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ma\Documents\Progrmação Estruturada\chat_bot\"/>
    </mc:Choice>
  </mc:AlternateContent>
  <xr:revisionPtr revIDLastSave="0" documentId="13_ncr:1_{BA3AC4CC-A8E5-49A0-BFE1-0277C7EC93C4}" xr6:coauthVersionLast="45" xr6:coauthVersionMax="45" xr10:uidLastSave="{00000000-0000-0000-0000-000000000000}"/>
  <bookViews>
    <workbookView xWindow="-108" yWindow="-108" windowWidth="23256" windowHeight="12576" xr2:uid="{DD11A6E7-A84E-4C51-A8EE-B825A8E6DB37}"/>
  </bookViews>
  <sheets>
    <sheet name="Planilha1" sheetId="1" r:id="rId1"/>
  </sheets>
  <definedNames>
    <definedName name="_xlnm._FilterDatabase" localSheetId="0" hidden="1">Planilha1!$A$1:$AE$214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3" i="1"/>
  <c r="Y4" i="1"/>
  <c r="Y2" i="1"/>
  <c r="Z2" i="1"/>
  <c r="J213" i="1"/>
  <c r="C21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57" i="1"/>
  <c r="AB58" i="1"/>
  <c r="AB59" i="1"/>
  <c r="AB60" i="1"/>
  <c r="AB61" i="1"/>
  <c r="AB62" i="1"/>
  <c r="AB63" i="1"/>
  <c r="AB64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3" i="1"/>
  <c r="AB4" i="1"/>
  <c r="AB5" i="1"/>
  <c r="AB6" i="1"/>
  <c r="AB7" i="1"/>
  <c r="AB8" i="1"/>
  <c r="AB9" i="1"/>
  <c r="AB10" i="1"/>
  <c r="AB1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4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" i="1"/>
  <c r="X4" i="1"/>
  <c r="X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" i="1"/>
  <c r="O213" i="1"/>
  <c r="L213" i="1"/>
  <c r="K213" i="1"/>
  <c r="H213" i="1"/>
  <c r="AA213" i="1" s="1"/>
  <c r="V213" i="1" s="1"/>
  <c r="D213" i="1"/>
  <c r="E213" i="1"/>
  <c r="V26" i="1" l="1"/>
  <c r="V14" i="1"/>
  <c r="V23" i="1"/>
  <c r="V203" i="1"/>
  <c r="V191" i="1"/>
  <c r="V179" i="1"/>
  <c r="V167" i="1"/>
  <c r="V155" i="1"/>
  <c r="V143" i="1"/>
  <c r="V131" i="1"/>
  <c r="V119" i="1"/>
  <c r="V107" i="1"/>
  <c r="V95" i="1"/>
  <c r="V83" i="1"/>
  <c r="V71" i="1"/>
  <c r="V59" i="1"/>
  <c r="V47" i="1"/>
  <c r="V35" i="1"/>
  <c r="V201" i="1"/>
  <c r="V189" i="1"/>
  <c r="V177" i="1"/>
  <c r="V165" i="1"/>
  <c r="V153" i="1"/>
  <c r="V141" i="1"/>
  <c r="V129" i="1"/>
  <c r="V117" i="1"/>
  <c r="V93" i="1"/>
  <c r="V81" i="1"/>
  <c r="V69" i="1"/>
  <c r="V57" i="1"/>
  <c r="V33" i="1"/>
  <c r="V11" i="1"/>
  <c r="V25" i="1"/>
  <c r="V13" i="1"/>
  <c r="V208" i="1"/>
  <c r="V196" i="1"/>
  <c r="V184" i="1"/>
  <c r="V172" i="1"/>
  <c r="V160" i="1"/>
  <c r="V148" i="1"/>
  <c r="V136" i="1"/>
  <c r="V124" i="1"/>
  <c r="V112" i="1"/>
  <c r="V100" i="1"/>
  <c r="V88" i="1"/>
  <c r="V76" i="1"/>
  <c r="V64" i="1"/>
  <c r="V52" i="1"/>
  <c r="V40" i="1"/>
  <c r="V205" i="1"/>
  <c r="V193" i="1"/>
  <c r="V181" i="1"/>
  <c r="V169" i="1"/>
  <c r="V157" i="1"/>
  <c r="V145" i="1"/>
  <c r="V133" i="1"/>
  <c r="V121" i="1"/>
  <c r="V109" i="1"/>
  <c r="V97" i="1"/>
  <c r="V85" i="1"/>
  <c r="V61" i="1"/>
  <c r="V49" i="1"/>
  <c r="V37" i="1"/>
  <c r="V4" i="1"/>
  <c r="V8" i="1"/>
  <c r="V20" i="1"/>
  <c r="V30" i="1"/>
  <c r="V18" i="1"/>
  <c r="V6" i="1"/>
  <c r="V212" i="1"/>
  <c r="V200" i="1"/>
  <c r="V188" i="1"/>
  <c r="V176" i="1"/>
  <c r="V164" i="1"/>
  <c r="V152" i="1"/>
  <c r="V140" i="1"/>
  <c r="V128" i="1"/>
  <c r="V116" i="1"/>
  <c r="V104" i="1"/>
  <c r="V92" i="1"/>
  <c r="V56" i="1"/>
  <c r="V44" i="1"/>
  <c r="V32" i="1"/>
  <c r="V28" i="1"/>
  <c r="V16" i="1"/>
  <c r="V210" i="1"/>
  <c r="V209" i="1"/>
  <c r="V197" i="1"/>
  <c r="V185" i="1"/>
  <c r="V173" i="1"/>
  <c r="V161" i="1"/>
  <c r="V149" i="1"/>
  <c r="V137" i="1"/>
  <c r="V125" i="1"/>
  <c r="V113" i="1"/>
  <c r="V21" i="1"/>
  <c r="V9" i="1"/>
  <c r="V101" i="1"/>
  <c r="V89" i="1"/>
  <c r="V77" i="1"/>
  <c r="V65" i="1"/>
  <c r="V53" i="1"/>
  <c r="V41" i="1"/>
  <c r="V24" i="1"/>
  <c r="V12" i="1"/>
  <c r="V207" i="1"/>
  <c r="V195" i="1"/>
  <c r="V183" i="1"/>
  <c r="V171" i="1"/>
  <c r="V159" i="1"/>
  <c r="V147" i="1"/>
  <c r="V135" i="1"/>
  <c r="V123" i="1"/>
  <c r="V111" i="1"/>
  <c r="V99" i="1"/>
  <c r="V87" i="1"/>
  <c r="V75" i="1"/>
  <c r="V63" i="1"/>
  <c r="V51" i="1"/>
  <c r="V39" i="1"/>
  <c r="V206" i="1"/>
  <c r="V194" i="1"/>
  <c r="V182" i="1"/>
  <c r="V170" i="1"/>
  <c r="V158" i="1"/>
  <c r="V146" i="1"/>
  <c r="V134" i="1"/>
  <c r="V122" i="1"/>
  <c r="V110" i="1"/>
  <c r="V98" i="1"/>
  <c r="V86" i="1"/>
  <c r="V74" i="1"/>
  <c r="V62" i="1"/>
  <c r="V50" i="1"/>
  <c r="V38" i="1"/>
  <c r="V2" i="1"/>
  <c r="V22" i="1"/>
  <c r="V10" i="1"/>
  <c r="V73" i="1"/>
  <c r="V5" i="1"/>
  <c r="V204" i="1"/>
  <c r="V192" i="1"/>
  <c r="V180" i="1"/>
  <c r="V168" i="1"/>
  <c r="V156" i="1"/>
  <c r="V144" i="1"/>
  <c r="V132" i="1"/>
  <c r="V120" i="1"/>
  <c r="V108" i="1"/>
  <c r="V96" i="1"/>
  <c r="V84" i="1"/>
  <c r="V72" i="1"/>
  <c r="V60" i="1"/>
  <c r="V48" i="1"/>
  <c r="V36" i="1"/>
  <c r="V163" i="1"/>
  <c r="V151" i="1"/>
  <c r="V139" i="1"/>
  <c r="V127" i="1"/>
  <c r="V115" i="1"/>
  <c r="V103" i="1"/>
  <c r="V91" i="1"/>
  <c r="V79" i="1"/>
  <c r="V67" i="1"/>
  <c r="V55" i="1"/>
  <c r="V43" i="1"/>
  <c r="V31" i="1"/>
  <c r="V7" i="1"/>
  <c r="V19" i="1"/>
  <c r="V211" i="1"/>
  <c r="V199" i="1"/>
  <c r="V187" i="1"/>
  <c r="V175" i="1"/>
  <c r="V3" i="1"/>
  <c r="V202" i="1"/>
  <c r="V190" i="1"/>
  <c r="V178" i="1"/>
  <c r="V166" i="1"/>
  <c r="V154" i="1"/>
  <c r="V142" i="1"/>
  <c r="V130" i="1"/>
  <c r="V118" i="1"/>
  <c r="V106" i="1"/>
  <c r="V94" i="1"/>
  <c r="V82" i="1"/>
  <c r="V70" i="1"/>
  <c r="V58" i="1"/>
  <c r="V46" i="1"/>
  <c r="V34" i="1"/>
  <c r="V105" i="1"/>
  <c r="V45" i="1"/>
  <c r="V29" i="1"/>
  <c r="V17" i="1"/>
  <c r="V80" i="1"/>
  <c r="V68" i="1"/>
  <c r="V27" i="1"/>
  <c r="V15" i="1"/>
  <c r="V198" i="1"/>
  <c r="V186" i="1"/>
  <c r="V174" i="1"/>
  <c r="V162" i="1"/>
  <c r="V150" i="1"/>
  <c r="V138" i="1"/>
  <c r="V126" i="1"/>
  <c r="V114" i="1"/>
  <c r="V102" i="1"/>
  <c r="V90" i="1"/>
  <c r="V78" i="1"/>
  <c r="V66" i="1"/>
  <c r="V54" i="1"/>
  <c r="V42" i="1"/>
  <c r="W213" i="1"/>
  <c r="V214" i="1" l="1"/>
</calcChain>
</file>

<file path=xl/sharedStrings.xml><?xml version="1.0" encoding="utf-8"?>
<sst xmlns="http://schemas.openxmlformats.org/spreadsheetml/2006/main" count="469" uniqueCount="335">
  <si>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</si>
  <si>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</si>
  <si>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</si>
  <si>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</si>
  <si>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</si>
  <si>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</si>
  <si>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</si>
  <si>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</si>
  <si>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</si>
  <si>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</si>
  <si>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</si>
  <si>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</si>
  <si>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</si>
  <si>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</si>
  <si>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</si>
  <si>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yr_renovated</t>
  </si>
  <si>
    <t>zipcode</t>
  </si>
  <si>
    <t>lat</t>
  </si>
  <si>
    <t>long</t>
  </si>
  <si>
    <t>sqft_living15</t>
  </si>
  <si>
    <t>sqft_lot15</t>
  </si>
  <si>
    <t>20140516T000000</t>
  </si>
  <si>
    <t>47.4838</t>
  </si>
  <si>
    <t>20150401T000000</t>
  </si>
  <si>
    <t>47.4616</t>
  </si>
  <si>
    <t>20141124T000000</t>
  </si>
  <si>
    <t>47.4437</t>
  </si>
  <si>
    <t>20150130T000000</t>
  </si>
  <si>
    <t>47.4853</t>
  </si>
  <si>
    <t>20150224T000000</t>
  </si>
  <si>
    <t>47.4807</t>
  </si>
  <si>
    <t>20140715T000000</t>
  </si>
  <si>
    <t>20141002T000000</t>
  </si>
  <si>
    <t>47.5008</t>
  </si>
  <si>
    <t>20150113T000000</t>
  </si>
  <si>
    <t>47.4474</t>
  </si>
  <si>
    <t>20150324T000000</t>
  </si>
  <si>
    <t>47.4761</t>
  </si>
  <si>
    <t>20140623T000000</t>
  </si>
  <si>
    <t>47.4965</t>
  </si>
  <si>
    <t>20140917T000000</t>
  </si>
  <si>
    <t>47.4429</t>
  </si>
  <si>
    <t>20150306T000000</t>
  </si>
  <si>
    <t>47.4895</t>
  </si>
  <si>
    <t>20140524T000000</t>
  </si>
  <si>
    <t>47.4487</t>
  </si>
  <si>
    <t>20141013T000000</t>
  </si>
  <si>
    <t>47.4849</t>
  </si>
  <si>
    <t>20141024T000000</t>
  </si>
  <si>
    <t>47.4711</t>
  </si>
  <si>
    <t>20140620T000000</t>
  </si>
  <si>
    <t>47.4491</t>
  </si>
  <si>
    <t>-121.78</t>
  </si>
  <si>
    <t>20140905T000000</t>
  </si>
  <si>
    <t>47.46</t>
  </si>
  <si>
    <t>20141028T000000</t>
  </si>
  <si>
    <t>47.4881</t>
  </si>
  <si>
    <t>20140611T000000</t>
  </si>
  <si>
    <t>47.4967</t>
  </si>
  <si>
    <t>20140827T000000</t>
  </si>
  <si>
    <t>47.5028</t>
  </si>
  <si>
    <t>20150423T000000</t>
  </si>
  <si>
    <t>47.4705</t>
  </si>
  <si>
    <t>20141107T000000</t>
  </si>
  <si>
    <t>47.4476</t>
  </si>
  <si>
    <t>20150226T000000</t>
  </si>
  <si>
    <t>47.4723</t>
  </si>
  <si>
    <t>20140523T000000</t>
  </si>
  <si>
    <t>47.4943</t>
  </si>
  <si>
    <t>20140624T000000</t>
  </si>
  <si>
    <t>20140603T000000</t>
  </si>
  <si>
    <t>47.4472</t>
  </si>
  <si>
    <t>20140728T000000</t>
  </si>
  <si>
    <t>47.4745</t>
  </si>
  <si>
    <t>20140708T000000</t>
  </si>
  <si>
    <t>47.4716</t>
  </si>
  <si>
    <t>20141020T000000</t>
  </si>
  <si>
    <t>47.4775</t>
  </si>
  <si>
    <t>20140519T000000</t>
  </si>
  <si>
    <t>47.4639</t>
  </si>
  <si>
    <t>20140820T000000</t>
  </si>
  <si>
    <t>20150323T000000</t>
  </si>
  <si>
    <t>47.4418</t>
  </si>
  <si>
    <t>20140804T000000</t>
  </si>
  <si>
    <t>47.4678</t>
  </si>
  <si>
    <t>20140909T000000</t>
  </si>
  <si>
    <t>20150304T000000</t>
  </si>
  <si>
    <t>1.5</t>
  </si>
  <si>
    <t>47.4777</t>
  </si>
  <si>
    <t>20140502T000000</t>
  </si>
  <si>
    <t>47.4828</t>
  </si>
  <si>
    <t>20140613T000000</t>
  </si>
  <si>
    <t>47.4843</t>
  </si>
  <si>
    <t>20141230T000000</t>
  </si>
  <si>
    <t>47.4493</t>
  </si>
  <si>
    <t>20140919T000000</t>
  </si>
  <si>
    <t>47.4752</t>
  </si>
  <si>
    <t>20150106T000000</t>
  </si>
  <si>
    <t>47.4914</t>
  </si>
  <si>
    <t>20140701T000000</t>
  </si>
  <si>
    <t>47.4963</t>
  </si>
  <si>
    <t>20140716T000000</t>
  </si>
  <si>
    <t>47.4789</t>
  </si>
  <si>
    <t>20140625T000000</t>
  </si>
  <si>
    <t>47.4646</t>
  </si>
  <si>
    <t>20140729T000000</t>
  </si>
  <si>
    <t>47.4656</t>
  </si>
  <si>
    <t>20140717T000000</t>
  </si>
  <si>
    <t>47.4981</t>
  </si>
  <si>
    <t>20140912T000000</t>
  </si>
  <si>
    <t>47.4759</t>
  </si>
  <si>
    <t>20141029T000000</t>
  </si>
  <si>
    <t>47.4848</t>
  </si>
  <si>
    <t>20150120T000000</t>
  </si>
  <si>
    <t>47.4648</t>
  </si>
  <si>
    <t>20150325T000000</t>
  </si>
  <si>
    <t>47.4819</t>
  </si>
  <si>
    <t>20150501T000000</t>
  </si>
  <si>
    <t>47.5192</t>
  </si>
  <si>
    <t>20141201T000000</t>
  </si>
  <si>
    <t>47.4644</t>
  </si>
  <si>
    <t>20140916T000000</t>
  </si>
  <si>
    <t>47.4451</t>
  </si>
  <si>
    <t>47.4398</t>
  </si>
  <si>
    <t>20150504T000000</t>
  </si>
  <si>
    <t>47.4461</t>
  </si>
  <si>
    <t>20141031T000000</t>
  </si>
  <si>
    <t>47.4708</t>
  </si>
  <si>
    <t>20140812T000000</t>
  </si>
  <si>
    <t>47.5302</t>
  </si>
  <si>
    <t>20140521T000000</t>
  </si>
  <si>
    <t>47.4347</t>
  </si>
  <si>
    <t>20150422T000000</t>
  </si>
  <si>
    <t>20140930T000000</t>
  </si>
  <si>
    <t>-121.77</t>
  </si>
  <si>
    <t>20140731T000000</t>
  </si>
  <si>
    <t>47.4448</t>
  </si>
  <si>
    <t>20141121T000000</t>
  </si>
  <si>
    <t>47.4629</t>
  </si>
  <si>
    <t>20141104T000000</t>
  </si>
  <si>
    <t>47.5316</t>
  </si>
  <si>
    <t>20141021T000000</t>
  </si>
  <si>
    <t>20140508T000000</t>
  </si>
  <si>
    <t>47.4575</t>
  </si>
  <si>
    <t>20150416T000000</t>
  </si>
  <si>
    <t>47.4833</t>
  </si>
  <si>
    <t>-121.8</t>
  </si>
  <si>
    <t>20140626T000000</t>
  </si>
  <si>
    <t>47.4855</t>
  </si>
  <si>
    <t>20140616T000000</t>
  </si>
  <si>
    <t>47.4434</t>
  </si>
  <si>
    <t>47.4485</t>
  </si>
  <si>
    <t>47.4865</t>
  </si>
  <si>
    <t>47.4815</t>
  </si>
  <si>
    <t>47.4944</t>
  </si>
  <si>
    <t>20141217T000000</t>
  </si>
  <si>
    <t>47.4805</t>
  </si>
  <si>
    <t>47.4948</t>
  </si>
  <si>
    <t>47.4808</t>
  </si>
  <si>
    <t>20141008T000000</t>
  </si>
  <si>
    <t>47.4477</t>
  </si>
  <si>
    <t>20140515T000000</t>
  </si>
  <si>
    <t>20140819T000000</t>
  </si>
  <si>
    <t>20141202T000000</t>
  </si>
  <si>
    <t>47.4459</t>
  </si>
  <si>
    <t>20140718T000000</t>
  </si>
  <si>
    <t>20140522T000000</t>
  </si>
  <si>
    <t>47.4456</t>
  </si>
  <si>
    <t>20140811T000000</t>
  </si>
  <si>
    <t>47.4469</t>
  </si>
  <si>
    <t>47.4419</t>
  </si>
  <si>
    <t>20150119T000000</t>
  </si>
  <si>
    <t>47.4619</t>
  </si>
  <si>
    <t>20150129T000000</t>
  </si>
  <si>
    <t>47.4431</t>
  </si>
  <si>
    <t>20140929T000000</t>
  </si>
  <si>
    <t>47.4614</t>
  </si>
  <si>
    <t>47.4735</t>
  </si>
  <si>
    <t>20141015T000000</t>
  </si>
  <si>
    <t>47.4991</t>
  </si>
  <si>
    <t>47.4996</t>
  </si>
  <si>
    <t>20140605T000000</t>
  </si>
  <si>
    <t>47.4861</t>
  </si>
  <si>
    <t>20140826T000000</t>
  </si>
  <si>
    <t>47.4483</t>
  </si>
  <si>
    <t>20150512T000000</t>
  </si>
  <si>
    <t>47.4964</t>
  </si>
  <si>
    <t>20140530T000000</t>
  </si>
  <si>
    <t>47.4851</t>
  </si>
  <si>
    <t>47.4465</t>
  </si>
  <si>
    <t>20140730T000000</t>
  </si>
  <si>
    <t>20140711T000000</t>
  </si>
  <si>
    <t>47.4862</t>
  </si>
  <si>
    <t>20150204T000000</t>
  </si>
  <si>
    <t>47.4922</t>
  </si>
  <si>
    <t>20141209T000000</t>
  </si>
  <si>
    <t>47.4885</t>
  </si>
  <si>
    <t>47.4525</t>
  </si>
  <si>
    <t>20140821T000000</t>
  </si>
  <si>
    <t>47.4755</t>
  </si>
  <si>
    <t>20141016T000000</t>
  </si>
  <si>
    <t>47.4987</t>
  </si>
  <si>
    <t>20140925T000000</t>
  </si>
  <si>
    <t>47.4813</t>
  </si>
  <si>
    <t>20140609T000000</t>
  </si>
  <si>
    <t>47.4836</t>
  </si>
  <si>
    <t>20150402T000000</t>
  </si>
  <si>
    <t>47.4626</t>
  </si>
  <si>
    <t>20140506T000000</t>
  </si>
  <si>
    <t>47.4863</t>
  </si>
  <si>
    <t>-121.73</t>
  </si>
  <si>
    <t>20141224T000000</t>
  </si>
  <si>
    <t>20141003T000000</t>
  </si>
  <si>
    <t>47.5021</t>
  </si>
  <si>
    <t>20150414T000000</t>
  </si>
  <si>
    <t>47.4657</t>
  </si>
  <si>
    <t>20140618T000000</t>
  </si>
  <si>
    <t>47.4818</t>
  </si>
  <si>
    <t>20150223T000000</t>
  </si>
  <si>
    <t>47.4658</t>
  </si>
  <si>
    <t>20150420T000000</t>
  </si>
  <si>
    <t>47.4832</t>
  </si>
  <si>
    <t>47.4876</t>
  </si>
  <si>
    <t>20141113T000000</t>
  </si>
  <si>
    <t>47.4442</t>
  </si>
  <si>
    <t>47.4669</t>
  </si>
  <si>
    <t>20150205T000000</t>
  </si>
  <si>
    <t>47.4664</t>
  </si>
  <si>
    <t>47.4553</t>
  </si>
  <si>
    <t>-121.75</t>
  </si>
  <si>
    <t>47.4873</t>
  </si>
  <si>
    <t>20140723T000000</t>
  </si>
  <si>
    <t>20141010T000000</t>
  </si>
  <si>
    <t>20150112T000000</t>
  </si>
  <si>
    <t>47.4548</t>
  </si>
  <si>
    <t>20141120T000000</t>
  </si>
  <si>
    <t>47.4742</t>
  </si>
  <si>
    <t>47.4463</t>
  </si>
  <si>
    <t>20141027T000000</t>
  </si>
  <si>
    <t>47.4831</t>
  </si>
  <si>
    <t>20141014T000000</t>
  </si>
  <si>
    <t>47.4687</t>
  </si>
  <si>
    <t>20150123T000000</t>
  </si>
  <si>
    <t>47.4653</t>
  </si>
  <si>
    <t>47.4473</t>
  </si>
  <si>
    <t>20141211T000000</t>
  </si>
  <si>
    <t>20140807T000000</t>
  </si>
  <si>
    <t>20140910T000000</t>
  </si>
  <si>
    <t>47.4816</t>
  </si>
  <si>
    <t>20150403T000000</t>
  </si>
  <si>
    <t>47.4736</t>
  </si>
  <si>
    <t>20141118T000000</t>
  </si>
  <si>
    <t>47.4897</t>
  </si>
  <si>
    <t>20140808T000000</t>
  </si>
  <si>
    <t>20150210T000000</t>
  </si>
  <si>
    <t>20141229T000000</t>
  </si>
  <si>
    <t>47.4291</t>
  </si>
  <si>
    <t>20140722T000000</t>
  </si>
  <si>
    <t>47.4829</t>
  </si>
  <si>
    <t>20150121T000000</t>
  </si>
  <si>
    <t>47.4787</t>
  </si>
  <si>
    <t>20140604T000000</t>
  </si>
  <si>
    <t>47.4462</t>
  </si>
  <si>
    <t>47.4866</t>
  </si>
  <si>
    <t>20141110T000000</t>
  </si>
  <si>
    <t>47.4821</t>
  </si>
  <si>
    <t>47.4506</t>
  </si>
  <si>
    <t>20150331T000000</t>
  </si>
  <si>
    <t>47.4817</t>
  </si>
  <si>
    <t>20140815T000000</t>
  </si>
  <si>
    <t>47.4492</t>
  </si>
  <si>
    <t>20140509T000000</t>
  </si>
  <si>
    <t>47.4887</t>
  </si>
  <si>
    <t>20141222T000000</t>
  </si>
  <si>
    <t>20150116T000000</t>
  </si>
  <si>
    <t>47.4798</t>
  </si>
  <si>
    <t>20140628T000000</t>
  </si>
  <si>
    <t>20141001T000000</t>
  </si>
  <si>
    <t>47.4452</t>
  </si>
  <si>
    <t>20140923T000000</t>
  </si>
  <si>
    <t>47.4845</t>
  </si>
  <si>
    <t>47.4856</t>
  </si>
  <si>
    <t>47.5015</t>
  </si>
  <si>
    <t>20150311T000000</t>
  </si>
  <si>
    <t>47.4701</t>
  </si>
  <si>
    <t>20140709T000000</t>
  </si>
  <si>
    <t>47.4776</t>
  </si>
  <si>
    <t>47.4635</t>
  </si>
  <si>
    <t>47.4826</t>
  </si>
  <si>
    <t>47.4704</t>
  </si>
  <si>
    <t>20150326T000000</t>
  </si>
  <si>
    <t>47.5105</t>
  </si>
  <si>
    <t>20140829T000000</t>
  </si>
  <si>
    <t>20150408T000000</t>
  </si>
  <si>
    <t>47.5104</t>
  </si>
  <si>
    <t>20141007T000000</t>
  </si>
  <si>
    <t>47.4906</t>
  </si>
  <si>
    <t>47.5056</t>
  </si>
  <si>
    <t>20150310T000000</t>
  </si>
  <si>
    <t>20140922T000000</t>
  </si>
  <si>
    <t>20141023T000000</t>
  </si>
  <si>
    <t>47.4694</t>
  </si>
  <si>
    <t>20140805T000000</t>
  </si>
  <si>
    <t>47.4484</t>
  </si>
  <si>
    <t>47.4793</t>
  </si>
  <si>
    <t>47.4444</t>
  </si>
  <si>
    <t>20140707T000000</t>
  </si>
  <si>
    <t>20140814T000000</t>
  </si>
  <si>
    <t>47.4883</t>
  </si>
  <si>
    <t>20141204T000000</t>
  </si>
  <si>
    <t>47.4834</t>
  </si>
  <si>
    <t>20140724T000000</t>
  </si>
  <si>
    <t>47.4766</t>
  </si>
  <si>
    <t>20140702T000000</t>
  </si>
  <si>
    <t>47.4823</t>
  </si>
  <si>
    <t>20141223T000000</t>
  </si>
  <si>
    <t>47.4695</t>
  </si>
  <si>
    <t>20150506T000000</t>
  </si>
  <si>
    <t>47.4803</t>
  </si>
  <si>
    <t>20150330T000000</t>
  </si>
  <si>
    <t>20140627T000000</t>
  </si>
  <si>
    <t>47.4827</t>
  </si>
  <si>
    <t>47.4841</t>
  </si>
  <si>
    <t>20140610T000000</t>
  </si>
  <si>
    <t>47.4842</t>
  </si>
  <si>
    <t>47.4496</t>
  </si>
  <si>
    <t>Preco metro2</t>
  </si>
  <si>
    <t>Banheiros</t>
  </si>
  <si>
    <t>Quartos</t>
  </si>
  <si>
    <t>Pisos</t>
  </si>
  <si>
    <t>Condicao</t>
  </si>
  <si>
    <t>Classe</t>
  </si>
  <si>
    <t>Ano de construcao</t>
  </si>
  <si>
    <t>numeor de positivo</t>
  </si>
  <si>
    <t>Barato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</si>
</sst>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2931-6E4A-4DBD-A841-6A7BA1F6B239}">
  <dimension ref="A1:AE214"/>
  <sheetViews>
    <sheetView tabSelected="1" topLeftCell="W1" workbookViewId="0">
      <selection activeCell="AC1" sqref="AC1"/>
    </sheetView>
  </sheetViews>
  <sheetFormatPr defaultRowHeight="14.4" x14ac:dyDescent="0.3"/>
  <cols>
    <col min="1" max="1" width="11" bestFit="1" customWidth="1"/>
    <col min="2" max="2" width="16" bestFit="1" customWidth="1"/>
    <col min="3" max="3" width="10.88671875" customWidth="1"/>
    <col min="4" max="4" width="11.109375" customWidth="1"/>
    <col min="6" max="6" width="14.77734375" customWidth="1"/>
    <col min="7" max="7" width="11.44140625" customWidth="1"/>
    <col min="9" max="9" width="11.44140625" customWidth="1"/>
    <col min="13" max="13" width="12.5546875" customWidth="1"/>
    <col min="14" max="14" width="13.5546875" customWidth="1"/>
    <col min="20" max="20" width="12.77734375" customWidth="1"/>
    <col min="21" max="21" width="9.6640625" customWidth="1"/>
    <col min="22" max="22" width="23.109375" customWidth="1"/>
    <col min="28" max="28" width="12" customWidth="1"/>
    <col min="29" max="29" width="10.109375" customWidth="1"/>
    <col min="30" max="30" width="15.5546875" bestFit="1" customWidth="1"/>
  </cols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333</v>
      </c>
      <c r="W1" s="1" t="s">
        <v>326</v>
      </c>
      <c r="X1" s="1" t="s">
        <v>327</v>
      </c>
      <c r="Y1" s="1" t="s">
        <v>9</v>
      </c>
      <c r="Z1" s="1" t="s">
        <v>328</v>
      </c>
      <c r="AA1" s="1" t="s">
        <v>329</v>
      </c>
      <c r="AB1" s="1" t="s">
        <v>330</v>
      </c>
      <c r="AC1" s="1" t="s">
        <v>331</v>
      </c>
      <c r="AD1" s="1" t="s">
        <v>332</v>
      </c>
      <c r="AE1" t="s">
        <v>334</v>
      </c>
    </row>
    <row r="2" spans="1:31" x14ac:dyDescent="0.3">
      <c r="A2" s="1">
        <v>7338200240</v>
      </c>
      <c r="B2" s="1" t="s">
        <v>21</v>
      </c>
      <c r="C2" s="1">
        <v>437500</v>
      </c>
      <c r="D2" s="1">
        <v>3</v>
      </c>
      <c r="E2" s="1">
        <v>2.5</v>
      </c>
      <c r="F2" s="1">
        <v>2320</v>
      </c>
      <c r="G2" s="1">
        <v>36847</v>
      </c>
      <c r="H2" s="1">
        <v>2</v>
      </c>
      <c r="I2" s="1">
        <v>0</v>
      </c>
      <c r="J2" s="1">
        <v>2</v>
      </c>
      <c r="K2" s="1">
        <v>3</v>
      </c>
      <c r="L2" s="1">
        <v>9</v>
      </c>
      <c r="M2" s="1">
        <v>2320</v>
      </c>
      <c r="N2" s="1">
        <v>0</v>
      </c>
      <c r="O2" s="1">
        <v>1992</v>
      </c>
      <c r="P2" s="1">
        <v>0</v>
      </c>
      <c r="Q2" s="1">
        <v>98045</v>
      </c>
      <c r="R2" s="1" t="s">
        <v>22</v>
      </c>
      <c r="S2" s="1">
        <v>-121714</v>
      </c>
      <c r="T2" s="1">
        <v>2550</v>
      </c>
      <c r="U2" s="1">
        <v>35065</v>
      </c>
      <c r="V2" s="1">
        <f>X2+Z2+AA2+AB2+AC2+AD2</f>
        <v>4</v>
      </c>
      <c r="W2">
        <f>C2/F2</f>
        <v>188.57758620689654</v>
      </c>
      <c r="X2">
        <f>IF(E2&gt;2.07109004739337,1,0)</f>
        <v>1</v>
      </c>
      <c r="Y2">
        <f>IF(J2&gt;0.1,1,0)</f>
        <v>1</v>
      </c>
      <c r="Z2">
        <f>IF(D2&gt;3.2085308056872,1,0)</f>
        <v>0</v>
      </c>
      <c r="AA2">
        <f>IF(H2&gt;1.40758293838863,1,0)</f>
        <v>1</v>
      </c>
      <c r="AB2">
        <f>IF(K2&gt;3.1563981042654,1,0)</f>
        <v>0</v>
      </c>
      <c r="AC2">
        <f>IF(L2&gt;7.55924170616114,1,0)</f>
        <v>1</v>
      </c>
      <c r="AD2">
        <f>IF(O2&gt;1984.52132701422,1,0)</f>
        <v>1</v>
      </c>
      <c r="AE2">
        <v>1</v>
      </c>
    </row>
    <row r="3" spans="1:31" x14ac:dyDescent="0.3">
      <c r="A3" s="1">
        <v>1422300030</v>
      </c>
      <c r="B3" s="1" t="s">
        <v>23</v>
      </c>
      <c r="C3" s="1">
        <v>415000</v>
      </c>
      <c r="D3" s="1">
        <v>3</v>
      </c>
      <c r="E3" s="1">
        <v>2.25</v>
      </c>
      <c r="F3" s="1">
        <v>1510</v>
      </c>
      <c r="G3" s="1">
        <v>36224</v>
      </c>
      <c r="H3" s="1">
        <v>2</v>
      </c>
      <c r="I3" s="1">
        <v>0</v>
      </c>
      <c r="J3" s="1">
        <v>0</v>
      </c>
      <c r="K3" s="1">
        <v>3</v>
      </c>
      <c r="L3" s="1">
        <v>8</v>
      </c>
      <c r="M3" s="1">
        <v>1510</v>
      </c>
      <c r="N3" s="1">
        <v>0</v>
      </c>
      <c r="O3" s="1">
        <v>1991</v>
      </c>
      <c r="P3" s="1">
        <v>0</v>
      </c>
      <c r="Q3" s="1">
        <v>98045</v>
      </c>
      <c r="R3" s="1" t="s">
        <v>24</v>
      </c>
      <c r="S3" s="1">
        <v>-121711</v>
      </c>
      <c r="T3" s="1">
        <v>1730</v>
      </c>
      <c r="U3" s="1">
        <v>36224</v>
      </c>
      <c r="V3" s="1">
        <f t="shared" ref="V3:V66" si="0">X3+Z3+AA3+AB3+AC3+AD3</f>
        <v>4</v>
      </c>
      <c r="W3">
        <f t="shared" ref="W3:W66" si="1">C3/F3</f>
        <v>274.83443708609269</v>
      </c>
      <c r="X3">
        <f t="shared" ref="X3:X66" si="2">IF(E3&gt;2.07109004739337,1,0)</f>
        <v>1</v>
      </c>
      <c r="Y3">
        <f t="shared" ref="Y3:Y66" si="3">IF(J3&gt;0.1,1,0)</f>
        <v>0</v>
      </c>
      <c r="Z3">
        <f t="shared" ref="Z3:Z66" si="4">IF(D3&gt;3.2085308056872,1,0)</f>
        <v>0</v>
      </c>
      <c r="AA3">
        <f t="shared" ref="AA3:AA66" si="5">IF(H3&gt;1.40758293838863,1,0)</f>
        <v>1</v>
      </c>
      <c r="AB3">
        <f t="shared" ref="AB3:AB66" si="6">IF(K3&gt;3.1563981042654,1,0)</f>
        <v>0</v>
      </c>
      <c r="AC3">
        <f t="shared" ref="AC3:AC66" si="7">IF(L3&gt;7.55924170616114,1,0)</f>
        <v>1</v>
      </c>
      <c r="AD3">
        <f t="shared" ref="AD3:AD66" si="8">IF(O3&gt;1984.52132701422,1,0)</f>
        <v>1</v>
      </c>
      <c r="AE3">
        <v>0</v>
      </c>
    </row>
    <row r="4" spans="1:31" x14ac:dyDescent="0.3">
      <c r="A4" s="1">
        <v>9407100800</v>
      </c>
      <c r="B4" s="1" t="s">
        <v>25</v>
      </c>
      <c r="C4" s="1">
        <v>255000</v>
      </c>
      <c r="D4" s="1">
        <v>3</v>
      </c>
      <c r="E4" s="1">
        <v>1</v>
      </c>
      <c r="F4" s="1">
        <v>1230</v>
      </c>
      <c r="G4" s="1">
        <v>10170</v>
      </c>
      <c r="H4" s="1">
        <v>1</v>
      </c>
      <c r="I4" s="1">
        <v>0</v>
      </c>
      <c r="J4" s="1">
        <v>0</v>
      </c>
      <c r="K4" s="1">
        <v>3</v>
      </c>
      <c r="L4" s="1">
        <v>7</v>
      </c>
      <c r="M4" s="1">
        <v>1230</v>
      </c>
      <c r="N4" s="1">
        <v>0</v>
      </c>
      <c r="O4" s="1">
        <v>1979</v>
      </c>
      <c r="P4" s="1">
        <v>0</v>
      </c>
      <c r="Q4" s="1">
        <v>98045</v>
      </c>
      <c r="R4" s="1" t="s">
        <v>26</v>
      </c>
      <c r="S4" s="1">
        <v>-121772</v>
      </c>
      <c r="T4" s="1">
        <v>1380</v>
      </c>
      <c r="U4" s="1">
        <v>10098</v>
      </c>
      <c r="V4" s="1">
        <f t="shared" si="0"/>
        <v>0</v>
      </c>
      <c r="W4">
        <f t="shared" si="1"/>
        <v>207.3170731707317</v>
      </c>
      <c r="X4">
        <f t="shared" si="2"/>
        <v>0</v>
      </c>
      <c r="Y4">
        <f t="shared" si="3"/>
        <v>0</v>
      </c>
      <c r="Z4">
        <f t="shared" si="4"/>
        <v>0</v>
      </c>
      <c r="AA4">
        <f t="shared" si="5"/>
        <v>0</v>
      </c>
      <c r="AB4">
        <f t="shared" si="6"/>
        <v>0</v>
      </c>
      <c r="AC4">
        <f t="shared" si="7"/>
        <v>0</v>
      </c>
      <c r="AD4">
        <f t="shared" si="8"/>
        <v>0</v>
      </c>
      <c r="AE4">
        <v>1</v>
      </c>
    </row>
    <row r="5" spans="1:31" x14ac:dyDescent="0.3">
      <c r="A5" s="1">
        <v>723099065</v>
      </c>
      <c r="B5" s="1" t="s">
        <v>27</v>
      </c>
      <c r="C5" s="1">
        <v>465000</v>
      </c>
      <c r="D5" s="1">
        <v>3</v>
      </c>
      <c r="E5" s="1">
        <v>2</v>
      </c>
      <c r="F5" s="1">
        <v>1840</v>
      </c>
      <c r="G5" s="1">
        <v>40438</v>
      </c>
      <c r="H5" s="1">
        <v>2</v>
      </c>
      <c r="I5" s="1">
        <v>0</v>
      </c>
      <c r="J5" s="1">
        <v>0</v>
      </c>
      <c r="K5" s="1">
        <v>3</v>
      </c>
      <c r="L5" s="1">
        <v>7</v>
      </c>
      <c r="M5" s="1">
        <v>1840</v>
      </c>
      <c r="N5" s="1">
        <v>0</v>
      </c>
      <c r="O5" s="1">
        <v>1994</v>
      </c>
      <c r="P5" s="1">
        <v>0</v>
      </c>
      <c r="Q5" s="1">
        <v>98045</v>
      </c>
      <c r="R5" s="1" t="s">
        <v>28</v>
      </c>
      <c r="S5" s="1">
        <v>-121709</v>
      </c>
      <c r="T5" s="1">
        <v>1380</v>
      </c>
      <c r="U5" s="1">
        <v>44049</v>
      </c>
      <c r="V5" s="1">
        <f t="shared" si="0"/>
        <v>2</v>
      </c>
      <c r="W5">
        <f t="shared" si="1"/>
        <v>252.71739130434781</v>
      </c>
      <c r="X5">
        <f t="shared" si="2"/>
        <v>0</v>
      </c>
      <c r="Y5">
        <f t="shared" si="3"/>
        <v>0</v>
      </c>
      <c r="Z5">
        <f t="shared" si="4"/>
        <v>0</v>
      </c>
      <c r="AA5">
        <f t="shared" si="5"/>
        <v>1</v>
      </c>
      <c r="AB5">
        <f t="shared" si="6"/>
        <v>0</v>
      </c>
      <c r="AC5">
        <f t="shared" si="7"/>
        <v>0</v>
      </c>
      <c r="AD5">
        <f t="shared" si="8"/>
        <v>1</v>
      </c>
      <c r="AE5">
        <v>0</v>
      </c>
    </row>
    <row r="6" spans="1:31" x14ac:dyDescent="0.3">
      <c r="A6" s="1">
        <v>1151100070</v>
      </c>
      <c r="B6" s="1" t="s">
        <v>29</v>
      </c>
      <c r="C6" s="1">
        <v>437000</v>
      </c>
      <c r="D6" s="1">
        <v>3</v>
      </c>
      <c r="E6" s="1">
        <v>2.5</v>
      </c>
      <c r="F6" s="1">
        <v>1750</v>
      </c>
      <c r="G6" s="1">
        <v>22357</v>
      </c>
      <c r="H6" s="1">
        <v>2</v>
      </c>
      <c r="I6" s="1">
        <v>0</v>
      </c>
      <c r="J6" s="1">
        <v>0</v>
      </c>
      <c r="K6" s="1">
        <v>3</v>
      </c>
      <c r="L6" s="1">
        <v>8</v>
      </c>
      <c r="M6" s="1">
        <v>1750</v>
      </c>
      <c r="N6" s="1">
        <v>0</v>
      </c>
      <c r="O6" s="1">
        <v>1994</v>
      </c>
      <c r="P6" s="1">
        <v>0</v>
      </c>
      <c r="Q6" s="1">
        <v>98045</v>
      </c>
      <c r="R6" s="1" t="s">
        <v>30</v>
      </c>
      <c r="S6" s="1">
        <v>-121779</v>
      </c>
      <c r="T6" s="1">
        <v>2430</v>
      </c>
      <c r="U6" s="1">
        <v>22357</v>
      </c>
      <c r="V6" s="1">
        <f t="shared" si="0"/>
        <v>4</v>
      </c>
      <c r="W6">
        <f t="shared" si="1"/>
        <v>249.71428571428572</v>
      </c>
      <c r="X6">
        <f t="shared" si="2"/>
        <v>1</v>
      </c>
      <c r="Y6">
        <f t="shared" si="3"/>
        <v>0</v>
      </c>
      <c r="Z6">
        <f t="shared" si="4"/>
        <v>0</v>
      </c>
      <c r="AA6">
        <f t="shared" si="5"/>
        <v>1</v>
      </c>
      <c r="AB6">
        <f t="shared" si="6"/>
        <v>0</v>
      </c>
      <c r="AC6">
        <f t="shared" si="7"/>
        <v>1</v>
      </c>
      <c r="AD6">
        <f t="shared" si="8"/>
        <v>1</v>
      </c>
      <c r="AE6">
        <v>0</v>
      </c>
    </row>
    <row r="7" spans="1:31" x14ac:dyDescent="0.3">
      <c r="A7" s="1">
        <v>192460060</v>
      </c>
      <c r="B7" s="1" t="s">
        <v>31</v>
      </c>
      <c r="C7" s="1">
        <v>330000</v>
      </c>
      <c r="D7" s="1">
        <v>3</v>
      </c>
      <c r="E7" s="1">
        <v>1.75</v>
      </c>
      <c r="F7" s="1">
        <v>1510</v>
      </c>
      <c r="G7" s="1">
        <v>15744</v>
      </c>
      <c r="H7" s="1">
        <v>1</v>
      </c>
      <c r="I7" s="1">
        <v>0</v>
      </c>
      <c r="J7" s="1">
        <v>0</v>
      </c>
      <c r="K7" s="1">
        <v>3</v>
      </c>
      <c r="L7" s="1">
        <v>7</v>
      </c>
      <c r="M7" s="1">
        <v>1510</v>
      </c>
      <c r="N7" s="1">
        <v>0</v>
      </c>
      <c r="O7" s="1">
        <v>1985</v>
      </c>
      <c r="P7" s="1">
        <v>0</v>
      </c>
      <c r="Q7" s="1">
        <v>98045</v>
      </c>
      <c r="R7" s="1">
        <v>47476</v>
      </c>
      <c r="S7" s="1">
        <v>-121755</v>
      </c>
      <c r="T7" s="1">
        <v>1470</v>
      </c>
      <c r="U7" s="1">
        <v>15744</v>
      </c>
      <c r="V7" s="1">
        <f t="shared" si="0"/>
        <v>1</v>
      </c>
      <c r="W7">
        <f t="shared" si="1"/>
        <v>218.54304635761591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1</v>
      </c>
      <c r="AE7">
        <v>1</v>
      </c>
    </row>
    <row r="8" spans="1:31" x14ac:dyDescent="0.3">
      <c r="A8" s="1">
        <v>7846200070</v>
      </c>
      <c r="B8" s="1" t="s">
        <v>32</v>
      </c>
      <c r="C8" s="1">
        <v>595000</v>
      </c>
      <c r="D8" s="1">
        <v>3</v>
      </c>
      <c r="E8" s="1">
        <v>2.5</v>
      </c>
      <c r="F8" s="1">
        <v>3370</v>
      </c>
      <c r="G8" s="1">
        <v>14402</v>
      </c>
      <c r="H8" s="1">
        <v>2</v>
      </c>
      <c r="I8" s="1">
        <v>0</v>
      </c>
      <c r="J8" s="1">
        <v>2</v>
      </c>
      <c r="K8" s="1">
        <v>3</v>
      </c>
      <c r="L8" s="1">
        <v>9</v>
      </c>
      <c r="M8" s="1">
        <v>3370</v>
      </c>
      <c r="N8" s="1">
        <v>0</v>
      </c>
      <c r="O8" s="1">
        <v>2004</v>
      </c>
      <c r="P8" s="1">
        <v>0</v>
      </c>
      <c r="Q8" s="1">
        <v>98045</v>
      </c>
      <c r="R8" s="1" t="s">
        <v>33</v>
      </c>
      <c r="S8" s="1">
        <v>-121776</v>
      </c>
      <c r="T8" s="1">
        <v>3330</v>
      </c>
      <c r="U8" s="1">
        <v>9691</v>
      </c>
      <c r="V8" s="1">
        <f t="shared" si="0"/>
        <v>4</v>
      </c>
      <c r="W8">
        <f t="shared" si="1"/>
        <v>176.55786350148367</v>
      </c>
      <c r="X8">
        <f t="shared" si="2"/>
        <v>1</v>
      </c>
      <c r="Y8">
        <f t="shared" si="3"/>
        <v>1</v>
      </c>
      <c r="Z8">
        <f t="shared" si="4"/>
        <v>0</v>
      </c>
      <c r="AA8">
        <f t="shared" si="5"/>
        <v>1</v>
      </c>
      <c r="AB8">
        <f t="shared" si="6"/>
        <v>0</v>
      </c>
      <c r="AC8">
        <f t="shared" si="7"/>
        <v>1</v>
      </c>
      <c r="AD8">
        <f t="shared" si="8"/>
        <v>1</v>
      </c>
      <c r="AE8">
        <v>1</v>
      </c>
    </row>
    <row r="9" spans="1:31" x14ac:dyDescent="0.3">
      <c r="A9" s="1">
        <v>9407110700</v>
      </c>
      <c r="B9" s="1" t="s">
        <v>34</v>
      </c>
      <c r="C9" s="1">
        <v>175000</v>
      </c>
      <c r="D9" s="1">
        <v>3</v>
      </c>
      <c r="E9" s="1">
        <v>1</v>
      </c>
      <c r="F9" s="1">
        <v>1250</v>
      </c>
      <c r="G9" s="1">
        <v>9775</v>
      </c>
      <c r="H9" s="1">
        <v>1</v>
      </c>
      <c r="I9" s="1">
        <v>0</v>
      </c>
      <c r="J9" s="1">
        <v>0</v>
      </c>
      <c r="K9" s="1">
        <v>3</v>
      </c>
      <c r="L9" s="1">
        <v>7</v>
      </c>
      <c r="M9" s="1">
        <v>1250</v>
      </c>
      <c r="N9" s="1">
        <v>0</v>
      </c>
      <c r="O9" s="1">
        <v>1971</v>
      </c>
      <c r="P9" s="1">
        <v>0</v>
      </c>
      <c r="Q9" s="1">
        <v>98045</v>
      </c>
      <c r="R9" s="1" t="s">
        <v>35</v>
      </c>
      <c r="S9" s="1">
        <v>-121771</v>
      </c>
      <c r="T9" s="1">
        <v>1390</v>
      </c>
      <c r="U9" s="1">
        <v>9650</v>
      </c>
      <c r="V9" s="1">
        <f t="shared" si="0"/>
        <v>0</v>
      </c>
      <c r="W9">
        <f t="shared" si="1"/>
        <v>140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v>1</v>
      </c>
    </row>
    <row r="10" spans="1:31" x14ac:dyDescent="0.3">
      <c r="A10" s="1">
        <v>192460310</v>
      </c>
      <c r="B10" s="1" t="s">
        <v>36</v>
      </c>
      <c r="C10" s="1">
        <v>269900</v>
      </c>
      <c r="D10" s="1">
        <v>3</v>
      </c>
      <c r="E10" s="1">
        <v>1.75</v>
      </c>
      <c r="F10" s="1">
        <v>1140</v>
      </c>
      <c r="G10" s="1">
        <v>22267</v>
      </c>
      <c r="H10" s="1">
        <v>1</v>
      </c>
      <c r="I10" s="1">
        <v>0</v>
      </c>
      <c r="J10" s="1">
        <v>0</v>
      </c>
      <c r="K10" s="1">
        <v>3</v>
      </c>
      <c r="L10" s="1">
        <v>7</v>
      </c>
      <c r="M10" s="1">
        <v>1140</v>
      </c>
      <c r="N10" s="1">
        <v>0</v>
      </c>
      <c r="O10" s="1">
        <v>1986</v>
      </c>
      <c r="P10" s="1">
        <v>0</v>
      </c>
      <c r="Q10" s="1">
        <v>98045</v>
      </c>
      <c r="R10" s="1" t="s">
        <v>37</v>
      </c>
      <c r="S10" s="1">
        <v>-121758</v>
      </c>
      <c r="T10" s="1">
        <v>1150</v>
      </c>
      <c r="U10" s="1">
        <v>15625</v>
      </c>
      <c r="V10" s="1">
        <f t="shared" si="0"/>
        <v>1</v>
      </c>
      <c r="W10">
        <f t="shared" si="1"/>
        <v>236.75438596491227</v>
      </c>
      <c r="X10">
        <f t="shared" si="2"/>
        <v>0</v>
      </c>
      <c r="Y10">
        <f t="shared" si="3"/>
        <v>0</v>
      </c>
      <c r="Z10">
        <f t="shared" si="4"/>
        <v>0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1</v>
      </c>
      <c r="AE10">
        <v>0</v>
      </c>
    </row>
    <row r="11" spans="1:31" x14ac:dyDescent="0.3">
      <c r="A11" s="1">
        <v>7846700310</v>
      </c>
      <c r="B11" s="1" t="s">
        <v>38</v>
      </c>
      <c r="C11" s="1">
        <v>280000</v>
      </c>
      <c r="D11" s="1">
        <v>2</v>
      </c>
      <c r="E11" s="1">
        <v>1</v>
      </c>
      <c r="F11" s="1">
        <v>1010</v>
      </c>
      <c r="G11" s="1">
        <v>3000</v>
      </c>
      <c r="H11" s="1">
        <v>1</v>
      </c>
      <c r="I11" s="1">
        <v>0</v>
      </c>
      <c r="J11" s="1">
        <v>0</v>
      </c>
      <c r="K11" s="1">
        <v>4</v>
      </c>
      <c r="L11" s="1">
        <v>7</v>
      </c>
      <c r="M11" s="1">
        <v>1010</v>
      </c>
      <c r="N11" s="1">
        <v>0</v>
      </c>
      <c r="O11" s="1">
        <v>1925</v>
      </c>
      <c r="P11" s="1">
        <v>0</v>
      </c>
      <c r="Q11" s="1">
        <v>98045</v>
      </c>
      <c r="R11" s="1" t="s">
        <v>39</v>
      </c>
      <c r="S11" s="1">
        <v>-121785</v>
      </c>
      <c r="T11" s="1">
        <v>1150</v>
      </c>
      <c r="U11" s="1">
        <v>7000</v>
      </c>
      <c r="V11" s="1">
        <f t="shared" si="0"/>
        <v>1</v>
      </c>
      <c r="W11">
        <f t="shared" si="1"/>
        <v>277.22772277227722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1</v>
      </c>
      <c r="AC11">
        <f t="shared" si="7"/>
        <v>0</v>
      </c>
      <c r="AD11">
        <f t="shared" si="8"/>
        <v>0</v>
      </c>
      <c r="AE11">
        <v>0</v>
      </c>
    </row>
    <row r="12" spans="1:31" x14ac:dyDescent="0.3">
      <c r="A12" s="1">
        <v>2723089104</v>
      </c>
      <c r="B12" s="1" t="s">
        <v>40</v>
      </c>
      <c r="C12" s="1">
        <v>315000</v>
      </c>
      <c r="D12" s="1">
        <v>3</v>
      </c>
      <c r="E12" s="1">
        <v>2.25</v>
      </c>
      <c r="F12" s="1">
        <v>1540</v>
      </c>
      <c r="G12" s="1">
        <v>17424</v>
      </c>
      <c r="H12" s="1">
        <v>2</v>
      </c>
      <c r="I12" s="1">
        <v>0</v>
      </c>
      <c r="J12" s="1">
        <v>0</v>
      </c>
      <c r="K12" s="1">
        <v>3</v>
      </c>
      <c r="L12" s="1">
        <v>7</v>
      </c>
      <c r="M12" s="1">
        <v>1540</v>
      </c>
      <c r="N12" s="1">
        <v>0</v>
      </c>
      <c r="O12" s="1">
        <v>1992</v>
      </c>
      <c r="P12" s="1">
        <v>0</v>
      </c>
      <c r="Q12" s="1">
        <v>98045</v>
      </c>
      <c r="R12" s="1" t="s">
        <v>41</v>
      </c>
      <c r="S12" s="1">
        <v>-121759</v>
      </c>
      <c r="T12" s="1">
        <v>1560</v>
      </c>
      <c r="U12" s="1">
        <v>11439</v>
      </c>
      <c r="V12" s="1">
        <f t="shared" si="0"/>
        <v>3</v>
      </c>
      <c r="W12">
        <f t="shared" si="1"/>
        <v>204.54545454545453</v>
      </c>
      <c r="X12">
        <f t="shared" si="2"/>
        <v>1</v>
      </c>
      <c r="Y12">
        <f t="shared" si="3"/>
        <v>0</v>
      </c>
      <c r="Z12">
        <f t="shared" si="4"/>
        <v>0</v>
      </c>
      <c r="AA12">
        <f t="shared" si="5"/>
        <v>1</v>
      </c>
      <c r="AB12">
        <f t="shared" si="6"/>
        <v>0</v>
      </c>
      <c r="AC12">
        <f t="shared" si="7"/>
        <v>0</v>
      </c>
      <c r="AD12">
        <f t="shared" si="8"/>
        <v>1</v>
      </c>
      <c r="AE12">
        <v>1</v>
      </c>
    </row>
    <row r="13" spans="1:31" x14ac:dyDescent="0.3">
      <c r="A13" s="1">
        <v>7708300140</v>
      </c>
      <c r="B13" s="1" t="s">
        <v>42</v>
      </c>
      <c r="C13" s="1">
        <v>369950</v>
      </c>
      <c r="D13" s="1">
        <v>3</v>
      </c>
      <c r="E13" s="1">
        <v>1</v>
      </c>
      <c r="F13" s="1">
        <v>2430</v>
      </c>
      <c r="G13" s="1">
        <v>10720</v>
      </c>
      <c r="H13" s="1">
        <v>1</v>
      </c>
      <c r="I13" s="1">
        <v>0</v>
      </c>
      <c r="J13" s="1">
        <v>0</v>
      </c>
      <c r="K13" s="1">
        <v>3</v>
      </c>
      <c r="L13" s="1">
        <v>7</v>
      </c>
      <c r="M13" s="1">
        <v>2430</v>
      </c>
      <c r="N13" s="1">
        <v>0</v>
      </c>
      <c r="O13" s="1">
        <v>1977</v>
      </c>
      <c r="P13" s="1">
        <v>0</v>
      </c>
      <c r="Q13" s="1">
        <v>98045</v>
      </c>
      <c r="R13" s="1" t="s">
        <v>43</v>
      </c>
      <c r="S13" s="1">
        <v>-121787</v>
      </c>
      <c r="T13" s="1">
        <v>1660</v>
      </c>
      <c r="U13" s="1">
        <v>11560</v>
      </c>
      <c r="V13" s="1">
        <f t="shared" si="0"/>
        <v>0</v>
      </c>
      <c r="W13">
        <f t="shared" si="1"/>
        <v>152.24279835390948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0</v>
      </c>
      <c r="AE13">
        <v>1</v>
      </c>
    </row>
    <row r="14" spans="1:31" x14ac:dyDescent="0.3">
      <c r="A14" s="1">
        <v>9407001860</v>
      </c>
      <c r="B14" s="1" t="s">
        <v>44</v>
      </c>
      <c r="C14" s="1">
        <v>372000</v>
      </c>
      <c r="D14" s="1">
        <v>4</v>
      </c>
      <c r="E14" s="1">
        <v>1.75</v>
      </c>
      <c r="F14" s="1">
        <v>1960</v>
      </c>
      <c r="G14" s="1">
        <v>9300</v>
      </c>
      <c r="H14" s="1">
        <v>1</v>
      </c>
      <c r="I14" s="1">
        <v>0</v>
      </c>
      <c r="J14" s="1">
        <v>0</v>
      </c>
      <c r="K14" s="1">
        <v>5</v>
      </c>
      <c r="L14" s="1">
        <v>7</v>
      </c>
      <c r="M14" s="1">
        <v>1340</v>
      </c>
      <c r="N14" s="1">
        <v>620</v>
      </c>
      <c r="O14" s="1">
        <v>1979</v>
      </c>
      <c r="P14" s="1">
        <v>0</v>
      </c>
      <c r="Q14" s="1">
        <v>98045</v>
      </c>
      <c r="R14" s="1" t="s">
        <v>45</v>
      </c>
      <c r="S14" s="1">
        <v>-121772</v>
      </c>
      <c r="T14" s="1">
        <v>1500</v>
      </c>
      <c r="U14" s="1">
        <v>9752</v>
      </c>
      <c r="V14" s="1">
        <f t="shared" si="0"/>
        <v>2</v>
      </c>
      <c r="W14">
        <f t="shared" si="1"/>
        <v>189.79591836734693</v>
      </c>
      <c r="X14">
        <f t="shared" si="2"/>
        <v>0</v>
      </c>
      <c r="Y14">
        <f t="shared" si="3"/>
        <v>0</v>
      </c>
      <c r="Z14">
        <f t="shared" si="4"/>
        <v>1</v>
      </c>
      <c r="AA14">
        <f t="shared" si="5"/>
        <v>0</v>
      </c>
      <c r="AB14">
        <f t="shared" si="6"/>
        <v>1</v>
      </c>
      <c r="AC14">
        <f t="shared" si="7"/>
        <v>0</v>
      </c>
      <c r="AD14">
        <f t="shared" si="8"/>
        <v>0</v>
      </c>
      <c r="AE14">
        <v>1</v>
      </c>
    </row>
    <row r="15" spans="1:31" x14ac:dyDescent="0.3">
      <c r="A15" s="1">
        <v>7787110060</v>
      </c>
      <c r="B15" s="1" t="s">
        <v>46</v>
      </c>
      <c r="C15" s="1">
        <v>432900</v>
      </c>
      <c r="D15" s="1">
        <v>3</v>
      </c>
      <c r="E15" s="1">
        <v>2.5</v>
      </c>
      <c r="F15" s="1">
        <v>2210</v>
      </c>
      <c r="G15" s="1">
        <v>9226</v>
      </c>
      <c r="H15" s="1">
        <v>2</v>
      </c>
      <c r="I15" s="1">
        <v>0</v>
      </c>
      <c r="J15" s="1">
        <v>0</v>
      </c>
      <c r="K15" s="1">
        <v>3</v>
      </c>
      <c r="L15" s="1">
        <v>8</v>
      </c>
      <c r="M15" s="1">
        <v>2210</v>
      </c>
      <c r="N15" s="1">
        <v>0</v>
      </c>
      <c r="O15" s="1">
        <v>1998</v>
      </c>
      <c r="P15" s="1">
        <v>0</v>
      </c>
      <c r="Q15" s="1">
        <v>98045</v>
      </c>
      <c r="R15" s="1" t="s">
        <v>47</v>
      </c>
      <c r="S15" s="1">
        <v>-121782</v>
      </c>
      <c r="T15" s="1">
        <v>2430</v>
      </c>
      <c r="U15" s="1">
        <v>8902</v>
      </c>
      <c r="V15" s="1">
        <f t="shared" si="0"/>
        <v>4</v>
      </c>
      <c r="W15">
        <f t="shared" si="1"/>
        <v>195.88235294117646</v>
      </c>
      <c r="X15">
        <f t="shared" si="2"/>
        <v>1</v>
      </c>
      <c r="Y15">
        <f t="shared" si="3"/>
        <v>0</v>
      </c>
      <c r="Z15">
        <f t="shared" si="4"/>
        <v>0</v>
      </c>
      <c r="AA15">
        <f t="shared" si="5"/>
        <v>1</v>
      </c>
      <c r="AB15">
        <f t="shared" si="6"/>
        <v>0</v>
      </c>
      <c r="AC15">
        <f t="shared" si="7"/>
        <v>1</v>
      </c>
      <c r="AD15">
        <f t="shared" si="8"/>
        <v>1</v>
      </c>
      <c r="AE15">
        <v>1</v>
      </c>
    </row>
    <row r="16" spans="1:31" x14ac:dyDescent="0.3">
      <c r="A16" s="1">
        <v>1471630350</v>
      </c>
      <c r="B16" s="1" t="s">
        <v>48</v>
      </c>
      <c r="C16" s="1">
        <v>372500</v>
      </c>
      <c r="D16" s="1">
        <v>3</v>
      </c>
      <c r="E16" s="1">
        <v>1.75</v>
      </c>
      <c r="F16" s="1">
        <v>1550</v>
      </c>
      <c r="G16" s="1">
        <v>12956</v>
      </c>
      <c r="H16" s="1">
        <v>1</v>
      </c>
      <c r="I16" s="1">
        <v>0</v>
      </c>
      <c r="J16" s="1">
        <v>0</v>
      </c>
      <c r="K16" s="1">
        <v>3</v>
      </c>
      <c r="L16" s="1">
        <v>7</v>
      </c>
      <c r="M16" s="1">
        <v>1210</v>
      </c>
      <c r="N16" s="1">
        <v>340</v>
      </c>
      <c r="O16" s="1">
        <v>1988</v>
      </c>
      <c r="P16" s="1">
        <v>0</v>
      </c>
      <c r="Q16" s="1">
        <v>98045</v>
      </c>
      <c r="R16" s="1" t="s">
        <v>49</v>
      </c>
      <c r="S16" s="1">
        <v>-121752</v>
      </c>
      <c r="T16" s="1">
        <v>1630</v>
      </c>
      <c r="U16" s="1">
        <v>15360</v>
      </c>
      <c r="V16" s="1">
        <f t="shared" si="0"/>
        <v>1</v>
      </c>
      <c r="W16">
        <f t="shared" si="1"/>
        <v>240.32258064516128</v>
      </c>
      <c r="X16">
        <f t="shared" si="2"/>
        <v>0</v>
      </c>
      <c r="Y16">
        <f t="shared" si="3"/>
        <v>0</v>
      </c>
      <c r="Z16">
        <f t="shared" si="4"/>
        <v>0</v>
      </c>
      <c r="AA16">
        <f t="shared" si="5"/>
        <v>0</v>
      </c>
      <c r="AB16">
        <f t="shared" si="6"/>
        <v>0</v>
      </c>
      <c r="AC16">
        <f t="shared" si="7"/>
        <v>0</v>
      </c>
      <c r="AD16">
        <f t="shared" si="8"/>
        <v>1</v>
      </c>
      <c r="AE16">
        <v>0</v>
      </c>
    </row>
    <row r="17" spans="1:31" x14ac:dyDescent="0.3">
      <c r="A17" s="1">
        <v>9407101840</v>
      </c>
      <c r="B17" s="1" t="s">
        <v>50</v>
      </c>
      <c r="C17" s="1">
        <v>378000</v>
      </c>
      <c r="D17" s="1">
        <v>4</v>
      </c>
      <c r="E17" s="1">
        <v>2.5</v>
      </c>
      <c r="F17" s="1">
        <v>1890</v>
      </c>
      <c r="G17" s="1">
        <v>12236</v>
      </c>
      <c r="H17" s="1">
        <v>1</v>
      </c>
      <c r="I17" s="1">
        <v>0</v>
      </c>
      <c r="J17" s="1">
        <v>0</v>
      </c>
      <c r="K17" s="1">
        <v>3</v>
      </c>
      <c r="L17" s="1">
        <v>7</v>
      </c>
      <c r="M17" s="1">
        <v>1230</v>
      </c>
      <c r="N17" s="1">
        <v>660</v>
      </c>
      <c r="O17" s="1">
        <v>1978</v>
      </c>
      <c r="P17" s="1">
        <v>0</v>
      </c>
      <c r="Q17" s="1">
        <v>98045</v>
      </c>
      <c r="R17" s="1" t="s">
        <v>51</v>
      </c>
      <c r="S17" s="1" t="s">
        <v>52</v>
      </c>
      <c r="T17" s="1">
        <v>1390</v>
      </c>
      <c r="U17" s="1">
        <v>11360</v>
      </c>
      <c r="V17" s="1">
        <f t="shared" si="0"/>
        <v>2</v>
      </c>
      <c r="W17">
        <f t="shared" si="1"/>
        <v>200</v>
      </c>
      <c r="X17">
        <f t="shared" si="2"/>
        <v>1</v>
      </c>
      <c r="Y17">
        <f t="shared" si="3"/>
        <v>0</v>
      </c>
      <c r="Z17">
        <f t="shared" si="4"/>
        <v>1</v>
      </c>
      <c r="AA17">
        <f t="shared" si="5"/>
        <v>0</v>
      </c>
      <c r="AB17">
        <f t="shared" si="6"/>
        <v>0</v>
      </c>
      <c r="AC17">
        <f t="shared" si="7"/>
        <v>0</v>
      </c>
      <c r="AD17">
        <f t="shared" si="8"/>
        <v>0</v>
      </c>
      <c r="AE17">
        <v>1</v>
      </c>
    </row>
    <row r="18" spans="1:31" x14ac:dyDescent="0.3">
      <c r="A18" s="1">
        <v>1422300140</v>
      </c>
      <c r="B18" s="1" t="s">
        <v>53</v>
      </c>
      <c r="C18" s="1">
        <v>454000</v>
      </c>
      <c r="D18" s="1">
        <v>3</v>
      </c>
      <c r="E18" s="1">
        <v>2.5</v>
      </c>
      <c r="F18" s="1">
        <v>2530</v>
      </c>
      <c r="G18" s="1">
        <v>43733</v>
      </c>
      <c r="H18" s="1">
        <v>2</v>
      </c>
      <c r="I18" s="1">
        <v>0</v>
      </c>
      <c r="J18" s="1">
        <v>0</v>
      </c>
      <c r="K18" s="1">
        <v>3</v>
      </c>
      <c r="L18" s="1">
        <v>8</v>
      </c>
      <c r="M18" s="1">
        <v>1530</v>
      </c>
      <c r="N18" s="1">
        <v>1000</v>
      </c>
      <c r="O18" s="1">
        <v>1991</v>
      </c>
      <c r="P18" s="1">
        <v>0</v>
      </c>
      <c r="Q18" s="1">
        <v>98045</v>
      </c>
      <c r="R18" s="1" t="s">
        <v>54</v>
      </c>
      <c r="S18" s="1">
        <v>-121708</v>
      </c>
      <c r="T18" s="1">
        <v>1730</v>
      </c>
      <c r="U18" s="1">
        <v>43548</v>
      </c>
      <c r="V18" s="1">
        <f t="shared" si="0"/>
        <v>4</v>
      </c>
      <c r="W18">
        <f t="shared" si="1"/>
        <v>179.44664031620553</v>
      </c>
      <c r="X18">
        <f t="shared" si="2"/>
        <v>1</v>
      </c>
      <c r="Y18">
        <f t="shared" si="3"/>
        <v>0</v>
      </c>
      <c r="Z18">
        <f t="shared" si="4"/>
        <v>0</v>
      </c>
      <c r="AA18">
        <f t="shared" si="5"/>
        <v>1</v>
      </c>
      <c r="AB18">
        <f t="shared" si="6"/>
        <v>0</v>
      </c>
      <c r="AC18">
        <f t="shared" si="7"/>
        <v>1</v>
      </c>
      <c r="AD18">
        <f t="shared" si="8"/>
        <v>1</v>
      </c>
      <c r="AE18">
        <v>1</v>
      </c>
    </row>
    <row r="19" spans="1:31" x14ac:dyDescent="0.3">
      <c r="A19" s="1">
        <v>1223089083</v>
      </c>
      <c r="B19" s="1" t="s">
        <v>55</v>
      </c>
      <c r="C19" s="1">
        <v>750000</v>
      </c>
      <c r="D19" s="1">
        <v>3</v>
      </c>
      <c r="E19" s="1">
        <v>2.75</v>
      </c>
      <c r="F19" s="1">
        <v>3010</v>
      </c>
      <c r="G19" s="1">
        <v>206910</v>
      </c>
      <c r="H19" s="1">
        <v>2</v>
      </c>
      <c r="I19" s="1">
        <v>0</v>
      </c>
      <c r="J19" s="1">
        <v>2</v>
      </c>
      <c r="K19" s="1">
        <v>3</v>
      </c>
      <c r="L19" s="1">
        <v>10</v>
      </c>
      <c r="M19" s="1">
        <v>3010</v>
      </c>
      <c r="N19" s="1">
        <v>0</v>
      </c>
      <c r="O19" s="1">
        <v>2001</v>
      </c>
      <c r="P19" s="1">
        <v>0</v>
      </c>
      <c r="Q19" s="1">
        <v>98045</v>
      </c>
      <c r="R19" s="1" t="s">
        <v>56</v>
      </c>
      <c r="S19" s="1">
        <v>-121721</v>
      </c>
      <c r="T19" s="1">
        <v>1580</v>
      </c>
      <c r="U19" s="1">
        <v>120675</v>
      </c>
      <c r="V19" s="1">
        <f t="shared" si="0"/>
        <v>4</v>
      </c>
      <c r="W19">
        <f t="shared" si="1"/>
        <v>249.16943521594683</v>
      </c>
      <c r="X19">
        <f t="shared" si="2"/>
        <v>1</v>
      </c>
      <c r="Y19">
        <f t="shared" si="3"/>
        <v>1</v>
      </c>
      <c r="Z19">
        <f t="shared" si="4"/>
        <v>0</v>
      </c>
      <c r="AA19">
        <f t="shared" si="5"/>
        <v>1</v>
      </c>
      <c r="AB19">
        <f t="shared" si="6"/>
        <v>0</v>
      </c>
      <c r="AC19">
        <f t="shared" si="7"/>
        <v>1</v>
      </c>
      <c r="AD19">
        <f t="shared" si="8"/>
        <v>1</v>
      </c>
      <c r="AE19">
        <v>0</v>
      </c>
    </row>
    <row r="20" spans="1:31" x14ac:dyDescent="0.3">
      <c r="A20" s="1">
        <v>7795400046</v>
      </c>
      <c r="B20" s="1" t="s">
        <v>57</v>
      </c>
      <c r="C20" s="1">
        <v>276900</v>
      </c>
      <c r="D20" s="1">
        <v>2</v>
      </c>
      <c r="E20" s="1">
        <v>1</v>
      </c>
      <c r="F20" s="1">
        <v>1350</v>
      </c>
      <c r="G20" s="1">
        <v>10096</v>
      </c>
      <c r="H20" s="1">
        <v>1</v>
      </c>
      <c r="I20" s="1">
        <v>0</v>
      </c>
      <c r="J20" s="1">
        <v>2</v>
      </c>
      <c r="K20" s="1">
        <v>4</v>
      </c>
      <c r="L20" s="1">
        <v>7</v>
      </c>
      <c r="M20" s="1">
        <v>1350</v>
      </c>
      <c r="N20" s="1">
        <v>0</v>
      </c>
      <c r="O20" s="1">
        <v>1952</v>
      </c>
      <c r="P20" s="1">
        <v>0</v>
      </c>
      <c r="Q20" s="1">
        <v>98045</v>
      </c>
      <c r="R20" s="1" t="s">
        <v>58</v>
      </c>
      <c r="S20" s="1">
        <v>-121778</v>
      </c>
      <c r="T20" s="1">
        <v>1280</v>
      </c>
      <c r="U20" s="1">
        <v>10095</v>
      </c>
      <c r="V20" s="1">
        <f t="shared" si="0"/>
        <v>1</v>
      </c>
      <c r="W20">
        <f t="shared" si="1"/>
        <v>205.11111111111111</v>
      </c>
      <c r="X20">
        <f t="shared" si="2"/>
        <v>0</v>
      </c>
      <c r="Y20">
        <f t="shared" si="3"/>
        <v>1</v>
      </c>
      <c r="Z20">
        <f t="shared" si="4"/>
        <v>0</v>
      </c>
      <c r="AA20">
        <f t="shared" si="5"/>
        <v>0</v>
      </c>
      <c r="AB20">
        <f t="shared" si="6"/>
        <v>1</v>
      </c>
      <c r="AC20">
        <f t="shared" si="7"/>
        <v>0</v>
      </c>
      <c r="AD20">
        <f t="shared" si="8"/>
        <v>0</v>
      </c>
      <c r="AE20">
        <v>1</v>
      </c>
    </row>
    <row r="21" spans="1:31" x14ac:dyDescent="0.3">
      <c r="A21" s="1">
        <v>323089084</v>
      </c>
      <c r="B21" s="1" t="s">
        <v>59</v>
      </c>
      <c r="C21" s="1">
        <v>592000</v>
      </c>
      <c r="D21" s="1">
        <v>3</v>
      </c>
      <c r="E21" s="1">
        <v>2.5</v>
      </c>
      <c r="F21" s="1">
        <v>2400</v>
      </c>
      <c r="G21" s="1">
        <v>81892</v>
      </c>
      <c r="H21" s="1">
        <v>2</v>
      </c>
      <c r="I21" s="1">
        <v>0</v>
      </c>
      <c r="J21" s="1">
        <v>0</v>
      </c>
      <c r="K21" s="1">
        <v>3</v>
      </c>
      <c r="L21" s="1">
        <v>8</v>
      </c>
      <c r="M21" s="1">
        <v>2400</v>
      </c>
      <c r="N21" s="1">
        <v>0</v>
      </c>
      <c r="O21" s="1">
        <v>1985</v>
      </c>
      <c r="P21" s="1">
        <v>0</v>
      </c>
      <c r="Q21" s="1">
        <v>98045</v>
      </c>
      <c r="R21" s="1" t="s">
        <v>60</v>
      </c>
      <c r="S21" s="1">
        <v>-121769</v>
      </c>
      <c r="T21" s="1">
        <v>1370</v>
      </c>
      <c r="U21" s="1">
        <v>37270</v>
      </c>
      <c r="V21" s="1">
        <f t="shared" si="0"/>
        <v>4</v>
      </c>
      <c r="W21">
        <f t="shared" si="1"/>
        <v>246.66666666666666</v>
      </c>
      <c r="X21">
        <f t="shared" si="2"/>
        <v>1</v>
      </c>
      <c r="Y21">
        <f t="shared" si="3"/>
        <v>0</v>
      </c>
      <c r="Z21">
        <f t="shared" si="4"/>
        <v>0</v>
      </c>
      <c r="AA21">
        <f t="shared" si="5"/>
        <v>1</v>
      </c>
      <c r="AB21">
        <f t="shared" si="6"/>
        <v>0</v>
      </c>
      <c r="AC21">
        <f t="shared" si="7"/>
        <v>1</v>
      </c>
      <c r="AD21">
        <f t="shared" si="8"/>
        <v>1</v>
      </c>
      <c r="AE21">
        <v>0</v>
      </c>
    </row>
    <row r="22" spans="1:31" x14ac:dyDescent="0.3">
      <c r="A22" s="1">
        <v>1471630160</v>
      </c>
      <c r="B22" s="1" t="s">
        <v>61</v>
      </c>
      <c r="C22" s="1">
        <v>353000</v>
      </c>
      <c r="D22" s="1">
        <v>3</v>
      </c>
      <c r="E22" s="1">
        <v>2</v>
      </c>
      <c r="F22" s="1">
        <v>1210</v>
      </c>
      <c r="G22" s="1">
        <v>14499</v>
      </c>
      <c r="H22" s="1">
        <v>1</v>
      </c>
      <c r="I22" s="1">
        <v>0</v>
      </c>
      <c r="J22" s="1">
        <v>0</v>
      </c>
      <c r="K22" s="1">
        <v>3</v>
      </c>
      <c r="L22" s="1">
        <v>7</v>
      </c>
      <c r="M22" s="1">
        <v>1210</v>
      </c>
      <c r="N22" s="1">
        <v>0</v>
      </c>
      <c r="O22" s="1">
        <v>1984</v>
      </c>
      <c r="P22" s="1">
        <v>0</v>
      </c>
      <c r="Q22" s="1">
        <v>98045</v>
      </c>
      <c r="R22" s="1" t="s">
        <v>62</v>
      </c>
      <c r="S22" s="1">
        <v>-121754</v>
      </c>
      <c r="T22" s="1">
        <v>1570</v>
      </c>
      <c r="U22" s="1">
        <v>15360</v>
      </c>
      <c r="V22" s="1">
        <f t="shared" si="0"/>
        <v>0</v>
      </c>
      <c r="W22">
        <f t="shared" si="1"/>
        <v>291.73553719008265</v>
      </c>
      <c r="X22">
        <f t="shared" si="2"/>
        <v>0</v>
      </c>
      <c r="Y22">
        <f t="shared" si="3"/>
        <v>0</v>
      </c>
      <c r="Z22">
        <f t="shared" si="4"/>
        <v>0</v>
      </c>
      <c r="AA22">
        <f t="shared" si="5"/>
        <v>0</v>
      </c>
      <c r="AB22">
        <f t="shared" si="6"/>
        <v>0</v>
      </c>
      <c r="AC22">
        <f t="shared" si="7"/>
        <v>0</v>
      </c>
      <c r="AD22">
        <f t="shared" si="8"/>
        <v>0</v>
      </c>
      <c r="AE22">
        <v>0</v>
      </c>
    </row>
    <row r="23" spans="1:31" x14ac:dyDescent="0.3">
      <c r="A23" s="1">
        <v>9407110710</v>
      </c>
      <c r="B23" s="1" t="s">
        <v>63</v>
      </c>
      <c r="C23" s="1">
        <v>195000</v>
      </c>
      <c r="D23" s="1">
        <v>3</v>
      </c>
      <c r="E23" s="1">
        <v>1.75</v>
      </c>
      <c r="F23" s="1">
        <v>1510</v>
      </c>
      <c r="G23" s="1">
        <v>8400</v>
      </c>
      <c r="H23" s="1">
        <v>1</v>
      </c>
      <c r="I23" s="1">
        <v>0</v>
      </c>
      <c r="J23" s="1">
        <v>0</v>
      </c>
      <c r="K23" s="1">
        <v>2</v>
      </c>
      <c r="L23" s="1">
        <v>7</v>
      </c>
      <c r="M23" s="1">
        <v>980</v>
      </c>
      <c r="N23" s="1">
        <v>530</v>
      </c>
      <c r="O23" s="1">
        <v>1979</v>
      </c>
      <c r="P23" s="1">
        <v>0</v>
      </c>
      <c r="Q23" s="1">
        <v>98045</v>
      </c>
      <c r="R23" s="1" t="s">
        <v>64</v>
      </c>
      <c r="S23" s="1">
        <v>-121771</v>
      </c>
      <c r="T23" s="1">
        <v>1500</v>
      </c>
      <c r="U23" s="1">
        <v>10125</v>
      </c>
      <c r="V23" s="1">
        <f t="shared" si="0"/>
        <v>0</v>
      </c>
      <c r="W23">
        <f t="shared" si="1"/>
        <v>129.13907284768212</v>
      </c>
      <c r="X23">
        <f t="shared" si="2"/>
        <v>0</v>
      </c>
      <c r="Y23">
        <f t="shared" si="3"/>
        <v>0</v>
      </c>
      <c r="Z23">
        <f t="shared" si="4"/>
        <v>0</v>
      </c>
      <c r="AA23">
        <f t="shared" si="5"/>
        <v>0</v>
      </c>
      <c r="AB23">
        <f t="shared" si="6"/>
        <v>0</v>
      </c>
      <c r="AC23">
        <f t="shared" si="7"/>
        <v>0</v>
      </c>
      <c r="AD23">
        <f t="shared" si="8"/>
        <v>0</v>
      </c>
      <c r="AE23">
        <v>1</v>
      </c>
    </row>
    <row r="24" spans="1:31" x14ac:dyDescent="0.3">
      <c r="A24" s="1">
        <v>9407110710</v>
      </c>
      <c r="B24" s="1" t="s">
        <v>65</v>
      </c>
      <c r="C24" s="1">
        <v>322000</v>
      </c>
      <c r="D24" s="1">
        <v>3</v>
      </c>
      <c r="E24" s="1">
        <v>1.75</v>
      </c>
      <c r="F24" s="1">
        <v>1510</v>
      </c>
      <c r="G24" s="1">
        <v>8400</v>
      </c>
      <c r="H24" s="1">
        <v>1</v>
      </c>
      <c r="I24" s="1">
        <v>0</v>
      </c>
      <c r="J24" s="1">
        <v>0</v>
      </c>
      <c r="K24" s="1">
        <v>2</v>
      </c>
      <c r="L24" s="1">
        <v>7</v>
      </c>
      <c r="M24" s="1">
        <v>980</v>
      </c>
      <c r="N24" s="1">
        <v>530</v>
      </c>
      <c r="O24" s="1">
        <v>1979</v>
      </c>
      <c r="P24" s="1">
        <v>0</v>
      </c>
      <c r="Q24" s="1">
        <v>98045</v>
      </c>
      <c r="R24" s="1" t="s">
        <v>64</v>
      </c>
      <c r="S24" s="1">
        <v>-121771</v>
      </c>
      <c r="T24" s="1">
        <v>1500</v>
      </c>
      <c r="U24" s="1">
        <v>10125</v>
      </c>
      <c r="V24" s="1">
        <f t="shared" si="0"/>
        <v>0</v>
      </c>
      <c r="W24">
        <f t="shared" si="1"/>
        <v>213.24503311258277</v>
      </c>
      <c r="X24">
        <f t="shared" si="2"/>
        <v>0</v>
      </c>
      <c r="Y24">
        <f t="shared" si="3"/>
        <v>0</v>
      </c>
      <c r="Z24">
        <f t="shared" si="4"/>
        <v>0</v>
      </c>
      <c r="AA24">
        <f t="shared" si="5"/>
        <v>0</v>
      </c>
      <c r="AB24">
        <f t="shared" si="6"/>
        <v>0</v>
      </c>
      <c r="AC24">
        <f t="shared" si="7"/>
        <v>0</v>
      </c>
      <c r="AD24">
        <f t="shared" si="8"/>
        <v>0</v>
      </c>
      <c r="AE24">
        <v>1</v>
      </c>
    </row>
    <row r="25" spans="1:31" x14ac:dyDescent="0.3">
      <c r="A25" s="1">
        <v>1471620240</v>
      </c>
      <c r="B25" s="1" t="s">
        <v>21</v>
      </c>
      <c r="C25" s="1">
        <v>275000</v>
      </c>
      <c r="D25" s="1">
        <v>3</v>
      </c>
      <c r="E25" s="1">
        <v>2.5</v>
      </c>
      <c r="F25" s="1">
        <v>1480</v>
      </c>
      <c r="G25" s="1">
        <v>15639</v>
      </c>
      <c r="H25" s="1">
        <v>2</v>
      </c>
      <c r="I25" s="1">
        <v>0</v>
      </c>
      <c r="J25" s="1">
        <v>0</v>
      </c>
      <c r="K25" s="1">
        <v>3</v>
      </c>
      <c r="L25" s="1">
        <v>8</v>
      </c>
      <c r="M25" s="1">
        <v>1480</v>
      </c>
      <c r="N25" s="1">
        <v>0</v>
      </c>
      <c r="O25" s="1">
        <v>1987</v>
      </c>
      <c r="P25" s="1">
        <v>0</v>
      </c>
      <c r="Q25" s="1">
        <v>98045</v>
      </c>
      <c r="R25" s="1" t="s">
        <v>66</v>
      </c>
      <c r="S25" s="1">
        <v>-121746</v>
      </c>
      <c r="T25" s="1">
        <v>1480</v>
      </c>
      <c r="U25" s="1">
        <v>16454</v>
      </c>
      <c r="V25" s="1">
        <f t="shared" si="0"/>
        <v>4</v>
      </c>
      <c r="W25">
        <f t="shared" si="1"/>
        <v>185.81081081081081</v>
      </c>
      <c r="X25">
        <f t="shared" si="2"/>
        <v>1</v>
      </c>
      <c r="Y25">
        <f t="shared" si="3"/>
        <v>0</v>
      </c>
      <c r="Z25">
        <f t="shared" si="4"/>
        <v>0</v>
      </c>
      <c r="AA25">
        <f t="shared" si="5"/>
        <v>1</v>
      </c>
      <c r="AB25">
        <f t="shared" si="6"/>
        <v>0</v>
      </c>
      <c r="AC25">
        <f t="shared" si="7"/>
        <v>1</v>
      </c>
      <c r="AD25">
        <f t="shared" si="8"/>
        <v>1</v>
      </c>
      <c r="AE25">
        <v>1</v>
      </c>
    </row>
    <row r="26" spans="1:31" x14ac:dyDescent="0.3">
      <c r="A26" s="1">
        <v>8572900135</v>
      </c>
      <c r="B26" s="1" t="s">
        <v>67</v>
      </c>
      <c r="C26" s="1">
        <v>399500</v>
      </c>
      <c r="D26" s="1">
        <v>3</v>
      </c>
      <c r="E26" s="1">
        <v>1.75</v>
      </c>
      <c r="F26" s="1">
        <v>2420</v>
      </c>
      <c r="G26" s="1">
        <v>12676</v>
      </c>
      <c r="H26" s="1">
        <v>2</v>
      </c>
      <c r="I26" s="1">
        <v>0</v>
      </c>
      <c r="J26" s="1">
        <v>0</v>
      </c>
      <c r="K26" s="1">
        <v>3</v>
      </c>
      <c r="L26" s="1">
        <v>7</v>
      </c>
      <c r="M26" s="1">
        <v>2420</v>
      </c>
      <c r="N26" s="1">
        <v>0</v>
      </c>
      <c r="O26" s="1">
        <v>1911</v>
      </c>
      <c r="P26" s="1">
        <v>1986</v>
      </c>
      <c r="Q26" s="1">
        <v>98045</v>
      </c>
      <c r="R26" s="1" t="s">
        <v>68</v>
      </c>
      <c r="S26" s="1">
        <v>-121789</v>
      </c>
      <c r="T26" s="1">
        <v>1210</v>
      </c>
      <c r="U26" s="1">
        <v>6769</v>
      </c>
      <c r="V26" s="1">
        <f t="shared" si="0"/>
        <v>1</v>
      </c>
      <c r="W26">
        <f t="shared" si="1"/>
        <v>165.08264462809916</v>
      </c>
      <c r="X26">
        <f t="shared" si="2"/>
        <v>0</v>
      </c>
      <c r="Y26">
        <f t="shared" si="3"/>
        <v>0</v>
      </c>
      <c r="Z26">
        <f t="shared" si="4"/>
        <v>0</v>
      </c>
      <c r="AA26">
        <f t="shared" si="5"/>
        <v>1</v>
      </c>
      <c r="AB26">
        <f>IF(K26&gt;3.1563981042654,1,0)</f>
        <v>0</v>
      </c>
      <c r="AC26">
        <f t="shared" si="7"/>
        <v>0</v>
      </c>
      <c r="AD26">
        <f t="shared" si="8"/>
        <v>0</v>
      </c>
      <c r="AE26">
        <v>1</v>
      </c>
    </row>
    <row r="27" spans="1:31" x14ac:dyDescent="0.3">
      <c r="A27" s="1">
        <v>1422300160</v>
      </c>
      <c r="B27" s="1" t="s">
        <v>69</v>
      </c>
      <c r="C27" s="1">
        <v>379000</v>
      </c>
      <c r="D27" s="1">
        <v>3</v>
      </c>
      <c r="E27" s="1">
        <v>2.5</v>
      </c>
      <c r="F27" s="1">
        <v>1740</v>
      </c>
      <c r="G27" s="1">
        <v>30886</v>
      </c>
      <c r="H27" s="1">
        <v>2</v>
      </c>
      <c r="I27" s="1">
        <v>0</v>
      </c>
      <c r="J27" s="1">
        <v>0</v>
      </c>
      <c r="K27" s="1">
        <v>3</v>
      </c>
      <c r="L27" s="1">
        <v>8</v>
      </c>
      <c r="M27" s="1">
        <v>1740</v>
      </c>
      <c r="N27" s="1">
        <v>0</v>
      </c>
      <c r="O27" s="1">
        <v>1992</v>
      </c>
      <c r="P27" s="1">
        <v>0</v>
      </c>
      <c r="Q27" s="1">
        <v>98045</v>
      </c>
      <c r="R27" s="1" t="s">
        <v>54</v>
      </c>
      <c r="S27" s="1">
        <v>-121707</v>
      </c>
      <c r="T27" s="1">
        <v>1740</v>
      </c>
      <c r="U27" s="1">
        <v>39133</v>
      </c>
      <c r="V27" s="1">
        <f t="shared" si="0"/>
        <v>4</v>
      </c>
      <c r="W27">
        <f t="shared" si="1"/>
        <v>217.81609195402299</v>
      </c>
      <c r="X27">
        <f t="shared" si="2"/>
        <v>1</v>
      </c>
      <c r="Y27">
        <f t="shared" si="3"/>
        <v>0</v>
      </c>
      <c r="Z27">
        <f t="shared" si="4"/>
        <v>0</v>
      </c>
      <c r="AA27">
        <f t="shared" si="5"/>
        <v>1</v>
      </c>
      <c r="AB27">
        <f t="shared" si="6"/>
        <v>0</v>
      </c>
      <c r="AC27">
        <f t="shared" si="7"/>
        <v>1</v>
      </c>
      <c r="AD27">
        <f t="shared" si="8"/>
        <v>1</v>
      </c>
      <c r="AE27">
        <v>1</v>
      </c>
    </row>
    <row r="28" spans="1:31" x14ac:dyDescent="0.3">
      <c r="A28" s="1">
        <v>2607760890</v>
      </c>
      <c r="B28" s="1" t="s">
        <v>70</v>
      </c>
      <c r="C28" s="1">
        <v>471000</v>
      </c>
      <c r="D28" s="1">
        <v>4</v>
      </c>
      <c r="E28" s="1">
        <v>2.5</v>
      </c>
      <c r="F28" s="1">
        <v>3030</v>
      </c>
      <c r="G28" s="1">
        <v>9687</v>
      </c>
      <c r="H28" s="1">
        <v>2</v>
      </c>
      <c r="I28" s="1">
        <v>0</v>
      </c>
      <c r="J28" s="1">
        <v>0</v>
      </c>
      <c r="K28" s="1">
        <v>3</v>
      </c>
      <c r="L28" s="1">
        <v>8</v>
      </c>
      <c r="M28" s="1">
        <v>2020</v>
      </c>
      <c r="N28" s="1">
        <v>1010</v>
      </c>
      <c r="O28" s="1">
        <v>1998</v>
      </c>
      <c r="P28" s="1">
        <v>0</v>
      </c>
      <c r="Q28" s="1">
        <v>98045</v>
      </c>
      <c r="R28" s="1">
        <v>47485</v>
      </c>
      <c r="S28" s="1">
        <v>-121799</v>
      </c>
      <c r="T28" s="1">
        <v>2050</v>
      </c>
      <c r="U28" s="1">
        <v>10193</v>
      </c>
      <c r="V28" s="1">
        <f t="shared" si="0"/>
        <v>5</v>
      </c>
      <c r="W28">
        <f t="shared" si="1"/>
        <v>155.44554455445544</v>
      </c>
      <c r="X28">
        <f t="shared" si="2"/>
        <v>1</v>
      </c>
      <c r="Y28">
        <f t="shared" si="3"/>
        <v>0</v>
      </c>
      <c r="Z28">
        <f t="shared" si="4"/>
        <v>1</v>
      </c>
      <c r="AA28">
        <f t="shared" si="5"/>
        <v>1</v>
      </c>
      <c r="AB28">
        <f t="shared" si="6"/>
        <v>0</v>
      </c>
      <c r="AC28">
        <f t="shared" si="7"/>
        <v>1</v>
      </c>
      <c r="AD28">
        <f t="shared" si="8"/>
        <v>1</v>
      </c>
      <c r="AE28">
        <v>1</v>
      </c>
    </row>
    <row r="29" spans="1:31" x14ac:dyDescent="0.3">
      <c r="A29" s="1">
        <v>9407001610</v>
      </c>
      <c r="B29" s="1" t="s">
        <v>31</v>
      </c>
      <c r="C29" s="1">
        <v>271900</v>
      </c>
      <c r="D29" s="1">
        <v>3</v>
      </c>
      <c r="E29" s="1">
        <v>1.75</v>
      </c>
      <c r="F29" s="1">
        <v>1890</v>
      </c>
      <c r="G29" s="1">
        <v>11875</v>
      </c>
      <c r="H29" s="1">
        <v>1</v>
      </c>
      <c r="I29" s="1">
        <v>0</v>
      </c>
      <c r="J29" s="1">
        <v>0</v>
      </c>
      <c r="K29" s="1">
        <v>3</v>
      </c>
      <c r="L29" s="1">
        <v>7</v>
      </c>
      <c r="M29" s="1">
        <v>1230</v>
      </c>
      <c r="N29" s="1">
        <v>660</v>
      </c>
      <c r="O29" s="1">
        <v>1979</v>
      </c>
      <c r="P29" s="1">
        <v>0</v>
      </c>
      <c r="Q29" s="1">
        <v>98045</v>
      </c>
      <c r="R29" s="1" t="s">
        <v>71</v>
      </c>
      <c r="S29" s="1">
        <v>-121774</v>
      </c>
      <c r="T29" s="1">
        <v>1580</v>
      </c>
      <c r="U29" s="1">
        <v>10920</v>
      </c>
      <c r="V29" s="1">
        <f t="shared" si="0"/>
        <v>0</v>
      </c>
      <c r="W29">
        <f t="shared" si="1"/>
        <v>143.86243386243387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v>1</v>
      </c>
    </row>
    <row r="30" spans="1:31" x14ac:dyDescent="0.3">
      <c r="A30" s="1">
        <v>9510310030</v>
      </c>
      <c r="B30" s="1" t="s">
        <v>72</v>
      </c>
      <c r="C30" s="1">
        <v>535000</v>
      </c>
      <c r="D30" s="1">
        <v>4</v>
      </c>
      <c r="E30" s="1">
        <v>2.75</v>
      </c>
      <c r="F30" s="1">
        <v>2710</v>
      </c>
      <c r="G30" s="1">
        <v>45963</v>
      </c>
      <c r="H30" s="1">
        <v>2</v>
      </c>
      <c r="I30" s="1">
        <v>0</v>
      </c>
      <c r="J30" s="1">
        <v>0</v>
      </c>
      <c r="K30" s="1">
        <v>3</v>
      </c>
      <c r="L30" s="1">
        <v>9</v>
      </c>
      <c r="M30" s="1">
        <v>2710</v>
      </c>
      <c r="N30" s="1">
        <v>0</v>
      </c>
      <c r="O30" s="1">
        <v>1995</v>
      </c>
      <c r="P30" s="1">
        <v>0</v>
      </c>
      <c r="Q30" s="1">
        <v>98045</v>
      </c>
      <c r="R30" s="1" t="s">
        <v>73</v>
      </c>
      <c r="S30" s="1">
        <v>-121724</v>
      </c>
      <c r="T30" s="1">
        <v>2710</v>
      </c>
      <c r="U30" s="1">
        <v>33955</v>
      </c>
      <c r="V30" s="1">
        <f t="shared" si="0"/>
        <v>5</v>
      </c>
      <c r="W30">
        <f t="shared" si="1"/>
        <v>197.41697416974171</v>
      </c>
      <c r="X30">
        <f t="shared" si="2"/>
        <v>1</v>
      </c>
      <c r="Y30">
        <f t="shared" si="3"/>
        <v>0</v>
      </c>
      <c r="Z30">
        <f t="shared" si="4"/>
        <v>1</v>
      </c>
      <c r="AA30">
        <f t="shared" si="5"/>
        <v>1</v>
      </c>
      <c r="AB30">
        <f t="shared" si="6"/>
        <v>0</v>
      </c>
      <c r="AC30">
        <f t="shared" si="7"/>
        <v>1</v>
      </c>
      <c r="AD30">
        <f t="shared" si="8"/>
        <v>1</v>
      </c>
      <c r="AE30">
        <v>1</v>
      </c>
    </row>
    <row r="31" spans="1:31" x14ac:dyDescent="0.3">
      <c r="A31" s="1">
        <v>1471610060</v>
      </c>
      <c r="B31" s="1" t="s">
        <v>74</v>
      </c>
      <c r="C31" s="1">
        <v>370000</v>
      </c>
      <c r="D31" s="1">
        <v>3</v>
      </c>
      <c r="E31" s="1">
        <v>1.75</v>
      </c>
      <c r="F31" s="1">
        <v>1570</v>
      </c>
      <c r="G31" s="1">
        <v>16817</v>
      </c>
      <c r="H31" s="1">
        <v>2</v>
      </c>
      <c r="I31" s="1">
        <v>0</v>
      </c>
      <c r="J31" s="1">
        <v>0</v>
      </c>
      <c r="K31" s="1">
        <v>3</v>
      </c>
      <c r="L31" s="1">
        <v>7</v>
      </c>
      <c r="M31" s="1">
        <v>1570</v>
      </c>
      <c r="N31" s="1">
        <v>0</v>
      </c>
      <c r="O31" s="1">
        <v>1982</v>
      </c>
      <c r="P31" s="1">
        <v>0</v>
      </c>
      <c r="Q31" s="1">
        <v>98045</v>
      </c>
      <c r="R31" s="1" t="s">
        <v>75</v>
      </c>
      <c r="S31" s="1">
        <v>-121756</v>
      </c>
      <c r="T31" s="1">
        <v>1600</v>
      </c>
      <c r="U31" s="1">
        <v>16817</v>
      </c>
      <c r="V31" s="1">
        <f t="shared" si="0"/>
        <v>1</v>
      </c>
      <c r="W31">
        <f t="shared" si="1"/>
        <v>235.66878980891721</v>
      </c>
      <c r="X31">
        <f t="shared" si="2"/>
        <v>0</v>
      </c>
      <c r="Y31">
        <f t="shared" si="3"/>
        <v>0</v>
      </c>
      <c r="Z31">
        <f t="shared" si="4"/>
        <v>0</v>
      </c>
      <c r="AA31">
        <f t="shared" si="5"/>
        <v>1</v>
      </c>
      <c r="AB31">
        <f t="shared" si="6"/>
        <v>0</v>
      </c>
      <c r="AC31">
        <f t="shared" si="7"/>
        <v>0</v>
      </c>
      <c r="AD31">
        <f t="shared" si="8"/>
        <v>0</v>
      </c>
      <c r="AE31">
        <v>0</v>
      </c>
    </row>
    <row r="32" spans="1:31" x14ac:dyDescent="0.3">
      <c r="A32" s="1">
        <v>1723099031</v>
      </c>
      <c r="B32" s="1" t="s">
        <v>76</v>
      </c>
      <c r="C32" s="1">
        <v>724950</v>
      </c>
      <c r="D32" s="1">
        <v>4</v>
      </c>
      <c r="E32" s="1">
        <v>3.5</v>
      </c>
      <c r="F32" s="1">
        <v>3010</v>
      </c>
      <c r="G32" s="1">
        <v>174240</v>
      </c>
      <c r="H32" s="1">
        <v>2</v>
      </c>
      <c r="I32" s="1">
        <v>0</v>
      </c>
      <c r="J32" s="1">
        <v>0</v>
      </c>
      <c r="K32" s="1">
        <v>3</v>
      </c>
      <c r="L32" s="1">
        <v>9</v>
      </c>
      <c r="M32" s="1">
        <v>3010</v>
      </c>
      <c r="N32" s="1">
        <v>0</v>
      </c>
      <c r="O32" s="1">
        <v>2004</v>
      </c>
      <c r="P32" s="1">
        <v>0</v>
      </c>
      <c r="Q32" s="1">
        <v>98045</v>
      </c>
      <c r="R32" s="1" t="s">
        <v>77</v>
      </c>
      <c r="S32" s="1">
        <v>-121691</v>
      </c>
      <c r="T32" s="1">
        <v>2720</v>
      </c>
      <c r="U32" s="1">
        <v>247856</v>
      </c>
      <c r="V32" s="1">
        <f t="shared" si="0"/>
        <v>5</v>
      </c>
      <c r="W32">
        <f t="shared" si="1"/>
        <v>240.84717607973423</v>
      </c>
      <c r="X32">
        <f t="shared" si="2"/>
        <v>1</v>
      </c>
      <c r="Y32">
        <f t="shared" si="3"/>
        <v>0</v>
      </c>
      <c r="Z32">
        <f t="shared" si="4"/>
        <v>1</v>
      </c>
      <c r="AA32">
        <f t="shared" si="5"/>
        <v>1</v>
      </c>
      <c r="AB32">
        <f t="shared" si="6"/>
        <v>0</v>
      </c>
      <c r="AC32">
        <f t="shared" si="7"/>
        <v>1</v>
      </c>
      <c r="AD32">
        <f t="shared" si="8"/>
        <v>1</v>
      </c>
      <c r="AE32">
        <v>0</v>
      </c>
    </row>
    <row r="33" spans="1:31" x14ac:dyDescent="0.3">
      <c r="A33" s="1">
        <v>7334501240</v>
      </c>
      <c r="B33" s="1" t="s">
        <v>78</v>
      </c>
      <c r="C33" s="1">
        <v>280000</v>
      </c>
      <c r="D33" s="1">
        <v>3</v>
      </c>
      <c r="E33" s="1">
        <v>2.5</v>
      </c>
      <c r="F33" s="1">
        <v>1270</v>
      </c>
      <c r="G33" s="1">
        <v>9675</v>
      </c>
      <c r="H33" s="1">
        <v>2</v>
      </c>
      <c r="I33" s="1">
        <v>0</v>
      </c>
      <c r="J33" s="1">
        <v>0</v>
      </c>
      <c r="K33" s="1">
        <v>3</v>
      </c>
      <c r="L33" s="1">
        <v>8</v>
      </c>
      <c r="M33" s="1">
        <v>1270</v>
      </c>
      <c r="N33" s="1">
        <v>0</v>
      </c>
      <c r="O33" s="1">
        <v>1993</v>
      </c>
      <c r="P33" s="1">
        <v>0</v>
      </c>
      <c r="Q33" s="1">
        <v>98045</v>
      </c>
      <c r="R33" s="1" t="s">
        <v>79</v>
      </c>
      <c r="S33" s="1">
        <v>-121744</v>
      </c>
      <c r="T33" s="1">
        <v>1270</v>
      </c>
      <c r="U33" s="1">
        <v>11700</v>
      </c>
      <c r="V33" s="1">
        <f t="shared" si="0"/>
        <v>4</v>
      </c>
      <c r="W33">
        <f t="shared" si="1"/>
        <v>220.4724409448819</v>
      </c>
      <c r="X33">
        <f t="shared" si="2"/>
        <v>1</v>
      </c>
      <c r="Y33">
        <f t="shared" si="3"/>
        <v>0</v>
      </c>
      <c r="Z33">
        <f t="shared" si="4"/>
        <v>0</v>
      </c>
      <c r="AA33">
        <f t="shared" si="5"/>
        <v>1</v>
      </c>
      <c r="AB33">
        <f t="shared" si="6"/>
        <v>0</v>
      </c>
      <c r="AC33">
        <f t="shared" si="7"/>
        <v>1</v>
      </c>
      <c r="AD33">
        <f t="shared" si="8"/>
        <v>1</v>
      </c>
      <c r="AE33">
        <v>1</v>
      </c>
    </row>
    <row r="34" spans="1:31" x14ac:dyDescent="0.3">
      <c r="A34" s="1">
        <v>1823099076</v>
      </c>
      <c r="B34" s="1" t="s">
        <v>80</v>
      </c>
      <c r="C34" s="1">
        <v>495000</v>
      </c>
      <c r="D34" s="1">
        <v>3</v>
      </c>
      <c r="E34" s="1">
        <v>2.5</v>
      </c>
      <c r="F34" s="1">
        <v>1780</v>
      </c>
      <c r="G34" s="1">
        <v>47480</v>
      </c>
      <c r="H34" s="1">
        <v>2</v>
      </c>
      <c r="I34" s="1">
        <v>0</v>
      </c>
      <c r="J34" s="1">
        <v>0</v>
      </c>
      <c r="K34" s="1">
        <v>3</v>
      </c>
      <c r="L34" s="1">
        <v>7</v>
      </c>
      <c r="M34" s="1">
        <v>1780</v>
      </c>
      <c r="N34" s="1">
        <v>0</v>
      </c>
      <c r="O34" s="1">
        <v>1995</v>
      </c>
      <c r="P34" s="1">
        <v>0</v>
      </c>
      <c r="Q34" s="1">
        <v>98045</v>
      </c>
      <c r="R34" s="1" t="s">
        <v>66</v>
      </c>
      <c r="S34" s="1">
        <v>-121707</v>
      </c>
      <c r="T34" s="1">
        <v>1890</v>
      </c>
      <c r="U34" s="1">
        <v>51836</v>
      </c>
      <c r="V34" s="1">
        <f t="shared" si="0"/>
        <v>3</v>
      </c>
      <c r="W34">
        <f t="shared" si="1"/>
        <v>278.08988764044943</v>
      </c>
      <c r="X34">
        <f t="shared" si="2"/>
        <v>1</v>
      </c>
      <c r="Y34">
        <f t="shared" si="3"/>
        <v>0</v>
      </c>
      <c r="Z34">
        <f t="shared" si="4"/>
        <v>0</v>
      </c>
      <c r="AA34">
        <f t="shared" si="5"/>
        <v>1</v>
      </c>
      <c r="AB34">
        <f t="shared" si="6"/>
        <v>0</v>
      </c>
      <c r="AC34">
        <f t="shared" si="7"/>
        <v>0</v>
      </c>
      <c r="AD34">
        <f t="shared" si="8"/>
        <v>1</v>
      </c>
      <c r="AE34">
        <v>0</v>
      </c>
    </row>
    <row r="35" spans="1:31" x14ac:dyDescent="0.3">
      <c r="A35" s="1">
        <v>9407102460</v>
      </c>
      <c r="B35" s="1" t="s">
        <v>81</v>
      </c>
      <c r="C35" s="1">
        <v>178500</v>
      </c>
      <c r="D35" s="1">
        <v>3</v>
      </c>
      <c r="E35" s="1">
        <v>1.75</v>
      </c>
      <c r="F35" s="1">
        <v>1120</v>
      </c>
      <c r="G35" s="1">
        <v>10450</v>
      </c>
      <c r="H35" s="1">
        <v>1</v>
      </c>
      <c r="I35" s="1">
        <v>0</v>
      </c>
      <c r="J35" s="1">
        <v>0</v>
      </c>
      <c r="K35" s="1">
        <v>3</v>
      </c>
      <c r="L35" s="1">
        <v>7</v>
      </c>
      <c r="M35" s="1">
        <v>1120</v>
      </c>
      <c r="N35" s="1">
        <v>0</v>
      </c>
      <c r="O35" s="1">
        <v>1973</v>
      </c>
      <c r="P35" s="1">
        <v>0</v>
      </c>
      <c r="Q35" s="1">
        <v>98045</v>
      </c>
      <c r="R35" s="1" t="s">
        <v>82</v>
      </c>
      <c r="S35" s="1">
        <v>-121772</v>
      </c>
      <c r="T35" s="1">
        <v>1250</v>
      </c>
      <c r="U35" s="1">
        <v>10414</v>
      </c>
      <c r="V35" s="1">
        <f t="shared" si="0"/>
        <v>0</v>
      </c>
      <c r="W35">
        <f t="shared" si="1"/>
        <v>159.375</v>
      </c>
      <c r="X35">
        <f t="shared" si="2"/>
        <v>0</v>
      </c>
      <c r="Y35">
        <f t="shared" si="3"/>
        <v>0</v>
      </c>
      <c r="Z35">
        <f t="shared" si="4"/>
        <v>0</v>
      </c>
      <c r="AA35">
        <f t="shared" si="5"/>
        <v>0</v>
      </c>
      <c r="AB35">
        <f t="shared" si="6"/>
        <v>0</v>
      </c>
      <c r="AC35">
        <f t="shared" si="7"/>
        <v>0</v>
      </c>
      <c r="AD35">
        <f t="shared" si="8"/>
        <v>0</v>
      </c>
      <c r="AE35">
        <v>1</v>
      </c>
    </row>
    <row r="36" spans="1:31" x14ac:dyDescent="0.3">
      <c r="A36" s="1">
        <v>7334602070</v>
      </c>
      <c r="B36" s="1" t="s">
        <v>83</v>
      </c>
      <c r="C36" s="1">
        <v>290000</v>
      </c>
      <c r="D36" s="1">
        <v>3</v>
      </c>
      <c r="E36" s="1">
        <v>1.75</v>
      </c>
      <c r="F36" s="1">
        <v>1710</v>
      </c>
      <c r="G36" s="1">
        <v>10950</v>
      </c>
      <c r="H36" s="1">
        <v>1</v>
      </c>
      <c r="I36" s="1">
        <v>0</v>
      </c>
      <c r="J36" s="1">
        <v>0</v>
      </c>
      <c r="K36" s="1">
        <v>3</v>
      </c>
      <c r="L36" s="1">
        <v>7</v>
      </c>
      <c r="M36" s="1">
        <v>1060</v>
      </c>
      <c r="N36" s="1">
        <v>650</v>
      </c>
      <c r="O36" s="1">
        <v>1967</v>
      </c>
      <c r="P36" s="1">
        <v>0</v>
      </c>
      <c r="Q36" s="1">
        <v>98045</v>
      </c>
      <c r="R36" s="1" t="s">
        <v>84</v>
      </c>
      <c r="S36" s="1">
        <v>-121745</v>
      </c>
      <c r="T36" s="1">
        <v>1180</v>
      </c>
      <c r="U36" s="1">
        <v>10950</v>
      </c>
      <c r="V36" s="1">
        <f t="shared" si="0"/>
        <v>0</v>
      </c>
      <c r="W36">
        <f t="shared" si="1"/>
        <v>169.59064327485379</v>
      </c>
      <c r="X36">
        <f t="shared" si="2"/>
        <v>0</v>
      </c>
      <c r="Y36">
        <f t="shared" si="3"/>
        <v>0</v>
      </c>
      <c r="Z36">
        <f t="shared" si="4"/>
        <v>0</v>
      </c>
      <c r="AA36">
        <f t="shared" si="5"/>
        <v>0</v>
      </c>
      <c r="AB36">
        <f t="shared" si="6"/>
        <v>0</v>
      </c>
      <c r="AC36">
        <f t="shared" si="7"/>
        <v>0</v>
      </c>
      <c r="AD36">
        <f t="shared" si="8"/>
        <v>0</v>
      </c>
      <c r="AE36">
        <v>1</v>
      </c>
    </row>
    <row r="37" spans="1:31" x14ac:dyDescent="0.3">
      <c r="A37" s="1">
        <v>7334501250</v>
      </c>
      <c r="B37" s="1" t="s">
        <v>85</v>
      </c>
      <c r="C37" s="1">
        <v>325000</v>
      </c>
      <c r="D37" s="1">
        <v>3</v>
      </c>
      <c r="E37" s="1">
        <v>2.5</v>
      </c>
      <c r="F37" s="1">
        <v>1870</v>
      </c>
      <c r="G37" s="1">
        <v>9825</v>
      </c>
      <c r="H37" s="1">
        <v>1</v>
      </c>
      <c r="I37" s="1">
        <v>0</v>
      </c>
      <c r="J37" s="1">
        <v>0</v>
      </c>
      <c r="K37" s="1">
        <v>4</v>
      </c>
      <c r="L37" s="1">
        <v>7</v>
      </c>
      <c r="M37" s="1">
        <v>1250</v>
      </c>
      <c r="N37" s="1">
        <v>620</v>
      </c>
      <c r="O37" s="1">
        <v>1994</v>
      </c>
      <c r="P37" s="1">
        <v>0</v>
      </c>
      <c r="Q37" s="1">
        <v>98045</v>
      </c>
      <c r="R37" s="1" t="s">
        <v>79</v>
      </c>
      <c r="S37" s="1">
        <v>-121744</v>
      </c>
      <c r="T37" s="1">
        <v>1380</v>
      </c>
      <c r="U37" s="1">
        <v>11475</v>
      </c>
      <c r="V37" s="1">
        <f t="shared" si="0"/>
        <v>3</v>
      </c>
      <c r="W37">
        <f t="shared" si="1"/>
        <v>173.79679144385025</v>
      </c>
      <c r="X37">
        <f t="shared" si="2"/>
        <v>1</v>
      </c>
      <c r="Y37">
        <f t="shared" si="3"/>
        <v>0</v>
      </c>
      <c r="Z37">
        <f t="shared" si="4"/>
        <v>0</v>
      </c>
      <c r="AA37">
        <f t="shared" si="5"/>
        <v>0</v>
      </c>
      <c r="AB37">
        <f t="shared" si="6"/>
        <v>1</v>
      </c>
      <c r="AC37">
        <f t="shared" si="7"/>
        <v>0</v>
      </c>
      <c r="AD37">
        <f t="shared" si="8"/>
        <v>1</v>
      </c>
      <c r="AE37">
        <v>1</v>
      </c>
    </row>
    <row r="38" spans="1:31" x14ac:dyDescent="0.3">
      <c r="A38" s="1">
        <v>1523089097</v>
      </c>
      <c r="B38" s="1" t="s">
        <v>86</v>
      </c>
      <c r="C38" s="1">
        <v>496000</v>
      </c>
      <c r="D38" s="1">
        <v>3</v>
      </c>
      <c r="E38" s="1">
        <v>1.5</v>
      </c>
      <c r="F38" s="1">
        <v>2520</v>
      </c>
      <c r="G38" s="1">
        <v>37616</v>
      </c>
      <c r="H38" s="1">
        <v>1</v>
      </c>
      <c r="I38" s="1">
        <v>0</v>
      </c>
      <c r="J38" s="1">
        <v>0</v>
      </c>
      <c r="K38" s="1">
        <v>3</v>
      </c>
      <c r="L38" s="1">
        <v>8</v>
      </c>
      <c r="M38" s="1">
        <v>2520</v>
      </c>
      <c r="N38" s="1">
        <v>0</v>
      </c>
      <c r="O38" s="1">
        <v>1955</v>
      </c>
      <c r="P38" s="1">
        <v>0</v>
      </c>
      <c r="Q38" s="1">
        <v>98045</v>
      </c>
      <c r="R38" s="1" t="s">
        <v>88</v>
      </c>
      <c r="S38" s="1">
        <v>-121763</v>
      </c>
      <c r="T38" s="1">
        <v>1470</v>
      </c>
      <c r="U38" s="1">
        <v>33750</v>
      </c>
      <c r="V38" s="1">
        <f t="shared" si="0"/>
        <v>1</v>
      </c>
      <c r="W38">
        <f t="shared" si="1"/>
        <v>196.82539682539684</v>
      </c>
      <c r="X38">
        <f t="shared" si="2"/>
        <v>0</v>
      </c>
      <c r="Y38">
        <f t="shared" si="3"/>
        <v>0</v>
      </c>
      <c r="Z38">
        <f t="shared" si="4"/>
        <v>0</v>
      </c>
      <c r="AA38">
        <f t="shared" si="5"/>
        <v>0</v>
      </c>
      <c r="AB38">
        <f t="shared" si="6"/>
        <v>0</v>
      </c>
      <c r="AC38">
        <f t="shared" si="7"/>
        <v>1</v>
      </c>
      <c r="AD38">
        <f t="shared" si="8"/>
        <v>0</v>
      </c>
      <c r="AE38">
        <v>1</v>
      </c>
    </row>
    <row r="39" spans="1:31" x14ac:dyDescent="0.3">
      <c r="A39" s="1">
        <v>1323089184</v>
      </c>
      <c r="B39" s="1" t="s">
        <v>89</v>
      </c>
      <c r="C39" s="1">
        <v>452500</v>
      </c>
      <c r="D39" s="1">
        <v>3</v>
      </c>
      <c r="E39" s="1">
        <v>2.5</v>
      </c>
      <c r="F39" s="1">
        <v>2430</v>
      </c>
      <c r="G39" s="1">
        <v>88426</v>
      </c>
      <c r="H39" s="1">
        <v>1</v>
      </c>
      <c r="I39" s="1">
        <v>0</v>
      </c>
      <c r="J39" s="1">
        <v>0</v>
      </c>
      <c r="K39" s="1">
        <v>4</v>
      </c>
      <c r="L39" s="1">
        <v>7</v>
      </c>
      <c r="M39" s="1">
        <v>1570</v>
      </c>
      <c r="N39" s="1">
        <v>860</v>
      </c>
      <c r="O39" s="1">
        <v>1985</v>
      </c>
      <c r="P39" s="1">
        <v>0</v>
      </c>
      <c r="Q39" s="1">
        <v>98045</v>
      </c>
      <c r="R39" s="1" t="s">
        <v>90</v>
      </c>
      <c r="S39" s="1">
        <v>-121718</v>
      </c>
      <c r="T39" s="1">
        <v>1560</v>
      </c>
      <c r="U39" s="1">
        <v>56827</v>
      </c>
      <c r="V39" s="1">
        <f t="shared" si="0"/>
        <v>3</v>
      </c>
      <c r="W39">
        <f t="shared" si="1"/>
        <v>186.21399176954733</v>
      </c>
      <c r="X39">
        <f t="shared" si="2"/>
        <v>1</v>
      </c>
      <c r="Y39">
        <f t="shared" si="3"/>
        <v>0</v>
      </c>
      <c r="Z39">
        <f t="shared" si="4"/>
        <v>0</v>
      </c>
      <c r="AA39">
        <f t="shared" si="5"/>
        <v>0</v>
      </c>
      <c r="AB39">
        <f t="shared" si="6"/>
        <v>1</v>
      </c>
      <c r="AC39">
        <f t="shared" si="7"/>
        <v>0</v>
      </c>
      <c r="AD39">
        <f t="shared" si="8"/>
        <v>1</v>
      </c>
      <c r="AE39">
        <v>1</v>
      </c>
    </row>
    <row r="40" spans="1:31" x14ac:dyDescent="0.3">
      <c r="A40" s="1">
        <v>1423089055</v>
      </c>
      <c r="B40" s="1" t="s">
        <v>91</v>
      </c>
      <c r="C40" s="1">
        <v>845000</v>
      </c>
      <c r="D40" s="1">
        <v>4</v>
      </c>
      <c r="E40" s="1">
        <v>2.75</v>
      </c>
      <c r="F40" s="1">
        <v>4070</v>
      </c>
      <c r="G40" s="1">
        <v>115434</v>
      </c>
      <c r="H40" s="1">
        <v>2</v>
      </c>
      <c r="I40" s="1">
        <v>0</v>
      </c>
      <c r="J40" s="1">
        <v>0</v>
      </c>
      <c r="K40" s="1">
        <v>3</v>
      </c>
      <c r="L40" s="1">
        <v>9</v>
      </c>
      <c r="M40" s="1">
        <v>4070</v>
      </c>
      <c r="N40" s="1">
        <v>0</v>
      </c>
      <c r="O40" s="1">
        <v>2002</v>
      </c>
      <c r="P40" s="1">
        <v>0</v>
      </c>
      <c r="Q40" s="1">
        <v>98045</v>
      </c>
      <c r="R40" s="1" t="s">
        <v>92</v>
      </c>
      <c r="S40" s="1">
        <v>-121752</v>
      </c>
      <c r="T40" s="1">
        <v>2970</v>
      </c>
      <c r="U40" s="1">
        <v>95832</v>
      </c>
      <c r="V40" s="1">
        <f t="shared" si="0"/>
        <v>5</v>
      </c>
      <c r="W40">
        <f t="shared" si="1"/>
        <v>207.61670761670763</v>
      </c>
      <c r="X40">
        <f t="shared" si="2"/>
        <v>1</v>
      </c>
      <c r="Y40">
        <f t="shared" si="3"/>
        <v>0</v>
      </c>
      <c r="Z40">
        <f t="shared" si="4"/>
        <v>1</v>
      </c>
      <c r="AA40">
        <f t="shared" si="5"/>
        <v>1</v>
      </c>
      <c r="AB40">
        <f t="shared" si="6"/>
        <v>0</v>
      </c>
      <c r="AC40">
        <f t="shared" si="7"/>
        <v>1</v>
      </c>
      <c r="AD40">
        <f t="shared" si="8"/>
        <v>1</v>
      </c>
      <c r="AE40">
        <v>1</v>
      </c>
    </row>
    <row r="41" spans="1:31" x14ac:dyDescent="0.3">
      <c r="A41" s="1">
        <v>9407101380</v>
      </c>
      <c r="B41" s="1" t="s">
        <v>93</v>
      </c>
      <c r="C41" s="1">
        <v>189000</v>
      </c>
      <c r="D41" s="1">
        <v>3</v>
      </c>
      <c r="E41" s="1">
        <v>2</v>
      </c>
      <c r="F41" s="1">
        <v>1460</v>
      </c>
      <c r="G41" s="1">
        <v>11481</v>
      </c>
      <c r="H41" s="1">
        <v>1</v>
      </c>
      <c r="I41" s="1">
        <v>0</v>
      </c>
      <c r="J41" s="1">
        <v>0</v>
      </c>
      <c r="K41" s="1">
        <v>2</v>
      </c>
      <c r="L41" s="1">
        <v>7</v>
      </c>
      <c r="M41" s="1">
        <v>1170</v>
      </c>
      <c r="N41" s="1">
        <v>290</v>
      </c>
      <c r="O41" s="1">
        <v>1995</v>
      </c>
      <c r="P41" s="1">
        <v>0</v>
      </c>
      <c r="Q41" s="1">
        <v>98045</v>
      </c>
      <c r="R41" s="1" t="s">
        <v>94</v>
      </c>
      <c r="S41" s="1">
        <v>-121777</v>
      </c>
      <c r="T41" s="1">
        <v>1540</v>
      </c>
      <c r="U41" s="1">
        <v>9680</v>
      </c>
      <c r="V41" s="1">
        <f t="shared" si="0"/>
        <v>1</v>
      </c>
      <c r="W41">
        <f t="shared" si="1"/>
        <v>129.45205479452054</v>
      </c>
      <c r="X41">
        <f t="shared" si="2"/>
        <v>0</v>
      </c>
      <c r="Y41">
        <f t="shared" si="3"/>
        <v>0</v>
      </c>
      <c r="Z41">
        <f t="shared" si="4"/>
        <v>0</v>
      </c>
      <c r="AA41">
        <f t="shared" si="5"/>
        <v>0</v>
      </c>
      <c r="AB41">
        <f t="shared" si="6"/>
        <v>0</v>
      </c>
      <c r="AC41">
        <f t="shared" si="7"/>
        <v>0</v>
      </c>
      <c r="AD41">
        <f t="shared" si="8"/>
        <v>1</v>
      </c>
      <c r="AE41">
        <v>1</v>
      </c>
    </row>
    <row r="42" spans="1:31" x14ac:dyDescent="0.3">
      <c r="A42" s="1">
        <v>192450300</v>
      </c>
      <c r="B42" s="1" t="s">
        <v>95</v>
      </c>
      <c r="C42" s="1">
        <v>309950</v>
      </c>
      <c r="D42" s="1">
        <v>3</v>
      </c>
      <c r="E42" s="1">
        <v>1.5</v>
      </c>
      <c r="F42" s="1">
        <v>1200</v>
      </c>
      <c r="G42" s="1">
        <v>15606</v>
      </c>
      <c r="H42" s="1">
        <v>1</v>
      </c>
      <c r="I42" s="1">
        <v>0</v>
      </c>
      <c r="J42" s="1">
        <v>0</v>
      </c>
      <c r="K42" s="1">
        <v>3</v>
      </c>
      <c r="L42" s="1">
        <v>7</v>
      </c>
      <c r="M42" s="1">
        <v>1200</v>
      </c>
      <c r="N42" s="1">
        <v>0</v>
      </c>
      <c r="O42" s="1">
        <v>1985</v>
      </c>
      <c r="P42" s="1">
        <v>0</v>
      </c>
      <c r="Q42" s="1">
        <v>98045</v>
      </c>
      <c r="R42" s="1" t="s">
        <v>96</v>
      </c>
      <c r="S42" s="1">
        <v>-121755</v>
      </c>
      <c r="T42" s="1">
        <v>1210</v>
      </c>
      <c r="U42" s="1">
        <v>15606</v>
      </c>
      <c r="V42" s="1">
        <f t="shared" si="0"/>
        <v>1</v>
      </c>
      <c r="W42">
        <f t="shared" si="1"/>
        <v>258.29166666666669</v>
      </c>
      <c r="X42">
        <f t="shared" si="2"/>
        <v>0</v>
      </c>
      <c r="Y42">
        <f t="shared" si="3"/>
        <v>0</v>
      </c>
      <c r="Z42">
        <f t="shared" si="4"/>
        <v>0</v>
      </c>
      <c r="AA42">
        <f t="shared" si="5"/>
        <v>0</v>
      </c>
      <c r="AB42">
        <f t="shared" si="6"/>
        <v>0</v>
      </c>
      <c r="AC42">
        <f t="shared" si="7"/>
        <v>0</v>
      </c>
      <c r="AD42">
        <f t="shared" si="8"/>
        <v>1</v>
      </c>
      <c r="AE42">
        <v>0</v>
      </c>
    </row>
    <row r="43" spans="1:31" x14ac:dyDescent="0.3">
      <c r="A43" s="1">
        <v>1023089140</v>
      </c>
      <c r="B43" s="1" t="s">
        <v>97</v>
      </c>
      <c r="C43" s="1">
        <v>665000</v>
      </c>
      <c r="D43" s="1">
        <v>3</v>
      </c>
      <c r="E43" s="1">
        <v>2</v>
      </c>
      <c r="F43" s="1">
        <v>1740</v>
      </c>
      <c r="G43" s="1">
        <v>41275</v>
      </c>
      <c r="H43" s="1">
        <v>1</v>
      </c>
      <c r="I43" s="1">
        <v>0</v>
      </c>
      <c r="J43" s="1">
        <v>0</v>
      </c>
      <c r="K43" s="1">
        <v>3</v>
      </c>
      <c r="L43" s="1">
        <v>8</v>
      </c>
      <c r="M43" s="1">
        <v>1740</v>
      </c>
      <c r="N43" s="1">
        <v>0</v>
      </c>
      <c r="O43" s="1">
        <v>1974</v>
      </c>
      <c r="P43" s="1">
        <v>1989</v>
      </c>
      <c r="Q43" s="1">
        <v>98045</v>
      </c>
      <c r="R43" s="1" t="s">
        <v>98</v>
      </c>
      <c r="S43" s="1">
        <v>-121763</v>
      </c>
      <c r="T43" s="1">
        <v>2630</v>
      </c>
      <c r="U43" s="1">
        <v>41275</v>
      </c>
      <c r="V43" s="1">
        <f t="shared" si="0"/>
        <v>1</v>
      </c>
      <c r="W43">
        <f t="shared" si="1"/>
        <v>382.18390804597703</v>
      </c>
      <c r="X43">
        <f t="shared" si="2"/>
        <v>0</v>
      </c>
      <c r="Y43">
        <f t="shared" si="3"/>
        <v>0</v>
      </c>
      <c r="Z43">
        <f t="shared" si="4"/>
        <v>0</v>
      </c>
      <c r="AA43">
        <f t="shared" si="5"/>
        <v>0</v>
      </c>
      <c r="AB43">
        <f>IF(K43&gt;3.1563981042654,1,0)</f>
        <v>0</v>
      </c>
      <c r="AC43">
        <f t="shared" si="7"/>
        <v>1</v>
      </c>
      <c r="AD43">
        <f t="shared" si="8"/>
        <v>0</v>
      </c>
      <c r="AE43">
        <v>0</v>
      </c>
    </row>
    <row r="44" spans="1:31" x14ac:dyDescent="0.3">
      <c r="A44" s="1">
        <v>7846700850</v>
      </c>
      <c r="B44" s="1" t="s">
        <v>99</v>
      </c>
      <c r="C44" s="1">
        <v>307000</v>
      </c>
      <c r="D44" s="1">
        <v>3</v>
      </c>
      <c r="E44" s="1">
        <v>1</v>
      </c>
      <c r="F44" s="1">
        <v>1150</v>
      </c>
      <c r="G44" s="1">
        <v>6000</v>
      </c>
      <c r="H44" s="1" t="s">
        <v>87</v>
      </c>
      <c r="I44" s="1">
        <v>0</v>
      </c>
      <c r="J44" s="1">
        <v>0</v>
      </c>
      <c r="K44" s="1">
        <v>3</v>
      </c>
      <c r="L44" s="1">
        <v>7</v>
      </c>
      <c r="M44" s="1">
        <v>1150</v>
      </c>
      <c r="N44" s="1">
        <v>0</v>
      </c>
      <c r="O44" s="1">
        <v>1927</v>
      </c>
      <c r="P44" s="1">
        <v>0</v>
      </c>
      <c r="Q44" s="1">
        <v>98045</v>
      </c>
      <c r="R44" s="1" t="s">
        <v>100</v>
      </c>
      <c r="S44" s="1">
        <v>-121787</v>
      </c>
      <c r="T44" s="1">
        <v>1210</v>
      </c>
      <c r="U44" s="1">
        <v>7700</v>
      </c>
      <c r="V44" s="1">
        <f t="shared" si="0"/>
        <v>1</v>
      </c>
      <c r="W44">
        <f t="shared" si="1"/>
        <v>266.95652173913044</v>
      </c>
      <c r="X44">
        <f t="shared" si="2"/>
        <v>0</v>
      </c>
      <c r="Y44">
        <f t="shared" si="3"/>
        <v>0</v>
      </c>
      <c r="Z44">
        <f t="shared" si="4"/>
        <v>0</v>
      </c>
      <c r="AA44">
        <f t="shared" si="5"/>
        <v>1</v>
      </c>
      <c r="AB44">
        <f t="shared" si="6"/>
        <v>0</v>
      </c>
      <c r="AC44">
        <f t="shared" si="7"/>
        <v>0</v>
      </c>
      <c r="AD44">
        <f t="shared" si="8"/>
        <v>0</v>
      </c>
      <c r="AE44">
        <v>0</v>
      </c>
    </row>
    <row r="45" spans="1:31" x14ac:dyDescent="0.3">
      <c r="A45" s="1">
        <v>1151100165</v>
      </c>
      <c r="B45" s="1" t="s">
        <v>101</v>
      </c>
      <c r="C45" s="1">
        <v>286300</v>
      </c>
      <c r="D45" s="1">
        <v>2</v>
      </c>
      <c r="E45" s="1">
        <v>1</v>
      </c>
      <c r="F45" s="1">
        <v>1000</v>
      </c>
      <c r="G45" s="1">
        <v>31838</v>
      </c>
      <c r="H45" s="1">
        <v>1</v>
      </c>
      <c r="I45" s="1">
        <v>0</v>
      </c>
      <c r="J45" s="1">
        <v>0</v>
      </c>
      <c r="K45" s="1">
        <v>3</v>
      </c>
      <c r="L45" s="1">
        <v>7</v>
      </c>
      <c r="M45" s="1">
        <v>1000</v>
      </c>
      <c r="N45" s="1">
        <v>0</v>
      </c>
      <c r="O45" s="1">
        <v>1962</v>
      </c>
      <c r="P45" s="1">
        <v>0</v>
      </c>
      <c r="Q45" s="1">
        <v>98045</v>
      </c>
      <c r="R45" s="1" t="s">
        <v>102</v>
      </c>
      <c r="S45" s="1">
        <v>-121779</v>
      </c>
      <c r="T45" s="1">
        <v>1490</v>
      </c>
      <c r="U45" s="1">
        <v>39747</v>
      </c>
      <c r="V45" s="1">
        <f t="shared" si="0"/>
        <v>0</v>
      </c>
      <c r="W45">
        <f t="shared" si="1"/>
        <v>286.3</v>
      </c>
      <c r="X45">
        <f t="shared" si="2"/>
        <v>0</v>
      </c>
      <c r="Y45">
        <f t="shared" si="3"/>
        <v>0</v>
      </c>
      <c r="Z45">
        <f t="shared" si="4"/>
        <v>0</v>
      </c>
      <c r="AA45">
        <f t="shared" si="5"/>
        <v>0</v>
      </c>
      <c r="AB45">
        <f t="shared" si="6"/>
        <v>0</v>
      </c>
      <c r="AC45">
        <f t="shared" si="7"/>
        <v>0</v>
      </c>
      <c r="AD45">
        <f t="shared" si="8"/>
        <v>0</v>
      </c>
      <c r="AE45">
        <v>0</v>
      </c>
    </row>
    <row r="46" spans="1:31" x14ac:dyDescent="0.3">
      <c r="A46" s="1">
        <v>2223089048</v>
      </c>
      <c r="B46" s="1" t="s">
        <v>103</v>
      </c>
      <c r="C46" s="1">
        <v>356000</v>
      </c>
      <c r="D46" s="1">
        <v>4</v>
      </c>
      <c r="E46" s="1">
        <v>2</v>
      </c>
      <c r="F46" s="1">
        <v>2020</v>
      </c>
      <c r="G46" s="1">
        <v>48693</v>
      </c>
      <c r="H46" s="1" t="s">
        <v>87</v>
      </c>
      <c r="I46" s="1">
        <v>0</v>
      </c>
      <c r="J46" s="1">
        <v>0</v>
      </c>
      <c r="K46" s="1">
        <v>3</v>
      </c>
      <c r="L46" s="1">
        <v>7</v>
      </c>
      <c r="M46" s="1">
        <v>2020</v>
      </c>
      <c r="N46" s="1">
        <v>0</v>
      </c>
      <c r="O46" s="1">
        <v>1949</v>
      </c>
      <c r="P46" s="1">
        <v>0</v>
      </c>
      <c r="Q46" s="1">
        <v>98045</v>
      </c>
      <c r="R46" s="1" t="s">
        <v>104</v>
      </c>
      <c r="S46" s="1">
        <v>-121759</v>
      </c>
      <c r="T46" s="1">
        <v>1610</v>
      </c>
      <c r="U46" s="1">
        <v>34900</v>
      </c>
      <c r="V46" s="1">
        <f t="shared" si="0"/>
        <v>2</v>
      </c>
      <c r="W46">
        <f t="shared" si="1"/>
        <v>176.23762376237624</v>
      </c>
      <c r="X46">
        <f t="shared" si="2"/>
        <v>0</v>
      </c>
      <c r="Y46">
        <f t="shared" si="3"/>
        <v>0</v>
      </c>
      <c r="Z46">
        <f t="shared" si="4"/>
        <v>1</v>
      </c>
      <c r="AA46">
        <f t="shared" si="5"/>
        <v>1</v>
      </c>
      <c r="AB46">
        <f t="shared" si="6"/>
        <v>0</v>
      </c>
      <c r="AC46">
        <f t="shared" si="7"/>
        <v>0</v>
      </c>
      <c r="AD46">
        <f t="shared" si="8"/>
        <v>0</v>
      </c>
      <c r="AE46">
        <v>1</v>
      </c>
    </row>
    <row r="47" spans="1:31" x14ac:dyDescent="0.3">
      <c r="A47" s="1">
        <v>7334401450</v>
      </c>
      <c r="B47" s="1" t="s">
        <v>105</v>
      </c>
      <c r="C47" s="1">
        <v>308550</v>
      </c>
      <c r="D47" s="1">
        <v>3</v>
      </c>
      <c r="E47" s="1">
        <v>2</v>
      </c>
      <c r="F47" s="1">
        <v>1600</v>
      </c>
      <c r="G47" s="1">
        <v>13200</v>
      </c>
      <c r="H47" s="1">
        <v>1</v>
      </c>
      <c r="I47" s="1">
        <v>0</v>
      </c>
      <c r="J47" s="1">
        <v>0</v>
      </c>
      <c r="K47" s="1">
        <v>3</v>
      </c>
      <c r="L47" s="1">
        <v>7</v>
      </c>
      <c r="M47" s="1">
        <v>1600</v>
      </c>
      <c r="N47" s="1">
        <v>0</v>
      </c>
      <c r="O47" s="1">
        <v>1990</v>
      </c>
      <c r="P47" s="1">
        <v>0</v>
      </c>
      <c r="Q47" s="1">
        <v>98045</v>
      </c>
      <c r="R47" s="1" t="s">
        <v>106</v>
      </c>
      <c r="S47" s="1">
        <v>-121756</v>
      </c>
      <c r="T47" s="1">
        <v>1360</v>
      </c>
      <c r="U47" s="1">
        <v>11520</v>
      </c>
      <c r="V47" s="1">
        <f t="shared" si="0"/>
        <v>1</v>
      </c>
      <c r="W47">
        <f t="shared" si="1"/>
        <v>192.84375</v>
      </c>
      <c r="X47">
        <f t="shared" si="2"/>
        <v>0</v>
      </c>
      <c r="Y47">
        <f t="shared" si="3"/>
        <v>0</v>
      </c>
      <c r="Z47">
        <f t="shared" si="4"/>
        <v>0</v>
      </c>
      <c r="AA47">
        <f t="shared" si="5"/>
        <v>0</v>
      </c>
      <c r="AB47">
        <f t="shared" si="6"/>
        <v>0</v>
      </c>
      <c r="AC47">
        <f t="shared" si="7"/>
        <v>0</v>
      </c>
      <c r="AD47">
        <f t="shared" si="8"/>
        <v>1</v>
      </c>
      <c r="AE47">
        <v>1</v>
      </c>
    </row>
    <row r="48" spans="1:31" x14ac:dyDescent="0.3">
      <c r="A48" s="1">
        <v>1023089228</v>
      </c>
      <c r="B48" s="1" t="s">
        <v>107</v>
      </c>
      <c r="C48" s="1">
        <v>350000</v>
      </c>
      <c r="D48" s="1">
        <v>3</v>
      </c>
      <c r="E48" s="1">
        <v>1.75</v>
      </c>
      <c r="F48" s="1">
        <v>1250</v>
      </c>
      <c r="G48" s="1">
        <v>13775</v>
      </c>
      <c r="H48" s="1">
        <v>1</v>
      </c>
      <c r="I48" s="1">
        <v>0</v>
      </c>
      <c r="J48" s="1">
        <v>2</v>
      </c>
      <c r="K48" s="1">
        <v>3</v>
      </c>
      <c r="L48" s="1">
        <v>7</v>
      </c>
      <c r="M48" s="1">
        <v>1250</v>
      </c>
      <c r="N48" s="1">
        <v>0</v>
      </c>
      <c r="O48" s="1">
        <v>1990</v>
      </c>
      <c r="P48" s="1">
        <v>0</v>
      </c>
      <c r="Q48" s="1">
        <v>98045</v>
      </c>
      <c r="R48" s="1" t="s">
        <v>108</v>
      </c>
      <c r="S48" s="1">
        <v>-121772</v>
      </c>
      <c r="T48" s="1">
        <v>1260</v>
      </c>
      <c r="U48" s="1">
        <v>13707</v>
      </c>
      <c r="V48" s="1">
        <f t="shared" si="0"/>
        <v>1</v>
      </c>
      <c r="W48">
        <f t="shared" si="1"/>
        <v>280</v>
      </c>
      <c r="X48">
        <f t="shared" si="2"/>
        <v>0</v>
      </c>
      <c r="Y48">
        <f t="shared" si="3"/>
        <v>1</v>
      </c>
      <c r="Z48">
        <f t="shared" si="4"/>
        <v>0</v>
      </c>
      <c r="AA48">
        <f t="shared" si="5"/>
        <v>0</v>
      </c>
      <c r="AB48">
        <f t="shared" si="6"/>
        <v>0</v>
      </c>
      <c r="AC48">
        <f t="shared" si="7"/>
        <v>0</v>
      </c>
      <c r="AD48">
        <f t="shared" si="8"/>
        <v>1</v>
      </c>
      <c r="AE48">
        <v>0</v>
      </c>
    </row>
    <row r="49" spans="1:31" x14ac:dyDescent="0.3">
      <c r="A49" s="1">
        <v>8564850300</v>
      </c>
      <c r="B49" s="1" t="s">
        <v>109</v>
      </c>
      <c r="C49" s="1">
        <v>535000</v>
      </c>
      <c r="D49" s="1">
        <v>3</v>
      </c>
      <c r="E49" s="1">
        <v>3</v>
      </c>
      <c r="F49" s="1">
        <v>2640</v>
      </c>
      <c r="G49" s="1">
        <v>5978</v>
      </c>
      <c r="H49" s="1">
        <v>2</v>
      </c>
      <c r="I49" s="1">
        <v>0</v>
      </c>
      <c r="J49" s="1">
        <v>0</v>
      </c>
      <c r="K49" s="1">
        <v>3</v>
      </c>
      <c r="L49" s="1">
        <v>9</v>
      </c>
      <c r="M49" s="1">
        <v>2640</v>
      </c>
      <c r="N49" s="1">
        <v>0</v>
      </c>
      <c r="O49" s="1">
        <v>2012</v>
      </c>
      <c r="P49" s="1">
        <v>0</v>
      </c>
      <c r="Q49" s="1">
        <v>98045</v>
      </c>
      <c r="R49" s="1" t="s">
        <v>110</v>
      </c>
      <c r="S49" s="1">
        <v>-121735</v>
      </c>
      <c r="T49" s="1">
        <v>2680</v>
      </c>
      <c r="U49" s="1">
        <v>6060</v>
      </c>
      <c r="V49" s="1">
        <f t="shared" si="0"/>
        <v>4</v>
      </c>
      <c r="W49">
        <f t="shared" si="1"/>
        <v>202.65151515151516</v>
      </c>
      <c r="X49">
        <f t="shared" si="2"/>
        <v>1</v>
      </c>
      <c r="Y49">
        <f t="shared" si="3"/>
        <v>0</v>
      </c>
      <c r="Z49">
        <f t="shared" si="4"/>
        <v>0</v>
      </c>
      <c r="AA49">
        <f t="shared" si="5"/>
        <v>1</v>
      </c>
      <c r="AB49">
        <f t="shared" si="6"/>
        <v>0</v>
      </c>
      <c r="AC49">
        <f t="shared" si="7"/>
        <v>1</v>
      </c>
      <c r="AD49">
        <f t="shared" si="8"/>
        <v>1</v>
      </c>
      <c r="AE49">
        <v>1</v>
      </c>
    </row>
    <row r="50" spans="1:31" x14ac:dyDescent="0.3">
      <c r="A50" s="1">
        <v>2607740100</v>
      </c>
      <c r="B50" s="1" t="s">
        <v>111</v>
      </c>
      <c r="C50" s="1">
        <v>470000</v>
      </c>
      <c r="D50" s="1">
        <v>4</v>
      </c>
      <c r="E50" s="1">
        <v>2.5</v>
      </c>
      <c r="F50" s="1">
        <v>2520</v>
      </c>
      <c r="G50" s="1">
        <v>9684</v>
      </c>
      <c r="H50" s="1">
        <v>2</v>
      </c>
      <c r="I50" s="1">
        <v>0</v>
      </c>
      <c r="J50" s="1">
        <v>0</v>
      </c>
      <c r="K50" s="1">
        <v>3</v>
      </c>
      <c r="L50" s="1">
        <v>8</v>
      </c>
      <c r="M50" s="1">
        <v>2520</v>
      </c>
      <c r="N50" s="1">
        <v>0</v>
      </c>
      <c r="O50" s="1">
        <v>1994</v>
      </c>
      <c r="P50" s="1">
        <v>0</v>
      </c>
      <c r="Q50" s="1">
        <v>98045</v>
      </c>
      <c r="R50" s="1" t="s">
        <v>112</v>
      </c>
      <c r="S50" s="1">
        <v>-121801</v>
      </c>
      <c r="T50" s="1">
        <v>2090</v>
      </c>
      <c r="U50" s="1">
        <v>10133</v>
      </c>
      <c r="V50" s="1">
        <f t="shared" si="0"/>
        <v>5</v>
      </c>
      <c r="W50">
        <f t="shared" si="1"/>
        <v>186.50793650793651</v>
      </c>
      <c r="X50">
        <f t="shared" si="2"/>
        <v>1</v>
      </c>
      <c r="Y50">
        <f t="shared" si="3"/>
        <v>0</v>
      </c>
      <c r="Z50">
        <f t="shared" si="4"/>
        <v>1</v>
      </c>
      <c r="AA50">
        <f t="shared" si="5"/>
        <v>1</v>
      </c>
      <c r="AB50">
        <f t="shared" si="6"/>
        <v>0</v>
      </c>
      <c r="AC50">
        <f t="shared" si="7"/>
        <v>1</v>
      </c>
      <c r="AD50">
        <f t="shared" si="8"/>
        <v>1</v>
      </c>
      <c r="AE50">
        <v>1</v>
      </c>
    </row>
    <row r="51" spans="1:31" x14ac:dyDescent="0.3">
      <c r="A51" s="1">
        <v>2523089097</v>
      </c>
      <c r="B51" s="1" t="s">
        <v>111</v>
      </c>
      <c r="C51" s="1">
        <v>524500</v>
      </c>
      <c r="D51" s="1">
        <v>3</v>
      </c>
      <c r="E51" s="1">
        <v>1.5</v>
      </c>
      <c r="F51" s="1">
        <v>3430</v>
      </c>
      <c r="G51" s="1">
        <v>264844</v>
      </c>
      <c r="H51" s="1">
        <v>1</v>
      </c>
      <c r="I51" s="1">
        <v>0</v>
      </c>
      <c r="J51" s="1">
        <v>2</v>
      </c>
      <c r="K51" s="1">
        <v>3</v>
      </c>
      <c r="L51" s="1">
        <v>7</v>
      </c>
      <c r="M51" s="1">
        <v>2230</v>
      </c>
      <c r="N51" s="1">
        <v>1200</v>
      </c>
      <c r="O51" s="1">
        <v>1988</v>
      </c>
      <c r="P51" s="1">
        <v>0</v>
      </c>
      <c r="Q51" s="1">
        <v>98045</v>
      </c>
      <c r="R51" s="1" t="s">
        <v>64</v>
      </c>
      <c r="S51" s="1">
        <v>-121723</v>
      </c>
      <c r="T51" s="1">
        <v>1660</v>
      </c>
      <c r="U51" s="1">
        <v>145926</v>
      </c>
      <c r="V51" s="1">
        <f t="shared" si="0"/>
        <v>1</v>
      </c>
      <c r="W51">
        <f t="shared" si="1"/>
        <v>152.91545189504373</v>
      </c>
      <c r="X51">
        <f t="shared" si="2"/>
        <v>0</v>
      </c>
      <c r="Y51">
        <f t="shared" si="3"/>
        <v>1</v>
      </c>
      <c r="Z51">
        <f t="shared" si="4"/>
        <v>0</v>
      </c>
      <c r="AA51">
        <f t="shared" si="5"/>
        <v>0</v>
      </c>
      <c r="AB51">
        <f t="shared" si="6"/>
        <v>0</v>
      </c>
      <c r="AC51">
        <f t="shared" si="7"/>
        <v>0</v>
      </c>
      <c r="AD51">
        <f t="shared" si="8"/>
        <v>1</v>
      </c>
      <c r="AE51">
        <v>1</v>
      </c>
    </row>
    <row r="52" spans="1:31" x14ac:dyDescent="0.3">
      <c r="A52" s="1">
        <v>7334500090</v>
      </c>
      <c r="B52" s="1" t="s">
        <v>113</v>
      </c>
      <c r="C52" s="1">
        <v>290000</v>
      </c>
      <c r="D52" s="1">
        <v>3</v>
      </c>
      <c r="E52" s="1">
        <v>2</v>
      </c>
      <c r="F52" s="1">
        <v>1810</v>
      </c>
      <c r="G52" s="1">
        <v>11456</v>
      </c>
      <c r="H52" s="1">
        <v>1</v>
      </c>
      <c r="I52" s="1">
        <v>0</v>
      </c>
      <c r="J52" s="1">
        <v>0</v>
      </c>
      <c r="K52" s="1">
        <v>3</v>
      </c>
      <c r="L52" s="1">
        <v>7</v>
      </c>
      <c r="M52" s="1">
        <v>1810</v>
      </c>
      <c r="N52" s="1">
        <v>0</v>
      </c>
      <c r="O52" s="1">
        <v>1970</v>
      </c>
      <c r="P52" s="1">
        <v>0</v>
      </c>
      <c r="Q52" s="1">
        <v>98045</v>
      </c>
      <c r="R52" s="1" t="s">
        <v>114</v>
      </c>
      <c r="S52" s="1">
        <v>-121756</v>
      </c>
      <c r="T52" s="1">
        <v>1360</v>
      </c>
      <c r="U52" s="1">
        <v>12931</v>
      </c>
      <c r="V52" s="1">
        <f t="shared" si="0"/>
        <v>0</v>
      </c>
      <c r="W52">
        <f t="shared" si="1"/>
        <v>160.22099447513813</v>
      </c>
      <c r="X52">
        <f t="shared" si="2"/>
        <v>0</v>
      </c>
      <c r="Y52">
        <f t="shared" si="3"/>
        <v>0</v>
      </c>
      <c r="Z52">
        <f t="shared" si="4"/>
        <v>0</v>
      </c>
      <c r="AA52">
        <f t="shared" si="5"/>
        <v>0</v>
      </c>
      <c r="AB52">
        <f t="shared" si="6"/>
        <v>0</v>
      </c>
      <c r="AC52">
        <f t="shared" si="7"/>
        <v>0</v>
      </c>
      <c r="AD52">
        <f t="shared" si="8"/>
        <v>0</v>
      </c>
      <c r="AE52">
        <v>1</v>
      </c>
    </row>
    <row r="53" spans="1:31" x14ac:dyDescent="0.3">
      <c r="A53" s="1">
        <v>1423089118</v>
      </c>
      <c r="B53" s="1" t="s">
        <v>115</v>
      </c>
      <c r="C53" s="1">
        <v>494000</v>
      </c>
      <c r="D53" s="1">
        <v>4</v>
      </c>
      <c r="E53" s="1">
        <v>2.25</v>
      </c>
      <c r="F53" s="1">
        <v>1790</v>
      </c>
      <c r="G53" s="1">
        <v>42000</v>
      </c>
      <c r="H53" s="1">
        <v>1</v>
      </c>
      <c r="I53" s="1">
        <v>0</v>
      </c>
      <c r="J53" s="1">
        <v>0</v>
      </c>
      <c r="K53" s="1">
        <v>3</v>
      </c>
      <c r="L53" s="1">
        <v>7</v>
      </c>
      <c r="M53" s="1">
        <v>1170</v>
      </c>
      <c r="N53" s="1">
        <v>620</v>
      </c>
      <c r="O53" s="1">
        <v>1983</v>
      </c>
      <c r="P53" s="1">
        <v>0</v>
      </c>
      <c r="Q53" s="1">
        <v>98045</v>
      </c>
      <c r="R53" s="1" t="s">
        <v>116</v>
      </c>
      <c r="S53" s="1">
        <v>-121744</v>
      </c>
      <c r="T53" s="1">
        <v>2060</v>
      </c>
      <c r="U53" s="1">
        <v>50094</v>
      </c>
      <c r="V53" s="1">
        <f t="shared" si="0"/>
        <v>2</v>
      </c>
      <c r="W53">
        <f t="shared" si="1"/>
        <v>275.97765363128491</v>
      </c>
      <c r="X53">
        <f t="shared" si="2"/>
        <v>1</v>
      </c>
      <c r="Y53">
        <f t="shared" si="3"/>
        <v>0</v>
      </c>
      <c r="Z53">
        <f t="shared" si="4"/>
        <v>1</v>
      </c>
      <c r="AA53">
        <f t="shared" si="5"/>
        <v>0</v>
      </c>
      <c r="AB53">
        <f t="shared" si="6"/>
        <v>0</v>
      </c>
      <c r="AC53">
        <f t="shared" si="7"/>
        <v>0</v>
      </c>
      <c r="AD53">
        <f t="shared" si="8"/>
        <v>0</v>
      </c>
      <c r="AE53">
        <v>0</v>
      </c>
    </row>
    <row r="54" spans="1:31" x14ac:dyDescent="0.3">
      <c r="A54" s="1">
        <v>3424089119</v>
      </c>
      <c r="B54" s="1" t="s">
        <v>117</v>
      </c>
      <c r="C54" s="1">
        <v>654000</v>
      </c>
      <c r="D54" s="1">
        <v>3</v>
      </c>
      <c r="E54" s="1">
        <v>2.5</v>
      </c>
      <c r="F54" s="1">
        <v>3240</v>
      </c>
      <c r="G54" s="1">
        <v>60840</v>
      </c>
      <c r="H54" s="1">
        <v>2</v>
      </c>
      <c r="I54" s="1">
        <v>0</v>
      </c>
      <c r="J54" s="1">
        <v>0</v>
      </c>
      <c r="K54" s="1">
        <v>3</v>
      </c>
      <c r="L54" s="1">
        <v>7</v>
      </c>
      <c r="M54" s="1">
        <v>3240</v>
      </c>
      <c r="N54" s="1">
        <v>0</v>
      </c>
      <c r="O54" s="1">
        <v>1997</v>
      </c>
      <c r="P54" s="1">
        <v>0</v>
      </c>
      <c r="Q54" s="1">
        <v>98045</v>
      </c>
      <c r="R54" s="1" t="s">
        <v>118</v>
      </c>
      <c r="S54" s="1">
        <v>-121764</v>
      </c>
      <c r="T54" s="1">
        <v>2570</v>
      </c>
      <c r="U54" s="1">
        <v>204732</v>
      </c>
      <c r="V54" s="1">
        <f t="shared" si="0"/>
        <v>3</v>
      </c>
      <c r="W54">
        <f t="shared" si="1"/>
        <v>201.85185185185185</v>
      </c>
      <c r="X54">
        <f t="shared" si="2"/>
        <v>1</v>
      </c>
      <c r="Y54">
        <f t="shared" si="3"/>
        <v>0</v>
      </c>
      <c r="Z54">
        <f t="shared" si="4"/>
        <v>0</v>
      </c>
      <c r="AA54">
        <f t="shared" si="5"/>
        <v>1</v>
      </c>
      <c r="AB54">
        <f t="shared" si="6"/>
        <v>0</v>
      </c>
      <c r="AC54">
        <f t="shared" si="7"/>
        <v>0</v>
      </c>
      <c r="AD54">
        <f t="shared" si="8"/>
        <v>1</v>
      </c>
      <c r="AE54">
        <v>1</v>
      </c>
    </row>
    <row r="55" spans="1:31" x14ac:dyDescent="0.3">
      <c r="A55" s="1">
        <v>7334501130</v>
      </c>
      <c r="B55" s="1" t="s">
        <v>119</v>
      </c>
      <c r="C55" s="1">
        <v>255000</v>
      </c>
      <c r="D55" s="1">
        <v>3</v>
      </c>
      <c r="E55" s="1">
        <v>2</v>
      </c>
      <c r="F55" s="1">
        <v>930</v>
      </c>
      <c r="G55" s="1">
        <v>11475</v>
      </c>
      <c r="H55" s="1">
        <v>1</v>
      </c>
      <c r="I55" s="1">
        <v>0</v>
      </c>
      <c r="J55" s="1">
        <v>0</v>
      </c>
      <c r="K55" s="1">
        <v>3</v>
      </c>
      <c r="L55" s="1">
        <v>7</v>
      </c>
      <c r="M55" s="1">
        <v>930</v>
      </c>
      <c r="N55" s="1">
        <v>0</v>
      </c>
      <c r="O55" s="1">
        <v>1978</v>
      </c>
      <c r="P55" s="1">
        <v>0</v>
      </c>
      <c r="Q55" s="1">
        <v>98045</v>
      </c>
      <c r="R55" s="1" t="s">
        <v>120</v>
      </c>
      <c r="S55" s="1">
        <v>-121745</v>
      </c>
      <c r="T55" s="1">
        <v>1280</v>
      </c>
      <c r="U55" s="1">
        <v>11250</v>
      </c>
      <c r="V55" s="1">
        <f t="shared" si="0"/>
        <v>0</v>
      </c>
      <c r="W55">
        <f t="shared" si="1"/>
        <v>274.19354838709677</v>
      </c>
      <c r="X55">
        <f t="shared" si="2"/>
        <v>0</v>
      </c>
      <c r="Y55">
        <f t="shared" si="3"/>
        <v>0</v>
      </c>
      <c r="Z55">
        <f t="shared" si="4"/>
        <v>0</v>
      </c>
      <c r="AA55">
        <f t="shared" si="5"/>
        <v>0</v>
      </c>
      <c r="AB55">
        <f t="shared" si="6"/>
        <v>0</v>
      </c>
      <c r="AC55">
        <f t="shared" si="7"/>
        <v>0</v>
      </c>
      <c r="AD55">
        <f t="shared" si="8"/>
        <v>0</v>
      </c>
      <c r="AE55">
        <v>0</v>
      </c>
    </row>
    <row r="56" spans="1:31" x14ac:dyDescent="0.3">
      <c r="A56" s="1">
        <v>9407000600</v>
      </c>
      <c r="B56" s="1" t="s">
        <v>121</v>
      </c>
      <c r="C56" s="1">
        <v>242000</v>
      </c>
      <c r="D56" s="1">
        <v>3</v>
      </c>
      <c r="E56" s="1">
        <v>1</v>
      </c>
      <c r="F56" s="1">
        <v>970</v>
      </c>
      <c r="G56" s="1">
        <v>9600</v>
      </c>
      <c r="H56" s="1">
        <v>1</v>
      </c>
      <c r="I56" s="1">
        <v>0</v>
      </c>
      <c r="J56" s="1">
        <v>0</v>
      </c>
      <c r="K56" s="1">
        <v>3</v>
      </c>
      <c r="L56" s="1">
        <v>7</v>
      </c>
      <c r="M56" s="1">
        <v>970</v>
      </c>
      <c r="N56" s="1">
        <v>0</v>
      </c>
      <c r="O56" s="1">
        <v>1972</v>
      </c>
      <c r="P56" s="1">
        <v>0</v>
      </c>
      <c r="Q56" s="1">
        <v>98045</v>
      </c>
      <c r="R56" s="1" t="s">
        <v>122</v>
      </c>
      <c r="S56" s="1">
        <v>-121768</v>
      </c>
      <c r="T56" s="1">
        <v>1110</v>
      </c>
      <c r="U56" s="1">
        <v>9600</v>
      </c>
      <c r="V56" s="1">
        <f t="shared" si="0"/>
        <v>0</v>
      </c>
      <c r="W56">
        <f t="shared" si="1"/>
        <v>249.48453608247422</v>
      </c>
      <c r="X56">
        <f t="shared" si="2"/>
        <v>0</v>
      </c>
      <c r="Y56">
        <f t="shared" si="3"/>
        <v>0</v>
      </c>
      <c r="Z56">
        <f t="shared" si="4"/>
        <v>0</v>
      </c>
      <c r="AA56">
        <f t="shared" si="5"/>
        <v>0</v>
      </c>
      <c r="AB56">
        <f t="shared" si="6"/>
        <v>0</v>
      </c>
      <c r="AC56">
        <f t="shared" si="7"/>
        <v>0</v>
      </c>
      <c r="AD56">
        <f t="shared" si="8"/>
        <v>0</v>
      </c>
      <c r="AE56">
        <v>0</v>
      </c>
    </row>
    <row r="57" spans="1:31" x14ac:dyDescent="0.3">
      <c r="A57" s="1">
        <v>3523089019</v>
      </c>
      <c r="B57" s="1" t="s">
        <v>78</v>
      </c>
      <c r="C57" s="1">
        <v>480000</v>
      </c>
      <c r="D57" s="1">
        <v>4</v>
      </c>
      <c r="E57" s="1">
        <v>3.5</v>
      </c>
      <c r="F57" s="1">
        <v>3370</v>
      </c>
      <c r="G57" s="1">
        <v>435600</v>
      </c>
      <c r="H57" s="1">
        <v>2</v>
      </c>
      <c r="I57" s="1">
        <v>0</v>
      </c>
      <c r="J57" s="1">
        <v>3</v>
      </c>
      <c r="K57" s="1">
        <v>3</v>
      </c>
      <c r="L57" s="1">
        <v>9</v>
      </c>
      <c r="M57" s="1">
        <v>3370</v>
      </c>
      <c r="N57" s="1">
        <v>0</v>
      </c>
      <c r="O57" s="1">
        <v>2005</v>
      </c>
      <c r="P57" s="1">
        <v>0</v>
      </c>
      <c r="Q57" s="1">
        <v>98045</v>
      </c>
      <c r="R57" s="1" t="s">
        <v>123</v>
      </c>
      <c r="S57" s="1">
        <v>-121738</v>
      </c>
      <c r="T57" s="1">
        <v>2790</v>
      </c>
      <c r="U57" s="1">
        <v>114868</v>
      </c>
      <c r="V57" s="1">
        <f t="shared" si="0"/>
        <v>5</v>
      </c>
      <c r="W57">
        <f t="shared" si="1"/>
        <v>142.43323442136497</v>
      </c>
      <c r="X57">
        <f t="shared" si="2"/>
        <v>1</v>
      </c>
      <c r="Y57">
        <f t="shared" si="3"/>
        <v>1</v>
      </c>
      <c r="Z57">
        <f t="shared" si="4"/>
        <v>1</v>
      </c>
      <c r="AA57">
        <f t="shared" si="5"/>
        <v>1</v>
      </c>
      <c r="AB57">
        <f>IF(K57&gt;3.1563981042654,1,0)</f>
        <v>0</v>
      </c>
      <c r="AC57">
        <f t="shared" si="7"/>
        <v>1</v>
      </c>
      <c r="AD57">
        <f t="shared" si="8"/>
        <v>1</v>
      </c>
      <c r="AE57">
        <v>1</v>
      </c>
    </row>
    <row r="58" spans="1:31" x14ac:dyDescent="0.3">
      <c r="A58" s="1">
        <v>9407111220</v>
      </c>
      <c r="B58" s="1" t="s">
        <v>124</v>
      </c>
      <c r="C58" s="1">
        <v>303000</v>
      </c>
      <c r="D58" s="1">
        <v>2</v>
      </c>
      <c r="E58" s="1">
        <v>1</v>
      </c>
      <c r="F58" s="1">
        <v>1020</v>
      </c>
      <c r="G58" s="1">
        <v>9200</v>
      </c>
      <c r="H58" s="1">
        <v>1</v>
      </c>
      <c r="I58" s="1">
        <v>0</v>
      </c>
      <c r="J58" s="1">
        <v>0</v>
      </c>
      <c r="K58" s="1">
        <v>3</v>
      </c>
      <c r="L58" s="1">
        <v>7</v>
      </c>
      <c r="M58" s="1">
        <v>1020</v>
      </c>
      <c r="N58" s="1">
        <v>0</v>
      </c>
      <c r="O58" s="1">
        <v>1978</v>
      </c>
      <c r="P58" s="1">
        <v>0</v>
      </c>
      <c r="Q58" s="1">
        <v>98045</v>
      </c>
      <c r="R58" s="1" t="s">
        <v>125</v>
      </c>
      <c r="S58" s="1">
        <v>-121769</v>
      </c>
      <c r="T58" s="1">
        <v>1520</v>
      </c>
      <c r="U58" s="1">
        <v>9600</v>
      </c>
      <c r="V58" s="1">
        <f t="shared" si="0"/>
        <v>0</v>
      </c>
      <c r="W58">
        <f t="shared" si="1"/>
        <v>297.05882352941177</v>
      </c>
      <c r="X58">
        <f t="shared" si="2"/>
        <v>0</v>
      </c>
      <c r="Y58">
        <f t="shared" si="3"/>
        <v>0</v>
      </c>
      <c r="Z58">
        <f t="shared" si="4"/>
        <v>0</v>
      </c>
      <c r="AA58">
        <f t="shared" si="5"/>
        <v>0</v>
      </c>
      <c r="AB58">
        <f t="shared" si="6"/>
        <v>0</v>
      </c>
      <c r="AC58">
        <f t="shared" si="7"/>
        <v>0</v>
      </c>
      <c r="AD58">
        <f t="shared" si="8"/>
        <v>0</v>
      </c>
      <c r="AE58">
        <v>0</v>
      </c>
    </row>
    <row r="59" spans="1:31" x14ac:dyDescent="0.3">
      <c r="A59" s="1">
        <v>1423089162</v>
      </c>
      <c r="B59" s="1" t="s">
        <v>126</v>
      </c>
      <c r="C59" s="1">
        <v>415900</v>
      </c>
      <c r="D59" s="1">
        <v>3</v>
      </c>
      <c r="E59" s="1">
        <v>2.5</v>
      </c>
      <c r="F59" s="1">
        <v>1670</v>
      </c>
      <c r="G59" s="1">
        <v>22703</v>
      </c>
      <c r="H59" s="1">
        <v>1</v>
      </c>
      <c r="I59" s="1">
        <v>0</v>
      </c>
      <c r="J59" s="1">
        <v>0</v>
      </c>
      <c r="K59" s="1">
        <v>3</v>
      </c>
      <c r="L59" s="1">
        <v>7</v>
      </c>
      <c r="M59" s="1">
        <v>1310</v>
      </c>
      <c r="N59" s="1">
        <v>360</v>
      </c>
      <c r="O59" s="1">
        <v>1988</v>
      </c>
      <c r="P59" s="1">
        <v>0</v>
      </c>
      <c r="Q59" s="1">
        <v>98045</v>
      </c>
      <c r="R59" s="1" t="s">
        <v>127</v>
      </c>
      <c r="S59" s="1">
        <v>-121756</v>
      </c>
      <c r="T59" s="1">
        <v>1510</v>
      </c>
      <c r="U59" s="1">
        <v>16817</v>
      </c>
      <c r="V59" s="1">
        <f t="shared" si="0"/>
        <v>2</v>
      </c>
      <c r="W59">
        <f t="shared" si="1"/>
        <v>249.04191616766468</v>
      </c>
      <c r="X59">
        <f t="shared" si="2"/>
        <v>1</v>
      </c>
      <c r="Y59">
        <f t="shared" si="3"/>
        <v>0</v>
      </c>
      <c r="Z59">
        <f t="shared" si="4"/>
        <v>0</v>
      </c>
      <c r="AA59">
        <f t="shared" si="5"/>
        <v>0</v>
      </c>
      <c r="AB59">
        <f t="shared" si="6"/>
        <v>0</v>
      </c>
      <c r="AC59">
        <f t="shared" si="7"/>
        <v>0</v>
      </c>
      <c r="AD59">
        <f t="shared" si="8"/>
        <v>1</v>
      </c>
      <c r="AE59">
        <v>0</v>
      </c>
    </row>
    <row r="60" spans="1:31" x14ac:dyDescent="0.3">
      <c r="A60" s="1">
        <v>2624089181</v>
      </c>
      <c r="B60" s="1" t="s">
        <v>128</v>
      </c>
      <c r="C60" s="1">
        <v>390000</v>
      </c>
      <c r="D60" s="1">
        <v>4</v>
      </c>
      <c r="E60" s="1">
        <v>2.75</v>
      </c>
      <c r="F60" s="1">
        <v>1790</v>
      </c>
      <c r="G60" s="1">
        <v>47250</v>
      </c>
      <c r="H60" s="1">
        <v>1</v>
      </c>
      <c r="I60" s="1">
        <v>0</v>
      </c>
      <c r="J60" s="1">
        <v>0</v>
      </c>
      <c r="K60" s="1">
        <v>3</v>
      </c>
      <c r="L60" s="1">
        <v>7</v>
      </c>
      <c r="M60" s="1">
        <v>1220</v>
      </c>
      <c r="N60" s="1">
        <v>570</v>
      </c>
      <c r="O60" s="1">
        <v>1987</v>
      </c>
      <c r="P60" s="1">
        <v>0</v>
      </c>
      <c r="Q60" s="1">
        <v>98045</v>
      </c>
      <c r="R60" s="1" t="s">
        <v>129</v>
      </c>
      <c r="S60" s="1">
        <v>-121746</v>
      </c>
      <c r="T60" s="1">
        <v>1250</v>
      </c>
      <c r="U60" s="1">
        <v>43791</v>
      </c>
      <c r="V60" s="1">
        <f t="shared" si="0"/>
        <v>3</v>
      </c>
      <c r="W60">
        <f t="shared" si="1"/>
        <v>217.87709497206703</v>
      </c>
      <c r="X60">
        <f t="shared" si="2"/>
        <v>1</v>
      </c>
      <c r="Y60">
        <f t="shared" si="3"/>
        <v>0</v>
      </c>
      <c r="Z60">
        <f t="shared" si="4"/>
        <v>1</v>
      </c>
      <c r="AA60">
        <f t="shared" si="5"/>
        <v>0</v>
      </c>
      <c r="AB60">
        <f t="shared" si="6"/>
        <v>0</v>
      </c>
      <c r="AC60">
        <f t="shared" si="7"/>
        <v>0</v>
      </c>
      <c r="AD60">
        <f t="shared" si="8"/>
        <v>1</v>
      </c>
      <c r="AE60">
        <v>1</v>
      </c>
    </row>
    <row r="61" spans="1:31" x14ac:dyDescent="0.3">
      <c r="A61" s="1">
        <v>192300020</v>
      </c>
      <c r="B61" s="1" t="s">
        <v>130</v>
      </c>
      <c r="C61" s="1">
        <v>525000</v>
      </c>
      <c r="D61" s="1">
        <v>3</v>
      </c>
      <c r="E61" s="1">
        <v>2.75</v>
      </c>
      <c r="F61" s="1">
        <v>2100</v>
      </c>
      <c r="G61" s="1">
        <v>10362</v>
      </c>
      <c r="H61" s="1">
        <v>2</v>
      </c>
      <c r="I61" s="1">
        <v>0</v>
      </c>
      <c r="J61" s="1">
        <v>0</v>
      </c>
      <c r="K61" s="1">
        <v>3</v>
      </c>
      <c r="L61" s="1">
        <v>9</v>
      </c>
      <c r="M61" s="1">
        <v>1510</v>
      </c>
      <c r="N61" s="1">
        <v>590</v>
      </c>
      <c r="O61" s="1">
        <v>1998</v>
      </c>
      <c r="P61" s="1">
        <v>0</v>
      </c>
      <c r="Q61" s="1">
        <v>98045</v>
      </c>
      <c r="R61" s="1" t="s">
        <v>131</v>
      </c>
      <c r="S61" s="1">
        <v>-121417</v>
      </c>
      <c r="T61" s="1">
        <v>2240</v>
      </c>
      <c r="U61" s="1">
        <v>11842</v>
      </c>
      <c r="V61" s="1">
        <f t="shared" si="0"/>
        <v>4</v>
      </c>
      <c r="W61">
        <f t="shared" si="1"/>
        <v>250</v>
      </c>
      <c r="X61">
        <f t="shared" si="2"/>
        <v>1</v>
      </c>
      <c r="Y61">
        <f t="shared" si="3"/>
        <v>0</v>
      </c>
      <c r="Z61">
        <f t="shared" si="4"/>
        <v>0</v>
      </c>
      <c r="AA61">
        <f t="shared" si="5"/>
        <v>1</v>
      </c>
      <c r="AB61">
        <f t="shared" si="6"/>
        <v>0</v>
      </c>
      <c r="AC61">
        <f t="shared" si="7"/>
        <v>1</v>
      </c>
      <c r="AD61">
        <f t="shared" si="8"/>
        <v>1</v>
      </c>
      <c r="AE61">
        <v>0</v>
      </c>
    </row>
    <row r="62" spans="1:31" x14ac:dyDescent="0.3">
      <c r="A62" s="1">
        <v>9407111100</v>
      </c>
      <c r="B62" s="1" t="s">
        <v>132</v>
      </c>
      <c r="C62" s="1">
        <v>220650</v>
      </c>
      <c r="D62" s="1">
        <v>2</v>
      </c>
      <c r="E62" s="1">
        <v>1.75</v>
      </c>
      <c r="F62" s="1">
        <v>1460</v>
      </c>
      <c r="G62" s="1">
        <v>10500</v>
      </c>
      <c r="H62" s="1">
        <v>1</v>
      </c>
      <c r="I62" s="1">
        <v>0</v>
      </c>
      <c r="J62" s="1">
        <v>0</v>
      </c>
      <c r="K62" s="1">
        <v>3</v>
      </c>
      <c r="L62" s="1">
        <v>7</v>
      </c>
      <c r="M62" s="1">
        <v>1460</v>
      </c>
      <c r="N62" s="1">
        <v>0</v>
      </c>
      <c r="O62" s="1">
        <v>1980</v>
      </c>
      <c r="P62" s="1">
        <v>0</v>
      </c>
      <c r="Q62" s="1">
        <v>98045</v>
      </c>
      <c r="R62" s="1" t="s">
        <v>125</v>
      </c>
      <c r="S62" s="1">
        <v>-121768</v>
      </c>
      <c r="T62" s="1">
        <v>1340</v>
      </c>
      <c r="U62" s="1">
        <v>9600</v>
      </c>
      <c r="V62" s="1">
        <f t="shared" si="0"/>
        <v>0</v>
      </c>
      <c r="W62">
        <f t="shared" si="1"/>
        <v>151.13013698630138</v>
      </c>
      <c r="X62">
        <f t="shared" si="2"/>
        <v>0</v>
      </c>
      <c r="Y62">
        <f t="shared" si="3"/>
        <v>0</v>
      </c>
      <c r="Z62">
        <f t="shared" si="4"/>
        <v>0</v>
      </c>
      <c r="AA62">
        <f t="shared" si="5"/>
        <v>0</v>
      </c>
      <c r="AB62">
        <f t="shared" si="6"/>
        <v>0</v>
      </c>
      <c r="AC62">
        <f t="shared" si="7"/>
        <v>0</v>
      </c>
      <c r="AD62">
        <f t="shared" si="8"/>
        <v>0</v>
      </c>
      <c r="AE62">
        <v>1</v>
      </c>
    </row>
    <row r="63" spans="1:31" x14ac:dyDescent="0.3">
      <c r="A63" s="1">
        <v>323089134</v>
      </c>
      <c r="B63" s="1" t="s">
        <v>133</v>
      </c>
      <c r="C63" s="1">
        <v>350000</v>
      </c>
      <c r="D63" s="1">
        <v>3</v>
      </c>
      <c r="E63" s="1">
        <v>1</v>
      </c>
      <c r="F63" s="1">
        <v>1300</v>
      </c>
      <c r="G63" s="1">
        <v>10236</v>
      </c>
      <c r="H63" s="1">
        <v>1</v>
      </c>
      <c r="I63" s="1">
        <v>0</v>
      </c>
      <c r="J63" s="1">
        <v>0</v>
      </c>
      <c r="K63" s="1">
        <v>4</v>
      </c>
      <c r="L63" s="1">
        <v>6</v>
      </c>
      <c r="M63" s="1">
        <v>1300</v>
      </c>
      <c r="N63" s="1">
        <v>0</v>
      </c>
      <c r="O63" s="1">
        <v>1971</v>
      </c>
      <c r="P63" s="1">
        <v>0</v>
      </c>
      <c r="Q63" s="1">
        <v>98045</v>
      </c>
      <c r="R63" s="1" t="s">
        <v>60</v>
      </c>
      <c r="S63" s="1" t="s">
        <v>134</v>
      </c>
      <c r="T63" s="1">
        <v>1380</v>
      </c>
      <c r="U63" s="1">
        <v>11325</v>
      </c>
      <c r="V63" s="1">
        <f t="shared" si="0"/>
        <v>1</v>
      </c>
      <c r="W63">
        <f t="shared" si="1"/>
        <v>269.23076923076923</v>
      </c>
      <c r="X63">
        <f t="shared" si="2"/>
        <v>0</v>
      </c>
      <c r="Y63">
        <f t="shared" si="3"/>
        <v>0</v>
      </c>
      <c r="Z63">
        <f t="shared" si="4"/>
        <v>0</v>
      </c>
      <c r="AA63">
        <f t="shared" si="5"/>
        <v>0</v>
      </c>
      <c r="AB63">
        <f t="shared" si="6"/>
        <v>1</v>
      </c>
      <c r="AC63">
        <f t="shared" si="7"/>
        <v>0</v>
      </c>
      <c r="AD63">
        <f t="shared" si="8"/>
        <v>0</v>
      </c>
      <c r="AE63">
        <v>0</v>
      </c>
    </row>
    <row r="64" spans="1:31" x14ac:dyDescent="0.3">
      <c r="A64" s="1">
        <v>9407000840</v>
      </c>
      <c r="B64" s="1" t="s">
        <v>135</v>
      </c>
      <c r="C64" s="1">
        <v>288000</v>
      </c>
      <c r="D64" s="1">
        <v>3</v>
      </c>
      <c r="E64" s="1">
        <v>1.75</v>
      </c>
      <c r="F64" s="1">
        <v>1660</v>
      </c>
      <c r="G64" s="1">
        <v>10440</v>
      </c>
      <c r="H64" s="1">
        <v>1</v>
      </c>
      <c r="I64" s="1">
        <v>0</v>
      </c>
      <c r="J64" s="1">
        <v>0</v>
      </c>
      <c r="K64" s="1">
        <v>3</v>
      </c>
      <c r="L64" s="1">
        <v>7</v>
      </c>
      <c r="M64" s="1">
        <v>1040</v>
      </c>
      <c r="N64" s="1">
        <v>620</v>
      </c>
      <c r="O64" s="1">
        <v>1978</v>
      </c>
      <c r="P64" s="1">
        <v>0</v>
      </c>
      <c r="Q64" s="1">
        <v>98045</v>
      </c>
      <c r="R64" s="1" t="s">
        <v>136</v>
      </c>
      <c r="S64" s="1" t="s">
        <v>134</v>
      </c>
      <c r="T64" s="1">
        <v>1240</v>
      </c>
      <c r="U64" s="1">
        <v>10380</v>
      </c>
      <c r="V64" s="1">
        <f t="shared" si="0"/>
        <v>0</v>
      </c>
      <c r="W64">
        <f t="shared" si="1"/>
        <v>173.49397590361446</v>
      </c>
      <c r="X64">
        <f t="shared" si="2"/>
        <v>0</v>
      </c>
      <c r="Y64">
        <f t="shared" si="3"/>
        <v>0</v>
      </c>
      <c r="Z64">
        <f t="shared" si="4"/>
        <v>0</v>
      </c>
      <c r="AA64">
        <f t="shared" si="5"/>
        <v>0</v>
      </c>
      <c r="AB64">
        <f t="shared" si="6"/>
        <v>0</v>
      </c>
      <c r="AC64">
        <f t="shared" si="7"/>
        <v>0</v>
      </c>
      <c r="AD64">
        <f t="shared" si="8"/>
        <v>0</v>
      </c>
      <c r="AE64">
        <v>1</v>
      </c>
    </row>
    <row r="65" spans="1:31" x14ac:dyDescent="0.3">
      <c r="A65" s="1">
        <v>7334501410</v>
      </c>
      <c r="B65" s="1" t="s">
        <v>137</v>
      </c>
      <c r="C65" s="1">
        <v>299500</v>
      </c>
      <c r="D65" s="1">
        <v>4</v>
      </c>
      <c r="E65" s="1">
        <v>2.25</v>
      </c>
      <c r="F65" s="1">
        <v>1600</v>
      </c>
      <c r="G65" s="1">
        <v>15312</v>
      </c>
      <c r="H65" s="1">
        <v>1</v>
      </c>
      <c r="I65" s="1">
        <v>0</v>
      </c>
      <c r="J65" s="1">
        <v>0</v>
      </c>
      <c r="K65" s="1">
        <v>4</v>
      </c>
      <c r="L65" s="1">
        <v>7</v>
      </c>
      <c r="M65" s="1">
        <v>1080</v>
      </c>
      <c r="N65" s="1">
        <v>520</v>
      </c>
      <c r="O65" s="1">
        <v>1979</v>
      </c>
      <c r="P65" s="1">
        <v>0</v>
      </c>
      <c r="Q65" s="1">
        <v>98045</v>
      </c>
      <c r="R65" s="1" t="s">
        <v>138</v>
      </c>
      <c r="S65" s="1">
        <v>-121743</v>
      </c>
      <c r="T65" s="1">
        <v>1620</v>
      </c>
      <c r="U65" s="1">
        <v>12375</v>
      </c>
      <c r="V65" s="1">
        <f t="shared" si="0"/>
        <v>3</v>
      </c>
      <c r="W65">
        <f t="shared" si="1"/>
        <v>187.1875</v>
      </c>
      <c r="X65">
        <f t="shared" si="2"/>
        <v>1</v>
      </c>
      <c r="Y65">
        <f t="shared" si="3"/>
        <v>0</v>
      </c>
      <c r="Z65">
        <f t="shared" si="4"/>
        <v>1</v>
      </c>
      <c r="AA65">
        <f t="shared" si="5"/>
        <v>0</v>
      </c>
      <c r="AB65">
        <f>IF(K65&gt;3.1563981042654,1,0)</f>
        <v>1</v>
      </c>
      <c r="AC65">
        <f t="shared" si="7"/>
        <v>0</v>
      </c>
      <c r="AD65">
        <f t="shared" si="8"/>
        <v>0</v>
      </c>
      <c r="AE65">
        <v>1</v>
      </c>
    </row>
    <row r="66" spans="1:31" x14ac:dyDescent="0.3">
      <c r="A66" s="1">
        <v>5702500050</v>
      </c>
      <c r="B66" s="1" t="s">
        <v>139</v>
      </c>
      <c r="C66" s="1">
        <v>280000</v>
      </c>
      <c r="D66" s="1">
        <v>1</v>
      </c>
      <c r="E66" s="1">
        <v>0</v>
      </c>
      <c r="F66" s="1">
        <v>600</v>
      </c>
      <c r="G66" s="1">
        <v>24501</v>
      </c>
      <c r="H66" s="1">
        <v>1</v>
      </c>
      <c r="I66" s="1">
        <v>0</v>
      </c>
      <c r="J66" s="1">
        <v>0</v>
      </c>
      <c r="K66" s="1">
        <v>2</v>
      </c>
      <c r="L66" s="1">
        <v>3</v>
      </c>
      <c r="M66" s="1">
        <v>600</v>
      </c>
      <c r="N66" s="1">
        <v>0</v>
      </c>
      <c r="O66" s="1">
        <v>1950</v>
      </c>
      <c r="P66" s="1">
        <v>0</v>
      </c>
      <c r="Q66" s="1">
        <v>98045</v>
      </c>
      <c r="R66" s="1" t="s">
        <v>140</v>
      </c>
      <c r="S66" s="1">
        <v>-121749</v>
      </c>
      <c r="T66" s="1">
        <v>990</v>
      </c>
      <c r="U66" s="1">
        <v>22549</v>
      </c>
      <c r="V66" s="1">
        <f t="shared" si="0"/>
        <v>0</v>
      </c>
      <c r="W66">
        <f t="shared" si="1"/>
        <v>466.66666666666669</v>
      </c>
      <c r="X66">
        <f t="shared" si="2"/>
        <v>0</v>
      </c>
      <c r="Y66">
        <f t="shared" si="3"/>
        <v>0</v>
      </c>
      <c r="Z66">
        <f t="shared" si="4"/>
        <v>0</v>
      </c>
      <c r="AA66">
        <f t="shared" si="5"/>
        <v>0</v>
      </c>
      <c r="AB66">
        <f t="shared" si="6"/>
        <v>0</v>
      </c>
      <c r="AC66">
        <f t="shared" si="7"/>
        <v>0</v>
      </c>
      <c r="AD66">
        <f t="shared" si="8"/>
        <v>0</v>
      </c>
      <c r="AE66">
        <v>0</v>
      </c>
    </row>
    <row r="67" spans="1:31" x14ac:dyDescent="0.3">
      <c r="A67" s="1">
        <v>7334501440</v>
      </c>
      <c r="B67" s="1" t="s">
        <v>141</v>
      </c>
      <c r="C67" s="1">
        <v>287000</v>
      </c>
      <c r="D67" s="1">
        <v>3</v>
      </c>
      <c r="E67" s="1">
        <v>1.5</v>
      </c>
      <c r="F67" s="1">
        <v>1150</v>
      </c>
      <c r="G67" s="1">
        <v>11475</v>
      </c>
      <c r="H67" s="1">
        <v>1</v>
      </c>
      <c r="I67" s="1">
        <v>0</v>
      </c>
      <c r="J67" s="1">
        <v>0</v>
      </c>
      <c r="K67" s="1">
        <v>3</v>
      </c>
      <c r="L67" s="1">
        <v>7</v>
      </c>
      <c r="M67" s="1">
        <v>1150</v>
      </c>
      <c r="N67" s="1">
        <v>0</v>
      </c>
      <c r="O67" s="1">
        <v>1971</v>
      </c>
      <c r="P67" s="1">
        <v>0</v>
      </c>
      <c r="Q67" s="1">
        <v>98045</v>
      </c>
      <c r="R67" s="1" t="s">
        <v>138</v>
      </c>
      <c r="S67" s="1">
        <v>-121744</v>
      </c>
      <c r="T67" s="1">
        <v>1640</v>
      </c>
      <c r="U67" s="1">
        <v>11475</v>
      </c>
      <c r="V67" s="1">
        <f t="shared" ref="V67:V130" si="9">X67+Z67+AA67+AB67+AC67+AD67</f>
        <v>0</v>
      </c>
      <c r="W67">
        <f t="shared" ref="W67:W130" si="10">C67/F67</f>
        <v>249.56521739130434</v>
      </c>
      <c r="X67">
        <f t="shared" ref="X67:X130" si="11">IF(E67&gt;2.07109004739337,1,0)</f>
        <v>0</v>
      </c>
      <c r="Y67">
        <f t="shared" ref="Y67:Y130" si="12">IF(J67&gt;0.1,1,0)</f>
        <v>0</v>
      </c>
      <c r="Z67">
        <f t="shared" ref="Z67:Z130" si="13">IF(D67&gt;3.2085308056872,1,0)</f>
        <v>0</v>
      </c>
      <c r="AA67">
        <f t="shared" ref="AA67:AA130" si="14">IF(H67&gt;1.40758293838863,1,0)</f>
        <v>0</v>
      </c>
      <c r="AB67">
        <f t="shared" ref="AB67:AB81" si="15">IF(K67&gt;3.1563981042654,1,0)</f>
        <v>0</v>
      </c>
      <c r="AC67">
        <f t="shared" ref="AC67:AC130" si="16">IF(L67&gt;7.55924170616114,1,0)</f>
        <v>0</v>
      </c>
      <c r="AD67">
        <f t="shared" ref="AD67:AD130" si="17">IF(O67&gt;1984.52132701422,1,0)</f>
        <v>0</v>
      </c>
      <c r="AE67">
        <v>0</v>
      </c>
    </row>
    <row r="68" spans="1:31" x14ac:dyDescent="0.3">
      <c r="A68" s="1">
        <v>5703000050</v>
      </c>
      <c r="B68" s="1" t="s">
        <v>142</v>
      </c>
      <c r="C68" s="1">
        <v>545000</v>
      </c>
      <c r="D68" s="1">
        <v>3</v>
      </c>
      <c r="E68" s="1">
        <v>2.25</v>
      </c>
      <c r="F68" s="1">
        <v>1780</v>
      </c>
      <c r="G68" s="1">
        <v>191228</v>
      </c>
      <c r="H68" s="1">
        <v>2</v>
      </c>
      <c r="I68" s="1">
        <v>0</v>
      </c>
      <c r="J68" s="1">
        <v>2</v>
      </c>
      <c r="K68" s="1">
        <v>3</v>
      </c>
      <c r="L68" s="1">
        <v>8</v>
      </c>
      <c r="M68" s="1">
        <v>1780</v>
      </c>
      <c r="N68" s="1">
        <v>0</v>
      </c>
      <c r="O68" s="1">
        <v>1988</v>
      </c>
      <c r="P68" s="1">
        <v>0</v>
      </c>
      <c r="Q68" s="1">
        <v>98045</v>
      </c>
      <c r="R68" s="1" t="s">
        <v>143</v>
      </c>
      <c r="S68" s="1">
        <v>-121748</v>
      </c>
      <c r="T68" s="1">
        <v>2440</v>
      </c>
      <c r="U68" s="1">
        <v>87120</v>
      </c>
      <c r="V68" s="1">
        <f t="shared" si="9"/>
        <v>4</v>
      </c>
      <c r="W68">
        <f t="shared" si="10"/>
        <v>306.17977528089887</v>
      </c>
      <c r="X68">
        <f t="shared" si="11"/>
        <v>1</v>
      </c>
      <c r="Y68">
        <f t="shared" si="12"/>
        <v>1</v>
      </c>
      <c r="Z68">
        <f t="shared" si="13"/>
        <v>0</v>
      </c>
      <c r="AA68">
        <f t="shared" si="14"/>
        <v>1</v>
      </c>
      <c r="AB68">
        <f t="shared" si="15"/>
        <v>0</v>
      </c>
      <c r="AC68">
        <f t="shared" si="16"/>
        <v>1</v>
      </c>
      <c r="AD68">
        <f t="shared" si="17"/>
        <v>1</v>
      </c>
      <c r="AE68">
        <v>0</v>
      </c>
    </row>
    <row r="69" spans="1:31" x14ac:dyDescent="0.3">
      <c r="A69" s="1">
        <v>2607760680</v>
      </c>
      <c r="B69" s="1" t="s">
        <v>144</v>
      </c>
      <c r="C69" s="1">
        <v>490000</v>
      </c>
      <c r="D69" s="1">
        <v>3</v>
      </c>
      <c r="E69" s="1">
        <v>2.5</v>
      </c>
      <c r="F69" s="1">
        <v>2040</v>
      </c>
      <c r="G69" s="1">
        <v>9622</v>
      </c>
      <c r="H69" s="1">
        <v>2</v>
      </c>
      <c r="I69" s="1">
        <v>0</v>
      </c>
      <c r="J69" s="1">
        <v>0</v>
      </c>
      <c r="K69" s="1">
        <v>3</v>
      </c>
      <c r="L69" s="1">
        <v>8</v>
      </c>
      <c r="M69" s="1">
        <v>2040</v>
      </c>
      <c r="N69" s="1">
        <v>0</v>
      </c>
      <c r="O69" s="1">
        <v>1995</v>
      </c>
      <c r="P69" s="1">
        <v>0</v>
      </c>
      <c r="Q69" s="1">
        <v>98045</v>
      </c>
      <c r="R69" s="1" t="s">
        <v>145</v>
      </c>
      <c r="S69" s="1" t="s">
        <v>146</v>
      </c>
      <c r="T69" s="1">
        <v>2390</v>
      </c>
      <c r="U69" s="1">
        <v>9868</v>
      </c>
      <c r="V69" s="1">
        <f t="shared" si="9"/>
        <v>4</v>
      </c>
      <c r="W69">
        <f t="shared" si="10"/>
        <v>240.19607843137254</v>
      </c>
      <c r="X69">
        <f t="shared" si="11"/>
        <v>1</v>
      </c>
      <c r="Y69">
        <f t="shared" si="12"/>
        <v>0</v>
      </c>
      <c r="Z69">
        <f t="shared" si="13"/>
        <v>0</v>
      </c>
      <c r="AA69">
        <f t="shared" si="14"/>
        <v>1</v>
      </c>
      <c r="AB69">
        <f t="shared" si="15"/>
        <v>0</v>
      </c>
      <c r="AC69">
        <f t="shared" si="16"/>
        <v>1</v>
      </c>
      <c r="AD69">
        <f t="shared" si="17"/>
        <v>1</v>
      </c>
      <c r="AE69">
        <v>0</v>
      </c>
    </row>
    <row r="70" spans="1:31" x14ac:dyDescent="0.3">
      <c r="A70" s="1">
        <v>723099028</v>
      </c>
      <c r="B70" s="1" t="s">
        <v>147</v>
      </c>
      <c r="C70" s="1">
        <v>320000</v>
      </c>
      <c r="D70" s="1">
        <v>3</v>
      </c>
      <c r="E70" s="1">
        <v>2</v>
      </c>
      <c r="F70" s="1">
        <v>1550</v>
      </c>
      <c r="G70" s="1">
        <v>34175</v>
      </c>
      <c r="H70" s="1" t="s">
        <v>87</v>
      </c>
      <c r="I70" s="1">
        <v>0</v>
      </c>
      <c r="J70" s="1">
        <v>0</v>
      </c>
      <c r="K70" s="1">
        <v>3</v>
      </c>
      <c r="L70" s="1">
        <v>7</v>
      </c>
      <c r="M70" s="1">
        <v>1550</v>
      </c>
      <c r="N70" s="1">
        <v>0</v>
      </c>
      <c r="O70" s="1">
        <v>1999</v>
      </c>
      <c r="P70" s="1">
        <v>0</v>
      </c>
      <c r="Q70" s="1">
        <v>98045</v>
      </c>
      <c r="R70" s="1" t="s">
        <v>148</v>
      </c>
      <c r="S70" s="1">
        <v>-121698</v>
      </c>
      <c r="T70" s="1">
        <v>2300</v>
      </c>
      <c r="U70" s="1">
        <v>35174</v>
      </c>
      <c r="V70" s="1">
        <f t="shared" si="9"/>
        <v>2</v>
      </c>
      <c r="W70">
        <f t="shared" si="10"/>
        <v>206.45161290322579</v>
      </c>
      <c r="X70">
        <f t="shared" si="11"/>
        <v>0</v>
      </c>
      <c r="Y70">
        <f t="shared" si="12"/>
        <v>0</v>
      </c>
      <c r="Z70">
        <f t="shared" si="13"/>
        <v>0</v>
      </c>
      <c r="AA70">
        <f t="shared" si="14"/>
        <v>1</v>
      </c>
      <c r="AB70">
        <f t="shared" si="15"/>
        <v>0</v>
      </c>
      <c r="AC70">
        <f t="shared" si="16"/>
        <v>0</v>
      </c>
      <c r="AD70">
        <f t="shared" si="17"/>
        <v>1</v>
      </c>
      <c r="AE70">
        <v>1</v>
      </c>
    </row>
    <row r="71" spans="1:31" x14ac:dyDescent="0.3">
      <c r="A71" s="1">
        <v>9407102360</v>
      </c>
      <c r="B71" s="1" t="s">
        <v>149</v>
      </c>
      <c r="C71" s="1">
        <v>309212</v>
      </c>
      <c r="D71" s="1">
        <v>3</v>
      </c>
      <c r="E71" s="1">
        <v>1.75</v>
      </c>
      <c r="F71" s="1">
        <v>1150</v>
      </c>
      <c r="G71" s="1">
        <v>9600</v>
      </c>
      <c r="H71" s="1">
        <v>1</v>
      </c>
      <c r="I71" s="1">
        <v>0</v>
      </c>
      <c r="J71" s="1">
        <v>0</v>
      </c>
      <c r="K71" s="1">
        <v>3</v>
      </c>
      <c r="L71" s="1">
        <v>7</v>
      </c>
      <c r="M71" s="1">
        <v>1150</v>
      </c>
      <c r="N71" s="1">
        <v>0</v>
      </c>
      <c r="O71" s="1">
        <v>1979</v>
      </c>
      <c r="P71" s="1">
        <v>0</v>
      </c>
      <c r="Q71" s="1">
        <v>98045</v>
      </c>
      <c r="R71" s="1" t="s">
        <v>150</v>
      </c>
      <c r="S71" s="1">
        <v>-121774</v>
      </c>
      <c r="T71" s="1">
        <v>1520</v>
      </c>
      <c r="U71" s="1">
        <v>9976</v>
      </c>
      <c r="V71" s="1">
        <f t="shared" si="9"/>
        <v>0</v>
      </c>
      <c r="W71">
        <f t="shared" si="10"/>
        <v>268.88</v>
      </c>
      <c r="X71">
        <f t="shared" si="11"/>
        <v>0</v>
      </c>
      <c r="Y71">
        <f t="shared" si="12"/>
        <v>0</v>
      </c>
      <c r="Z71">
        <f t="shared" si="13"/>
        <v>0</v>
      </c>
      <c r="AA71">
        <f t="shared" si="14"/>
        <v>0</v>
      </c>
      <c r="AB71">
        <f t="shared" si="15"/>
        <v>0</v>
      </c>
      <c r="AC71">
        <f t="shared" si="16"/>
        <v>0</v>
      </c>
      <c r="AD71">
        <f t="shared" si="17"/>
        <v>0</v>
      </c>
      <c r="AE71">
        <v>0</v>
      </c>
    </row>
    <row r="72" spans="1:31" x14ac:dyDescent="0.3">
      <c r="A72" s="1">
        <v>9407101900</v>
      </c>
      <c r="B72" s="1" t="s">
        <v>107</v>
      </c>
      <c r="C72" s="1">
        <v>280000</v>
      </c>
      <c r="D72" s="1">
        <v>3</v>
      </c>
      <c r="E72" s="1">
        <v>1</v>
      </c>
      <c r="F72" s="1">
        <v>1370</v>
      </c>
      <c r="G72" s="1">
        <v>11050</v>
      </c>
      <c r="H72" s="1">
        <v>1</v>
      </c>
      <c r="I72" s="1">
        <v>0</v>
      </c>
      <c r="J72" s="1">
        <v>0</v>
      </c>
      <c r="K72" s="1">
        <v>3</v>
      </c>
      <c r="L72" s="1">
        <v>7</v>
      </c>
      <c r="M72" s="1">
        <v>1370</v>
      </c>
      <c r="N72" s="1">
        <v>0</v>
      </c>
      <c r="O72" s="1">
        <v>1981</v>
      </c>
      <c r="P72" s="1">
        <v>0</v>
      </c>
      <c r="Q72" s="1">
        <v>98045</v>
      </c>
      <c r="R72" s="1" t="s">
        <v>151</v>
      </c>
      <c r="S72" s="1">
        <v>-121776</v>
      </c>
      <c r="T72" s="1">
        <v>1520</v>
      </c>
      <c r="U72" s="1">
        <v>10000</v>
      </c>
      <c r="V72" s="1">
        <f t="shared" si="9"/>
        <v>0</v>
      </c>
      <c r="W72">
        <f t="shared" si="10"/>
        <v>204.37956204379563</v>
      </c>
      <c r="X72">
        <f t="shared" si="11"/>
        <v>0</v>
      </c>
      <c r="Y72">
        <f t="shared" si="12"/>
        <v>0</v>
      </c>
      <c r="Z72">
        <f t="shared" si="13"/>
        <v>0</v>
      </c>
      <c r="AA72">
        <f t="shared" si="14"/>
        <v>0</v>
      </c>
      <c r="AB72">
        <f t="shared" si="15"/>
        <v>0</v>
      </c>
      <c r="AC72">
        <f t="shared" si="16"/>
        <v>0</v>
      </c>
      <c r="AD72">
        <f t="shared" si="17"/>
        <v>0</v>
      </c>
      <c r="AE72">
        <v>1</v>
      </c>
    </row>
    <row r="73" spans="1:31" x14ac:dyDescent="0.3">
      <c r="A73" s="1">
        <v>2607720420</v>
      </c>
      <c r="B73" s="1" t="s">
        <v>113</v>
      </c>
      <c r="C73" s="1">
        <v>445000</v>
      </c>
      <c r="D73" s="1">
        <v>3</v>
      </c>
      <c r="E73" s="1">
        <v>2.5</v>
      </c>
      <c r="F73" s="1">
        <v>2250</v>
      </c>
      <c r="G73" s="1">
        <v>9608</v>
      </c>
      <c r="H73" s="1">
        <v>2</v>
      </c>
      <c r="I73" s="1">
        <v>0</v>
      </c>
      <c r="J73" s="1">
        <v>0</v>
      </c>
      <c r="K73" s="1">
        <v>3</v>
      </c>
      <c r="L73" s="1">
        <v>8</v>
      </c>
      <c r="M73" s="1">
        <v>2250</v>
      </c>
      <c r="N73" s="1">
        <v>0</v>
      </c>
      <c r="O73" s="1">
        <v>1994</v>
      </c>
      <c r="P73" s="1">
        <v>0</v>
      </c>
      <c r="Q73" s="1">
        <v>98045</v>
      </c>
      <c r="R73" s="1" t="s">
        <v>152</v>
      </c>
      <c r="S73" s="1">
        <v>-121802</v>
      </c>
      <c r="T73" s="1">
        <v>2020</v>
      </c>
      <c r="U73" s="1">
        <v>9834</v>
      </c>
      <c r="V73" s="1">
        <f t="shared" si="9"/>
        <v>4</v>
      </c>
      <c r="W73">
        <f t="shared" si="10"/>
        <v>197.77777777777777</v>
      </c>
      <c r="X73">
        <f t="shared" si="11"/>
        <v>1</v>
      </c>
      <c r="Y73">
        <f t="shared" si="12"/>
        <v>0</v>
      </c>
      <c r="Z73">
        <f t="shared" si="13"/>
        <v>0</v>
      </c>
      <c r="AA73">
        <f t="shared" si="14"/>
        <v>1</v>
      </c>
      <c r="AB73">
        <f t="shared" si="15"/>
        <v>0</v>
      </c>
      <c r="AC73">
        <f t="shared" si="16"/>
        <v>1</v>
      </c>
      <c r="AD73">
        <f t="shared" si="17"/>
        <v>1</v>
      </c>
      <c r="AE73">
        <v>1</v>
      </c>
    </row>
    <row r="74" spans="1:31" x14ac:dyDescent="0.3">
      <c r="A74" s="1">
        <v>776600130</v>
      </c>
      <c r="B74" s="1" t="s">
        <v>89</v>
      </c>
      <c r="C74" s="1">
        <v>275000</v>
      </c>
      <c r="D74" s="1">
        <v>3</v>
      </c>
      <c r="E74" s="1">
        <v>1.5</v>
      </c>
      <c r="F74" s="1">
        <v>1180</v>
      </c>
      <c r="G74" s="1">
        <v>10277</v>
      </c>
      <c r="H74" s="1">
        <v>1</v>
      </c>
      <c r="I74" s="1">
        <v>0</v>
      </c>
      <c r="J74" s="1">
        <v>0</v>
      </c>
      <c r="K74" s="1">
        <v>3</v>
      </c>
      <c r="L74" s="1">
        <v>6</v>
      </c>
      <c r="M74" s="1">
        <v>1180</v>
      </c>
      <c r="N74" s="1">
        <v>0</v>
      </c>
      <c r="O74" s="1">
        <v>1983</v>
      </c>
      <c r="P74" s="1">
        <v>0</v>
      </c>
      <c r="Q74" s="1">
        <v>98045</v>
      </c>
      <c r="R74" s="1">
        <v>47488</v>
      </c>
      <c r="S74" s="1">
        <v>-121787</v>
      </c>
      <c r="T74" s="1">
        <v>1680</v>
      </c>
      <c r="U74" s="1">
        <v>11104</v>
      </c>
      <c r="V74" s="1">
        <f t="shared" si="9"/>
        <v>0</v>
      </c>
      <c r="W74">
        <f t="shared" si="10"/>
        <v>233.05084745762713</v>
      </c>
      <c r="X74">
        <f t="shared" si="11"/>
        <v>0</v>
      </c>
      <c r="Y74">
        <f t="shared" si="12"/>
        <v>0</v>
      </c>
      <c r="Z74">
        <f t="shared" si="13"/>
        <v>0</v>
      </c>
      <c r="AA74">
        <f t="shared" si="14"/>
        <v>0</v>
      </c>
      <c r="AB74">
        <f t="shared" si="15"/>
        <v>0</v>
      </c>
      <c r="AC74">
        <f t="shared" si="16"/>
        <v>0</v>
      </c>
      <c r="AD74">
        <f t="shared" si="17"/>
        <v>0</v>
      </c>
      <c r="AE74">
        <v>0</v>
      </c>
    </row>
    <row r="75" spans="1:31" x14ac:dyDescent="0.3">
      <c r="A75" s="1">
        <v>7338200170</v>
      </c>
      <c r="B75" s="1" t="s">
        <v>132</v>
      </c>
      <c r="C75" s="1">
        <v>600000</v>
      </c>
      <c r="D75" s="1">
        <v>4</v>
      </c>
      <c r="E75" s="1">
        <v>2.5</v>
      </c>
      <c r="F75" s="1">
        <v>2710</v>
      </c>
      <c r="G75" s="1">
        <v>35009</v>
      </c>
      <c r="H75" s="1">
        <v>2</v>
      </c>
      <c r="I75" s="1">
        <v>0</v>
      </c>
      <c r="J75" s="1">
        <v>2</v>
      </c>
      <c r="K75" s="1">
        <v>3</v>
      </c>
      <c r="L75" s="1">
        <v>9</v>
      </c>
      <c r="M75" s="1">
        <v>2710</v>
      </c>
      <c r="N75" s="1">
        <v>0</v>
      </c>
      <c r="O75" s="1">
        <v>1992</v>
      </c>
      <c r="P75" s="1">
        <v>0</v>
      </c>
      <c r="Q75" s="1">
        <v>98045</v>
      </c>
      <c r="R75" s="1" t="s">
        <v>153</v>
      </c>
      <c r="S75" s="1">
        <v>-121714</v>
      </c>
      <c r="T75" s="1">
        <v>2330</v>
      </c>
      <c r="U75" s="1">
        <v>35040</v>
      </c>
      <c r="V75" s="1">
        <f t="shared" si="9"/>
        <v>5</v>
      </c>
      <c r="W75">
        <f t="shared" si="10"/>
        <v>221.40221402214021</v>
      </c>
      <c r="X75">
        <f t="shared" si="11"/>
        <v>1</v>
      </c>
      <c r="Y75">
        <f t="shared" si="12"/>
        <v>1</v>
      </c>
      <c r="Z75">
        <f t="shared" si="13"/>
        <v>1</v>
      </c>
      <c r="AA75">
        <f t="shared" si="14"/>
        <v>1</v>
      </c>
      <c r="AB75">
        <f t="shared" si="15"/>
        <v>0</v>
      </c>
      <c r="AC75">
        <f t="shared" si="16"/>
        <v>1</v>
      </c>
      <c r="AD75">
        <f t="shared" si="17"/>
        <v>1</v>
      </c>
      <c r="AE75">
        <v>0</v>
      </c>
    </row>
    <row r="76" spans="1:31" x14ac:dyDescent="0.3">
      <c r="A76" s="1">
        <v>8572900275</v>
      </c>
      <c r="B76" s="1" t="s">
        <v>103</v>
      </c>
      <c r="C76" s="1">
        <v>286000</v>
      </c>
      <c r="D76" s="1">
        <v>2</v>
      </c>
      <c r="E76" s="1">
        <v>1</v>
      </c>
      <c r="F76" s="1">
        <v>780</v>
      </c>
      <c r="G76" s="1">
        <v>3475</v>
      </c>
      <c r="H76" s="1">
        <v>1</v>
      </c>
      <c r="I76" s="1">
        <v>0</v>
      </c>
      <c r="J76" s="1">
        <v>0</v>
      </c>
      <c r="K76" s="1">
        <v>4</v>
      </c>
      <c r="L76" s="1">
        <v>5</v>
      </c>
      <c r="M76" s="1">
        <v>780</v>
      </c>
      <c r="N76" s="1">
        <v>0</v>
      </c>
      <c r="O76" s="1">
        <v>1930</v>
      </c>
      <c r="P76" s="1">
        <v>0</v>
      </c>
      <c r="Q76" s="1">
        <v>98045</v>
      </c>
      <c r="R76" s="1" t="s">
        <v>154</v>
      </c>
      <c r="S76" s="1">
        <v>-121789</v>
      </c>
      <c r="T76" s="1">
        <v>1210</v>
      </c>
      <c r="U76" s="1">
        <v>6769</v>
      </c>
      <c r="V76" s="1">
        <f t="shared" si="9"/>
        <v>1</v>
      </c>
      <c r="W76">
        <f t="shared" si="10"/>
        <v>366.66666666666669</v>
      </c>
      <c r="X76">
        <f t="shared" si="11"/>
        <v>0</v>
      </c>
      <c r="Y76">
        <f t="shared" si="12"/>
        <v>0</v>
      </c>
      <c r="Z76">
        <f t="shared" si="13"/>
        <v>0</v>
      </c>
      <c r="AA76">
        <f t="shared" si="14"/>
        <v>0</v>
      </c>
      <c r="AB76">
        <f t="shared" si="15"/>
        <v>1</v>
      </c>
      <c r="AC76">
        <f t="shared" si="16"/>
        <v>0</v>
      </c>
      <c r="AD76">
        <f t="shared" si="17"/>
        <v>0</v>
      </c>
      <c r="AE76">
        <v>0</v>
      </c>
    </row>
    <row r="77" spans="1:31" x14ac:dyDescent="0.3">
      <c r="A77" s="1">
        <v>5703500130</v>
      </c>
      <c r="B77" s="1" t="s">
        <v>155</v>
      </c>
      <c r="C77" s="1">
        <v>299500</v>
      </c>
      <c r="D77" s="1">
        <v>3</v>
      </c>
      <c r="E77" s="1">
        <v>1</v>
      </c>
      <c r="F77" s="1">
        <v>1190</v>
      </c>
      <c r="G77" s="1">
        <v>9600</v>
      </c>
      <c r="H77" s="1">
        <v>1</v>
      </c>
      <c r="I77" s="1">
        <v>0</v>
      </c>
      <c r="J77" s="1">
        <v>0</v>
      </c>
      <c r="K77" s="1">
        <v>3</v>
      </c>
      <c r="L77" s="1">
        <v>7</v>
      </c>
      <c r="M77" s="1">
        <v>1190</v>
      </c>
      <c r="N77" s="1">
        <v>0</v>
      </c>
      <c r="O77" s="1">
        <v>1981</v>
      </c>
      <c r="P77" s="1">
        <v>0</v>
      </c>
      <c r="Q77" s="1">
        <v>98045</v>
      </c>
      <c r="R77" s="1" t="s">
        <v>156</v>
      </c>
      <c r="S77" s="1">
        <v>-121762</v>
      </c>
      <c r="T77" s="1">
        <v>1360</v>
      </c>
      <c r="U77" s="1">
        <v>10140</v>
      </c>
      <c r="V77" s="1">
        <f t="shared" si="9"/>
        <v>0</v>
      </c>
      <c r="W77">
        <f t="shared" si="10"/>
        <v>251.68067226890756</v>
      </c>
      <c r="X77">
        <f t="shared" si="11"/>
        <v>0</v>
      </c>
      <c r="Y77">
        <f t="shared" si="12"/>
        <v>0</v>
      </c>
      <c r="Z77">
        <f t="shared" si="13"/>
        <v>0</v>
      </c>
      <c r="AA77">
        <f t="shared" si="14"/>
        <v>0</v>
      </c>
      <c r="AB77">
        <f t="shared" si="15"/>
        <v>0</v>
      </c>
      <c r="AC77">
        <f t="shared" si="16"/>
        <v>0</v>
      </c>
      <c r="AD77">
        <f t="shared" si="17"/>
        <v>0</v>
      </c>
      <c r="AE77">
        <v>0</v>
      </c>
    </row>
    <row r="78" spans="1:31" x14ac:dyDescent="0.3">
      <c r="A78" s="1">
        <v>5702450250</v>
      </c>
      <c r="B78" s="1" t="s">
        <v>107</v>
      </c>
      <c r="C78" s="1">
        <v>340000</v>
      </c>
      <c r="D78" s="1">
        <v>3</v>
      </c>
      <c r="E78" s="1">
        <v>2</v>
      </c>
      <c r="F78" s="1">
        <v>1410</v>
      </c>
      <c r="G78" s="1">
        <v>10015</v>
      </c>
      <c r="H78" s="1">
        <v>1</v>
      </c>
      <c r="I78" s="1">
        <v>0</v>
      </c>
      <c r="J78" s="1">
        <v>3</v>
      </c>
      <c r="K78" s="1">
        <v>3</v>
      </c>
      <c r="L78" s="1">
        <v>6</v>
      </c>
      <c r="M78" s="1">
        <v>1410</v>
      </c>
      <c r="N78" s="1">
        <v>0</v>
      </c>
      <c r="O78" s="1">
        <v>1993</v>
      </c>
      <c r="P78" s="1">
        <v>0</v>
      </c>
      <c r="Q78" s="1">
        <v>98045</v>
      </c>
      <c r="R78" s="1" t="s">
        <v>157</v>
      </c>
      <c r="S78" s="1">
        <v>-121776</v>
      </c>
      <c r="T78" s="1">
        <v>1570</v>
      </c>
      <c r="U78" s="1">
        <v>10485</v>
      </c>
      <c r="V78" s="1">
        <f t="shared" si="9"/>
        <v>1</v>
      </c>
      <c r="W78">
        <f t="shared" si="10"/>
        <v>241.13475177304966</v>
      </c>
      <c r="X78">
        <f t="shared" si="11"/>
        <v>0</v>
      </c>
      <c r="Y78">
        <f t="shared" si="12"/>
        <v>1</v>
      </c>
      <c r="Z78">
        <f t="shared" si="13"/>
        <v>0</v>
      </c>
      <c r="AA78">
        <f t="shared" si="14"/>
        <v>0</v>
      </c>
      <c r="AB78">
        <f t="shared" si="15"/>
        <v>0</v>
      </c>
      <c r="AC78">
        <f t="shared" si="16"/>
        <v>0</v>
      </c>
      <c r="AD78">
        <f t="shared" si="17"/>
        <v>1</v>
      </c>
      <c r="AE78">
        <v>0</v>
      </c>
    </row>
    <row r="79" spans="1:31" x14ac:dyDescent="0.3">
      <c r="A79" s="1">
        <v>7787120500</v>
      </c>
      <c r="B79" s="1" t="s">
        <v>124</v>
      </c>
      <c r="C79" s="1">
        <v>515055</v>
      </c>
      <c r="D79" s="1">
        <v>4</v>
      </c>
      <c r="E79" s="1">
        <v>2.5</v>
      </c>
      <c r="F79" s="1">
        <v>2400</v>
      </c>
      <c r="G79" s="1">
        <v>8320</v>
      </c>
      <c r="H79" s="1">
        <v>2</v>
      </c>
      <c r="I79" s="1">
        <v>0</v>
      </c>
      <c r="J79" s="1">
        <v>0</v>
      </c>
      <c r="K79" s="1">
        <v>3</v>
      </c>
      <c r="L79" s="1">
        <v>8</v>
      </c>
      <c r="M79" s="1">
        <v>2400</v>
      </c>
      <c r="N79" s="1">
        <v>0</v>
      </c>
      <c r="O79" s="1">
        <v>1999</v>
      </c>
      <c r="P79" s="1">
        <v>0</v>
      </c>
      <c r="Q79" s="1">
        <v>98045</v>
      </c>
      <c r="R79" s="1" t="s">
        <v>158</v>
      </c>
      <c r="S79" s="1">
        <v>-121781</v>
      </c>
      <c r="T79" s="1">
        <v>2430</v>
      </c>
      <c r="U79" s="1">
        <v>9258</v>
      </c>
      <c r="V79" s="1">
        <f t="shared" si="9"/>
        <v>5</v>
      </c>
      <c r="W79">
        <f t="shared" si="10"/>
        <v>214.60624999999999</v>
      </c>
      <c r="X79">
        <f t="shared" si="11"/>
        <v>1</v>
      </c>
      <c r="Y79">
        <f t="shared" si="12"/>
        <v>0</v>
      </c>
      <c r="Z79">
        <f t="shared" si="13"/>
        <v>1</v>
      </c>
      <c r="AA79">
        <f t="shared" si="14"/>
        <v>1</v>
      </c>
      <c r="AB79">
        <f t="shared" si="15"/>
        <v>0</v>
      </c>
      <c r="AC79">
        <f t="shared" si="16"/>
        <v>1</v>
      </c>
      <c r="AD79">
        <f t="shared" si="17"/>
        <v>1</v>
      </c>
      <c r="AE79">
        <v>1</v>
      </c>
    </row>
    <row r="80" spans="1:31" x14ac:dyDescent="0.3">
      <c r="A80" s="1">
        <v>9407110680</v>
      </c>
      <c r="B80" s="1" t="s">
        <v>159</v>
      </c>
      <c r="C80" s="1">
        <v>280000</v>
      </c>
      <c r="D80" s="1">
        <v>3</v>
      </c>
      <c r="E80" s="1">
        <v>1.5</v>
      </c>
      <c r="F80" s="1">
        <v>1370</v>
      </c>
      <c r="G80" s="1">
        <v>11400</v>
      </c>
      <c r="H80" s="1">
        <v>2</v>
      </c>
      <c r="I80" s="1">
        <v>0</v>
      </c>
      <c r="J80" s="1">
        <v>0</v>
      </c>
      <c r="K80" s="1">
        <v>3</v>
      </c>
      <c r="L80" s="1">
        <v>7</v>
      </c>
      <c r="M80" s="1">
        <v>1370</v>
      </c>
      <c r="N80" s="1">
        <v>0</v>
      </c>
      <c r="O80" s="1">
        <v>1980</v>
      </c>
      <c r="P80" s="1">
        <v>0</v>
      </c>
      <c r="Q80" s="1">
        <v>98045</v>
      </c>
      <c r="R80" s="1" t="s">
        <v>160</v>
      </c>
      <c r="S80" s="1" t="s">
        <v>134</v>
      </c>
      <c r="T80" s="1">
        <v>1390</v>
      </c>
      <c r="U80" s="1">
        <v>9600</v>
      </c>
      <c r="V80" s="1">
        <f t="shared" si="9"/>
        <v>1</v>
      </c>
      <c r="W80">
        <f t="shared" si="10"/>
        <v>204.37956204379563</v>
      </c>
      <c r="X80">
        <f t="shared" si="11"/>
        <v>0</v>
      </c>
      <c r="Y80">
        <f t="shared" si="12"/>
        <v>0</v>
      </c>
      <c r="Z80">
        <f t="shared" si="13"/>
        <v>0</v>
      </c>
      <c r="AA80">
        <f t="shared" si="14"/>
        <v>1</v>
      </c>
      <c r="AB80">
        <f t="shared" si="15"/>
        <v>0</v>
      </c>
      <c r="AC80">
        <f t="shared" si="16"/>
        <v>0</v>
      </c>
      <c r="AD80">
        <f t="shared" si="17"/>
        <v>0</v>
      </c>
      <c r="AE80">
        <v>1</v>
      </c>
    </row>
    <row r="81" spans="1:31" x14ac:dyDescent="0.3">
      <c r="A81" s="1">
        <v>1151100010</v>
      </c>
      <c r="B81" s="1" t="s">
        <v>161</v>
      </c>
      <c r="C81" s="1">
        <v>280000</v>
      </c>
      <c r="D81" s="1">
        <v>3</v>
      </c>
      <c r="E81" s="1">
        <v>1</v>
      </c>
      <c r="F81" s="1">
        <v>1330</v>
      </c>
      <c r="G81" s="1">
        <v>20562</v>
      </c>
      <c r="H81" s="1" t="s">
        <v>87</v>
      </c>
      <c r="I81" s="1">
        <v>0</v>
      </c>
      <c r="J81" s="1">
        <v>0</v>
      </c>
      <c r="K81" s="1">
        <v>3</v>
      </c>
      <c r="L81" s="1">
        <v>5</v>
      </c>
      <c r="M81" s="1">
        <v>1330</v>
      </c>
      <c r="N81" s="1">
        <v>0</v>
      </c>
      <c r="O81" s="1">
        <v>1959</v>
      </c>
      <c r="P81" s="1">
        <v>0</v>
      </c>
      <c r="Q81" s="1">
        <v>98045</v>
      </c>
      <c r="R81" s="1" t="s">
        <v>30</v>
      </c>
      <c r="S81" s="1">
        <v>-121775</v>
      </c>
      <c r="T81" s="1">
        <v>1350</v>
      </c>
      <c r="U81" s="1">
        <v>20562</v>
      </c>
      <c r="V81" s="1">
        <f t="shared" si="9"/>
        <v>1</v>
      </c>
      <c r="W81">
        <f t="shared" si="10"/>
        <v>210.52631578947367</v>
      </c>
      <c r="X81">
        <f t="shared" si="11"/>
        <v>0</v>
      </c>
      <c r="Y81">
        <f t="shared" si="12"/>
        <v>0</v>
      </c>
      <c r="Z81">
        <f t="shared" si="13"/>
        <v>0</v>
      </c>
      <c r="AA81">
        <f t="shared" si="14"/>
        <v>1</v>
      </c>
      <c r="AB81">
        <f t="shared" si="15"/>
        <v>0</v>
      </c>
      <c r="AC81">
        <f t="shared" si="16"/>
        <v>0</v>
      </c>
      <c r="AD81">
        <f t="shared" si="17"/>
        <v>0</v>
      </c>
      <c r="AE81">
        <v>1</v>
      </c>
    </row>
    <row r="82" spans="1:31" x14ac:dyDescent="0.3">
      <c r="A82" s="1">
        <v>9407001700</v>
      </c>
      <c r="B82" s="1" t="s">
        <v>162</v>
      </c>
      <c r="C82" s="1">
        <v>255000</v>
      </c>
      <c r="D82" s="1">
        <v>2</v>
      </c>
      <c r="E82" s="1">
        <v>1</v>
      </c>
      <c r="F82" s="1">
        <v>960</v>
      </c>
      <c r="G82" s="1">
        <v>20954</v>
      </c>
      <c r="H82" s="1">
        <v>1</v>
      </c>
      <c r="I82" s="1">
        <v>0</v>
      </c>
      <c r="J82" s="1">
        <v>0</v>
      </c>
      <c r="K82" s="1">
        <v>3</v>
      </c>
      <c r="L82" s="1">
        <v>7</v>
      </c>
      <c r="M82" s="1">
        <v>960</v>
      </c>
      <c r="N82" s="1">
        <v>0</v>
      </c>
      <c r="O82" s="1">
        <v>1977</v>
      </c>
      <c r="P82" s="1">
        <v>0</v>
      </c>
      <c r="Q82" s="1">
        <v>98045</v>
      </c>
      <c r="R82" s="1" t="s">
        <v>151</v>
      </c>
      <c r="S82" s="1">
        <v>-121774</v>
      </c>
      <c r="T82" s="1">
        <v>1240</v>
      </c>
      <c r="U82" s="1">
        <v>9752</v>
      </c>
      <c r="V82" s="1">
        <f t="shared" si="9"/>
        <v>0</v>
      </c>
      <c r="W82">
        <f t="shared" si="10"/>
        <v>265.625</v>
      </c>
      <c r="X82">
        <f t="shared" si="11"/>
        <v>0</v>
      </c>
      <c r="Y82">
        <f t="shared" si="12"/>
        <v>0</v>
      </c>
      <c r="Z82">
        <f t="shared" si="13"/>
        <v>0</v>
      </c>
      <c r="AA82">
        <f t="shared" si="14"/>
        <v>0</v>
      </c>
      <c r="AB82">
        <f>IF(K82&gt;3.1563981042654,1,0)</f>
        <v>0</v>
      </c>
      <c r="AC82">
        <f t="shared" si="16"/>
        <v>0</v>
      </c>
      <c r="AD82">
        <f t="shared" si="17"/>
        <v>0</v>
      </c>
      <c r="AE82">
        <v>0</v>
      </c>
    </row>
    <row r="83" spans="1:31" x14ac:dyDescent="0.3">
      <c r="A83" s="1">
        <v>9407001330</v>
      </c>
      <c r="B83" s="1" t="s">
        <v>163</v>
      </c>
      <c r="C83" s="1">
        <v>355000</v>
      </c>
      <c r="D83" s="1">
        <v>3</v>
      </c>
      <c r="E83" s="1">
        <v>1.75</v>
      </c>
      <c r="F83" s="1">
        <v>2370</v>
      </c>
      <c r="G83" s="1">
        <v>9750</v>
      </c>
      <c r="H83" s="1">
        <v>1</v>
      </c>
      <c r="I83" s="1">
        <v>0</v>
      </c>
      <c r="J83" s="1">
        <v>0</v>
      </c>
      <c r="K83" s="1">
        <v>4</v>
      </c>
      <c r="L83" s="1">
        <v>7</v>
      </c>
      <c r="M83" s="1">
        <v>1280</v>
      </c>
      <c r="N83" s="1">
        <v>1090</v>
      </c>
      <c r="O83" s="1">
        <v>1979</v>
      </c>
      <c r="P83" s="1">
        <v>0</v>
      </c>
      <c r="Q83" s="1">
        <v>98045</v>
      </c>
      <c r="R83" s="1" t="s">
        <v>164</v>
      </c>
      <c r="S83" s="1">
        <v>-121773</v>
      </c>
      <c r="T83" s="1">
        <v>1230</v>
      </c>
      <c r="U83" s="1">
        <v>9775</v>
      </c>
      <c r="V83" s="1">
        <f t="shared" si="9"/>
        <v>1</v>
      </c>
      <c r="W83">
        <f t="shared" si="10"/>
        <v>149.78902953586498</v>
      </c>
      <c r="X83">
        <f t="shared" si="11"/>
        <v>0</v>
      </c>
      <c r="Y83">
        <f t="shared" si="12"/>
        <v>0</v>
      </c>
      <c r="Z83">
        <f t="shared" si="13"/>
        <v>0</v>
      </c>
      <c r="AA83">
        <f t="shared" si="14"/>
        <v>0</v>
      </c>
      <c r="AB83">
        <f t="shared" ref="AB83:AB94" si="18">IF(K83&gt;3.1563981042654,1,0)</f>
        <v>1</v>
      </c>
      <c r="AC83">
        <f t="shared" si="16"/>
        <v>0</v>
      </c>
      <c r="AD83">
        <f t="shared" si="17"/>
        <v>0</v>
      </c>
      <c r="AE83">
        <v>1</v>
      </c>
    </row>
    <row r="84" spans="1:31" x14ac:dyDescent="0.3">
      <c r="A84" s="1">
        <v>1223089016</v>
      </c>
      <c r="B84" s="1" t="s">
        <v>165</v>
      </c>
      <c r="C84" s="1">
        <v>325000</v>
      </c>
      <c r="D84" s="1">
        <v>3</v>
      </c>
      <c r="E84" s="1">
        <v>2.25</v>
      </c>
      <c r="F84" s="1">
        <v>2450</v>
      </c>
      <c r="G84" s="1">
        <v>49658</v>
      </c>
      <c r="H84" s="1">
        <v>1</v>
      </c>
      <c r="I84" s="1">
        <v>0</v>
      </c>
      <c r="J84" s="1">
        <v>0</v>
      </c>
      <c r="K84" s="1">
        <v>3</v>
      </c>
      <c r="L84" s="1">
        <v>7</v>
      </c>
      <c r="M84" s="1">
        <v>1770</v>
      </c>
      <c r="N84" s="1">
        <v>680</v>
      </c>
      <c r="O84" s="1">
        <v>1978</v>
      </c>
      <c r="P84" s="1">
        <v>0</v>
      </c>
      <c r="Q84" s="1">
        <v>98045</v>
      </c>
      <c r="R84" s="1">
        <v>47486</v>
      </c>
      <c r="S84" s="1">
        <v>-121726</v>
      </c>
      <c r="T84" s="1">
        <v>1340</v>
      </c>
      <c r="U84" s="1">
        <v>121097</v>
      </c>
      <c r="V84" s="1">
        <f t="shared" si="9"/>
        <v>1</v>
      </c>
      <c r="W84">
        <f t="shared" si="10"/>
        <v>132.65306122448979</v>
      </c>
      <c r="X84">
        <f t="shared" si="11"/>
        <v>1</v>
      </c>
      <c r="Y84">
        <f t="shared" si="12"/>
        <v>0</v>
      </c>
      <c r="Z84">
        <f t="shared" si="13"/>
        <v>0</v>
      </c>
      <c r="AA84">
        <f t="shared" si="14"/>
        <v>0</v>
      </c>
      <c r="AB84">
        <f t="shared" si="18"/>
        <v>0</v>
      </c>
      <c r="AC84">
        <f t="shared" si="16"/>
        <v>0</v>
      </c>
      <c r="AD84">
        <f t="shared" si="17"/>
        <v>0</v>
      </c>
      <c r="AE84">
        <v>1</v>
      </c>
    </row>
    <row r="85" spans="1:31" x14ac:dyDescent="0.3">
      <c r="A85" s="1">
        <v>9407001340</v>
      </c>
      <c r="B85" s="1" t="s">
        <v>166</v>
      </c>
      <c r="C85" s="1">
        <v>320000</v>
      </c>
      <c r="D85" s="1">
        <v>3</v>
      </c>
      <c r="E85" s="1">
        <v>2</v>
      </c>
      <c r="F85" s="1">
        <v>1110</v>
      </c>
      <c r="G85" s="1">
        <v>10500</v>
      </c>
      <c r="H85" s="1">
        <v>1</v>
      </c>
      <c r="I85" s="1">
        <v>0</v>
      </c>
      <c r="J85" s="1">
        <v>0</v>
      </c>
      <c r="K85" s="1">
        <v>5</v>
      </c>
      <c r="L85" s="1">
        <v>7</v>
      </c>
      <c r="M85" s="1">
        <v>1110</v>
      </c>
      <c r="N85" s="1">
        <v>0</v>
      </c>
      <c r="O85" s="1">
        <v>1978</v>
      </c>
      <c r="P85" s="1">
        <v>0</v>
      </c>
      <c r="Q85" s="1">
        <v>98045</v>
      </c>
      <c r="R85" s="1" t="s">
        <v>167</v>
      </c>
      <c r="S85" s="1">
        <v>-121773</v>
      </c>
      <c r="T85" s="1">
        <v>1230</v>
      </c>
      <c r="U85" s="1">
        <v>10395</v>
      </c>
      <c r="V85" s="1">
        <f t="shared" si="9"/>
        <v>1</v>
      </c>
      <c r="W85">
        <f t="shared" si="10"/>
        <v>288.2882882882883</v>
      </c>
      <c r="X85">
        <f t="shared" si="11"/>
        <v>0</v>
      </c>
      <c r="Y85">
        <f t="shared" si="12"/>
        <v>0</v>
      </c>
      <c r="Z85">
        <f t="shared" si="13"/>
        <v>0</v>
      </c>
      <c r="AA85">
        <f t="shared" si="14"/>
        <v>0</v>
      </c>
      <c r="AB85">
        <f t="shared" si="18"/>
        <v>1</v>
      </c>
      <c r="AC85">
        <f t="shared" si="16"/>
        <v>0</v>
      </c>
      <c r="AD85">
        <f t="shared" si="17"/>
        <v>0</v>
      </c>
      <c r="AE85">
        <v>0</v>
      </c>
    </row>
    <row r="86" spans="1:31" x14ac:dyDescent="0.3">
      <c r="A86" s="1">
        <v>9407001500</v>
      </c>
      <c r="B86" s="1" t="s">
        <v>168</v>
      </c>
      <c r="C86" s="1">
        <v>270000</v>
      </c>
      <c r="D86" s="1">
        <v>3</v>
      </c>
      <c r="E86" s="1">
        <v>1.75</v>
      </c>
      <c r="F86" s="1">
        <v>1390</v>
      </c>
      <c r="G86" s="1">
        <v>9000</v>
      </c>
      <c r="H86" s="1">
        <v>1</v>
      </c>
      <c r="I86" s="1">
        <v>0</v>
      </c>
      <c r="J86" s="1">
        <v>0</v>
      </c>
      <c r="K86" s="1">
        <v>4</v>
      </c>
      <c r="L86" s="1">
        <v>7</v>
      </c>
      <c r="M86" s="1">
        <v>1390</v>
      </c>
      <c r="N86" s="1">
        <v>0</v>
      </c>
      <c r="O86" s="1">
        <v>1978</v>
      </c>
      <c r="P86" s="1">
        <v>0</v>
      </c>
      <c r="Q86" s="1">
        <v>98045</v>
      </c>
      <c r="R86" s="1" t="s">
        <v>169</v>
      </c>
      <c r="S86" s="1">
        <v>-121772</v>
      </c>
      <c r="T86" s="1">
        <v>1400</v>
      </c>
      <c r="U86" s="1">
        <v>9697</v>
      </c>
      <c r="V86" s="1">
        <f t="shared" si="9"/>
        <v>1</v>
      </c>
      <c r="W86">
        <f t="shared" si="10"/>
        <v>194.24460431654677</v>
      </c>
      <c r="X86">
        <f t="shared" si="11"/>
        <v>0</v>
      </c>
      <c r="Y86">
        <f t="shared" si="12"/>
        <v>0</v>
      </c>
      <c r="Z86">
        <f t="shared" si="13"/>
        <v>0</v>
      </c>
      <c r="AA86">
        <f t="shared" si="14"/>
        <v>0</v>
      </c>
      <c r="AB86">
        <f t="shared" si="18"/>
        <v>1</v>
      </c>
      <c r="AC86">
        <f t="shared" si="16"/>
        <v>0</v>
      </c>
      <c r="AD86">
        <f t="shared" si="17"/>
        <v>0</v>
      </c>
      <c r="AE86">
        <v>1</v>
      </c>
    </row>
    <row r="87" spans="1:31" x14ac:dyDescent="0.3">
      <c r="A87" s="1">
        <v>2523089110</v>
      </c>
      <c r="B87" s="1" t="s">
        <v>85</v>
      </c>
      <c r="C87" s="1">
        <v>830000</v>
      </c>
      <c r="D87" s="1">
        <v>3</v>
      </c>
      <c r="E87" s="1">
        <v>3.5</v>
      </c>
      <c r="F87" s="1">
        <v>3820</v>
      </c>
      <c r="G87" s="1">
        <v>145054</v>
      </c>
      <c r="H87" s="1">
        <v>2</v>
      </c>
      <c r="I87" s="1">
        <v>0</v>
      </c>
      <c r="J87" s="1">
        <v>3</v>
      </c>
      <c r="K87" s="1">
        <v>3</v>
      </c>
      <c r="L87" s="1">
        <v>9</v>
      </c>
      <c r="M87" s="1">
        <v>2870</v>
      </c>
      <c r="N87" s="1">
        <v>950</v>
      </c>
      <c r="O87" s="1">
        <v>1999</v>
      </c>
      <c r="P87" s="1">
        <v>0</v>
      </c>
      <c r="Q87" s="1">
        <v>98045</v>
      </c>
      <c r="R87" s="1" t="s">
        <v>170</v>
      </c>
      <c r="S87" s="1">
        <v>-121736</v>
      </c>
      <c r="T87" s="1">
        <v>2500</v>
      </c>
      <c r="U87" s="1">
        <v>95950</v>
      </c>
      <c r="V87" s="1">
        <f t="shared" si="9"/>
        <v>4</v>
      </c>
      <c r="W87">
        <f t="shared" si="10"/>
        <v>217.27748691099475</v>
      </c>
      <c r="X87">
        <f t="shared" si="11"/>
        <v>1</v>
      </c>
      <c r="Y87">
        <f t="shared" si="12"/>
        <v>1</v>
      </c>
      <c r="Z87">
        <f t="shared" si="13"/>
        <v>0</v>
      </c>
      <c r="AA87">
        <f t="shared" si="14"/>
        <v>1</v>
      </c>
      <c r="AB87">
        <f t="shared" si="18"/>
        <v>0</v>
      </c>
      <c r="AC87">
        <f t="shared" si="16"/>
        <v>1</v>
      </c>
      <c r="AD87">
        <f t="shared" si="17"/>
        <v>1</v>
      </c>
      <c r="AE87">
        <v>1</v>
      </c>
    </row>
    <row r="88" spans="1:31" x14ac:dyDescent="0.3">
      <c r="A88" s="1">
        <v>2323089009</v>
      </c>
      <c r="B88" s="1" t="s">
        <v>171</v>
      </c>
      <c r="C88" s="1">
        <v>855000</v>
      </c>
      <c r="D88" s="1">
        <v>4</v>
      </c>
      <c r="E88" s="1">
        <v>3.5</v>
      </c>
      <c r="F88" s="1">
        <v>4030</v>
      </c>
      <c r="G88" s="1">
        <v>1024068</v>
      </c>
      <c r="H88" s="1">
        <v>2</v>
      </c>
      <c r="I88" s="1">
        <v>0</v>
      </c>
      <c r="J88" s="1">
        <v>0</v>
      </c>
      <c r="K88" s="1">
        <v>3</v>
      </c>
      <c r="L88" s="1">
        <v>10</v>
      </c>
      <c r="M88" s="1">
        <v>4030</v>
      </c>
      <c r="N88" s="1">
        <v>0</v>
      </c>
      <c r="O88" s="1">
        <v>2006</v>
      </c>
      <c r="P88" s="1">
        <v>0</v>
      </c>
      <c r="Q88" s="1">
        <v>98045</v>
      </c>
      <c r="R88" s="1" t="s">
        <v>172</v>
      </c>
      <c r="S88" s="1">
        <v>-121744</v>
      </c>
      <c r="T88" s="1">
        <v>1830</v>
      </c>
      <c r="U88" s="1">
        <v>11700</v>
      </c>
      <c r="V88" s="1">
        <f t="shared" si="9"/>
        <v>5</v>
      </c>
      <c r="W88">
        <f t="shared" si="10"/>
        <v>212.15880893300249</v>
      </c>
      <c r="X88">
        <f t="shared" si="11"/>
        <v>1</v>
      </c>
      <c r="Y88">
        <f t="shared" si="12"/>
        <v>0</v>
      </c>
      <c r="Z88">
        <f t="shared" si="13"/>
        <v>1</v>
      </c>
      <c r="AA88">
        <f t="shared" si="14"/>
        <v>1</v>
      </c>
      <c r="AB88">
        <f t="shared" si="18"/>
        <v>0</v>
      </c>
      <c r="AC88">
        <f t="shared" si="16"/>
        <v>1</v>
      </c>
      <c r="AD88">
        <f t="shared" si="17"/>
        <v>1</v>
      </c>
      <c r="AE88">
        <v>1</v>
      </c>
    </row>
    <row r="89" spans="1:31" x14ac:dyDescent="0.3">
      <c r="A89" s="1">
        <v>9407100730</v>
      </c>
      <c r="B89" s="1" t="s">
        <v>173</v>
      </c>
      <c r="C89" s="1">
        <v>329000</v>
      </c>
      <c r="D89" s="1">
        <v>3</v>
      </c>
      <c r="E89" s="1">
        <v>1.75</v>
      </c>
      <c r="F89" s="1">
        <v>1230</v>
      </c>
      <c r="G89" s="1">
        <v>10725</v>
      </c>
      <c r="H89" s="1">
        <v>1</v>
      </c>
      <c r="I89" s="1">
        <v>0</v>
      </c>
      <c r="J89" s="1">
        <v>0</v>
      </c>
      <c r="K89" s="1">
        <v>3</v>
      </c>
      <c r="L89" s="1">
        <v>7</v>
      </c>
      <c r="M89" s="1">
        <v>1230</v>
      </c>
      <c r="N89" s="1">
        <v>0</v>
      </c>
      <c r="O89" s="1">
        <v>1980</v>
      </c>
      <c r="P89" s="1">
        <v>0</v>
      </c>
      <c r="Q89" s="1">
        <v>98045</v>
      </c>
      <c r="R89" s="1" t="s">
        <v>174</v>
      </c>
      <c r="S89" s="1">
        <v>-121772</v>
      </c>
      <c r="T89" s="1">
        <v>1250</v>
      </c>
      <c r="U89" s="1">
        <v>10170</v>
      </c>
      <c r="V89" s="1">
        <f t="shared" si="9"/>
        <v>0</v>
      </c>
      <c r="W89">
        <f t="shared" si="10"/>
        <v>267.47967479674799</v>
      </c>
      <c r="X89">
        <f t="shared" si="11"/>
        <v>0</v>
      </c>
      <c r="Y89">
        <f t="shared" si="12"/>
        <v>0</v>
      </c>
      <c r="Z89">
        <f t="shared" si="13"/>
        <v>0</v>
      </c>
      <c r="AA89">
        <f t="shared" si="14"/>
        <v>0</v>
      </c>
      <c r="AB89">
        <f t="shared" si="18"/>
        <v>0</v>
      </c>
      <c r="AC89">
        <f t="shared" si="16"/>
        <v>0</v>
      </c>
      <c r="AD89">
        <f t="shared" si="17"/>
        <v>0</v>
      </c>
      <c r="AE89">
        <v>0</v>
      </c>
    </row>
    <row r="90" spans="1:31" x14ac:dyDescent="0.3">
      <c r="A90" s="1">
        <v>1422300100</v>
      </c>
      <c r="B90" s="1" t="s">
        <v>175</v>
      </c>
      <c r="C90" s="1">
        <v>435000</v>
      </c>
      <c r="D90" s="1">
        <v>3</v>
      </c>
      <c r="E90" s="1">
        <v>2.5</v>
      </c>
      <c r="F90" s="1">
        <v>1730</v>
      </c>
      <c r="G90" s="1">
        <v>46638</v>
      </c>
      <c r="H90" s="1">
        <v>2</v>
      </c>
      <c r="I90" s="1">
        <v>0</v>
      </c>
      <c r="J90" s="1">
        <v>0</v>
      </c>
      <c r="K90" s="1">
        <v>3</v>
      </c>
      <c r="L90" s="1">
        <v>8</v>
      </c>
      <c r="M90" s="1">
        <v>1730</v>
      </c>
      <c r="N90" s="1">
        <v>0</v>
      </c>
      <c r="O90" s="1">
        <v>1991</v>
      </c>
      <c r="P90" s="1">
        <v>0</v>
      </c>
      <c r="Q90" s="1">
        <v>98045</v>
      </c>
      <c r="R90" s="1" t="s">
        <v>176</v>
      </c>
      <c r="S90" s="1">
        <v>-121709</v>
      </c>
      <c r="T90" s="1">
        <v>1750</v>
      </c>
      <c r="U90" s="1">
        <v>35508</v>
      </c>
      <c r="V90" s="1">
        <f t="shared" si="9"/>
        <v>4</v>
      </c>
      <c r="W90">
        <f t="shared" si="10"/>
        <v>251.4450867052023</v>
      </c>
      <c r="X90">
        <f t="shared" si="11"/>
        <v>1</v>
      </c>
      <c r="Y90">
        <f t="shared" si="12"/>
        <v>0</v>
      </c>
      <c r="Z90">
        <f t="shared" si="13"/>
        <v>0</v>
      </c>
      <c r="AA90">
        <f t="shared" si="14"/>
        <v>1</v>
      </c>
      <c r="AB90">
        <f t="shared" si="18"/>
        <v>0</v>
      </c>
      <c r="AC90">
        <f t="shared" si="16"/>
        <v>1</v>
      </c>
      <c r="AD90">
        <f t="shared" si="17"/>
        <v>1</v>
      </c>
      <c r="AE90">
        <v>0</v>
      </c>
    </row>
    <row r="91" spans="1:31" x14ac:dyDescent="0.3">
      <c r="A91" s="1">
        <v>1623089039</v>
      </c>
      <c r="B91" s="1" t="s">
        <v>155</v>
      </c>
      <c r="C91" s="1">
        <v>275000</v>
      </c>
      <c r="D91" s="1">
        <v>2</v>
      </c>
      <c r="E91" s="1">
        <v>1</v>
      </c>
      <c r="F91" s="1">
        <v>900</v>
      </c>
      <c r="G91" s="1">
        <v>57063</v>
      </c>
      <c r="H91" s="1">
        <v>1</v>
      </c>
      <c r="I91" s="1">
        <v>0</v>
      </c>
      <c r="J91" s="1">
        <v>0</v>
      </c>
      <c r="K91" s="1">
        <v>4</v>
      </c>
      <c r="L91" s="1">
        <v>6</v>
      </c>
      <c r="M91" s="1">
        <v>900</v>
      </c>
      <c r="N91" s="1">
        <v>0</v>
      </c>
      <c r="O91" s="1">
        <v>1938</v>
      </c>
      <c r="P91" s="1">
        <v>0</v>
      </c>
      <c r="Q91" s="1">
        <v>98045</v>
      </c>
      <c r="R91" s="1" t="s">
        <v>177</v>
      </c>
      <c r="S91" s="1">
        <v>-121786</v>
      </c>
      <c r="T91" s="1">
        <v>1440</v>
      </c>
      <c r="U91" s="1">
        <v>268765</v>
      </c>
      <c r="V91" s="1">
        <f t="shared" si="9"/>
        <v>1</v>
      </c>
      <c r="W91">
        <f t="shared" si="10"/>
        <v>305.55555555555554</v>
      </c>
      <c r="X91">
        <f t="shared" si="11"/>
        <v>0</v>
      </c>
      <c r="Y91">
        <f t="shared" si="12"/>
        <v>0</v>
      </c>
      <c r="Z91">
        <f t="shared" si="13"/>
        <v>0</v>
      </c>
      <c r="AA91">
        <f t="shared" si="14"/>
        <v>0</v>
      </c>
      <c r="AB91">
        <f t="shared" si="18"/>
        <v>1</v>
      </c>
      <c r="AC91">
        <f t="shared" si="16"/>
        <v>0</v>
      </c>
      <c r="AD91">
        <f t="shared" si="17"/>
        <v>0</v>
      </c>
      <c r="AE91">
        <v>0</v>
      </c>
    </row>
    <row r="92" spans="1:31" x14ac:dyDescent="0.3">
      <c r="A92" s="1">
        <v>1923099058</v>
      </c>
      <c r="B92" s="1" t="s">
        <v>178</v>
      </c>
      <c r="C92" s="1">
        <v>620000</v>
      </c>
      <c r="D92" s="1">
        <v>4</v>
      </c>
      <c r="E92" s="1">
        <v>2.5</v>
      </c>
      <c r="F92" s="1">
        <v>2980</v>
      </c>
      <c r="G92" s="1">
        <v>210395</v>
      </c>
      <c r="H92" s="1">
        <v>2</v>
      </c>
      <c r="I92" s="1">
        <v>0</v>
      </c>
      <c r="J92" s="1">
        <v>0</v>
      </c>
      <c r="K92" s="1">
        <v>3</v>
      </c>
      <c r="L92" s="1">
        <v>9</v>
      </c>
      <c r="M92" s="1">
        <v>2980</v>
      </c>
      <c r="N92" s="1">
        <v>0</v>
      </c>
      <c r="O92" s="1">
        <v>2001</v>
      </c>
      <c r="P92" s="1">
        <v>0</v>
      </c>
      <c r="Q92" s="1">
        <v>98045</v>
      </c>
      <c r="R92" s="1" t="s">
        <v>143</v>
      </c>
      <c r="S92" s="1">
        <v>-121707</v>
      </c>
      <c r="T92" s="1">
        <v>2530</v>
      </c>
      <c r="U92" s="1">
        <v>45596</v>
      </c>
      <c r="V92" s="1">
        <f t="shared" si="9"/>
        <v>5</v>
      </c>
      <c r="W92">
        <f t="shared" si="10"/>
        <v>208.05369127516778</v>
      </c>
      <c r="X92">
        <f t="shared" si="11"/>
        <v>1</v>
      </c>
      <c r="Y92">
        <f t="shared" si="12"/>
        <v>0</v>
      </c>
      <c r="Z92">
        <f t="shared" si="13"/>
        <v>1</v>
      </c>
      <c r="AA92">
        <f t="shared" si="14"/>
        <v>1</v>
      </c>
      <c r="AB92">
        <f t="shared" si="18"/>
        <v>0</v>
      </c>
      <c r="AC92">
        <f t="shared" si="16"/>
        <v>1</v>
      </c>
      <c r="AD92">
        <f t="shared" si="17"/>
        <v>1</v>
      </c>
      <c r="AE92">
        <v>1</v>
      </c>
    </row>
    <row r="93" spans="1:31" x14ac:dyDescent="0.3">
      <c r="A93" s="1">
        <v>1023089085</v>
      </c>
      <c r="B93" s="1" t="s">
        <v>83</v>
      </c>
      <c r="C93" s="1">
        <v>390000</v>
      </c>
      <c r="D93" s="1">
        <v>3</v>
      </c>
      <c r="E93" s="1">
        <v>1.75</v>
      </c>
      <c r="F93" s="1">
        <v>1850</v>
      </c>
      <c r="G93" s="1">
        <v>15170</v>
      </c>
      <c r="H93" s="1">
        <v>1</v>
      </c>
      <c r="I93" s="1">
        <v>0</v>
      </c>
      <c r="J93" s="1">
        <v>0</v>
      </c>
      <c r="K93" s="1">
        <v>3</v>
      </c>
      <c r="L93" s="1">
        <v>7</v>
      </c>
      <c r="M93" s="1">
        <v>1850</v>
      </c>
      <c r="N93" s="1">
        <v>0</v>
      </c>
      <c r="O93" s="1">
        <v>1965</v>
      </c>
      <c r="P93" s="1">
        <v>0</v>
      </c>
      <c r="Q93" s="1">
        <v>98045</v>
      </c>
      <c r="R93" s="1" t="s">
        <v>179</v>
      </c>
      <c r="S93" s="1">
        <v>-121774</v>
      </c>
      <c r="T93" s="1">
        <v>1160</v>
      </c>
      <c r="U93" s="1">
        <v>14175</v>
      </c>
      <c r="V93" s="1">
        <f t="shared" si="9"/>
        <v>0</v>
      </c>
      <c r="W93">
        <f t="shared" si="10"/>
        <v>210.81081081081081</v>
      </c>
      <c r="X93">
        <f t="shared" si="11"/>
        <v>0</v>
      </c>
      <c r="Y93">
        <f t="shared" si="12"/>
        <v>0</v>
      </c>
      <c r="Z93">
        <f t="shared" si="13"/>
        <v>0</v>
      </c>
      <c r="AA93">
        <f t="shared" si="14"/>
        <v>0</v>
      </c>
      <c r="AB93">
        <f t="shared" si="18"/>
        <v>0</v>
      </c>
      <c r="AC93">
        <f t="shared" si="16"/>
        <v>0</v>
      </c>
      <c r="AD93">
        <f t="shared" si="17"/>
        <v>0</v>
      </c>
      <c r="AE93">
        <v>1</v>
      </c>
    </row>
    <row r="94" spans="1:31" x14ac:dyDescent="0.3">
      <c r="A94" s="1">
        <v>323089095</v>
      </c>
      <c r="B94" s="1" t="s">
        <v>126</v>
      </c>
      <c r="C94" s="1">
        <v>380000</v>
      </c>
      <c r="D94" s="1">
        <v>3</v>
      </c>
      <c r="E94" s="1">
        <v>1.75</v>
      </c>
      <c r="F94" s="1">
        <v>1300</v>
      </c>
      <c r="G94" s="1">
        <v>12378</v>
      </c>
      <c r="H94" s="1">
        <v>1</v>
      </c>
      <c r="I94" s="1">
        <v>0</v>
      </c>
      <c r="J94" s="1">
        <v>0</v>
      </c>
      <c r="K94" s="1">
        <v>4</v>
      </c>
      <c r="L94" s="1">
        <v>6</v>
      </c>
      <c r="M94" s="1">
        <v>1300</v>
      </c>
      <c r="N94" s="1">
        <v>0</v>
      </c>
      <c r="O94" s="1">
        <v>1943</v>
      </c>
      <c r="P94" s="1">
        <v>0</v>
      </c>
      <c r="Q94" s="1">
        <v>98045</v>
      </c>
      <c r="R94" s="1" t="s">
        <v>180</v>
      </c>
      <c r="S94" s="1">
        <v>-121778</v>
      </c>
      <c r="T94" s="1">
        <v>1300</v>
      </c>
      <c r="U94" s="1">
        <v>11596</v>
      </c>
      <c r="V94" s="1">
        <f t="shared" si="9"/>
        <v>1</v>
      </c>
      <c r="W94">
        <f t="shared" si="10"/>
        <v>292.30769230769232</v>
      </c>
      <c r="X94">
        <f t="shared" si="11"/>
        <v>0</v>
      </c>
      <c r="Y94">
        <f t="shared" si="12"/>
        <v>0</v>
      </c>
      <c r="Z94">
        <f t="shared" si="13"/>
        <v>0</v>
      </c>
      <c r="AA94">
        <f t="shared" si="14"/>
        <v>0</v>
      </c>
      <c r="AB94">
        <f t="shared" si="18"/>
        <v>1</v>
      </c>
      <c r="AC94">
        <f t="shared" si="16"/>
        <v>0</v>
      </c>
      <c r="AD94">
        <f t="shared" si="17"/>
        <v>0</v>
      </c>
      <c r="AE94">
        <v>0</v>
      </c>
    </row>
    <row r="95" spans="1:31" x14ac:dyDescent="0.3">
      <c r="A95" s="1">
        <v>2607720150</v>
      </c>
      <c r="B95" s="1" t="s">
        <v>181</v>
      </c>
      <c r="C95" s="1">
        <v>492000</v>
      </c>
      <c r="D95" s="1">
        <v>4</v>
      </c>
      <c r="E95" s="1">
        <v>3.75</v>
      </c>
      <c r="F95" s="1">
        <v>2810</v>
      </c>
      <c r="G95" s="1">
        <v>10840</v>
      </c>
      <c r="H95" s="1">
        <v>2</v>
      </c>
      <c r="I95" s="1">
        <v>0</v>
      </c>
      <c r="J95" s="1">
        <v>2</v>
      </c>
      <c r="K95" s="1">
        <v>4</v>
      </c>
      <c r="L95" s="1">
        <v>8</v>
      </c>
      <c r="M95" s="1">
        <v>2070</v>
      </c>
      <c r="N95" s="1">
        <v>740</v>
      </c>
      <c r="O95" s="1">
        <v>1994</v>
      </c>
      <c r="P95" s="1">
        <v>0</v>
      </c>
      <c r="Q95" s="1">
        <v>98045</v>
      </c>
      <c r="R95" s="1" t="s">
        <v>182</v>
      </c>
      <c r="S95" s="1">
        <v>-121804</v>
      </c>
      <c r="T95" s="1">
        <v>2370</v>
      </c>
      <c r="U95" s="1">
        <v>11248</v>
      </c>
      <c r="V95" s="1">
        <f t="shared" si="9"/>
        <v>6</v>
      </c>
      <c r="W95">
        <f t="shared" si="10"/>
        <v>175.08896797153025</v>
      </c>
      <c r="X95">
        <f t="shared" si="11"/>
        <v>1</v>
      </c>
      <c r="Y95">
        <f t="shared" si="12"/>
        <v>1</v>
      </c>
      <c r="Z95">
        <f t="shared" si="13"/>
        <v>1</v>
      </c>
      <c r="AA95">
        <f t="shared" si="14"/>
        <v>1</v>
      </c>
      <c r="AB95">
        <f>IF(K95&gt;3.1563981042654,1,0)</f>
        <v>1</v>
      </c>
      <c r="AC95">
        <f t="shared" si="16"/>
        <v>1</v>
      </c>
      <c r="AD95">
        <f t="shared" si="17"/>
        <v>1</v>
      </c>
      <c r="AE95">
        <v>1</v>
      </c>
    </row>
    <row r="96" spans="1:31" x14ac:dyDescent="0.3">
      <c r="A96" s="1">
        <v>9407001790</v>
      </c>
      <c r="B96" s="1" t="s">
        <v>183</v>
      </c>
      <c r="C96" s="1">
        <v>290000</v>
      </c>
      <c r="D96" s="1">
        <v>3</v>
      </c>
      <c r="E96" s="1">
        <v>1</v>
      </c>
      <c r="F96" s="1">
        <v>1010</v>
      </c>
      <c r="G96" s="1">
        <v>10800</v>
      </c>
      <c r="H96" s="1">
        <v>1</v>
      </c>
      <c r="I96" s="1">
        <v>0</v>
      </c>
      <c r="J96" s="1">
        <v>0</v>
      </c>
      <c r="K96" s="1">
        <v>4</v>
      </c>
      <c r="L96" s="1">
        <v>7</v>
      </c>
      <c r="M96" s="1">
        <v>1010</v>
      </c>
      <c r="N96" s="1">
        <v>0</v>
      </c>
      <c r="O96" s="1">
        <v>1972</v>
      </c>
      <c r="P96" s="1">
        <v>0</v>
      </c>
      <c r="Q96" s="1">
        <v>98045</v>
      </c>
      <c r="R96" s="1" t="s">
        <v>184</v>
      </c>
      <c r="S96" s="1">
        <v>-121773</v>
      </c>
      <c r="T96" s="1">
        <v>1370</v>
      </c>
      <c r="U96" s="1">
        <v>9500</v>
      </c>
      <c r="V96" s="1">
        <f t="shared" si="9"/>
        <v>1</v>
      </c>
      <c r="W96">
        <f t="shared" si="10"/>
        <v>287.12871287128712</v>
      </c>
      <c r="X96">
        <f t="shared" si="11"/>
        <v>0</v>
      </c>
      <c r="Y96">
        <f t="shared" si="12"/>
        <v>0</v>
      </c>
      <c r="Z96">
        <f t="shared" si="13"/>
        <v>0</v>
      </c>
      <c r="AA96">
        <f t="shared" si="14"/>
        <v>0</v>
      </c>
      <c r="AB96">
        <f t="shared" ref="AB96:AB112" si="19">IF(K96&gt;3.1563981042654,1,0)</f>
        <v>1</v>
      </c>
      <c r="AC96">
        <f t="shared" si="16"/>
        <v>0</v>
      </c>
      <c r="AD96">
        <f t="shared" si="17"/>
        <v>0</v>
      </c>
      <c r="AE96">
        <v>0</v>
      </c>
    </row>
    <row r="97" spans="1:31" x14ac:dyDescent="0.3">
      <c r="A97" s="1">
        <v>7795810110</v>
      </c>
      <c r="B97" s="1" t="s">
        <v>185</v>
      </c>
      <c r="C97" s="1">
        <v>390000</v>
      </c>
      <c r="D97" s="1">
        <v>3</v>
      </c>
      <c r="E97" s="1">
        <v>1.75</v>
      </c>
      <c r="F97" s="1">
        <v>1430</v>
      </c>
      <c r="G97" s="1">
        <v>9857</v>
      </c>
      <c r="H97" s="1">
        <v>1</v>
      </c>
      <c r="I97" s="1">
        <v>0</v>
      </c>
      <c r="J97" s="1">
        <v>2</v>
      </c>
      <c r="K97" s="1">
        <v>4</v>
      </c>
      <c r="L97" s="1">
        <v>7</v>
      </c>
      <c r="M97" s="1">
        <v>1140</v>
      </c>
      <c r="N97" s="1">
        <v>290</v>
      </c>
      <c r="O97" s="1">
        <v>1980</v>
      </c>
      <c r="P97" s="1">
        <v>0</v>
      </c>
      <c r="Q97" s="1">
        <v>98045</v>
      </c>
      <c r="R97" s="1" t="s">
        <v>186</v>
      </c>
      <c r="S97" s="1">
        <v>-121771</v>
      </c>
      <c r="T97" s="1">
        <v>1310</v>
      </c>
      <c r="U97" s="1">
        <v>9880</v>
      </c>
      <c r="V97" s="1">
        <f t="shared" si="9"/>
        <v>1</v>
      </c>
      <c r="W97">
        <f t="shared" si="10"/>
        <v>272.72727272727275</v>
      </c>
      <c r="X97">
        <f t="shared" si="11"/>
        <v>0</v>
      </c>
      <c r="Y97">
        <f t="shared" si="12"/>
        <v>1</v>
      </c>
      <c r="Z97">
        <f t="shared" si="13"/>
        <v>0</v>
      </c>
      <c r="AA97">
        <f t="shared" si="14"/>
        <v>0</v>
      </c>
      <c r="AB97">
        <f t="shared" si="19"/>
        <v>1</v>
      </c>
      <c r="AC97">
        <f t="shared" si="16"/>
        <v>0</v>
      </c>
      <c r="AD97">
        <f t="shared" si="17"/>
        <v>0</v>
      </c>
      <c r="AE97">
        <v>0</v>
      </c>
    </row>
    <row r="98" spans="1:31" x14ac:dyDescent="0.3">
      <c r="A98" s="1">
        <v>1223089081</v>
      </c>
      <c r="B98" s="1" t="s">
        <v>187</v>
      </c>
      <c r="C98" s="1">
        <v>425000</v>
      </c>
      <c r="D98" s="1">
        <v>3</v>
      </c>
      <c r="E98" s="1">
        <v>1.75</v>
      </c>
      <c r="F98" s="1">
        <v>1510</v>
      </c>
      <c r="G98" s="1">
        <v>44000</v>
      </c>
      <c r="H98" s="1">
        <v>1</v>
      </c>
      <c r="I98" s="1">
        <v>0</v>
      </c>
      <c r="J98" s="1">
        <v>0</v>
      </c>
      <c r="K98" s="1">
        <v>3</v>
      </c>
      <c r="L98" s="1">
        <v>7</v>
      </c>
      <c r="M98" s="1">
        <v>1240</v>
      </c>
      <c r="N98" s="1">
        <v>270</v>
      </c>
      <c r="O98" s="1">
        <v>1989</v>
      </c>
      <c r="P98" s="1">
        <v>0</v>
      </c>
      <c r="Q98" s="1">
        <v>98045</v>
      </c>
      <c r="R98" s="1" t="s">
        <v>188</v>
      </c>
      <c r="S98" s="1">
        <v>-121716</v>
      </c>
      <c r="T98" s="1">
        <v>2290</v>
      </c>
      <c r="U98" s="1">
        <v>36242</v>
      </c>
      <c r="V98" s="1">
        <f t="shared" si="9"/>
        <v>1</v>
      </c>
      <c r="W98">
        <f t="shared" si="10"/>
        <v>281.45695364238412</v>
      </c>
      <c r="X98">
        <f t="shared" si="11"/>
        <v>0</v>
      </c>
      <c r="Y98">
        <f t="shared" si="12"/>
        <v>0</v>
      </c>
      <c r="Z98">
        <f t="shared" si="13"/>
        <v>0</v>
      </c>
      <c r="AA98">
        <f t="shared" si="14"/>
        <v>0</v>
      </c>
      <c r="AB98">
        <f t="shared" si="19"/>
        <v>0</v>
      </c>
      <c r="AC98">
        <f t="shared" si="16"/>
        <v>0</v>
      </c>
      <c r="AD98">
        <f t="shared" si="17"/>
        <v>1</v>
      </c>
      <c r="AE98">
        <v>0</v>
      </c>
    </row>
    <row r="99" spans="1:31" x14ac:dyDescent="0.3">
      <c r="A99" s="1">
        <v>9407111250</v>
      </c>
      <c r="B99" s="1" t="s">
        <v>111</v>
      </c>
      <c r="C99" s="1">
        <v>245000</v>
      </c>
      <c r="D99" s="1">
        <v>3</v>
      </c>
      <c r="E99" s="1">
        <v>1</v>
      </c>
      <c r="F99" s="1">
        <v>1020</v>
      </c>
      <c r="G99" s="1">
        <v>8625</v>
      </c>
      <c r="H99" s="1">
        <v>1</v>
      </c>
      <c r="I99" s="1">
        <v>0</v>
      </c>
      <c r="J99" s="1">
        <v>0</v>
      </c>
      <c r="K99" s="1">
        <v>3</v>
      </c>
      <c r="L99" s="1">
        <v>7</v>
      </c>
      <c r="M99" s="1">
        <v>1020</v>
      </c>
      <c r="N99" s="1">
        <v>0</v>
      </c>
      <c r="O99" s="1">
        <v>1978</v>
      </c>
      <c r="P99" s="1">
        <v>0</v>
      </c>
      <c r="Q99" s="1">
        <v>98045</v>
      </c>
      <c r="R99" s="1" t="s">
        <v>189</v>
      </c>
      <c r="S99" s="1" t="s">
        <v>134</v>
      </c>
      <c r="T99" s="1">
        <v>1290</v>
      </c>
      <c r="U99" s="1">
        <v>9440</v>
      </c>
      <c r="V99" s="1">
        <f t="shared" si="9"/>
        <v>0</v>
      </c>
      <c r="W99">
        <f t="shared" si="10"/>
        <v>240.19607843137254</v>
      </c>
      <c r="X99">
        <f t="shared" si="11"/>
        <v>0</v>
      </c>
      <c r="Y99">
        <f t="shared" si="12"/>
        <v>0</v>
      </c>
      <c r="Z99">
        <f t="shared" si="13"/>
        <v>0</v>
      </c>
      <c r="AA99">
        <f t="shared" si="14"/>
        <v>0</v>
      </c>
      <c r="AB99">
        <f t="shared" si="19"/>
        <v>0</v>
      </c>
      <c r="AC99">
        <f t="shared" si="16"/>
        <v>0</v>
      </c>
      <c r="AD99">
        <f t="shared" si="17"/>
        <v>0</v>
      </c>
      <c r="AE99">
        <v>0</v>
      </c>
    </row>
    <row r="100" spans="1:31" x14ac:dyDescent="0.3">
      <c r="A100" s="1">
        <v>1023089019</v>
      </c>
      <c r="B100" s="1" t="s">
        <v>190</v>
      </c>
      <c r="C100" s="1">
        <v>452000</v>
      </c>
      <c r="D100" s="1">
        <v>5</v>
      </c>
      <c r="E100" s="1">
        <v>1.75</v>
      </c>
      <c r="F100" s="1">
        <v>1830</v>
      </c>
      <c r="G100" s="1">
        <v>47916</v>
      </c>
      <c r="H100" s="1" t="s">
        <v>87</v>
      </c>
      <c r="I100" s="1">
        <v>0</v>
      </c>
      <c r="J100" s="1">
        <v>0</v>
      </c>
      <c r="K100" s="1">
        <v>3</v>
      </c>
      <c r="L100" s="1">
        <v>6</v>
      </c>
      <c r="M100" s="1">
        <v>1830</v>
      </c>
      <c r="N100" s="1">
        <v>0</v>
      </c>
      <c r="O100" s="1">
        <v>1948</v>
      </c>
      <c r="P100" s="1">
        <v>0</v>
      </c>
      <c r="Q100" s="1">
        <v>98045</v>
      </c>
      <c r="R100" s="1" t="s">
        <v>56</v>
      </c>
      <c r="S100" s="1">
        <v>-121777</v>
      </c>
      <c r="T100" s="1">
        <v>2010</v>
      </c>
      <c r="U100" s="1">
        <v>13135</v>
      </c>
      <c r="V100" s="1">
        <f t="shared" si="9"/>
        <v>2</v>
      </c>
      <c r="W100">
        <f t="shared" si="10"/>
        <v>246.99453551912569</v>
      </c>
      <c r="X100">
        <f t="shared" si="11"/>
        <v>0</v>
      </c>
      <c r="Y100">
        <f t="shared" si="12"/>
        <v>0</v>
      </c>
      <c r="Z100">
        <f t="shared" si="13"/>
        <v>1</v>
      </c>
      <c r="AA100">
        <f t="shared" si="14"/>
        <v>1</v>
      </c>
      <c r="AB100">
        <f t="shared" si="19"/>
        <v>0</v>
      </c>
      <c r="AC100">
        <f t="shared" si="16"/>
        <v>0</v>
      </c>
      <c r="AD100">
        <f t="shared" si="17"/>
        <v>0</v>
      </c>
      <c r="AE100">
        <v>0</v>
      </c>
    </row>
    <row r="101" spans="1:31" x14ac:dyDescent="0.3">
      <c r="A101" s="1">
        <v>1223089038</v>
      </c>
      <c r="B101" s="1" t="s">
        <v>191</v>
      </c>
      <c r="C101" s="1">
        <v>665000</v>
      </c>
      <c r="D101" s="1">
        <v>5</v>
      </c>
      <c r="E101" s="1">
        <v>2.25</v>
      </c>
      <c r="F101" s="1">
        <v>3320</v>
      </c>
      <c r="G101" s="1">
        <v>60984</v>
      </c>
      <c r="H101" s="1">
        <v>2</v>
      </c>
      <c r="I101" s="1">
        <v>0</v>
      </c>
      <c r="J101" s="1">
        <v>0</v>
      </c>
      <c r="K101" s="1">
        <v>3</v>
      </c>
      <c r="L101" s="1">
        <v>9</v>
      </c>
      <c r="M101" s="1">
        <v>3320</v>
      </c>
      <c r="N101" s="1">
        <v>0</v>
      </c>
      <c r="O101" s="1">
        <v>2000</v>
      </c>
      <c r="P101" s="1">
        <v>0</v>
      </c>
      <c r="Q101" s="1">
        <v>98045</v>
      </c>
      <c r="R101" s="1" t="s">
        <v>192</v>
      </c>
      <c r="S101" s="1">
        <v>-121718</v>
      </c>
      <c r="T101" s="1">
        <v>1580</v>
      </c>
      <c r="U101" s="1">
        <v>55322</v>
      </c>
      <c r="V101" s="1">
        <f t="shared" si="9"/>
        <v>5</v>
      </c>
      <c r="W101">
        <f t="shared" si="10"/>
        <v>200.3012048192771</v>
      </c>
      <c r="X101">
        <f t="shared" si="11"/>
        <v>1</v>
      </c>
      <c r="Y101">
        <f t="shared" si="12"/>
        <v>0</v>
      </c>
      <c r="Z101">
        <f t="shared" si="13"/>
        <v>1</v>
      </c>
      <c r="AA101">
        <f t="shared" si="14"/>
        <v>1</v>
      </c>
      <c r="AB101">
        <f t="shared" si="19"/>
        <v>0</v>
      </c>
      <c r="AC101">
        <f t="shared" si="16"/>
        <v>1</v>
      </c>
      <c r="AD101">
        <f t="shared" si="17"/>
        <v>1</v>
      </c>
      <c r="AE101">
        <v>1</v>
      </c>
    </row>
    <row r="102" spans="1:31" x14ac:dyDescent="0.3">
      <c r="A102" s="1">
        <v>3734900110</v>
      </c>
      <c r="B102" s="1" t="s">
        <v>193</v>
      </c>
      <c r="C102" s="1">
        <v>230000</v>
      </c>
      <c r="D102" s="1">
        <v>2</v>
      </c>
      <c r="E102" s="1">
        <v>0.75</v>
      </c>
      <c r="F102" s="1">
        <v>890</v>
      </c>
      <c r="G102" s="1">
        <v>19703</v>
      </c>
      <c r="H102" s="1">
        <v>1</v>
      </c>
      <c r="I102" s="1">
        <v>0</v>
      </c>
      <c r="J102" s="1">
        <v>0</v>
      </c>
      <c r="K102" s="1">
        <v>3</v>
      </c>
      <c r="L102" s="1">
        <v>6</v>
      </c>
      <c r="M102" s="1">
        <v>890</v>
      </c>
      <c r="N102" s="1">
        <v>0</v>
      </c>
      <c r="O102" s="1">
        <v>1934</v>
      </c>
      <c r="P102" s="1">
        <v>0</v>
      </c>
      <c r="Q102" s="1">
        <v>98045</v>
      </c>
      <c r="R102" s="1" t="s">
        <v>194</v>
      </c>
      <c r="S102" s="1">
        <v>-121783</v>
      </c>
      <c r="T102" s="1">
        <v>1270</v>
      </c>
      <c r="U102" s="1">
        <v>9800</v>
      </c>
      <c r="V102" s="1">
        <f t="shared" si="9"/>
        <v>0</v>
      </c>
      <c r="W102">
        <f t="shared" si="10"/>
        <v>258.42696629213481</v>
      </c>
      <c r="X102">
        <f t="shared" si="11"/>
        <v>0</v>
      </c>
      <c r="Y102">
        <f t="shared" si="12"/>
        <v>0</v>
      </c>
      <c r="Z102">
        <f t="shared" si="13"/>
        <v>0</v>
      </c>
      <c r="AA102">
        <f t="shared" si="14"/>
        <v>0</v>
      </c>
      <c r="AB102">
        <f t="shared" si="19"/>
        <v>0</v>
      </c>
      <c r="AC102">
        <f t="shared" si="16"/>
        <v>0</v>
      </c>
      <c r="AD102">
        <f t="shared" si="17"/>
        <v>0</v>
      </c>
      <c r="AE102">
        <v>0</v>
      </c>
    </row>
    <row r="103" spans="1:31" x14ac:dyDescent="0.3">
      <c r="A103" s="1">
        <v>7787100210</v>
      </c>
      <c r="B103" s="1" t="s">
        <v>195</v>
      </c>
      <c r="C103" s="1">
        <v>450000</v>
      </c>
      <c r="D103" s="1">
        <v>4</v>
      </c>
      <c r="E103" s="1">
        <v>2.25</v>
      </c>
      <c r="F103" s="1">
        <v>2120</v>
      </c>
      <c r="G103" s="1">
        <v>8267</v>
      </c>
      <c r="H103" s="1">
        <v>2</v>
      </c>
      <c r="I103" s="1">
        <v>0</v>
      </c>
      <c r="J103" s="1">
        <v>0</v>
      </c>
      <c r="K103" s="1">
        <v>3</v>
      </c>
      <c r="L103" s="1">
        <v>8</v>
      </c>
      <c r="M103" s="1">
        <v>2120</v>
      </c>
      <c r="N103" s="1">
        <v>0</v>
      </c>
      <c r="O103" s="1">
        <v>1996</v>
      </c>
      <c r="P103" s="1">
        <v>0</v>
      </c>
      <c r="Q103" s="1">
        <v>98045</v>
      </c>
      <c r="R103" s="1" t="s">
        <v>196</v>
      </c>
      <c r="S103" s="1">
        <v>-121779</v>
      </c>
      <c r="T103" s="1">
        <v>2150</v>
      </c>
      <c r="U103" s="1">
        <v>7746</v>
      </c>
      <c r="V103" s="1">
        <f t="shared" si="9"/>
        <v>5</v>
      </c>
      <c r="W103">
        <f t="shared" si="10"/>
        <v>212.26415094339623</v>
      </c>
      <c r="X103">
        <f t="shared" si="11"/>
        <v>1</v>
      </c>
      <c r="Y103">
        <f t="shared" si="12"/>
        <v>0</v>
      </c>
      <c r="Z103">
        <f t="shared" si="13"/>
        <v>1</v>
      </c>
      <c r="AA103">
        <f t="shared" si="14"/>
        <v>1</v>
      </c>
      <c r="AB103">
        <f t="shared" si="19"/>
        <v>0</v>
      </c>
      <c r="AC103">
        <f t="shared" si="16"/>
        <v>1</v>
      </c>
      <c r="AD103">
        <f t="shared" si="17"/>
        <v>1</v>
      </c>
      <c r="AE103">
        <v>1</v>
      </c>
    </row>
    <row r="104" spans="1:31" x14ac:dyDescent="0.3">
      <c r="A104" s="1">
        <v>2623089002</v>
      </c>
      <c r="B104" s="1" t="s">
        <v>144</v>
      </c>
      <c r="C104" s="1">
        <v>446250</v>
      </c>
      <c r="D104" s="1">
        <v>3</v>
      </c>
      <c r="E104" s="1">
        <v>2.5</v>
      </c>
      <c r="F104" s="1">
        <v>2380</v>
      </c>
      <c r="G104" s="1">
        <v>214315</v>
      </c>
      <c r="H104" s="1" t="s">
        <v>87</v>
      </c>
      <c r="I104" s="1">
        <v>0</v>
      </c>
      <c r="J104" s="1">
        <v>0</v>
      </c>
      <c r="K104" s="1">
        <v>3</v>
      </c>
      <c r="L104" s="1">
        <v>9</v>
      </c>
      <c r="M104" s="1">
        <v>2380</v>
      </c>
      <c r="N104" s="1">
        <v>0</v>
      </c>
      <c r="O104" s="1">
        <v>2000</v>
      </c>
      <c r="P104" s="1">
        <v>0</v>
      </c>
      <c r="Q104" s="1">
        <v>98045</v>
      </c>
      <c r="R104" s="1" t="s">
        <v>197</v>
      </c>
      <c r="S104" s="1">
        <v>-121748</v>
      </c>
      <c r="T104" s="1">
        <v>2400</v>
      </c>
      <c r="U104" s="1">
        <v>68824</v>
      </c>
      <c r="V104" s="1">
        <f t="shared" si="9"/>
        <v>4</v>
      </c>
      <c r="W104">
        <f t="shared" si="10"/>
        <v>187.5</v>
      </c>
      <c r="X104">
        <f t="shared" si="11"/>
        <v>1</v>
      </c>
      <c r="Y104">
        <f t="shared" si="12"/>
        <v>0</v>
      </c>
      <c r="Z104">
        <f t="shared" si="13"/>
        <v>0</v>
      </c>
      <c r="AA104">
        <f t="shared" si="14"/>
        <v>1</v>
      </c>
      <c r="AB104">
        <f t="shared" si="19"/>
        <v>0</v>
      </c>
      <c r="AC104">
        <f t="shared" si="16"/>
        <v>1</v>
      </c>
      <c r="AD104">
        <f t="shared" si="17"/>
        <v>1</v>
      </c>
      <c r="AE104">
        <v>1</v>
      </c>
    </row>
    <row r="105" spans="1:31" x14ac:dyDescent="0.3">
      <c r="A105" s="1">
        <v>192450200</v>
      </c>
      <c r="B105" s="1" t="s">
        <v>198</v>
      </c>
      <c r="C105" s="1">
        <v>319900</v>
      </c>
      <c r="D105" s="1">
        <v>3</v>
      </c>
      <c r="E105" s="1">
        <v>1.5</v>
      </c>
      <c r="F105" s="1">
        <v>1140</v>
      </c>
      <c r="G105" s="1">
        <v>20383</v>
      </c>
      <c r="H105" s="1">
        <v>1</v>
      </c>
      <c r="I105" s="1">
        <v>0</v>
      </c>
      <c r="J105" s="1">
        <v>0</v>
      </c>
      <c r="K105" s="1">
        <v>3</v>
      </c>
      <c r="L105" s="1">
        <v>7</v>
      </c>
      <c r="M105" s="1">
        <v>840</v>
      </c>
      <c r="N105" s="1">
        <v>300</v>
      </c>
      <c r="O105" s="1">
        <v>1985</v>
      </c>
      <c r="P105" s="1">
        <v>0</v>
      </c>
      <c r="Q105" s="1">
        <v>98045</v>
      </c>
      <c r="R105" s="1" t="s">
        <v>199</v>
      </c>
      <c r="S105" s="1">
        <v>-121758</v>
      </c>
      <c r="T105" s="1">
        <v>1200</v>
      </c>
      <c r="U105" s="1">
        <v>15625</v>
      </c>
      <c r="V105" s="1">
        <f t="shared" si="9"/>
        <v>1</v>
      </c>
      <c r="W105">
        <f t="shared" si="10"/>
        <v>280.61403508771929</v>
      </c>
      <c r="X105">
        <f t="shared" si="11"/>
        <v>0</v>
      </c>
      <c r="Y105">
        <f t="shared" si="12"/>
        <v>0</v>
      </c>
      <c r="Z105">
        <f t="shared" si="13"/>
        <v>0</v>
      </c>
      <c r="AA105">
        <f t="shared" si="14"/>
        <v>0</v>
      </c>
      <c r="AB105">
        <f t="shared" si="19"/>
        <v>0</v>
      </c>
      <c r="AC105">
        <f t="shared" si="16"/>
        <v>0</v>
      </c>
      <c r="AD105">
        <f t="shared" si="17"/>
        <v>1</v>
      </c>
      <c r="AE105">
        <v>0</v>
      </c>
    </row>
    <row r="106" spans="1:31" x14ac:dyDescent="0.3">
      <c r="A106" s="1">
        <v>7787110510</v>
      </c>
      <c r="B106" s="1" t="s">
        <v>50</v>
      </c>
      <c r="C106" s="1">
        <v>397000</v>
      </c>
      <c r="D106" s="1">
        <v>4</v>
      </c>
      <c r="E106" s="1">
        <v>2.5</v>
      </c>
      <c r="F106" s="1">
        <v>2320</v>
      </c>
      <c r="G106" s="1">
        <v>11717</v>
      </c>
      <c r="H106" s="1">
        <v>2</v>
      </c>
      <c r="I106" s="1">
        <v>0</v>
      </c>
      <c r="J106" s="1">
        <v>0</v>
      </c>
      <c r="K106" s="1">
        <v>3</v>
      </c>
      <c r="L106" s="1">
        <v>8</v>
      </c>
      <c r="M106" s="1">
        <v>2320</v>
      </c>
      <c r="N106" s="1">
        <v>0</v>
      </c>
      <c r="O106" s="1">
        <v>1997</v>
      </c>
      <c r="P106" s="1">
        <v>0</v>
      </c>
      <c r="Q106" s="1">
        <v>98045</v>
      </c>
      <c r="R106" s="1">
        <v>47484</v>
      </c>
      <c r="S106" s="1" t="s">
        <v>52</v>
      </c>
      <c r="T106" s="1">
        <v>2320</v>
      </c>
      <c r="U106" s="1">
        <v>9714</v>
      </c>
      <c r="V106" s="1">
        <f t="shared" si="9"/>
        <v>5</v>
      </c>
      <c r="W106">
        <f t="shared" si="10"/>
        <v>171.12068965517241</v>
      </c>
      <c r="X106">
        <f t="shared" si="11"/>
        <v>1</v>
      </c>
      <c r="Y106">
        <f t="shared" si="12"/>
        <v>0</v>
      </c>
      <c r="Z106">
        <f t="shared" si="13"/>
        <v>1</v>
      </c>
      <c r="AA106">
        <f t="shared" si="14"/>
        <v>1</v>
      </c>
      <c r="AB106">
        <f t="shared" si="19"/>
        <v>0</v>
      </c>
      <c r="AC106">
        <f t="shared" si="16"/>
        <v>1</v>
      </c>
      <c r="AD106">
        <f t="shared" si="17"/>
        <v>1</v>
      </c>
      <c r="AE106">
        <v>1</v>
      </c>
    </row>
    <row r="107" spans="1:31" x14ac:dyDescent="0.3">
      <c r="A107" s="1">
        <v>8570900162</v>
      </c>
      <c r="B107" s="1" t="s">
        <v>200</v>
      </c>
      <c r="C107" s="1">
        <v>193500</v>
      </c>
      <c r="D107" s="1">
        <v>2</v>
      </c>
      <c r="E107" s="1">
        <v>1</v>
      </c>
      <c r="F107" s="1">
        <v>950</v>
      </c>
      <c r="G107" s="1">
        <v>15996</v>
      </c>
      <c r="H107" s="1">
        <v>1</v>
      </c>
      <c r="I107" s="1">
        <v>0</v>
      </c>
      <c r="J107" s="1">
        <v>0</v>
      </c>
      <c r="K107" s="1">
        <v>4</v>
      </c>
      <c r="L107" s="1">
        <v>7</v>
      </c>
      <c r="M107" s="1">
        <v>950</v>
      </c>
      <c r="N107" s="1">
        <v>0</v>
      </c>
      <c r="O107" s="1">
        <v>1946</v>
      </c>
      <c r="P107" s="1">
        <v>1995</v>
      </c>
      <c r="Q107" s="1">
        <v>98045</v>
      </c>
      <c r="R107" s="1" t="s">
        <v>201</v>
      </c>
      <c r="S107" s="1">
        <v>-121787</v>
      </c>
      <c r="T107" s="1">
        <v>950</v>
      </c>
      <c r="U107" s="1">
        <v>25510</v>
      </c>
      <c r="V107" s="1">
        <f t="shared" si="9"/>
        <v>1</v>
      </c>
      <c r="W107">
        <f t="shared" si="10"/>
        <v>203.68421052631578</v>
      </c>
      <c r="X107">
        <f t="shared" si="11"/>
        <v>0</v>
      </c>
      <c r="Y107">
        <f t="shared" si="12"/>
        <v>0</v>
      </c>
      <c r="Z107">
        <f t="shared" si="13"/>
        <v>0</v>
      </c>
      <c r="AA107">
        <f t="shared" si="14"/>
        <v>0</v>
      </c>
      <c r="AB107">
        <f t="shared" si="19"/>
        <v>1</v>
      </c>
      <c r="AC107">
        <f t="shared" si="16"/>
        <v>0</v>
      </c>
      <c r="AD107">
        <f t="shared" si="17"/>
        <v>0</v>
      </c>
      <c r="AE107">
        <v>1</v>
      </c>
    </row>
    <row r="108" spans="1:31" x14ac:dyDescent="0.3">
      <c r="A108" s="1">
        <v>7327500270</v>
      </c>
      <c r="B108" s="1" t="s">
        <v>202</v>
      </c>
      <c r="C108" s="1">
        <v>445000</v>
      </c>
      <c r="D108" s="1">
        <v>3</v>
      </c>
      <c r="E108" s="1">
        <v>2.25</v>
      </c>
      <c r="F108" s="1">
        <v>1190</v>
      </c>
      <c r="G108" s="1">
        <v>13630</v>
      </c>
      <c r="H108" s="1">
        <v>1</v>
      </c>
      <c r="I108" s="1">
        <v>0</v>
      </c>
      <c r="J108" s="1">
        <v>0</v>
      </c>
      <c r="K108" s="1">
        <v>3</v>
      </c>
      <c r="L108" s="1">
        <v>7</v>
      </c>
      <c r="M108" s="1">
        <v>1190</v>
      </c>
      <c r="N108" s="1">
        <v>0</v>
      </c>
      <c r="O108" s="1">
        <v>1984</v>
      </c>
      <c r="P108" s="1">
        <v>0</v>
      </c>
      <c r="Q108" s="1">
        <v>98045</v>
      </c>
      <c r="R108" s="1" t="s">
        <v>203</v>
      </c>
      <c r="S108" s="1">
        <v>-121735</v>
      </c>
      <c r="T108" s="1">
        <v>1630</v>
      </c>
      <c r="U108" s="1">
        <v>14405</v>
      </c>
      <c r="V108" s="1">
        <f t="shared" si="9"/>
        <v>1</v>
      </c>
      <c r="W108">
        <f t="shared" si="10"/>
        <v>373.94957983193279</v>
      </c>
      <c r="X108">
        <f t="shared" si="11"/>
        <v>1</v>
      </c>
      <c r="Y108">
        <f t="shared" si="12"/>
        <v>0</v>
      </c>
      <c r="Z108">
        <f t="shared" si="13"/>
        <v>0</v>
      </c>
      <c r="AA108">
        <f t="shared" si="14"/>
        <v>0</v>
      </c>
      <c r="AB108">
        <f t="shared" si="19"/>
        <v>0</v>
      </c>
      <c r="AC108">
        <f t="shared" si="16"/>
        <v>0</v>
      </c>
      <c r="AD108">
        <f t="shared" si="17"/>
        <v>0</v>
      </c>
      <c r="AE108">
        <v>0</v>
      </c>
    </row>
    <row r="109" spans="1:31" x14ac:dyDescent="0.3">
      <c r="A109" s="1">
        <v>7787120260</v>
      </c>
      <c r="B109" s="1" t="s">
        <v>204</v>
      </c>
      <c r="C109" s="1">
        <v>471000</v>
      </c>
      <c r="D109" s="1">
        <v>4</v>
      </c>
      <c r="E109" s="1">
        <v>2.5</v>
      </c>
      <c r="F109" s="1">
        <v>2330</v>
      </c>
      <c r="G109" s="1">
        <v>9928</v>
      </c>
      <c r="H109" s="1">
        <v>2</v>
      </c>
      <c r="I109" s="1">
        <v>0</v>
      </c>
      <c r="J109" s="1">
        <v>0</v>
      </c>
      <c r="K109" s="1">
        <v>3</v>
      </c>
      <c r="L109" s="1">
        <v>8</v>
      </c>
      <c r="M109" s="1">
        <v>2330</v>
      </c>
      <c r="N109" s="1">
        <v>0</v>
      </c>
      <c r="O109" s="1">
        <v>1998</v>
      </c>
      <c r="P109" s="1">
        <v>0</v>
      </c>
      <c r="Q109" s="1">
        <v>98045</v>
      </c>
      <c r="R109" s="1" t="s">
        <v>205</v>
      </c>
      <c r="S109" s="1">
        <v>-121783</v>
      </c>
      <c r="T109" s="1">
        <v>2430</v>
      </c>
      <c r="U109" s="1">
        <v>8175</v>
      </c>
      <c r="V109" s="1">
        <f t="shared" si="9"/>
        <v>5</v>
      </c>
      <c r="W109">
        <f t="shared" si="10"/>
        <v>202.14592274678111</v>
      </c>
      <c r="X109">
        <f t="shared" si="11"/>
        <v>1</v>
      </c>
      <c r="Y109">
        <f t="shared" si="12"/>
        <v>0</v>
      </c>
      <c r="Z109">
        <f t="shared" si="13"/>
        <v>1</v>
      </c>
      <c r="AA109">
        <f t="shared" si="14"/>
        <v>1</v>
      </c>
      <c r="AB109">
        <f t="shared" si="19"/>
        <v>0</v>
      </c>
      <c r="AC109">
        <f t="shared" si="16"/>
        <v>1</v>
      </c>
      <c r="AD109">
        <f t="shared" si="17"/>
        <v>1</v>
      </c>
      <c r="AE109">
        <v>1</v>
      </c>
    </row>
    <row r="110" spans="1:31" x14ac:dyDescent="0.3">
      <c r="A110" s="1">
        <v>8564850200</v>
      </c>
      <c r="B110" s="1" t="s">
        <v>206</v>
      </c>
      <c r="C110" s="1">
        <v>594950</v>
      </c>
      <c r="D110" s="1">
        <v>5</v>
      </c>
      <c r="E110" s="1">
        <v>2.5</v>
      </c>
      <c r="F110" s="1">
        <v>3280</v>
      </c>
      <c r="G110" s="1">
        <v>6553</v>
      </c>
      <c r="H110" s="1">
        <v>2</v>
      </c>
      <c r="I110" s="1">
        <v>0</v>
      </c>
      <c r="J110" s="1">
        <v>0</v>
      </c>
      <c r="K110" s="1">
        <v>3</v>
      </c>
      <c r="L110" s="1">
        <v>9</v>
      </c>
      <c r="M110" s="1">
        <v>3280</v>
      </c>
      <c r="N110" s="1">
        <v>0</v>
      </c>
      <c r="O110" s="1">
        <v>2012</v>
      </c>
      <c r="P110" s="1">
        <v>0</v>
      </c>
      <c r="Q110" s="1">
        <v>98045</v>
      </c>
      <c r="R110" s="1">
        <v>47475</v>
      </c>
      <c r="S110" s="1">
        <v>-121737</v>
      </c>
      <c r="T110" s="1">
        <v>3360</v>
      </c>
      <c r="U110" s="1">
        <v>7242</v>
      </c>
      <c r="V110" s="1">
        <f t="shared" si="9"/>
        <v>5</v>
      </c>
      <c r="W110">
        <f t="shared" si="10"/>
        <v>181.38719512195121</v>
      </c>
      <c r="X110">
        <f t="shared" si="11"/>
        <v>1</v>
      </c>
      <c r="Y110">
        <f t="shared" si="12"/>
        <v>0</v>
      </c>
      <c r="Z110">
        <f t="shared" si="13"/>
        <v>1</v>
      </c>
      <c r="AA110">
        <f t="shared" si="14"/>
        <v>1</v>
      </c>
      <c r="AB110">
        <f t="shared" si="19"/>
        <v>0</v>
      </c>
      <c r="AC110">
        <f t="shared" si="16"/>
        <v>1</v>
      </c>
      <c r="AD110">
        <f t="shared" si="17"/>
        <v>1</v>
      </c>
      <c r="AE110">
        <v>1</v>
      </c>
    </row>
    <row r="111" spans="1:31" x14ac:dyDescent="0.3">
      <c r="A111" s="1">
        <v>1471610070</v>
      </c>
      <c r="B111" s="1" t="s">
        <v>59</v>
      </c>
      <c r="C111" s="1">
        <v>350000</v>
      </c>
      <c r="D111" s="1">
        <v>3</v>
      </c>
      <c r="E111" s="1">
        <v>1.75</v>
      </c>
      <c r="F111" s="1">
        <v>1360</v>
      </c>
      <c r="G111" s="1">
        <v>18123</v>
      </c>
      <c r="H111" s="1">
        <v>1</v>
      </c>
      <c r="I111" s="1">
        <v>0</v>
      </c>
      <c r="J111" s="1">
        <v>0</v>
      </c>
      <c r="K111" s="1">
        <v>3</v>
      </c>
      <c r="L111" s="1">
        <v>8</v>
      </c>
      <c r="M111" s="1">
        <v>1360</v>
      </c>
      <c r="N111" s="1">
        <v>0</v>
      </c>
      <c r="O111" s="1">
        <v>1983</v>
      </c>
      <c r="P111" s="1">
        <v>0</v>
      </c>
      <c r="Q111" s="1">
        <v>98045</v>
      </c>
      <c r="R111" s="1" t="s">
        <v>75</v>
      </c>
      <c r="S111" s="1">
        <v>-121756</v>
      </c>
      <c r="T111" s="1">
        <v>1570</v>
      </c>
      <c r="U111" s="1">
        <v>16817</v>
      </c>
      <c r="V111" s="1">
        <f t="shared" si="9"/>
        <v>1</v>
      </c>
      <c r="W111">
        <f t="shared" si="10"/>
        <v>257.35294117647061</v>
      </c>
      <c r="X111">
        <f t="shared" si="11"/>
        <v>0</v>
      </c>
      <c r="Y111">
        <f t="shared" si="12"/>
        <v>0</v>
      </c>
      <c r="Z111">
        <f t="shared" si="13"/>
        <v>0</v>
      </c>
      <c r="AA111">
        <f t="shared" si="14"/>
        <v>0</v>
      </c>
      <c r="AB111">
        <f t="shared" si="19"/>
        <v>0</v>
      </c>
      <c r="AC111">
        <f t="shared" si="16"/>
        <v>1</v>
      </c>
      <c r="AD111">
        <f t="shared" si="17"/>
        <v>0</v>
      </c>
      <c r="AE111">
        <v>0</v>
      </c>
    </row>
    <row r="112" spans="1:31" x14ac:dyDescent="0.3">
      <c r="A112" s="1">
        <v>2323089065</v>
      </c>
      <c r="B112" s="1" t="s">
        <v>155</v>
      </c>
      <c r="C112" s="1">
        <v>800000</v>
      </c>
      <c r="D112" s="1">
        <v>4</v>
      </c>
      <c r="E112" s="1">
        <v>2.75</v>
      </c>
      <c r="F112" s="1">
        <v>4600</v>
      </c>
      <c r="G112" s="1">
        <v>322188</v>
      </c>
      <c r="H112" s="1">
        <v>1</v>
      </c>
      <c r="I112" s="1">
        <v>0</v>
      </c>
      <c r="J112" s="1">
        <v>4</v>
      </c>
      <c r="K112" s="1">
        <v>3</v>
      </c>
      <c r="L112" s="1">
        <v>10</v>
      </c>
      <c r="M112" s="1">
        <v>2400</v>
      </c>
      <c r="N112" s="1">
        <v>2200</v>
      </c>
      <c r="O112" s="1">
        <v>1989</v>
      </c>
      <c r="P112" s="1">
        <v>0</v>
      </c>
      <c r="Q112" s="1">
        <v>98045</v>
      </c>
      <c r="R112" s="1" t="s">
        <v>207</v>
      </c>
      <c r="S112" s="1">
        <v>-121739</v>
      </c>
      <c r="T112" s="1">
        <v>3740</v>
      </c>
      <c r="U112" s="1">
        <v>114562</v>
      </c>
      <c r="V112" s="1">
        <f t="shared" si="9"/>
        <v>4</v>
      </c>
      <c r="W112">
        <f t="shared" si="10"/>
        <v>173.91304347826087</v>
      </c>
      <c r="X112">
        <f t="shared" si="11"/>
        <v>1</v>
      </c>
      <c r="Y112">
        <f t="shared" si="12"/>
        <v>1</v>
      </c>
      <c r="Z112">
        <f t="shared" si="13"/>
        <v>1</v>
      </c>
      <c r="AA112">
        <f t="shared" si="14"/>
        <v>0</v>
      </c>
      <c r="AB112">
        <f t="shared" si="19"/>
        <v>0</v>
      </c>
      <c r="AC112">
        <f t="shared" si="16"/>
        <v>1</v>
      </c>
      <c r="AD112">
        <f t="shared" si="17"/>
        <v>1</v>
      </c>
      <c r="AE112">
        <v>1</v>
      </c>
    </row>
    <row r="113" spans="1:31" x14ac:dyDescent="0.3">
      <c r="A113" s="1">
        <v>1223089050</v>
      </c>
      <c r="B113" s="1" t="s">
        <v>208</v>
      </c>
      <c r="C113" s="1">
        <v>280000</v>
      </c>
      <c r="D113" s="1">
        <v>3</v>
      </c>
      <c r="E113" s="1">
        <v>1.75</v>
      </c>
      <c r="F113" s="1">
        <v>1630</v>
      </c>
      <c r="G113" s="1">
        <v>11800</v>
      </c>
      <c r="H113" s="1">
        <v>1</v>
      </c>
      <c r="I113" s="1">
        <v>0</v>
      </c>
      <c r="J113" s="1">
        <v>0</v>
      </c>
      <c r="K113" s="1">
        <v>4</v>
      </c>
      <c r="L113" s="1">
        <v>7</v>
      </c>
      <c r="M113" s="1">
        <v>1630</v>
      </c>
      <c r="N113" s="1">
        <v>0</v>
      </c>
      <c r="O113" s="1">
        <v>1971</v>
      </c>
      <c r="P113" s="1">
        <v>0</v>
      </c>
      <c r="Q113" s="1">
        <v>98045</v>
      </c>
      <c r="R113" s="1" t="s">
        <v>209</v>
      </c>
      <c r="S113" s="1" t="s">
        <v>210</v>
      </c>
      <c r="T113" s="1">
        <v>2090</v>
      </c>
      <c r="U113" s="1">
        <v>57428</v>
      </c>
      <c r="V113" s="1">
        <f t="shared" si="9"/>
        <v>1</v>
      </c>
      <c r="W113">
        <f t="shared" si="10"/>
        <v>171.77914110429447</v>
      </c>
      <c r="X113">
        <f t="shared" si="11"/>
        <v>0</v>
      </c>
      <c r="Y113">
        <f t="shared" si="12"/>
        <v>0</v>
      </c>
      <c r="Z113">
        <f t="shared" si="13"/>
        <v>0</v>
      </c>
      <c r="AA113">
        <f t="shared" si="14"/>
        <v>0</v>
      </c>
      <c r="AB113">
        <f>IF(K113&gt;3.1563981042654,1,0)</f>
        <v>1</v>
      </c>
      <c r="AC113">
        <f t="shared" si="16"/>
        <v>0</v>
      </c>
      <c r="AD113">
        <f t="shared" si="17"/>
        <v>0</v>
      </c>
      <c r="AE113">
        <v>1</v>
      </c>
    </row>
    <row r="114" spans="1:31" x14ac:dyDescent="0.3">
      <c r="A114" s="1">
        <v>9407101180</v>
      </c>
      <c r="B114" s="1" t="s">
        <v>211</v>
      </c>
      <c r="C114" s="1">
        <v>345000</v>
      </c>
      <c r="D114" s="1">
        <v>3</v>
      </c>
      <c r="E114" s="1">
        <v>2.25</v>
      </c>
      <c r="F114" s="1">
        <v>2020</v>
      </c>
      <c r="G114" s="1">
        <v>9000</v>
      </c>
      <c r="H114" s="1">
        <v>2</v>
      </c>
      <c r="I114" s="1">
        <v>0</v>
      </c>
      <c r="J114" s="1">
        <v>0</v>
      </c>
      <c r="K114" s="1">
        <v>3</v>
      </c>
      <c r="L114" s="1">
        <v>7</v>
      </c>
      <c r="M114" s="1">
        <v>2020</v>
      </c>
      <c r="N114" s="1">
        <v>0</v>
      </c>
      <c r="O114" s="1">
        <v>1979</v>
      </c>
      <c r="P114" s="1">
        <v>0</v>
      </c>
      <c r="Q114" s="1">
        <v>98045</v>
      </c>
      <c r="R114" s="1" t="s">
        <v>45</v>
      </c>
      <c r="S114" s="1">
        <v>-121775</v>
      </c>
      <c r="T114" s="1">
        <v>1460</v>
      </c>
      <c r="U114" s="1">
        <v>9680</v>
      </c>
      <c r="V114" s="1">
        <f t="shared" si="9"/>
        <v>2</v>
      </c>
      <c r="W114">
        <f t="shared" si="10"/>
        <v>170.79207920792078</v>
      </c>
      <c r="X114">
        <f t="shared" si="11"/>
        <v>1</v>
      </c>
      <c r="Y114">
        <f t="shared" si="12"/>
        <v>0</v>
      </c>
      <c r="Z114">
        <f t="shared" si="13"/>
        <v>0</v>
      </c>
      <c r="AA114">
        <f t="shared" si="14"/>
        <v>1</v>
      </c>
      <c r="AB114">
        <f t="shared" ref="AB114:AB177" si="20">IF(K114&gt;3.1563981042654,1,0)</f>
        <v>0</v>
      </c>
      <c r="AC114">
        <f t="shared" si="16"/>
        <v>0</v>
      </c>
      <c r="AD114">
        <f t="shared" si="17"/>
        <v>0</v>
      </c>
      <c r="AE114">
        <v>1</v>
      </c>
    </row>
    <row r="115" spans="1:31" x14ac:dyDescent="0.3">
      <c r="A115" s="1">
        <v>323089159</v>
      </c>
      <c r="B115" s="1" t="s">
        <v>212</v>
      </c>
      <c r="C115" s="1">
        <v>332000</v>
      </c>
      <c r="D115" s="1">
        <v>3</v>
      </c>
      <c r="E115" s="1">
        <v>1.75</v>
      </c>
      <c r="F115" s="1">
        <v>1340</v>
      </c>
      <c r="G115" s="1">
        <v>13115</v>
      </c>
      <c r="H115" s="1">
        <v>1</v>
      </c>
      <c r="I115" s="1">
        <v>0</v>
      </c>
      <c r="J115" s="1">
        <v>0</v>
      </c>
      <c r="K115" s="1">
        <v>3</v>
      </c>
      <c r="L115" s="1">
        <v>7</v>
      </c>
      <c r="M115" s="1">
        <v>1340</v>
      </c>
      <c r="N115" s="1">
        <v>0</v>
      </c>
      <c r="O115" s="1">
        <v>1978</v>
      </c>
      <c r="P115" s="1">
        <v>0</v>
      </c>
      <c r="Q115" s="1">
        <v>98045</v>
      </c>
      <c r="R115" s="1" t="s">
        <v>213</v>
      </c>
      <c r="S115" s="1" t="s">
        <v>134</v>
      </c>
      <c r="T115" s="1">
        <v>1370</v>
      </c>
      <c r="U115" s="1">
        <v>10800</v>
      </c>
      <c r="V115" s="1">
        <f t="shared" si="9"/>
        <v>0</v>
      </c>
      <c r="W115">
        <f t="shared" si="10"/>
        <v>247.76119402985074</v>
      </c>
      <c r="X115">
        <f t="shared" si="11"/>
        <v>0</v>
      </c>
      <c r="Y115">
        <f t="shared" si="12"/>
        <v>0</v>
      </c>
      <c r="Z115">
        <f t="shared" si="13"/>
        <v>0</v>
      </c>
      <c r="AA115">
        <f t="shared" si="14"/>
        <v>0</v>
      </c>
      <c r="AB115">
        <f t="shared" si="20"/>
        <v>0</v>
      </c>
      <c r="AC115">
        <f t="shared" si="16"/>
        <v>0</v>
      </c>
      <c r="AD115">
        <f t="shared" si="17"/>
        <v>0</v>
      </c>
      <c r="AE115">
        <v>0</v>
      </c>
    </row>
    <row r="116" spans="1:31" x14ac:dyDescent="0.3">
      <c r="A116" s="1">
        <v>7334401000</v>
      </c>
      <c r="B116" s="1" t="s">
        <v>214</v>
      </c>
      <c r="C116" s="1">
        <v>278000</v>
      </c>
      <c r="D116" s="1">
        <v>3</v>
      </c>
      <c r="E116" s="1">
        <v>1</v>
      </c>
      <c r="F116" s="1">
        <v>1230</v>
      </c>
      <c r="G116" s="1">
        <v>9440</v>
      </c>
      <c r="H116" s="1">
        <v>1</v>
      </c>
      <c r="I116" s="1">
        <v>0</v>
      </c>
      <c r="J116" s="1">
        <v>0</v>
      </c>
      <c r="K116" s="1">
        <v>3</v>
      </c>
      <c r="L116" s="1">
        <v>7</v>
      </c>
      <c r="M116" s="1">
        <v>1230</v>
      </c>
      <c r="N116" s="1">
        <v>0</v>
      </c>
      <c r="O116" s="1">
        <v>1978</v>
      </c>
      <c r="P116" s="1">
        <v>0</v>
      </c>
      <c r="Q116" s="1">
        <v>98045</v>
      </c>
      <c r="R116" s="1" t="s">
        <v>215</v>
      </c>
      <c r="S116" s="1">
        <v>-121747</v>
      </c>
      <c r="T116" s="1">
        <v>1230</v>
      </c>
      <c r="U116" s="1">
        <v>10296</v>
      </c>
      <c r="V116" s="1">
        <f t="shared" si="9"/>
        <v>0</v>
      </c>
      <c r="W116">
        <f t="shared" si="10"/>
        <v>226.01626016260164</v>
      </c>
      <c r="X116">
        <f t="shared" si="11"/>
        <v>0</v>
      </c>
      <c r="Y116">
        <f t="shared" si="12"/>
        <v>0</v>
      </c>
      <c r="Z116">
        <f t="shared" si="13"/>
        <v>0</v>
      </c>
      <c r="AA116">
        <f t="shared" si="14"/>
        <v>0</v>
      </c>
      <c r="AB116">
        <f t="shared" si="20"/>
        <v>0</v>
      </c>
      <c r="AC116">
        <f t="shared" si="16"/>
        <v>0</v>
      </c>
      <c r="AD116">
        <f t="shared" si="17"/>
        <v>0</v>
      </c>
      <c r="AE116">
        <v>0</v>
      </c>
    </row>
    <row r="117" spans="1:31" x14ac:dyDescent="0.3">
      <c r="A117" s="1">
        <v>7327500200</v>
      </c>
      <c r="B117" s="1" t="s">
        <v>216</v>
      </c>
      <c r="C117" s="1">
        <v>455000</v>
      </c>
      <c r="D117" s="1">
        <v>3</v>
      </c>
      <c r="E117" s="1">
        <v>1.75</v>
      </c>
      <c r="F117" s="1">
        <v>1180</v>
      </c>
      <c r="G117" s="1">
        <v>14292</v>
      </c>
      <c r="H117" s="1">
        <v>1</v>
      </c>
      <c r="I117" s="1">
        <v>0</v>
      </c>
      <c r="J117" s="1">
        <v>0</v>
      </c>
      <c r="K117" s="1">
        <v>3</v>
      </c>
      <c r="L117" s="1">
        <v>7</v>
      </c>
      <c r="M117" s="1">
        <v>1180</v>
      </c>
      <c r="N117" s="1">
        <v>0</v>
      </c>
      <c r="O117" s="1">
        <v>1981</v>
      </c>
      <c r="P117" s="1">
        <v>0</v>
      </c>
      <c r="Q117" s="1">
        <v>98045</v>
      </c>
      <c r="R117" s="1" t="s">
        <v>217</v>
      </c>
      <c r="S117" s="1">
        <v>-121733</v>
      </c>
      <c r="T117" s="1">
        <v>1480</v>
      </c>
      <c r="U117" s="1">
        <v>14400</v>
      </c>
      <c r="V117" s="1">
        <f t="shared" si="9"/>
        <v>0</v>
      </c>
      <c r="W117">
        <f t="shared" si="10"/>
        <v>385.59322033898303</v>
      </c>
      <c r="X117">
        <f t="shared" si="11"/>
        <v>0</v>
      </c>
      <c r="Y117">
        <f t="shared" si="12"/>
        <v>0</v>
      </c>
      <c r="Z117">
        <f t="shared" si="13"/>
        <v>0</v>
      </c>
      <c r="AA117">
        <f t="shared" si="14"/>
        <v>0</v>
      </c>
      <c r="AB117">
        <f t="shared" si="20"/>
        <v>0</v>
      </c>
      <c r="AC117">
        <f t="shared" si="16"/>
        <v>0</v>
      </c>
      <c r="AD117">
        <f t="shared" si="17"/>
        <v>0</v>
      </c>
      <c r="AE117">
        <v>0</v>
      </c>
    </row>
    <row r="118" spans="1:31" x14ac:dyDescent="0.3">
      <c r="A118" s="1">
        <v>7334400070</v>
      </c>
      <c r="B118" s="1" t="s">
        <v>218</v>
      </c>
      <c r="C118" s="1">
        <v>392000</v>
      </c>
      <c r="D118" s="1">
        <v>3</v>
      </c>
      <c r="E118" s="1">
        <v>1.5</v>
      </c>
      <c r="F118" s="1">
        <v>1500</v>
      </c>
      <c r="G118" s="1">
        <v>11975</v>
      </c>
      <c r="H118" s="1">
        <v>1</v>
      </c>
      <c r="I118" s="1">
        <v>0</v>
      </c>
      <c r="J118" s="1">
        <v>0</v>
      </c>
      <c r="K118" s="1">
        <v>4</v>
      </c>
      <c r="L118" s="1">
        <v>7</v>
      </c>
      <c r="M118" s="1">
        <v>1500</v>
      </c>
      <c r="N118" s="1">
        <v>0</v>
      </c>
      <c r="O118" s="1">
        <v>1970</v>
      </c>
      <c r="P118" s="1">
        <v>0</v>
      </c>
      <c r="Q118" s="1">
        <v>98045</v>
      </c>
      <c r="R118" s="1" t="s">
        <v>219</v>
      </c>
      <c r="S118" s="1">
        <v>-121758</v>
      </c>
      <c r="T118" s="1">
        <v>1510</v>
      </c>
      <c r="U118" s="1">
        <v>13875</v>
      </c>
      <c r="V118" s="1">
        <f t="shared" si="9"/>
        <v>1</v>
      </c>
      <c r="W118">
        <f t="shared" si="10"/>
        <v>261.33333333333331</v>
      </c>
      <c r="X118">
        <f t="shared" si="11"/>
        <v>0</v>
      </c>
      <c r="Y118">
        <f t="shared" si="12"/>
        <v>0</v>
      </c>
      <c r="Z118">
        <f t="shared" si="13"/>
        <v>0</v>
      </c>
      <c r="AA118">
        <f t="shared" si="14"/>
        <v>0</v>
      </c>
      <c r="AB118">
        <f t="shared" si="20"/>
        <v>1</v>
      </c>
      <c r="AC118">
        <f t="shared" si="16"/>
        <v>0</v>
      </c>
      <c r="AD118">
        <f t="shared" si="17"/>
        <v>0</v>
      </c>
      <c r="AE118">
        <v>0</v>
      </c>
    </row>
    <row r="119" spans="1:31" x14ac:dyDescent="0.3">
      <c r="A119" s="1">
        <v>2607760700</v>
      </c>
      <c r="B119" s="1" t="s">
        <v>220</v>
      </c>
      <c r="C119" s="1">
        <v>485000</v>
      </c>
      <c r="D119" s="1">
        <v>4</v>
      </c>
      <c r="E119" s="1">
        <v>2.5</v>
      </c>
      <c r="F119" s="1">
        <v>2400</v>
      </c>
      <c r="G119" s="1">
        <v>10364</v>
      </c>
      <c r="H119" s="1">
        <v>2</v>
      </c>
      <c r="I119" s="1">
        <v>0</v>
      </c>
      <c r="J119" s="1">
        <v>0</v>
      </c>
      <c r="K119" s="1">
        <v>3</v>
      </c>
      <c r="L119" s="1">
        <v>8</v>
      </c>
      <c r="M119" s="1">
        <v>2400</v>
      </c>
      <c r="N119" s="1">
        <v>0</v>
      </c>
      <c r="O119" s="1">
        <v>1995</v>
      </c>
      <c r="P119" s="1">
        <v>0</v>
      </c>
      <c r="Q119" s="1">
        <v>98045</v>
      </c>
      <c r="R119" s="1" t="s">
        <v>221</v>
      </c>
      <c r="S119" s="1">
        <v>-121799</v>
      </c>
      <c r="T119" s="1">
        <v>2390</v>
      </c>
      <c r="U119" s="1">
        <v>9918</v>
      </c>
      <c r="V119" s="1">
        <f t="shared" si="9"/>
        <v>5</v>
      </c>
      <c r="W119">
        <f t="shared" si="10"/>
        <v>202.08333333333334</v>
      </c>
      <c r="X119">
        <f t="shared" si="11"/>
        <v>1</v>
      </c>
      <c r="Y119">
        <f t="shared" si="12"/>
        <v>0</v>
      </c>
      <c r="Z119">
        <f t="shared" si="13"/>
        <v>1</v>
      </c>
      <c r="AA119">
        <f t="shared" si="14"/>
        <v>1</v>
      </c>
      <c r="AB119">
        <f t="shared" si="20"/>
        <v>0</v>
      </c>
      <c r="AC119">
        <f t="shared" si="16"/>
        <v>1</v>
      </c>
      <c r="AD119">
        <f t="shared" si="17"/>
        <v>1</v>
      </c>
      <c r="AE119">
        <v>1</v>
      </c>
    </row>
    <row r="120" spans="1:31" x14ac:dyDescent="0.3">
      <c r="A120" s="1">
        <v>7787100390</v>
      </c>
      <c r="B120" s="1" t="s">
        <v>220</v>
      </c>
      <c r="C120" s="1">
        <v>440000</v>
      </c>
      <c r="D120" s="1">
        <v>3</v>
      </c>
      <c r="E120" s="1">
        <v>2.5</v>
      </c>
      <c r="F120" s="1">
        <v>2040</v>
      </c>
      <c r="G120" s="1">
        <v>7605</v>
      </c>
      <c r="H120" s="1">
        <v>2</v>
      </c>
      <c r="I120" s="1">
        <v>0</v>
      </c>
      <c r="J120" s="1">
        <v>0</v>
      </c>
      <c r="K120" s="1">
        <v>3</v>
      </c>
      <c r="L120" s="1">
        <v>8</v>
      </c>
      <c r="M120" s="1">
        <v>2040</v>
      </c>
      <c r="N120" s="1">
        <v>0</v>
      </c>
      <c r="O120" s="1">
        <v>1996</v>
      </c>
      <c r="P120" s="1">
        <v>0</v>
      </c>
      <c r="Q120" s="1">
        <v>98045</v>
      </c>
      <c r="R120" s="1" t="s">
        <v>222</v>
      </c>
      <c r="S120" s="1">
        <v>-121779</v>
      </c>
      <c r="T120" s="1">
        <v>2150</v>
      </c>
      <c r="U120" s="1">
        <v>7545</v>
      </c>
      <c r="V120" s="1">
        <f t="shared" si="9"/>
        <v>4</v>
      </c>
      <c r="W120">
        <f t="shared" si="10"/>
        <v>215.68627450980392</v>
      </c>
      <c r="X120">
        <f t="shared" si="11"/>
        <v>1</v>
      </c>
      <c r="Y120">
        <f t="shared" si="12"/>
        <v>0</v>
      </c>
      <c r="Z120">
        <f t="shared" si="13"/>
        <v>0</v>
      </c>
      <c r="AA120">
        <f t="shared" si="14"/>
        <v>1</v>
      </c>
      <c r="AB120">
        <f t="shared" si="20"/>
        <v>0</v>
      </c>
      <c r="AC120">
        <f t="shared" si="16"/>
        <v>1</v>
      </c>
      <c r="AD120">
        <f t="shared" si="17"/>
        <v>1</v>
      </c>
      <c r="AE120">
        <v>1</v>
      </c>
    </row>
    <row r="121" spans="1:31" x14ac:dyDescent="0.3">
      <c r="A121" s="1">
        <v>9407100310</v>
      </c>
      <c r="B121" s="1" t="s">
        <v>223</v>
      </c>
      <c r="C121" s="1">
        <v>312620</v>
      </c>
      <c r="D121" s="1">
        <v>3</v>
      </c>
      <c r="E121" s="1">
        <v>2.5</v>
      </c>
      <c r="F121" s="1">
        <v>1260</v>
      </c>
      <c r="G121" s="1">
        <v>11877</v>
      </c>
      <c r="H121" s="1">
        <v>1</v>
      </c>
      <c r="I121" s="1">
        <v>0</v>
      </c>
      <c r="J121" s="1">
        <v>0</v>
      </c>
      <c r="K121" s="1">
        <v>3</v>
      </c>
      <c r="L121" s="1">
        <v>7</v>
      </c>
      <c r="M121" s="1">
        <v>1260</v>
      </c>
      <c r="N121" s="1">
        <v>0</v>
      </c>
      <c r="O121" s="1">
        <v>1975</v>
      </c>
      <c r="P121" s="1">
        <v>0</v>
      </c>
      <c r="Q121" s="1">
        <v>98045</v>
      </c>
      <c r="R121" s="1" t="s">
        <v>224</v>
      </c>
      <c r="S121" s="1">
        <v>-121762</v>
      </c>
      <c r="T121" s="1">
        <v>1430</v>
      </c>
      <c r="U121" s="1">
        <v>9790</v>
      </c>
      <c r="V121" s="1">
        <f t="shared" si="9"/>
        <v>1</v>
      </c>
      <c r="W121">
        <f t="shared" si="10"/>
        <v>248.11111111111111</v>
      </c>
      <c r="X121">
        <f t="shared" si="11"/>
        <v>1</v>
      </c>
      <c r="Y121">
        <f t="shared" si="12"/>
        <v>0</v>
      </c>
      <c r="Z121">
        <f t="shared" si="13"/>
        <v>0</v>
      </c>
      <c r="AA121">
        <f t="shared" si="14"/>
        <v>0</v>
      </c>
      <c r="AB121">
        <f t="shared" si="20"/>
        <v>0</v>
      </c>
      <c r="AC121">
        <f t="shared" si="16"/>
        <v>0</v>
      </c>
      <c r="AD121">
        <f t="shared" si="17"/>
        <v>0</v>
      </c>
      <c r="AE121">
        <v>0</v>
      </c>
    </row>
    <row r="122" spans="1:31" x14ac:dyDescent="0.3">
      <c r="A122" s="1">
        <v>2223089053</v>
      </c>
      <c r="B122" s="1" t="s">
        <v>70</v>
      </c>
      <c r="C122" s="1">
        <v>440000</v>
      </c>
      <c r="D122" s="1">
        <v>3</v>
      </c>
      <c r="E122" s="1">
        <v>2.25</v>
      </c>
      <c r="F122" s="1">
        <v>1680</v>
      </c>
      <c r="G122" s="1">
        <v>57063</v>
      </c>
      <c r="H122" s="1">
        <v>2</v>
      </c>
      <c r="I122" s="1">
        <v>0</v>
      </c>
      <c r="J122" s="1">
        <v>0</v>
      </c>
      <c r="K122" s="1">
        <v>4</v>
      </c>
      <c r="L122" s="1">
        <v>8</v>
      </c>
      <c r="M122" s="1">
        <v>1680</v>
      </c>
      <c r="N122" s="1">
        <v>0</v>
      </c>
      <c r="O122" s="1">
        <v>1989</v>
      </c>
      <c r="P122" s="1">
        <v>0</v>
      </c>
      <c r="Q122" s="1">
        <v>98045</v>
      </c>
      <c r="R122" s="1" t="s">
        <v>225</v>
      </c>
      <c r="S122" s="1">
        <v>-121765</v>
      </c>
      <c r="T122" s="1">
        <v>1910</v>
      </c>
      <c r="U122" s="1">
        <v>57063</v>
      </c>
      <c r="V122" s="1">
        <f t="shared" si="9"/>
        <v>5</v>
      </c>
      <c r="W122">
        <f t="shared" si="10"/>
        <v>261.90476190476193</v>
      </c>
      <c r="X122">
        <f t="shared" si="11"/>
        <v>1</v>
      </c>
      <c r="Y122">
        <f t="shared" si="12"/>
        <v>0</v>
      </c>
      <c r="Z122">
        <f t="shared" si="13"/>
        <v>0</v>
      </c>
      <c r="AA122">
        <f t="shared" si="14"/>
        <v>1</v>
      </c>
      <c r="AB122">
        <f t="shared" si="20"/>
        <v>1</v>
      </c>
      <c r="AC122">
        <f t="shared" si="16"/>
        <v>1</v>
      </c>
      <c r="AD122">
        <f t="shared" si="17"/>
        <v>1</v>
      </c>
      <c r="AE122">
        <v>0</v>
      </c>
    </row>
    <row r="123" spans="1:31" x14ac:dyDescent="0.3">
      <c r="A123" s="1">
        <v>7334401040</v>
      </c>
      <c r="B123" s="1" t="s">
        <v>226</v>
      </c>
      <c r="C123" s="1">
        <v>271000</v>
      </c>
      <c r="D123" s="1">
        <v>4</v>
      </c>
      <c r="E123" s="1">
        <v>1.5</v>
      </c>
      <c r="F123" s="1">
        <v>1800</v>
      </c>
      <c r="G123" s="1">
        <v>9576</v>
      </c>
      <c r="H123" s="1">
        <v>1</v>
      </c>
      <c r="I123" s="1">
        <v>0</v>
      </c>
      <c r="J123" s="1">
        <v>0</v>
      </c>
      <c r="K123" s="1">
        <v>4</v>
      </c>
      <c r="L123" s="1">
        <v>7</v>
      </c>
      <c r="M123" s="1">
        <v>1800</v>
      </c>
      <c r="N123" s="1">
        <v>0</v>
      </c>
      <c r="O123" s="1">
        <v>1977</v>
      </c>
      <c r="P123" s="1">
        <v>0</v>
      </c>
      <c r="Q123" s="1">
        <v>98045</v>
      </c>
      <c r="R123" s="1" t="s">
        <v>227</v>
      </c>
      <c r="S123" s="1">
        <v>-121747</v>
      </c>
      <c r="T123" s="1">
        <v>1370</v>
      </c>
      <c r="U123" s="1">
        <v>9576</v>
      </c>
      <c r="V123" s="1">
        <f t="shared" si="9"/>
        <v>2</v>
      </c>
      <c r="W123">
        <f t="shared" si="10"/>
        <v>150.55555555555554</v>
      </c>
      <c r="X123">
        <f t="shared" si="11"/>
        <v>0</v>
      </c>
      <c r="Y123">
        <f t="shared" si="12"/>
        <v>0</v>
      </c>
      <c r="Z123">
        <f t="shared" si="13"/>
        <v>1</v>
      </c>
      <c r="AA123">
        <f t="shared" si="14"/>
        <v>0</v>
      </c>
      <c r="AB123">
        <f t="shared" si="20"/>
        <v>1</v>
      </c>
      <c r="AC123">
        <f t="shared" si="16"/>
        <v>0</v>
      </c>
      <c r="AD123">
        <f t="shared" si="17"/>
        <v>0</v>
      </c>
      <c r="AE123">
        <v>1</v>
      </c>
    </row>
    <row r="124" spans="1:31" x14ac:dyDescent="0.3">
      <c r="A124" s="1">
        <v>2623089135</v>
      </c>
      <c r="B124" s="1" t="s">
        <v>149</v>
      </c>
      <c r="C124" s="1">
        <v>427000</v>
      </c>
      <c r="D124" s="1">
        <v>3</v>
      </c>
      <c r="E124" s="1">
        <v>2.5</v>
      </c>
      <c r="F124" s="1">
        <v>1830</v>
      </c>
      <c r="G124" s="1">
        <v>65340</v>
      </c>
      <c r="H124" s="1">
        <v>1</v>
      </c>
      <c r="I124" s="1">
        <v>0</v>
      </c>
      <c r="J124" s="1">
        <v>0</v>
      </c>
      <c r="K124" s="1">
        <v>3</v>
      </c>
      <c r="L124" s="1">
        <v>8</v>
      </c>
      <c r="M124" s="1">
        <v>1520</v>
      </c>
      <c r="N124" s="1">
        <v>310</v>
      </c>
      <c r="O124" s="1">
        <v>1991</v>
      </c>
      <c r="P124" s="1">
        <v>0</v>
      </c>
      <c r="Q124" s="1">
        <v>98045</v>
      </c>
      <c r="R124" s="1" t="s">
        <v>228</v>
      </c>
      <c r="S124" s="1" t="s">
        <v>229</v>
      </c>
      <c r="T124" s="1">
        <v>2100</v>
      </c>
      <c r="U124" s="1">
        <v>84942</v>
      </c>
      <c r="V124" s="1">
        <f t="shared" si="9"/>
        <v>3</v>
      </c>
      <c r="W124">
        <f t="shared" si="10"/>
        <v>233.33333333333334</v>
      </c>
      <c r="X124">
        <f t="shared" si="11"/>
        <v>1</v>
      </c>
      <c r="Y124">
        <f t="shared" si="12"/>
        <v>0</v>
      </c>
      <c r="Z124">
        <f t="shared" si="13"/>
        <v>0</v>
      </c>
      <c r="AA124">
        <f t="shared" si="14"/>
        <v>0</v>
      </c>
      <c r="AB124">
        <f t="shared" si="20"/>
        <v>0</v>
      </c>
      <c r="AC124">
        <f t="shared" si="16"/>
        <v>1</v>
      </c>
      <c r="AD124">
        <f t="shared" si="17"/>
        <v>1</v>
      </c>
      <c r="AE124">
        <v>0</v>
      </c>
    </row>
    <row r="125" spans="1:31" x14ac:dyDescent="0.3">
      <c r="A125" s="1">
        <v>8039900400</v>
      </c>
      <c r="B125" s="1" t="s">
        <v>128</v>
      </c>
      <c r="C125" s="1">
        <v>375000</v>
      </c>
      <c r="D125" s="1">
        <v>3</v>
      </c>
      <c r="E125" s="1">
        <v>2</v>
      </c>
      <c r="F125" s="1">
        <v>1670</v>
      </c>
      <c r="G125" s="1">
        <v>13775</v>
      </c>
      <c r="H125" s="1">
        <v>1</v>
      </c>
      <c r="I125" s="1">
        <v>0</v>
      </c>
      <c r="J125" s="1">
        <v>0</v>
      </c>
      <c r="K125" s="1">
        <v>3</v>
      </c>
      <c r="L125" s="1">
        <v>8</v>
      </c>
      <c r="M125" s="1">
        <v>1670</v>
      </c>
      <c r="N125" s="1">
        <v>0</v>
      </c>
      <c r="O125" s="1">
        <v>1968</v>
      </c>
      <c r="P125" s="1">
        <v>0</v>
      </c>
      <c r="Q125" s="1">
        <v>98045</v>
      </c>
      <c r="R125" s="1" t="s">
        <v>230</v>
      </c>
      <c r="S125" s="1">
        <v>-121783</v>
      </c>
      <c r="T125" s="1">
        <v>2130</v>
      </c>
      <c r="U125" s="1">
        <v>14500</v>
      </c>
      <c r="V125" s="1">
        <f t="shared" si="9"/>
        <v>1</v>
      </c>
      <c r="W125">
        <f t="shared" si="10"/>
        <v>224.55089820359282</v>
      </c>
      <c r="X125">
        <f t="shared" si="11"/>
        <v>0</v>
      </c>
      <c r="Y125">
        <f t="shared" si="12"/>
        <v>0</v>
      </c>
      <c r="Z125">
        <f t="shared" si="13"/>
        <v>0</v>
      </c>
      <c r="AA125">
        <f t="shared" si="14"/>
        <v>0</v>
      </c>
      <c r="AB125">
        <f t="shared" si="20"/>
        <v>0</v>
      </c>
      <c r="AC125">
        <f t="shared" si="16"/>
        <v>1</v>
      </c>
      <c r="AD125">
        <f t="shared" si="17"/>
        <v>0</v>
      </c>
      <c r="AE125">
        <v>0</v>
      </c>
    </row>
    <row r="126" spans="1:31" x14ac:dyDescent="0.3">
      <c r="A126" s="1">
        <v>5702450260</v>
      </c>
      <c r="B126" s="1" t="s">
        <v>231</v>
      </c>
      <c r="C126" s="1">
        <v>324000</v>
      </c>
      <c r="D126" s="1">
        <v>3</v>
      </c>
      <c r="E126" s="1">
        <v>2</v>
      </c>
      <c r="F126" s="1">
        <v>1540</v>
      </c>
      <c r="G126" s="1">
        <v>10931</v>
      </c>
      <c r="H126" s="1">
        <v>1</v>
      </c>
      <c r="I126" s="1">
        <v>0</v>
      </c>
      <c r="J126" s="1">
        <v>3</v>
      </c>
      <c r="K126" s="1">
        <v>3</v>
      </c>
      <c r="L126" s="1">
        <v>7</v>
      </c>
      <c r="M126" s="1">
        <v>1540</v>
      </c>
      <c r="N126" s="1">
        <v>0</v>
      </c>
      <c r="O126" s="1">
        <v>1989</v>
      </c>
      <c r="P126" s="1">
        <v>0</v>
      </c>
      <c r="Q126" s="1">
        <v>98045</v>
      </c>
      <c r="R126" s="1">
        <v>47495</v>
      </c>
      <c r="S126" s="1">
        <v>-121776</v>
      </c>
      <c r="T126" s="1">
        <v>1570</v>
      </c>
      <c r="U126" s="1">
        <v>10485</v>
      </c>
      <c r="V126" s="1">
        <f t="shared" si="9"/>
        <v>1</v>
      </c>
      <c r="W126">
        <f t="shared" si="10"/>
        <v>210.3896103896104</v>
      </c>
      <c r="X126">
        <f t="shared" si="11"/>
        <v>0</v>
      </c>
      <c r="Y126">
        <f t="shared" si="12"/>
        <v>1</v>
      </c>
      <c r="Z126">
        <f t="shared" si="13"/>
        <v>0</v>
      </c>
      <c r="AA126">
        <f t="shared" si="14"/>
        <v>0</v>
      </c>
      <c r="AB126">
        <f t="shared" si="20"/>
        <v>0</v>
      </c>
      <c r="AC126">
        <f t="shared" si="16"/>
        <v>0</v>
      </c>
      <c r="AD126">
        <f t="shared" si="17"/>
        <v>1</v>
      </c>
      <c r="AE126">
        <v>1</v>
      </c>
    </row>
    <row r="127" spans="1:31" x14ac:dyDescent="0.3">
      <c r="A127" s="1">
        <v>9407001620</v>
      </c>
      <c r="B127" s="1" t="s">
        <v>128</v>
      </c>
      <c r="C127" s="1">
        <v>280000</v>
      </c>
      <c r="D127" s="1">
        <v>3</v>
      </c>
      <c r="E127" s="1">
        <v>2.5</v>
      </c>
      <c r="F127" s="1">
        <v>1370</v>
      </c>
      <c r="G127" s="1">
        <v>22326</v>
      </c>
      <c r="H127" s="1">
        <v>2</v>
      </c>
      <c r="I127" s="1">
        <v>0</v>
      </c>
      <c r="J127" s="1">
        <v>0</v>
      </c>
      <c r="K127" s="1">
        <v>3</v>
      </c>
      <c r="L127" s="1">
        <v>7</v>
      </c>
      <c r="M127" s="1">
        <v>1370</v>
      </c>
      <c r="N127" s="1">
        <v>0</v>
      </c>
      <c r="O127" s="1">
        <v>1993</v>
      </c>
      <c r="P127" s="1">
        <v>0</v>
      </c>
      <c r="Q127" s="1">
        <v>98045</v>
      </c>
      <c r="R127" s="1" t="s">
        <v>169</v>
      </c>
      <c r="S127" s="1">
        <v>-121775</v>
      </c>
      <c r="T127" s="1">
        <v>1580</v>
      </c>
      <c r="U127" s="1">
        <v>10920</v>
      </c>
      <c r="V127" s="1">
        <f t="shared" si="9"/>
        <v>3</v>
      </c>
      <c r="W127">
        <f t="shared" si="10"/>
        <v>204.37956204379563</v>
      </c>
      <c r="X127">
        <f t="shared" si="11"/>
        <v>1</v>
      </c>
      <c r="Y127">
        <f t="shared" si="12"/>
        <v>0</v>
      </c>
      <c r="Z127">
        <f t="shared" si="13"/>
        <v>0</v>
      </c>
      <c r="AA127">
        <f t="shared" si="14"/>
        <v>1</v>
      </c>
      <c r="AB127">
        <f t="shared" si="20"/>
        <v>0</v>
      </c>
      <c r="AC127">
        <f t="shared" si="16"/>
        <v>0</v>
      </c>
      <c r="AD127">
        <f t="shared" si="17"/>
        <v>1</v>
      </c>
      <c r="AE127">
        <v>1</v>
      </c>
    </row>
    <row r="128" spans="1:31" x14ac:dyDescent="0.3">
      <c r="A128" s="1">
        <v>8570900023</v>
      </c>
      <c r="B128" s="1" t="s">
        <v>232</v>
      </c>
      <c r="C128" s="1">
        <v>255000</v>
      </c>
      <c r="D128" s="1">
        <v>3</v>
      </c>
      <c r="E128" s="1">
        <v>1</v>
      </c>
      <c r="F128" s="1">
        <v>1250</v>
      </c>
      <c r="G128" s="1">
        <v>10094</v>
      </c>
      <c r="H128" s="1">
        <v>1</v>
      </c>
      <c r="I128" s="1">
        <v>0</v>
      </c>
      <c r="J128" s="1">
        <v>0</v>
      </c>
      <c r="K128" s="1">
        <v>4</v>
      </c>
      <c r="L128" s="1">
        <v>6</v>
      </c>
      <c r="M128" s="1">
        <v>1250</v>
      </c>
      <c r="N128" s="1">
        <v>0</v>
      </c>
      <c r="O128" s="1">
        <v>1927</v>
      </c>
      <c r="P128" s="1">
        <v>0</v>
      </c>
      <c r="Q128" s="1">
        <v>98045</v>
      </c>
      <c r="R128" s="1" t="s">
        <v>201</v>
      </c>
      <c r="S128" s="1">
        <v>-121781</v>
      </c>
      <c r="T128" s="1">
        <v>1300</v>
      </c>
      <c r="U128" s="1">
        <v>10094</v>
      </c>
      <c r="V128" s="1">
        <f t="shared" si="9"/>
        <v>1</v>
      </c>
      <c r="W128">
        <f t="shared" si="10"/>
        <v>204</v>
      </c>
      <c r="X128">
        <f t="shared" si="11"/>
        <v>0</v>
      </c>
      <c r="Y128">
        <f t="shared" si="12"/>
        <v>0</v>
      </c>
      <c r="Z128">
        <f t="shared" si="13"/>
        <v>0</v>
      </c>
      <c r="AA128">
        <f t="shared" si="14"/>
        <v>0</v>
      </c>
      <c r="AB128">
        <f t="shared" si="20"/>
        <v>1</v>
      </c>
      <c r="AC128">
        <f t="shared" si="16"/>
        <v>0</v>
      </c>
      <c r="AD128">
        <f t="shared" si="17"/>
        <v>0</v>
      </c>
      <c r="AE128">
        <v>1</v>
      </c>
    </row>
    <row r="129" spans="1:31" x14ac:dyDescent="0.3">
      <c r="A129" s="1">
        <v>8835800350</v>
      </c>
      <c r="B129" s="1" t="s">
        <v>233</v>
      </c>
      <c r="C129" s="2">
        <v>1950000</v>
      </c>
      <c r="D129" s="1">
        <v>4</v>
      </c>
      <c r="E129" s="1">
        <v>3.25</v>
      </c>
      <c r="F129" s="1">
        <v>7420</v>
      </c>
      <c r="G129" s="1">
        <v>167869</v>
      </c>
      <c r="H129" s="1">
        <v>2</v>
      </c>
      <c r="I129" s="1">
        <v>0</v>
      </c>
      <c r="J129" s="1">
        <v>3</v>
      </c>
      <c r="K129" s="1">
        <v>3</v>
      </c>
      <c r="L129" s="1">
        <v>12</v>
      </c>
      <c r="M129" s="1">
        <v>7420</v>
      </c>
      <c r="N129" s="1">
        <v>0</v>
      </c>
      <c r="O129" s="1">
        <v>2002</v>
      </c>
      <c r="P129" s="1">
        <v>0</v>
      </c>
      <c r="Q129" s="1">
        <v>98045</v>
      </c>
      <c r="R129" s="1" t="s">
        <v>234</v>
      </c>
      <c r="S129" s="1">
        <v>-121764</v>
      </c>
      <c r="T129" s="1">
        <v>5610</v>
      </c>
      <c r="U129" s="1">
        <v>169549</v>
      </c>
      <c r="V129" s="1">
        <f t="shared" si="9"/>
        <v>5</v>
      </c>
      <c r="W129">
        <f t="shared" si="10"/>
        <v>262.80323450134773</v>
      </c>
      <c r="X129">
        <f t="shared" si="11"/>
        <v>1</v>
      </c>
      <c r="Y129">
        <f t="shared" si="12"/>
        <v>1</v>
      </c>
      <c r="Z129">
        <f t="shared" si="13"/>
        <v>1</v>
      </c>
      <c r="AA129">
        <f t="shared" si="14"/>
        <v>1</v>
      </c>
      <c r="AB129">
        <f t="shared" si="20"/>
        <v>0</v>
      </c>
      <c r="AC129">
        <f t="shared" si="16"/>
        <v>1</v>
      </c>
      <c r="AD129">
        <f t="shared" si="17"/>
        <v>1</v>
      </c>
      <c r="AE129">
        <v>0</v>
      </c>
    </row>
    <row r="130" spans="1:31" x14ac:dyDescent="0.3">
      <c r="A130" s="1">
        <v>1523089012</v>
      </c>
      <c r="B130" s="1" t="s">
        <v>235</v>
      </c>
      <c r="C130" s="1">
        <v>365000</v>
      </c>
      <c r="D130" s="1">
        <v>4</v>
      </c>
      <c r="E130" s="1">
        <v>1</v>
      </c>
      <c r="F130" s="1">
        <v>1520</v>
      </c>
      <c r="G130" s="1">
        <v>80150</v>
      </c>
      <c r="H130" s="1">
        <v>1</v>
      </c>
      <c r="I130" s="1">
        <v>0</v>
      </c>
      <c r="J130" s="1">
        <v>0</v>
      </c>
      <c r="K130" s="1">
        <v>2</v>
      </c>
      <c r="L130" s="1">
        <v>5</v>
      </c>
      <c r="M130" s="1">
        <v>1520</v>
      </c>
      <c r="N130" s="1">
        <v>0</v>
      </c>
      <c r="O130" s="1">
        <v>1948</v>
      </c>
      <c r="P130" s="1">
        <v>0</v>
      </c>
      <c r="Q130" s="1">
        <v>98045</v>
      </c>
      <c r="R130" s="1" t="s">
        <v>236</v>
      </c>
      <c r="S130" s="1">
        <v>-121769</v>
      </c>
      <c r="T130" s="1">
        <v>1740</v>
      </c>
      <c r="U130" s="1">
        <v>84506</v>
      </c>
      <c r="V130" s="1">
        <f t="shared" si="9"/>
        <v>1</v>
      </c>
      <c r="W130">
        <f t="shared" si="10"/>
        <v>240.13157894736841</v>
      </c>
      <c r="X130">
        <f t="shared" si="11"/>
        <v>0</v>
      </c>
      <c r="Y130">
        <f t="shared" si="12"/>
        <v>0</v>
      </c>
      <c r="Z130">
        <f t="shared" si="13"/>
        <v>1</v>
      </c>
      <c r="AA130">
        <f t="shared" si="14"/>
        <v>0</v>
      </c>
      <c r="AB130">
        <f t="shared" si="20"/>
        <v>0</v>
      </c>
      <c r="AC130">
        <f t="shared" si="16"/>
        <v>0</v>
      </c>
      <c r="AD130">
        <f t="shared" si="17"/>
        <v>0</v>
      </c>
      <c r="AE130">
        <v>0</v>
      </c>
    </row>
    <row r="131" spans="1:31" x14ac:dyDescent="0.3">
      <c r="A131" s="1">
        <v>9407000990</v>
      </c>
      <c r="B131" s="1" t="s">
        <v>232</v>
      </c>
      <c r="C131" s="1">
        <v>239900</v>
      </c>
      <c r="D131" s="1">
        <v>2</v>
      </c>
      <c r="E131" s="1">
        <v>1</v>
      </c>
      <c r="F131" s="1">
        <v>910</v>
      </c>
      <c r="G131" s="1">
        <v>9000</v>
      </c>
      <c r="H131" s="1">
        <v>1</v>
      </c>
      <c r="I131" s="1">
        <v>0</v>
      </c>
      <c r="J131" s="1">
        <v>0</v>
      </c>
      <c r="K131" s="1">
        <v>4</v>
      </c>
      <c r="L131" s="1">
        <v>6</v>
      </c>
      <c r="M131" s="1">
        <v>910</v>
      </c>
      <c r="N131" s="1">
        <v>0</v>
      </c>
      <c r="O131" s="1">
        <v>1983</v>
      </c>
      <c r="P131" s="1">
        <v>0</v>
      </c>
      <c r="Q131" s="1">
        <v>98045</v>
      </c>
      <c r="R131" s="1" t="s">
        <v>237</v>
      </c>
      <c r="S131" s="1">
        <v>-121771</v>
      </c>
      <c r="T131" s="1">
        <v>1410</v>
      </c>
      <c r="U131" s="1">
        <v>9440</v>
      </c>
      <c r="V131" s="1">
        <f t="shared" ref="V131:V194" si="21">X131+Z131+AA131+AB131+AC131+AD131</f>
        <v>1</v>
      </c>
      <c r="W131">
        <f t="shared" ref="W131:W194" si="22">C131/F131</f>
        <v>263.62637362637361</v>
      </c>
      <c r="X131">
        <f t="shared" ref="X131:X194" si="23">IF(E131&gt;2.07109004739337,1,0)</f>
        <v>0</v>
      </c>
      <c r="Y131">
        <f t="shared" ref="Y131:Y194" si="24">IF(J131&gt;0.1,1,0)</f>
        <v>0</v>
      </c>
      <c r="Z131">
        <f t="shared" ref="Z131:Z194" si="25">IF(D131&gt;3.2085308056872,1,0)</f>
        <v>0</v>
      </c>
      <c r="AA131">
        <f t="shared" ref="AA131:AA194" si="26">IF(H131&gt;1.40758293838863,1,0)</f>
        <v>0</v>
      </c>
      <c r="AB131">
        <f t="shared" si="20"/>
        <v>1</v>
      </c>
      <c r="AC131">
        <f t="shared" ref="AC131:AC194" si="27">IF(L131&gt;7.55924170616114,1,0)</f>
        <v>0</v>
      </c>
      <c r="AD131">
        <f t="shared" ref="AD131:AD194" si="28">IF(O131&gt;1984.52132701422,1,0)</f>
        <v>0</v>
      </c>
      <c r="AE131">
        <v>0</v>
      </c>
    </row>
    <row r="132" spans="1:31" x14ac:dyDescent="0.3">
      <c r="A132" s="1">
        <v>7787110370</v>
      </c>
      <c r="B132" s="1" t="s">
        <v>238</v>
      </c>
      <c r="C132" s="1">
        <v>447000</v>
      </c>
      <c r="D132" s="1">
        <v>4</v>
      </c>
      <c r="E132" s="1">
        <v>2.5</v>
      </c>
      <c r="F132" s="1">
        <v>2660</v>
      </c>
      <c r="G132" s="1">
        <v>8027</v>
      </c>
      <c r="H132" s="1">
        <v>2</v>
      </c>
      <c r="I132" s="1">
        <v>0</v>
      </c>
      <c r="J132" s="1">
        <v>0</v>
      </c>
      <c r="K132" s="1">
        <v>3</v>
      </c>
      <c r="L132" s="1">
        <v>8</v>
      </c>
      <c r="M132" s="1">
        <v>2660</v>
      </c>
      <c r="N132" s="1">
        <v>0</v>
      </c>
      <c r="O132" s="1">
        <v>1997</v>
      </c>
      <c r="P132" s="1">
        <v>0</v>
      </c>
      <c r="Q132" s="1">
        <v>98045</v>
      </c>
      <c r="R132" s="1" t="s">
        <v>239</v>
      </c>
      <c r="S132" s="1">
        <v>-121781</v>
      </c>
      <c r="T132" s="1">
        <v>2480</v>
      </c>
      <c r="U132" s="1">
        <v>8095</v>
      </c>
      <c r="V132" s="1">
        <f t="shared" si="21"/>
        <v>5</v>
      </c>
      <c r="W132">
        <f t="shared" si="22"/>
        <v>168.04511278195488</v>
      </c>
      <c r="X132">
        <f t="shared" si="23"/>
        <v>1</v>
      </c>
      <c r="Y132">
        <f t="shared" si="24"/>
        <v>0</v>
      </c>
      <c r="Z132">
        <f t="shared" si="25"/>
        <v>1</v>
      </c>
      <c r="AA132">
        <f t="shared" si="26"/>
        <v>1</v>
      </c>
      <c r="AB132">
        <f t="shared" si="20"/>
        <v>0</v>
      </c>
      <c r="AC132">
        <f t="shared" si="27"/>
        <v>1</v>
      </c>
      <c r="AD132">
        <f t="shared" si="28"/>
        <v>1</v>
      </c>
      <c r="AE132">
        <v>1</v>
      </c>
    </row>
    <row r="133" spans="1:31" x14ac:dyDescent="0.3">
      <c r="A133" s="1">
        <v>7334600030</v>
      </c>
      <c r="B133" s="1" t="s">
        <v>240</v>
      </c>
      <c r="C133" s="1">
        <v>280000</v>
      </c>
      <c r="D133" s="1">
        <v>3</v>
      </c>
      <c r="E133" s="1">
        <v>2.25</v>
      </c>
      <c r="F133" s="1">
        <v>1360</v>
      </c>
      <c r="G133" s="1">
        <v>9600</v>
      </c>
      <c r="H133" s="1">
        <v>2</v>
      </c>
      <c r="I133" s="1">
        <v>0</v>
      </c>
      <c r="J133" s="1">
        <v>0</v>
      </c>
      <c r="K133" s="1">
        <v>3</v>
      </c>
      <c r="L133" s="1">
        <v>7</v>
      </c>
      <c r="M133" s="1">
        <v>1360</v>
      </c>
      <c r="N133" s="1">
        <v>0</v>
      </c>
      <c r="O133" s="1">
        <v>1992</v>
      </c>
      <c r="P133" s="1">
        <v>0</v>
      </c>
      <c r="Q133" s="1">
        <v>98045</v>
      </c>
      <c r="R133" s="1" t="s">
        <v>241</v>
      </c>
      <c r="S133" s="1">
        <v>-121749</v>
      </c>
      <c r="T133" s="1">
        <v>1200</v>
      </c>
      <c r="U133" s="1">
        <v>10400</v>
      </c>
      <c r="V133" s="1">
        <f t="shared" si="21"/>
        <v>3</v>
      </c>
      <c r="W133">
        <f t="shared" si="22"/>
        <v>205.88235294117646</v>
      </c>
      <c r="X133">
        <f t="shared" si="23"/>
        <v>1</v>
      </c>
      <c r="Y133">
        <f t="shared" si="24"/>
        <v>0</v>
      </c>
      <c r="Z133">
        <f t="shared" si="25"/>
        <v>0</v>
      </c>
      <c r="AA133">
        <f t="shared" si="26"/>
        <v>1</v>
      </c>
      <c r="AB133">
        <f t="shared" si="20"/>
        <v>0</v>
      </c>
      <c r="AC133">
        <f t="shared" si="27"/>
        <v>0</v>
      </c>
      <c r="AD133">
        <f t="shared" si="28"/>
        <v>1</v>
      </c>
      <c r="AE133">
        <v>1</v>
      </c>
    </row>
    <row r="134" spans="1:31" x14ac:dyDescent="0.3">
      <c r="A134" s="1">
        <v>7334500800</v>
      </c>
      <c r="B134" s="1" t="s">
        <v>242</v>
      </c>
      <c r="C134" s="1">
        <v>299500</v>
      </c>
      <c r="D134" s="1">
        <v>3</v>
      </c>
      <c r="E134" s="1">
        <v>1</v>
      </c>
      <c r="F134" s="1">
        <v>1380</v>
      </c>
      <c r="G134" s="1">
        <v>10875</v>
      </c>
      <c r="H134" s="1">
        <v>1</v>
      </c>
      <c r="I134" s="1">
        <v>0</v>
      </c>
      <c r="J134" s="1">
        <v>0</v>
      </c>
      <c r="K134" s="1">
        <v>3</v>
      </c>
      <c r="L134" s="1">
        <v>7</v>
      </c>
      <c r="M134" s="1">
        <v>1380</v>
      </c>
      <c r="N134" s="1">
        <v>0</v>
      </c>
      <c r="O134" s="1">
        <v>1977</v>
      </c>
      <c r="P134" s="1">
        <v>0</v>
      </c>
      <c r="Q134" s="1">
        <v>98045</v>
      </c>
      <c r="R134" s="1" t="s">
        <v>243</v>
      </c>
      <c r="S134" s="1">
        <v>-121745</v>
      </c>
      <c r="T134" s="1">
        <v>1040</v>
      </c>
      <c r="U134" s="1">
        <v>10875</v>
      </c>
      <c r="V134" s="1">
        <f t="shared" si="21"/>
        <v>0</v>
      </c>
      <c r="W134">
        <f t="shared" si="22"/>
        <v>217.02898550724638</v>
      </c>
      <c r="X134">
        <f t="shared" si="23"/>
        <v>0</v>
      </c>
      <c r="Y134">
        <f t="shared" si="24"/>
        <v>0</v>
      </c>
      <c r="Z134">
        <f t="shared" si="25"/>
        <v>0</v>
      </c>
      <c r="AA134">
        <f t="shared" si="26"/>
        <v>0</v>
      </c>
      <c r="AB134">
        <f t="shared" si="20"/>
        <v>0</v>
      </c>
      <c r="AC134">
        <f t="shared" si="27"/>
        <v>0</v>
      </c>
      <c r="AD134">
        <f t="shared" si="28"/>
        <v>0</v>
      </c>
      <c r="AE134">
        <v>1</v>
      </c>
    </row>
    <row r="135" spans="1:31" x14ac:dyDescent="0.3">
      <c r="A135" s="1">
        <v>9407001600</v>
      </c>
      <c r="B135" s="1" t="s">
        <v>61</v>
      </c>
      <c r="C135" s="1">
        <v>305000</v>
      </c>
      <c r="D135" s="1">
        <v>3</v>
      </c>
      <c r="E135" s="1">
        <v>1.75</v>
      </c>
      <c r="F135" s="1">
        <v>1660</v>
      </c>
      <c r="G135" s="1">
        <v>11500</v>
      </c>
      <c r="H135" s="1">
        <v>1</v>
      </c>
      <c r="I135" s="1">
        <v>0</v>
      </c>
      <c r="J135" s="1">
        <v>0</v>
      </c>
      <c r="K135" s="1">
        <v>3</v>
      </c>
      <c r="L135" s="1">
        <v>7</v>
      </c>
      <c r="M135" s="1">
        <v>1130</v>
      </c>
      <c r="N135" s="1">
        <v>530</v>
      </c>
      <c r="O135" s="1">
        <v>1979</v>
      </c>
      <c r="P135" s="1">
        <v>0</v>
      </c>
      <c r="Q135" s="1">
        <v>98045</v>
      </c>
      <c r="R135" s="1" t="s">
        <v>244</v>
      </c>
      <c r="S135" s="1">
        <v>-121774</v>
      </c>
      <c r="T135" s="1">
        <v>1250</v>
      </c>
      <c r="U135" s="1">
        <v>11000</v>
      </c>
      <c r="V135" s="1">
        <f t="shared" si="21"/>
        <v>0</v>
      </c>
      <c r="W135">
        <f t="shared" si="22"/>
        <v>183.73493975903614</v>
      </c>
      <c r="X135">
        <f t="shared" si="23"/>
        <v>0</v>
      </c>
      <c r="Y135">
        <f t="shared" si="24"/>
        <v>0</v>
      </c>
      <c r="Z135">
        <f t="shared" si="25"/>
        <v>0</v>
      </c>
      <c r="AA135">
        <f t="shared" si="26"/>
        <v>0</v>
      </c>
      <c r="AB135">
        <f t="shared" si="20"/>
        <v>0</v>
      </c>
      <c r="AC135">
        <f t="shared" si="27"/>
        <v>0</v>
      </c>
      <c r="AD135">
        <f t="shared" si="28"/>
        <v>0</v>
      </c>
      <c r="AE135">
        <v>1</v>
      </c>
    </row>
    <row r="136" spans="1:31" x14ac:dyDescent="0.3">
      <c r="A136" s="1">
        <v>5506500070</v>
      </c>
      <c r="B136" s="1" t="s">
        <v>245</v>
      </c>
      <c r="C136" s="1">
        <v>676000</v>
      </c>
      <c r="D136" s="1">
        <v>3</v>
      </c>
      <c r="E136" s="1">
        <v>2.25</v>
      </c>
      <c r="F136" s="1">
        <v>2680</v>
      </c>
      <c r="G136" s="1">
        <v>41804</v>
      </c>
      <c r="H136" s="1">
        <v>1</v>
      </c>
      <c r="I136" s="1">
        <v>0</v>
      </c>
      <c r="J136" s="1">
        <v>0</v>
      </c>
      <c r="K136" s="1">
        <v>3</v>
      </c>
      <c r="L136" s="1">
        <v>9</v>
      </c>
      <c r="M136" s="1">
        <v>2680</v>
      </c>
      <c r="N136" s="1">
        <v>0</v>
      </c>
      <c r="O136" s="1">
        <v>1989</v>
      </c>
      <c r="P136" s="1">
        <v>0</v>
      </c>
      <c r="Q136" s="1">
        <v>98045</v>
      </c>
      <c r="R136" s="1" t="s">
        <v>90</v>
      </c>
      <c r="S136" s="1" t="s">
        <v>210</v>
      </c>
      <c r="T136" s="1">
        <v>2680</v>
      </c>
      <c r="U136" s="1">
        <v>40866</v>
      </c>
      <c r="V136" s="1">
        <f t="shared" si="21"/>
        <v>3</v>
      </c>
      <c r="W136">
        <f t="shared" si="22"/>
        <v>252.23880597014926</v>
      </c>
      <c r="X136">
        <f t="shared" si="23"/>
        <v>1</v>
      </c>
      <c r="Y136">
        <f t="shared" si="24"/>
        <v>0</v>
      </c>
      <c r="Z136">
        <f t="shared" si="25"/>
        <v>0</v>
      </c>
      <c r="AA136">
        <f t="shared" si="26"/>
        <v>0</v>
      </c>
      <c r="AB136">
        <f t="shared" si="20"/>
        <v>0</v>
      </c>
      <c r="AC136">
        <f t="shared" si="27"/>
        <v>1</v>
      </c>
      <c r="AD136">
        <f t="shared" si="28"/>
        <v>1</v>
      </c>
      <c r="AE136">
        <v>0</v>
      </c>
    </row>
    <row r="137" spans="1:31" x14ac:dyDescent="0.3">
      <c r="A137" s="1">
        <v>723099044</v>
      </c>
      <c r="B137" s="1" t="s">
        <v>246</v>
      </c>
      <c r="C137" s="1">
        <v>433200</v>
      </c>
      <c r="D137" s="1">
        <v>3</v>
      </c>
      <c r="E137" s="1">
        <v>2.5</v>
      </c>
      <c r="F137" s="1">
        <v>2075</v>
      </c>
      <c r="G137" s="1">
        <v>16200</v>
      </c>
      <c r="H137" s="1">
        <v>2</v>
      </c>
      <c r="I137" s="1">
        <v>0</v>
      </c>
      <c r="J137" s="1">
        <v>0</v>
      </c>
      <c r="K137" s="1">
        <v>3</v>
      </c>
      <c r="L137" s="1">
        <v>8</v>
      </c>
      <c r="M137" s="1">
        <v>2075</v>
      </c>
      <c r="N137" s="1">
        <v>0</v>
      </c>
      <c r="O137" s="1">
        <v>2002</v>
      </c>
      <c r="P137" s="1">
        <v>0</v>
      </c>
      <c r="Q137" s="1">
        <v>98045</v>
      </c>
      <c r="R137" s="1" t="s">
        <v>112</v>
      </c>
      <c r="S137" s="1">
        <v>-121698</v>
      </c>
      <c r="T137" s="1">
        <v>2300</v>
      </c>
      <c r="U137" s="1">
        <v>32379</v>
      </c>
      <c r="V137" s="1">
        <f t="shared" si="21"/>
        <v>4</v>
      </c>
      <c r="W137">
        <f t="shared" si="22"/>
        <v>208.77108433734941</v>
      </c>
      <c r="X137">
        <f t="shared" si="23"/>
        <v>1</v>
      </c>
      <c r="Y137">
        <f t="shared" si="24"/>
        <v>0</v>
      </c>
      <c r="Z137">
        <f t="shared" si="25"/>
        <v>0</v>
      </c>
      <c r="AA137">
        <f t="shared" si="26"/>
        <v>1</v>
      </c>
      <c r="AB137">
        <f>IF(K137&gt;3.1563981042654,1,0)</f>
        <v>0</v>
      </c>
      <c r="AC137">
        <f t="shared" si="27"/>
        <v>1</v>
      </c>
      <c r="AD137">
        <f t="shared" si="28"/>
        <v>1</v>
      </c>
      <c r="AE137">
        <v>1</v>
      </c>
    </row>
    <row r="138" spans="1:31" x14ac:dyDescent="0.3">
      <c r="A138" s="1">
        <v>7334500120</v>
      </c>
      <c r="B138" s="1" t="s">
        <v>57</v>
      </c>
      <c r="C138" s="1">
        <v>240000</v>
      </c>
      <c r="D138" s="1">
        <v>3</v>
      </c>
      <c r="E138" s="1">
        <v>1.5</v>
      </c>
      <c r="F138" s="1">
        <v>1360</v>
      </c>
      <c r="G138" s="1">
        <v>9760</v>
      </c>
      <c r="H138" s="1" t="s">
        <v>87</v>
      </c>
      <c r="I138" s="1">
        <v>0</v>
      </c>
      <c r="J138" s="1">
        <v>0</v>
      </c>
      <c r="K138" s="1">
        <v>5</v>
      </c>
      <c r="L138" s="1">
        <v>7</v>
      </c>
      <c r="M138" s="1">
        <v>1360</v>
      </c>
      <c r="N138" s="1">
        <v>0</v>
      </c>
      <c r="O138" s="1">
        <v>1984</v>
      </c>
      <c r="P138" s="1">
        <v>0</v>
      </c>
      <c r="Q138" s="1">
        <v>98045</v>
      </c>
      <c r="R138" s="1" t="s">
        <v>114</v>
      </c>
      <c r="S138" s="1">
        <v>-121757</v>
      </c>
      <c r="T138" s="1">
        <v>1310</v>
      </c>
      <c r="U138" s="1">
        <v>11456</v>
      </c>
      <c r="V138" s="1">
        <f t="shared" si="21"/>
        <v>2</v>
      </c>
      <c r="W138">
        <f t="shared" si="22"/>
        <v>176.47058823529412</v>
      </c>
      <c r="X138">
        <f t="shared" si="23"/>
        <v>0</v>
      </c>
      <c r="Y138">
        <f t="shared" si="24"/>
        <v>0</v>
      </c>
      <c r="Z138">
        <f t="shared" si="25"/>
        <v>0</v>
      </c>
      <c r="AA138">
        <f t="shared" si="26"/>
        <v>1</v>
      </c>
      <c r="AB138">
        <f t="shared" si="20"/>
        <v>1</v>
      </c>
      <c r="AC138">
        <f t="shared" si="27"/>
        <v>0</v>
      </c>
      <c r="AD138">
        <f t="shared" si="28"/>
        <v>0</v>
      </c>
      <c r="AE138">
        <v>1</v>
      </c>
    </row>
    <row r="139" spans="1:31" x14ac:dyDescent="0.3">
      <c r="A139" s="1">
        <v>7338200180</v>
      </c>
      <c r="B139" s="1" t="s">
        <v>247</v>
      </c>
      <c r="C139" s="1">
        <v>590000</v>
      </c>
      <c r="D139" s="1">
        <v>4</v>
      </c>
      <c r="E139" s="1">
        <v>2.5</v>
      </c>
      <c r="F139" s="1">
        <v>2660</v>
      </c>
      <c r="G139" s="1">
        <v>35010</v>
      </c>
      <c r="H139" s="1">
        <v>2</v>
      </c>
      <c r="I139" s="1">
        <v>0</v>
      </c>
      <c r="J139" s="1">
        <v>2</v>
      </c>
      <c r="K139" s="1">
        <v>3</v>
      </c>
      <c r="L139" s="1">
        <v>9</v>
      </c>
      <c r="M139" s="1">
        <v>2660</v>
      </c>
      <c r="N139" s="1">
        <v>0</v>
      </c>
      <c r="O139" s="1">
        <v>1993</v>
      </c>
      <c r="P139" s="1">
        <v>0</v>
      </c>
      <c r="Q139" s="1">
        <v>98045</v>
      </c>
      <c r="R139" s="1" t="s">
        <v>248</v>
      </c>
      <c r="S139" s="1">
        <v>-121714</v>
      </c>
      <c r="T139" s="1">
        <v>2330</v>
      </c>
      <c r="U139" s="1">
        <v>35448</v>
      </c>
      <c r="V139" s="1">
        <f t="shared" si="21"/>
        <v>5</v>
      </c>
      <c r="W139">
        <f t="shared" si="22"/>
        <v>221.80451127819549</v>
      </c>
      <c r="X139">
        <f t="shared" si="23"/>
        <v>1</v>
      </c>
      <c r="Y139">
        <f t="shared" si="24"/>
        <v>1</v>
      </c>
      <c r="Z139">
        <f t="shared" si="25"/>
        <v>1</v>
      </c>
      <c r="AA139">
        <f t="shared" si="26"/>
        <v>1</v>
      </c>
      <c r="AB139">
        <f t="shared" si="20"/>
        <v>0</v>
      </c>
      <c r="AC139">
        <f t="shared" si="27"/>
        <v>1</v>
      </c>
      <c r="AD139">
        <f t="shared" si="28"/>
        <v>1</v>
      </c>
      <c r="AE139">
        <v>0</v>
      </c>
    </row>
    <row r="140" spans="1:31" x14ac:dyDescent="0.3">
      <c r="A140" s="1">
        <v>1623089025</v>
      </c>
      <c r="B140" s="1" t="s">
        <v>249</v>
      </c>
      <c r="C140" s="1">
        <v>313500</v>
      </c>
      <c r="D140" s="1">
        <v>5</v>
      </c>
      <c r="E140" s="1">
        <v>3</v>
      </c>
      <c r="F140" s="1">
        <v>2240</v>
      </c>
      <c r="G140" s="1">
        <v>94960</v>
      </c>
      <c r="H140" s="1">
        <v>1</v>
      </c>
      <c r="I140" s="1">
        <v>0</v>
      </c>
      <c r="J140" s="1">
        <v>0</v>
      </c>
      <c r="K140" s="1">
        <v>3</v>
      </c>
      <c r="L140" s="1">
        <v>6</v>
      </c>
      <c r="M140" s="1">
        <v>2240</v>
      </c>
      <c r="N140" s="1">
        <v>0</v>
      </c>
      <c r="O140" s="1">
        <v>1985</v>
      </c>
      <c r="P140" s="1">
        <v>0</v>
      </c>
      <c r="Q140" s="1">
        <v>98045</v>
      </c>
      <c r="R140" s="1">
        <v>47481</v>
      </c>
      <c r="S140" s="1">
        <v>-121788</v>
      </c>
      <c r="T140" s="1">
        <v>1780</v>
      </c>
      <c r="U140" s="1">
        <v>43400</v>
      </c>
      <c r="V140" s="1">
        <f t="shared" si="21"/>
        <v>3</v>
      </c>
      <c r="W140">
        <f t="shared" si="22"/>
        <v>139.95535714285714</v>
      </c>
      <c r="X140">
        <f t="shared" si="23"/>
        <v>1</v>
      </c>
      <c r="Y140">
        <f t="shared" si="24"/>
        <v>0</v>
      </c>
      <c r="Z140">
        <f t="shared" si="25"/>
        <v>1</v>
      </c>
      <c r="AA140">
        <f t="shared" si="26"/>
        <v>0</v>
      </c>
      <c r="AB140">
        <f t="shared" si="20"/>
        <v>0</v>
      </c>
      <c r="AC140">
        <f t="shared" si="27"/>
        <v>0</v>
      </c>
      <c r="AD140">
        <f t="shared" si="28"/>
        <v>1</v>
      </c>
      <c r="AE140">
        <v>1</v>
      </c>
    </row>
    <row r="141" spans="1:31" x14ac:dyDescent="0.3">
      <c r="A141" s="1">
        <v>9510320150</v>
      </c>
      <c r="B141" s="1" t="s">
        <v>163</v>
      </c>
      <c r="C141" s="1">
        <v>545000</v>
      </c>
      <c r="D141" s="1">
        <v>4</v>
      </c>
      <c r="E141" s="1">
        <v>2.5</v>
      </c>
      <c r="F141" s="1">
        <v>2500</v>
      </c>
      <c r="G141" s="1">
        <v>50595</v>
      </c>
      <c r="H141" s="1">
        <v>2</v>
      </c>
      <c r="I141" s="1">
        <v>0</v>
      </c>
      <c r="J141" s="1">
        <v>0</v>
      </c>
      <c r="K141" s="1">
        <v>3</v>
      </c>
      <c r="L141" s="1">
        <v>9</v>
      </c>
      <c r="M141" s="1">
        <v>2500</v>
      </c>
      <c r="N141" s="1">
        <v>0</v>
      </c>
      <c r="O141" s="1">
        <v>1997</v>
      </c>
      <c r="P141" s="1">
        <v>0</v>
      </c>
      <c r="Q141" s="1">
        <v>98045</v>
      </c>
      <c r="R141" s="1" t="s">
        <v>250</v>
      </c>
      <c r="S141" s="1">
        <v>-121731</v>
      </c>
      <c r="T141" s="1">
        <v>2765</v>
      </c>
      <c r="U141" s="1">
        <v>33720</v>
      </c>
      <c r="V141" s="1">
        <f t="shared" si="21"/>
        <v>5</v>
      </c>
      <c r="W141">
        <f t="shared" si="22"/>
        <v>218</v>
      </c>
      <c r="X141">
        <f t="shared" si="23"/>
        <v>1</v>
      </c>
      <c r="Y141">
        <f t="shared" si="24"/>
        <v>0</v>
      </c>
      <c r="Z141">
        <f t="shared" si="25"/>
        <v>1</v>
      </c>
      <c r="AA141">
        <f t="shared" si="26"/>
        <v>1</v>
      </c>
      <c r="AB141">
        <f t="shared" si="20"/>
        <v>0</v>
      </c>
      <c r="AC141">
        <f t="shared" si="27"/>
        <v>1</v>
      </c>
      <c r="AD141">
        <f t="shared" si="28"/>
        <v>1</v>
      </c>
      <c r="AE141">
        <v>1</v>
      </c>
    </row>
    <row r="142" spans="1:31" x14ac:dyDescent="0.3">
      <c r="A142" s="1">
        <v>7708300150</v>
      </c>
      <c r="B142" s="1" t="s">
        <v>251</v>
      </c>
      <c r="C142" s="1">
        <v>315000</v>
      </c>
      <c r="D142" s="1">
        <v>3</v>
      </c>
      <c r="E142" s="1">
        <v>2</v>
      </c>
      <c r="F142" s="1">
        <v>1660</v>
      </c>
      <c r="G142" s="1">
        <v>11135</v>
      </c>
      <c r="H142" s="1">
        <v>1</v>
      </c>
      <c r="I142" s="1">
        <v>0</v>
      </c>
      <c r="J142" s="1">
        <v>0</v>
      </c>
      <c r="K142" s="1">
        <v>3</v>
      </c>
      <c r="L142" s="1">
        <v>8</v>
      </c>
      <c r="M142" s="1">
        <v>1660</v>
      </c>
      <c r="N142" s="1">
        <v>0</v>
      </c>
      <c r="O142" s="1">
        <v>1971</v>
      </c>
      <c r="P142" s="1">
        <v>0</v>
      </c>
      <c r="Q142" s="1">
        <v>98045</v>
      </c>
      <c r="R142" s="1" t="s">
        <v>252</v>
      </c>
      <c r="S142" s="1">
        <v>-121787</v>
      </c>
      <c r="T142" s="1">
        <v>1660</v>
      </c>
      <c r="U142" s="1">
        <v>11560</v>
      </c>
      <c r="V142" s="1">
        <f t="shared" si="21"/>
        <v>1</v>
      </c>
      <c r="W142">
        <f t="shared" si="22"/>
        <v>189.75903614457832</v>
      </c>
      <c r="X142">
        <f t="shared" si="23"/>
        <v>0</v>
      </c>
      <c r="Y142">
        <f t="shared" si="24"/>
        <v>0</v>
      </c>
      <c r="Z142">
        <f t="shared" si="25"/>
        <v>0</v>
      </c>
      <c r="AA142">
        <f t="shared" si="26"/>
        <v>0</v>
      </c>
      <c r="AB142">
        <f t="shared" si="20"/>
        <v>0</v>
      </c>
      <c r="AC142">
        <f t="shared" si="27"/>
        <v>1</v>
      </c>
      <c r="AD142">
        <f t="shared" si="28"/>
        <v>0</v>
      </c>
      <c r="AE142">
        <v>1</v>
      </c>
    </row>
    <row r="143" spans="1:31" x14ac:dyDescent="0.3">
      <c r="A143" s="1">
        <v>1023089096</v>
      </c>
      <c r="B143" s="1" t="s">
        <v>253</v>
      </c>
      <c r="C143" s="1">
        <v>299000</v>
      </c>
      <c r="D143" s="1">
        <v>3</v>
      </c>
      <c r="E143" s="1">
        <v>1</v>
      </c>
      <c r="F143" s="1">
        <v>1200</v>
      </c>
      <c r="G143" s="1">
        <v>15843</v>
      </c>
      <c r="H143" s="1">
        <v>1</v>
      </c>
      <c r="I143" s="1">
        <v>0</v>
      </c>
      <c r="J143" s="1">
        <v>2</v>
      </c>
      <c r="K143" s="1">
        <v>3</v>
      </c>
      <c r="L143" s="1">
        <v>7</v>
      </c>
      <c r="M143" s="1">
        <v>1200</v>
      </c>
      <c r="N143" s="1">
        <v>0</v>
      </c>
      <c r="O143" s="1">
        <v>1955</v>
      </c>
      <c r="P143" s="1">
        <v>0</v>
      </c>
      <c r="Q143" s="1">
        <v>98045</v>
      </c>
      <c r="R143" s="1" t="s">
        <v>179</v>
      </c>
      <c r="S143" s="1">
        <v>-121779</v>
      </c>
      <c r="T143" s="1">
        <v>1410</v>
      </c>
      <c r="U143" s="1">
        <v>15843</v>
      </c>
      <c r="V143" s="1">
        <f t="shared" si="21"/>
        <v>0</v>
      </c>
      <c r="W143">
        <f t="shared" si="22"/>
        <v>249.16666666666666</v>
      </c>
      <c r="X143">
        <f t="shared" si="23"/>
        <v>0</v>
      </c>
      <c r="Y143">
        <f t="shared" si="24"/>
        <v>1</v>
      </c>
      <c r="Z143">
        <f t="shared" si="25"/>
        <v>0</v>
      </c>
      <c r="AA143">
        <f t="shared" si="26"/>
        <v>0</v>
      </c>
      <c r="AB143">
        <f t="shared" si="20"/>
        <v>0</v>
      </c>
      <c r="AC143">
        <f t="shared" si="27"/>
        <v>0</v>
      </c>
      <c r="AD143">
        <f t="shared" si="28"/>
        <v>0</v>
      </c>
      <c r="AE143">
        <v>0</v>
      </c>
    </row>
    <row r="144" spans="1:31" x14ac:dyDescent="0.3">
      <c r="A144" s="1">
        <v>2523089025</v>
      </c>
      <c r="B144" s="1" t="s">
        <v>254</v>
      </c>
      <c r="C144" s="2">
        <v>1075000</v>
      </c>
      <c r="D144" s="1">
        <v>3</v>
      </c>
      <c r="E144" s="1">
        <v>3</v>
      </c>
      <c r="F144" s="1">
        <v>4020</v>
      </c>
      <c r="G144" s="1">
        <v>435600</v>
      </c>
      <c r="H144" s="1" t="s">
        <v>87</v>
      </c>
      <c r="I144" s="1">
        <v>0</v>
      </c>
      <c r="J144" s="1">
        <v>2</v>
      </c>
      <c r="K144" s="1">
        <v>3</v>
      </c>
      <c r="L144" s="1">
        <v>10</v>
      </c>
      <c r="M144" s="1">
        <v>4020</v>
      </c>
      <c r="N144" s="1">
        <v>0</v>
      </c>
      <c r="O144" s="1">
        <v>1999</v>
      </c>
      <c r="P144" s="1">
        <v>0</v>
      </c>
      <c r="Q144" s="1">
        <v>98045</v>
      </c>
      <c r="R144" s="1" t="s">
        <v>82</v>
      </c>
      <c r="S144" s="1">
        <v>-121731</v>
      </c>
      <c r="T144" s="1">
        <v>2590</v>
      </c>
      <c r="U144" s="1">
        <v>283140</v>
      </c>
      <c r="V144" s="1">
        <f t="shared" si="21"/>
        <v>4</v>
      </c>
      <c r="W144">
        <f t="shared" si="22"/>
        <v>267.41293532338307</v>
      </c>
      <c r="X144">
        <f t="shared" si="23"/>
        <v>1</v>
      </c>
      <c r="Y144">
        <f t="shared" si="24"/>
        <v>1</v>
      </c>
      <c r="Z144">
        <f t="shared" si="25"/>
        <v>0</v>
      </c>
      <c r="AA144">
        <f t="shared" si="26"/>
        <v>1</v>
      </c>
      <c r="AB144">
        <f t="shared" si="20"/>
        <v>0</v>
      </c>
      <c r="AC144">
        <f t="shared" si="27"/>
        <v>1</v>
      </c>
      <c r="AD144">
        <f t="shared" si="28"/>
        <v>1</v>
      </c>
      <c r="AE144">
        <v>0</v>
      </c>
    </row>
    <row r="145" spans="1:31" x14ac:dyDescent="0.3">
      <c r="A145" s="1">
        <v>3123089010</v>
      </c>
      <c r="B145" s="1" t="s">
        <v>255</v>
      </c>
      <c r="C145" s="1">
        <v>472000</v>
      </c>
      <c r="D145" s="1">
        <v>3</v>
      </c>
      <c r="E145" s="1">
        <v>2</v>
      </c>
      <c r="F145" s="1">
        <v>2770</v>
      </c>
      <c r="G145" s="1">
        <v>89298</v>
      </c>
      <c r="H145" s="1">
        <v>2</v>
      </c>
      <c r="I145" s="1">
        <v>0</v>
      </c>
      <c r="J145" s="1">
        <v>0</v>
      </c>
      <c r="K145" s="1">
        <v>3</v>
      </c>
      <c r="L145" s="1">
        <v>9</v>
      </c>
      <c r="M145" s="1">
        <v>2770</v>
      </c>
      <c r="N145" s="1">
        <v>0</v>
      </c>
      <c r="O145" s="1">
        <v>2004</v>
      </c>
      <c r="P145" s="1">
        <v>0</v>
      </c>
      <c r="Q145" s="1">
        <v>98045</v>
      </c>
      <c r="R145" s="1" t="s">
        <v>256</v>
      </c>
      <c r="S145" s="1">
        <v>-121842</v>
      </c>
      <c r="T145" s="1">
        <v>2040</v>
      </c>
      <c r="U145" s="1">
        <v>109771</v>
      </c>
      <c r="V145" s="1">
        <f t="shared" si="21"/>
        <v>3</v>
      </c>
      <c r="W145">
        <f t="shared" si="22"/>
        <v>170.39711191335741</v>
      </c>
      <c r="X145">
        <f t="shared" si="23"/>
        <v>0</v>
      </c>
      <c r="Y145">
        <f t="shared" si="24"/>
        <v>0</v>
      </c>
      <c r="Z145">
        <f t="shared" si="25"/>
        <v>0</v>
      </c>
      <c r="AA145">
        <f t="shared" si="26"/>
        <v>1</v>
      </c>
      <c r="AB145">
        <f t="shared" si="20"/>
        <v>0</v>
      </c>
      <c r="AC145">
        <f t="shared" si="27"/>
        <v>1</v>
      </c>
      <c r="AD145">
        <f t="shared" si="28"/>
        <v>1</v>
      </c>
      <c r="AE145">
        <v>1</v>
      </c>
    </row>
    <row r="146" spans="1:31" x14ac:dyDescent="0.3">
      <c r="A146" s="1">
        <v>1223089077</v>
      </c>
      <c r="B146" s="1" t="s">
        <v>23</v>
      </c>
      <c r="C146" s="1">
        <v>718000</v>
      </c>
      <c r="D146" s="1">
        <v>3</v>
      </c>
      <c r="E146" s="1">
        <v>1.75</v>
      </c>
      <c r="F146" s="1">
        <v>4060</v>
      </c>
      <c r="G146" s="1">
        <v>136290</v>
      </c>
      <c r="H146" s="1">
        <v>1</v>
      </c>
      <c r="I146" s="1">
        <v>0</v>
      </c>
      <c r="J146" s="1">
        <v>0</v>
      </c>
      <c r="K146" s="1">
        <v>3</v>
      </c>
      <c r="L146" s="1">
        <v>8</v>
      </c>
      <c r="M146" s="1">
        <v>2810</v>
      </c>
      <c r="N146" s="1">
        <v>1250</v>
      </c>
      <c r="O146" s="1">
        <v>1995</v>
      </c>
      <c r="P146" s="1">
        <v>0</v>
      </c>
      <c r="Q146" s="1">
        <v>98045</v>
      </c>
      <c r="R146" s="1" t="s">
        <v>92</v>
      </c>
      <c r="S146" s="1">
        <v>-121719</v>
      </c>
      <c r="T146" s="1">
        <v>1300</v>
      </c>
      <c r="U146" s="1">
        <v>51836</v>
      </c>
      <c r="V146" s="1">
        <f t="shared" si="21"/>
        <v>2</v>
      </c>
      <c r="W146">
        <f t="shared" si="22"/>
        <v>176.84729064039408</v>
      </c>
      <c r="X146">
        <f t="shared" si="23"/>
        <v>0</v>
      </c>
      <c r="Y146">
        <f t="shared" si="24"/>
        <v>0</v>
      </c>
      <c r="Z146">
        <f t="shared" si="25"/>
        <v>0</v>
      </c>
      <c r="AA146">
        <f t="shared" si="26"/>
        <v>0</v>
      </c>
      <c r="AB146">
        <f t="shared" si="20"/>
        <v>0</v>
      </c>
      <c r="AC146">
        <f t="shared" si="27"/>
        <v>1</v>
      </c>
      <c r="AD146">
        <f t="shared" si="28"/>
        <v>1</v>
      </c>
      <c r="AE146">
        <v>1</v>
      </c>
    </row>
    <row r="147" spans="1:31" x14ac:dyDescent="0.3">
      <c r="A147" s="1">
        <v>1523089266</v>
      </c>
      <c r="B147" s="1" t="s">
        <v>257</v>
      </c>
      <c r="C147" s="1">
        <v>447500</v>
      </c>
      <c r="D147" s="1">
        <v>3</v>
      </c>
      <c r="E147" s="1">
        <v>2.5</v>
      </c>
      <c r="F147" s="1">
        <v>2320</v>
      </c>
      <c r="G147" s="1">
        <v>15024</v>
      </c>
      <c r="H147" s="1">
        <v>2</v>
      </c>
      <c r="I147" s="1">
        <v>0</v>
      </c>
      <c r="J147" s="1">
        <v>0</v>
      </c>
      <c r="K147" s="1">
        <v>3</v>
      </c>
      <c r="L147" s="1">
        <v>8</v>
      </c>
      <c r="M147" s="1">
        <v>2320</v>
      </c>
      <c r="N147" s="1">
        <v>0</v>
      </c>
      <c r="O147" s="1">
        <v>1990</v>
      </c>
      <c r="P147" s="1">
        <v>0</v>
      </c>
      <c r="Q147" s="1">
        <v>98045</v>
      </c>
      <c r="R147" s="1" t="s">
        <v>258</v>
      </c>
      <c r="S147" s="1">
        <v>-121766</v>
      </c>
      <c r="T147" s="1">
        <v>2300</v>
      </c>
      <c r="U147" s="1">
        <v>15145</v>
      </c>
      <c r="V147" s="1">
        <f t="shared" si="21"/>
        <v>4</v>
      </c>
      <c r="W147">
        <f t="shared" si="22"/>
        <v>192.88793103448276</v>
      </c>
      <c r="X147">
        <f t="shared" si="23"/>
        <v>1</v>
      </c>
      <c r="Y147">
        <f t="shared" si="24"/>
        <v>0</v>
      </c>
      <c r="Z147">
        <f t="shared" si="25"/>
        <v>0</v>
      </c>
      <c r="AA147">
        <f t="shared" si="26"/>
        <v>1</v>
      </c>
      <c r="AB147">
        <f t="shared" si="20"/>
        <v>0</v>
      </c>
      <c r="AC147">
        <f t="shared" si="27"/>
        <v>1</v>
      </c>
      <c r="AD147">
        <f t="shared" si="28"/>
        <v>1</v>
      </c>
      <c r="AE147">
        <v>1</v>
      </c>
    </row>
    <row r="148" spans="1:31" x14ac:dyDescent="0.3">
      <c r="A148" s="1">
        <v>9407100720</v>
      </c>
      <c r="B148" s="1" t="s">
        <v>63</v>
      </c>
      <c r="C148" s="1">
        <v>290000</v>
      </c>
      <c r="D148" s="1">
        <v>3</v>
      </c>
      <c r="E148" s="1">
        <v>1.75</v>
      </c>
      <c r="F148" s="1">
        <v>1390</v>
      </c>
      <c r="G148" s="1">
        <v>13200</v>
      </c>
      <c r="H148" s="1">
        <v>2</v>
      </c>
      <c r="I148" s="1">
        <v>0</v>
      </c>
      <c r="J148" s="1">
        <v>0</v>
      </c>
      <c r="K148" s="1">
        <v>3</v>
      </c>
      <c r="L148" s="1">
        <v>7</v>
      </c>
      <c r="M148" s="1">
        <v>1390</v>
      </c>
      <c r="N148" s="1">
        <v>0</v>
      </c>
      <c r="O148" s="1">
        <v>1979</v>
      </c>
      <c r="P148" s="1">
        <v>0</v>
      </c>
      <c r="Q148" s="1">
        <v>98045</v>
      </c>
      <c r="R148" s="1" t="s">
        <v>41</v>
      </c>
      <c r="S148" s="1">
        <v>-121771</v>
      </c>
      <c r="T148" s="1">
        <v>1430</v>
      </c>
      <c r="U148" s="1">
        <v>10725</v>
      </c>
      <c r="V148" s="1">
        <f t="shared" si="21"/>
        <v>1</v>
      </c>
      <c r="W148">
        <f t="shared" si="22"/>
        <v>208.63309352517985</v>
      </c>
      <c r="X148">
        <f t="shared" si="23"/>
        <v>0</v>
      </c>
      <c r="Y148">
        <f t="shared" si="24"/>
        <v>0</v>
      </c>
      <c r="Z148">
        <f t="shared" si="25"/>
        <v>0</v>
      </c>
      <c r="AA148">
        <f t="shared" si="26"/>
        <v>1</v>
      </c>
      <c r="AB148">
        <f t="shared" si="20"/>
        <v>0</v>
      </c>
      <c r="AC148">
        <f t="shared" si="27"/>
        <v>0</v>
      </c>
      <c r="AD148">
        <f t="shared" si="28"/>
        <v>0</v>
      </c>
      <c r="AE148">
        <v>1</v>
      </c>
    </row>
    <row r="149" spans="1:31" x14ac:dyDescent="0.3">
      <c r="A149" s="1">
        <v>1323089107</v>
      </c>
      <c r="B149" s="1" t="s">
        <v>259</v>
      </c>
      <c r="C149" s="1">
        <v>585000</v>
      </c>
      <c r="D149" s="1">
        <v>3</v>
      </c>
      <c r="E149" s="1">
        <v>2.5</v>
      </c>
      <c r="F149" s="1">
        <v>2330</v>
      </c>
      <c r="G149" s="1">
        <v>33750</v>
      </c>
      <c r="H149" s="1">
        <v>2</v>
      </c>
      <c r="I149" s="1">
        <v>0</v>
      </c>
      <c r="J149" s="1">
        <v>0</v>
      </c>
      <c r="K149" s="1">
        <v>3</v>
      </c>
      <c r="L149" s="1">
        <v>9</v>
      </c>
      <c r="M149" s="1">
        <v>2330</v>
      </c>
      <c r="N149" s="1">
        <v>0</v>
      </c>
      <c r="O149" s="1">
        <v>1983</v>
      </c>
      <c r="P149" s="1">
        <v>2001</v>
      </c>
      <c r="Q149" s="1">
        <v>98045</v>
      </c>
      <c r="R149" s="1" t="s">
        <v>260</v>
      </c>
      <c r="S149" s="1">
        <v>-121723</v>
      </c>
      <c r="T149" s="1">
        <v>2270</v>
      </c>
      <c r="U149" s="1">
        <v>35000</v>
      </c>
      <c r="V149" s="1">
        <f t="shared" si="21"/>
        <v>3</v>
      </c>
      <c r="W149">
        <f t="shared" si="22"/>
        <v>251.07296137339057</v>
      </c>
      <c r="X149">
        <f t="shared" si="23"/>
        <v>1</v>
      </c>
      <c r="Y149">
        <f t="shared" si="24"/>
        <v>0</v>
      </c>
      <c r="Z149">
        <f t="shared" si="25"/>
        <v>0</v>
      </c>
      <c r="AA149">
        <f t="shared" si="26"/>
        <v>1</v>
      </c>
      <c r="AB149">
        <f t="shared" si="20"/>
        <v>0</v>
      </c>
      <c r="AC149">
        <f t="shared" si="27"/>
        <v>1</v>
      </c>
      <c r="AD149">
        <f t="shared" si="28"/>
        <v>0</v>
      </c>
      <c r="AE149">
        <v>0</v>
      </c>
    </row>
    <row r="150" spans="1:31" x14ac:dyDescent="0.3">
      <c r="A150" s="1">
        <v>9407102245</v>
      </c>
      <c r="B150" s="1" t="s">
        <v>261</v>
      </c>
      <c r="C150" s="1">
        <v>310000</v>
      </c>
      <c r="D150" s="1">
        <v>3</v>
      </c>
      <c r="E150" s="1">
        <v>2</v>
      </c>
      <c r="F150" s="1">
        <v>1350</v>
      </c>
      <c r="G150" s="1">
        <v>11150</v>
      </c>
      <c r="H150" s="1">
        <v>1</v>
      </c>
      <c r="I150" s="1">
        <v>0</v>
      </c>
      <c r="J150" s="1">
        <v>0</v>
      </c>
      <c r="K150" s="1">
        <v>3</v>
      </c>
      <c r="L150" s="1">
        <v>7</v>
      </c>
      <c r="M150" s="1">
        <v>1110</v>
      </c>
      <c r="N150" s="1">
        <v>240</v>
      </c>
      <c r="O150" s="1">
        <v>1995</v>
      </c>
      <c r="P150" s="1">
        <v>0</v>
      </c>
      <c r="Q150" s="1">
        <v>98045</v>
      </c>
      <c r="R150" s="1">
        <v>47446</v>
      </c>
      <c r="S150" s="1">
        <v>-121776</v>
      </c>
      <c r="T150" s="1">
        <v>1290</v>
      </c>
      <c r="U150" s="1">
        <v>10043</v>
      </c>
      <c r="V150" s="1">
        <f t="shared" si="21"/>
        <v>1</v>
      </c>
      <c r="W150">
        <f t="shared" si="22"/>
        <v>229.62962962962962</v>
      </c>
      <c r="X150">
        <f t="shared" si="23"/>
        <v>0</v>
      </c>
      <c r="Y150">
        <f t="shared" si="24"/>
        <v>0</v>
      </c>
      <c r="Z150">
        <f t="shared" si="25"/>
        <v>0</v>
      </c>
      <c r="AA150">
        <f t="shared" si="26"/>
        <v>0</v>
      </c>
      <c r="AB150">
        <f t="shared" si="20"/>
        <v>0</v>
      </c>
      <c r="AC150">
        <f t="shared" si="27"/>
        <v>0</v>
      </c>
      <c r="AD150">
        <f t="shared" si="28"/>
        <v>1</v>
      </c>
      <c r="AE150">
        <v>0</v>
      </c>
    </row>
    <row r="151" spans="1:31" x14ac:dyDescent="0.3">
      <c r="A151" s="1">
        <v>9407001320</v>
      </c>
      <c r="B151" s="1" t="s">
        <v>166</v>
      </c>
      <c r="C151" s="1">
        <v>295000</v>
      </c>
      <c r="D151" s="1">
        <v>4</v>
      </c>
      <c r="E151" s="1">
        <v>2</v>
      </c>
      <c r="F151" s="1">
        <v>980</v>
      </c>
      <c r="G151" s="1">
        <v>10640</v>
      </c>
      <c r="H151" s="1">
        <v>1</v>
      </c>
      <c r="I151" s="1">
        <v>0</v>
      </c>
      <c r="J151" s="1">
        <v>0</v>
      </c>
      <c r="K151" s="1">
        <v>5</v>
      </c>
      <c r="L151" s="1">
        <v>7</v>
      </c>
      <c r="M151" s="1">
        <v>980</v>
      </c>
      <c r="N151" s="1">
        <v>0</v>
      </c>
      <c r="O151" s="1">
        <v>1978</v>
      </c>
      <c r="P151" s="1">
        <v>0</v>
      </c>
      <c r="Q151" s="1">
        <v>98045</v>
      </c>
      <c r="R151" s="1" t="s">
        <v>262</v>
      </c>
      <c r="S151" s="1">
        <v>-121773</v>
      </c>
      <c r="T151" s="1">
        <v>1230</v>
      </c>
      <c r="U151" s="1">
        <v>9750</v>
      </c>
      <c r="V151" s="1">
        <f t="shared" si="21"/>
        <v>2</v>
      </c>
      <c r="W151">
        <f t="shared" si="22"/>
        <v>301.0204081632653</v>
      </c>
      <c r="X151">
        <f t="shared" si="23"/>
        <v>0</v>
      </c>
      <c r="Y151">
        <f t="shared" si="24"/>
        <v>0</v>
      </c>
      <c r="Z151">
        <f t="shared" si="25"/>
        <v>1</v>
      </c>
      <c r="AA151">
        <f t="shared" si="26"/>
        <v>0</v>
      </c>
      <c r="AB151">
        <f t="shared" si="20"/>
        <v>1</v>
      </c>
      <c r="AC151">
        <f t="shared" si="27"/>
        <v>0</v>
      </c>
      <c r="AD151">
        <f t="shared" si="28"/>
        <v>0</v>
      </c>
      <c r="AE151">
        <v>0</v>
      </c>
    </row>
    <row r="152" spans="1:31" x14ac:dyDescent="0.3">
      <c r="A152" s="1">
        <v>8039900360</v>
      </c>
      <c r="B152" s="1" t="s">
        <v>74</v>
      </c>
      <c r="C152" s="1">
        <v>383000</v>
      </c>
      <c r="D152" s="1">
        <v>3</v>
      </c>
      <c r="E152" s="1">
        <v>2.25</v>
      </c>
      <c r="F152" s="1">
        <v>2090</v>
      </c>
      <c r="G152" s="1">
        <v>15000</v>
      </c>
      <c r="H152" s="1">
        <v>1</v>
      </c>
      <c r="I152" s="1">
        <v>0</v>
      </c>
      <c r="J152" s="1">
        <v>0</v>
      </c>
      <c r="K152" s="1">
        <v>3</v>
      </c>
      <c r="L152" s="1">
        <v>7</v>
      </c>
      <c r="M152" s="1">
        <v>2090</v>
      </c>
      <c r="N152" s="1">
        <v>0</v>
      </c>
      <c r="O152" s="1">
        <v>1961</v>
      </c>
      <c r="P152" s="1">
        <v>0</v>
      </c>
      <c r="Q152" s="1">
        <v>98045</v>
      </c>
      <c r="R152" s="1" t="s">
        <v>196</v>
      </c>
      <c r="S152" s="1">
        <v>-121783</v>
      </c>
      <c r="T152" s="1">
        <v>1690</v>
      </c>
      <c r="U152" s="1">
        <v>14400</v>
      </c>
      <c r="V152" s="1">
        <f t="shared" si="21"/>
        <v>1</v>
      </c>
      <c r="W152">
        <f t="shared" si="22"/>
        <v>183.25358851674642</v>
      </c>
      <c r="X152">
        <f t="shared" si="23"/>
        <v>1</v>
      </c>
      <c r="Y152">
        <f t="shared" si="24"/>
        <v>0</v>
      </c>
      <c r="Z152">
        <f t="shared" si="25"/>
        <v>0</v>
      </c>
      <c r="AA152">
        <f t="shared" si="26"/>
        <v>0</v>
      </c>
      <c r="AB152">
        <f t="shared" si="20"/>
        <v>0</v>
      </c>
      <c r="AC152">
        <f t="shared" si="27"/>
        <v>0</v>
      </c>
      <c r="AD152">
        <f t="shared" si="28"/>
        <v>0</v>
      </c>
      <c r="AE152">
        <v>1</v>
      </c>
    </row>
    <row r="153" spans="1:31" x14ac:dyDescent="0.3">
      <c r="A153" s="1">
        <v>8039900130</v>
      </c>
      <c r="B153" s="1" t="s">
        <v>190</v>
      </c>
      <c r="C153" s="1">
        <v>458000</v>
      </c>
      <c r="D153" s="1">
        <v>3</v>
      </c>
      <c r="E153" s="1">
        <v>1.5</v>
      </c>
      <c r="F153" s="1">
        <v>1570</v>
      </c>
      <c r="G153" s="1">
        <v>12196</v>
      </c>
      <c r="H153" s="1">
        <v>1</v>
      </c>
      <c r="I153" s="1">
        <v>0</v>
      </c>
      <c r="J153" s="1">
        <v>0</v>
      </c>
      <c r="K153" s="1">
        <v>4</v>
      </c>
      <c r="L153" s="1">
        <v>7</v>
      </c>
      <c r="M153" s="1">
        <v>1570</v>
      </c>
      <c r="N153" s="1">
        <v>0</v>
      </c>
      <c r="O153" s="1">
        <v>1972</v>
      </c>
      <c r="P153" s="1">
        <v>0</v>
      </c>
      <c r="Q153" s="1">
        <v>98045</v>
      </c>
      <c r="R153" s="1" t="s">
        <v>263</v>
      </c>
      <c r="S153" s="1">
        <v>-121786</v>
      </c>
      <c r="T153" s="1">
        <v>1740</v>
      </c>
      <c r="U153" s="1">
        <v>12196</v>
      </c>
      <c r="V153" s="1">
        <f t="shared" si="21"/>
        <v>1</v>
      </c>
      <c r="W153">
        <f t="shared" si="22"/>
        <v>291.71974522292993</v>
      </c>
      <c r="X153">
        <f t="shared" si="23"/>
        <v>0</v>
      </c>
      <c r="Y153">
        <f t="shared" si="24"/>
        <v>0</v>
      </c>
      <c r="Z153">
        <f t="shared" si="25"/>
        <v>0</v>
      </c>
      <c r="AA153">
        <f t="shared" si="26"/>
        <v>0</v>
      </c>
      <c r="AB153">
        <f t="shared" si="20"/>
        <v>1</v>
      </c>
      <c r="AC153">
        <f t="shared" si="27"/>
        <v>0</v>
      </c>
      <c r="AD153">
        <f t="shared" si="28"/>
        <v>0</v>
      </c>
      <c r="AE153">
        <v>0</v>
      </c>
    </row>
    <row r="154" spans="1:31" x14ac:dyDescent="0.3">
      <c r="A154" s="1">
        <v>1323089056</v>
      </c>
      <c r="B154" s="1" t="s">
        <v>264</v>
      </c>
      <c r="C154" s="1">
        <v>439000</v>
      </c>
      <c r="D154" s="1">
        <v>2</v>
      </c>
      <c r="E154" s="1">
        <v>1.75</v>
      </c>
      <c r="F154" s="1">
        <v>1620</v>
      </c>
      <c r="G154" s="1">
        <v>113862</v>
      </c>
      <c r="H154" s="1" t="s">
        <v>87</v>
      </c>
      <c r="I154" s="1">
        <v>0</v>
      </c>
      <c r="J154" s="1">
        <v>0</v>
      </c>
      <c r="K154" s="1">
        <v>3</v>
      </c>
      <c r="L154" s="1">
        <v>7</v>
      </c>
      <c r="M154" s="1">
        <v>1620</v>
      </c>
      <c r="N154" s="1">
        <v>0</v>
      </c>
      <c r="O154" s="1">
        <v>1995</v>
      </c>
      <c r="P154" s="1">
        <v>0</v>
      </c>
      <c r="Q154" s="1">
        <v>98045</v>
      </c>
      <c r="R154" s="1" t="s">
        <v>265</v>
      </c>
      <c r="S154" s="1">
        <v>-121719</v>
      </c>
      <c r="T154" s="1">
        <v>1560</v>
      </c>
      <c r="U154" s="1">
        <v>54806</v>
      </c>
      <c r="V154" s="1">
        <f t="shared" si="21"/>
        <v>2</v>
      </c>
      <c r="W154">
        <f t="shared" si="22"/>
        <v>270.98765432098764</v>
      </c>
      <c r="X154">
        <f t="shared" si="23"/>
        <v>0</v>
      </c>
      <c r="Y154">
        <f t="shared" si="24"/>
        <v>0</v>
      </c>
      <c r="Z154">
        <f t="shared" si="25"/>
        <v>0</v>
      </c>
      <c r="AA154">
        <f t="shared" si="26"/>
        <v>1</v>
      </c>
      <c r="AB154">
        <f>IF(K154&gt;3.1563981042654,1,0)</f>
        <v>0</v>
      </c>
      <c r="AC154">
        <f t="shared" si="27"/>
        <v>0</v>
      </c>
      <c r="AD154">
        <f t="shared" si="28"/>
        <v>1</v>
      </c>
      <c r="AE154">
        <v>0</v>
      </c>
    </row>
    <row r="155" spans="1:31" x14ac:dyDescent="0.3">
      <c r="A155" s="1">
        <v>8835800480</v>
      </c>
      <c r="B155" s="1" t="s">
        <v>218</v>
      </c>
      <c r="C155" s="1">
        <v>316000</v>
      </c>
      <c r="D155" s="1">
        <v>1</v>
      </c>
      <c r="E155" s="1">
        <v>2</v>
      </c>
      <c r="F155" s="1">
        <v>1780</v>
      </c>
      <c r="G155" s="1">
        <v>188465</v>
      </c>
      <c r="H155" s="1">
        <v>2</v>
      </c>
      <c r="I155" s="1">
        <v>0</v>
      </c>
      <c r="J155" s="1">
        <v>0</v>
      </c>
      <c r="K155" s="1">
        <v>3</v>
      </c>
      <c r="L155" s="1">
        <v>10</v>
      </c>
      <c r="M155" s="1">
        <v>1780</v>
      </c>
      <c r="N155" s="1">
        <v>0</v>
      </c>
      <c r="O155" s="1">
        <v>2001</v>
      </c>
      <c r="P155" s="1">
        <v>0</v>
      </c>
      <c r="Q155" s="1">
        <v>98045</v>
      </c>
      <c r="R155" s="1" t="s">
        <v>266</v>
      </c>
      <c r="S155" s="1">
        <v>-121768</v>
      </c>
      <c r="T155" s="1">
        <v>1780</v>
      </c>
      <c r="U155" s="1">
        <v>21094</v>
      </c>
      <c r="V155" s="1">
        <f t="shared" si="21"/>
        <v>3</v>
      </c>
      <c r="W155">
        <f t="shared" si="22"/>
        <v>177.52808988764045</v>
      </c>
      <c r="X155">
        <f t="shared" si="23"/>
        <v>0</v>
      </c>
      <c r="Y155">
        <f t="shared" si="24"/>
        <v>0</v>
      </c>
      <c r="Z155">
        <f t="shared" si="25"/>
        <v>0</v>
      </c>
      <c r="AA155">
        <f t="shared" si="26"/>
        <v>1</v>
      </c>
      <c r="AB155">
        <f t="shared" si="20"/>
        <v>0</v>
      </c>
      <c r="AC155">
        <f t="shared" si="27"/>
        <v>1</v>
      </c>
      <c r="AD155">
        <f t="shared" si="28"/>
        <v>1</v>
      </c>
      <c r="AE155">
        <v>1</v>
      </c>
    </row>
    <row r="156" spans="1:31" x14ac:dyDescent="0.3">
      <c r="A156" s="1">
        <v>2607760190</v>
      </c>
      <c r="B156" s="1" t="s">
        <v>267</v>
      </c>
      <c r="C156" s="1">
        <v>480000</v>
      </c>
      <c r="D156" s="1">
        <v>4</v>
      </c>
      <c r="E156" s="1">
        <v>2.5</v>
      </c>
      <c r="F156" s="1">
        <v>2180</v>
      </c>
      <c r="G156" s="1">
        <v>9861</v>
      </c>
      <c r="H156" s="1">
        <v>2</v>
      </c>
      <c r="I156" s="1">
        <v>0</v>
      </c>
      <c r="J156" s="1">
        <v>2</v>
      </c>
      <c r="K156" s="1">
        <v>3</v>
      </c>
      <c r="L156" s="1">
        <v>8</v>
      </c>
      <c r="M156" s="1">
        <v>2180</v>
      </c>
      <c r="N156" s="1">
        <v>0</v>
      </c>
      <c r="O156" s="1">
        <v>1997</v>
      </c>
      <c r="P156" s="1">
        <v>0</v>
      </c>
      <c r="Q156" s="1">
        <v>98045</v>
      </c>
      <c r="R156" s="1" t="s">
        <v>268</v>
      </c>
      <c r="S156" s="1">
        <v>-121802</v>
      </c>
      <c r="T156" s="1">
        <v>2390</v>
      </c>
      <c r="U156" s="1">
        <v>9761</v>
      </c>
      <c r="V156" s="1">
        <f t="shared" si="21"/>
        <v>5</v>
      </c>
      <c r="W156">
        <f t="shared" si="22"/>
        <v>220.18348623853211</v>
      </c>
      <c r="X156">
        <f t="shared" si="23"/>
        <v>1</v>
      </c>
      <c r="Y156">
        <f t="shared" si="24"/>
        <v>1</v>
      </c>
      <c r="Z156">
        <f t="shared" si="25"/>
        <v>1</v>
      </c>
      <c r="AA156">
        <f t="shared" si="26"/>
        <v>1</v>
      </c>
      <c r="AB156">
        <f t="shared" si="20"/>
        <v>0</v>
      </c>
      <c r="AC156">
        <f t="shared" si="27"/>
        <v>1</v>
      </c>
      <c r="AD156">
        <f t="shared" si="28"/>
        <v>1</v>
      </c>
      <c r="AE156">
        <v>1</v>
      </c>
    </row>
    <row r="157" spans="1:31" x14ac:dyDescent="0.3">
      <c r="A157" s="1">
        <v>1423089134</v>
      </c>
      <c r="B157" s="1" t="s">
        <v>269</v>
      </c>
      <c r="C157" s="1">
        <v>590000</v>
      </c>
      <c r="D157" s="1">
        <v>3</v>
      </c>
      <c r="E157" s="1">
        <v>2.25</v>
      </c>
      <c r="F157" s="1">
        <v>2680</v>
      </c>
      <c r="G157" s="1">
        <v>41250</v>
      </c>
      <c r="H157" s="1">
        <v>2</v>
      </c>
      <c r="I157" s="1">
        <v>0</v>
      </c>
      <c r="J157" s="1">
        <v>0</v>
      </c>
      <c r="K157" s="1">
        <v>3</v>
      </c>
      <c r="L157" s="1">
        <v>7</v>
      </c>
      <c r="M157" s="1">
        <v>2680</v>
      </c>
      <c r="N157" s="1">
        <v>0</v>
      </c>
      <c r="O157" s="1">
        <v>1984</v>
      </c>
      <c r="P157" s="1">
        <v>0</v>
      </c>
      <c r="Q157" s="1">
        <v>98045</v>
      </c>
      <c r="R157" s="1" t="s">
        <v>268</v>
      </c>
      <c r="S157" s="1">
        <v>-121749</v>
      </c>
      <c r="T157" s="1">
        <v>1940</v>
      </c>
      <c r="U157" s="1">
        <v>47044</v>
      </c>
      <c r="V157" s="1">
        <f t="shared" si="21"/>
        <v>2</v>
      </c>
      <c r="W157">
        <f t="shared" si="22"/>
        <v>220.14925373134329</v>
      </c>
      <c r="X157">
        <f t="shared" si="23"/>
        <v>1</v>
      </c>
      <c r="Y157">
        <f t="shared" si="24"/>
        <v>0</v>
      </c>
      <c r="Z157">
        <f t="shared" si="25"/>
        <v>0</v>
      </c>
      <c r="AA157">
        <f t="shared" si="26"/>
        <v>1</v>
      </c>
      <c r="AB157">
        <f t="shared" si="20"/>
        <v>0</v>
      </c>
      <c r="AC157">
        <f t="shared" si="27"/>
        <v>0</v>
      </c>
      <c r="AD157">
        <f t="shared" si="28"/>
        <v>0</v>
      </c>
      <c r="AE157">
        <v>1</v>
      </c>
    </row>
    <row r="158" spans="1:31" x14ac:dyDescent="0.3">
      <c r="A158" s="1">
        <v>8570900328</v>
      </c>
      <c r="B158" s="1" t="s">
        <v>70</v>
      </c>
      <c r="C158" s="1">
        <v>295000</v>
      </c>
      <c r="D158" s="1">
        <v>2</v>
      </c>
      <c r="E158" s="1">
        <v>1</v>
      </c>
      <c r="F158" s="1">
        <v>1170</v>
      </c>
      <c r="G158" s="1">
        <v>10621</v>
      </c>
      <c r="H158" s="1">
        <v>1</v>
      </c>
      <c r="I158" s="1">
        <v>0</v>
      </c>
      <c r="J158" s="1">
        <v>0</v>
      </c>
      <c r="K158" s="1">
        <v>3</v>
      </c>
      <c r="L158" s="1">
        <v>7</v>
      </c>
      <c r="M158" s="1">
        <v>1170</v>
      </c>
      <c r="N158" s="1">
        <v>0</v>
      </c>
      <c r="O158" s="1">
        <v>1963</v>
      </c>
      <c r="P158" s="1">
        <v>0</v>
      </c>
      <c r="Q158" s="1">
        <v>98045</v>
      </c>
      <c r="R158" s="1">
        <v>47497</v>
      </c>
      <c r="S158" s="1" t="s">
        <v>52</v>
      </c>
      <c r="T158" s="1">
        <v>1340</v>
      </c>
      <c r="U158" s="1">
        <v>9832</v>
      </c>
      <c r="V158" s="1">
        <f t="shared" si="21"/>
        <v>0</v>
      </c>
      <c r="W158">
        <f t="shared" si="22"/>
        <v>252.13675213675214</v>
      </c>
      <c r="X158">
        <f t="shared" si="23"/>
        <v>0</v>
      </c>
      <c r="Y158">
        <f t="shared" si="24"/>
        <v>0</v>
      </c>
      <c r="Z158">
        <f t="shared" si="25"/>
        <v>0</v>
      </c>
      <c r="AA158">
        <f t="shared" si="26"/>
        <v>0</v>
      </c>
      <c r="AB158">
        <f t="shared" si="20"/>
        <v>0</v>
      </c>
      <c r="AC158">
        <f t="shared" si="27"/>
        <v>0</v>
      </c>
      <c r="AD158">
        <f t="shared" si="28"/>
        <v>0</v>
      </c>
      <c r="AE158">
        <v>0</v>
      </c>
    </row>
    <row r="159" spans="1:31" x14ac:dyDescent="0.3">
      <c r="A159" s="1">
        <v>9407101850</v>
      </c>
      <c r="B159" s="1" t="s">
        <v>195</v>
      </c>
      <c r="C159" s="1">
        <v>345000</v>
      </c>
      <c r="D159" s="1">
        <v>3</v>
      </c>
      <c r="E159" s="1">
        <v>2.25</v>
      </c>
      <c r="F159" s="1">
        <v>1690</v>
      </c>
      <c r="G159" s="1">
        <v>14615</v>
      </c>
      <c r="H159" s="1">
        <v>2</v>
      </c>
      <c r="I159" s="1">
        <v>0</v>
      </c>
      <c r="J159" s="1">
        <v>0</v>
      </c>
      <c r="K159" s="1">
        <v>4</v>
      </c>
      <c r="L159" s="1">
        <v>7</v>
      </c>
      <c r="M159" s="1">
        <v>1690</v>
      </c>
      <c r="N159" s="1">
        <v>0</v>
      </c>
      <c r="O159" s="1">
        <v>1979</v>
      </c>
      <c r="P159" s="1">
        <v>0</v>
      </c>
      <c r="Q159" s="1">
        <v>98045</v>
      </c>
      <c r="R159" s="1" t="s">
        <v>270</v>
      </c>
      <c r="S159" s="1" t="s">
        <v>52</v>
      </c>
      <c r="T159" s="1">
        <v>1390</v>
      </c>
      <c r="U159" s="1">
        <v>11360</v>
      </c>
      <c r="V159" s="1">
        <f t="shared" si="21"/>
        <v>3</v>
      </c>
      <c r="W159">
        <f t="shared" si="22"/>
        <v>204.14201183431953</v>
      </c>
      <c r="X159">
        <f t="shared" si="23"/>
        <v>1</v>
      </c>
      <c r="Y159">
        <f t="shared" si="24"/>
        <v>0</v>
      </c>
      <c r="Z159">
        <f t="shared" si="25"/>
        <v>0</v>
      </c>
      <c r="AA159">
        <f t="shared" si="26"/>
        <v>1</v>
      </c>
      <c r="AB159">
        <f t="shared" si="20"/>
        <v>1</v>
      </c>
      <c r="AC159">
        <f t="shared" si="27"/>
        <v>0</v>
      </c>
      <c r="AD159">
        <f t="shared" si="28"/>
        <v>0</v>
      </c>
      <c r="AE159">
        <v>1</v>
      </c>
    </row>
    <row r="160" spans="1:31" x14ac:dyDescent="0.3">
      <c r="A160" s="1">
        <v>8039900086</v>
      </c>
      <c r="B160" s="1" t="s">
        <v>271</v>
      </c>
      <c r="C160" s="1">
        <v>251000</v>
      </c>
      <c r="D160" s="1">
        <v>3</v>
      </c>
      <c r="E160" s="1">
        <v>1.75</v>
      </c>
      <c r="F160" s="1">
        <v>1220</v>
      </c>
      <c r="G160" s="1">
        <v>7250</v>
      </c>
      <c r="H160" s="1">
        <v>1</v>
      </c>
      <c r="I160" s="1">
        <v>0</v>
      </c>
      <c r="J160" s="1">
        <v>0</v>
      </c>
      <c r="K160" s="1">
        <v>3</v>
      </c>
      <c r="L160" s="1">
        <v>7</v>
      </c>
      <c r="M160" s="1">
        <v>1220</v>
      </c>
      <c r="N160" s="1">
        <v>0</v>
      </c>
      <c r="O160" s="1">
        <v>1962</v>
      </c>
      <c r="P160" s="1">
        <v>0</v>
      </c>
      <c r="Q160" s="1">
        <v>98045</v>
      </c>
      <c r="R160" s="1" t="s">
        <v>272</v>
      </c>
      <c r="S160" s="1">
        <v>-121784</v>
      </c>
      <c r="T160" s="1">
        <v>1700</v>
      </c>
      <c r="U160" s="1">
        <v>15251</v>
      </c>
      <c r="V160" s="1">
        <f t="shared" si="21"/>
        <v>0</v>
      </c>
      <c r="W160">
        <f t="shared" si="22"/>
        <v>205.73770491803279</v>
      </c>
      <c r="X160">
        <f t="shared" si="23"/>
        <v>0</v>
      </c>
      <c r="Y160">
        <f t="shared" si="24"/>
        <v>0</v>
      </c>
      <c r="Z160">
        <f t="shared" si="25"/>
        <v>0</v>
      </c>
      <c r="AA160">
        <f t="shared" si="26"/>
        <v>0</v>
      </c>
      <c r="AB160">
        <f t="shared" si="20"/>
        <v>0</v>
      </c>
      <c r="AC160">
        <f t="shared" si="27"/>
        <v>0</v>
      </c>
      <c r="AD160">
        <f t="shared" si="28"/>
        <v>0</v>
      </c>
      <c r="AE160">
        <v>1</v>
      </c>
    </row>
    <row r="161" spans="1:31" x14ac:dyDescent="0.3">
      <c r="A161" s="1">
        <v>1823099056</v>
      </c>
      <c r="B161" s="1" t="s">
        <v>273</v>
      </c>
      <c r="C161" s="1">
        <v>745000</v>
      </c>
      <c r="D161" s="1">
        <v>3</v>
      </c>
      <c r="E161" s="1">
        <v>2.5</v>
      </c>
      <c r="F161" s="1">
        <v>2810</v>
      </c>
      <c r="G161" s="1">
        <v>435600</v>
      </c>
      <c r="H161" s="1">
        <v>2</v>
      </c>
      <c r="I161" s="1">
        <v>0</v>
      </c>
      <c r="J161" s="1">
        <v>0</v>
      </c>
      <c r="K161" s="1">
        <v>3</v>
      </c>
      <c r="L161" s="1">
        <v>9</v>
      </c>
      <c r="M161" s="1">
        <v>2810</v>
      </c>
      <c r="N161" s="1">
        <v>0</v>
      </c>
      <c r="O161" s="1">
        <v>1995</v>
      </c>
      <c r="P161" s="1">
        <v>0</v>
      </c>
      <c r="Q161" s="1">
        <v>98045</v>
      </c>
      <c r="R161" s="1" t="s">
        <v>248</v>
      </c>
      <c r="S161" s="1">
        <v>-121701</v>
      </c>
      <c r="T161" s="1">
        <v>2380</v>
      </c>
      <c r="U161" s="1">
        <v>92007</v>
      </c>
      <c r="V161" s="1">
        <f t="shared" si="21"/>
        <v>4</v>
      </c>
      <c r="W161">
        <f t="shared" si="22"/>
        <v>265.12455516014234</v>
      </c>
      <c r="X161">
        <f t="shared" si="23"/>
        <v>1</v>
      </c>
      <c r="Y161">
        <f t="shared" si="24"/>
        <v>0</v>
      </c>
      <c r="Z161">
        <f t="shared" si="25"/>
        <v>0</v>
      </c>
      <c r="AA161">
        <f t="shared" si="26"/>
        <v>1</v>
      </c>
      <c r="AB161">
        <f t="shared" si="20"/>
        <v>0</v>
      </c>
      <c r="AC161">
        <f t="shared" si="27"/>
        <v>1</v>
      </c>
      <c r="AD161">
        <f t="shared" si="28"/>
        <v>1</v>
      </c>
      <c r="AE161">
        <v>0</v>
      </c>
    </row>
    <row r="162" spans="1:31" x14ac:dyDescent="0.3">
      <c r="A162" s="1">
        <v>1923099034</v>
      </c>
      <c r="B162" s="1" t="s">
        <v>274</v>
      </c>
      <c r="C162" s="1">
        <v>775000</v>
      </c>
      <c r="D162" s="1">
        <v>4</v>
      </c>
      <c r="E162" s="1">
        <v>3.5</v>
      </c>
      <c r="F162" s="1">
        <v>3970</v>
      </c>
      <c r="G162" s="1">
        <v>210830</v>
      </c>
      <c r="H162" s="1">
        <v>2</v>
      </c>
      <c r="I162" s="1">
        <v>0</v>
      </c>
      <c r="J162" s="1">
        <v>0</v>
      </c>
      <c r="K162" s="1">
        <v>3</v>
      </c>
      <c r="L162" s="1">
        <v>9</v>
      </c>
      <c r="M162" s="1">
        <v>3970</v>
      </c>
      <c r="N162" s="1">
        <v>0</v>
      </c>
      <c r="O162" s="1">
        <v>2000</v>
      </c>
      <c r="P162" s="1">
        <v>0</v>
      </c>
      <c r="Q162" s="1">
        <v>98045</v>
      </c>
      <c r="R162" s="1" t="s">
        <v>176</v>
      </c>
      <c r="S162" s="1">
        <v>-121713</v>
      </c>
      <c r="T162" s="1">
        <v>1680</v>
      </c>
      <c r="U162" s="1">
        <v>42665</v>
      </c>
      <c r="V162" s="1">
        <f t="shared" si="21"/>
        <v>5</v>
      </c>
      <c r="W162">
        <f t="shared" si="22"/>
        <v>195.21410579345087</v>
      </c>
      <c r="X162">
        <f t="shared" si="23"/>
        <v>1</v>
      </c>
      <c r="Y162">
        <f t="shared" si="24"/>
        <v>0</v>
      </c>
      <c r="Z162">
        <f t="shared" si="25"/>
        <v>1</v>
      </c>
      <c r="AA162">
        <f t="shared" si="26"/>
        <v>1</v>
      </c>
      <c r="AB162">
        <f t="shared" si="20"/>
        <v>0</v>
      </c>
      <c r="AC162">
        <f t="shared" si="27"/>
        <v>1</v>
      </c>
      <c r="AD162">
        <f t="shared" si="28"/>
        <v>1</v>
      </c>
      <c r="AE162">
        <v>1</v>
      </c>
    </row>
    <row r="163" spans="1:31" x14ac:dyDescent="0.3">
      <c r="A163" s="1">
        <v>5506500170</v>
      </c>
      <c r="B163" s="1" t="s">
        <v>109</v>
      </c>
      <c r="C163" s="1">
        <v>560000</v>
      </c>
      <c r="D163" s="1">
        <v>3</v>
      </c>
      <c r="E163" s="1">
        <v>2.5</v>
      </c>
      <c r="F163" s="1">
        <v>2780</v>
      </c>
      <c r="G163" s="1">
        <v>32880</v>
      </c>
      <c r="H163" s="1">
        <v>1</v>
      </c>
      <c r="I163" s="1">
        <v>0</v>
      </c>
      <c r="J163" s="1">
        <v>0</v>
      </c>
      <c r="K163" s="1">
        <v>3</v>
      </c>
      <c r="L163" s="1">
        <v>9</v>
      </c>
      <c r="M163" s="1">
        <v>2780</v>
      </c>
      <c r="N163" s="1">
        <v>0</v>
      </c>
      <c r="O163" s="1">
        <v>1993</v>
      </c>
      <c r="P163" s="1">
        <v>0</v>
      </c>
      <c r="Q163" s="1">
        <v>98045</v>
      </c>
      <c r="R163" s="1" t="s">
        <v>275</v>
      </c>
      <c r="S163" s="1">
        <v>-121727</v>
      </c>
      <c r="T163" s="1">
        <v>2780</v>
      </c>
      <c r="U163" s="1">
        <v>40091</v>
      </c>
      <c r="V163" s="1">
        <f t="shared" si="21"/>
        <v>3</v>
      </c>
      <c r="W163">
        <f t="shared" si="22"/>
        <v>201.43884892086331</v>
      </c>
      <c r="X163">
        <f t="shared" si="23"/>
        <v>1</v>
      </c>
      <c r="Y163">
        <f t="shared" si="24"/>
        <v>0</v>
      </c>
      <c r="Z163">
        <f t="shared" si="25"/>
        <v>0</v>
      </c>
      <c r="AA163">
        <f t="shared" si="26"/>
        <v>0</v>
      </c>
      <c r="AB163">
        <f t="shared" si="20"/>
        <v>0</v>
      </c>
      <c r="AC163">
        <f t="shared" si="27"/>
        <v>1</v>
      </c>
      <c r="AD163">
        <f t="shared" si="28"/>
        <v>1</v>
      </c>
      <c r="AE163">
        <v>1</v>
      </c>
    </row>
    <row r="164" spans="1:31" x14ac:dyDescent="0.3">
      <c r="A164" s="1">
        <v>9510300130</v>
      </c>
      <c r="B164" s="1" t="s">
        <v>276</v>
      </c>
      <c r="C164" s="1">
        <v>598000</v>
      </c>
      <c r="D164" s="1">
        <v>4</v>
      </c>
      <c r="E164" s="1">
        <v>2.5</v>
      </c>
      <c r="F164" s="1">
        <v>3130</v>
      </c>
      <c r="G164" s="1">
        <v>40918</v>
      </c>
      <c r="H164" s="1">
        <v>2</v>
      </c>
      <c r="I164" s="1">
        <v>0</v>
      </c>
      <c r="J164" s="1">
        <v>0</v>
      </c>
      <c r="K164" s="1">
        <v>3</v>
      </c>
      <c r="L164" s="1">
        <v>9</v>
      </c>
      <c r="M164" s="1">
        <v>3130</v>
      </c>
      <c r="N164" s="1">
        <v>0</v>
      </c>
      <c r="O164" s="1">
        <v>1994</v>
      </c>
      <c r="P164" s="1">
        <v>0</v>
      </c>
      <c r="Q164" s="1">
        <v>98045</v>
      </c>
      <c r="R164" s="1" t="s">
        <v>37</v>
      </c>
      <c r="S164" s="1">
        <v>-121723</v>
      </c>
      <c r="T164" s="1">
        <v>2760</v>
      </c>
      <c r="U164" s="1">
        <v>35440</v>
      </c>
      <c r="V164" s="1">
        <f t="shared" si="21"/>
        <v>5</v>
      </c>
      <c r="W164">
        <f t="shared" si="22"/>
        <v>191.05431309904154</v>
      </c>
      <c r="X164">
        <f t="shared" si="23"/>
        <v>1</v>
      </c>
      <c r="Y164">
        <f t="shared" si="24"/>
        <v>0</v>
      </c>
      <c r="Z164">
        <f t="shared" si="25"/>
        <v>1</v>
      </c>
      <c r="AA164">
        <f t="shared" si="26"/>
        <v>1</v>
      </c>
      <c r="AB164">
        <f t="shared" si="20"/>
        <v>0</v>
      </c>
      <c r="AC164">
        <f t="shared" si="27"/>
        <v>1</v>
      </c>
      <c r="AD164">
        <f t="shared" si="28"/>
        <v>1</v>
      </c>
      <c r="AE164">
        <v>1</v>
      </c>
    </row>
    <row r="165" spans="1:31" x14ac:dyDescent="0.3">
      <c r="A165" s="1">
        <v>9407000920</v>
      </c>
      <c r="B165" s="1" t="s">
        <v>277</v>
      </c>
      <c r="C165" s="1">
        <v>234000</v>
      </c>
      <c r="D165" s="1">
        <v>3</v>
      </c>
      <c r="E165" s="1">
        <v>1.5</v>
      </c>
      <c r="F165" s="1">
        <v>1140</v>
      </c>
      <c r="G165" s="1">
        <v>10300</v>
      </c>
      <c r="H165" s="1" t="s">
        <v>87</v>
      </c>
      <c r="I165" s="1">
        <v>0</v>
      </c>
      <c r="J165" s="1">
        <v>0</v>
      </c>
      <c r="K165" s="1">
        <v>4</v>
      </c>
      <c r="L165" s="1">
        <v>6</v>
      </c>
      <c r="M165" s="1">
        <v>1140</v>
      </c>
      <c r="N165" s="1">
        <v>0</v>
      </c>
      <c r="O165" s="1">
        <v>1967</v>
      </c>
      <c r="P165" s="1">
        <v>0</v>
      </c>
      <c r="Q165" s="1">
        <v>98045</v>
      </c>
      <c r="R165" s="1" t="s">
        <v>278</v>
      </c>
      <c r="S165" s="1" t="s">
        <v>134</v>
      </c>
      <c r="T165" s="1">
        <v>1250</v>
      </c>
      <c r="U165" s="1">
        <v>9975</v>
      </c>
      <c r="V165" s="1">
        <f t="shared" si="21"/>
        <v>2</v>
      </c>
      <c r="W165">
        <f t="shared" si="22"/>
        <v>205.26315789473685</v>
      </c>
      <c r="X165">
        <f t="shared" si="23"/>
        <v>0</v>
      </c>
      <c r="Y165">
        <f t="shared" si="24"/>
        <v>0</v>
      </c>
      <c r="Z165">
        <f t="shared" si="25"/>
        <v>0</v>
      </c>
      <c r="AA165">
        <f t="shared" si="26"/>
        <v>1</v>
      </c>
      <c r="AB165">
        <f t="shared" si="20"/>
        <v>1</v>
      </c>
      <c r="AC165">
        <f t="shared" si="27"/>
        <v>0</v>
      </c>
      <c r="AD165">
        <f t="shared" si="28"/>
        <v>0</v>
      </c>
      <c r="AE165">
        <v>1</v>
      </c>
    </row>
    <row r="166" spans="1:31" x14ac:dyDescent="0.3">
      <c r="A166" s="1">
        <v>7787110680</v>
      </c>
      <c r="B166" s="1" t="s">
        <v>279</v>
      </c>
      <c r="C166" s="1">
        <v>445000</v>
      </c>
      <c r="D166" s="1">
        <v>3</v>
      </c>
      <c r="E166" s="1">
        <v>2.5</v>
      </c>
      <c r="F166" s="1">
        <v>2210</v>
      </c>
      <c r="G166" s="1">
        <v>8010</v>
      </c>
      <c r="H166" s="1">
        <v>2</v>
      </c>
      <c r="I166" s="1">
        <v>0</v>
      </c>
      <c r="J166" s="1">
        <v>0</v>
      </c>
      <c r="K166" s="1">
        <v>3</v>
      </c>
      <c r="L166" s="1">
        <v>8</v>
      </c>
      <c r="M166" s="1">
        <v>2210</v>
      </c>
      <c r="N166" s="1">
        <v>0</v>
      </c>
      <c r="O166" s="1">
        <v>1998</v>
      </c>
      <c r="P166" s="1">
        <v>0</v>
      </c>
      <c r="Q166" s="1">
        <v>98045</v>
      </c>
      <c r="R166" s="1" t="s">
        <v>280</v>
      </c>
      <c r="S166" s="1">
        <v>-121775</v>
      </c>
      <c r="T166" s="1">
        <v>2430</v>
      </c>
      <c r="U166" s="1">
        <v>9600</v>
      </c>
      <c r="V166" s="1">
        <f t="shared" si="21"/>
        <v>4</v>
      </c>
      <c r="W166">
        <f t="shared" si="22"/>
        <v>201.35746606334843</v>
      </c>
      <c r="X166">
        <f t="shared" si="23"/>
        <v>1</v>
      </c>
      <c r="Y166">
        <f t="shared" si="24"/>
        <v>0</v>
      </c>
      <c r="Z166">
        <f t="shared" si="25"/>
        <v>0</v>
      </c>
      <c r="AA166">
        <f t="shared" si="26"/>
        <v>1</v>
      </c>
      <c r="AB166">
        <f t="shared" si="20"/>
        <v>0</v>
      </c>
      <c r="AC166">
        <f t="shared" si="27"/>
        <v>1</v>
      </c>
      <c r="AD166">
        <f t="shared" si="28"/>
        <v>1</v>
      </c>
      <c r="AE166">
        <v>1</v>
      </c>
    </row>
    <row r="167" spans="1:31" x14ac:dyDescent="0.3">
      <c r="A167" s="1">
        <v>2607720440</v>
      </c>
      <c r="B167" s="1" t="s">
        <v>86</v>
      </c>
      <c r="C167" s="1">
        <v>470000</v>
      </c>
      <c r="D167" s="1">
        <v>3</v>
      </c>
      <c r="E167" s="1">
        <v>2.5</v>
      </c>
      <c r="F167" s="1">
        <v>1980</v>
      </c>
      <c r="G167" s="1">
        <v>9725</v>
      </c>
      <c r="H167" s="1">
        <v>2</v>
      </c>
      <c r="I167" s="1">
        <v>0</v>
      </c>
      <c r="J167" s="1">
        <v>0</v>
      </c>
      <c r="K167" s="1">
        <v>3</v>
      </c>
      <c r="L167" s="1">
        <v>8</v>
      </c>
      <c r="M167" s="1">
        <v>1980</v>
      </c>
      <c r="N167" s="1">
        <v>0</v>
      </c>
      <c r="O167" s="1">
        <v>1994</v>
      </c>
      <c r="P167" s="1">
        <v>0</v>
      </c>
      <c r="Q167" s="1">
        <v>98045</v>
      </c>
      <c r="R167" s="1" t="s">
        <v>281</v>
      </c>
      <c r="S167" s="1">
        <v>-121802</v>
      </c>
      <c r="T167" s="1">
        <v>2070</v>
      </c>
      <c r="U167" s="1">
        <v>9834</v>
      </c>
      <c r="V167" s="1">
        <f t="shared" si="21"/>
        <v>4</v>
      </c>
      <c r="W167">
        <f t="shared" si="22"/>
        <v>237.37373737373738</v>
      </c>
      <c r="X167">
        <f t="shared" si="23"/>
        <v>1</v>
      </c>
      <c r="Y167">
        <f t="shared" si="24"/>
        <v>0</v>
      </c>
      <c r="Z167">
        <f t="shared" si="25"/>
        <v>0</v>
      </c>
      <c r="AA167">
        <f t="shared" si="26"/>
        <v>1</v>
      </c>
      <c r="AB167">
        <f t="shared" si="20"/>
        <v>0</v>
      </c>
      <c r="AC167">
        <f t="shared" si="27"/>
        <v>1</v>
      </c>
      <c r="AD167">
        <f t="shared" si="28"/>
        <v>1</v>
      </c>
      <c r="AE167">
        <v>0</v>
      </c>
    </row>
    <row r="168" spans="1:31" x14ac:dyDescent="0.3">
      <c r="A168" s="1">
        <v>323089173</v>
      </c>
      <c r="B168" s="1" t="s">
        <v>78</v>
      </c>
      <c r="C168" s="1">
        <v>429000</v>
      </c>
      <c r="D168" s="1">
        <v>3</v>
      </c>
      <c r="E168" s="1">
        <v>2.5</v>
      </c>
      <c r="F168" s="1">
        <v>1920</v>
      </c>
      <c r="G168" s="1">
        <v>15124</v>
      </c>
      <c r="H168" s="1">
        <v>2</v>
      </c>
      <c r="I168" s="1">
        <v>0</v>
      </c>
      <c r="J168" s="1">
        <v>0</v>
      </c>
      <c r="K168" s="1">
        <v>3</v>
      </c>
      <c r="L168" s="1">
        <v>8</v>
      </c>
      <c r="M168" s="1">
        <v>1920</v>
      </c>
      <c r="N168" s="1">
        <v>0</v>
      </c>
      <c r="O168" s="1">
        <v>1995</v>
      </c>
      <c r="P168" s="1">
        <v>0</v>
      </c>
      <c r="Q168" s="1">
        <v>98045</v>
      </c>
      <c r="R168" s="1" t="s">
        <v>282</v>
      </c>
      <c r="S168" s="1">
        <v>-121773</v>
      </c>
      <c r="T168" s="1">
        <v>1920</v>
      </c>
      <c r="U168" s="1">
        <v>16477</v>
      </c>
      <c r="V168" s="1">
        <f t="shared" si="21"/>
        <v>4</v>
      </c>
      <c r="W168">
        <f t="shared" si="22"/>
        <v>223.4375</v>
      </c>
      <c r="X168">
        <f t="shared" si="23"/>
        <v>1</v>
      </c>
      <c r="Y168">
        <f t="shared" si="24"/>
        <v>0</v>
      </c>
      <c r="Z168">
        <f t="shared" si="25"/>
        <v>0</v>
      </c>
      <c r="AA168">
        <f t="shared" si="26"/>
        <v>1</v>
      </c>
      <c r="AB168">
        <f>IF(K168&gt;3.1563981042654,1,0)</f>
        <v>0</v>
      </c>
      <c r="AC168">
        <f t="shared" si="27"/>
        <v>1</v>
      </c>
      <c r="AD168">
        <f t="shared" si="28"/>
        <v>1</v>
      </c>
      <c r="AE168">
        <v>0</v>
      </c>
    </row>
    <row r="169" spans="1:31" x14ac:dyDescent="0.3">
      <c r="A169" s="1">
        <v>9407100500</v>
      </c>
      <c r="B169" s="1" t="s">
        <v>283</v>
      </c>
      <c r="C169" s="1">
        <v>273000</v>
      </c>
      <c r="D169" s="1">
        <v>3</v>
      </c>
      <c r="E169" s="1">
        <v>1.75</v>
      </c>
      <c r="F169" s="1">
        <v>1540</v>
      </c>
      <c r="G169" s="1">
        <v>10545</v>
      </c>
      <c r="H169" s="1">
        <v>2</v>
      </c>
      <c r="I169" s="1">
        <v>0</v>
      </c>
      <c r="J169" s="1">
        <v>0</v>
      </c>
      <c r="K169" s="1">
        <v>4</v>
      </c>
      <c r="L169" s="1">
        <v>6</v>
      </c>
      <c r="M169" s="1">
        <v>1540</v>
      </c>
      <c r="N169" s="1">
        <v>0</v>
      </c>
      <c r="O169" s="1">
        <v>1978</v>
      </c>
      <c r="P169" s="1">
        <v>0</v>
      </c>
      <c r="Q169" s="1">
        <v>98045</v>
      </c>
      <c r="R169" s="1" t="s">
        <v>122</v>
      </c>
      <c r="S169" s="1">
        <v>-121763</v>
      </c>
      <c r="T169" s="1">
        <v>1540</v>
      </c>
      <c r="U169" s="1">
        <v>10000</v>
      </c>
      <c r="V169" s="1">
        <f t="shared" si="21"/>
        <v>2</v>
      </c>
      <c r="W169">
        <f t="shared" si="22"/>
        <v>177.27272727272728</v>
      </c>
      <c r="X169">
        <f t="shared" si="23"/>
        <v>0</v>
      </c>
      <c r="Y169">
        <f t="shared" si="24"/>
        <v>0</v>
      </c>
      <c r="Z169">
        <f t="shared" si="25"/>
        <v>0</v>
      </c>
      <c r="AA169">
        <f t="shared" si="26"/>
        <v>1</v>
      </c>
      <c r="AB169">
        <f t="shared" si="20"/>
        <v>1</v>
      </c>
      <c r="AC169">
        <f t="shared" si="27"/>
        <v>0</v>
      </c>
      <c r="AD169">
        <f t="shared" si="28"/>
        <v>0</v>
      </c>
      <c r="AE169">
        <v>1</v>
      </c>
    </row>
    <row r="170" spans="1:31" x14ac:dyDescent="0.3">
      <c r="A170" s="1">
        <v>3956100190</v>
      </c>
      <c r="B170" s="1" t="s">
        <v>137</v>
      </c>
      <c r="C170" s="1">
        <v>488000</v>
      </c>
      <c r="D170" s="1">
        <v>3</v>
      </c>
      <c r="E170" s="1">
        <v>1.75</v>
      </c>
      <c r="F170" s="1">
        <v>2180</v>
      </c>
      <c r="G170" s="1">
        <v>14734</v>
      </c>
      <c r="H170" s="1">
        <v>2</v>
      </c>
      <c r="I170" s="1">
        <v>0</v>
      </c>
      <c r="J170" s="1">
        <v>0</v>
      </c>
      <c r="K170" s="1">
        <v>3</v>
      </c>
      <c r="L170" s="1">
        <v>9</v>
      </c>
      <c r="M170" s="1">
        <v>2180</v>
      </c>
      <c r="N170" s="1">
        <v>0</v>
      </c>
      <c r="O170" s="1">
        <v>1990</v>
      </c>
      <c r="P170" s="1">
        <v>0</v>
      </c>
      <c r="Q170" s="1">
        <v>98045</v>
      </c>
      <c r="R170" s="1" t="s">
        <v>239</v>
      </c>
      <c r="S170" s="1">
        <v>-121767</v>
      </c>
      <c r="T170" s="1">
        <v>2300</v>
      </c>
      <c r="U170" s="1">
        <v>21618</v>
      </c>
      <c r="V170" s="1">
        <f t="shared" si="21"/>
        <v>3</v>
      </c>
      <c r="W170">
        <f t="shared" si="22"/>
        <v>223.85321100917432</v>
      </c>
      <c r="X170">
        <f t="shared" si="23"/>
        <v>0</v>
      </c>
      <c r="Y170">
        <f t="shared" si="24"/>
        <v>0</v>
      </c>
      <c r="Z170">
        <f t="shared" si="25"/>
        <v>0</v>
      </c>
      <c r="AA170">
        <f t="shared" si="26"/>
        <v>1</v>
      </c>
      <c r="AB170">
        <f t="shared" si="20"/>
        <v>0</v>
      </c>
      <c r="AC170">
        <f t="shared" si="27"/>
        <v>1</v>
      </c>
      <c r="AD170">
        <f t="shared" si="28"/>
        <v>1</v>
      </c>
      <c r="AE170">
        <v>0</v>
      </c>
    </row>
    <row r="171" spans="1:31" x14ac:dyDescent="0.3">
      <c r="A171" s="1">
        <v>7334600280</v>
      </c>
      <c r="B171" s="1" t="s">
        <v>163</v>
      </c>
      <c r="C171" s="1">
        <v>349900</v>
      </c>
      <c r="D171" s="1">
        <v>2</v>
      </c>
      <c r="E171" s="1">
        <v>1.75</v>
      </c>
      <c r="F171" s="1">
        <v>1550</v>
      </c>
      <c r="G171" s="1">
        <v>9230</v>
      </c>
      <c r="H171" s="1">
        <v>1</v>
      </c>
      <c r="I171" s="1">
        <v>0</v>
      </c>
      <c r="J171" s="1">
        <v>0</v>
      </c>
      <c r="K171" s="1">
        <v>3</v>
      </c>
      <c r="L171" s="1">
        <v>6</v>
      </c>
      <c r="M171" s="1">
        <v>970</v>
      </c>
      <c r="N171" s="1">
        <v>580</v>
      </c>
      <c r="O171" s="1">
        <v>1969</v>
      </c>
      <c r="P171" s="1">
        <v>0</v>
      </c>
      <c r="Q171" s="1">
        <v>98045</v>
      </c>
      <c r="R171" s="1" t="s">
        <v>284</v>
      </c>
      <c r="S171" s="1">
        <v>-121744</v>
      </c>
      <c r="T171" s="1">
        <v>1550</v>
      </c>
      <c r="U171" s="1">
        <v>10856</v>
      </c>
      <c r="V171" s="1">
        <f t="shared" si="21"/>
        <v>0</v>
      </c>
      <c r="W171">
        <f t="shared" si="22"/>
        <v>225.74193548387098</v>
      </c>
      <c r="X171">
        <f t="shared" si="23"/>
        <v>0</v>
      </c>
      <c r="Y171">
        <f t="shared" si="24"/>
        <v>0</v>
      </c>
      <c r="Z171">
        <f t="shared" si="25"/>
        <v>0</v>
      </c>
      <c r="AA171">
        <f t="shared" si="26"/>
        <v>0</v>
      </c>
      <c r="AB171">
        <f t="shared" si="20"/>
        <v>0</v>
      </c>
      <c r="AC171">
        <f t="shared" si="27"/>
        <v>0</v>
      </c>
      <c r="AD171">
        <f t="shared" si="28"/>
        <v>0</v>
      </c>
      <c r="AE171">
        <v>0</v>
      </c>
    </row>
    <row r="172" spans="1:31" x14ac:dyDescent="0.3">
      <c r="A172" s="1">
        <v>9510310280</v>
      </c>
      <c r="B172" s="1" t="s">
        <v>285</v>
      </c>
      <c r="C172" s="1">
        <v>696000</v>
      </c>
      <c r="D172" s="1">
        <v>4</v>
      </c>
      <c r="E172" s="1">
        <v>3.5</v>
      </c>
      <c r="F172" s="1">
        <v>3650</v>
      </c>
      <c r="G172" s="1">
        <v>38546</v>
      </c>
      <c r="H172" s="1">
        <v>2</v>
      </c>
      <c r="I172" s="1">
        <v>0</v>
      </c>
      <c r="J172" s="1">
        <v>0</v>
      </c>
      <c r="K172" s="1">
        <v>3</v>
      </c>
      <c r="L172" s="1">
        <v>9</v>
      </c>
      <c r="M172" s="1">
        <v>2550</v>
      </c>
      <c r="N172" s="1">
        <v>1100</v>
      </c>
      <c r="O172" s="1">
        <v>1996</v>
      </c>
      <c r="P172" s="1">
        <v>0</v>
      </c>
      <c r="Q172" s="1">
        <v>98045</v>
      </c>
      <c r="R172" s="1" t="s">
        <v>286</v>
      </c>
      <c r="S172" s="1" t="s">
        <v>210</v>
      </c>
      <c r="T172" s="1">
        <v>2860</v>
      </c>
      <c r="U172" s="1">
        <v>34284</v>
      </c>
      <c r="V172" s="1">
        <f t="shared" si="21"/>
        <v>5</v>
      </c>
      <c r="W172">
        <f t="shared" si="22"/>
        <v>190.68493150684932</v>
      </c>
      <c r="X172">
        <f t="shared" si="23"/>
        <v>1</v>
      </c>
      <c r="Y172">
        <f t="shared" si="24"/>
        <v>0</v>
      </c>
      <c r="Z172">
        <f t="shared" si="25"/>
        <v>1</v>
      </c>
      <c r="AA172">
        <f t="shared" si="26"/>
        <v>1</v>
      </c>
      <c r="AB172">
        <f t="shared" si="20"/>
        <v>0</v>
      </c>
      <c r="AC172">
        <f t="shared" si="27"/>
        <v>1</v>
      </c>
      <c r="AD172">
        <f t="shared" si="28"/>
        <v>1</v>
      </c>
      <c r="AE172">
        <v>1</v>
      </c>
    </row>
    <row r="173" spans="1:31" x14ac:dyDescent="0.3">
      <c r="A173" s="1">
        <v>7334501300</v>
      </c>
      <c r="B173" s="1" t="s">
        <v>42</v>
      </c>
      <c r="C173" s="1">
        <v>308000</v>
      </c>
      <c r="D173" s="1">
        <v>3</v>
      </c>
      <c r="E173" s="1">
        <v>1.75</v>
      </c>
      <c r="F173" s="1">
        <v>1630</v>
      </c>
      <c r="G173" s="1">
        <v>11475</v>
      </c>
      <c r="H173" s="1">
        <v>1</v>
      </c>
      <c r="I173" s="1">
        <v>0</v>
      </c>
      <c r="J173" s="1">
        <v>0</v>
      </c>
      <c r="K173" s="1">
        <v>4</v>
      </c>
      <c r="L173" s="1">
        <v>7</v>
      </c>
      <c r="M173" s="1">
        <v>1330</v>
      </c>
      <c r="N173" s="1">
        <v>300</v>
      </c>
      <c r="O173" s="1">
        <v>1979</v>
      </c>
      <c r="P173" s="1">
        <v>0</v>
      </c>
      <c r="Q173" s="1">
        <v>98045</v>
      </c>
      <c r="R173" s="1" t="s">
        <v>287</v>
      </c>
      <c r="S173" s="1">
        <v>-121746</v>
      </c>
      <c r="T173" s="1">
        <v>1630</v>
      </c>
      <c r="U173" s="1">
        <v>11475</v>
      </c>
      <c r="V173" s="1">
        <f t="shared" si="21"/>
        <v>1</v>
      </c>
      <c r="W173">
        <f t="shared" si="22"/>
        <v>188.95705521472394</v>
      </c>
      <c r="X173">
        <f t="shared" si="23"/>
        <v>0</v>
      </c>
      <c r="Y173">
        <f t="shared" si="24"/>
        <v>0</v>
      </c>
      <c r="Z173">
        <f t="shared" si="25"/>
        <v>0</v>
      </c>
      <c r="AA173">
        <f t="shared" si="26"/>
        <v>0</v>
      </c>
      <c r="AB173">
        <f t="shared" si="20"/>
        <v>1</v>
      </c>
      <c r="AC173">
        <f t="shared" si="27"/>
        <v>0</v>
      </c>
      <c r="AD173">
        <f t="shared" si="28"/>
        <v>0</v>
      </c>
      <c r="AE173">
        <v>1</v>
      </c>
    </row>
    <row r="174" spans="1:31" x14ac:dyDescent="0.3">
      <c r="A174" s="1">
        <v>1823099028</v>
      </c>
      <c r="B174" s="1" t="s">
        <v>257</v>
      </c>
      <c r="C174" s="1">
        <v>440000</v>
      </c>
      <c r="D174" s="1">
        <v>3</v>
      </c>
      <c r="E174" s="1">
        <v>2</v>
      </c>
      <c r="F174" s="1">
        <v>1790</v>
      </c>
      <c r="G174" s="1">
        <v>32379</v>
      </c>
      <c r="H174" s="1">
        <v>1</v>
      </c>
      <c r="I174" s="1">
        <v>0</v>
      </c>
      <c r="J174" s="1">
        <v>0</v>
      </c>
      <c r="K174" s="1">
        <v>3</v>
      </c>
      <c r="L174" s="1">
        <v>7</v>
      </c>
      <c r="M174" s="1">
        <v>1790</v>
      </c>
      <c r="N174" s="1">
        <v>0</v>
      </c>
      <c r="O174" s="1">
        <v>2007</v>
      </c>
      <c r="P174" s="1">
        <v>0</v>
      </c>
      <c r="Q174" s="1">
        <v>98045</v>
      </c>
      <c r="R174" s="1" t="s">
        <v>288</v>
      </c>
      <c r="S174" s="1">
        <v>-121698</v>
      </c>
      <c r="T174" s="1">
        <v>2290</v>
      </c>
      <c r="U174" s="1">
        <v>43560</v>
      </c>
      <c r="V174" s="1">
        <f t="shared" si="21"/>
        <v>1</v>
      </c>
      <c r="W174">
        <f t="shared" si="22"/>
        <v>245.81005586592178</v>
      </c>
      <c r="X174">
        <f t="shared" si="23"/>
        <v>0</v>
      </c>
      <c r="Y174">
        <f t="shared" si="24"/>
        <v>0</v>
      </c>
      <c r="Z174">
        <f t="shared" si="25"/>
        <v>0</v>
      </c>
      <c r="AA174">
        <f t="shared" si="26"/>
        <v>0</v>
      </c>
      <c r="AB174">
        <f t="shared" si="20"/>
        <v>0</v>
      </c>
      <c r="AC174">
        <f t="shared" si="27"/>
        <v>0</v>
      </c>
      <c r="AD174">
        <f t="shared" si="28"/>
        <v>1</v>
      </c>
      <c r="AE174">
        <v>0</v>
      </c>
    </row>
    <row r="175" spans="1:31" x14ac:dyDescent="0.3">
      <c r="A175" s="1">
        <v>7334600170</v>
      </c>
      <c r="B175" s="1" t="s">
        <v>46</v>
      </c>
      <c r="C175" s="1">
        <v>345000</v>
      </c>
      <c r="D175" s="1">
        <v>3</v>
      </c>
      <c r="E175" s="1">
        <v>1.5</v>
      </c>
      <c r="F175" s="1">
        <v>1390</v>
      </c>
      <c r="G175" s="1">
        <v>13860</v>
      </c>
      <c r="H175" s="1">
        <v>2</v>
      </c>
      <c r="I175" s="1">
        <v>0</v>
      </c>
      <c r="J175" s="1">
        <v>0</v>
      </c>
      <c r="K175" s="1">
        <v>3</v>
      </c>
      <c r="L175" s="1">
        <v>7</v>
      </c>
      <c r="M175" s="1">
        <v>1390</v>
      </c>
      <c r="N175" s="1">
        <v>0</v>
      </c>
      <c r="O175" s="1">
        <v>1979</v>
      </c>
      <c r="P175" s="1">
        <v>0</v>
      </c>
      <c r="Q175" s="1">
        <v>98045</v>
      </c>
      <c r="R175" s="1" t="s">
        <v>289</v>
      </c>
      <c r="S175" s="1">
        <v>-121747</v>
      </c>
      <c r="T175" s="1">
        <v>1390</v>
      </c>
      <c r="U175" s="1">
        <v>11860</v>
      </c>
      <c r="V175" s="1">
        <f t="shared" si="21"/>
        <v>1</v>
      </c>
      <c r="W175">
        <f t="shared" si="22"/>
        <v>248.20143884892087</v>
      </c>
      <c r="X175">
        <f t="shared" si="23"/>
        <v>0</v>
      </c>
      <c r="Y175">
        <f t="shared" si="24"/>
        <v>0</v>
      </c>
      <c r="Z175">
        <f t="shared" si="25"/>
        <v>0</v>
      </c>
      <c r="AA175">
        <f t="shared" si="26"/>
        <v>1</v>
      </c>
      <c r="AB175">
        <f t="shared" si="20"/>
        <v>0</v>
      </c>
      <c r="AC175">
        <f t="shared" si="27"/>
        <v>0</v>
      </c>
      <c r="AD175">
        <f t="shared" si="28"/>
        <v>0</v>
      </c>
      <c r="AE175">
        <v>0</v>
      </c>
    </row>
    <row r="176" spans="1:31" x14ac:dyDescent="0.3">
      <c r="A176" s="1">
        <v>323089005</v>
      </c>
      <c r="B176" s="1" t="s">
        <v>290</v>
      </c>
      <c r="C176" s="1">
        <v>240000</v>
      </c>
      <c r="D176" s="1">
        <v>2</v>
      </c>
      <c r="E176" s="1">
        <v>1</v>
      </c>
      <c r="F176" s="1">
        <v>1120</v>
      </c>
      <c r="G176" s="1">
        <v>45302</v>
      </c>
      <c r="H176" s="1">
        <v>1</v>
      </c>
      <c r="I176" s="1">
        <v>0</v>
      </c>
      <c r="J176" s="1">
        <v>2</v>
      </c>
      <c r="K176" s="1">
        <v>4</v>
      </c>
      <c r="L176" s="1">
        <v>5</v>
      </c>
      <c r="M176" s="1">
        <v>1120</v>
      </c>
      <c r="N176" s="1">
        <v>0</v>
      </c>
      <c r="O176" s="1">
        <v>1932</v>
      </c>
      <c r="P176" s="1">
        <v>0</v>
      </c>
      <c r="Q176" s="1">
        <v>98045</v>
      </c>
      <c r="R176" s="1" t="s">
        <v>291</v>
      </c>
      <c r="S176" s="1" t="s">
        <v>134</v>
      </c>
      <c r="T176" s="1">
        <v>2150</v>
      </c>
      <c r="U176" s="1">
        <v>101930</v>
      </c>
      <c r="V176" s="1">
        <f t="shared" si="21"/>
        <v>1</v>
      </c>
      <c r="W176">
        <f t="shared" si="22"/>
        <v>214.28571428571428</v>
      </c>
      <c r="X176">
        <f t="shared" si="23"/>
        <v>0</v>
      </c>
      <c r="Y176">
        <f t="shared" si="24"/>
        <v>1</v>
      </c>
      <c r="Z176">
        <f t="shared" si="25"/>
        <v>0</v>
      </c>
      <c r="AA176">
        <f t="shared" si="26"/>
        <v>0</v>
      </c>
      <c r="AB176">
        <f>IF(K176&gt;3.1563981042654,1,0)</f>
        <v>1</v>
      </c>
      <c r="AC176">
        <f t="shared" si="27"/>
        <v>0</v>
      </c>
      <c r="AD176">
        <f t="shared" si="28"/>
        <v>0</v>
      </c>
      <c r="AE176">
        <v>1</v>
      </c>
    </row>
    <row r="177" spans="1:31" x14ac:dyDescent="0.3">
      <c r="A177" s="1">
        <v>3956100050</v>
      </c>
      <c r="B177" s="1" t="s">
        <v>292</v>
      </c>
      <c r="C177" s="1">
        <v>533300</v>
      </c>
      <c r="D177" s="1">
        <v>4</v>
      </c>
      <c r="E177" s="1">
        <v>2.5</v>
      </c>
      <c r="F177" s="1">
        <v>2770</v>
      </c>
      <c r="G177" s="1">
        <v>21806</v>
      </c>
      <c r="H177" s="1">
        <v>2</v>
      </c>
      <c r="I177" s="1">
        <v>0</v>
      </c>
      <c r="J177" s="1">
        <v>0</v>
      </c>
      <c r="K177" s="1">
        <v>3</v>
      </c>
      <c r="L177" s="1">
        <v>9</v>
      </c>
      <c r="M177" s="1">
        <v>2770</v>
      </c>
      <c r="N177" s="1">
        <v>0</v>
      </c>
      <c r="O177" s="1">
        <v>1991</v>
      </c>
      <c r="P177" s="1">
        <v>0</v>
      </c>
      <c r="Q177" s="1">
        <v>98045</v>
      </c>
      <c r="R177" s="1" t="s">
        <v>153</v>
      </c>
      <c r="S177" s="1">
        <v>-121768</v>
      </c>
      <c r="T177" s="1">
        <v>2500</v>
      </c>
      <c r="U177" s="1">
        <v>21656</v>
      </c>
      <c r="V177" s="1">
        <f t="shared" si="21"/>
        <v>5</v>
      </c>
      <c r="W177">
        <f t="shared" si="22"/>
        <v>192.52707581227438</v>
      </c>
      <c r="X177">
        <f t="shared" si="23"/>
        <v>1</v>
      </c>
      <c r="Y177">
        <f t="shared" si="24"/>
        <v>0</v>
      </c>
      <c r="Z177">
        <f t="shared" si="25"/>
        <v>1</v>
      </c>
      <c r="AA177">
        <f t="shared" si="26"/>
        <v>1</v>
      </c>
      <c r="AB177">
        <f t="shared" si="20"/>
        <v>0</v>
      </c>
      <c r="AC177">
        <f t="shared" si="27"/>
        <v>1</v>
      </c>
      <c r="AD177">
        <f t="shared" si="28"/>
        <v>1</v>
      </c>
      <c r="AE177">
        <v>1</v>
      </c>
    </row>
    <row r="178" spans="1:31" x14ac:dyDescent="0.3">
      <c r="A178" s="1">
        <v>1593000690</v>
      </c>
      <c r="B178" s="1" t="s">
        <v>293</v>
      </c>
      <c r="C178" s="1">
        <v>315000</v>
      </c>
      <c r="D178" s="1">
        <v>3</v>
      </c>
      <c r="E178" s="1">
        <v>1</v>
      </c>
      <c r="F178" s="1">
        <v>1170</v>
      </c>
      <c r="G178" s="1">
        <v>62290</v>
      </c>
      <c r="H178" s="1">
        <v>2</v>
      </c>
      <c r="I178" s="1">
        <v>0</v>
      </c>
      <c r="J178" s="1">
        <v>0</v>
      </c>
      <c r="K178" s="1">
        <v>3</v>
      </c>
      <c r="L178" s="1">
        <v>5</v>
      </c>
      <c r="M178" s="1">
        <v>1170</v>
      </c>
      <c r="N178" s="1">
        <v>0</v>
      </c>
      <c r="O178" s="1">
        <v>1986</v>
      </c>
      <c r="P178" s="1">
        <v>0</v>
      </c>
      <c r="Q178" s="1">
        <v>98045</v>
      </c>
      <c r="R178" s="1" t="s">
        <v>294</v>
      </c>
      <c r="S178" s="1">
        <v>-121787</v>
      </c>
      <c r="T178" s="1">
        <v>1810</v>
      </c>
      <c r="U178" s="1">
        <v>42173</v>
      </c>
      <c r="V178" s="1">
        <f t="shared" si="21"/>
        <v>2</v>
      </c>
      <c r="W178">
        <f t="shared" si="22"/>
        <v>269.23076923076923</v>
      </c>
      <c r="X178">
        <f t="shared" si="23"/>
        <v>0</v>
      </c>
      <c r="Y178">
        <f t="shared" si="24"/>
        <v>0</v>
      </c>
      <c r="Z178">
        <f t="shared" si="25"/>
        <v>0</v>
      </c>
      <c r="AA178">
        <f t="shared" si="26"/>
        <v>1</v>
      </c>
      <c r="AB178">
        <f t="shared" ref="AB178:AB192" si="29">IF(K178&gt;3.1563981042654,1,0)</f>
        <v>0</v>
      </c>
      <c r="AC178">
        <f t="shared" si="27"/>
        <v>0</v>
      </c>
      <c r="AD178">
        <f t="shared" si="28"/>
        <v>1</v>
      </c>
      <c r="AE178">
        <v>0</v>
      </c>
    </row>
    <row r="179" spans="1:31" x14ac:dyDescent="0.3">
      <c r="A179" s="1">
        <v>1023089197</v>
      </c>
      <c r="B179" s="1" t="s">
        <v>295</v>
      </c>
      <c r="C179" s="1">
        <v>390000</v>
      </c>
      <c r="D179" s="1">
        <v>3</v>
      </c>
      <c r="E179" s="1">
        <v>2</v>
      </c>
      <c r="F179" s="1">
        <v>1930</v>
      </c>
      <c r="G179" s="1">
        <v>12443</v>
      </c>
      <c r="H179" s="1">
        <v>1</v>
      </c>
      <c r="I179" s="1">
        <v>0</v>
      </c>
      <c r="J179" s="1">
        <v>0</v>
      </c>
      <c r="K179" s="1">
        <v>3</v>
      </c>
      <c r="L179" s="1">
        <v>7</v>
      </c>
      <c r="M179" s="1">
        <v>1930</v>
      </c>
      <c r="N179" s="1">
        <v>0</v>
      </c>
      <c r="O179" s="1">
        <v>1969</v>
      </c>
      <c r="P179" s="1">
        <v>0</v>
      </c>
      <c r="Q179" s="1">
        <v>98045</v>
      </c>
      <c r="R179" s="1" t="s">
        <v>296</v>
      </c>
      <c r="S179" s="1">
        <v>-121775</v>
      </c>
      <c r="T179" s="1">
        <v>1400</v>
      </c>
      <c r="U179" s="1">
        <v>12183</v>
      </c>
      <c r="V179" s="1">
        <f t="shared" si="21"/>
        <v>0</v>
      </c>
      <c r="W179">
        <f t="shared" si="22"/>
        <v>202.07253886010363</v>
      </c>
      <c r="X179">
        <f t="shared" si="23"/>
        <v>0</v>
      </c>
      <c r="Y179">
        <f t="shared" si="24"/>
        <v>0</v>
      </c>
      <c r="Z179">
        <f t="shared" si="25"/>
        <v>0</v>
      </c>
      <c r="AA179">
        <f t="shared" si="26"/>
        <v>0</v>
      </c>
      <c r="AB179">
        <f t="shared" si="29"/>
        <v>0</v>
      </c>
      <c r="AC179">
        <f t="shared" si="27"/>
        <v>0</v>
      </c>
      <c r="AD179">
        <f t="shared" si="28"/>
        <v>0</v>
      </c>
      <c r="AE179">
        <v>1</v>
      </c>
    </row>
    <row r="180" spans="1:31" x14ac:dyDescent="0.3">
      <c r="A180" s="1">
        <v>323089085</v>
      </c>
      <c r="B180" s="1" t="s">
        <v>132</v>
      </c>
      <c r="C180" s="1">
        <v>850000</v>
      </c>
      <c r="D180" s="1">
        <v>3</v>
      </c>
      <c r="E180" s="1">
        <v>2</v>
      </c>
      <c r="F180" s="1">
        <v>2740</v>
      </c>
      <c r="G180" s="1">
        <v>101930</v>
      </c>
      <c r="H180" s="1">
        <v>1</v>
      </c>
      <c r="I180" s="1">
        <v>0</v>
      </c>
      <c r="J180" s="1">
        <v>2</v>
      </c>
      <c r="K180" s="1">
        <v>3</v>
      </c>
      <c r="L180" s="1">
        <v>9</v>
      </c>
      <c r="M180" s="1">
        <v>2740</v>
      </c>
      <c r="N180" s="1">
        <v>0</v>
      </c>
      <c r="O180" s="1">
        <v>1999</v>
      </c>
      <c r="P180" s="1">
        <v>0</v>
      </c>
      <c r="Q180" s="1">
        <v>98045</v>
      </c>
      <c r="R180" s="1" t="s">
        <v>297</v>
      </c>
      <c r="S180" s="1" t="s">
        <v>134</v>
      </c>
      <c r="T180" s="1">
        <v>2140</v>
      </c>
      <c r="U180" s="1">
        <v>83635</v>
      </c>
      <c r="V180" s="1">
        <f t="shared" si="21"/>
        <v>2</v>
      </c>
      <c r="W180">
        <f t="shared" si="22"/>
        <v>310.21897810218979</v>
      </c>
      <c r="X180">
        <f t="shared" si="23"/>
        <v>0</v>
      </c>
      <c r="Y180">
        <f t="shared" si="24"/>
        <v>1</v>
      </c>
      <c r="Z180">
        <f t="shared" si="25"/>
        <v>0</v>
      </c>
      <c r="AA180">
        <f t="shared" si="26"/>
        <v>0</v>
      </c>
      <c r="AB180">
        <f t="shared" si="29"/>
        <v>0</v>
      </c>
      <c r="AC180">
        <f t="shared" si="27"/>
        <v>1</v>
      </c>
      <c r="AD180">
        <f t="shared" si="28"/>
        <v>1</v>
      </c>
      <c r="AE180">
        <v>0</v>
      </c>
    </row>
    <row r="181" spans="1:31" x14ac:dyDescent="0.3">
      <c r="A181" s="1">
        <v>8570900038</v>
      </c>
      <c r="B181" s="1" t="s">
        <v>168</v>
      </c>
      <c r="C181" s="1">
        <v>340000</v>
      </c>
      <c r="D181" s="1">
        <v>3</v>
      </c>
      <c r="E181" s="1">
        <v>2</v>
      </c>
      <c r="F181" s="1">
        <v>1140</v>
      </c>
      <c r="G181" s="1">
        <v>11620</v>
      </c>
      <c r="H181" s="1">
        <v>1</v>
      </c>
      <c r="I181" s="1">
        <v>0</v>
      </c>
      <c r="J181" s="1">
        <v>0</v>
      </c>
      <c r="K181" s="1">
        <v>3</v>
      </c>
      <c r="L181" s="1">
        <v>7</v>
      </c>
      <c r="M181" s="1">
        <v>1140</v>
      </c>
      <c r="N181" s="1">
        <v>0</v>
      </c>
      <c r="O181" s="1">
        <v>1994</v>
      </c>
      <c r="P181" s="1">
        <v>0</v>
      </c>
      <c r="Q181" s="1">
        <v>98045</v>
      </c>
      <c r="R181" s="1" t="s">
        <v>179</v>
      </c>
      <c r="S181" s="1">
        <v>-121783</v>
      </c>
      <c r="T181" s="1">
        <v>1140</v>
      </c>
      <c r="U181" s="1">
        <v>8400</v>
      </c>
      <c r="V181" s="1">
        <f t="shared" si="21"/>
        <v>1</v>
      </c>
      <c r="W181">
        <f t="shared" si="22"/>
        <v>298.24561403508773</v>
      </c>
      <c r="X181">
        <f t="shared" si="23"/>
        <v>0</v>
      </c>
      <c r="Y181">
        <f t="shared" si="24"/>
        <v>0</v>
      </c>
      <c r="Z181">
        <f t="shared" si="25"/>
        <v>0</v>
      </c>
      <c r="AA181">
        <f t="shared" si="26"/>
        <v>0</v>
      </c>
      <c r="AB181">
        <f t="shared" si="29"/>
        <v>0</v>
      </c>
      <c r="AC181">
        <f t="shared" si="27"/>
        <v>0</v>
      </c>
      <c r="AD181">
        <f t="shared" si="28"/>
        <v>1</v>
      </c>
      <c r="AE181">
        <v>0</v>
      </c>
    </row>
    <row r="182" spans="1:31" x14ac:dyDescent="0.3">
      <c r="A182" s="1">
        <v>192450180</v>
      </c>
      <c r="B182" s="1" t="s">
        <v>298</v>
      </c>
      <c r="C182" s="1">
        <v>335000</v>
      </c>
      <c r="D182" s="1">
        <v>3</v>
      </c>
      <c r="E182" s="1">
        <v>1.5</v>
      </c>
      <c r="F182" s="1">
        <v>1140</v>
      </c>
      <c r="G182" s="1">
        <v>15890</v>
      </c>
      <c r="H182" s="1">
        <v>1</v>
      </c>
      <c r="I182" s="1">
        <v>0</v>
      </c>
      <c r="J182" s="1">
        <v>0</v>
      </c>
      <c r="K182" s="1">
        <v>3</v>
      </c>
      <c r="L182" s="1">
        <v>7</v>
      </c>
      <c r="M182" s="1">
        <v>840</v>
      </c>
      <c r="N182" s="1">
        <v>300</v>
      </c>
      <c r="O182" s="1">
        <v>1985</v>
      </c>
      <c r="P182" s="1">
        <v>0</v>
      </c>
      <c r="Q182" s="1">
        <v>98045</v>
      </c>
      <c r="R182" s="1" t="s">
        <v>96</v>
      </c>
      <c r="S182" s="1">
        <v>-121757</v>
      </c>
      <c r="T182" s="1">
        <v>1200</v>
      </c>
      <c r="U182" s="1">
        <v>15247</v>
      </c>
      <c r="V182" s="1">
        <f t="shared" si="21"/>
        <v>1</v>
      </c>
      <c r="W182">
        <f t="shared" si="22"/>
        <v>293.85964912280701</v>
      </c>
      <c r="X182">
        <f t="shared" si="23"/>
        <v>0</v>
      </c>
      <c r="Y182">
        <f t="shared" si="24"/>
        <v>0</v>
      </c>
      <c r="Z182">
        <f t="shared" si="25"/>
        <v>0</v>
      </c>
      <c r="AA182">
        <f t="shared" si="26"/>
        <v>0</v>
      </c>
      <c r="AB182">
        <f t="shared" si="29"/>
        <v>0</v>
      </c>
      <c r="AC182">
        <f t="shared" si="27"/>
        <v>0</v>
      </c>
      <c r="AD182">
        <f t="shared" si="28"/>
        <v>1</v>
      </c>
      <c r="AE182">
        <v>0</v>
      </c>
    </row>
    <row r="183" spans="1:31" x14ac:dyDescent="0.3">
      <c r="A183" s="1">
        <v>9407001770</v>
      </c>
      <c r="B183" s="1" t="s">
        <v>185</v>
      </c>
      <c r="C183" s="1">
        <v>304950</v>
      </c>
      <c r="D183" s="1">
        <v>3</v>
      </c>
      <c r="E183" s="1">
        <v>1.75</v>
      </c>
      <c r="F183" s="1">
        <v>1350</v>
      </c>
      <c r="G183" s="1">
        <v>9000</v>
      </c>
      <c r="H183" s="1">
        <v>1</v>
      </c>
      <c r="I183" s="1">
        <v>0</v>
      </c>
      <c r="J183" s="1">
        <v>0</v>
      </c>
      <c r="K183" s="1">
        <v>3</v>
      </c>
      <c r="L183" s="1">
        <v>7</v>
      </c>
      <c r="M183" s="1">
        <v>1350</v>
      </c>
      <c r="N183" s="1">
        <v>0</v>
      </c>
      <c r="O183" s="1">
        <v>1987</v>
      </c>
      <c r="P183" s="1">
        <v>0</v>
      </c>
      <c r="Q183" s="1">
        <v>98045</v>
      </c>
      <c r="R183" s="1" t="s">
        <v>45</v>
      </c>
      <c r="S183" s="1">
        <v>-121773</v>
      </c>
      <c r="T183" s="1">
        <v>1370</v>
      </c>
      <c r="U183" s="1">
        <v>9500</v>
      </c>
      <c r="V183" s="1">
        <f t="shared" si="21"/>
        <v>1</v>
      </c>
      <c r="W183">
        <f t="shared" si="22"/>
        <v>225.88888888888889</v>
      </c>
      <c r="X183">
        <f t="shared" si="23"/>
        <v>0</v>
      </c>
      <c r="Y183">
        <f t="shared" si="24"/>
        <v>0</v>
      </c>
      <c r="Z183">
        <f t="shared" si="25"/>
        <v>0</v>
      </c>
      <c r="AA183">
        <f t="shared" si="26"/>
        <v>0</v>
      </c>
      <c r="AB183">
        <f t="shared" si="29"/>
        <v>0</v>
      </c>
      <c r="AC183">
        <f t="shared" si="27"/>
        <v>0</v>
      </c>
      <c r="AD183">
        <f t="shared" si="28"/>
        <v>1</v>
      </c>
      <c r="AE183">
        <v>0</v>
      </c>
    </row>
    <row r="184" spans="1:31" x14ac:dyDescent="0.3">
      <c r="A184" s="1">
        <v>323089172</v>
      </c>
      <c r="B184" s="1" t="s">
        <v>165</v>
      </c>
      <c r="C184" s="1">
        <v>410000</v>
      </c>
      <c r="D184" s="1">
        <v>4</v>
      </c>
      <c r="E184" s="1">
        <v>2.5</v>
      </c>
      <c r="F184" s="1">
        <v>1900</v>
      </c>
      <c r="G184" s="1">
        <v>15123</v>
      </c>
      <c r="H184" s="1">
        <v>2</v>
      </c>
      <c r="I184" s="1">
        <v>0</v>
      </c>
      <c r="J184" s="1">
        <v>0</v>
      </c>
      <c r="K184" s="1">
        <v>3</v>
      </c>
      <c r="L184" s="1">
        <v>8</v>
      </c>
      <c r="M184" s="1">
        <v>1900</v>
      </c>
      <c r="N184" s="1">
        <v>0</v>
      </c>
      <c r="O184" s="1">
        <v>1995</v>
      </c>
      <c r="P184" s="1">
        <v>0</v>
      </c>
      <c r="Q184" s="1">
        <v>98045</v>
      </c>
      <c r="R184" s="1" t="s">
        <v>282</v>
      </c>
      <c r="S184" s="1">
        <v>-121772</v>
      </c>
      <c r="T184" s="1">
        <v>1900</v>
      </c>
      <c r="U184" s="1">
        <v>16477</v>
      </c>
      <c r="V184" s="1">
        <f t="shared" si="21"/>
        <v>5</v>
      </c>
      <c r="W184">
        <f t="shared" si="22"/>
        <v>215.78947368421052</v>
      </c>
      <c r="X184">
        <f t="shared" si="23"/>
        <v>1</v>
      </c>
      <c r="Y184">
        <f t="shared" si="24"/>
        <v>0</v>
      </c>
      <c r="Z184">
        <f t="shared" si="25"/>
        <v>1</v>
      </c>
      <c r="AA184">
        <f t="shared" si="26"/>
        <v>1</v>
      </c>
      <c r="AB184">
        <f t="shared" si="29"/>
        <v>0</v>
      </c>
      <c r="AC184">
        <f t="shared" si="27"/>
        <v>1</v>
      </c>
      <c r="AD184">
        <f t="shared" si="28"/>
        <v>1</v>
      </c>
      <c r="AE184">
        <v>1</v>
      </c>
    </row>
    <row r="185" spans="1:31" x14ac:dyDescent="0.3">
      <c r="A185" s="1">
        <v>2607730490</v>
      </c>
      <c r="B185" s="1" t="s">
        <v>299</v>
      </c>
      <c r="C185" s="1">
        <v>417000</v>
      </c>
      <c r="D185" s="1">
        <v>3</v>
      </c>
      <c r="E185" s="1">
        <v>2.25</v>
      </c>
      <c r="F185" s="1">
        <v>1840</v>
      </c>
      <c r="G185" s="1">
        <v>11403</v>
      </c>
      <c r="H185" s="1">
        <v>2</v>
      </c>
      <c r="I185" s="1">
        <v>0</v>
      </c>
      <c r="J185" s="1">
        <v>0</v>
      </c>
      <c r="K185" s="1">
        <v>3</v>
      </c>
      <c r="L185" s="1">
        <v>8</v>
      </c>
      <c r="M185" s="1">
        <v>1840</v>
      </c>
      <c r="N185" s="1">
        <v>0</v>
      </c>
      <c r="O185" s="1">
        <v>1993</v>
      </c>
      <c r="P185" s="1">
        <v>0</v>
      </c>
      <c r="Q185" s="1">
        <v>98045</v>
      </c>
      <c r="R185" s="1" t="s">
        <v>192</v>
      </c>
      <c r="S185" s="1">
        <v>-121797</v>
      </c>
      <c r="T185" s="1">
        <v>2150</v>
      </c>
      <c r="U185" s="1">
        <v>11403</v>
      </c>
      <c r="V185" s="1">
        <f t="shared" si="21"/>
        <v>4</v>
      </c>
      <c r="W185">
        <f t="shared" si="22"/>
        <v>226.63043478260869</v>
      </c>
      <c r="X185">
        <f t="shared" si="23"/>
        <v>1</v>
      </c>
      <c r="Y185">
        <f t="shared" si="24"/>
        <v>0</v>
      </c>
      <c r="Z185">
        <f t="shared" si="25"/>
        <v>0</v>
      </c>
      <c r="AA185">
        <f t="shared" si="26"/>
        <v>1</v>
      </c>
      <c r="AB185">
        <f t="shared" si="29"/>
        <v>0</v>
      </c>
      <c r="AC185">
        <f t="shared" si="27"/>
        <v>1</v>
      </c>
      <c r="AD185">
        <f t="shared" si="28"/>
        <v>1</v>
      </c>
      <c r="AE185">
        <v>0</v>
      </c>
    </row>
    <row r="186" spans="1:31" x14ac:dyDescent="0.3">
      <c r="A186" s="1">
        <v>2623089141</v>
      </c>
      <c r="B186" s="1" t="s">
        <v>300</v>
      </c>
      <c r="C186" s="1">
        <v>476500</v>
      </c>
      <c r="D186" s="1">
        <v>4</v>
      </c>
      <c r="E186" s="1">
        <v>2.5</v>
      </c>
      <c r="F186" s="1">
        <v>2250</v>
      </c>
      <c r="G186" s="1">
        <v>50155</v>
      </c>
      <c r="H186" s="1">
        <v>2</v>
      </c>
      <c r="I186" s="1">
        <v>0</v>
      </c>
      <c r="J186" s="1">
        <v>0</v>
      </c>
      <c r="K186" s="1">
        <v>3</v>
      </c>
      <c r="L186" s="1">
        <v>8</v>
      </c>
      <c r="M186" s="1">
        <v>2250</v>
      </c>
      <c r="N186" s="1">
        <v>0</v>
      </c>
      <c r="O186" s="1">
        <v>1998</v>
      </c>
      <c r="P186" s="1">
        <v>0</v>
      </c>
      <c r="Q186" s="1">
        <v>98045</v>
      </c>
      <c r="R186" s="1">
        <v>47449</v>
      </c>
      <c r="S186" s="1">
        <v>-121756</v>
      </c>
      <c r="T186" s="1">
        <v>2040</v>
      </c>
      <c r="U186" s="1">
        <v>57857</v>
      </c>
      <c r="V186" s="1">
        <f t="shared" si="21"/>
        <v>5</v>
      </c>
      <c r="W186">
        <f t="shared" si="22"/>
        <v>211.77777777777777</v>
      </c>
      <c r="X186">
        <f t="shared" si="23"/>
        <v>1</v>
      </c>
      <c r="Y186">
        <f t="shared" si="24"/>
        <v>0</v>
      </c>
      <c r="Z186">
        <f t="shared" si="25"/>
        <v>1</v>
      </c>
      <c r="AA186">
        <f t="shared" si="26"/>
        <v>1</v>
      </c>
      <c r="AB186">
        <f t="shared" si="29"/>
        <v>0</v>
      </c>
      <c r="AC186">
        <f t="shared" si="27"/>
        <v>1</v>
      </c>
      <c r="AD186">
        <f t="shared" si="28"/>
        <v>1</v>
      </c>
      <c r="AE186">
        <v>1</v>
      </c>
    </row>
    <row r="187" spans="1:31" x14ac:dyDescent="0.3">
      <c r="A187" s="1">
        <v>7334600730</v>
      </c>
      <c r="B187" s="1" t="s">
        <v>245</v>
      </c>
      <c r="C187" s="1">
        <v>259000</v>
      </c>
      <c r="D187" s="1">
        <v>4</v>
      </c>
      <c r="E187" s="1">
        <v>1.75</v>
      </c>
      <c r="F187" s="1">
        <v>1580</v>
      </c>
      <c r="G187" s="1">
        <v>8856</v>
      </c>
      <c r="H187" s="1">
        <v>2</v>
      </c>
      <c r="I187" s="1">
        <v>0</v>
      </c>
      <c r="J187" s="1">
        <v>0</v>
      </c>
      <c r="K187" s="1">
        <v>3</v>
      </c>
      <c r="L187" s="1">
        <v>7</v>
      </c>
      <c r="M187" s="1">
        <v>1580</v>
      </c>
      <c r="N187" s="1">
        <v>0</v>
      </c>
      <c r="O187" s="1">
        <v>1979</v>
      </c>
      <c r="P187" s="1">
        <v>0</v>
      </c>
      <c r="Q187" s="1">
        <v>98045</v>
      </c>
      <c r="R187" s="1" t="s">
        <v>301</v>
      </c>
      <c r="S187" s="1">
        <v>-121745</v>
      </c>
      <c r="T187" s="1">
        <v>1390</v>
      </c>
      <c r="U187" s="1">
        <v>9490</v>
      </c>
      <c r="V187" s="1">
        <f t="shared" si="21"/>
        <v>2</v>
      </c>
      <c r="W187">
        <f t="shared" si="22"/>
        <v>163.92405063291139</v>
      </c>
      <c r="X187">
        <f t="shared" si="23"/>
        <v>0</v>
      </c>
      <c r="Y187">
        <f t="shared" si="24"/>
        <v>0</v>
      </c>
      <c r="Z187">
        <f t="shared" si="25"/>
        <v>1</v>
      </c>
      <c r="AA187">
        <f t="shared" si="26"/>
        <v>1</v>
      </c>
      <c r="AB187">
        <f t="shared" si="29"/>
        <v>0</v>
      </c>
      <c r="AC187">
        <f t="shared" si="27"/>
        <v>0</v>
      </c>
      <c r="AD187">
        <f t="shared" si="28"/>
        <v>0</v>
      </c>
      <c r="AE187">
        <v>1</v>
      </c>
    </row>
    <row r="188" spans="1:31" x14ac:dyDescent="0.3">
      <c r="A188" s="1">
        <v>9510300220</v>
      </c>
      <c r="B188" s="1" t="s">
        <v>83</v>
      </c>
      <c r="C188" s="1">
        <v>556000</v>
      </c>
      <c r="D188" s="1">
        <v>3</v>
      </c>
      <c r="E188" s="1">
        <v>2.5</v>
      </c>
      <c r="F188" s="1">
        <v>2750</v>
      </c>
      <c r="G188" s="1">
        <v>35440</v>
      </c>
      <c r="H188" s="1">
        <v>2</v>
      </c>
      <c r="I188" s="1">
        <v>0</v>
      </c>
      <c r="J188" s="1">
        <v>0</v>
      </c>
      <c r="K188" s="1">
        <v>3</v>
      </c>
      <c r="L188" s="1">
        <v>9</v>
      </c>
      <c r="M188" s="1">
        <v>2750</v>
      </c>
      <c r="N188" s="1">
        <v>0</v>
      </c>
      <c r="O188" s="1">
        <v>1994</v>
      </c>
      <c r="P188" s="1">
        <v>0</v>
      </c>
      <c r="Q188" s="1">
        <v>98045</v>
      </c>
      <c r="R188" s="1" t="s">
        <v>73</v>
      </c>
      <c r="S188" s="1">
        <v>-121723</v>
      </c>
      <c r="T188" s="1">
        <v>2710</v>
      </c>
      <c r="U188" s="1">
        <v>35440</v>
      </c>
      <c r="V188" s="1">
        <f t="shared" si="21"/>
        <v>4</v>
      </c>
      <c r="W188">
        <f t="shared" si="22"/>
        <v>202.18181818181819</v>
      </c>
      <c r="X188">
        <f t="shared" si="23"/>
        <v>1</v>
      </c>
      <c r="Y188">
        <f t="shared" si="24"/>
        <v>0</v>
      </c>
      <c r="Z188">
        <f t="shared" si="25"/>
        <v>0</v>
      </c>
      <c r="AA188">
        <f t="shared" si="26"/>
        <v>1</v>
      </c>
      <c r="AB188">
        <f t="shared" si="29"/>
        <v>0</v>
      </c>
      <c r="AC188">
        <f t="shared" si="27"/>
        <v>1</v>
      </c>
      <c r="AD188">
        <f t="shared" si="28"/>
        <v>1</v>
      </c>
      <c r="AE188">
        <v>1</v>
      </c>
    </row>
    <row r="189" spans="1:31" x14ac:dyDescent="0.3">
      <c r="A189" s="1">
        <v>8039900180</v>
      </c>
      <c r="B189" s="1" t="s">
        <v>302</v>
      </c>
      <c r="C189" s="1">
        <v>450000</v>
      </c>
      <c r="D189" s="1">
        <v>3</v>
      </c>
      <c r="E189" s="1">
        <v>2</v>
      </c>
      <c r="F189" s="1">
        <v>1680</v>
      </c>
      <c r="G189" s="1">
        <v>11250</v>
      </c>
      <c r="H189" s="1">
        <v>1</v>
      </c>
      <c r="I189" s="1">
        <v>0</v>
      </c>
      <c r="J189" s="1">
        <v>0</v>
      </c>
      <c r="K189" s="1">
        <v>4</v>
      </c>
      <c r="L189" s="1">
        <v>8</v>
      </c>
      <c r="M189" s="1">
        <v>1680</v>
      </c>
      <c r="N189" s="1">
        <v>0</v>
      </c>
      <c r="O189" s="1">
        <v>1967</v>
      </c>
      <c r="P189" s="1">
        <v>0</v>
      </c>
      <c r="Q189" s="1">
        <v>98045</v>
      </c>
      <c r="R189" s="1" t="s">
        <v>182</v>
      </c>
      <c r="S189" s="1">
        <v>-121786</v>
      </c>
      <c r="T189" s="1">
        <v>1760</v>
      </c>
      <c r="U189" s="1">
        <v>12160</v>
      </c>
      <c r="V189" s="1">
        <f t="shared" si="21"/>
        <v>2</v>
      </c>
      <c r="W189">
        <f t="shared" si="22"/>
        <v>267.85714285714283</v>
      </c>
      <c r="X189">
        <f t="shared" si="23"/>
        <v>0</v>
      </c>
      <c r="Y189">
        <f t="shared" si="24"/>
        <v>0</v>
      </c>
      <c r="Z189">
        <f t="shared" si="25"/>
        <v>0</v>
      </c>
      <c r="AA189">
        <f t="shared" si="26"/>
        <v>0</v>
      </c>
      <c r="AB189">
        <f t="shared" si="29"/>
        <v>1</v>
      </c>
      <c r="AC189">
        <f t="shared" si="27"/>
        <v>1</v>
      </c>
      <c r="AD189">
        <f t="shared" si="28"/>
        <v>0</v>
      </c>
      <c r="AE189">
        <v>0</v>
      </c>
    </row>
    <row r="190" spans="1:31" x14ac:dyDescent="0.3">
      <c r="A190" s="1">
        <v>9407001830</v>
      </c>
      <c r="B190" s="1" t="s">
        <v>107</v>
      </c>
      <c r="C190" s="1">
        <v>338000</v>
      </c>
      <c r="D190" s="1">
        <v>5</v>
      </c>
      <c r="E190" s="1">
        <v>2</v>
      </c>
      <c r="F190" s="1">
        <v>1860</v>
      </c>
      <c r="G190" s="1">
        <v>9000</v>
      </c>
      <c r="H190" s="1">
        <v>2</v>
      </c>
      <c r="I190" s="1">
        <v>0</v>
      </c>
      <c r="J190" s="1">
        <v>0</v>
      </c>
      <c r="K190" s="1">
        <v>3</v>
      </c>
      <c r="L190" s="1">
        <v>7</v>
      </c>
      <c r="M190" s="1">
        <v>1860</v>
      </c>
      <c r="N190" s="1">
        <v>0</v>
      </c>
      <c r="O190" s="1">
        <v>1980</v>
      </c>
      <c r="P190" s="1">
        <v>0</v>
      </c>
      <c r="Q190" s="1">
        <v>98045</v>
      </c>
      <c r="R190" s="1" t="s">
        <v>303</v>
      </c>
      <c r="S190" s="1">
        <v>-121772</v>
      </c>
      <c r="T190" s="1">
        <v>1390</v>
      </c>
      <c r="U190" s="1">
        <v>9752</v>
      </c>
      <c r="V190" s="1">
        <f t="shared" si="21"/>
        <v>2</v>
      </c>
      <c r="W190">
        <f t="shared" si="22"/>
        <v>181.72043010752688</v>
      </c>
      <c r="X190">
        <f t="shared" si="23"/>
        <v>0</v>
      </c>
      <c r="Y190">
        <f t="shared" si="24"/>
        <v>0</v>
      </c>
      <c r="Z190">
        <f t="shared" si="25"/>
        <v>1</v>
      </c>
      <c r="AA190">
        <f t="shared" si="26"/>
        <v>1</v>
      </c>
      <c r="AB190">
        <f t="shared" si="29"/>
        <v>0</v>
      </c>
      <c r="AC190">
        <f t="shared" si="27"/>
        <v>0</v>
      </c>
      <c r="AD190">
        <f t="shared" si="28"/>
        <v>0</v>
      </c>
      <c r="AE190">
        <v>1</v>
      </c>
    </row>
    <row r="191" spans="1:31" x14ac:dyDescent="0.3">
      <c r="A191" s="1">
        <v>1151100035</v>
      </c>
      <c r="B191" s="1" t="s">
        <v>57</v>
      </c>
      <c r="C191" s="1">
        <v>450000</v>
      </c>
      <c r="D191" s="1">
        <v>4</v>
      </c>
      <c r="E191" s="1">
        <v>2.5</v>
      </c>
      <c r="F191" s="1">
        <v>2300</v>
      </c>
      <c r="G191" s="1">
        <v>19250</v>
      </c>
      <c r="H191" s="1">
        <v>1</v>
      </c>
      <c r="I191" s="1">
        <v>0</v>
      </c>
      <c r="J191" s="1">
        <v>0</v>
      </c>
      <c r="K191" s="1">
        <v>4</v>
      </c>
      <c r="L191" s="1">
        <v>7</v>
      </c>
      <c r="M191" s="1">
        <v>2300</v>
      </c>
      <c r="N191" s="1">
        <v>0</v>
      </c>
      <c r="O191" s="1">
        <v>1955</v>
      </c>
      <c r="P191" s="1">
        <v>0</v>
      </c>
      <c r="Q191" s="1">
        <v>98045</v>
      </c>
      <c r="R191" s="1" t="s">
        <v>304</v>
      </c>
      <c r="S191" s="1">
        <v>-121776</v>
      </c>
      <c r="T191" s="1">
        <v>1460</v>
      </c>
      <c r="U191" s="1">
        <v>19250</v>
      </c>
      <c r="V191" s="1">
        <f t="shared" si="21"/>
        <v>3</v>
      </c>
      <c r="W191">
        <f t="shared" si="22"/>
        <v>195.65217391304347</v>
      </c>
      <c r="X191">
        <f t="shared" si="23"/>
        <v>1</v>
      </c>
      <c r="Y191">
        <f t="shared" si="24"/>
        <v>0</v>
      </c>
      <c r="Z191">
        <f t="shared" si="25"/>
        <v>1</v>
      </c>
      <c r="AA191">
        <f t="shared" si="26"/>
        <v>0</v>
      </c>
      <c r="AB191">
        <f t="shared" si="29"/>
        <v>1</v>
      </c>
      <c r="AC191">
        <f t="shared" si="27"/>
        <v>0</v>
      </c>
      <c r="AD191">
        <f t="shared" si="28"/>
        <v>0</v>
      </c>
      <c r="AE191">
        <v>1</v>
      </c>
    </row>
    <row r="192" spans="1:31" x14ac:dyDescent="0.3">
      <c r="A192" s="1">
        <v>9407100300</v>
      </c>
      <c r="B192" s="1" t="s">
        <v>23</v>
      </c>
      <c r="C192" s="1">
        <v>320000</v>
      </c>
      <c r="D192" s="1">
        <v>3</v>
      </c>
      <c r="E192" s="1">
        <v>1</v>
      </c>
      <c r="F192" s="1">
        <v>1260</v>
      </c>
      <c r="G192" s="1">
        <v>9600</v>
      </c>
      <c r="H192" s="1">
        <v>1</v>
      </c>
      <c r="I192" s="1">
        <v>0</v>
      </c>
      <c r="J192" s="1">
        <v>0</v>
      </c>
      <c r="K192" s="1">
        <v>3</v>
      </c>
      <c r="L192" s="1">
        <v>7</v>
      </c>
      <c r="M192" s="1">
        <v>1260</v>
      </c>
      <c r="N192" s="1">
        <v>0</v>
      </c>
      <c r="O192" s="1">
        <v>1970</v>
      </c>
      <c r="P192" s="1">
        <v>1995</v>
      </c>
      <c r="Q192" s="1">
        <v>98045</v>
      </c>
      <c r="R192" s="1" t="s">
        <v>305</v>
      </c>
      <c r="S192" s="1">
        <v>-121762</v>
      </c>
      <c r="T192" s="1">
        <v>1530</v>
      </c>
      <c r="U192" s="1">
        <v>9790</v>
      </c>
      <c r="V192" s="1">
        <f t="shared" si="21"/>
        <v>0</v>
      </c>
      <c r="W192">
        <f t="shared" si="22"/>
        <v>253.96825396825398</v>
      </c>
      <c r="X192">
        <f t="shared" si="23"/>
        <v>0</v>
      </c>
      <c r="Y192">
        <f t="shared" si="24"/>
        <v>0</v>
      </c>
      <c r="Z192">
        <f t="shared" si="25"/>
        <v>0</v>
      </c>
      <c r="AA192">
        <f t="shared" si="26"/>
        <v>0</v>
      </c>
      <c r="AB192">
        <f t="shared" si="29"/>
        <v>0</v>
      </c>
      <c r="AC192">
        <f t="shared" si="27"/>
        <v>0</v>
      </c>
      <c r="AD192">
        <f t="shared" si="28"/>
        <v>0</v>
      </c>
      <c r="AE192">
        <v>0</v>
      </c>
    </row>
    <row r="193" spans="1:31" x14ac:dyDescent="0.3">
      <c r="A193" s="1">
        <v>2607730110</v>
      </c>
      <c r="B193" s="1" t="s">
        <v>306</v>
      </c>
      <c r="C193" s="1">
        <v>391500</v>
      </c>
      <c r="D193" s="1">
        <v>3</v>
      </c>
      <c r="E193" s="1">
        <v>2.5</v>
      </c>
      <c r="F193" s="1">
        <v>1920</v>
      </c>
      <c r="G193" s="1">
        <v>9625</v>
      </c>
      <c r="H193" s="1">
        <v>2</v>
      </c>
      <c r="I193" s="1">
        <v>0</v>
      </c>
      <c r="J193" s="1">
        <v>0</v>
      </c>
      <c r="K193" s="1">
        <v>3</v>
      </c>
      <c r="L193" s="1">
        <v>8</v>
      </c>
      <c r="M193" s="1">
        <v>1920</v>
      </c>
      <c r="N193" s="1">
        <v>0</v>
      </c>
      <c r="O193" s="1">
        <v>1993</v>
      </c>
      <c r="P193" s="1">
        <v>0</v>
      </c>
      <c r="Q193" s="1">
        <v>98045</v>
      </c>
      <c r="R193" s="1" t="s">
        <v>222</v>
      </c>
      <c r="S193" s="1" t="s">
        <v>146</v>
      </c>
      <c r="T193" s="1">
        <v>1920</v>
      </c>
      <c r="U193" s="1">
        <v>10343</v>
      </c>
      <c r="V193" s="1">
        <f t="shared" si="21"/>
        <v>4</v>
      </c>
      <c r="W193">
        <f t="shared" si="22"/>
        <v>203.90625</v>
      </c>
      <c r="X193">
        <f t="shared" si="23"/>
        <v>1</v>
      </c>
      <c r="Y193">
        <f t="shared" si="24"/>
        <v>0</v>
      </c>
      <c r="Z193">
        <f t="shared" si="25"/>
        <v>0</v>
      </c>
      <c r="AA193">
        <f t="shared" si="26"/>
        <v>1</v>
      </c>
      <c r="AB193">
        <f>IF(K193&gt;3.1563981042654,1,0)</f>
        <v>0</v>
      </c>
      <c r="AC193">
        <f t="shared" si="27"/>
        <v>1</v>
      </c>
      <c r="AD193">
        <f t="shared" si="28"/>
        <v>1</v>
      </c>
      <c r="AE193">
        <v>1</v>
      </c>
    </row>
    <row r="194" spans="1:31" x14ac:dyDescent="0.3">
      <c r="A194" s="1">
        <v>1223089066</v>
      </c>
      <c r="B194" s="1" t="s">
        <v>307</v>
      </c>
      <c r="C194" s="1">
        <v>688000</v>
      </c>
      <c r="D194" s="1">
        <v>4</v>
      </c>
      <c r="E194" s="1">
        <v>3</v>
      </c>
      <c r="F194" s="1">
        <v>3400</v>
      </c>
      <c r="G194" s="1">
        <v>292723</v>
      </c>
      <c r="H194" s="1">
        <v>2</v>
      </c>
      <c r="I194" s="1">
        <v>0</v>
      </c>
      <c r="J194" s="1">
        <v>0</v>
      </c>
      <c r="K194" s="1">
        <v>3</v>
      </c>
      <c r="L194" s="1">
        <v>10</v>
      </c>
      <c r="M194" s="1">
        <v>3400</v>
      </c>
      <c r="N194" s="1">
        <v>0</v>
      </c>
      <c r="O194" s="1">
        <v>1998</v>
      </c>
      <c r="P194" s="1">
        <v>0</v>
      </c>
      <c r="Q194" s="1">
        <v>98045</v>
      </c>
      <c r="R194" s="1" t="s">
        <v>308</v>
      </c>
      <c r="S194" s="1">
        <v>-121725</v>
      </c>
      <c r="T194" s="1">
        <v>1760</v>
      </c>
      <c r="U194" s="1">
        <v>69696</v>
      </c>
      <c r="V194" s="1">
        <f t="shared" si="21"/>
        <v>5</v>
      </c>
      <c r="W194">
        <f t="shared" si="22"/>
        <v>202.35294117647058</v>
      </c>
      <c r="X194">
        <f t="shared" si="23"/>
        <v>1</v>
      </c>
      <c r="Y194">
        <f t="shared" si="24"/>
        <v>0</v>
      </c>
      <c r="Z194">
        <f t="shared" si="25"/>
        <v>1</v>
      </c>
      <c r="AA194">
        <f t="shared" si="26"/>
        <v>1</v>
      </c>
      <c r="AB194">
        <f t="shared" ref="AB194:AB205" si="30">IF(K194&gt;3.1563981042654,1,0)</f>
        <v>0</v>
      </c>
      <c r="AC194">
        <f t="shared" si="27"/>
        <v>1</v>
      </c>
      <c r="AD194">
        <f t="shared" si="28"/>
        <v>1</v>
      </c>
      <c r="AE194">
        <v>1</v>
      </c>
    </row>
    <row r="195" spans="1:31" x14ac:dyDescent="0.3">
      <c r="A195" s="1">
        <v>9407000230</v>
      </c>
      <c r="B195" s="1" t="s">
        <v>309</v>
      </c>
      <c r="C195" s="1">
        <v>240000</v>
      </c>
      <c r="D195" s="1">
        <v>3</v>
      </c>
      <c r="E195" s="1">
        <v>1</v>
      </c>
      <c r="F195" s="1">
        <v>1600</v>
      </c>
      <c r="G195" s="1">
        <v>12566</v>
      </c>
      <c r="H195" s="1">
        <v>1</v>
      </c>
      <c r="I195" s="1">
        <v>0</v>
      </c>
      <c r="J195" s="1">
        <v>0</v>
      </c>
      <c r="K195" s="1">
        <v>4</v>
      </c>
      <c r="L195" s="1">
        <v>7</v>
      </c>
      <c r="M195" s="1">
        <v>1600</v>
      </c>
      <c r="N195" s="1">
        <v>0</v>
      </c>
      <c r="O195" s="1">
        <v>1971</v>
      </c>
      <c r="P195" s="1">
        <v>0</v>
      </c>
      <c r="Q195" s="1">
        <v>98045</v>
      </c>
      <c r="R195" s="1" t="s">
        <v>174</v>
      </c>
      <c r="S195" s="1">
        <v>-121765</v>
      </c>
      <c r="T195" s="1">
        <v>1600</v>
      </c>
      <c r="U195" s="1">
        <v>10650</v>
      </c>
      <c r="V195" s="1">
        <f t="shared" ref="V195:V213" si="31">X195+Z195+AA195+AB195+AC195+AD195</f>
        <v>1</v>
      </c>
      <c r="W195">
        <f t="shared" ref="W195:W212" si="32">C195/F195</f>
        <v>150</v>
      </c>
      <c r="X195">
        <f>IF(E195&gt;2.07109004739337,1,0)</f>
        <v>0</v>
      </c>
      <c r="Y195">
        <f t="shared" ref="Y195:Y212" si="33">IF(J195&gt;0.1,1,0)</f>
        <v>0</v>
      </c>
      <c r="Z195">
        <f t="shared" ref="Z195:Z212" si="34">IF(D195&gt;3.2085308056872,1,0)</f>
        <v>0</v>
      </c>
      <c r="AA195">
        <f t="shared" ref="AA195:AA214" si="35">IF(H195&gt;1.40758293838863,1,0)</f>
        <v>0</v>
      </c>
      <c r="AB195">
        <f t="shared" si="30"/>
        <v>1</v>
      </c>
      <c r="AC195">
        <f t="shared" ref="AC195:AC212" si="36">IF(L195&gt;7.55924170616114,1,0)</f>
        <v>0</v>
      </c>
      <c r="AD195">
        <f t="shared" ref="AD195:AD212" si="37">IF(O195&gt;1984.52132701422,1,0)</f>
        <v>0</v>
      </c>
      <c r="AE195">
        <v>1</v>
      </c>
    </row>
    <row r="196" spans="1:31" x14ac:dyDescent="0.3">
      <c r="A196" s="1">
        <v>1442880260</v>
      </c>
      <c r="B196" s="1" t="s">
        <v>85</v>
      </c>
      <c r="C196" s="1">
        <v>456000</v>
      </c>
      <c r="D196" s="1">
        <v>3</v>
      </c>
      <c r="E196" s="1">
        <v>2.5</v>
      </c>
      <c r="F196" s="1">
        <v>2130</v>
      </c>
      <c r="G196" s="1">
        <v>5205</v>
      </c>
      <c r="H196" s="1">
        <v>2</v>
      </c>
      <c r="I196" s="1">
        <v>0</v>
      </c>
      <c r="J196" s="1">
        <v>0</v>
      </c>
      <c r="K196" s="1">
        <v>3</v>
      </c>
      <c r="L196" s="1">
        <v>8</v>
      </c>
      <c r="M196" s="1">
        <v>2130</v>
      </c>
      <c r="N196" s="1">
        <v>0</v>
      </c>
      <c r="O196" s="1">
        <v>2013</v>
      </c>
      <c r="P196" s="1">
        <v>0</v>
      </c>
      <c r="Q196" s="1">
        <v>98045</v>
      </c>
      <c r="R196" s="1" t="s">
        <v>221</v>
      </c>
      <c r="S196" s="1">
        <v>-121774</v>
      </c>
      <c r="T196" s="1">
        <v>2250</v>
      </c>
      <c r="U196" s="1">
        <v>5462</v>
      </c>
      <c r="V196" s="1">
        <f t="shared" si="31"/>
        <v>4</v>
      </c>
      <c r="W196">
        <f t="shared" si="32"/>
        <v>214.08450704225353</v>
      </c>
      <c r="X196">
        <f>IF(E196&gt;2.07109004739337,1,0)</f>
        <v>1</v>
      </c>
      <c r="Y196">
        <f t="shared" si="33"/>
        <v>0</v>
      </c>
      <c r="Z196">
        <f t="shared" si="34"/>
        <v>0</v>
      </c>
      <c r="AA196">
        <f t="shared" si="35"/>
        <v>1</v>
      </c>
      <c r="AB196">
        <f t="shared" si="30"/>
        <v>0</v>
      </c>
      <c r="AC196">
        <f t="shared" si="36"/>
        <v>1</v>
      </c>
      <c r="AD196">
        <f t="shared" si="37"/>
        <v>1</v>
      </c>
      <c r="AE196">
        <v>1</v>
      </c>
    </row>
    <row r="197" spans="1:31" x14ac:dyDescent="0.3">
      <c r="A197" s="1">
        <v>1442880510</v>
      </c>
      <c r="B197" s="1" t="s">
        <v>187</v>
      </c>
      <c r="C197" s="1">
        <v>499431</v>
      </c>
      <c r="D197" s="1">
        <v>4</v>
      </c>
      <c r="E197" s="1">
        <v>2.75</v>
      </c>
      <c r="F197" s="1">
        <v>2620</v>
      </c>
      <c r="G197" s="1">
        <v>6019</v>
      </c>
      <c r="H197" s="1">
        <v>2</v>
      </c>
      <c r="I197" s="1">
        <v>0</v>
      </c>
      <c r="J197" s="1">
        <v>0</v>
      </c>
      <c r="K197" s="1">
        <v>3</v>
      </c>
      <c r="L197" s="1">
        <v>8</v>
      </c>
      <c r="M197" s="1">
        <v>2620</v>
      </c>
      <c r="N197" s="1">
        <v>0</v>
      </c>
      <c r="O197" s="1">
        <v>2013</v>
      </c>
      <c r="P197" s="1">
        <v>0</v>
      </c>
      <c r="Q197" s="1">
        <v>98045</v>
      </c>
      <c r="R197" s="1">
        <v>47484</v>
      </c>
      <c r="S197" s="1">
        <v>-121771</v>
      </c>
      <c r="T197" s="1">
        <v>2790</v>
      </c>
      <c r="U197" s="1">
        <v>6716</v>
      </c>
      <c r="V197" s="1">
        <f t="shared" si="31"/>
        <v>5</v>
      </c>
      <c r="W197">
        <f t="shared" si="32"/>
        <v>190.62251908396948</v>
      </c>
      <c r="X197">
        <f>IF(E197&gt;2.07109004739337,1,0)</f>
        <v>1</v>
      </c>
      <c r="Y197">
        <f t="shared" si="33"/>
        <v>0</v>
      </c>
      <c r="Z197">
        <f t="shared" si="34"/>
        <v>1</v>
      </c>
      <c r="AA197">
        <f t="shared" si="35"/>
        <v>1</v>
      </c>
      <c r="AB197">
        <f t="shared" si="30"/>
        <v>0</v>
      </c>
      <c r="AC197">
        <f t="shared" si="36"/>
        <v>1</v>
      </c>
      <c r="AD197">
        <f t="shared" si="37"/>
        <v>1</v>
      </c>
      <c r="AE197">
        <v>1</v>
      </c>
    </row>
    <row r="198" spans="1:31" x14ac:dyDescent="0.3">
      <c r="A198" s="1">
        <v>1442880570</v>
      </c>
      <c r="B198" s="1" t="s">
        <v>198</v>
      </c>
      <c r="C198" s="1">
        <v>505657</v>
      </c>
      <c r="D198" s="1">
        <v>4</v>
      </c>
      <c r="E198" s="1">
        <v>2.75</v>
      </c>
      <c r="F198" s="1">
        <v>2790</v>
      </c>
      <c r="G198" s="1">
        <v>8092</v>
      </c>
      <c r="H198" s="1">
        <v>2</v>
      </c>
      <c r="I198" s="1">
        <v>0</v>
      </c>
      <c r="J198" s="1">
        <v>0</v>
      </c>
      <c r="K198" s="1">
        <v>3</v>
      </c>
      <c r="L198" s="1">
        <v>8</v>
      </c>
      <c r="M198" s="1">
        <v>2790</v>
      </c>
      <c r="N198" s="1">
        <v>0</v>
      </c>
      <c r="O198" s="1">
        <v>2013</v>
      </c>
      <c r="P198" s="1">
        <v>0</v>
      </c>
      <c r="Q198" s="1">
        <v>98045</v>
      </c>
      <c r="R198" s="1" t="s">
        <v>310</v>
      </c>
      <c r="S198" s="1">
        <v>-121773</v>
      </c>
      <c r="T198" s="1">
        <v>2790</v>
      </c>
      <c r="U198" s="1">
        <v>6154</v>
      </c>
      <c r="V198" s="1">
        <f t="shared" si="31"/>
        <v>5</v>
      </c>
      <c r="W198">
        <f t="shared" si="32"/>
        <v>181.23906810035842</v>
      </c>
      <c r="X198">
        <f>IF(E198&gt;2.07109004739337,1,0)</f>
        <v>1</v>
      </c>
      <c r="Y198">
        <f t="shared" si="33"/>
        <v>0</v>
      </c>
      <c r="Z198">
        <f t="shared" si="34"/>
        <v>1</v>
      </c>
      <c r="AA198">
        <f t="shared" si="35"/>
        <v>1</v>
      </c>
      <c r="AB198">
        <f t="shared" si="30"/>
        <v>0</v>
      </c>
      <c r="AC198">
        <f t="shared" si="36"/>
        <v>1</v>
      </c>
      <c r="AD198">
        <f t="shared" si="37"/>
        <v>1</v>
      </c>
      <c r="AE198">
        <v>1</v>
      </c>
    </row>
    <row r="199" spans="1:31" x14ac:dyDescent="0.3">
      <c r="A199" s="1">
        <v>1442880320</v>
      </c>
      <c r="B199" s="1" t="s">
        <v>311</v>
      </c>
      <c r="C199" s="1">
        <v>484259</v>
      </c>
      <c r="D199" s="1">
        <v>4</v>
      </c>
      <c r="E199" s="1">
        <v>2.75</v>
      </c>
      <c r="F199" s="1">
        <v>2790</v>
      </c>
      <c r="G199" s="1">
        <v>5000</v>
      </c>
      <c r="H199" s="1">
        <v>2</v>
      </c>
      <c r="I199" s="1">
        <v>0</v>
      </c>
      <c r="J199" s="1">
        <v>0</v>
      </c>
      <c r="K199" s="1">
        <v>3</v>
      </c>
      <c r="L199" s="1">
        <v>8</v>
      </c>
      <c r="M199" s="1">
        <v>2790</v>
      </c>
      <c r="N199" s="1">
        <v>0</v>
      </c>
      <c r="O199" s="1">
        <v>2014</v>
      </c>
      <c r="P199" s="1">
        <v>0</v>
      </c>
      <c r="Q199" s="1">
        <v>98045</v>
      </c>
      <c r="R199" s="1" t="s">
        <v>239</v>
      </c>
      <c r="S199" s="1">
        <v>-121773</v>
      </c>
      <c r="T199" s="1">
        <v>2620</v>
      </c>
      <c r="U199" s="1">
        <v>5527</v>
      </c>
      <c r="V199" s="1">
        <f t="shared" si="31"/>
        <v>5</v>
      </c>
      <c r="W199">
        <f t="shared" si="32"/>
        <v>173.56953405017921</v>
      </c>
      <c r="X199">
        <f>IF(E199&gt;2.07109004739337,1,0)</f>
        <v>1</v>
      </c>
      <c r="Y199">
        <f t="shared" si="33"/>
        <v>0</v>
      </c>
      <c r="Z199">
        <f t="shared" si="34"/>
        <v>1</v>
      </c>
      <c r="AA199">
        <f t="shared" si="35"/>
        <v>1</v>
      </c>
      <c r="AB199">
        <f t="shared" si="30"/>
        <v>0</v>
      </c>
      <c r="AC199">
        <f t="shared" si="36"/>
        <v>1</v>
      </c>
      <c r="AD199">
        <f t="shared" si="37"/>
        <v>1</v>
      </c>
      <c r="AE199">
        <v>1</v>
      </c>
    </row>
    <row r="200" spans="1:31" x14ac:dyDescent="0.3">
      <c r="A200" s="1">
        <v>1442880340</v>
      </c>
      <c r="B200" s="1" t="s">
        <v>70</v>
      </c>
      <c r="C200" s="1">
        <v>427874</v>
      </c>
      <c r="D200" s="1">
        <v>3</v>
      </c>
      <c r="E200" s="1">
        <v>3</v>
      </c>
      <c r="F200" s="1">
        <v>2340</v>
      </c>
      <c r="G200" s="1">
        <v>5002</v>
      </c>
      <c r="H200" s="1">
        <v>2</v>
      </c>
      <c r="I200" s="1">
        <v>0</v>
      </c>
      <c r="J200" s="1">
        <v>0</v>
      </c>
      <c r="K200" s="1">
        <v>3</v>
      </c>
      <c r="L200" s="1">
        <v>8</v>
      </c>
      <c r="M200" s="1">
        <v>2340</v>
      </c>
      <c r="N200" s="1">
        <v>0</v>
      </c>
      <c r="O200" s="1">
        <v>2013</v>
      </c>
      <c r="P200" s="1">
        <v>0</v>
      </c>
      <c r="Q200" s="1">
        <v>98045</v>
      </c>
      <c r="R200" s="1" t="s">
        <v>239</v>
      </c>
      <c r="S200" s="1">
        <v>-121773</v>
      </c>
      <c r="T200" s="1">
        <v>2790</v>
      </c>
      <c r="U200" s="1">
        <v>5375</v>
      </c>
      <c r="V200" s="1">
        <f t="shared" si="31"/>
        <v>4</v>
      </c>
      <c r="W200">
        <f t="shared" si="32"/>
        <v>182.85213675213674</v>
      </c>
      <c r="X200">
        <f>IF(E200&gt;2.07109004739337,1,0)</f>
        <v>1</v>
      </c>
      <c r="Y200">
        <f t="shared" si="33"/>
        <v>0</v>
      </c>
      <c r="Z200">
        <f t="shared" si="34"/>
        <v>0</v>
      </c>
      <c r="AA200">
        <f t="shared" si="35"/>
        <v>1</v>
      </c>
      <c r="AB200">
        <f t="shared" si="30"/>
        <v>0</v>
      </c>
      <c r="AC200">
        <f t="shared" si="36"/>
        <v>1</v>
      </c>
      <c r="AD200">
        <f t="shared" si="37"/>
        <v>1</v>
      </c>
      <c r="AE200">
        <v>1</v>
      </c>
    </row>
    <row r="201" spans="1:31" x14ac:dyDescent="0.3">
      <c r="A201" s="1">
        <v>8564860110</v>
      </c>
      <c r="B201" s="1" t="s">
        <v>34</v>
      </c>
      <c r="C201" s="1">
        <v>594491</v>
      </c>
      <c r="D201" s="1">
        <v>4</v>
      </c>
      <c r="E201" s="1">
        <v>2.5</v>
      </c>
      <c r="F201" s="1">
        <v>2990</v>
      </c>
      <c r="G201" s="1">
        <v>6037</v>
      </c>
      <c r="H201" s="1">
        <v>2</v>
      </c>
      <c r="I201" s="1">
        <v>0</v>
      </c>
      <c r="J201" s="1">
        <v>0</v>
      </c>
      <c r="K201" s="1">
        <v>3</v>
      </c>
      <c r="L201" s="1">
        <v>9</v>
      </c>
      <c r="M201" s="1">
        <v>2990</v>
      </c>
      <c r="N201" s="1">
        <v>0</v>
      </c>
      <c r="O201" s="1">
        <v>2013</v>
      </c>
      <c r="P201" s="1">
        <v>0</v>
      </c>
      <c r="Q201" s="1">
        <v>98045</v>
      </c>
      <c r="R201" s="1" t="s">
        <v>312</v>
      </c>
      <c r="S201" s="1">
        <v>-121735</v>
      </c>
      <c r="T201" s="1">
        <v>2990</v>
      </c>
      <c r="U201" s="1">
        <v>5992</v>
      </c>
      <c r="V201" s="1">
        <f t="shared" si="31"/>
        <v>5</v>
      </c>
      <c r="W201">
        <f t="shared" si="32"/>
        <v>198.82642140468226</v>
      </c>
      <c r="X201">
        <f>IF(E201&gt;2.07109004739337,1,0)</f>
        <v>1</v>
      </c>
      <c r="Y201">
        <f t="shared" si="33"/>
        <v>0</v>
      </c>
      <c r="Z201">
        <f t="shared" si="34"/>
        <v>1</v>
      </c>
      <c r="AA201">
        <f t="shared" si="35"/>
        <v>1</v>
      </c>
      <c r="AB201">
        <f t="shared" si="30"/>
        <v>0</v>
      </c>
      <c r="AC201">
        <f t="shared" si="36"/>
        <v>1</v>
      </c>
      <c r="AD201">
        <f t="shared" si="37"/>
        <v>1</v>
      </c>
      <c r="AE201">
        <v>1</v>
      </c>
    </row>
    <row r="202" spans="1:31" x14ac:dyDescent="0.3">
      <c r="A202" s="1">
        <v>1442870440</v>
      </c>
      <c r="B202" s="1" t="s">
        <v>313</v>
      </c>
      <c r="C202" s="1">
        <v>475000</v>
      </c>
      <c r="D202" s="1">
        <v>4</v>
      </c>
      <c r="E202" s="1">
        <v>2.75</v>
      </c>
      <c r="F202" s="1">
        <v>2620</v>
      </c>
      <c r="G202" s="1">
        <v>6178</v>
      </c>
      <c r="H202" s="1">
        <v>2</v>
      </c>
      <c r="I202" s="1">
        <v>0</v>
      </c>
      <c r="J202" s="1">
        <v>0</v>
      </c>
      <c r="K202" s="1">
        <v>3</v>
      </c>
      <c r="L202" s="1">
        <v>8</v>
      </c>
      <c r="M202" s="1">
        <v>2620</v>
      </c>
      <c r="N202" s="1">
        <v>0</v>
      </c>
      <c r="O202" s="1">
        <v>2013</v>
      </c>
      <c r="P202" s="1">
        <v>0</v>
      </c>
      <c r="Q202" s="1">
        <v>98045</v>
      </c>
      <c r="R202" s="1" t="s">
        <v>314</v>
      </c>
      <c r="S202" s="1">
        <v>-121771</v>
      </c>
      <c r="T202" s="1">
        <v>2790</v>
      </c>
      <c r="U202" s="1">
        <v>6538</v>
      </c>
      <c r="V202" s="1">
        <f t="shared" si="31"/>
        <v>5</v>
      </c>
      <c r="W202">
        <f t="shared" si="32"/>
        <v>181.29770992366412</v>
      </c>
      <c r="X202">
        <f>IF(E202&gt;2.07109004739337,1,0)</f>
        <v>1</v>
      </c>
      <c r="Y202">
        <f t="shared" si="33"/>
        <v>0</v>
      </c>
      <c r="Z202">
        <f t="shared" si="34"/>
        <v>1</v>
      </c>
      <c r="AA202">
        <f t="shared" si="35"/>
        <v>1</v>
      </c>
      <c r="AB202">
        <f t="shared" si="30"/>
        <v>0</v>
      </c>
      <c r="AC202">
        <f t="shared" si="36"/>
        <v>1</v>
      </c>
      <c r="AD202">
        <f t="shared" si="37"/>
        <v>1</v>
      </c>
      <c r="AE202">
        <v>1</v>
      </c>
    </row>
    <row r="203" spans="1:31" x14ac:dyDescent="0.3">
      <c r="A203" s="1">
        <v>8835800010</v>
      </c>
      <c r="B203" s="1" t="s">
        <v>315</v>
      </c>
      <c r="C203" s="2">
        <v>1042000</v>
      </c>
      <c r="D203" s="1">
        <v>4</v>
      </c>
      <c r="E203" s="1">
        <v>4.5</v>
      </c>
      <c r="F203" s="1">
        <v>4920</v>
      </c>
      <c r="G203" s="1">
        <v>270236</v>
      </c>
      <c r="H203" s="1">
        <v>2</v>
      </c>
      <c r="I203" s="1">
        <v>0</v>
      </c>
      <c r="J203" s="1">
        <v>3</v>
      </c>
      <c r="K203" s="1">
        <v>3</v>
      </c>
      <c r="L203" s="1">
        <v>10</v>
      </c>
      <c r="M203" s="1">
        <v>3820</v>
      </c>
      <c r="N203" s="1">
        <v>1100</v>
      </c>
      <c r="O203" s="1">
        <v>2006</v>
      </c>
      <c r="P203" s="1">
        <v>0</v>
      </c>
      <c r="Q203" s="1">
        <v>98045</v>
      </c>
      <c r="R203" s="1" t="s">
        <v>316</v>
      </c>
      <c r="S203" s="1">
        <v>-121775</v>
      </c>
      <c r="T203" s="1">
        <v>4920</v>
      </c>
      <c r="U203" s="1">
        <v>260924</v>
      </c>
      <c r="V203" s="1">
        <f t="shared" si="31"/>
        <v>5</v>
      </c>
      <c r="W203">
        <f t="shared" si="32"/>
        <v>211.78861788617886</v>
      </c>
      <c r="X203">
        <f>IF(E203&gt;2.07109004739337,1,0)</f>
        <v>1</v>
      </c>
      <c r="Y203">
        <f t="shared" si="33"/>
        <v>1</v>
      </c>
      <c r="Z203">
        <f t="shared" si="34"/>
        <v>1</v>
      </c>
      <c r="AA203">
        <f t="shared" si="35"/>
        <v>1</v>
      </c>
      <c r="AB203">
        <f t="shared" si="30"/>
        <v>0</v>
      </c>
      <c r="AC203">
        <f t="shared" si="36"/>
        <v>1</v>
      </c>
      <c r="AD203">
        <f t="shared" si="37"/>
        <v>1</v>
      </c>
      <c r="AE203">
        <v>1</v>
      </c>
    </row>
    <row r="204" spans="1:31" x14ac:dyDescent="0.3">
      <c r="A204" s="1">
        <v>1623089165</v>
      </c>
      <c r="B204" s="1" t="s">
        <v>317</v>
      </c>
      <c r="C204" s="1">
        <v>920000</v>
      </c>
      <c r="D204" s="1">
        <v>4</v>
      </c>
      <c r="E204" s="1">
        <v>3.75</v>
      </c>
      <c r="F204" s="1">
        <v>4030</v>
      </c>
      <c r="G204" s="1">
        <v>503989</v>
      </c>
      <c r="H204" s="1">
        <v>2</v>
      </c>
      <c r="I204" s="1">
        <v>0</v>
      </c>
      <c r="J204" s="1">
        <v>0</v>
      </c>
      <c r="K204" s="1">
        <v>3</v>
      </c>
      <c r="L204" s="1">
        <v>10</v>
      </c>
      <c r="M204" s="1">
        <v>4030</v>
      </c>
      <c r="N204" s="1">
        <v>0</v>
      </c>
      <c r="O204" s="1">
        <v>2008</v>
      </c>
      <c r="P204" s="1">
        <v>0</v>
      </c>
      <c r="Q204" s="1">
        <v>98045</v>
      </c>
      <c r="R204" s="1" t="s">
        <v>30</v>
      </c>
      <c r="S204" s="1">
        <v>-121795</v>
      </c>
      <c r="T204" s="1">
        <v>2110</v>
      </c>
      <c r="U204" s="1">
        <v>71874</v>
      </c>
      <c r="V204" s="1">
        <f t="shared" si="31"/>
        <v>5</v>
      </c>
      <c r="W204">
        <f t="shared" si="32"/>
        <v>228.287841191067</v>
      </c>
      <c r="X204">
        <f>IF(E204&gt;2.07109004739337,1,0)</f>
        <v>1</v>
      </c>
      <c r="Y204">
        <f t="shared" si="33"/>
        <v>0</v>
      </c>
      <c r="Z204">
        <f t="shared" si="34"/>
        <v>1</v>
      </c>
      <c r="AA204">
        <f t="shared" si="35"/>
        <v>1</v>
      </c>
      <c r="AB204">
        <f t="shared" si="30"/>
        <v>0</v>
      </c>
      <c r="AC204">
        <f t="shared" si="36"/>
        <v>1</v>
      </c>
      <c r="AD204">
        <f t="shared" si="37"/>
        <v>1</v>
      </c>
      <c r="AE204">
        <v>0</v>
      </c>
    </row>
    <row r="205" spans="1:31" x14ac:dyDescent="0.3">
      <c r="A205" s="1">
        <v>1623089086</v>
      </c>
      <c r="B205" s="1" t="s">
        <v>178</v>
      </c>
      <c r="C205" s="1">
        <v>760000</v>
      </c>
      <c r="D205" s="1">
        <v>4</v>
      </c>
      <c r="E205" s="1">
        <v>2.75</v>
      </c>
      <c r="F205" s="1">
        <v>3980</v>
      </c>
      <c r="G205" s="1">
        <v>285318</v>
      </c>
      <c r="H205" s="1">
        <v>2</v>
      </c>
      <c r="I205" s="1">
        <v>0</v>
      </c>
      <c r="J205" s="1">
        <v>2</v>
      </c>
      <c r="K205" s="1">
        <v>3</v>
      </c>
      <c r="L205" s="1">
        <v>9</v>
      </c>
      <c r="M205" s="1">
        <v>3980</v>
      </c>
      <c r="N205" s="1">
        <v>0</v>
      </c>
      <c r="O205" s="1">
        <v>2006</v>
      </c>
      <c r="P205" s="1">
        <v>0</v>
      </c>
      <c r="Q205" s="1">
        <v>98045</v>
      </c>
      <c r="R205" s="1" t="s">
        <v>318</v>
      </c>
      <c r="S205" s="1">
        <v>-121795</v>
      </c>
      <c r="T205" s="1">
        <v>2100</v>
      </c>
      <c r="U205" s="1">
        <v>105415</v>
      </c>
      <c r="V205" s="1">
        <f t="shared" si="31"/>
        <v>5</v>
      </c>
      <c r="W205">
        <f t="shared" si="32"/>
        <v>190.95477386934672</v>
      </c>
      <c r="X205">
        <f>IF(E205&gt;2.07109004739337,1,0)</f>
        <v>1</v>
      </c>
      <c r="Y205">
        <f t="shared" si="33"/>
        <v>1</v>
      </c>
      <c r="Z205">
        <f t="shared" si="34"/>
        <v>1</v>
      </c>
      <c r="AA205">
        <f t="shared" si="35"/>
        <v>1</v>
      </c>
      <c r="AB205">
        <f t="shared" si="30"/>
        <v>0</v>
      </c>
      <c r="AC205">
        <f t="shared" si="36"/>
        <v>1</v>
      </c>
      <c r="AD205">
        <f t="shared" si="37"/>
        <v>1</v>
      </c>
      <c r="AE205">
        <v>1</v>
      </c>
    </row>
    <row r="206" spans="1:31" x14ac:dyDescent="0.3">
      <c r="A206" s="1">
        <v>8564860270</v>
      </c>
      <c r="B206" s="1" t="s">
        <v>74</v>
      </c>
      <c r="C206" s="1">
        <v>449990</v>
      </c>
      <c r="D206" s="1">
        <v>4</v>
      </c>
      <c r="E206" s="1">
        <v>2.5</v>
      </c>
      <c r="F206" s="1">
        <v>2680</v>
      </c>
      <c r="G206" s="1">
        <v>5539</v>
      </c>
      <c r="H206" s="1">
        <v>2</v>
      </c>
      <c r="I206" s="1">
        <v>0</v>
      </c>
      <c r="J206" s="1">
        <v>0</v>
      </c>
      <c r="K206" s="1">
        <v>3</v>
      </c>
      <c r="L206" s="1">
        <v>8</v>
      </c>
      <c r="M206" s="1">
        <v>2680</v>
      </c>
      <c r="N206" s="1">
        <v>0</v>
      </c>
      <c r="O206" s="1">
        <v>2013</v>
      </c>
      <c r="P206" s="1">
        <v>0</v>
      </c>
      <c r="Q206" s="1">
        <v>98045</v>
      </c>
      <c r="R206" s="1" t="s">
        <v>110</v>
      </c>
      <c r="S206" s="1">
        <v>-121734</v>
      </c>
      <c r="T206" s="1">
        <v>2680</v>
      </c>
      <c r="U206" s="1">
        <v>5992</v>
      </c>
      <c r="V206" s="1">
        <f t="shared" si="31"/>
        <v>5</v>
      </c>
      <c r="W206">
        <f t="shared" si="32"/>
        <v>167.90671641791045</v>
      </c>
      <c r="X206">
        <f>IF(E206&gt;2.07109004739337,1,0)</f>
        <v>1</v>
      </c>
      <c r="Y206">
        <f t="shared" si="33"/>
        <v>0</v>
      </c>
      <c r="Z206">
        <f t="shared" si="34"/>
        <v>1</v>
      </c>
      <c r="AA206">
        <f t="shared" si="35"/>
        <v>1</v>
      </c>
      <c r="AB206">
        <f>IF(K206&gt;3.1563981042654,1,0)</f>
        <v>0</v>
      </c>
      <c r="AC206">
        <f t="shared" si="36"/>
        <v>1</v>
      </c>
      <c r="AD206">
        <f t="shared" si="37"/>
        <v>1</v>
      </c>
      <c r="AE206">
        <v>1</v>
      </c>
    </row>
    <row r="207" spans="1:31" x14ac:dyDescent="0.3">
      <c r="A207" s="1">
        <v>8564860270</v>
      </c>
      <c r="B207" s="1" t="s">
        <v>319</v>
      </c>
      <c r="C207" s="1">
        <v>502000</v>
      </c>
      <c r="D207" s="1">
        <v>4</v>
      </c>
      <c r="E207" s="1">
        <v>2.5</v>
      </c>
      <c r="F207" s="1">
        <v>2680</v>
      </c>
      <c r="G207" s="1">
        <v>5539</v>
      </c>
      <c r="H207" s="1">
        <v>2</v>
      </c>
      <c r="I207" s="1">
        <v>0</v>
      </c>
      <c r="J207" s="1">
        <v>0</v>
      </c>
      <c r="K207" s="1">
        <v>3</v>
      </c>
      <c r="L207" s="1">
        <v>8</v>
      </c>
      <c r="M207" s="1">
        <v>2680</v>
      </c>
      <c r="N207" s="1">
        <v>0</v>
      </c>
      <c r="O207" s="1">
        <v>2013</v>
      </c>
      <c r="P207" s="1">
        <v>0</v>
      </c>
      <c r="Q207" s="1">
        <v>98045</v>
      </c>
      <c r="R207" s="1" t="s">
        <v>110</v>
      </c>
      <c r="S207" s="1">
        <v>-121734</v>
      </c>
      <c r="T207" s="1">
        <v>2680</v>
      </c>
      <c r="U207" s="1">
        <v>5992</v>
      </c>
      <c r="V207" s="1">
        <f t="shared" si="31"/>
        <v>5</v>
      </c>
      <c r="W207">
        <f t="shared" si="32"/>
        <v>187.31343283582089</v>
      </c>
      <c r="X207">
        <f>IF(E207&gt;2.07109004739337,1,0)</f>
        <v>1</v>
      </c>
      <c r="Y207">
        <f t="shared" si="33"/>
        <v>0</v>
      </c>
      <c r="Z207">
        <f t="shared" si="34"/>
        <v>1</v>
      </c>
      <c r="AA207">
        <f t="shared" si="35"/>
        <v>1</v>
      </c>
      <c r="AB207">
        <f t="shared" ref="AB207:AB212" si="38">IF(K207&gt;3.1563981042654,1,0)</f>
        <v>0</v>
      </c>
      <c r="AC207">
        <f t="shared" si="36"/>
        <v>1</v>
      </c>
      <c r="AD207">
        <f t="shared" si="37"/>
        <v>1</v>
      </c>
      <c r="AE207">
        <v>1</v>
      </c>
    </row>
    <row r="208" spans="1:31" x14ac:dyDescent="0.3">
      <c r="A208" s="1">
        <v>1442880160</v>
      </c>
      <c r="B208" s="1" t="s">
        <v>320</v>
      </c>
      <c r="C208" s="1">
        <v>483453</v>
      </c>
      <c r="D208" s="1">
        <v>4</v>
      </c>
      <c r="E208" s="1">
        <v>2.75</v>
      </c>
      <c r="F208" s="1">
        <v>2790</v>
      </c>
      <c r="G208" s="1">
        <v>5527</v>
      </c>
      <c r="H208" s="1">
        <v>2</v>
      </c>
      <c r="I208" s="1">
        <v>0</v>
      </c>
      <c r="J208" s="1">
        <v>0</v>
      </c>
      <c r="K208" s="1">
        <v>3</v>
      </c>
      <c r="L208" s="1">
        <v>8</v>
      </c>
      <c r="M208" s="1">
        <v>2790</v>
      </c>
      <c r="N208" s="1">
        <v>0</v>
      </c>
      <c r="O208" s="1">
        <v>2014</v>
      </c>
      <c r="P208" s="1">
        <v>0</v>
      </c>
      <c r="Q208" s="1">
        <v>98045</v>
      </c>
      <c r="R208" s="1" t="s">
        <v>321</v>
      </c>
      <c r="S208" s="1">
        <v>-121773</v>
      </c>
      <c r="T208" s="1">
        <v>2620</v>
      </c>
      <c r="U208" s="1">
        <v>5509</v>
      </c>
      <c r="V208" s="1">
        <f t="shared" si="31"/>
        <v>5</v>
      </c>
      <c r="W208">
        <f t="shared" si="32"/>
        <v>173.28064516129032</v>
      </c>
      <c r="X208">
        <f>IF(E208&gt;2.07109004739337,1,0)</f>
        <v>1</v>
      </c>
      <c r="Y208">
        <f t="shared" si="33"/>
        <v>0</v>
      </c>
      <c r="Z208">
        <f t="shared" si="34"/>
        <v>1</v>
      </c>
      <c r="AA208">
        <f t="shared" si="35"/>
        <v>1</v>
      </c>
      <c r="AB208">
        <f t="shared" si="38"/>
        <v>0</v>
      </c>
      <c r="AC208">
        <f t="shared" si="36"/>
        <v>1</v>
      </c>
      <c r="AD208">
        <f t="shared" si="37"/>
        <v>1</v>
      </c>
      <c r="AE208">
        <v>1</v>
      </c>
    </row>
    <row r="209" spans="1:31" x14ac:dyDescent="0.3">
      <c r="A209" s="1">
        <v>1442880640</v>
      </c>
      <c r="B209" s="1" t="s">
        <v>31</v>
      </c>
      <c r="C209" s="1">
        <v>504058</v>
      </c>
      <c r="D209" s="1">
        <v>4</v>
      </c>
      <c r="E209" s="1">
        <v>2.75</v>
      </c>
      <c r="F209" s="1">
        <v>2910</v>
      </c>
      <c r="G209" s="1">
        <v>7467</v>
      </c>
      <c r="H209" s="1">
        <v>2</v>
      </c>
      <c r="I209" s="1">
        <v>0</v>
      </c>
      <c r="J209" s="1">
        <v>0</v>
      </c>
      <c r="K209" s="1">
        <v>3</v>
      </c>
      <c r="L209" s="1">
        <v>8</v>
      </c>
      <c r="M209" s="1">
        <v>2910</v>
      </c>
      <c r="N209" s="1">
        <v>0</v>
      </c>
      <c r="O209" s="1">
        <v>2013</v>
      </c>
      <c r="P209" s="1">
        <v>0</v>
      </c>
      <c r="Q209" s="1">
        <v>98045</v>
      </c>
      <c r="R209" s="1" t="s">
        <v>322</v>
      </c>
      <c r="S209" s="1">
        <v>-121772</v>
      </c>
      <c r="T209" s="1">
        <v>2790</v>
      </c>
      <c r="U209" s="1">
        <v>7868</v>
      </c>
      <c r="V209" s="1">
        <f t="shared" si="31"/>
        <v>5</v>
      </c>
      <c r="W209">
        <f t="shared" si="32"/>
        <v>173.21580756013745</v>
      </c>
      <c r="X209">
        <f>IF(E209&gt;2.07109004739337,1,0)</f>
        <v>1</v>
      </c>
      <c r="Y209">
        <f t="shared" si="33"/>
        <v>0</v>
      </c>
      <c r="Z209">
        <f t="shared" si="34"/>
        <v>1</v>
      </c>
      <c r="AA209">
        <f t="shared" si="35"/>
        <v>1</v>
      </c>
      <c r="AB209">
        <f t="shared" si="38"/>
        <v>0</v>
      </c>
      <c r="AC209">
        <f t="shared" si="36"/>
        <v>1</v>
      </c>
      <c r="AD209">
        <f t="shared" si="37"/>
        <v>1</v>
      </c>
      <c r="AE209">
        <v>1</v>
      </c>
    </row>
    <row r="210" spans="1:31" x14ac:dyDescent="0.3">
      <c r="A210" s="1">
        <v>1442880650</v>
      </c>
      <c r="B210" s="1" t="s">
        <v>323</v>
      </c>
      <c r="C210" s="1">
        <v>533112</v>
      </c>
      <c r="D210" s="1">
        <v>4</v>
      </c>
      <c r="E210" s="1">
        <v>2.75</v>
      </c>
      <c r="F210" s="1">
        <v>2790</v>
      </c>
      <c r="G210" s="1">
        <v>8853</v>
      </c>
      <c r="H210" s="1">
        <v>2</v>
      </c>
      <c r="I210" s="1">
        <v>0</v>
      </c>
      <c r="J210" s="1">
        <v>0</v>
      </c>
      <c r="K210" s="1">
        <v>3</v>
      </c>
      <c r="L210" s="1">
        <v>8</v>
      </c>
      <c r="M210" s="1">
        <v>2790</v>
      </c>
      <c r="N210" s="1">
        <v>0</v>
      </c>
      <c r="O210" s="1">
        <v>2013</v>
      </c>
      <c r="P210" s="1">
        <v>0</v>
      </c>
      <c r="Q210" s="1">
        <v>98045</v>
      </c>
      <c r="R210" s="1" t="s">
        <v>324</v>
      </c>
      <c r="S210" s="1">
        <v>-121772</v>
      </c>
      <c r="T210" s="1">
        <v>2790</v>
      </c>
      <c r="U210" s="1">
        <v>8092</v>
      </c>
      <c r="V210" s="1">
        <f t="shared" si="31"/>
        <v>5</v>
      </c>
      <c r="W210">
        <f t="shared" si="32"/>
        <v>191.07956989247313</v>
      </c>
      <c r="X210">
        <f>IF(E210&gt;2.07109004739337,1,0)</f>
        <v>1</v>
      </c>
      <c r="Y210">
        <f t="shared" si="33"/>
        <v>0</v>
      </c>
      <c r="Z210">
        <f t="shared" si="34"/>
        <v>1</v>
      </c>
      <c r="AA210">
        <f t="shared" si="35"/>
        <v>1</v>
      </c>
      <c r="AB210">
        <f t="shared" si="38"/>
        <v>0</v>
      </c>
      <c r="AC210">
        <f t="shared" si="36"/>
        <v>1</v>
      </c>
      <c r="AD210">
        <f t="shared" si="37"/>
        <v>1</v>
      </c>
      <c r="AE210">
        <v>1</v>
      </c>
    </row>
    <row r="211" spans="1:31" x14ac:dyDescent="0.3">
      <c r="A211" s="1">
        <v>1442880610</v>
      </c>
      <c r="B211" s="1" t="s">
        <v>292</v>
      </c>
      <c r="C211" s="1">
        <v>533380</v>
      </c>
      <c r="D211" s="1">
        <v>4</v>
      </c>
      <c r="E211" s="1">
        <v>2.75</v>
      </c>
      <c r="F211" s="1">
        <v>2790</v>
      </c>
      <c r="G211" s="1">
        <v>6685</v>
      </c>
      <c r="H211" s="1">
        <v>2</v>
      </c>
      <c r="I211" s="1">
        <v>0</v>
      </c>
      <c r="J211" s="1">
        <v>0</v>
      </c>
      <c r="K211" s="1">
        <v>3</v>
      </c>
      <c r="L211" s="1">
        <v>8</v>
      </c>
      <c r="M211" s="1">
        <v>2790</v>
      </c>
      <c r="N211" s="1">
        <v>0</v>
      </c>
      <c r="O211" s="1">
        <v>2014</v>
      </c>
      <c r="P211" s="1">
        <v>0</v>
      </c>
      <c r="Q211" s="1">
        <v>98045</v>
      </c>
      <c r="R211" s="1" t="s">
        <v>22</v>
      </c>
      <c r="S211" s="1">
        <v>-121773</v>
      </c>
      <c r="T211" s="1">
        <v>2790</v>
      </c>
      <c r="U211" s="1">
        <v>6444</v>
      </c>
      <c r="V211" s="1">
        <f t="shared" si="31"/>
        <v>5</v>
      </c>
      <c r="W211">
        <f t="shared" si="32"/>
        <v>191.17562724014337</v>
      </c>
      <c r="X211">
        <f>IF(E211&gt;2.07109004739337,1,0)</f>
        <v>1</v>
      </c>
      <c r="Y211">
        <f t="shared" si="33"/>
        <v>0</v>
      </c>
      <c r="Z211">
        <f t="shared" si="34"/>
        <v>1</v>
      </c>
      <c r="AA211">
        <f t="shared" si="35"/>
        <v>1</v>
      </c>
      <c r="AB211">
        <f t="shared" si="38"/>
        <v>0</v>
      </c>
      <c r="AC211">
        <f t="shared" si="36"/>
        <v>1</v>
      </c>
      <c r="AD211">
        <f t="shared" si="37"/>
        <v>1</v>
      </c>
      <c r="AE211">
        <v>1</v>
      </c>
    </row>
    <row r="212" spans="1:31" x14ac:dyDescent="0.3">
      <c r="A212" s="1">
        <v>8835800450</v>
      </c>
      <c r="B212" s="1" t="s">
        <v>124</v>
      </c>
      <c r="C212" s="1">
        <v>950000</v>
      </c>
      <c r="D212" s="1">
        <v>3</v>
      </c>
      <c r="E212" s="1">
        <v>2.5</v>
      </c>
      <c r="F212" s="1">
        <v>2780</v>
      </c>
      <c r="G212" s="1">
        <v>275033</v>
      </c>
      <c r="H212" s="1">
        <v>1</v>
      </c>
      <c r="I212" s="1">
        <v>0</v>
      </c>
      <c r="J212" s="1">
        <v>0</v>
      </c>
      <c r="K212" s="1">
        <v>3</v>
      </c>
      <c r="L212" s="1">
        <v>10</v>
      </c>
      <c r="M212" s="1">
        <v>2780</v>
      </c>
      <c r="N212" s="1">
        <v>0</v>
      </c>
      <c r="O212" s="1">
        <v>2006</v>
      </c>
      <c r="P212" s="1">
        <v>0</v>
      </c>
      <c r="Q212" s="1">
        <v>98045</v>
      </c>
      <c r="R212" s="1" t="s">
        <v>325</v>
      </c>
      <c r="S212" s="1">
        <v>-121766</v>
      </c>
      <c r="T212" s="1">
        <v>1680</v>
      </c>
      <c r="U212" s="1">
        <v>16340</v>
      </c>
      <c r="V212" s="1">
        <f t="shared" si="31"/>
        <v>3</v>
      </c>
      <c r="W212">
        <f t="shared" si="32"/>
        <v>341.72661870503595</v>
      </c>
      <c r="X212">
        <f>IF(E212&gt;2.07109004739337,1,0)</f>
        <v>1</v>
      </c>
      <c r="Y212">
        <f t="shared" si="33"/>
        <v>0</v>
      </c>
      <c r="Z212">
        <f t="shared" si="34"/>
        <v>0</v>
      </c>
      <c r="AA212">
        <f t="shared" si="35"/>
        <v>0</v>
      </c>
      <c r="AB212">
        <f t="shared" si="38"/>
        <v>0</v>
      </c>
      <c r="AC212">
        <f t="shared" si="36"/>
        <v>1</v>
      </c>
      <c r="AD212">
        <f t="shared" si="37"/>
        <v>1</v>
      </c>
      <c r="AE212">
        <v>0</v>
      </c>
    </row>
    <row r="213" spans="1:31" x14ac:dyDescent="0.3">
      <c r="C213">
        <f>SUM(C2:C212)/211</f>
        <v>429321.28909952607</v>
      </c>
      <c r="D213">
        <f>SUM(D2:D212)/211</f>
        <v>3.2085308056872037</v>
      </c>
      <c r="E213">
        <f>SUM(E2:E212)/211</f>
        <v>2.0710900473933651</v>
      </c>
      <c r="H213">
        <f>SUM(H2:H212)/211</f>
        <v>1.4075829383886256</v>
      </c>
      <c r="J213">
        <f>SUM(J2:J212)</f>
        <v>56</v>
      </c>
      <c r="K213">
        <f>SUM(K2:K212)/211</f>
        <v>3.1563981042654028</v>
      </c>
      <c r="L213">
        <f>SUM(L2:L212)/211</f>
        <v>7.5592417061611377</v>
      </c>
      <c r="O213">
        <f>SUM(O2:O212)/211</f>
        <v>1984.5213270142181</v>
      </c>
      <c r="V213" s="1">
        <f t="shared" si="31"/>
        <v>0</v>
      </c>
      <c r="W213">
        <f>SUM(W2:W212)/211</f>
        <v>221.20383844480156</v>
      </c>
      <c r="AA213">
        <f t="shared" si="35"/>
        <v>0</v>
      </c>
    </row>
    <row r="214" spans="1:31" x14ac:dyDescent="0.3">
      <c r="D214">
        <v>3.2085308056872002</v>
      </c>
      <c r="E214">
        <v>2.07109004739337</v>
      </c>
      <c r="H214">
        <v>1.40758293838863</v>
      </c>
      <c r="K214">
        <v>3.1563981042654001</v>
      </c>
      <c r="L214">
        <v>7.5592417061611403</v>
      </c>
      <c r="O214">
        <v>1984.5213270142201</v>
      </c>
      <c r="V214" s="1">
        <f>SUM(V3:V213)/221</f>
        <v>2.2941176470588234</v>
      </c>
      <c r="W214">
        <v>221.20383844480199</v>
      </c>
      <c r="AA214">
        <f t="shared" si="35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2020-11-16T00:46:08Z</dcterms:created>
  <dcterms:modified xsi:type="dcterms:W3CDTF">2020-11-16T23:29:20Z</dcterms:modified>
</cp:coreProperties>
</file>