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Y2" i="1"/>
  <c r="AB2" s="1"/>
  <c r="X2"/>
  <c r="AA2" s="1"/>
  <c r="W2"/>
  <c r="Z2" s="1"/>
  <c r="I43"/>
  <c r="L43" s="1"/>
  <c r="I44"/>
  <c r="L44" s="1"/>
  <c r="I45"/>
  <c r="L45" s="1"/>
  <c r="I46"/>
  <c r="L46" s="1"/>
  <c r="I47"/>
  <c r="L47" s="1"/>
  <c r="I48"/>
  <c r="L48" s="1"/>
  <c r="I49"/>
  <c r="L49" s="1"/>
  <c r="I50"/>
  <c r="L50" s="1"/>
  <c r="I51"/>
  <c r="L51" s="1"/>
  <c r="I52"/>
  <c r="L52" s="1"/>
  <c r="I53"/>
  <c r="L53" s="1"/>
  <c r="I54"/>
  <c r="L54" s="1"/>
  <c r="I55"/>
  <c r="L55" s="1"/>
  <c r="I56"/>
  <c r="L56" s="1"/>
  <c r="I57"/>
  <c r="L57" s="1"/>
  <c r="I58"/>
  <c r="L58" s="1"/>
  <c r="I59"/>
  <c r="L59" s="1"/>
  <c r="I60"/>
  <c r="L60" s="1"/>
  <c r="I61"/>
  <c r="L61" s="1"/>
  <c r="I62"/>
  <c r="L62" s="1"/>
  <c r="I63"/>
  <c r="L63" s="1"/>
  <c r="I64"/>
  <c r="L64" s="1"/>
  <c r="I65"/>
  <c r="L65" s="1"/>
  <c r="I66"/>
  <c r="L66" s="1"/>
  <c r="I67"/>
  <c r="L67" s="1"/>
  <c r="I68"/>
  <c r="L68" s="1"/>
  <c r="I69"/>
  <c r="L69" s="1"/>
  <c r="I70"/>
  <c r="L70" s="1"/>
  <c r="I71"/>
  <c r="L71" s="1"/>
  <c r="I72"/>
  <c r="L72" s="1"/>
  <c r="I73"/>
  <c r="L73" s="1"/>
  <c r="I74"/>
  <c r="L74" s="1"/>
  <c r="I75"/>
  <c r="L75" s="1"/>
  <c r="I76"/>
  <c r="L76" s="1"/>
  <c r="I77"/>
  <c r="L77" s="1"/>
  <c r="I78"/>
  <c r="L78" s="1"/>
  <c r="I79"/>
  <c r="L79" s="1"/>
  <c r="I80"/>
  <c r="L80" s="1"/>
  <c r="I81"/>
  <c r="L81" s="1"/>
  <c r="I82"/>
  <c r="L82" s="1"/>
  <c r="H43"/>
  <c r="K43" s="1"/>
  <c r="H44"/>
  <c r="K44" s="1"/>
  <c r="H45"/>
  <c r="K45" s="1"/>
  <c r="H46"/>
  <c r="K46" s="1"/>
  <c r="H47"/>
  <c r="K47" s="1"/>
  <c r="H48"/>
  <c r="K48" s="1"/>
  <c r="H49"/>
  <c r="K49" s="1"/>
  <c r="H50"/>
  <c r="K50" s="1"/>
  <c r="H51"/>
  <c r="K51" s="1"/>
  <c r="H52"/>
  <c r="K52" s="1"/>
  <c r="H53"/>
  <c r="K53" s="1"/>
  <c r="H54"/>
  <c r="K54" s="1"/>
  <c r="H55"/>
  <c r="K55" s="1"/>
  <c r="H56"/>
  <c r="K56" s="1"/>
  <c r="H57"/>
  <c r="K57" s="1"/>
  <c r="H58"/>
  <c r="K58" s="1"/>
  <c r="H59"/>
  <c r="K59" s="1"/>
  <c r="H60"/>
  <c r="K60" s="1"/>
  <c r="H61"/>
  <c r="K61" s="1"/>
  <c r="H62"/>
  <c r="K62" s="1"/>
  <c r="H63"/>
  <c r="K63" s="1"/>
  <c r="H64"/>
  <c r="K64" s="1"/>
  <c r="H65"/>
  <c r="K65" s="1"/>
  <c r="H66"/>
  <c r="K66" s="1"/>
  <c r="H67"/>
  <c r="K67" s="1"/>
  <c r="H68"/>
  <c r="K68" s="1"/>
  <c r="H69"/>
  <c r="K69" s="1"/>
  <c r="H70"/>
  <c r="K70" s="1"/>
  <c r="H71"/>
  <c r="K71" s="1"/>
  <c r="H72"/>
  <c r="K72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G43"/>
  <c r="N43" s="1"/>
  <c r="G44"/>
  <c r="N44" s="1"/>
  <c r="G45"/>
  <c r="N45" s="1"/>
  <c r="G46"/>
  <c r="N46" s="1"/>
  <c r="G47"/>
  <c r="N47" s="1"/>
  <c r="G48"/>
  <c r="N48" s="1"/>
  <c r="G49"/>
  <c r="N49" s="1"/>
  <c r="G50"/>
  <c r="N50" s="1"/>
  <c r="G51"/>
  <c r="N51" s="1"/>
  <c r="G52"/>
  <c r="N52" s="1"/>
  <c r="G53"/>
  <c r="N53" s="1"/>
  <c r="G54"/>
  <c r="N54" s="1"/>
  <c r="G55"/>
  <c r="N55" s="1"/>
  <c r="G56"/>
  <c r="N56" s="1"/>
  <c r="G57"/>
  <c r="N57" s="1"/>
  <c r="G58"/>
  <c r="N58" s="1"/>
  <c r="G59"/>
  <c r="N59" s="1"/>
  <c r="G60"/>
  <c r="N60" s="1"/>
  <c r="G61"/>
  <c r="N61" s="1"/>
  <c r="G62"/>
  <c r="N62" s="1"/>
  <c r="G63"/>
  <c r="N63" s="1"/>
  <c r="G64"/>
  <c r="N64" s="1"/>
  <c r="G65"/>
  <c r="N65" s="1"/>
  <c r="G66"/>
  <c r="N66" s="1"/>
  <c r="G67"/>
  <c r="N67" s="1"/>
  <c r="G68"/>
  <c r="N68" s="1"/>
  <c r="G69"/>
  <c r="N69" s="1"/>
  <c r="G70"/>
  <c r="N70" s="1"/>
  <c r="G71"/>
  <c r="N71" s="1"/>
  <c r="G72"/>
  <c r="N72" s="1"/>
  <c r="G73"/>
  <c r="N73" s="1"/>
  <c r="G74"/>
  <c r="N74" s="1"/>
  <c r="G75"/>
  <c r="N75" s="1"/>
  <c r="G76"/>
  <c r="N76" s="1"/>
  <c r="G77"/>
  <c r="N77" s="1"/>
  <c r="G78"/>
  <c r="N78" s="1"/>
  <c r="G79"/>
  <c r="N79" s="1"/>
  <c r="G80"/>
  <c r="N80" s="1"/>
  <c r="G81"/>
  <c r="N81" s="1"/>
  <c r="G82"/>
  <c r="N82" s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I3"/>
  <c r="L3" s="1"/>
  <c r="I4"/>
  <c r="L4" s="1"/>
  <c r="I5"/>
  <c r="L5" s="1"/>
  <c r="I6"/>
  <c r="L6" s="1"/>
  <c r="I7"/>
  <c r="L7" s="1"/>
  <c r="I8"/>
  <c r="L8" s="1"/>
  <c r="I9"/>
  <c r="L9" s="1"/>
  <c r="I10"/>
  <c r="L10" s="1"/>
  <c r="I11"/>
  <c r="L11" s="1"/>
  <c r="I12"/>
  <c r="L12" s="1"/>
  <c r="I13"/>
  <c r="L13" s="1"/>
  <c r="I14"/>
  <c r="L14" s="1"/>
  <c r="I15"/>
  <c r="L15" s="1"/>
  <c r="I16"/>
  <c r="L16" s="1"/>
  <c r="I17"/>
  <c r="L17" s="1"/>
  <c r="I18"/>
  <c r="L18" s="1"/>
  <c r="I19"/>
  <c r="L19" s="1"/>
  <c r="I20"/>
  <c r="L20" s="1"/>
  <c r="I21"/>
  <c r="L21" s="1"/>
  <c r="I22"/>
  <c r="L22" s="1"/>
  <c r="I23"/>
  <c r="L23" s="1"/>
  <c r="I24"/>
  <c r="L24" s="1"/>
  <c r="I25"/>
  <c r="L25" s="1"/>
  <c r="I26"/>
  <c r="L26" s="1"/>
  <c r="I27"/>
  <c r="L27" s="1"/>
  <c r="I28"/>
  <c r="L28" s="1"/>
  <c r="I29"/>
  <c r="L29" s="1"/>
  <c r="I30"/>
  <c r="L30" s="1"/>
  <c r="I31"/>
  <c r="L31" s="1"/>
  <c r="I32"/>
  <c r="L32" s="1"/>
  <c r="I33"/>
  <c r="L33" s="1"/>
  <c r="I34"/>
  <c r="L34" s="1"/>
  <c r="I35"/>
  <c r="L35" s="1"/>
  <c r="I36"/>
  <c r="L36" s="1"/>
  <c r="I37"/>
  <c r="L37" s="1"/>
  <c r="I38"/>
  <c r="L38" s="1"/>
  <c r="I39"/>
  <c r="L39" s="1"/>
  <c r="I40"/>
  <c r="L40" s="1"/>
  <c r="I41"/>
  <c r="L41" s="1"/>
  <c r="I42"/>
  <c r="L42" s="1"/>
  <c r="I2"/>
  <c r="L2" s="1"/>
  <c r="H3"/>
  <c r="K3" s="1"/>
  <c r="H4"/>
  <c r="K4" s="1"/>
  <c r="H5"/>
  <c r="K5" s="1"/>
  <c r="H6"/>
  <c r="K6" s="1"/>
  <c r="H7"/>
  <c r="K7" s="1"/>
  <c r="H8"/>
  <c r="K8" s="1"/>
  <c r="H9"/>
  <c r="K9" s="1"/>
  <c r="H10"/>
  <c r="K10" s="1"/>
  <c r="H11"/>
  <c r="K11" s="1"/>
  <c r="H12"/>
  <c r="K12" s="1"/>
  <c r="H13"/>
  <c r="K13" s="1"/>
  <c r="H14"/>
  <c r="K14" s="1"/>
  <c r="H15"/>
  <c r="K15" s="1"/>
  <c r="H16"/>
  <c r="K16" s="1"/>
  <c r="H17"/>
  <c r="K17" s="1"/>
  <c r="H18"/>
  <c r="K18" s="1"/>
  <c r="H19"/>
  <c r="K19" s="1"/>
  <c r="H20"/>
  <c r="K20" s="1"/>
  <c r="H21"/>
  <c r="K21" s="1"/>
  <c r="H22"/>
  <c r="K22" s="1"/>
  <c r="H23"/>
  <c r="K23" s="1"/>
  <c r="H24"/>
  <c r="K24" s="1"/>
  <c r="H25"/>
  <c r="K25" s="1"/>
  <c r="H26"/>
  <c r="K26" s="1"/>
  <c r="H27"/>
  <c r="K27" s="1"/>
  <c r="H28"/>
  <c r="K28" s="1"/>
  <c r="H29"/>
  <c r="K29" s="1"/>
  <c r="H30"/>
  <c r="K30" s="1"/>
  <c r="H31"/>
  <c r="K31" s="1"/>
  <c r="H32"/>
  <c r="K32" s="1"/>
  <c r="H33"/>
  <c r="K33" s="1"/>
  <c r="H34"/>
  <c r="K34" s="1"/>
  <c r="H35"/>
  <c r="K35" s="1"/>
  <c r="H36"/>
  <c r="K36" s="1"/>
  <c r="H37"/>
  <c r="K37" s="1"/>
  <c r="H38"/>
  <c r="K38" s="1"/>
  <c r="H39"/>
  <c r="K39" s="1"/>
  <c r="H40"/>
  <c r="K40" s="1"/>
  <c r="H41"/>
  <c r="K41" s="1"/>
  <c r="H42"/>
  <c r="K42" s="1"/>
  <c r="H2"/>
  <c r="K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G2"/>
  <c r="J2" s="1"/>
  <c r="B16"/>
  <c r="B9"/>
  <c r="B19" s="1"/>
  <c r="B10"/>
  <c r="B20" s="1"/>
  <c r="B8"/>
  <c r="B18" s="1"/>
  <c r="V5" l="1"/>
  <c r="O40"/>
  <c r="O36"/>
  <c r="O32"/>
  <c r="O28"/>
  <c r="O24"/>
  <c r="O20"/>
  <c r="O16"/>
  <c r="O12"/>
  <c r="O10"/>
  <c r="O8"/>
  <c r="O6"/>
  <c r="O4"/>
  <c r="O42"/>
  <c r="O38"/>
  <c r="O34"/>
  <c r="O30"/>
  <c r="O26"/>
  <c r="O22"/>
  <c r="O18"/>
  <c r="O14"/>
  <c r="O2"/>
  <c r="O41"/>
  <c r="O39"/>
  <c r="O37"/>
  <c r="O35"/>
  <c r="O33"/>
  <c r="O31"/>
  <c r="O29"/>
  <c r="O27"/>
  <c r="O25"/>
  <c r="O23"/>
  <c r="O21"/>
  <c r="O19"/>
  <c r="O17"/>
  <c r="O15"/>
  <c r="O13"/>
  <c r="O11"/>
  <c r="O9"/>
  <c r="O7"/>
  <c r="O5"/>
  <c r="O3"/>
  <c r="V7"/>
  <c r="N42"/>
  <c r="P42" s="1"/>
  <c r="Q42" s="1"/>
  <c r="N40"/>
  <c r="P40" s="1"/>
  <c r="Q40" s="1"/>
  <c r="N38"/>
  <c r="P38" s="1"/>
  <c r="Q38" s="1"/>
  <c r="N36"/>
  <c r="P36" s="1"/>
  <c r="Q36" s="1"/>
  <c r="N34"/>
  <c r="P34" s="1"/>
  <c r="Q34" s="1"/>
  <c r="N32"/>
  <c r="P32" s="1"/>
  <c r="Q32" s="1"/>
  <c r="N30"/>
  <c r="P30" s="1"/>
  <c r="Q30" s="1"/>
  <c r="N28"/>
  <c r="P28" s="1"/>
  <c r="Q28" s="1"/>
  <c r="N26"/>
  <c r="P26" s="1"/>
  <c r="Q26" s="1"/>
  <c r="N24"/>
  <c r="P24" s="1"/>
  <c r="Q24" s="1"/>
  <c r="N22"/>
  <c r="P22" s="1"/>
  <c r="Q22" s="1"/>
  <c r="N20"/>
  <c r="P20" s="1"/>
  <c r="Q20" s="1"/>
  <c r="N18"/>
  <c r="P18" s="1"/>
  <c r="Q18" s="1"/>
  <c r="N16"/>
  <c r="P16" s="1"/>
  <c r="Q16" s="1"/>
  <c r="N14"/>
  <c r="P14" s="1"/>
  <c r="Q14" s="1"/>
  <c r="N12"/>
  <c r="P12" s="1"/>
  <c r="Q12" s="1"/>
  <c r="N10"/>
  <c r="P10" s="1"/>
  <c r="Q10" s="1"/>
  <c r="N8"/>
  <c r="P8" s="1"/>
  <c r="Q8" s="1"/>
  <c r="N6"/>
  <c r="P6" s="1"/>
  <c r="Q6" s="1"/>
  <c r="N4"/>
  <c r="P4" s="1"/>
  <c r="Q4" s="1"/>
  <c r="N41"/>
  <c r="P41" s="1"/>
  <c r="Q41" s="1"/>
  <c r="N39"/>
  <c r="P39" s="1"/>
  <c r="Q39" s="1"/>
  <c r="N37"/>
  <c r="P37" s="1"/>
  <c r="Q37" s="1"/>
  <c r="N35"/>
  <c r="P35" s="1"/>
  <c r="Q35" s="1"/>
  <c r="N33"/>
  <c r="P33" s="1"/>
  <c r="Q33" s="1"/>
  <c r="N31"/>
  <c r="P31" s="1"/>
  <c r="Q31" s="1"/>
  <c r="N29"/>
  <c r="P29" s="1"/>
  <c r="Q29" s="1"/>
  <c r="N27"/>
  <c r="P27" s="1"/>
  <c r="Q27" s="1"/>
  <c r="N25"/>
  <c r="P25" s="1"/>
  <c r="Q25" s="1"/>
  <c r="N23"/>
  <c r="P23" s="1"/>
  <c r="Q23" s="1"/>
  <c r="N21"/>
  <c r="P21" s="1"/>
  <c r="Q21" s="1"/>
  <c r="N19"/>
  <c r="P19" s="1"/>
  <c r="Q19" s="1"/>
  <c r="N17"/>
  <c r="P17" s="1"/>
  <c r="Q17" s="1"/>
  <c r="N15"/>
  <c r="P15" s="1"/>
  <c r="Q15" s="1"/>
  <c r="N13"/>
  <c r="P13" s="1"/>
  <c r="Q13" s="1"/>
  <c r="N11"/>
  <c r="P11" s="1"/>
  <c r="Q11" s="1"/>
  <c r="N9"/>
  <c r="P9" s="1"/>
  <c r="Q9" s="1"/>
  <c r="N7"/>
  <c r="P7" s="1"/>
  <c r="Q7" s="1"/>
  <c r="N5"/>
  <c r="P5" s="1"/>
  <c r="Q5" s="1"/>
  <c r="N3"/>
  <c r="P3" s="1"/>
  <c r="Q3" s="1"/>
  <c r="J81"/>
  <c r="O81" s="1"/>
  <c r="P81" s="1"/>
  <c r="Q81" s="1"/>
  <c r="J79"/>
  <c r="O79" s="1"/>
  <c r="P79" s="1"/>
  <c r="Q79" s="1"/>
  <c r="J77"/>
  <c r="O77" s="1"/>
  <c r="P77" s="1"/>
  <c r="Q77" s="1"/>
  <c r="J75"/>
  <c r="O75" s="1"/>
  <c r="P75" s="1"/>
  <c r="Q75" s="1"/>
  <c r="J73"/>
  <c r="O73" s="1"/>
  <c r="P73" s="1"/>
  <c r="Q73" s="1"/>
  <c r="J71"/>
  <c r="O71" s="1"/>
  <c r="P71" s="1"/>
  <c r="Q71" s="1"/>
  <c r="J69"/>
  <c r="O69" s="1"/>
  <c r="P69" s="1"/>
  <c r="Q69" s="1"/>
  <c r="J67"/>
  <c r="O67" s="1"/>
  <c r="P67" s="1"/>
  <c r="Q67" s="1"/>
  <c r="J65"/>
  <c r="O65" s="1"/>
  <c r="P65" s="1"/>
  <c r="Q65" s="1"/>
  <c r="J63"/>
  <c r="O63" s="1"/>
  <c r="P63" s="1"/>
  <c r="Q63" s="1"/>
  <c r="J61"/>
  <c r="O61" s="1"/>
  <c r="P61" s="1"/>
  <c r="Q61" s="1"/>
  <c r="J59"/>
  <c r="O59" s="1"/>
  <c r="P59" s="1"/>
  <c r="Q59" s="1"/>
  <c r="J57"/>
  <c r="O57" s="1"/>
  <c r="P57" s="1"/>
  <c r="Q57" s="1"/>
  <c r="J55"/>
  <c r="O55" s="1"/>
  <c r="P55" s="1"/>
  <c r="Q55" s="1"/>
  <c r="J53"/>
  <c r="O53" s="1"/>
  <c r="P53" s="1"/>
  <c r="Q53" s="1"/>
  <c r="J51"/>
  <c r="O51" s="1"/>
  <c r="P51" s="1"/>
  <c r="Q51" s="1"/>
  <c r="J49"/>
  <c r="O49" s="1"/>
  <c r="P49" s="1"/>
  <c r="Q49" s="1"/>
  <c r="J47"/>
  <c r="O47" s="1"/>
  <c r="P47" s="1"/>
  <c r="Q47" s="1"/>
  <c r="J45"/>
  <c r="O45" s="1"/>
  <c r="P45" s="1"/>
  <c r="Q45" s="1"/>
  <c r="J43"/>
  <c r="O43" s="1"/>
  <c r="P43" s="1"/>
  <c r="Q43" s="1"/>
  <c r="J82"/>
  <c r="O82" s="1"/>
  <c r="P82" s="1"/>
  <c r="Q82" s="1"/>
  <c r="J80"/>
  <c r="O80" s="1"/>
  <c r="P80" s="1"/>
  <c r="Q80" s="1"/>
  <c r="J78"/>
  <c r="O78" s="1"/>
  <c r="P78" s="1"/>
  <c r="Q78" s="1"/>
  <c r="J76"/>
  <c r="O76" s="1"/>
  <c r="P76" s="1"/>
  <c r="Q76" s="1"/>
  <c r="J74"/>
  <c r="O74" s="1"/>
  <c r="P74" s="1"/>
  <c r="Q74" s="1"/>
  <c r="J72"/>
  <c r="O72" s="1"/>
  <c r="P72" s="1"/>
  <c r="Q72" s="1"/>
  <c r="J70"/>
  <c r="O70" s="1"/>
  <c r="P70" s="1"/>
  <c r="Q70" s="1"/>
  <c r="J68"/>
  <c r="O68" s="1"/>
  <c r="P68" s="1"/>
  <c r="Q68" s="1"/>
  <c r="J66"/>
  <c r="O66" s="1"/>
  <c r="P66" s="1"/>
  <c r="Q66" s="1"/>
  <c r="J64"/>
  <c r="O64" s="1"/>
  <c r="P64" s="1"/>
  <c r="Q64" s="1"/>
  <c r="J62"/>
  <c r="O62" s="1"/>
  <c r="P62" s="1"/>
  <c r="Q62" s="1"/>
  <c r="J60"/>
  <c r="O60" s="1"/>
  <c r="P60" s="1"/>
  <c r="Q60" s="1"/>
  <c r="J58"/>
  <c r="O58" s="1"/>
  <c r="P58" s="1"/>
  <c r="Q58" s="1"/>
  <c r="J56"/>
  <c r="O56" s="1"/>
  <c r="P56" s="1"/>
  <c r="Q56" s="1"/>
  <c r="J54"/>
  <c r="O54" s="1"/>
  <c r="P54" s="1"/>
  <c r="Q54" s="1"/>
  <c r="J52"/>
  <c r="O52" s="1"/>
  <c r="P52" s="1"/>
  <c r="Q52" s="1"/>
  <c r="J50"/>
  <c r="O50" s="1"/>
  <c r="P50" s="1"/>
  <c r="Q50" s="1"/>
  <c r="J48"/>
  <c r="O48" s="1"/>
  <c r="P48" s="1"/>
  <c r="Q48" s="1"/>
  <c r="J46"/>
  <c r="O46" s="1"/>
  <c r="P46" s="1"/>
  <c r="Q46" s="1"/>
  <c r="J44"/>
  <c r="O44" s="1"/>
  <c r="P44" s="1"/>
  <c r="Q44" s="1"/>
  <c r="N2"/>
  <c r="P2" s="1"/>
  <c r="Q2" s="1"/>
  <c r="V4"/>
  <c r="V12" s="1"/>
  <c r="M44"/>
  <c r="M41"/>
  <c r="M39"/>
  <c r="M37"/>
  <c r="M35"/>
  <c r="M33"/>
  <c r="M31"/>
  <c r="M29"/>
  <c r="M27"/>
  <c r="M25"/>
  <c r="M23"/>
  <c r="M21"/>
  <c r="M19"/>
  <c r="M17"/>
  <c r="M15"/>
  <c r="M13"/>
  <c r="M11"/>
  <c r="M9"/>
  <c r="M7"/>
  <c r="M5"/>
  <c r="M3"/>
  <c r="M2"/>
  <c r="M81"/>
  <c r="M79"/>
  <c r="M77"/>
  <c r="M75"/>
  <c r="M73"/>
  <c r="M71"/>
  <c r="M69"/>
  <c r="M67"/>
  <c r="M65"/>
  <c r="M63"/>
  <c r="M61"/>
  <c r="M59"/>
  <c r="M57"/>
  <c r="M55"/>
  <c r="M53"/>
  <c r="M51"/>
  <c r="M49"/>
  <c r="M47"/>
  <c r="M45"/>
  <c r="M43"/>
  <c r="M42"/>
  <c r="M40"/>
  <c r="M38"/>
  <c r="M36"/>
  <c r="M34"/>
  <c r="M32"/>
  <c r="M30"/>
  <c r="M28"/>
  <c r="M26"/>
  <c r="M24"/>
  <c r="M22"/>
  <c r="M20"/>
  <c r="M18"/>
  <c r="M16"/>
  <c r="M14"/>
  <c r="M12"/>
  <c r="M10"/>
  <c r="M8"/>
  <c r="M6"/>
  <c r="M4"/>
  <c r="M82"/>
  <c r="M80"/>
  <c r="M78"/>
  <c r="M76"/>
  <c r="M74"/>
  <c r="M72"/>
  <c r="M70"/>
  <c r="M68"/>
  <c r="M66"/>
  <c r="M64"/>
  <c r="M62"/>
  <c r="M60"/>
  <c r="M58"/>
  <c r="M56"/>
  <c r="M54"/>
  <c r="M52"/>
  <c r="M50"/>
  <c r="M48"/>
  <c r="M46"/>
  <c r="M83" l="1"/>
  <c r="V11"/>
  <c r="V10"/>
  <c r="V6"/>
  <c r="V8" s="1"/>
  <c r="R4" l="1"/>
  <c r="R6"/>
  <c r="R8"/>
  <c r="R10"/>
  <c r="R12"/>
  <c r="R14"/>
  <c r="R16"/>
  <c r="R18"/>
  <c r="R20"/>
  <c r="R22"/>
  <c r="R24"/>
  <c r="R26"/>
  <c r="R28"/>
  <c r="R30"/>
  <c r="R32"/>
  <c r="R34"/>
  <c r="R36"/>
  <c r="R38"/>
  <c r="R40"/>
  <c r="R42"/>
  <c r="R44"/>
  <c r="R46"/>
  <c r="R48"/>
  <c r="R50"/>
  <c r="R52"/>
  <c r="R54"/>
  <c r="R56"/>
  <c r="R58"/>
  <c r="R60"/>
  <c r="R62"/>
  <c r="R64"/>
  <c r="R66"/>
  <c r="R68"/>
  <c r="R70"/>
  <c r="R72"/>
  <c r="R74"/>
  <c r="R76"/>
  <c r="R78"/>
  <c r="R80"/>
  <c r="R82"/>
  <c r="R3"/>
  <c r="R5"/>
  <c r="R7"/>
  <c r="R9"/>
  <c r="R11"/>
  <c r="R13"/>
  <c r="R15"/>
  <c r="R17"/>
  <c r="R19"/>
  <c r="R21"/>
  <c r="R23"/>
  <c r="R25"/>
  <c r="R27"/>
  <c r="R29"/>
  <c r="R31"/>
  <c r="R33"/>
  <c r="R35"/>
  <c r="R37"/>
  <c r="R39"/>
  <c r="R41"/>
  <c r="R43"/>
  <c r="R45"/>
  <c r="R47"/>
  <c r="R49"/>
  <c r="R51"/>
  <c r="R53"/>
  <c r="R55"/>
  <c r="R57"/>
  <c r="R59"/>
  <c r="R61"/>
  <c r="R63"/>
  <c r="R65"/>
  <c r="R67"/>
  <c r="R69"/>
  <c r="R71"/>
  <c r="R73"/>
  <c r="R75"/>
  <c r="R77"/>
  <c r="R79"/>
  <c r="R81"/>
  <c r="R2"/>
</calcChain>
</file>

<file path=xl/sharedStrings.xml><?xml version="1.0" encoding="utf-8"?>
<sst xmlns="http://schemas.openxmlformats.org/spreadsheetml/2006/main" count="46" uniqueCount="26">
  <si>
    <t>Y (km)</t>
  </si>
  <si>
    <t>X (km)</t>
  </si>
  <si>
    <t>Estação A</t>
  </si>
  <si>
    <t>Estação B</t>
  </si>
  <si>
    <t>Estação C</t>
  </si>
  <si>
    <t>Epicentro</t>
  </si>
  <si>
    <t>ra (km)</t>
  </si>
  <si>
    <t>rb (km)</t>
  </si>
  <si>
    <t>rc (km)</t>
  </si>
  <si>
    <t>Vp (km/s)</t>
  </si>
  <si>
    <t>Vs (km/s)</t>
  </si>
  <si>
    <t>ta (s)</t>
  </si>
  <si>
    <t>tb (s)</t>
  </si>
  <si>
    <t>tc (s)</t>
  </si>
  <si>
    <t>alfa (s/km)</t>
  </si>
  <si>
    <r>
      <t>G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</rPr>
      <t>∆t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 xml:space="preserve"> - ∆t</t>
    </r>
    <r>
      <rPr>
        <vertAlign val="superscript"/>
        <sz val="11"/>
        <color theme="1"/>
        <rFont val="Calibri"/>
        <family val="2"/>
      </rPr>
      <t>p</t>
    </r>
    <r>
      <rPr>
        <sz val="11"/>
        <color theme="1"/>
        <rFont val="Calibri"/>
        <family val="2"/>
      </rPr>
      <t>]</t>
    </r>
  </si>
  <si>
    <r>
      <t>G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G</t>
    </r>
  </si>
  <si>
    <t>∆X</t>
  </si>
  <si>
    <t>X + ∆X</t>
  </si>
  <si>
    <t>a0</t>
  </si>
  <si>
    <t>a1</t>
  </si>
  <si>
    <t>a2</t>
  </si>
  <si>
    <t>phi</t>
  </si>
  <si>
    <t>phi max</t>
  </si>
  <si>
    <r>
      <rPr>
        <i/>
        <sz val="11"/>
        <color theme="1"/>
        <rFont val="Times New Roman"/>
        <family val="1"/>
      </rPr>
      <t>φ</t>
    </r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)</t>
    </r>
  </si>
  <si>
    <r>
      <rPr>
        <i/>
        <sz val="11"/>
        <color theme="1"/>
        <rFont val="Times New Roman"/>
        <family val="1"/>
      </rPr>
      <t>ψ</t>
    </r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</si>
</sst>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2" xfId="0" applyBorder="1"/>
    <xf numFmtId="0" fontId="1" fillId="0" borderId="1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8000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Plan1!$A$2</c:f>
              <c:strCache>
                <c:ptCount val="1"/>
                <c:pt idx="0">
                  <c:v>Estação A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Plan1!$C$2</c:f>
              <c:numCache>
                <c:formatCode>0.000</c:formatCode>
                <c:ptCount val="1"/>
                <c:pt idx="0">
                  <c:v>800</c:v>
                </c:pt>
              </c:numCache>
            </c:numRef>
          </c:xVal>
          <c:yVal>
            <c:numRef>
              <c:f>Plan1!$B$2</c:f>
              <c:numCache>
                <c:formatCode>0.000</c:formatCode>
                <c:ptCount val="1"/>
                <c:pt idx="0">
                  <c:v>250</c:v>
                </c:pt>
              </c:numCache>
            </c:numRef>
          </c:yVal>
        </c:ser>
        <c:ser>
          <c:idx val="2"/>
          <c:order val="1"/>
          <c:tx>
            <c:strRef>
              <c:f>Plan1!$A$3</c:f>
              <c:strCache>
                <c:ptCount val="1"/>
                <c:pt idx="0">
                  <c:v>Estação B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Plan1!$C$3</c:f>
              <c:numCache>
                <c:formatCode>0.000</c:formatCode>
                <c:ptCount val="1"/>
                <c:pt idx="0">
                  <c:v>1100</c:v>
                </c:pt>
              </c:numCache>
            </c:numRef>
          </c:xVal>
          <c:yVal>
            <c:numRef>
              <c:f>Plan1!$B$3</c:f>
              <c:numCache>
                <c:formatCode>0.000</c:formatCode>
                <c:ptCount val="1"/>
                <c:pt idx="0">
                  <c:v>1100</c:v>
                </c:pt>
              </c:numCache>
            </c:numRef>
          </c:yVal>
        </c:ser>
        <c:ser>
          <c:idx val="3"/>
          <c:order val="2"/>
          <c:tx>
            <c:strRef>
              <c:f>Plan1!$A$4</c:f>
              <c:strCache>
                <c:ptCount val="1"/>
                <c:pt idx="0">
                  <c:v>Estação C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Plan1!$C$4</c:f>
              <c:numCache>
                <c:formatCode>0.000</c:formatCode>
                <c:ptCount val="1"/>
                <c:pt idx="0">
                  <c:v>700</c:v>
                </c:pt>
              </c:numCache>
            </c:numRef>
          </c:xVal>
          <c:yVal>
            <c:numRef>
              <c:f>Plan1!$B$4</c:f>
              <c:numCache>
                <c:formatCode>0.000</c:formatCode>
                <c:ptCount val="1"/>
                <c:pt idx="0">
                  <c:v>1700</c:v>
                </c:pt>
              </c:numCache>
            </c:numRef>
          </c:yVal>
        </c:ser>
        <c:ser>
          <c:idx val="4"/>
          <c:order val="3"/>
          <c:tx>
            <c:strRef>
              <c:f>Plan1!$A$5</c:f>
              <c:strCache>
                <c:ptCount val="1"/>
                <c:pt idx="0">
                  <c:v>Epicentro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8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Plan1!$C$5</c:f>
              <c:numCache>
                <c:formatCode>0.000</c:formatCode>
                <c:ptCount val="1"/>
                <c:pt idx="0">
                  <c:v>400</c:v>
                </c:pt>
              </c:numCache>
            </c:numRef>
          </c:xVal>
          <c:yVal>
            <c:numRef>
              <c:f>Plan1!$B$5</c:f>
              <c:numCache>
                <c:formatCode>0.000</c:formatCode>
                <c:ptCount val="1"/>
                <c:pt idx="0">
                  <c:v>1000</c:v>
                </c:pt>
              </c:numCache>
            </c:numRef>
          </c:yVal>
        </c:ser>
        <c:axId val="135096960"/>
        <c:axId val="135124480"/>
      </c:scatterChart>
      <c:valAx>
        <c:axId val="135096960"/>
        <c:scaling>
          <c:orientation val="minMax"/>
          <c:max val="2000"/>
          <c:min val="0"/>
        </c:scaling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X</a:t>
                </a:r>
                <a:r>
                  <a:rPr lang="pt-BR" sz="1600" baseline="0"/>
                  <a:t> (km)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135124480"/>
        <c:crossesAt val="0"/>
        <c:crossBetween val="midCat"/>
        <c:majorUnit val="200"/>
      </c:valAx>
      <c:valAx>
        <c:axId val="135124480"/>
        <c:scaling>
          <c:orientation val="minMax"/>
          <c:max val="200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Y</a:t>
                </a:r>
                <a:r>
                  <a:rPr lang="pt-BR" sz="1600" baseline="0"/>
                  <a:t> (km)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135096960"/>
        <c:crossesAt val="0"/>
        <c:crossBetween val="midCat"/>
        <c:majorUnit val="200"/>
      </c:valAx>
      <c:spPr>
        <a:ln w="19050">
          <a:solidFill>
            <a:schemeClr val="tx1"/>
          </a:solidFill>
        </a:ln>
      </c:spPr>
    </c:plotArea>
    <c:legend>
      <c:legendPos val="b"/>
      <c:layout/>
      <c:txPr>
        <a:bodyPr/>
        <a:lstStyle/>
        <a:p>
          <a:pPr>
            <a:defRPr sz="1400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Plan1!$F$2:$F$82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</c:numCache>
            </c:numRef>
          </c:xVal>
          <c:yVal>
            <c:numRef>
              <c:f>Plan1!$M$2:$M$82</c:f>
              <c:numCache>
                <c:formatCode>General</c:formatCode>
                <c:ptCount val="81"/>
                <c:pt idx="0">
                  <c:v>2560.6695045279785</c:v>
                </c:pt>
                <c:pt idx="1">
                  <c:v>2225.4745869090125</c:v>
                </c:pt>
                <c:pt idx="2">
                  <c:v>1916.3585247529184</c:v>
                </c:pt>
                <c:pt idx="3">
                  <c:v>1632.8221540978791</c:v>
                </c:pt>
                <c:pt idx="4">
                  <c:v>1374.3403566716327</c:v>
                </c:pt>
                <c:pt idx="5">
                  <c:v>1140.3615380378219</c:v>
                </c:pt>
                <c:pt idx="6">
                  <c:v>930.30729180711137</c:v>
                </c:pt>
                <c:pt idx="7">
                  <c:v>743.57229336982766</c:v>
                </c:pt>
                <c:pt idx="8">
                  <c:v>579.52447109000252</c:v>
                </c:pt>
                <c:pt idx="9">
                  <c:v>437.50550681399318</c:v>
                </c:pt>
                <c:pt idx="10">
                  <c:v>316.83172047989808</c:v>
                </c:pt>
                <c:pt idx="11">
                  <c:v>216.79539506256793</c:v>
                </c:pt>
                <c:pt idx="12">
                  <c:v>136.66659745570152</c:v>
                </c:pt>
                <c:pt idx="13">
                  <c:v>75.695547498985576</c:v>
                </c:pt>
                <c:pt idx="14">
                  <c:v>33.11558046880949</c:v>
                </c:pt>
                <c:pt idx="15">
                  <c:v>8.1467372123825275</c:v>
                </c:pt>
                <c:pt idx="16">
                  <c:v>0</c:v>
                </c:pt>
                <c:pt idx="17">
                  <c:v>7.88217048569292</c:v>
                </c:pt>
                <c:pt idx="18">
                  <c:v>31.001358466340264</c:v>
                </c:pt>
                <c:pt idx="19">
                  <c:v>68.573016219905199</c:v>
                </c:pt>
                <c:pt idx="20">
                  <c:v>119.82641317117721</c:v>
                </c:pt>
                <c:pt idx="21">
                  <c:v>184.01139982475959</c:v>
                </c:pt>
                <c:pt idx="22">
                  <c:v>260.4052588112753</c:v>
                </c:pt>
                <c:pt idx="23">
                  <c:v>348.3193848913595</c:v>
                </c:pt>
                <c:pt idx="24">
                  <c:v>447.10547465504732</c:v>
                </c:pt>
                <c:pt idx="25">
                  <c:v>556.16083892470624</c:v>
                </c:pt>
                <c:pt idx="26">
                  <c:v>674.93237253837174</c:v>
                </c:pt>
                <c:pt idx="27">
                  <c:v>802.91861907954967</c:v>
                </c:pt>
                <c:pt idx="28">
                  <c:v>939.6692371770514</c:v>
                </c:pt>
                <c:pt idx="29">
                  <c:v>1084.7809840418404</c:v>
                </c:pt>
                <c:pt idx="30">
                  <c:v>1237.8890365996199</c:v>
                </c:pt>
                <c:pt idx="31">
                  <c:v>1398.6519964419158</c:v>
                </c:pt>
                <c:pt idx="32">
                  <c:v>1566.7281463317738</c:v>
                </c:pt>
                <c:pt idx="33">
                  <c:v>1741.739229797806</c:v>
                </c:pt>
                <c:pt idx="34">
                  <c:v>1923.2158461529818</c:v>
                </c:pt>
                <c:pt idx="35">
                  <c:v>2110.5148672622845</c:v>
                </c:pt>
                <c:pt idx="36">
                  <c:v>2302.6930519295979</c:v>
                </c:pt>
                <c:pt idx="37">
                  <c:v>2498.3106759072962</c:v>
                </c:pt>
                <c:pt idx="38">
                  <c:v>2695.1227154778612</c:v>
                </c:pt>
                <c:pt idx="39">
                  <c:v>2889.5936025027181</c:v>
                </c:pt>
                <c:pt idx="40">
                  <c:v>3076.159797468556</c:v>
                </c:pt>
                <c:pt idx="41">
                  <c:v>3246.2316987243807</c:v>
                </c:pt>
                <c:pt idx="42">
                  <c:v>3387.2863087294386</c:v>
                </c:pt>
                <c:pt idx="43">
                  <c:v>3483.3934918855362</c:v>
                </c:pt>
                <c:pt idx="44">
                  <c:v>3519.5601971126339</c:v>
                </c:pt>
                <c:pt idx="45">
                  <c:v>3489.7613541443916</c:v>
                </c:pt>
                <c:pt idx="46">
                  <c:v>3401.5348504363524</c:v>
                </c:pt>
                <c:pt idx="47">
                  <c:v>3271.37461021732</c:v>
                </c:pt>
                <c:pt idx="48">
                  <c:v>3116.6878340462827</c:v>
                </c:pt>
                <c:pt idx="49">
                  <c:v>2951.4390784246675</c:v>
                </c:pt>
                <c:pt idx="50">
                  <c:v>2785.6125652358151</c:v>
                </c:pt>
                <c:pt idx="51">
                  <c:v>2626.1084631341209</c:v>
                </c:pt>
                <c:pt idx="52">
                  <c:v>2477.7304401992442</c:v>
                </c:pt>
                <c:pt idx="53">
                  <c:v>2343.913219002804</c:v>
                </c:pt>
                <c:pt idx="54">
                  <c:v>2227.1987825801725</c:v>
                </c:pt>
                <c:pt idx="55">
                  <c:v>2129.5371600295493</c:v>
                </c:pt>
                <c:pt idx="56">
                  <c:v>2052.4759490534752</c:v>
                </c:pt>
                <c:pt idx="57">
                  <c:v>1997.2812022244755</c:v>
                </c:pt>
                <c:pt idx="58">
                  <c:v>1965.0160018459778</c:v>
                </c:pt>
                <c:pt idx="59">
                  <c:v>1956.5926573155566</c:v>
                </c:pt>
                <c:pt idx="60">
                  <c:v>1972.8081853967751</c:v>
                </c:pt>
                <c:pt idx="61">
                  <c:v>2014.3689971862427</c:v>
                </c:pt>
                <c:pt idx="62">
                  <c:v>2081.9084814851881</c:v>
                </c:pt>
                <c:pt idx="63">
                  <c:v>2175.9998227887636</c:v>
                </c:pt>
                <c:pt idx="64">
                  <c:v>2297.1655619240555</c:v>
                </c:pt>
                <c:pt idx="65">
                  <c:v>2445.8848888532202</c:v>
                </c:pt>
                <c:pt idx="66">
                  <c:v>2622.5993278024057</c:v>
                </c:pt>
                <c:pt idx="67">
                  <c:v>2827.7172622049143</c:v>
                </c:pt>
                <c:pt idx="68">
                  <c:v>3061.617607440473</c:v>
                </c:pt>
                <c:pt idx="69">
                  <c:v>3324.6528464647267</c:v>
                </c:pt>
                <c:pt idx="70">
                  <c:v>3617.1515806986472</c:v>
                </c:pt>
                <c:pt idx="71">
                  <c:v>3939.4207056257428</c:v>
                </c:pt>
                <c:pt idx="72">
                  <c:v>4291.7472908020354</c:v>
                </c:pt>
                <c:pt idx="73">
                  <c:v>4674.4002231260347</c:v>
                </c:pt>
                <c:pt idx="74">
                  <c:v>5087.6316574197272</c:v>
                </c:pt>
                <c:pt idx="75">
                  <c:v>5531.6783077583996</c:v>
                </c:pt>
                <c:pt idx="76">
                  <c:v>6006.7626052907499</c:v>
                </c:pt>
                <c:pt idx="77">
                  <c:v>6513.0937426489445</c:v>
                </c:pt>
                <c:pt idx="78">
                  <c:v>7050.868620867519</c:v>
                </c:pt>
                <c:pt idx="79">
                  <c:v>7620.2727115978687</c:v>
                </c:pt>
                <c:pt idx="80">
                  <c:v>8221.4808450318942</c:v>
                </c:pt>
              </c:numCache>
            </c:numRef>
          </c:yVal>
        </c:ser>
        <c:axId val="135131904"/>
        <c:axId val="135600768"/>
      </c:scatterChart>
      <c:valAx>
        <c:axId val="135131904"/>
        <c:scaling>
          <c:orientation val="minMax"/>
          <c:max val="2000"/>
          <c:min val="0"/>
        </c:scaling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400" b="0" i="1">
                    <a:latin typeface="Times New Roman" pitchFamily="18" charset="0"/>
                    <a:cs typeface="Times New Roman" pitchFamily="18" charset="0"/>
                  </a:rPr>
                  <a:t>a</a:t>
                </a:r>
                <a:endParaRPr lang="pt-BR" sz="1400" b="0" baseline="-25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35600768"/>
        <c:crosses val="autoZero"/>
        <c:crossBetween val="midCat"/>
        <c:majorUnit val="500"/>
        <c:minorUnit val="250"/>
      </c:valAx>
      <c:valAx>
        <c:axId val="13560076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4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l-GR" sz="1400" b="0" i="1">
                    <a:latin typeface="Times New Roman" pitchFamily="18" charset="0"/>
                    <a:cs typeface="Times New Roman" pitchFamily="18" charset="0"/>
                  </a:rPr>
                  <a:t>φ</a:t>
                </a:r>
                <a:r>
                  <a:rPr lang="pt-BR" sz="1400" b="0" i="1">
                    <a:latin typeface="Times New Roman" pitchFamily="18" charset="0"/>
                    <a:cs typeface="Times New Roman" pitchFamily="18" charset="0"/>
                  </a:rPr>
                  <a:t> </a:t>
                </a:r>
                <a:r>
                  <a:rPr lang="pt-BR" sz="1400" b="0">
                    <a:latin typeface="Times New Roman" pitchFamily="18" charset="0"/>
                    <a:cs typeface="Times New Roman" pitchFamily="18" charset="0"/>
                  </a:rPr>
                  <a:t>(</a:t>
                </a:r>
                <a:r>
                  <a:rPr lang="pt-BR" sz="1400" b="0" i="1">
                    <a:latin typeface="Times New Roman" pitchFamily="18" charset="0"/>
                    <a:cs typeface="Times New Roman" pitchFamily="18" charset="0"/>
                  </a:rPr>
                  <a:t>a</a:t>
                </a:r>
                <a:r>
                  <a:rPr lang="pt-BR" sz="1400" b="0">
                    <a:latin typeface="Times New Roman" pitchFamily="18" charset="0"/>
                    <a:cs typeface="Times New Roman" pitchFamily="18" charset="0"/>
                  </a:rPr>
                  <a:t>)</a:t>
                </a: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35131904"/>
        <c:crossesAt val="0"/>
        <c:crossBetween val="midCat"/>
      </c:valAx>
      <c:spPr>
        <a:ln w="19050">
          <a:solidFill>
            <a:sysClr val="windowText" lastClr="000000"/>
          </a:solidFill>
        </a:ln>
      </c:spPr>
    </c:plotArea>
    <c:plotVisOnly val="1"/>
  </c:chart>
  <c:spPr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Plan1!$F$2:$F$82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</c:numCache>
            </c:numRef>
          </c:xVal>
          <c:yVal>
            <c:numRef>
              <c:f>Plan1!$K$2:$K$82</c:f>
              <c:numCache>
                <c:formatCode>General</c:formatCode>
                <c:ptCount val="81"/>
                <c:pt idx="0">
                  <c:v>107.38545433376503</c:v>
                </c:pt>
                <c:pt idx="1">
                  <c:v>104.96511123043352</c:v>
                </c:pt>
                <c:pt idx="2">
                  <c:v>102.54525122784922</c:v>
                </c:pt>
                <c:pt idx="3">
                  <c:v>100.12590935300128</c:v>
                </c:pt>
                <c:pt idx="4">
                  <c:v>97.707124094230863</c:v>
                </c:pt>
                <c:pt idx="5">
                  <c:v>95.288937838464307</c:v>
                </c:pt>
                <c:pt idx="6">
                  <c:v>92.871397376249703</c:v>
                </c:pt>
                <c:pt idx="7">
                  <c:v>90.45455448715191</c:v>
                </c:pt>
                <c:pt idx="8">
                  <c:v>88.038466620780426</c:v>
                </c:pt>
                <c:pt idx="9">
                  <c:v>85.623197692124819</c:v>
                </c:pt>
                <c:pt idx="10">
                  <c:v>83.208819014142918</c:v>
                </c:pt>
                <c:pt idx="11">
                  <c:v>80.795410395946263</c:v>
                </c:pt>
                <c:pt idx="12">
                  <c:v>78.38306144179144</c:v>
                </c:pt>
                <c:pt idx="13">
                  <c:v>75.971873094871157</c:v>
                </c:pt>
                <c:pt idx="14">
                  <c:v>73.561959481215894</c:v>
                </c:pt>
                <c:pt idx="15">
                  <c:v>71.153450123702157</c:v>
                </c:pt>
                <c:pt idx="16">
                  <c:v>68.746492615358775</c:v>
                </c:pt>
                <c:pt idx="17">
                  <c:v>66.341255866453636</c:v>
                </c:pt>
                <c:pt idx="18">
                  <c:v>63.937934073445362</c:v>
                </c:pt>
                <c:pt idx="19">
                  <c:v>61.536751602920226</c:v>
                </c:pt>
                <c:pt idx="20">
                  <c:v>59.13796904456602</c:v>
                </c:pt>
                <c:pt idx="21">
                  <c:v>56.741890770486982</c:v>
                </c:pt>
                <c:pt idx="22">
                  <c:v>54.348874453119883</c:v>
                </c:pt>
                <c:pt idx="23">
                  <c:v>51.959343154522095</c:v>
                </c:pt>
                <c:pt idx="24">
                  <c:v>49.573800826596511</c:v>
                </c:pt>
                <c:pt idx="25">
                  <c:v>47.192852386330962</c:v>
                </c:pt>
                <c:pt idx="26">
                  <c:v>44.81723000072931</c:v>
                </c:pt>
                <c:pt idx="27">
                  <c:v>42.447827908337096</c:v>
                </c:pt>
                <c:pt idx="28">
                  <c:v>40.08574913794947</c:v>
                </c:pt>
                <c:pt idx="29">
                  <c:v>37.732369053409776</c:v>
                </c:pt>
                <c:pt idx="30">
                  <c:v>35.389423072891404</c:v>
                </c:pt>
                <c:pt idx="31">
                  <c:v>33.059129708731973</c:v>
                </c:pt>
                <c:pt idx="32">
                  <c:v>30.744366140525909</c:v>
                </c:pt>
                <c:pt idx="33">
                  <c:v>28.448923394110199</c:v>
                </c:pt>
                <c:pt idx="34">
                  <c:v>26.177884479126057</c:v>
                </c:pt>
                <c:pt idx="35">
                  <c:v>23.938196046032196</c:v>
                </c:pt>
                <c:pt idx="36">
                  <c:v>21.739549781247952</c:v>
                </c:pt>
                <c:pt idx="37">
                  <c:v>19.59576536044786</c:v>
                </c:pt>
                <c:pt idx="38">
                  <c:v>17.526985366838833</c:v>
                </c:pt>
                <c:pt idx="39">
                  <c:v>15.563149188204838</c:v>
                </c:pt>
                <c:pt idx="40">
                  <c:v>13.749298523071756</c:v>
                </c:pt>
                <c:pt idx="41">
                  <c:v>12.152777777777777</c:v>
                </c:pt>
                <c:pt idx="42">
                  <c:v>10.869774890623976</c:v>
                </c:pt>
                <c:pt idx="43">
                  <c:v>10.021437284487368</c:v>
                </c:pt>
                <c:pt idx="44">
                  <c:v>9.7222222222222214</c:v>
                </c:pt>
                <c:pt idx="45">
                  <c:v>10.021437284487368</c:v>
                </c:pt>
                <c:pt idx="46">
                  <c:v>10.869774890623976</c:v>
                </c:pt>
                <c:pt idx="47">
                  <c:v>12.152777777777777</c:v>
                </c:pt>
                <c:pt idx="48">
                  <c:v>13.749298523071756</c:v>
                </c:pt>
                <c:pt idx="49">
                  <c:v>15.563149188204838</c:v>
                </c:pt>
                <c:pt idx="50">
                  <c:v>17.526985366838833</c:v>
                </c:pt>
                <c:pt idx="51">
                  <c:v>19.59576536044786</c:v>
                </c:pt>
                <c:pt idx="52">
                  <c:v>21.739549781247952</c:v>
                </c:pt>
                <c:pt idx="53">
                  <c:v>23.938196046032196</c:v>
                </c:pt>
                <c:pt idx="54">
                  <c:v>26.177884479126057</c:v>
                </c:pt>
                <c:pt idx="55">
                  <c:v>28.448923394110199</c:v>
                </c:pt>
                <c:pt idx="56">
                  <c:v>30.744366140525909</c:v>
                </c:pt>
                <c:pt idx="57">
                  <c:v>33.059129708731973</c:v>
                </c:pt>
                <c:pt idx="58">
                  <c:v>35.389423072891404</c:v>
                </c:pt>
                <c:pt idx="59">
                  <c:v>37.732369053409776</c:v>
                </c:pt>
                <c:pt idx="60">
                  <c:v>40.08574913794947</c:v>
                </c:pt>
                <c:pt idx="61">
                  <c:v>42.447827908337096</c:v>
                </c:pt>
                <c:pt idx="62">
                  <c:v>44.81723000072931</c:v>
                </c:pt>
                <c:pt idx="63">
                  <c:v>47.192852386330962</c:v>
                </c:pt>
                <c:pt idx="64">
                  <c:v>49.573800826596511</c:v>
                </c:pt>
                <c:pt idx="65">
                  <c:v>51.959343154522095</c:v>
                </c:pt>
                <c:pt idx="66">
                  <c:v>54.348874453119883</c:v>
                </c:pt>
                <c:pt idx="67">
                  <c:v>56.741890770486982</c:v>
                </c:pt>
                <c:pt idx="68">
                  <c:v>59.13796904456602</c:v>
                </c:pt>
                <c:pt idx="69">
                  <c:v>61.536751602920226</c:v>
                </c:pt>
                <c:pt idx="70">
                  <c:v>63.937934073445362</c:v>
                </c:pt>
                <c:pt idx="71">
                  <c:v>66.341255866453636</c:v>
                </c:pt>
                <c:pt idx="72">
                  <c:v>68.746492615358775</c:v>
                </c:pt>
                <c:pt idx="73">
                  <c:v>71.153450123702157</c:v>
                </c:pt>
                <c:pt idx="74">
                  <c:v>73.561959481215894</c:v>
                </c:pt>
                <c:pt idx="75">
                  <c:v>75.971873094871157</c:v>
                </c:pt>
                <c:pt idx="76">
                  <c:v>78.38306144179144</c:v>
                </c:pt>
                <c:pt idx="77">
                  <c:v>80.795410395946263</c:v>
                </c:pt>
                <c:pt idx="78">
                  <c:v>83.208819014142918</c:v>
                </c:pt>
                <c:pt idx="79">
                  <c:v>85.623197692124819</c:v>
                </c:pt>
                <c:pt idx="80">
                  <c:v>88.038466620780426</c:v>
                </c:pt>
              </c:numCache>
            </c:numRef>
          </c:yVal>
        </c:ser>
        <c:axId val="135613056"/>
        <c:axId val="135648000"/>
      </c:scatterChart>
      <c:valAx>
        <c:axId val="135613056"/>
        <c:scaling>
          <c:orientation val="minMax"/>
          <c:max val="2000"/>
          <c:min val="0"/>
        </c:scaling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 b="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400" b="0" i="1" baseline="0">
                    <a:latin typeface="Times New Roman" pitchFamily="18" charset="0"/>
                    <a:cs typeface="Times New Roman" pitchFamily="18" charset="0"/>
                  </a:rPr>
                  <a:t>a</a:t>
                </a:r>
                <a:endParaRPr lang="pt-BR" sz="1400" b="0" i="0" baseline="-25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35648000"/>
        <c:crosses val="autoZero"/>
        <c:crossBetween val="midCat"/>
        <c:majorUnit val="500"/>
        <c:minorUnit val="250"/>
      </c:valAx>
      <c:valAx>
        <c:axId val="135648000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400" b="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400" b="0" i="1" baseline="0">
                    <a:latin typeface="Times New Roman" pitchFamily="18" charset="0"/>
                    <a:cs typeface="Times New Roman" pitchFamily="18" charset="0"/>
                  </a:rPr>
                  <a:t>g</a:t>
                </a:r>
                <a:r>
                  <a:rPr lang="pt-BR" sz="1400" b="0" i="1" baseline="-25000">
                    <a:latin typeface="Times New Roman" pitchFamily="18" charset="0"/>
                    <a:cs typeface="Times New Roman" pitchFamily="18" charset="0"/>
                  </a:rPr>
                  <a:t>i </a:t>
                </a:r>
                <a:r>
                  <a:rPr lang="pt-BR" sz="1400" b="0" i="0">
                    <a:latin typeface="Times New Roman" pitchFamily="18" charset="0"/>
                    <a:cs typeface="Times New Roman" pitchFamily="18" charset="0"/>
                  </a:rPr>
                  <a:t>(</a:t>
                </a:r>
                <a:r>
                  <a:rPr lang="pt-BR" sz="1400" b="0" i="1">
                    <a:latin typeface="Times New Roman" pitchFamily="18" charset="0"/>
                    <a:cs typeface="Times New Roman" pitchFamily="18" charset="0"/>
                  </a:rPr>
                  <a:t>a</a:t>
                </a:r>
                <a:r>
                  <a:rPr lang="pt-BR" sz="1400" b="0" i="0">
                    <a:latin typeface="Times New Roman" pitchFamily="18" charset="0"/>
                    <a:cs typeface="Times New Roman" pitchFamily="18" charset="0"/>
                  </a:rPr>
                  <a:t>)</a:t>
                </a: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35613056"/>
        <c:crossesAt val="0"/>
        <c:crossBetween val="midCat"/>
      </c:valAx>
      <c:spPr>
        <a:ln w="19050">
          <a:solidFill>
            <a:sysClr val="windowText" lastClr="000000"/>
          </a:solidFill>
        </a:ln>
      </c:spPr>
    </c:plotArea>
    <c:plotVisOnly val="1"/>
  </c:chart>
  <c:spPr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Plan1!$M$1</c:f>
              <c:strCache>
                <c:ptCount val="1"/>
                <c:pt idx="0">
                  <c:v>φ(x0)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Plan1!$F$2:$F$82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</c:numCache>
            </c:numRef>
          </c:xVal>
          <c:yVal>
            <c:numRef>
              <c:f>Plan1!$M$2:$M$82</c:f>
              <c:numCache>
                <c:formatCode>General</c:formatCode>
                <c:ptCount val="81"/>
                <c:pt idx="0">
                  <c:v>2560.6695045279785</c:v>
                </c:pt>
                <c:pt idx="1">
                  <c:v>2225.4745869090125</c:v>
                </c:pt>
                <c:pt idx="2">
                  <c:v>1916.3585247529184</c:v>
                </c:pt>
                <c:pt idx="3">
                  <c:v>1632.8221540978791</c:v>
                </c:pt>
                <c:pt idx="4">
                  <c:v>1374.3403566716327</c:v>
                </c:pt>
                <c:pt idx="5">
                  <c:v>1140.3615380378219</c:v>
                </c:pt>
                <c:pt idx="6">
                  <c:v>930.30729180711137</c:v>
                </c:pt>
                <c:pt idx="7">
                  <c:v>743.57229336982766</c:v>
                </c:pt>
                <c:pt idx="8">
                  <c:v>579.52447109000252</c:v>
                </c:pt>
                <c:pt idx="9">
                  <c:v>437.50550681399318</c:v>
                </c:pt>
                <c:pt idx="10">
                  <c:v>316.83172047989808</c:v>
                </c:pt>
                <c:pt idx="11">
                  <c:v>216.79539506256793</c:v>
                </c:pt>
                <c:pt idx="12">
                  <c:v>136.66659745570152</c:v>
                </c:pt>
                <c:pt idx="13">
                  <c:v>75.695547498985576</c:v>
                </c:pt>
                <c:pt idx="14">
                  <c:v>33.11558046880949</c:v>
                </c:pt>
                <c:pt idx="15">
                  <c:v>8.1467372123825275</c:v>
                </c:pt>
                <c:pt idx="16">
                  <c:v>0</c:v>
                </c:pt>
                <c:pt idx="17">
                  <c:v>7.88217048569292</c:v>
                </c:pt>
                <c:pt idx="18">
                  <c:v>31.001358466340264</c:v>
                </c:pt>
                <c:pt idx="19">
                  <c:v>68.573016219905199</c:v>
                </c:pt>
                <c:pt idx="20">
                  <c:v>119.82641317117721</c:v>
                </c:pt>
                <c:pt idx="21">
                  <c:v>184.01139982475959</c:v>
                </c:pt>
                <c:pt idx="22">
                  <c:v>260.4052588112753</c:v>
                </c:pt>
                <c:pt idx="23">
                  <c:v>348.3193848913595</c:v>
                </c:pt>
                <c:pt idx="24">
                  <c:v>447.10547465504732</c:v>
                </c:pt>
                <c:pt idx="25">
                  <c:v>556.16083892470624</c:v>
                </c:pt>
                <c:pt idx="26">
                  <c:v>674.93237253837174</c:v>
                </c:pt>
                <c:pt idx="27">
                  <c:v>802.91861907954967</c:v>
                </c:pt>
                <c:pt idx="28">
                  <c:v>939.6692371770514</c:v>
                </c:pt>
                <c:pt idx="29">
                  <c:v>1084.7809840418404</c:v>
                </c:pt>
                <c:pt idx="30">
                  <c:v>1237.8890365996199</c:v>
                </c:pt>
                <c:pt idx="31">
                  <c:v>1398.6519964419158</c:v>
                </c:pt>
                <c:pt idx="32">
                  <c:v>1566.7281463317738</c:v>
                </c:pt>
                <c:pt idx="33">
                  <c:v>1741.739229797806</c:v>
                </c:pt>
                <c:pt idx="34">
                  <c:v>1923.2158461529818</c:v>
                </c:pt>
                <c:pt idx="35">
                  <c:v>2110.5148672622845</c:v>
                </c:pt>
                <c:pt idx="36">
                  <c:v>2302.6930519295979</c:v>
                </c:pt>
                <c:pt idx="37">
                  <c:v>2498.3106759072962</c:v>
                </c:pt>
                <c:pt idx="38">
                  <c:v>2695.1227154778612</c:v>
                </c:pt>
                <c:pt idx="39">
                  <c:v>2889.5936025027181</c:v>
                </c:pt>
                <c:pt idx="40">
                  <c:v>3076.159797468556</c:v>
                </c:pt>
                <c:pt idx="41">
                  <c:v>3246.2316987243807</c:v>
                </c:pt>
                <c:pt idx="42">
                  <c:v>3387.2863087294386</c:v>
                </c:pt>
                <c:pt idx="43">
                  <c:v>3483.3934918855362</c:v>
                </c:pt>
                <c:pt idx="44">
                  <c:v>3519.5601971126339</c:v>
                </c:pt>
                <c:pt idx="45">
                  <c:v>3489.7613541443916</c:v>
                </c:pt>
                <c:pt idx="46">
                  <c:v>3401.5348504363524</c:v>
                </c:pt>
                <c:pt idx="47">
                  <c:v>3271.37461021732</c:v>
                </c:pt>
                <c:pt idx="48">
                  <c:v>3116.6878340462827</c:v>
                </c:pt>
                <c:pt idx="49">
                  <c:v>2951.4390784246675</c:v>
                </c:pt>
                <c:pt idx="50">
                  <c:v>2785.6125652358151</c:v>
                </c:pt>
                <c:pt idx="51">
                  <c:v>2626.1084631341209</c:v>
                </c:pt>
                <c:pt idx="52">
                  <c:v>2477.7304401992442</c:v>
                </c:pt>
                <c:pt idx="53">
                  <c:v>2343.913219002804</c:v>
                </c:pt>
                <c:pt idx="54">
                  <c:v>2227.1987825801725</c:v>
                </c:pt>
                <c:pt idx="55">
                  <c:v>2129.5371600295493</c:v>
                </c:pt>
                <c:pt idx="56">
                  <c:v>2052.4759490534752</c:v>
                </c:pt>
                <c:pt idx="57">
                  <c:v>1997.2812022244755</c:v>
                </c:pt>
                <c:pt idx="58">
                  <c:v>1965.0160018459778</c:v>
                </c:pt>
                <c:pt idx="59">
                  <c:v>1956.5926573155566</c:v>
                </c:pt>
                <c:pt idx="60">
                  <c:v>1972.8081853967751</c:v>
                </c:pt>
                <c:pt idx="61">
                  <c:v>2014.3689971862427</c:v>
                </c:pt>
                <c:pt idx="62">
                  <c:v>2081.9084814851881</c:v>
                </c:pt>
                <c:pt idx="63">
                  <c:v>2175.9998227887636</c:v>
                </c:pt>
                <c:pt idx="64">
                  <c:v>2297.1655619240555</c:v>
                </c:pt>
                <c:pt idx="65">
                  <c:v>2445.8848888532202</c:v>
                </c:pt>
                <c:pt idx="66">
                  <c:v>2622.5993278024057</c:v>
                </c:pt>
                <c:pt idx="67">
                  <c:v>2827.7172622049143</c:v>
                </c:pt>
                <c:pt idx="68">
                  <c:v>3061.617607440473</c:v>
                </c:pt>
                <c:pt idx="69">
                  <c:v>3324.6528464647267</c:v>
                </c:pt>
                <c:pt idx="70">
                  <c:v>3617.1515806986472</c:v>
                </c:pt>
                <c:pt idx="71">
                  <c:v>3939.4207056257428</c:v>
                </c:pt>
                <c:pt idx="72">
                  <c:v>4291.7472908020354</c:v>
                </c:pt>
                <c:pt idx="73">
                  <c:v>4674.4002231260347</c:v>
                </c:pt>
                <c:pt idx="74">
                  <c:v>5087.6316574197272</c:v>
                </c:pt>
                <c:pt idx="75">
                  <c:v>5531.6783077583996</c:v>
                </c:pt>
                <c:pt idx="76">
                  <c:v>6006.7626052907499</c:v>
                </c:pt>
                <c:pt idx="77">
                  <c:v>6513.0937426489445</c:v>
                </c:pt>
                <c:pt idx="78">
                  <c:v>7050.868620867519</c:v>
                </c:pt>
                <c:pt idx="79">
                  <c:v>7620.2727115978687</c:v>
                </c:pt>
                <c:pt idx="80">
                  <c:v>8221.4808450318942</c:v>
                </c:pt>
              </c:numCache>
            </c:numRef>
          </c:yVal>
        </c:ser>
        <c:ser>
          <c:idx val="1"/>
          <c:order val="1"/>
          <c:tx>
            <c:strRef>
              <c:f>Plan1!$R$1</c:f>
              <c:strCache>
                <c:ptCount val="1"/>
                <c:pt idx="0">
                  <c:v>ψ(x)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Plan1!$F$2:$F$82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</c:numCache>
            </c:numRef>
          </c:xVal>
          <c:yVal>
            <c:numRef>
              <c:f>Plan1!$R$2:$R$82</c:f>
              <c:numCache>
                <c:formatCode>General</c:formatCode>
                <c:ptCount val="81"/>
                <c:pt idx="0">
                  <c:v>89600.361200096231</c:v>
                </c:pt>
                <c:pt idx="1">
                  <c:v>86776.772223410895</c:v>
                </c:pt>
                <c:pt idx="2">
                  <c:v>83999.315562193398</c:v>
                </c:pt>
                <c:pt idx="3">
                  <c:v>81267.991216443712</c:v>
                </c:pt>
                <c:pt idx="4">
                  <c:v>78582.79918616185</c:v>
                </c:pt>
                <c:pt idx="5">
                  <c:v>75943.739471347813</c:v>
                </c:pt>
                <c:pt idx="6">
                  <c:v>73350.812072001601</c:v>
                </c:pt>
                <c:pt idx="7">
                  <c:v>70804.016988123214</c:v>
                </c:pt>
                <c:pt idx="8">
                  <c:v>68303.354219712637</c:v>
                </c:pt>
                <c:pt idx="9">
                  <c:v>65848.8237667699</c:v>
                </c:pt>
                <c:pt idx="10">
                  <c:v>63440.425629294965</c:v>
                </c:pt>
                <c:pt idx="11">
                  <c:v>61078.159807287862</c:v>
                </c:pt>
                <c:pt idx="12">
                  <c:v>58762.026300748592</c:v>
                </c:pt>
                <c:pt idx="13">
                  <c:v>56492.025109677132</c:v>
                </c:pt>
                <c:pt idx="14">
                  <c:v>54268.156234073496</c:v>
                </c:pt>
                <c:pt idx="15">
                  <c:v>52090.419673937686</c:v>
                </c:pt>
                <c:pt idx="16">
                  <c:v>49958.8154292697</c:v>
                </c:pt>
                <c:pt idx="17">
                  <c:v>47873.343500069532</c:v>
                </c:pt>
                <c:pt idx="18">
                  <c:v>45834.003886337188</c:v>
                </c:pt>
                <c:pt idx="19">
                  <c:v>43840.79658807267</c:v>
                </c:pt>
                <c:pt idx="20">
                  <c:v>41893.721605275969</c:v>
                </c:pt>
                <c:pt idx="21">
                  <c:v>39992.7789379471</c:v>
                </c:pt>
                <c:pt idx="22">
                  <c:v>38137.968586086048</c:v>
                </c:pt>
                <c:pt idx="23">
                  <c:v>36329.290549692814</c:v>
                </c:pt>
                <c:pt idx="24">
                  <c:v>34566.744828767412</c:v>
                </c:pt>
                <c:pt idx="25">
                  <c:v>32850.331423309821</c:v>
                </c:pt>
                <c:pt idx="26">
                  <c:v>31180.050333320061</c:v>
                </c:pt>
                <c:pt idx="27">
                  <c:v>29555.901558798119</c:v>
                </c:pt>
                <c:pt idx="28">
                  <c:v>27977.885099744002</c:v>
                </c:pt>
                <c:pt idx="29">
                  <c:v>26446.00095615771</c:v>
                </c:pt>
                <c:pt idx="30">
                  <c:v>24960.249128039235</c:v>
                </c:pt>
                <c:pt idx="31">
                  <c:v>23520.629615388585</c:v>
                </c:pt>
                <c:pt idx="32">
                  <c:v>22127.142418205771</c:v>
                </c:pt>
                <c:pt idx="33">
                  <c:v>20779.787536490767</c:v>
                </c:pt>
                <c:pt idx="34">
                  <c:v>19478.564970243588</c:v>
                </c:pt>
                <c:pt idx="35">
                  <c:v>18223.474719464222</c:v>
                </c:pt>
                <c:pt idx="36">
                  <c:v>17014.516784152689</c:v>
                </c:pt>
                <c:pt idx="37">
                  <c:v>15851.691164308977</c:v>
                </c:pt>
                <c:pt idx="38">
                  <c:v>14734.997859933086</c:v>
                </c:pt>
                <c:pt idx="39">
                  <c:v>13664.436871025013</c:v>
                </c:pt>
                <c:pt idx="40">
                  <c:v>12640.008197584764</c:v>
                </c:pt>
                <c:pt idx="41">
                  <c:v>11661.711839612348</c:v>
                </c:pt>
                <c:pt idx="42">
                  <c:v>10729.547797107756</c:v>
                </c:pt>
                <c:pt idx="43">
                  <c:v>9843.5160700709821</c:v>
                </c:pt>
                <c:pt idx="44">
                  <c:v>9003.6166585020255</c:v>
                </c:pt>
                <c:pt idx="45">
                  <c:v>8209.8495624008865</c:v>
                </c:pt>
                <c:pt idx="46">
                  <c:v>7462.2147817675868</c:v>
                </c:pt>
                <c:pt idx="47">
                  <c:v>6760.712316602112</c:v>
                </c:pt>
                <c:pt idx="48">
                  <c:v>6105.3421669044474</c:v>
                </c:pt>
                <c:pt idx="49">
                  <c:v>5496.1043326746003</c:v>
                </c:pt>
                <c:pt idx="50">
                  <c:v>4932.998813912578</c:v>
                </c:pt>
                <c:pt idx="51">
                  <c:v>4416.0256106183806</c:v>
                </c:pt>
                <c:pt idx="52">
                  <c:v>3945.1847227920152</c:v>
                </c:pt>
                <c:pt idx="53">
                  <c:v>3520.4761504334601</c:v>
                </c:pt>
                <c:pt idx="54">
                  <c:v>3141.8998935427226</c:v>
                </c:pt>
                <c:pt idx="55">
                  <c:v>2809.4559521198244</c:v>
                </c:pt>
                <c:pt idx="56">
                  <c:v>2523.1443261647364</c:v>
                </c:pt>
                <c:pt idx="57">
                  <c:v>2282.9650156774878</c:v>
                </c:pt>
                <c:pt idx="58">
                  <c:v>2088.9180206580495</c:v>
                </c:pt>
                <c:pt idx="59">
                  <c:v>1941.0033411064214</c:v>
                </c:pt>
                <c:pt idx="60">
                  <c:v>1839.2209770226327</c:v>
                </c:pt>
                <c:pt idx="61">
                  <c:v>1783.5709284066543</c:v>
                </c:pt>
                <c:pt idx="62">
                  <c:v>1774.0531952585152</c:v>
                </c:pt>
                <c:pt idx="63">
                  <c:v>1810.6677775781864</c:v>
                </c:pt>
                <c:pt idx="64">
                  <c:v>1893.4146753657114</c:v>
                </c:pt>
                <c:pt idx="65">
                  <c:v>2022.2938886210322</c:v>
                </c:pt>
                <c:pt idx="66">
                  <c:v>2197.3054173441778</c:v>
                </c:pt>
                <c:pt idx="67">
                  <c:v>2418.4492615351337</c:v>
                </c:pt>
                <c:pt idx="68">
                  <c:v>2685.7254211939435</c:v>
                </c:pt>
                <c:pt idx="69">
                  <c:v>2999.133896320549</c:v>
                </c:pt>
                <c:pt idx="70">
                  <c:v>3358.6746869149647</c:v>
                </c:pt>
                <c:pt idx="71">
                  <c:v>3764.3477929772489</c:v>
                </c:pt>
                <c:pt idx="72">
                  <c:v>4216.1532145073143</c:v>
                </c:pt>
                <c:pt idx="73">
                  <c:v>4714.090951505219</c:v>
                </c:pt>
                <c:pt idx="74">
                  <c:v>5258.1610039709485</c:v>
                </c:pt>
                <c:pt idx="75">
                  <c:v>5848.3633719044883</c:v>
                </c:pt>
                <c:pt idx="76">
                  <c:v>6484.6980553058675</c:v>
                </c:pt>
                <c:pt idx="77">
                  <c:v>7167.1650541750423</c:v>
                </c:pt>
                <c:pt idx="78">
                  <c:v>7895.7643685120565</c:v>
                </c:pt>
                <c:pt idx="79">
                  <c:v>8670.495998316881</c:v>
                </c:pt>
                <c:pt idx="80">
                  <c:v>9491.3599435895449</c:v>
                </c:pt>
              </c:numCache>
            </c:numRef>
          </c:yVal>
        </c:ser>
        <c:axId val="135734400"/>
        <c:axId val="135758208"/>
      </c:scatterChart>
      <c:valAx>
        <c:axId val="135734400"/>
        <c:scaling>
          <c:orientation val="minMax"/>
          <c:max val="2000"/>
          <c:min val="0"/>
        </c:scaling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400" b="0" i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400" b="0" i="1">
                    <a:latin typeface="Times New Roman" pitchFamily="18" charset="0"/>
                    <a:cs typeface="Times New Roman" pitchFamily="18" charset="0"/>
                  </a:rPr>
                  <a:t>a</a:t>
                </a:r>
                <a:endParaRPr lang="pt-BR" sz="1400" b="0" i="0" baseline="-25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135758208"/>
        <c:crossesAt val="0"/>
        <c:crossBetween val="midCat"/>
        <c:majorUnit val="500"/>
        <c:minorUnit val="100"/>
      </c:valAx>
      <c:valAx>
        <c:axId val="135758208"/>
        <c:scaling>
          <c:orientation val="minMax"/>
          <c:max val="1100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crossAx val="135734400"/>
        <c:crossesAt val="0"/>
        <c:crossBetween val="midCat"/>
        <c:minorUnit val="500"/>
      </c:valAx>
      <c:spPr>
        <a:ln w="19050">
          <a:solidFill>
            <a:sysClr val="windowText" lastClr="000000"/>
          </a:solidFill>
        </a:ln>
      </c:spPr>
    </c:plotArea>
    <c:plotVisOnly val="1"/>
  </c:chart>
  <c:spPr>
    <a:ln>
      <a:noFill/>
    </a:ln>
  </c:sp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104775</xdr:rowOff>
    </xdr:from>
    <xdr:to>
      <xdr:col>16</xdr:col>
      <xdr:colOff>193725</xdr:colOff>
      <xdr:row>24</xdr:row>
      <xdr:rowOff>174675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142874</xdr:colOff>
      <xdr:row>1</xdr:row>
      <xdr:rowOff>142875</xdr:rowOff>
    </xdr:from>
    <xdr:to>
      <xdr:col>23</xdr:col>
      <xdr:colOff>38099</xdr:colOff>
      <xdr:row>18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12</xdr:row>
      <xdr:rowOff>28575</xdr:rowOff>
    </xdr:from>
    <xdr:to>
      <xdr:col>22</xdr:col>
      <xdr:colOff>323850</xdr:colOff>
      <xdr:row>27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95249</xdr:colOff>
      <xdr:row>2</xdr:row>
      <xdr:rowOff>104775</xdr:rowOff>
    </xdr:from>
    <xdr:to>
      <xdr:col>29</xdr:col>
      <xdr:colOff>352425</xdr:colOff>
      <xdr:row>22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3"/>
  <sheetViews>
    <sheetView tabSelected="1" topLeftCell="O1" workbookViewId="0">
      <selection activeCell="U22" sqref="U22"/>
    </sheetView>
  </sheetViews>
  <sheetFormatPr defaultRowHeight="15"/>
  <cols>
    <col min="1" max="1" width="11.42578125" customWidth="1"/>
    <col min="2" max="2" width="9.5703125" bestFit="1" customWidth="1"/>
    <col min="15" max="15" width="11.140625" bestFit="1" customWidth="1"/>
    <col min="21" max="21" width="11.140625" bestFit="1" customWidth="1"/>
    <col min="22" max="22" width="12" bestFit="1" customWidth="1"/>
  </cols>
  <sheetData>
    <row r="1" spans="1:28" ht="18">
      <c r="B1" t="s">
        <v>0</v>
      </c>
      <c r="C1" t="s">
        <v>1</v>
      </c>
      <c r="E1" t="s">
        <v>0</v>
      </c>
      <c r="F1" t="s">
        <v>1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s="4" t="s">
        <v>24</v>
      </c>
      <c r="N1" t="s">
        <v>16</v>
      </c>
      <c r="O1" t="s">
        <v>15</v>
      </c>
      <c r="P1" t="s">
        <v>17</v>
      </c>
      <c r="Q1" t="s">
        <v>18</v>
      </c>
      <c r="R1" s="4" t="s">
        <v>25</v>
      </c>
      <c r="U1" t="s">
        <v>0</v>
      </c>
      <c r="V1" t="s">
        <v>1</v>
      </c>
      <c r="W1" t="s">
        <v>6</v>
      </c>
      <c r="X1" t="s">
        <v>7</v>
      </c>
      <c r="Y1" t="s">
        <v>8</v>
      </c>
      <c r="Z1" t="s">
        <v>11</v>
      </c>
      <c r="AA1" t="s">
        <v>12</v>
      </c>
      <c r="AB1" t="s">
        <v>13</v>
      </c>
    </row>
    <row r="2" spans="1:28">
      <c r="A2" t="s">
        <v>2</v>
      </c>
      <c r="B2" s="1">
        <v>250</v>
      </c>
      <c r="C2" s="1">
        <v>800</v>
      </c>
      <c r="E2">
        <v>1000</v>
      </c>
      <c r="F2">
        <v>0</v>
      </c>
      <c r="G2">
        <f>((($C$2-F2)^2) + (($B$2-E2)^2))^0.5</f>
        <v>1096.5856099730654</v>
      </c>
      <c r="H2">
        <f>((($C$3-F2)^2) + (($B$3-E2)^2))^0.5</f>
        <v>1104.5361017187261</v>
      </c>
      <c r="I2">
        <f>((($C$4-F2)^2) + (($B$4-E2)^2))^0.5</f>
        <v>989.94949366116657</v>
      </c>
      <c r="J2">
        <f>$B$16*G2</f>
        <v>106.61248985849245</v>
      </c>
      <c r="K2">
        <f t="shared" ref="K2:L2" si="0">$B$16*H2</f>
        <v>107.38545433376503</v>
      </c>
      <c r="L2">
        <f t="shared" si="0"/>
        <v>96.245089661502291</v>
      </c>
      <c r="M2">
        <f>(($B$18-J2)^2) + (($B$19-K2)^2) + (($B$20-L2)^2)</f>
        <v>2560.6695045279785</v>
      </c>
      <c r="N2">
        <f>($B$16^2)*(($C$2-F2)^2)*((1/(G2^2))+(1/(H2^2))+(1/(I2^2)))</f>
        <v>1.6162021626502494E-2</v>
      </c>
      <c r="O2">
        <f>$B$16*($C$2-F2)*(((J2-$B$18)/G2)+((K2-$B$19)/H2)+((L2-$B$20)/I2))</f>
        <v>6.1656296413511988</v>
      </c>
      <c r="P2">
        <f>O2/N2</f>
        <v>381.48876321516582</v>
      </c>
      <c r="Q2">
        <f>F2+P2</f>
        <v>381.48876321516582</v>
      </c>
      <c r="R2">
        <f>$V$10+($V$11*F2)+($V$12*F2*F2)</f>
        <v>89600.361200096231</v>
      </c>
      <c r="U2">
        <v>1000</v>
      </c>
      <c r="V2">
        <v>1472</v>
      </c>
      <c r="W2">
        <f>((($C$2-V2)^2) + (($B$2-U2)^2))^0.5</f>
        <v>1007.0173782015879</v>
      </c>
      <c r="X2">
        <f>((($C$3-V2)^2) + (($B$3-U2)^2))^0.5</f>
        <v>385.20643816011176</v>
      </c>
      <c r="Y2">
        <f>((($C$4-V2)^2) + (($B$4-U2)^2))^0.5</f>
        <v>1042.1055608718341</v>
      </c>
      <c r="Z2">
        <f>$B$16*W2</f>
        <v>97.904467325154371</v>
      </c>
      <c r="AA2">
        <f t="shared" ref="AA2" si="1">$B$16*X2</f>
        <v>37.450625932233081</v>
      </c>
      <c r="AB2">
        <f t="shared" ref="AB2" si="2">$B$16*Y2</f>
        <v>101.31581841809496</v>
      </c>
    </row>
    <row r="3" spans="1:28">
      <c r="A3" t="s">
        <v>3</v>
      </c>
      <c r="B3" s="1">
        <v>1100</v>
      </c>
      <c r="C3" s="1">
        <v>1100</v>
      </c>
      <c r="E3">
        <v>1000</v>
      </c>
      <c r="F3">
        <v>25</v>
      </c>
      <c r="G3">
        <f t="shared" ref="G3:G66" si="3">((($C$2-F3)^2) + (($B$2-E3)^2))^0.5</f>
        <v>1078.4827305061497</v>
      </c>
      <c r="H3">
        <f t="shared" ref="H3:H66" si="4">((($C$3-F3)^2) + (($B$3-E3)^2))^0.5</f>
        <v>1079.6411440844593</v>
      </c>
      <c r="I3">
        <f t="shared" ref="I3:I66" si="5">((($C$4-F3)^2) + (($B$4-E3)^2))^0.5</f>
        <v>972.43251693883622</v>
      </c>
      <c r="J3">
        <f t="shared" ref="J3:J66" si="6">$B$16*G3</f>
        <v>104.85248768809787</v>
      </c>
      <c r="K3">
        <f t="shared" ref="K3:K66" si="7">$B$16*H3</f>
        <v>104.96511123043352</v>
      </c>
      <c r="L3">
        <f t="shared" ref="L3:L66" si="8">$B$16*I3</f>
        <v>94.542050257942392</v>
      </c>
      <c r="M3">
        <f t="shared" ref="M3:M66" si="9">(($B$18-J3)^2) + (($B$19-K3)^2) + (($B$20-L3)^2)</f>
        <v>2225.4745869090125</v>
      </c>
      <c r="N3">
        <f t="shared" ref="N3:N66" si="10">($B$16^2)*(($C$2-F3)^2)*((1/(G3^2))+(1/(H3^2))+(1/(I3^2)))</f>
        <v>1.575516801739852E-2</v>
      </c>
      <c r="O3">
        <f t="shared" ref="O3:O66" si="11">$B$16*($C$2-F3)*(((J3-$B$18)/G3)+((K3-$B$19)/H3)+((L3-$B$20)/I3))</f>
        <v>5.6679909450348633</v>
      </c>
      <c r="P3">
        <f t="shared" ref="P3:P66" si="12">O3/N3</f>
        <v>359.75439543238571</v>
      </c>
      <c r="Q3">
        <f t="shared" ref="Q3:Q66" si="13">F3+P3</f>
        <v>384.75439543238571</v>
      </c>
      <c r="R3">
        <f t="shared" ref="R3:R66" si="14">$V$10+($V$11*F3)+($V$12*F3*F3)</f>
        <v>86776.772223410895</v>
      </c>
    </row>
    <row r="4" spans="1:28" ht="17.25">
      <c r="A4" t="s">
        <v>4</v>
      </c>
      <c r="B4" s="1">
        <v>1700</v>
      </c>
      <c r="C4" s="1">
        <v>700</v>
      </c>
      <c r="E4">
        <v>1000</v>
      </c>
      <c r="F4">
        <v>50</v>
      </c>
      <c r="G4">
        <f t="shared" si="3"/>
        <v>1060.6601717798212</v>
      </c>
      <c r="H4">
        <f t="shared" si="4"/>
        <v>1054.7511554864493</v>
      </c>
      <c r="I4">
        <f t="shared" si="5"/>
        <v>955.24865872713997</v>
      </c>
      <c r="J4">
        <f t="shared" si="6"/>
        <v>103.11973892303816</v>
      </c>
      <c r="K4">
        <f t="shared" si="7"/>
        <v>102.54525122784922</v>
      </c>
      <c r="L4">
        <f t="shared" si="8"/>
        <v>92.871397376249703</v>
      </c>
      <c r="M4">
        <f t="shared" si="9"/>
        <v>1916.3585247529184</v>
      </c>
      <c r="N4">
        <f t="shared" si="10"/>
        <v>1.5331936796090122E-2</v>
      </c>
      <c r="O4">
        <f t="shared" si="11"/>
        <v>5.1818295752030874</v>
      </c>
      <c r="P4">
        <f t="shared" si="12"/>
        <v>337.97618944819374</v>
      </c>
      <c r="Q4">
        <f t="shared" si="13"/>
        <v>387.97618944819374</v>
      </c>
      <c r="R4">
        <f t="shared" si="14"/>
        <v>83999.315562193398</v>
      </c>
      <c r="U4" t="s">
        <v>16</v>
      </c>
      <c r="V4">
        <f>($B$16^2)*(($C$2-V2)^2)*((1/(W2^2))+(1/(X2^2))+(1/(Y2^2)))</f>
        <v>3.6905852374258127E-2</v>
      </c>
    </row>
    <row r="5" spans="1:28" ht="17.25">
      <c r="A5" t="s">
        <v>5</v>
      </c>
      <c r="B5" s="1">
        <v>1000</v>
      </c>
      <c r="C5" s="1">
        <v>400</v>
      </c>
      <c r="E5">
        <v>1000</v>
      </c>
      <c r="F5">
        <v>75</v>
      </c>
      <c r="G5">
        <f t="shared" si="3"/>
        <v>1043.1323022512533</v>
      </c>
      <c r="H5">
        <f t="shared" si="4"/>
        <v>1029.866496202299</v>
      </c>
      <c r="I5">
        <f t="shared" si="5"/>
        <v>938.416218956173</v>
      </c>
      <c r="J5">
        <f t="shared" si="6"/>
        <v>101.41564049664962</v>
      </c>
      <c r="K5">
        <f t="shared" si="7"/>
        <v>100.12590935300128</v>
      </c>
      <c r="L5">
        <f t="shared" si="8"/>
        <v>91.234910176294591</v>
      </c>
      <c r="M5">
        <f t="shared" si="9"/>
        <v>1632.8221540978791</v>
      </c>
      <c r="N5">
        <f t="shared" si="10"/>
        <v>1.4892005224477506E-2</v>
      </c>
      <c r="O5">
        <f t="shared" si="11"/>
        <v>4.7078168423659923</v>
      </c>
      <c r="P5">
        <f t="shared" si="12"/>
        <v>316.1304855458892</v>
      </c>
      <c r="Q5">
        <f t="shared" si="13"/>
        <v>391.1304855458892</v>
      </c>
      <c r="R5">
        <f t="shared" si="14"/>
        <v>81267.991216443712</v>
      </c>
      <c r="U5" t="s">
        <v>15</v>
      </c>
      <c r="V5">
        <f>$B$16*($C$2-V2)*(((Z2-B18)/W2)+((AA2-B19)/X2)+((AB2-B20)/Y2))</f>
        <v>2.6076879934768269</v>
      </c>
    </row>
    <row r="6" spans="1:28">
      <c r="E6">
        <v>1000</v>
      </c>
      <c r="F6">
        <v>100</v>
      </c>
      <c r="G6">
        <f t="shared" si="3"/>
        <v>1025.9142264341594</v>
      </c>
      <c r="H6">
        <f t="shared" si="4"/>
        <v>1004.987562112089</v>
      </c>
      <c r="I6">
        <f t="shared" si="5"/>
        <v>921.95444572928875</v>
      </c>
      <c r="J6">
        <f t="shared" si="6"/>
        <v>99.741660903321048</v>
      </c>
      <c r="K6">
        <f t="shared" si="7"/>
        <v>97.707124094230863</v>
      </c>
      <c r="L6">
        <f t="shared" si="8"/>
        <v>89.634460001458621</v>
      </c>
      <c r="M6">
        <f t="shared" si="9"/>
        <v>1374.3403566716327</v>
      </c>
      <c r="N6">
        <f t="shared" si="10"/>
        <v>1.4435124921912646E-2</v>
      </c>
      <c r="O6">
        <f t="shared" si="11"/>
        <v>4.2466534772019049</v>
      </c>
      <c r="P6">
        <f t="shared" si="12"/>
        <v>294.1888968868879</v>
      </c>
      <c r="Q6">
        <f t="shared" si="13"/>
        <v>394.1888968868879</v>
      </c>
      <c r="R6">
        <f t="shared" si="14"/>
        <v>78582.79918616185</v>
      </c>
      <c r="U6" t="s">
        <v>17</v>
      </c>
      <c r="V6">
        <f>V5/V4</f>
        <v>70.657844913932735</v>
      </c>
    </row>
    <row r="7" spans="1:28">
      <c r="E7">
        <v>1000</v>
      </c>
      <c r="F7">
        <v>125</v>
      </c>
      <c r="G7">
        <f t="shared" si="3"/>
        <v>1009.0218035305282</v>
      </c>
      <c r="H7">
        <f t="shared" si="4"/>
        <v>980.11478919563297</v>
      </c>
      <c r="I7">
        <f t="shared" si="5"/>
        <v>905.88354659967194</v>
      </c>
      <c r="J7">
        <f t="shared" si="6"/>
        <v>98.099342009912462</v>
      </c>
      <c r="K7">
        <f t="shared" si="7"/>
        <v>95.288937838464307</v>
      </c>
      <c r="L7">
        <f t="shared" si="8"/>
        <v>88.072011474968093</v>
      </c>
      <c r="M7">
        <f t="shared" si="9"/>
        <v>1140.3615380378219</v>
      </c>
      <c r="N7">
        <f t="shared" si="10"/>
        <v>1.3961138394299371E-2</v>
      </c>
      <c r="O7">
        <f t="shared" si="11"/>
        <v>3.7990683998941224</v>
      </c>
      <c r="P7">
        <f t="shared" si="12"/>
        <v>272.11737987250115</v>
      </c>
      <c r="Q7">
        <f t="shared" si="13"/>
        <v>397.11737987250115</v>
      </c>
      <c r="R7">
        <f t="shared" si="14"/>
        <v>75943.739471347813</v>
      </c>
      <c r="U7" t="s">
        <v>22</v>
      </c>
      <c r="V7">
        <f>(($B$18-Z2)^2) + (($B$19-AA2)^2) + (($B$20-AB2)^2)</f>
        <v>1956.3173163959177</v>
      </c>
    </row>
    <row r="8" spans="1:28">
      <c r="A8" t="s">
        <v>6</v>
      </c>
      <c r="B8" s="1">
        <f>(((C2-$C$5)^2) + ((B2-$B$5)^2))^0.5</f>
        <v>850</v>
      </c>
      <c r="E8">
        <v>1000</v>
      </c>
      <c r="F8">
        <v>150</v>
      </c>
      <c r="G8">
        <f t="shared" si="3"/>
        <v>992.47166206396037</v>
      </c>
      <c r="H8">
        <f t="shared" si="4"/>
        <v>955.24865872713997</v>
      </c>
      <c r="I8">
        <f t="shared" si="5"/>
        <v>890.22469073824277</v>
      </c>
      <c r="J8">
        <f t="shared" si="6"/>
        <v>96.490300478440574</v>
      </c>
      <c r="K8">
        <f t="shared" si="7"/>
        <v>92.871397376249703</v>
      </c>
      <c r="L8">
        <f t="shared" si="8"/>
        <v>86.549622710662476</v>
      </c>
      <c r="M8">
        <f t="shared" si="9"/>
        <v>930.30729180711137</v>
      </c>
      <c r="N8">
        <f t="shared" si="10"/>
        <v>1.3469997322821338E-2</v>
      </c>
      <c r="O8">
        <f t="shared" si="11"/>
        <v>3.3658169306904555</v>
      </c>
      <c r="P8">
        <f t="shared" si="12"/>
        <v>249.87510019678857</v>
      </c>
      <c r="Q8">
        <f t="shared" si="13"/>
        <v>399.87510019678859</v>
      </c>
      <c r="R8">
        <f t="shared" si="14"/>
        <v>73350.812072001601</v>
      </c>
      <c r="U8" t="s">
        <v>18</v>
      </c>
      <c r="V8">
        <f>V2+V6</f>
        <v>1542.6578449139326</v>
      </c>
    </row>
    <row r="9" spans="1:28">
      <c r="A9" t="s">
        <v>7</v>
      </c>
      <c r="B9" s="1">
        <f t="shared" ref="B9:B10" si="15">(((C3-$C$5)^2) + ((B3-$B$5)^2))^0.5</f>
        <v>707.10678118654755</v>
      </c>
      <c r="E9">
        <v>1000</v>
      </c>
      <c r="F9">
        <v>175</v>
      </c>
      <c r="G9">
        <f t="shared" si="3"/>
        <v>976.2812094883318</v>
      </c>
      <c r="H9">
        <f t="shared" si="4"/>
        <v>930.38970329641973</v>
      </c>
      <c r="I9">
        <f t="shared" si="5"/>
        <v>875</v>
      </c>
      <c r="J9">
        <f t="shared" si="6"/>
        <v>94.916228700254464</v>
      </c>
      <c r="K9">
        <f t="shared" si="7"/>
        <v>90.45455448715191</v>
      </c>
      <c r="L9">
        <f t="shared" si="8"/>
        <v>85.069444444444429</v>
      </c>
      <c r="M9">
        <f t="shared" si="9"/>
        <v>743.57229336982766</v>
      </c>
      <c r="N9">
        <f t="shared" si="10"/>
        <v>1.2961782517460543E-2</v>
      </c>
      <c r="O9">
        <f t="shared" si="11"/>
        <v>2.9476783855314856</v>
      </c>
      <c r="P9">
        <f t="shared" si="12"/>
        <v>227.41304149801391</v>
      </c>
      <c r="Q9">
        <f t="shared" si="13"/>
        <v>402.41304149801391</v>
      </c>
      <c r="R9">
        <f t="shared" si="14"/>
        <v>70804.016988123214</v>
      </c>
    </row>
    <row r="10" spans="1:28">
      <c r="A10" t="s">
        <v>8</v>
      </c>
      <c r="B10" s="1">
        <f t="shared" si="15"/>
        <v>761.57731058639081</v>
      </c>
      <c r="E10">
        <v>1000</v>
      </c>
      <c r="F10">
        <v>200</v>
      </c>
      <c r="G10">
        <f t="shared" si="3"/>
        <v>960.46863561492728</v>
      </c>
      <c r="H10">
        <f t="shared" si="4"/>
        <v>905.5385138137417</v>
      </c>
      <c r="I10">
        <f t="shared" si="5"/>
        <v>860.23252670426268</v>
      </c>
      <c r="J10">
        <f t="shared" si="6"/>
        <v>93.378895129229022</v>
      </c>
      <c r="K10">
        <f t="shared" si="7"/>
        <v>88.038466620780426</v>
      </c>
      <c r="L10">
        <f t="shared" si="8"/>
        <v>83.633717874025521</v>
      </c>
      <c r="M10">
        <f t="shared" si="9"/>
        <v>579.52447109000252</v>
      </c>
      <c r="N10">
        <f t="shared" si="10"/>
        <v>1.2436725343229404E-2</v>
      </c>
      <c r="O10">
        <f t="shared" si="11"/>
        <v>2.5454530156696533</v>
      </c>
      <c r="P10">
        <f t="shared" si="12"/>
        <v>204.67228674913261</v>
      </c>
      <c r="Q10">
        <f t="shared" si="13"/>
        <v>404.67228674913258</v>
      </c>
      <c r="R10">
        <f t="shared" si="14"/>
        <v>68303.354219712637</v>
      </c>
      <c r="U10" t="s">
        <v>19</v>
      </c>
      <c r="V10">
        <f>V7+(2*V5*V2)+(V4*V2*V2)</f>
        <v>89600.361200096231</v>
      </c>
    </row>
    <row r="11" spans="1:28">
      <c r="E11">
        <v>1000</v>
      </c>
      <c r="F11">
        <v>225</v>
      </c>
      <c r="G11">
        <f t="shared" si="3"/>
        <v>945.05290857179</v>
      </c>
      <c r="H11">
        <f t="shared" si="4"/>
        <v>880.69574769042686</v>
      </c>
      <c r="I11">
        <f t="shared" si="5"/>
        <v>845.9462157844315</v>
      </c>
      <c r="J11">
        <f t="shared" si="6"/>
        <v>91.88014388892401</v>
      </c>
      <c r="K11">
        <f t="shared" si="7"/>
        <v>85.623197692124819</v>
      </c>
      <c r="L11">
        <f t="shared" si="8"/>
        <v>82.244770979041945</v>
      </c>
      <c r="M11">
        <f t="shared" si="9"/>
        <v>437.50550681399318</v>
      </c>
      <c r="N11">
        <f t="shared" si="10"/>
        <v>1.1895230309017077E-2</v>
      </c>
      <c r="O11">
        <f t="shared" si="11"/>
        <v>2.1599582747237118</v>
      </c>
      <c r="P11">
        <f t="shared" si="12"/>
        <v>181.58187934254406</v>
      </c>
      <c r="Q11">
        <f t="shared" si="13"/>
        <v>406.58187934254408</v>
      </c>
      <c r="R11">
        <f t="shared" si="14"/>
        <v>65848.8237667699</v>
      </c>
      <c r="U11" t="s">
        <v>20</v>
      </c>
      <c r="V11">
        <f>(-2*V5) + (-2*V4*V2)</f>
        <v>-113.86620537676959</v>
      </c>
    </row>
    <row r="12" spans="1:28">
      <c r="E12">
        <v>1000</v>
      </c>
      <c r="F12">
        <v>250</v>
      </c>
      <c r="G12">
        <f t="shared" si="3"/>
        <v>930.05376188691366</v>
      </c>
      <c r="H12">
        <f t="shared" si="4"/>
        <v>855.86213843118446</v>
      </c>
      <c r="I12">
        <f t="shared" si="5"/>
        <v>832.16584885466193</v>
      </c>
      <c r="J12">
        <f t="shared" si="6"/>
        <v>90.421893516783257</v>
      </c>
      <c r="K12">
        <f t="shared" si="7"/>
        <v>83.208819014142918</v>
      </c>
      <c r="L12">
        <f t="shared" si="8"/>
        <v>80.905013083092115</v>
      </c>
      <c r="M12">
        <f t="shared" si="9"/>
        <v>316.83172047989808</v>
      </c>
      <c r="N12">
        <f t="shared" si="10"/>
        <v>1.1337898372067702E-2</v>
      </c>
      <c r="O12">
        <f t="shared" si="11"/>
        <v>1.7920244332158477</v>
      </c>
      <c r="P12">
        <f t="shared" si="12"/>
        <v>158.05613830784714</v>
      </c>
      <c r="Q12">
        <f t="shared" si="13"/>
        <v>408.05613830784716</v>
      </c>
      <c r="R12">
        <f t="shared" si="14"/>
        <v>63440.425629294965</v>
      </c>
      <c r="U12" t="s">
        <v>21</v>
      </c>
      <c r="V12">
        <f>V4</f>
        <v>3.6905852374258127E-2</v>
      </c>
    </row>
    <row r="13" spans="1:28">
      <c r="A13" t="s">
        <v>9</v>
      </c>
      <c r="B13" s="1">
        <v>8</v>
      </c>
      <c r="E13">
        <v>1000</v>
      </c>
      <c r="F13">
        <v>275</v>
      </c>
      <c r="G13">
        <f t="shared" si="3"/>
        <v>915.49167118002777</v>
      </c>
      <c r="H13">
        <f t="shared" si="4"/>
        <v>831.0385069297331</v>
      </c>
      <c r="I13">
        <f t="shared" si="5"/>
        <v>818.91696770796</v>
      </c>
      <c r="J13">
        <f t="shared" si="6"/>
        <v>89.006134698058247</v>
      </c>
      <c r="K13">
        <f t="shared" si="7"/>
        <v>80.795410395946263</v>
      </c>
      <c r="L13">
        <f t="shared" si="8"/>
        <v>79.616927416051652</v>
      </c>
      <c r="M13">
        <f t="shared" si="9"/>
        <v>216.79539506256793</v>
      </c>
      <c r="N13">
        <f t="shared" si="10"/>
        <v>1.0765550360582712E-2</v>
      </c>
      <c r="O13">
        <f t="shared" si="11"/>
        <v>1.4424896122659754</v>
      </c>
      <c r="P13">
        <f t="shared" si="12"/>
        <v>133.99125580681385</v>
      </c>
      <c r="Q13">
        <f t="shared" si="13"/>
        <v>408.99125580681385</v>
      </c>
      <c r="R13">
        <f t="shared" si="14"/>
        <v>61078.159807287862</v>
      </c>
    </row>
    <row r="14" spans="1:28">
      <c r="A14" t="s">
        <v>10</v>
      </c>
      <c r="B14" s="1">
        <v>4.5</v>
      </c>
      <c r="E14">
        <v>1000</v>
      </c>
      <c r="F14">
        <v>300</v>
      </c>
      <c r="G14">
        <f t="shared" si="3"/>
        <v>901.38781886599736</v>
      </c>
      <c r="H14">
        <f t="shared" si="4"/>
        <v>806.22577482985491</v>
      </c>
      <c r="I14">
        <f t="shared" si="5"/>
        <v>806.22577482985491</v>
      </c>
      <c r="J14">
        <f t="shared" si="6"/>
        <v>87.634926834194175</v>
      </c>
      <c r="K14">
        <f t="shared" si="7"/>
        <v>78.38306144179144</v>
      </c>
      <c r="L14">
        <f t="shared" si="8"/>
        <v>78.38306144179144</v>
      </c>
      <c r="M14">
        <f t="shared" si="9"/>
        <v>136.66659745570152</v>
      </c>
      <c r="N14">
        <f t="shared" si="10"/>
        <v>1.0179249762583095E-2</v>
      </c>
      <c r="O14">
        <f t="shared" si="11"/>
        <v>1.1121943779319405</v>
      </c>
      <c r="P14">
        <f t="shared" si="12"/>
        <v>109.26093807228767</v>
      </c>
      <c r="Q14">
        <f t="shared" si="13"/>
        <v>409.26093807228767</v>
      </c>
      <c r="R14">
        <f t="shared" si="14"/>
        <v>58762.026300748592</v>
      </c>
    </row>
    <row r="15" spans="1:28">
      <c r="E15">
        <v>1000</v>
      </c>
      <c r="F15">
        <v>325</v>
      </c>
      <c r="G15">
        <f t="shared" si="3"/>
        <v>887.7640452282352</v>
      </c>
      <c r="H15">
        <f t="shared" si="4"/>
        <v>781.4249804043892</v>
      </c>
      <c r="I15">
        <f t="shared" si="5"/>
        <v>794.11900871342959</v>
      </c>
      <c r="J15">
        <f t="shared" si="6"/>
        <v>86.310393286078408</v>
      </c>
      <c r="K15">
        <f t="shared" si="7"/>
        <v>75.971873094871157</v>
      </c>
      <c r="L15">
        <f t="shared" si="8"/>
        <v>77.206014736027868</v>
      </c>
      <c r="M15">
        <f t="shared" si="9"/>
        <v>75.695547498985576</v>
      </c>
      <c r="N15">
        <f t="shared" si="10"/>
        <v>9.5803239868537272E-3</v>
      </c>
      <c r="O15">
        <f t="shared" si="11"/>
        <v>0.80197612893836279</v>
      </c>
      <c r="P15">
        <f t="shared" si="12"/>
        <v>83.710752375269053</v>
      </c>
      <c r="Q15">
        <f t="shared" si="13"/>
        <v>408.71075237526907</v>
      </c>
      <c r="R15">
        <f t="shared" si="14"/>
        <v>56492.025109677132</v>
      </c>
    </row>
    <row r="16" spans="1:28">
      <c r="A16" t="s">
        <v>14</v>
      </c>
      <c r="B16" s="1">
        <f xml:space="preserve"> (1/B14) - (1/B13)</f>
        <v>9.722222222222221E-2</v>
      </c>
      <c r="E16">
        <v>1000</v>
      </c>
      <c r="F16">
        <v>350</v>
      </c>
      <c r="G16">
        <f t="shared" si="3"/>
        <v>874.64278422679502</v>
      </c>
      <c r="H16">
        <f t="shared" si="4"/>
        <v>756.63729752107781</v>
      </c>
      <c r="I16">
        <f t="shared" si="5"/>
        <v>782.62379212492635</v>
      </c>
      <c r="J16">
        <f t="shared" si="6"/>
        <v>85.034715133160617</v>
      </c>
      <c r="K16">
        <f t="shared" si="7"/>
        <v>73.561959481215894</v>
      </c>
      <c r="L16">
        <f t="shared" si="8"/>
        <v>76.088424234367835</v>
      </c>
      <c r="M16">
        <f t="shared" si="9"/>
        <v>33.11558046880949</v>
      </c>
      <c r="N16">
        <f t="shared" si="10"/>
        <v>8.9703830950138407E-3</v>
      </c>
      <c r="O16">
        <f t="shared" si="11"/>
        <v>0.5126636264121831</v>
      </c>
      <c r="P16">
        <f t="shared" si="12"/>
        <v>57.150694789963381</v>
      </c>
      <c r="Q16">
        <f t="shared" si="13"/>
        <v>407.15069478996338</v>
      </c>
      <c r="R16">
        <f t="shared" si="14"/>
        <v>54268.156234073496</v>
      </c>
    </row>
    <row r="17" spans="1:18">
      <c r="E17">
        <v>1000</v>
      </c>
      <c r="F17">
        <v>375</v>
      </c>
      <c r="G17">
        <f t="shared" si="3"/>
        <v>862.04698247833335</v>
      </c>
      <c r="H17">
        <f t="shared" si="4"/>
        <v>731.8640584152223</v>
      </c>
      <c r="I17">
        <f t="shared" si="5"/>
        <v>771.7674520216566</v>
      </c>
      <c r="J17">
        <f t="shared" si="6"/>
        <v>83.810123296504614</v>
      </c>
      <c r="K17">
        <f t="shared" si="7"/>
        <v>71.153450123702157</v>
      </c>
      <c r="L17">
        <f t="shared" si="8"/>
        <v>75.032946724327715</v>
      </c>
      <c r="M17">
        <f t="shared" si="9"/>
        <v>8.1467372123825275</v>
      </c>
      <c r="N17">
        <f t="shared" si="10"/>
        <v>8.3513349651743885E-3</v>
      </c>
      <c r="O17">
        <f t="shared" si="11"/>
        <v>0.24507215769748272</v>
      </c>
      <c r="P17">
        <f t="shared" si="12"/>
        <v>29.345267399697128</v>
      </c>
      <c r="Q17">
        <f t="shared" si="13"/>
        <v>404.34526739969715</v>
      </c>
      <c r="R17">
        <f t="shared" si="14"/>
        <v>52090.419673937686</v>
      </c>
    </row>
    <row r="18" spans="1:18">
      <c r="A18" t="s">
        <v>11</v>
      </c>
      <c r="B18" s="1">
        <f>B8*$B$16</f>
        <v>82.638888888888872</v>
      </c>
      <c r="E18">
        <v>1000</v>
      </c>
      <c r="F18">
        <v>400</v>
      </c>
      <c r="G18">
        <f t="shared" si="3"/>
        <v>850</v>
      </c>
      <c r="H18">
        <f t="shared" si="4"/>
        <v>707.10678118654755</v>
      </c>
      <c r="I18">
        <f t="shared" si="5"/>
        <v>761.57731058639081</v>
      </c>
      <c r="J18">
        <f t="shared" si="6"/>
        <v>82.638888888888872</v>
      </c>
      <c r="K18">
        <f t="shared" si="7"/>
        <v>68.746492615358775</v>
      </c>
      <c r="L18">
        <f t="shared" si="8"/>
        <v>74.042238529232435</v>
      </c>
      <c r="M18">
        <f t="shared" si="9"/>
        <v>0</v>
      </c>
      <c r="N18">
        <f t="shared" si="10"/>
        <v>7.7253959205198092E-3</v>
      </c>
      <c r="O18">
        <f t="shared" si="11"/>
        <v>0</v>
      </c>
      <c r="P18">
        <f t="shared" si="12"/>
        <v>0</v>
      </c>
      <c r="Q18">
        <f t="shared" si="13"/>
        <v>400</v>
      </c>
      <c r="R18">
        <f t="shared" si="14"/>
        <v>49958.8154292697</v>
      </c>
    </row>
    <row r="19" spans="1:18">
      <c r="A19" t="s">
        <v>12</v>
      </c>
      <c r="B19" s="1">
        <f t="shared" ref="B19:B20" si="16">B9*$B$16</f>
        <v>68.746492615358775</v>
      </c>
      <c r="E19">
        <v>1000</v>
      </c>
      <c r="F19">
        <v>425</v>
      </c>
      <c r="G19">
        <f t="shared" si="3"/>
        <v>838.52549156242117</v>
      </c>
      <c r="H19">
        <f t="shared" si="4"/>
        <v>682.36720319780898</v>
      </c>
      <c r="I19">
        <f t="shared" si="5"/>
        <v>752.08044782456614</v>
      </c>
      <c r="J19">
        <f t="shared" si="6"/>
        <v>81.523311679679821</v>
      </c>
      <c r="K19">
        <f t="shared" si="7"/>
        <v>66.341255866453636</v>
      </c>
      <c r="L19">
        <f t="shared" si="8"/>
        <v>73.118932427388359</v>
      </c>
      <c r="M19">
        <f t="shared" si="9"/>
        <v>7.88217048569292</v>
      </c>
      <c r="N19">
        <f t="shared" si="10"/>
        <v>7.0950960957001834E-3</v>
      </c>
      <c r="O19">
        <f t="shared" si="11"/>
        <v>-0.2217729440738774</v>
      </c>
      <c r="P19">
        <f t="shared" si="12"/>
        <v>-31.257214995055204</v>
      </c>
      <c r="Q19">
        <f t="shared" si="13"/>
        <v>393.74278500494478</v>
      </c>
      <c r="R19">
        <f t="shared" si="14"/>
        <v>47873.343500069532</v>
      </c>
    </row>
    <row r="20" spans="1:18">
      <c r="A20" t="s">
        <v>13</v>
      </c>
      <c r="B20" s="1">
        <f t="shared" si="16"/>
        <v>74.042238529232435</v>
      </c>
      <c r="E20">
        <v>1000</v>
      </c>
      <c r="F20">
        <v>450</v>
      </c>
      <c r="G20">
        <f t="shared" si="3"/>
        <v>827.64726786234246</v>
      </c>
      <c r="H20">
        <f t="shared" si="4"/>
        <v>657.64732189829522</v>
      </c>
      <c r="I20">
        <f t="shared" si="5"/>
        <v>743.30343736592522</v>
      </c>
      <c r="J20">
        <f t="shared" si="6"/>
        <v>80.465706597727731</v>
      </c>
      <c r="K20">
        <f t="shared" si="7"/>
        <v>63.937934073445362</v>
      </c>
      <c r="L20">
        <f t="shared" si="8"/>
        <v>72.265611966131615</v>
      </c>
      <c r="M20">
        <f t="shared" si="9"/>
        <v>31.001358466340264</v>
      </c>
      <c r="N20">
        <f t="shared" si="10"/>
        <v>6.4632792887839305E-3</v>
      </c>
      <c r="O20">
        <f t="shared" si="11"/>
        <v>-0.4194832254882469</v>
      </c>
      <c r="P20">
        <f t="shared" si="12"/>
        <v>-64.902537356879847</v>
      </c>
      <c r="Q20">
        <f t="shared" si="13"/>
        <v>385.09746264312014</v>
      </c>
      <c r="R20">
        <f t="shared" si="14"/>
        <v>45834.003886337188</v>
      </c>
    </row>
    <row r="21" spans="1:18">
      <c r="E21">
        <v>1000</v>
      </c>
      <c r="F21">
        <v>475</v>
      </c>
      <c r="G21">
        <f t="shared" si="3"/>
        <v>817.38913621359075</v>
      </c>
      <c r="H21">
        <f t="shared" si="4"/>
        <v>632.94944505860815</v>
      </c>
      <c r="I21">
        <f t="shared" si="5"/>
        <v>735.27205849263714</v>
      </c>
      <c r="J21">
        <f t="shared" si="6"/>
        <v>79.468388242987984</v>
      </c>
      <c r="K21">
        <f t="shared" si="7"/>
        <v>61.536751602920226</v>
      </c>
      <c r="L21">
        <f t="shared" si="8"/>
        <v>71.484783464561929</v>
      </c>
      <c r="M21">
        <f t="shared" si="9"/>
        <v>68.573016219905199</v>
      </c>
      <c r="N21">
        <f t="shared" si="10"/>
        <v>5.8330978411145953E-3</v>
      </c>
      <c r="O21">
        <f t="shared" si="11"/>
        <v>-0.59237724825064653</v>
      </c>
      <c r="P21">
        <f t="shared" si="12"/>
        <v>-101.55448517857441</v>
      </c>
      <c r="Q21">
        <f t="shared" si="13"/>
        <v>373.4455148214256</v>
      </c>
      <c r="R21">
        <f t="shared" si="14"/>
        <v>43840.79658807267</v>
      </c>
    </row>
    <row r="22" spans="1:18">
      <c r="E22">
        <v>1000</v>
      </c>
      <c r="F22">
        <v>500</v>
      </c>
      <c r="G22">
        <f t="shared" si="3"/>
        <v>807.77472107017559</v>
      </c>
      <c r="H22">
        <f t="shared" si="4"/>
        <v>608.27625302982199</v>
      </c>
      <c r="I22">
        <f t="shared" si="5"/>
        <v>728.0109889280518</v>
      </c>
      <c r="J22">
        <f t="shared" si="6"/>
        <v>78.533653437378177</v>
      </c>
      <c r="K22">
        <f t="shared" si="7"/>
        <v>59.13796904456602</v>
      </c>
      <c r="L22">
        <f t="shared" si="8"/>
        <v>70.778846145782808</v>
      </c>
      <c r="M22">
        <f t="shared" si="9"/>
        <v>119.82641317117721</v>
      </c>
      <c r="N22">
        <f t="shared" si="10"/>
        <v>5.2080043066271625E-3</v>
      </c>
      <c r="O22">
        <f t="shared" si="11"/>
        <v>-0.73969826963208218</v>
      </c>
      <c r="P22">
        <f t="shared" si="12"/>
        <v>-142.03104031439057</v>
      </c>
      <c r="Q22">
        <f t="shared" si="13"/>
        <v>357.96895968560943</v>
      </c>
      <c r="R22">
        <f t="shared" si="14"/>
        <v>41893.721605275969</v>
      </c>
    </row>
    <row r="23" spans="1:18">
      <c r="E23">
        <v>1000</v>
      </c>
      <c r="F23">
        <v>525</v>
      </c>
      <c r="G23">
        <f t="shared" si="3"/>
        <v>798.82726543352283</v>
      </c>
      <c r="H23">
        <f t="shared" si="4"/>
        <v>583.63087649643762</v>
      </c>
      <c r="I23">
        <f t="shared" si="5"/>
        <v>721.54348448309065</v>
      </c>
      <c r="J23">
        <f t="shared" si="6"/>
        <v>77.663761917148037</v>
      </c>
      <c r="K23">
        <f t="shared" si="7"/>
        <v>56.741890770486982</v>
      </c>
      <c r="L23">
        <f t="shared" si="8"/>
        <v>70.150060991411578</v>
      </c>
      <c r="M23">
        <f t="shared" si="9"/>
        <v>184.01139982475959</v>
      </c>
      <c r="N23">
        <f t="shared" si="10"/>
        <v>4.5917434512508862E-3</v>
      </c>
      <c r="O23">
        <f t="shared" si="11"/>
        <v>-0.86066489827121717</v>
      </c>
      <c r="P23">
        <f t="shared" si="12"/>
        <v>-187.43749676100788</v>
      </c>
      <c r="Q23">
        <f t="shared" si="13"/>
        <v>337.56250323899212</v>
      </c>
      <c r="R23">
        <f t="shared" si="14"/>
        <v>39992.7789379471</v>
      </c>
    </row>
    <row r="24" spans="1:18">
      <c r="E24">
        <v>1000</v>
      </c>
      <c r="F24">
        <v>550</v>
      </c>
      <c r="G24">
        <f t="shared" si="3"/>
        <v>790.56941504209487</v>
      </c>
      <c r="H24">
        <f t="shared" si="4"/>
        <v>559.01699437494744</v>
      </c>
      <c r="I24">
        <f t="shared" si="5"/>
        <v>715.89105316381767</v>
      </c>
      <c r="J24">
        <f t="shared" si="6"/>
        <v>76.860915351314773</v>
      </c>
      <c r="K24">
        <f t="shared" si="7"/>
        <v>54.348874453119883</v>
      </c>
      <c r="L24">
        <f t="shared" si="8"/>
        <v>69.600519057593374</v>
      </c>
      <c r="M24">
        <f t="shared" si="9"/>
        <v>260.4052588112753</v>
      </c>
      <c r="N24">
        <f t="shared" si="10"/>
        <v>3.988350647395362E-3</v>
      </c>
      <c r="O24">
        <f t="shared" si="11"/>
        <v>-0.95443852495959669</v>
      </c>
      <c r="P24">
        <f t="shared" si="12"/>
        <v>-239.30657290198485</v>
      </c>
      <c r="Q24">
        <f t="shared" si="13"/>
        <v>310.69342709801515</v>
      </c>
      <c r="R24">
        <f t="shared" si="14"/>
        <v>38137.968586086048</v>
      </c>
    </row>
    <row r="25" spans="1:18">
      <c r="E25">
        <v>1000</v>
      </c>
      <c r="F25">
        <v>575</v>
      </c>
      <c r="G25">
        <f t="shared" si="3"/>
        <v>783.02298816829125</v>
      </c>
      <c r="H25">
        <f t="shared" si="4"/>
        <v>534.43895816079873</v>
      </c>
      <c r="I25">
        <f t="shared" si="5"/>
        <v>711.0731326663946</v>
      </c>
      <c r="J25">
        <f t="shared" si="6"/>
        <v>76.127234960806078</v>
      </c>
      <c r="K25">
        <f t="shared" si="7"/>
        <v>51.959343154522095</v>
      </c>
      <c r="L25">
        <f t="shared" si="8"/>
        <v>69.13211012034391</v>
      </c>
      <c r="M25">
        <f t="shared" si="9"/>
        <v>348.3193848913595</v>
      </c>
      <c r="N25">
        <f t="shared" si="10"/>
        <v>3.4021662715438021E-3</v>
      </c>
      <c r="O25">
        <f t="shared" si="11"/>
        <v>-1.0200765414263788</v>
      </c>
      <c r="P25">
        <f t="shared" si="12"/>
        <v>-299.83147794934149</v>
      </c>
      <c r="Q25">
        <f t="shared" si="13"/>
        <v>275.16852205065851</v>
      </c>
      <c r="R25">
        <f t="shared" si="14"/>
        <v>36329.290549692814</v>
      </c>
    </row>
    <row r="26" spans="1:18">
      <c r="E26">
        <v>1000</v>
      </c>
      <c r="F26">
        <v>600</v>
      </c>
      <c r="G26">
        <f t="shared" si="3"/>
        <v>776.20873481300123</v>
      </c>
      <c r="H26">
        <f t="shared" si="4"/>
        <v>509.90195135927848</v>
      </c>
      <c r="I26">
        <f t="shared" si="5"/>
        <v>707.10678118654755</v>
      </c>
      <c r="J26">
        <f t="shared" si="6"/>
        <v>75.464738106819553</v>
      </c>
      <c r="K26">
        <f t="shared" si="7"/>
        <v>49.573800826596511</v>
      </c>
      <c r="L26">
        <f t="shared" si="8"/>
        <v>68.746492615358775</v>
      </c>
      <c r="M26">
        <f t="shared" si="9"/>
        <v>447.10547465504732</v>
      </c>
      <c r="N26">
        <f t="shared" si="10"/>
        <v>2.8378807044090576E-3</v>
      </c>
      <c r="O26">
        <f t="shared" si="11"/>
        <v>-1.0564674431596415</v>
      </c>
      <c r="P26">
        <f t="shared" si="12"/>
        <v>-372.27338045544576</v>
      </c>
      <c r="Q26">
        <f t="shared" si="13"/>
        <v>227.72661954455424</v>
      </c>
      <c r="R26">
        <f t="shared" si="14"/>
        <v>34566.744828767412</v>
      </c>
    </row>
    <row r="27" spans="1:18">
      <c r="E27">
        <v>1000</v>
      </c>
      <c r="F27">
        <v>625</v>
      </c>
      <c r="G27">
        <f t="shared" si="3"/>
        <v>770.14609003746818</v>
      </c>
      <c r="H27">
        <f t="shared" si="4"/>
        <v>485.41219597368996</v>
      </c>
      <c r="I27">
        <f t="shared" si="5"/>
        <v>704.00639201643617</v>
      </c>
      <c r="J27">
        <f t="shared" si="6"/>
        <v>74.875314309198288</v>
      </c>
      <c r="K27">
        <f t="shared" si="7"/>
        <v>47.192852386330962</v>
      </c>
      <c r="L27">
        <f t="shared" si="8"/>
        <v>68.445065890486845</v>
      </c>
      <c r="M27">
        <f t="shared" si="9"/>
        <v>556.16083892470624</v>
      </c>
      <c r="N27">
        <f t="shared" si="10"/>
        <v>2.3006316795003093E-3</v>
      </c>
      <c r="O27">
        <f t="shared" si="11"/>
        <v>-1.0622428737174319</v>
      </c>
      <c r="P27">
        <f t="shared" si="12"/>
        <v>-461.71791998802172</v>
      </c>
      <c r="Q27">
        <f t="shared" si="13"/>
        <v>163.28208001197828</v>
      </c>
      <c r="R27">
        <f t="shared" si="14"/>
        <v>32850.331423309821</v>
      </c>
    </row>
    <row r="28" spans="1:18">
      <c r="E28">
        <v>1000</v>
      </c>
      <c r="F28">
        <v>650</v>
      </c>
      <c r="G28">
        <f t="shared" si="3"/>
        <v>764.85292703891776</v>
      </c>
      <c r="H28">
        <f t="shared" si="4"/>
        <v>460.97722286464438</v>
      </c>
      <c r="I28">
        <f t="shared" si="5"/>
        <v>701.78344238090995</v>
      </c>
      <c r="J28">
        <f t="shared" si="6"/>
        <v>74.360701239894766</v>
      </c>
      <c r="K28">
        <f t="shared" si="7"/>
        <v>44.81723000072931</v>
      </c>
      <c r="L28">
        <f t="shared" si="8"/>
        <v>68.228945787032899</v>
      </c>
      <c r="M28">
        <f t="shared" si="9"/>
        <v>674.93237253837174</v>
      </c>
      <c r="N28">
        <f t="shared" si="10"/>
        <v>1.7961862189305698E-3</v>
      </c>
      <c r="O28">
        <f t="shared" si="11"/>
        <v>-1.0356601971376631</v>
      </c>
      <c r="P28">
        <f t="shared" si="12"/>
        <v>-576.58843288213416</v>
      </c>
      <c r="Q28">
        <f t="shared" si="13"/>
        <v>73.411567117865843</v>
      </c>
      <c r="R28">
        <f t="shared" si="14"/>
        <v>31180.050333320061</v>
      </c>
    </row>
    <row r="29" spans="1:18">
      <c r="E29">
        <v>1000</v>
      </c>
      <c r="F29">
        <v>675</v>
      </c>
      <c r="G29">
        <f t="shared" si="3"/>
        <v>760.34531628727746</v>
      </c>
      <c r="H29">
        <f t="shared" si="4"/>
        <v>436.6062299143245</v>
      </c>
      <c r="I29">
        <f t="shared" si="5"/>
        <v>700.44628630609498</v>
      </c>
      <c r="J29">
        <f t="shared" si="6"/>
        <v>73.922461305707515</v>
      </c>
      <c r="K29">
        <f t="shared" si="7"/>
        <v>42.447827908337096</v>
      </c>
      <c r="L29">
        <f t="shared" si="8"/>
        <v>68.09894450198145</v>
      </c>
      <c r="M29">
        <f t="shared" si="9"/>
        <v>802.91861907954967</v>
      </c>
      <c r="N29">
        <f t="shared" si="10"/>
        <v>1.3312552702714892E-3</v>
      </c>
      <c r="O29">
        <f t="shared" si="11"/>
        <v>-0.97444705275016918</v>
      </c>
      <c r="P29">
        <f t="shared" si="12"/>
        <v>-731.97610894824527</v>
      </c>
      <c r="Q29">
        <f t="shared" si="13"/>
        <v>-56.976108948245269</v>
      </c>
      <c r="R29">
        <f t="shared" si="14"/>
        <v>29555.901558798119</v>
      </c>
    </row>
    <row r="30" spans="1:18">
      <c r="E30">
        <v>1000</v>
      </c>
      <c r="F30">
        <v>700</v>
      </c>
      <c r="G30">
        <f t="shared" si="3"/>
        <v>756.63729752107781</v>
      </c>
      <c r="H30">
        <f t="shared" si="4"/>
        <v>412.31056256176606</v>
      </c>
      <c r="I30">
        <f t="shared" si="5"/>
        <v>700</v>
      </c>
      <c r="J30">
        <f t="shared" si="6"/>
        <v>73.561959481215894</v>
      </c>
      <c r="K30">
        <f t="shared" si="7"/>
        <v>40.08574913794947</v>
      </c>
      <c r="L30">
        <f t="shared" si="8"/>
        <v>68.055555555555543</v>
      </c>
      <c r="M30">
        <f t="shared" si="9"/>
        <v>939.6692371770514</v>
      </c>
      <c r="N30">
        <f t="shared" si="10"/>
        <v>9.1401391544811334E-4</v>
      </c>
      <c r="O30">
        <f t="shared" si="11"/>
        <v>-0.87559621679756272</v>
      </c>
      <c r="P30">
        <f t="shared" si="12"/>
        <v>-957.96814687256096</v>
      </c>
      <c r="Q30">
        <f t="shared" si="13"/>
        <v>-257.96814687256096</v>
      </c>
      <c r="R30">
        <f t="shared" si="14"/>
        <v>27977.885099744002</v>
      </c>
    </row>
    <row r="31" spans="1:18">
      <c r="E31">
        <v>1000</v>
      </c>
      <c r="F31">
        <v>725</v>
      </c>
      <c r="G31">
        <f t="shared" si="3"/>
        <v>753.74067158406672</v>
      </c>
      <c r="H31">
        <f t="shared" si="4"/>
        <v>388.10436740650061</v>
      </c>
      <c r="I31">
        <f t="shared" si="5"/>
        <v>700.44628630609498</v>
      </c>
      <c r="J31">
        <f t="shared" si="6"/>
        <v>73.28034307067314</v>
      </c>
      <c r="K31">
        <f t="shared" si="7"/>
        <v>37.732369053409776</v>
      </c>
      <c r="L31">
        <f t="shared" si="8"/>
        <v>68.09894450198145</v>
      </c>
      <c r="M31">
        <f t="shared" si="9"/>
        <v>1084.7809840418404</v>
      </c>
      <c r="N31">
        <f t="shared" si="10"/>
        <v>5.5493971315858964E-4</v>
      </c>
      <c r="O31">
        <f t="shared" si="11"/>
        <v>-0.73509448592490167</v>
      </c>
      <c r="P31">
        <f t="shared" si="12"/>
        <v>-1324.6384580063884</v>
      </c>
      <c r="Q31">
        <f t="shared" si="13"/>
        <v>-599.63845800638842</v>
      </c>
      <c r="R31">
        <f t="shared" si="14"/>
        <v>26446.00095615771</v>
      </c>
    </row>
    <row r="32" spans="1:18">
      <c r="E32">
        <v>1000</v>
      </c>
      <c r="F32">
        <v>750</v>
      </c>
      <c r="G32">
        <f t="shared" si="3"/>
        <v>751.66481891864544</v>
      </c>
      <c r="H32">
        <f t="shared" si="4"/>
        <v>364.0054944640259</v>
      </c>
      <c r="I32">
        <f t="shared" si="5"/>
        <v>701.78344238090995</v>
      </c>
      <c r="J32">
        <f t="shared" si="6"/>
        <v>73.078524061534964</v>
      </c>
      <c r="K32">
        <f t="shared" si="7"/>
        <v>35.389423072891404</v>
      </c>
      <c r="L32">
        <f t="shared" si="8"/>
        <v>68.228945787032899</v>
      </c>
      <c r="M32">
        <f t="shared" si="9"/>
        <v>1237.8890365996199</v>
      </c>
      <c r="N32">
        <f t="shared" si="10"/>
        <v>2.6814687994711276E-4</v>
      </c>
      <c r="O32">
        <f t="shared" si="11"/>
        <v>-0.54756254108778746</v>
      </c>
      <c r="P32">
        <f t="shared" si="12"/>
        <v>-2042.024659006976</v>
      </c>
      <c r="Q32">
        <f t="shared" si="13"/>
        <v>-1292.024659006976</v>
      </c>
      <c r="R32">
        <f t="shared" si="14"/>
        <v>24960.249128039235</v>
      </c>
    </row>
    <row r="33" spans="5:18">
      <c r="E33">
        <v>1000</v>
      </c>
      <c r="F33">
        <v>775</v>
      </c>
      <c r="G33">
        <f t="shared" si="3"/>
        <v>750.41655099018169</v>
      </c>
      <c r="H33">
        <f t="shared" si="4"/>
        <v>340.03676271838606</v>
      </c>
      <c r="I33">
        <f t="shared" si="5"/>
        <v>704.00639201643617</v>
      </c>
      <c r="J33">
        <f t="shared" si="6"/>
        <v>72.957164679600993</v>
      </c>
      <c r="K33">
        <f t="shared" si="7"/>
        <v>33.059129708731973</v>
      </c>
      <c r="L33">
        <f t="shared" si="8"/>
        <v>68.445065890486845</v>
      </c>
      <c r="M33">
        <f t="shared" si="9"/>
        <v>1398.6519964419158</v>
      </c>
      <c r="N33">
        <f t="shared" si="10"/>
        <v>7.3502999801496302E-5</v>
      </c>
      <c r="O33">
        <f t="shared" si="11"/>
        <v>-0.30577298207610082</v>
      </c>
      <c r="P33">
        <f t="shared" si="12"/>
        <v>-4160.0068419231538</v>
      </c>
      <c r="Q33">
        <f t="shared" si="13"/>
        <v>-3385.0068419231538</v>
      </c>
      <c r="R33">
        <f t="shared" si="14"/>
        <v>23520.629615388585</v>
      </c>
    </row>
    <row r="34" spans="5:18">
      <c r="E34">
        <v>1000</v>
      </c>
      <c r="F34">
        <v>800</v>
      </c>
      <c r="G34">
        <f t="shared" si="3"/>
        <v>750</v>
      </c>
      <c r="H34">
        <f t="shared" si="4"/>
        <v>316.22776601683796</v>
      </c>
      <c r="I34">
        <f t="shared" si="5"/>
        <v>707.10678118654755</v>
      </c>
      <c r="J34">
        <f t="shared" si="6"/>
        <v>72.916666666666657</v>
      </c>
      <c r="K34">
        <f t="shared" si="7"/>
        <v>30.744366140525909</v>
      </c>
      <c r="L34">
        <f t="shared" si="8"/>
        <v>68.746492615358775</v>
      </c>
      <c r="M34">
        <f t="shared" si="9"/>
        <v>1566.7281463317738</v>
      </c>
      <c r="N34">
        <f t="shared" si="10"/>
        <v>0</v>
      </c>
      <c r="O34">
        <f t="shared" si="11"/>
        <v>0</v>
      </c>
      <c r="P34" t="e">
        <f t="shared" si="12"/>
        <v>#DIV/0!</v>
      </c>
      <c r="Q34" t="e">
        <f t="shared" si="13"/>
        <v>#DIV/0!</v>
      </c>
      <c r="R34">
        <f t="shared" si="14"/>
        <v>22127.142418205771</v>
      </c>
    </row>
    <row r="35" spans="5:18">
      <c r="E35">
        <v>1000</v>
      </c>
      <c r="F35">
        <v>825</v>
      </c>
      <c r="G35">
        <f t="shared" si="3"/>
        <v>750.41655099018169</v>
      </c>
      <c r="H35">
        <f t="shared" si="4"/>
        <v>292.61749776799064</v>
      </c>
      <c r="I35">
        <f t="shared" si="5"/>
        <v>711.0731326663946</v>
      </c>
      <c r="J35">
        <f t="shared" si="6"/>
        <v>72.957164679600993</v>
      </c>
      <c r="K35">
        <f t="shared" si="7"/>
        <v>28.448923394110199</v>
      </c>
      <c r="L35">
        <f t="shared" si="8"/>
        <v>69.13211012034391</v>
      </c>
      <c r="M35">
        <f t="shared" si="9"/>
        <v>1741.739229797806</v>
      </c>
      <c r="N35">
        <f t="shared" si="10"/>
        <v>9.1168374720010221E-5</v>
      </c>
      <c r="O35">
        <f t="shared" si="11"/>
        <v>0.38286398938989452</v>
      </c>
      <c r="P35">
        <f t="shared" si="12"/>
        <v>4199.5263222111716</v>
      </c>
      <c r="Q35">
        <f t="shared" si="13"/>
        <v>5024.5263222111716</v>
      </c>
      <c r="R35">
        <f t="shared" si="14"/>
        <v>20779.787536490767</v>
      </c>
    </row>
    <row r="36" spans="5:18">
      <c r="E36">
        <v>1000</v>
      </c>
      <c r="F36">
        <v>850</v>
      </c>
      <c r="G36">
        <f t="shared" si="3"/>
        <v>751.66481891864544</v>
      </c>
      <c r="H36">
        <f t="shared" si="4"/>
        <v>269.2582403567252</v>
      </c>
      <c r="I36">
        <f t="shared" si="5"/>
        <v>715.89105316381767</v>
      </c>
      <c r="J36">
        <f t="shared" si="6"/>
        <v>73.078524061534964</v>
      </c>
      <c r="K36">
        <f t="shared" si="7"/>
        <v>26.177884479126057</v>
      </c>
      <c r="L36">
        <f t="shared" si="8"/>
        <v>69.600519057593374</v>
      </c>
      <c r="M36">
        <f t="shared" si="9"/>
        <v>1923.2158461529818</v>
      </c>
      <c r="N36">
        <f t="shared" si="10"/>
        <v>4.1386838772178444E-4</v>
      </c>
      <c r="O36">
        <f t="shared" si="11"/>
        <v>0.86051012022269058</v>
      </c>
      <c r="P36">
        <f t="shared" si="12"/>
        <v>2079.1878426847934</v>
      </c>
      <c r="Q36">
        <f t="shared" si="13"/>
        <v>2929.1878426847934</v>
      </c>
      <c r="R36">
        <f t="shared" si="14"/>
        <v>19478.564970243588</v>
      </c>
    </row>
    <row r="37" spans="5:18">
      <c r="E37">
        <v>1000</v>
      </c>
      <c r="F37">
        <v>875</v>
      </c>
      <c r="G37">
        <f t="shared" si="3"/>
        <v>753.74067158406672</v>
      </c>
      <c r="H37">
        <f t="shared" si="4"/>
        <v>246.22144504490262</v>
      </c>
      <c r="I37">
        <f t="shared" si="5"/>
        <v>721.54348448309065</v>
      </c>
      <c r="J37">
        <f t="shared" si="6"/>
        <v>73.28034307067314</v>
      </c>
      <c r="K37">
        <f t="shared" si="7"/>
        <v>23.938196046032196</v>
      </c>
      <c r="L37">
        <f t="shared" si="8"/>
        <v>70.150060991411578</v>
      </c>
      <c r="M37">
        <f t="shared" si="9"/>
        <v>2110.5148672622845</v>
      </c>
      <c r="N37">
        <f t="shared" si="10"/>
        <v>1.0727145123716599E-3</v>
      </c>
      <c r="O37">
        <f t="shared" si="11"/>
        <v>1.4568319904847817</v>
      </c>
      <c r="P37">
        <f t="shared" si="12"/>
        <v>1358.0798746386661</v>
      </c>
      <c r="Q37">
        <f t="shared" si="13"/>
        <v>2233.0798746386663</v>
      </c>
      <c r="R37">
        <f t="shared" si="14"/>
        <v>18223.474719464222</v>
      </c>
    </row>
    <row r="38" spans="5:18">
      <c r="E38">
        <v>1000</v>
      </c>
      <c r="F38">
        <v>900</v>
      </c>
      <c r="G38">
        <f t="shared" si="3"/>
        <v>756.63729752107781</v>
      </c>
      <c r="H38">
        <f t="shared" si="4"/>
        <v>223.60679774997897</v>
      </c>
      <c r="I38">
        <f t="shared" si="5"/>
        <v>728.0109889280518</v>
      </c>
      <c r="J38">
        <f t="shared" si="6"/>
        <v>73.561959481215894</v>
      </c>
      <c r="K38">
        <f t="shared" si="7"/>
        <v>21.739549781247952</v>
      </c>
      <c r="L38">
        <f t="shared" si="8"/>
        <v>70.778846145782808</v>
      </c>
      <c r="M38">
        <f t="shared" si="9"/>
        <v>2302.6930519295979</v>
      </c>
      <c r="N38">
        <f t="shared" si="10"/>
        <v>2.2338779896592092E-3</v>
      </c>
      <c r="O38">
        <f t="shared" si="11"/>
        <v>2.2040322591390642</v>
      </c>
      <c r="P38">
        <f t="shared" si="12"/>
        <v>986.63949837085863</v>
      </c>
      <c r="Q38">
        <f t="shared" si="13"/>
        <v>1886.6394983708587</v>
      </c>
      <c r="R38">
        <f t="shared" si="14"/>
        <v>17014.516784152689</v>
      </c>
    </row>
    <row r="39" spans="5:18">
      <c r="E39">
        <v>1000</v>
      </c>
      <c r="F39">
        <v>925</v>
      </c>
      <c r="G39">
        <f t="shared" si="3"/>
        <v>760.34531628727746</v>
      </c>
      <c r="H39">
        <f t="shared" si="4"/>
        <v>201.55644370746373</v>
      </c>
      <c r="I39">
        <f t="shared" si="5"/>
        <v>735.27205849263714</v>
      </c>
      <c r="J39">
        <f t="shared" si="6"/>
        <v>73.922461305707515</v>
      </c>
      <c r="K39">
        <f t="shared" si="7"/>
        <v>19.59576536044786</v>
      </c>
      <c r="L39">
        <f t="shared" si="8"/>
        <v>71.484783464561929</v>
      </c>
      <c r="M39">
        <f t="shared" si="9"/>
        <v>2498.3106759072962</v>
      </c>
      <c r="N39">
        <f t="shared" si="10"/>
        <v>4.1640939702115029E-3</v>
      </c>
      <c r="O39">
        <f t="shared" si="11"/>
        <v>3.1451135451793295</v>
      </c>
      <c r="P39">
        <f t="shared" si="12"/>
        <v>755.29360472611586</v>
      </c>
      <c r="Q39">
        <f t="shared" si="13"/>
        <v>1680.293604726116</v>
      </c>
      <c r="R39">
        <f t="shared" si="14"/>
        <v>15851.691164308977</v>
      </c>
    </row>
    <row r="40" spans="5:18">
      <c r="E40">
        <v>1000</v>
      </c>
      <c r="F40">
        <v>950</v>
      </c>
      <c r="G40">
        <f t="shared" si="3"/>
        <v>764.85292703891776</v>
      </c>
      <c r="H40">
        <f t="shared" si="4"/>
        <v>180.27756377319946</v>
      </c>
      <c r="I40">
        <f t="shared" si="5"/>
        <v>743.30343736592522</v>
      </c>
      <c r="J40">
        <f t="shared" si="6"/>
        <v>74.360701239894766</v>
      </c>
      <c r="K40">
        <f t="shared" si="7"/>
        <v>17.526985366838833</v>
      </c>
      <c r="L40">
        <f t="shared" si="8"/>
        <v>72.265611966131615</v>
      </c>
      <c r="M40">
        <f t="shared" si="9"/>
        <v>2695.1227154778612</v>
      </c>
      <c r="N40">
        <f t="shared" si="10"/>
        <v>7.2922776660521741E-3</v>
      </c>
      <c r="O40">
        <f t="shared" si="11"/>
        <v>4.3360351568203477</v>
      </c>
      <c r="P40">
        <f t="shared" si="12"/>
        <v>594.60642550762202</v>
      </c>
      <c r="Q40">
        <f t="shared" si="13"/>
        <v>1544.6064255076221</v>
      </c>
      <c r="R40">
        <f t="shared" si="14"/>
        <v>14734.997859933086</v>
      </c>
    </row>
    <row r="41" spans="5:18">
      <c r="E41">
        <v>1000</v>
      </c>
      <c r="F41">
        <v>975</v>
      </c>
      <c r="G41">
        <f t="shared" si="3"/>
        <v>770.14609003746818</v>
      </c>
      <c r="H41">
        <f t="shared" si="4"/>
        <v>160.07810593582121</v>
      </c>
      <c r="I41">
        <f t="shared" si="5"/>
        <v>752.08044782456614</v>
      </c>
      <c r="J41">
        <f t="shared" si="6"/>
        <v>74.875314309198288</v>
      </c>
      <c r="K41">
        <f t="shared" si="7"/>
        <v>15.563149188204838</v>
      </c>
      <c r="L41">
        <f t="shared" si="8"/>
        <v>73.118932427388359</v>
      </c>
      <c r="M41">
        <f t="shared" si="9"/>
        <v>2889.5936025027181</v>
      </c>
      <c r="N41">
        <f t="shared" si="10"/>
        <v>1.2296305149693793E-2</v>
      </c>
      <c r="O41">
        <f t="shared" si="11"/>
        <v>5.8449859893638347</v>
      </c>
      <c r="P41">
        <f t="shared" si="12"/>
        <v>475.34490387215129</v>
      </c>
      <c r="Q41">
        <f t="shared" si="13"/>
        <v>1450.3449038721512</v>
      </c>
      <c r="R41">
        <f t="shared" si="14"/>
        <v>13664.436871025013</v>
      </c>
    </row>
    <row r="42" spans="5:18">
      <c r="E42">
        <v>1000</v>
      </c>
      <c r="F42">
        <v>1000</v>
      </c>
      <c r="G42">
        <f t="shared" si="3"/>
        <v>776.20873481300123</v>
      </c>
      <c r="H42">
        <f t="shared" si="4"/>
        <v>141.42135623730951</v>
      </c>
      <c r="I42">
        <f t="shared" si="5"/>
        <v>761.57731058639081</v>
      </c>
      <c r="J42">
        <f t="shared" si="6"/>
        <v>75.464738106819553</v>
      </c>
      <c r="K42">
        <f t="shared" si="7"/>
        <v>13.749298523071756</v>
      </c>
      <c r="L42">
        <f t="shared" si="8"/>
        <v>74.042238529232435</v>
      </c>
      <c r="M42">
        <f t="shared" si="9"/>
        <v>3076.159797468556</v>
      </c>
      <c r="N42">
        <f t="shared" si="10"/>
        <v>2.0183723452550654E-2</v>
      </c>
      <c r="O42">
        <f t="shared" si="11"/>
        <v>7.7414447137032845</v>
      </c>
      <c r="P42">
        <f t="shared" si="12"/>
        <v>383.54888937625549</v>
      </c>
      <c r="Q42">
        <f t="shared" si="13"/>
        <v>1383.5488893762554</v>
      </c>
      <c r="R42">
        <f t="shared" si="14"/>
        <v>12640.008197584764</v>
      </c>
    </row>
    <row r="43" spans="5:18">
      <c r="E43">
        <v>1000</v>
      </c>
      <c r="F43">
        <v>1025</v>
      </c>
      <c r="G43">
        <f t="shared" si="3"/>
        <v>783.02298816829125</v>
      </c>
      <c r="H43">
        <f t="shared" si="4"/>
        <v>125</v>
      </c>
      <c r="I43">
        <f t="shared" si="5"/>
        <v>771.7674520216566</v>
      </c>
      <c r="J43">
        <f t="shared" si="6"/>
        <v>76.127234960806078</v>
      </c>
      <c r="K43">
        <f t="shared" si="7"/>
        <v>12.152777777777777</v>
      </c>
      <c r="L43">
        <f t="shared" si="8"/>
        <v>75.032946724327715</v>
      </c>
      <c r="M43">
        <f t="shared" si="9"/>
        <v>3246.2316987243807</v>
      </c>
      <c r="N43">
        <f t="shared" si="10"/>
        <v>3.2208837669123622E-2</v>
      </c>
      <c r="O43">
        <f t="shared" si="11"/>
        <v>10.057732904567377</v>
      </c>
      <c r="P43">
        <f t="shared" si="12"/>
        <v>312.26624840948631</v>
      </c>
      <c r="Q43">
        <f t="shared" si="13"/>
        <v>1337.2662484094863</v>
      </c>
      <c r="R43">
        <f t="shared" si="14"/>
        <v>11661.711839612348</v>
      </c>
    </row>
    <row r="44" spans="5:18">
      <c r="E44">
        <v>1000</v>
      </c>
      <c r="F44">
        <v>1050</v>
      </c>
      <c r="G44">
        <f t="shared" si="3"/>
        <v>790.56941504209487</v>
      </c>
      <c r="H44">
        <f t="shared" si="4"/>
        <v>111.80339887498948</v>
      </c>
      <c r="I44">
        <f t="shared" si="5"/>
        <v>782.62379212492635</v>
      </c>
      <c r="J44">
        <f t="shared" si="6"/>
        <v>76.860915351314773</v>
      </c>
      <c r="K44">
        <f t="shared" si="7"/>
        <v>10.869774890623976</v>
      </c>
      <c r="L44">
        <f t="shared" si="8"/>
        <v>76.088424234367835</v>
      </c>
      <c r="M44">
        <f t="shared" si="9"/>
        <v>3387.2863087294386</v>
      </c>
      <c r="N44">
        <f t="shared" si="10"/>
        <v>4.9170524691358006E-2</v>
      </c>
      <c r="O44">
        <f t="shared" si="11"/>
        <v>12.696230629798432</v>
      </c>
      <c r="P44">
        <f t="shared" si="12"/>
        <v>258.20815843419024</v>
      </c>
      <c r="Q44">
        <f t="shared" si="13"/>
        <v>1308.2081584341902</v>
      </c>
      <c r="R44">
        <f t="shared" si="14"/>
        <v>10729.547797107756</v>
      </c>
    </row>
    <row r="45" spans="5:18">
      <c r="E45">
        <v>1000</v>
      </c>
      <c r="F45">
        <v>1075</v>
      </c>
      <c r="G45">
        <f t="shared" si="3"/>
        <v>798.82726543352283</v>
      </c>
      <c r="H45">
        <f t="shared" si="4"/>
        <v>103.07764064044152</v>
      </c>
      <c r="I45">
        <f t="shared" si="5"/>
        <v>794.11900871342959</v>
      </c>
      <c r="J45">
        <f t="shared" si="6"/>
        <v>77.663761917148037</v>
      </c>
      <c r="K45">
        <f t="shared" si="7"/>
        <v>10.021437284487368</v>
      </c>
      <c r="L45">
        <f t="shared" si="8"/>
        <v>77.206014736027868</v>
      </c>
      <c r="M45">
        <f t="shared" si="9"/>
        <v>3483.3934918855362</v>
      </c>
      <c r="N45">
        <f t="shared" si="10"/>
        <v>6.9530839652306581E-2</v>
      </c>
      <c r="O45">
        <f t="shared" si="11"/>
        <v>15.292006186107965</v>
      </c>
      <c r="P45">
        <f t="shared" si="12"/>
        <v>219.93127456214569</v>
      </c>
      <c r="Q45">
        <f t="shared" si="13"/>
        <v>1294.9312745621457</v>
      </c>
      <c r="R45">
        <f t="shared" si="14"/>
        <v>9843.5160700709821</v>
      </c>
    </row>
    <row r="46" spans="5:18">
      <c r="E46">
        <v>1000</v>
      </c>
      <c r="F46">
        <v>1100</v>
      </c>
      <c r="G46">
        <f t="shared" si="3"/>
        <v>807.77472107017559</v>
      </c>
      <c r="H46">
        <f t="shared" si="4"/>
        <v>100</v>
      </c>
      <c r="I46">
        <f t="shared" si="5"/>
        <v>806.22577482985491</v>
      </c>
      <c r="J46">
        <f t="shared" si="6"/>
        <v>78.533653437378177</v>
      </c>
      <c r="K46">
        <f t="shared" si="7"/>
        <v>9.7222222222222214</v>
      </c>
      <c r="L46">
        <f t="shared" si="8"/>
        <v>78.38306144179144</v>
      </c>
      <c r="M46">
        <f t="shared" si="9"/>
        <v>3519.5601971126339</v>
      </c>
      <c r="N46">
        <f t="shared" si="10"/>
        <v>8.7681951403215747E-2</v>
      </c>
      <c r="O46">
        <f t="shared" si="11"/>
        <v>17.206604614963265</v>
      </c>
      <c r="P46">
        <f t="shared" si="12"/>
        <v>196.23884208320905</v>
      </c>
      <c r="Q46">
        <f t="shared" si="13"/>
        <v>1296.238842083209</v>
      </c>
      <c r="R46">
        <f t="shared" si="14"/>
        <v>9003.6166585020255</v>
      </c>
    </row>
    <row r="47" spans="5:18">
      <c r="E47">
        <v>1000</v>
      </c>
      <c r="F47">
        <v>1125</v>
      </c>
      <c r="G47">
        <f t="shared" si="3"/>
        <v>817.38913621359075</v>
      </c>
      <c r="H47">
        <f t="shared" si="4"/>
        <v>103.07764064044152</v>
      </c>
      <c r="I47">
        <f t="shared" si="5"/>
        <v>818.91696770796</v>
      </c>
      <c r="J47">
        <f t="shared" si="6"/>
        <v>79.468388242987984</v>
      </c>
      <c r="K47">
        <f t="shared" si="7"/>
        <v>10.021437284487368</v>
      </c>
      <c r="L47">
        <f t="shared" si="8"/>
        <v>79.616927416051652</v>
      </c>
      <c r="M47">
        <f t="shared" si="9"/>
        <v>3489.7613541443916</v>
      </c>
      <c r="N47">
        <f t="shared" si="10"/>
        <v>9.6948640677730916E-2</v>
      </c>
      <c r="O47">
        <f t="shared" si="11"/>
        <v>17.908930881406114</v>
      </c>
      <c r="P47">
        <f t="shared" si="12"/>
        <v>184.72596166600809</v>
      </c>
      <c r="Q47">
        <f t="shared" si="13"/>
        <v>1309.7259616660081</v>
      </c>
      <c r="R47">
        <f t="shared" si="14"/>
        <v>8209.8495624008865</v>
      </c>
    </row>
    <row r="48" spans="5:18">
      <c r="E48">
        <v>1000</v>
      </c>
      <c r="F48">
        <v>1150</v>
      </c>
      <c r="G48">
        <f t="shared" si="3"/>
        <v>827.64726786234246</v>
      </c>
      <c r="H48">
        <f t="shared" si="4"/>
        <v>111.80339887498948</v>
      </c>
      <c r="I48">
        <f t="shared" si="5"/>
        <v>832.16584885466193</v>
      </c>
      <c r="J48">
        <f t="shared" si="6"/>
        <v>80.465706597727731</v>
      </c>
      <c r="K48">
        <f t="shared" si="7"/>
        <v>10.869774890623976</v>
      </c>
      <c r="L48">
        <f t="shared" si="8"/>
        <v>80.905013083092115</v>
      </c>
      <c r="M48">
        <f t="shared" si="9"/>
        <v>3401.5348504363524</v>
      </c>
      <c r="N48">
        <f t="shared" si="10"/>
        <v>9.5993565539878228E-2</v>
      </c>
      <c r="O48">
        <f t="shared" si="11"/>
        <v>17.423717820086299</v>
      </c>
      <c r="P48">
        <f t="shared" si="12"/>
        <v>181.50922639547161</v>
      </c>
      <c r="Q48">
        <f t="shared" si="13"/>
        <v>1331.5092263954716</v>
      </c>
      <c r="R48">
        <f t="shared" si="14"/>
        <v>7462.2147817675868</v>
      </c>
    </row>
    <row r="49" spans="5:18">
      <c r="E49">
        <v>1000</v>
      </c>
      <c r="F49">
        <v>1175</v>
      </c>
      <c r="G49">
        <f t="shared" si="3"/>
        <v>838.52549156242117</v>
      </c>
      <c r="H49">
        <f t="shared" si="4"/>
        <v>125</v>
      </c>
      <c r="I49">
        <f t="shared" si="5"/>
        <v>845.9462157844315</v>
      </c>
      <c r="J49">
        <f t="shared" si="6"/>
        <v>81.523311679679821</v>
      </c>
      <c r="K49">
        <f t="shared" si="7"/>
        <v>12.152777777777777</v>
      </c>
      <c r="L49">
        <f t="shared" si="8"/>
        <v>82.244770979041945</v>
      </c>
      <c r="M49">
        <f t="shared" si="9"/>
        <v>3271.37461021732</v>
      </c>
      <c r="N49">
        <f t="shared" si="10"/>
        <v>8.8817287993961921E-2</v>
      </c>
      <c r="O49">
        <f t="shared" si="11"/>
        <v>16.201494198776658</v>
      </c>
      <c r="P49">
        <f t="shared" si="12"/>
        <v>182.4137458450441</v>
      </c>
      <c r="Q49">
        <f t="shared" si="13"/>
        <v>1357.4137458450441</v>
      </c>
      <c r="R49">
        <f t="shared" si="14"/>
        <v>6760.712316602112</v>
      </c>
    </row>
    <row r="50" spans="5:18">
      <c r="E50">
        <v>1000</v>
      </c>
      <c r="F50">
        <v>1200</v>
      </c>
      <c r="G50">
        <f t="shared" si="3"/>
        <v>850</v>
      </c>
      <c r="H50">
        <f t="shared" si="4"/>
        <v>141.42135623730951</v>
      </c>
      <c r="I50">
        <f t="shared" si="5"/>
        <v>860.23252670426268</v>
      </c>
      <c r="J50">
        <f t="shared" si="6"/>
        <v>82.638888888888872</v>
      </c>
      <c r="K50">
        <f t="shared" si="7"/>
        <v>13.749298523071756</v>
      </c>
      <c r="L50">
        <f t="shared" si="8"/>
        <v>83.633717874025521</v>
      </c>
      <c r="M50">
        <f t="shared" si="9"/>
        <v>3116.6878340462827</v>
      </c>
      <c r="N50">
        <f t="shared" si="10"/>
        <v>7.9754206340134803E-2</v>
      </c>
      <c r="O50">
        <f t="shared" si="11"/>
        <v>14.689850802276442</v>
      </c>
      <c r="P50">
        <f t="shared" si="12"/>
        <v>184.18904126043634</v>
      </c>
      <c r="Q50">
        <f t="shared" si="13"/>
        <v>1384.1890412604364</v>
      </c>
      <c r="R50">
        <f t="shared" si="14"/>
        <v>6105.3421669044474</v>
      </c>
    </row>
    <row r="51" spans="5:18">
      <c r="E51">
        <v>1000</v>
      </c>
      <c r="F51">
        <v>1225</v>
      </c>
      <c r="G51">
        <f t="shared" si="3"/>
        <v>862.04698247833335</v>
      </c>
      <c r="H51">
        <f t="shared" si="4"/>
        <v>160.07810593582121</v>
      </c>
      <c r="I51">
        <f t="shared" si="5"/>
        <v>875</v>
      </c>
      <c r="J51">
        <f t="shared" si="6"/>
        <v>83.810123296504614</v>
      </c>
      <c r="K51">
        <f t="shared" si="7"/>
        <v>15.563149188204838</v>
      </c>
      <c r="L51">
        <f t="shared" si="8"/>
        <v>85.069444444444429</v>
      </c>
      <c r="M51">
        <f t="shared" si="9"/>
        <v>2951.4390784246675</v>
      </c>
      <c r="N51">
        <f t="shared" si="10"/>
        <v>7.1153598054179742E-2</v>
      </c>
      <c r="O51">
        <f t="shared" si="11"/>
        <v>13.150843911131735</v>
      </c>
      <c r="P51">
        <f t="shared" si="12"/>
        <v>184.82331562654156</v>
      </c>
      <c r="Q51">
        <f t="shared" si="13"/>
        <v>1409.8233156265414</v>
      </c>
      <c r="R51">
        <f t="shared" si="14"/>
        <v>5496.1043326746003</v>
      </c>
    </row>
    <row r="52" spans="5:18">
      <c r="E52">
        <v>1000</v>
      </c>
      <c r="F52">
        <v>1250</v>
      </c>
      <c r="G52">
        <f t="shared" si="3"/>
        <v>874.64278422679502</v>
      </c>
      <c r="H52">
        <f t="shared" si="4"/>
        <v>180.27756377319946</v>
      </c>
      <c r="I52">
        <f t="shared" si="5"/>
        <v>890.22469073824277</v>
      </c>
      <c r="J52">
        <f t="shared" si="6"/>
        <v>85.034715133160617</v>
      </c>
      <c r="K52">
        <f t="shared" si="7"/>
        <v>17.526985366838833</v>
      </c>
      <c r="L52">
        <f t="shared" si="8"/>
        <v>86.549622710662476</v>
      </c>
      <c r="M52">
        <f t="shared" si="9"/>
        <v>2785.6125652358151</v>
      </c>
      <c r="N52">
        <f t="shared" si="10"/>
        <v>6.3811494073080136E-2</v>
      </c>
      <c r="O52">
        <f t="shared" si="11"/>
        <v>11.695504106957467</v>
      </c>
      <c r="P52">
        <f t="shared" si="12"/>
        <v>183.28209168027294</v>
      </c>
      <c r="Q52">
        <f t="shared" si="13"/>
        <v>1433.282091680273</v>
      </c>
      <c r="R52">
        <f t="shared" si="14"/>
        <v>4932.998813912578</v>
      </c>
    </row>
    <row r="53" spans="5:18">
      <c r="E53">
        <v>1000</v>
      </c>
      <c r="F53">
        <v>1275</v>
      </c>
      <c r="G53">
        <f t="shared" si="3"/>
        <v>887.7640452282352</v>
      </c>
      <c r="H53">
        <f t="shared" si="4"/>
        <v>201.55644370746373</v>
      </c>
      <c r="I53">
        <f t="shared" si="5"/>
        <v>905.88354659967194</v>
      </c>
      <c r="J53">
        <f t="shared" si="6"/>
        <v>86.310393286078408</v>
      </c>
      <c r="K53">
        <f t="shared" si="7"/>
        <v>19.59576536044786</v>
      </c>
      <c r="L53">
        <f t="shared" si="8"/>
        <v>88.072011474968093</v>
      </c>
      <c r="M53">
        <f t="shared" si="9"/>
        <v>2626.1084631341209</v>
      </c>
      <c r="N53">
        <f t="shared" si="10"/>
        <v>5.7800620824484415E-2</v>
      </c>
      <c r="O53">
        <f t="shared" si="11"/>
        <v>10.35519662518224</v>
      </c>
      <c r="P53">
        <f t="shared" si="12"/>
        <v>179.15372668100764</v>
      </c>
      <c r="Q53">
        <f t="shared" si="13"/>
        <v>1454.1537266810076</v>
      </c>
      <c r="R53">
        <f t="shared" si="14"/>
        <v>4416.0256106183806</v>
      </c>
    </row>
    <row r="54" spans="5:18">
      <c r="E54">
        <v>1000</v>
      </c>
      <c r="F54">
        <v>1300</v>
      </c>
      <c r="G54">
        <f t="shared" si="3"/>
        <v>901.38781886599736</v>
      </c>
      <c r="H54">
        <f t="shared" si="4"/>
        <v>223.60679774997897</v>
      </c>
      <c r="I54">
        <f t="shared" si="5"/>
        <v>921.95444572928875</v>
      </c>
      <c r="J54">
        <f t="shared" si="6"/>
        <v>87.634926834194175</v>
      </c>
      <c r="K54">
        <f t="shared" si="7"/>
        <v>21.739549781247952</v>
      </c>
      <c r="L54">
        <f t="shared" si="8"/>
        <v>89.634460001458621</v>
      </c>
      <c r="M54">
        <f t="shared" si="9"/>
        <v>2477.7304401992442</v>
      </c>
      <c r="N54">
        <f t="shared" si="10"/>
        <v>5.2949206748226341E-2</v>
      </c>
      <c r="O54">
        <f t="shared" si="11"/>
        <v>9.1275476256765806</v>
      </c>
      <c r="P54">
        <f t="shared" si="12"/>
        <v>172.383085342111</v>
      </c>
      <c r="Q54">
        <f t="shared" si="13"/>
        <v>1472.3830853421109</v>
      </c>
      <c r="R54">
        <f t="shared" si="14"/>
        <v>3945.1847227920152</v>
      </c>
    </row>
    <row r="55" spans="5:18">
      <c r="E55">
        <v>1000</v>
      </c>
      <c r="F55">
        <v>1325</v>
      </c>
      <c r="G55">
        <f t="shared" si="3"/>
        <v>915.49167118002777</v>
      </c>
      <c r="H55">
        <f t="shared" si="4"/>
        <v>246.22144504490262</v>
      </c>
      <c r="I55">
        <f t="shared" si="5"/>
        <v>938.416218956173</v>
      </c>
      <c r="J55">
        <f t="shared" si="6"/>
        <v>89.006134698058247</v>
      </c>
      <c r="K55">
        <f t="shared" si="7"/>
        <v>23.938196046032196</v>
      </c>
      <c r="L55">
        <f t="shared" si="8"/>
        <v>91.234910176294591</v>
      </c>
      <c r="M55">
        <f t="shared" si="9"/>
        <v>2343.913219002804</v>
      </c>
      <c r="N55">
        <f t="shared" si="10"/>
        <v>4.9040065323415878E-2</v>
      </c>
      <c r="O55">
        <f t="shared" si="11"/>
        <v>7.9986263886138937</v>
      </c>
      <c r="P55">
        <f t="shared" si="12"/>
        <v>163.10390974937533</v>
      </c>
      <c r="Q55">
        <f t="shared" si="13"/>
        <v>1488.1039097493754</v>
      </c>
      <c r="R55">
        <f t="shared" si="14"/>
        <v>3520.4761504334601</v>
      </c>
    </row>
    <row r="56" spans="5:18">
      <c r="E56">
        <v>1000</v>
      </c>
      <c r="F56">
        <v>1350</v>
      </c>
      <c r="G56">
        <f t="shared" si="3"/>
        <v>930.05376188691366</v>
      </c>
      <c r="H56">
        <f t="shared" si="4"/>
        <v>269.2582403567252</v>
      </c>
      <c r="I56">
        <f t="shared" si="5"/>
        <v>955.24865872713997</v>
      </c>
      <c r="J56">
        <f t="shared" si="6"/>
        <v>90.421893516783257</v>
      </c>
      <c r="K56">
        <f t="shared" si="7"/>
        <v>26.177884479126057</v>
      </c>
      <c r="L56">
        <f t="shared" si="8"/>
        <v>92.871397376249703</v>
      </c>
      <c r="M56">
        <f t="shared" si="9"/>
        <v>2227.1987825801725</v>
      </c>
      <c r="N56">
        <f t="shared" si="10"/>
        <v>4.5877305098147428E-2</v>
      </c>
      <c r="O56">
        <f t="shared" si="11"/>
        <v>6.9522572182375226</v>
      </c>
      <c r="P56">
        <f t="shared" si="12"/>
        <v>151.54022677147751</v>
      </c>
      <c r="Q56">
        <f t="shared" si="13"/>
        <v>1501.5402267714776</v>
      </c>
      <c r="R56">
        <f t="shared" si="14"/>
        <v>3141.8998935427226</v>
      </c>
    </row>
    <row r="57" spans="5:18">
      <c r="E57">
        <v>1000</v>
      </c>
      <c r="F57">
        <v>1375</v>
      </c>
      <c r="G57">
        <f t="shared" si="3"/>
        <v>945.05290857179</v>
      </c>
      <c r="H57">
        <f t="shared" si="4"/>
        <v>292.61749776799064</v>
      </c>
      <c r="I57">
        <f t="shared" si="5"/>
        <v>972.43251693883622</v>
      </c>
      <c r="J57">
        <f t="shared" si="6"/>
        <v>91.88014388892401</v>
      </c>
      <c r="K57">
        <f t="shared" si="7"/>
        <v>28.448923394110199</v>
      </c>
      <c r="L57">
        <f t="shared" si="8"/>
        <v>94.542050257942392</v>
      </c>
      <c r="M57">
        <f t="shared" si="9"/>
        <v>2129.5371600295493</v>
      </c>
      <c r="N57">
        <f t="shared" si="10"/>
        <v>4.3301663867885844E-2</v>
      </c>
      <c r="O57">
        <f t="shared" si="11"/>
        <v>5.9734705409269138</v>
      </c>
      <c r="P57">
        <f t="shared" si="12"/>
        <v>137.95013880187329</v>
      </c>
      <c r="Q57">
        <f t="shared" si="13"/>
        <v>1512.9501388018732</v>
      </c>
      <c r="R57">
        <f t="shared" si="14"/>
        <v>2809.4559521198244</v>
      </c>
    </row>
    <row r="58" spans="5:18">
      <c r="E58">
        <v>1000</v>
      </c>
      <c r="F58">
        <v>1400</v>
      </c>
      <c r="G58">
        <f t="shared" si="3"/>
        <v>960.46863561492728</v>
      </c>
      <c r="H58">
        <f t="shared" si="4"/>
        <v>316.22776601683796</v>
      </c>
      <c r="I58">
        <f t="shared" si="5"/>
        <v>989.94949366116657</v>
      </c>
      <c r="J58">
        <f t="shared" si="6"/>
        <v>93.378895129229022</v>
      </c>
      <c r="K58">
        <f t="shared" si="7"/>
        <v>30.744366140525909</v>
      </c>
      <c r="L58">
        <f t="shared" si="8"/>
        <v>96.245089661502291</v>
      </c>
      <c r="M58">
        <f t="shared" si="9"/>
        <v>2052.4759490534752</v>
      </c>
      <c r="N58">
        <f t="shared" si="10"/>
        <v>4.1188647997591067E-2</v>
      </c>
      <c r="O58">
        <f t="shared" si="11"/>
        <v>5.0495060684993227</v>
      </c>
      <c r="P58">
        <f t="shared" si="12"/>
        <v>122.59460589225081</v>
      </c>
      <c r="Q58">
        <f t="shared" si="13"/>
        <v>1522.5946058922509</v>
      </c>
      <c r="R58">
        <f t="shared" si="14"/>
        <v>2523.1443261647364</v>
      </c>
    </row>
    <row r="59" spans="5:18">
      <c r="E59">
        <v>1000</v>
      </c>
      <c r="F59">
        <v>1425</v>
      </c>
      <c r="G59">
        <f t="shared" si="3"/>
        <v>976.2812094883318</v>
      </c>
      <c r="H59">
        <f t="shared" si="4"/>
        <v>340.03676271838606</v>
      </c>
      <c r="I59">
        <f t="shared" si="5"/>
        <v>1007.7822185373187</v>
      </c>
      <c r="J59">
        <f t="shared" si="6"/>
        <v>94.916228700254464</v>
      </c>
      <c r="K59">
        <f t="shared" si="7"/>
        <v>33.059129708731973</v>
      </c>
      <c r="L59">
        <f t="shared" si="8"/>
        <v>97.978826802239311</v>
      </c>
      <c r="M59">
        <f t="shared" si="9"/>
        <v>1997.2812022244755</v>
      </c>
      <c r="N59">
        <f t="shared" si="10"/>
        <v>3.944225725304959E-2</v>
      </c>
      <c r="O59">
        <f t="shared" si="11"/>
        <v>4.169868334587739</v>
      </c>
      <c r="P59">
        <f t="shared" si="12"/>
        <v>105.72083407486355</v>
      </c>
      <c r="Q59">
        <f t="shared" si="13"/>
        <v>1530.7208340748634</v>
      </c>
      <c r="R59">
        <f t="shared" si="14"/>
        <v>2282.9650156774878</v>
      </c>
    </row>
    <row r="60" spans="5:18">
      <c r="E60">
        <v>1000</v>
      </c>
      <c r="F60">
        <v>1450</v>
      </c>
      <c r="G60">
        <f t="shared" si="3"/>
        <v>992.47166206396037</v>
      </c>
      <c r="H60">
        <f t="shared" si="4"/>
        <v>364.0054944640259</v>
      </c>
      <c r="I60">
        <f t="shared" si="5"/>
        <v>1025.9142264341594</v>
      </c>
      <c r="J60">
        <f t="shared" si="6"/>
        <v>96.490300478440574</v>
      </c>
      <c r="K60">
        <f t="shared" si="7"/>
        <v>35.389423072891404</v>
      </c>
      <c r="L60">
        <f t="shared" si="8"/>
        <v>99.741660903321048</v>
      </c>
      <c r="M60">
        <f t="shared" si="9"/>
        <v>1965.0160018459778</v>
      </c>
      <c r="N60">
        <f t="shared" si="10"/>
        <v>3.7988596305082167E-2</v>
      </c>
      <c r="O60">
        <f t="shared" si="11"/>
        <v>3.3260609219889923</v>
      </c>
      <c r="P60">
        <f t="shared" si="12"/>
        <v>87.554193771145663</v>
      </c>
      <c r="Q60">
        <f t="shared" si="13"/>
        <v>1537.5541937711457</v>
      </c>
      <c r="R60">
        <f t="shared" si="14"/>
        <v>2088.9180206580495</v>
      </c>
    </row>
    <row r="61" spans="5:18">
      <c r="E61">
        <v>1000</v>
      </c>
      <c r="F61">
        <v>1475</v>
      </c>
      <c r="G61">
        <f t="shared" si="3"/>
        <v>1009.0218035305282</v>
      </c>
      <c r="H61">
        <f t="shared" si="4"/>
        <v>388.10436740650061</v>
      </c>
      <c r="I61">
        <f t="shared" si="5"/>
        <v>1044.3299287102711</v>
      </c>
      <c r="J61">
        <f t="shared" si="6"/>
        <v>98.099342009912462</v>
      </c>
      <c r="K61">
        <f t="shared" si="7"/>
        <v>37.732369053409776</v>
      </c>
      <c r="L61">
        <f t="shared" si="8"/>
        <v>101.53207640238746</v>
      </c>
      <c r="M61">
        <f t="shared" si="9"/>
        <v>1956.5926573155566</v>
      </c>
      <c r="N61">
        <f t="shared" si="10"/>
        <v>3.677055958990072E-2</v>
      </c>
      <c r="O61">
        <f t="shared" si="11"/>
        <v>2.5112489121222112</v>
      </c>
      <c r="P61">
        <f t="shared" si="12"/>
        <v>68.295096406744449</v>
      </c>
      <c r="Q61">
        <f t="shared" si="13"/>
        <v>1543.2950964067445</v>
      </c>
      <c r="R61">
        <f t="shared" si="14"/>
        <v>1941.0033411064214</v>
      </c>
    </row>
    <row r="62" spans="5:18">
      <c r="E62">
        <v>1000</v>
      </c>
      <c r="F62">
        <v>1500</v>
      </c>
      <c r="G62">
        <f t="shared" si="3"/>
        <v>1025.9142264341594</v>
      </c>
      <c r="H62">
        <f t="shared" si="4"/>
        <v>412.31056256176606</v>
      </c>
      <c r="I62">
        <f t="shared" si="5"/>
        <v>1063.014581273465</v>
      </c>
      <c r="J62">
        <f t="shared" si="6"/>
        <v>99.741660903321048</v>
      </c>
      <c r="K62">
        <f t="shared" si="7"/>
        <v>40.08574913794947</v>
      </c>
      <c r="L62">
        <f t="shared" si="8"/>
        <v>103.3486398460313</v>
      </c>
      <c r="M62">
        <f t="shared" si="9"/>
        <v>1972.8081853967751</v>
      </c>
      <c r="N62">
        <f t="shared" si="10"/>
        <v>3.5743717838003369E-2</v>
      </c>
      <c r="O62">
        <f t="shared" si="11"/>
        <v>1.719941372794817</v>
      </c>
      <c r="P62">
        <f t="shared" si="12"/>
        <v>48.118703840207246</v>
      </c>
      <c r="Q62">
        <f t="shared" si="13"/>
        <v>1548.1187038402072</v>
      </c>
      <c r="R62">
        <f t="shared" si="14"/>
        <v>1839.2209770226327</v>
      </c>
    </row>
    <row r="63" spans="5:18">
      <c r="E63">
        <v>1000</v>
      </c>
      <c r="F63">
        <v>1525</v>
      </c>
      <c r="G63">
        <f t="shared" si="3"/>
        <v>1043.1323022512533</v>
      </c>
      <c r="H63">
        <f t="shared" si="4"/>
        <v>436.6062299143245</v>
      </c>
      <c r="I63">
        <f t="shared" si="5"/>
        <v>1081.9542504191202</v>
      </c>
      <c r="J63">
        <f t="shared" si="6"/>
        <v>101.41564049664962</v>
      </c>
      <c r="K63">
        <f t="shared" si="7"/>
        <v>42.447827908337096</v>
      </c>
      <c r="L63">
        <f t="shared" si="8"/>
        <v>105.18999656852556</v>
      </c>
      <c r="M63">
        <f t="shared" si="9"/>
        <v>2014.3689971862427</v>
      </c>
      <c r="N63">
        <f t="shared" si="10"/>
        <v>3.4873226689531599E-2</v>
      </c>
      <c r="O63">
        <f t="shared" si="11"/>
        <v>0.94772151851610964</v>
      </c>
      <c r="P63">
        <f t="shared" si="12"/>
        <v>27.176192411257457</v>
      </c>
      <c r="Q63">
        <f t="shared" si="13"/>
        <v>1552.1761924112575</v>
      </c>
      <c r="R63">
        <f t="shared" si="14"/>
        <v>1783.5709284066543</v>
      </c>
    </row>
    <row r="64" spans="5:18">
      <c r="E64">
        <v>1000</v>
      </c>
      <c r="F64">
        <v>1550</v>
      </c>
      <c r="G64">
        <f t="shared" si="3"/>
        <v>1060.6601717798212</v>
      </c>
      <c r="H64">
        <f t="shared" si="4"/>
        <v>460.97722286464438</v>
      </c>
      <c r="I64">
        <f t="shared" si="5"/>
        <v>1101.1357772772619</v>
      </c>
      <c r="J64">
        <f t="shared" si="6"/>
        <v>103.11973892303816</v>
      </c>
      <c r="K64">
        <f t="shared" si="7"/>
        <v>44.81723000072931</v>
      </c>
      <c r="L64">
        <f t="shared" si="8"/>
        <v>107.05486723528934</v>
      </c>
      <c r="M64">
        <f t="shared" si="9"/>
        <v>2081.9084814851881</v>
      </c>
      <c r="N64">
        <f t="shared" si="10"/>
        <v>3.4131527993022319E-2</v>
      </c>
      <c r="O64">
        <f t="shared" si="11"/>
        <v>0.1910273272179652</v>
      </c>
      <c r="P64">
        <f t="shared" si="12"/>
        <v>5.5967997464695367</v>
      </c>
      <c r="Q64">
        <f t="shared" si="13"/>
        <v>1555.5967997464695</v>
      </c>
      <c r="R64">
        <f t="shared" si="14"/>
        <v>1774.0531952585152</v>
      </c>
    </row>
    <row r="65" spans="5:18">
      <c r="E65">
        <v>1000</v>
      </c>
      <c r="F65">
        <v>1575</v>
      </c>
      <c r="G65">
        <f t="shared" si="3"/>
        <v>1078.4827305061497</v>
      </c>
      <c r="H65">
        <f t="shared" si="4"/>
        <v>485.41219597368996</v>
      </c>
      <c r="I65">
        <f t="shared" si="5"/>
        <v>1120.5467415507485</v>
      </c>
      <c r="J65">
        <f t="shared" si="6"/>
        <v>104.85248768809787</v>
      </c>
      <c r="K65">
        <f t="shared" si="7"/>
        <v>47.192852386330962</v>
      </c>
      <c r="L65">
        <f t="shared" si="8"/>
        <v>108.94204431743387</v>
      </c>
      <c r="M65">
        <f t="shared" si="9"/>
        <v>2175.9998227887636</v>
      </c>
      <c r="N65">
        <f t="shared" si="10"/>
        <v>3.3496642851753189E-2</v>
      </c>
      <c r="O65">
        <f t="shared" si="11"/>
        <v>-0.55302317685259861</v>
      </c>
      <c r="P65">
        <f t="shared" si="12"/>
        <v>-16.509809036688399</v>
      </c>
      <c r="Q65">
        <f t="shared" si="13"/>
        <v>1558.4901909633115</v>
      </c>
      <c r="R65">
        <f t="shared" si="14"/>
        <v>1810.6677775781864</v>
      </c>
    </row>
    <row r="66" spans="5:18">
      <c r="E66">
        <v>1000</v>
      </c>
      <c r="F66">
        <v>1600</v>
      </c>
      <c r="G66">
        <f t="shared" si="3"/>
        <v>1096.5856099730654</v>
      </c>
      <c r="H66">
        <f t="shared" si="4"/>
        <v>509.90195135927848</v>
      </c>
      <c r="I66">
        <f t="shared" si="5"/>
        <v>1140.175425099138</v>
      </c>
      <c r="J66">
        <f t="shared" si="6"/>
        <v>106.61248985849245</v>
      </c>
      <c r="K66">
        <f t="shared" si="7"/>
        <v>49.573800826596511</v>
      </c>
      <c r="L66">
        <f t="shared" si="8"/>
        <v>110.85038855130507</v>
      </c>
      <c r="M66">
        <f t="shared" si="9"/>
        <v>2297.1655619240555</v>
      </c>
      <c r="N66">
        <f t="shared" si="10"/>
        <v>3.2950899617566275E-2</v>
      </c>
      <c r="O66">
        <f t="shared" si="11"/>
        <v>-1.2867698118571944</v>
      </c>
      <c r="P66">
        <f t="shared" si="12"/>
        <v>-39.051128399881733</v>
      </c>
      <c r="Q66">
        <f t="shared" si="13"/>
        <v>1560.9488716001183</v>
      </c>
      <c r="R66">
        <f t="shared" si="14"/>
        <v>1893.4146753657114</v>
      </c>
    </row>
    <row r="67" spans="5:18">
      <c r="E67">
        <v>1000</v>
      </c>
      <c r="F67">
        <v>1625</v>
      </c>
      <c r="G67">
        <f t="shared" ref="G67:G82" si="17">((($C$2-F67)^2) + (($B$2-E67)^2))^0.5</f>
        <v>1114.9551560488878</v>
      </c>
      <c r="H67">
        <f t="shared" ref="H67:H82" si="18">((($C$3-F67)^2) + (($B$3-E67)^2))^0.5</f>
        <v>534.43895816079873</v>
      </c>
      <c r="I67">
        <f t="shared" ref="I67:I82" si="19">((($C$4-F67)^2) + (($B$4-E67)^2))^0.5</f>
        <v>1160.010775812018</v>
      </c>
      <c r="J67">
        <f t="shared" ref="J67:L82" si="20">$B$16*G67</f>
        <v>108.39841794919741</v>
      </c>
      <c r="K67">
        <f t="shared" si="20"/>
        <v>51.959343154522095</v>
      </c>
      <c r="L67">
        <f t="shared" si="20"/>
        <v>112.7788254261684</v>
      </c>
      <c r="M67">
        <f t="shared" ref="M67:M82" si="21">(($B$18-J67)^2) + (($B$19-K67)^2) + (($B$20-L67)^2)</f>
        <v>2445.8848888532202</v>
      </c>
      <c r="N67">
        <f t="shared" ref="N67:N82" si="22">($B$16^2)*(($C$2-F67)^2)*((1/(G67^2))+(1/(H67^2))+(1/(I67^2)))</f>
        <v>3.2479980171700569E-2</v>
      </c>
      <c r="O67">
        <f t="shared" ref="O67:O82" si="23">$B$16*($C$2-F67)*(((J67-$B$18)/G67)+((K67-$B$19)/H67)+((L67-$B$20)/I67))</f>
        <v>-2.0121187483010727</v>
      </c>
      <c r="P67">
        <f t="shared" ref="P67:P82" si="24">O67/N67</f>
        <v>-61.949506670395337</v>
      </c>
      <c r="Q67">
        <f t="shared" ref="Q67:Q82" si="25">F67+P67</f>
        <v>1563.0504933296047</v>
      </c>
      <c r="R67">
        <f t="shared" ref="R67:R82" si="26">$V$10+($V$11*F67)+($V$12*F67*F67)</f>
        <v>2022.2938886210322</v>
      </c>
    </row>
    <row r="68" spans="5:18">
      <c r="E68">
        <v>1000</v>
      </c>
      <c r="F68">
        <v>1650</v>
      </c>
      <c r="G68">
        <f t="shared" si="17"/>
        <v>1133.5784048754633</v>
      </c>
      <c r="H68">
        <f t="shared" si="18"/>
        <v>559.01699437494744</v>
      </c>
      <c r="I68">
        <f t="shared" si="19"/>
        <v>1180.0423721205946</v>
      </c>
      <c r="J68">
        <f t="shared" si="20"/>
        <v>110.20901158511448</v>
      </c>
      <c r="K68">
        <f t="shared" si="20"/>
        <v>54.348874453119883</v>
      </c>
      <c r="L68">
        <f t="shared" si="20"/>
        <v>114.72634173394668</v>
      </c>
      <c r="M68">
        <f t="shared" si="21"/>
        <v>2622.5993278024057</v>
      </c>
      <c r="N68">
        <f t="shared" si="22"/>
        <v>3.2072199467937608E-2</v>
      </c>
      <c r="O68">
        <f t="shared" si="23"/>
        <v>-2.7306279489260379</v>
      </c>
      <c r="P68">
        <f t="shared" si="24"/>
        <v>-85.140027632212465</v>
      </c>
      <c r="Q68">
        <f t="shared" si="25"/>
        <v>1564.8599723677876</v>
      </c>
      <c r="R68">
        <f t="shared" si="26"/>
        <v>2197.3054173441778</v>
      </c>
    </row>
    <row r="69" spans="5:18">
      <c r="E69">
        <v>1000</v>
      </c>
      <c r="F69">
        <v>1675</v>
      </c>
      <c r="G69">
        <f t="shared" si="17"/>
        <v>1152.443057161611</v>
      </c>
      <c r="H69">
        <f t="shared" si="18"/>
        <v>583.63087649643762</v>
      </c>
      <c r="I69">
        <f t="shared" si="19"/>
        <v>1200.2603884157804</v>
      </c>
      <c r="J69">
        <f t="shared" si="20"/>
        <v>112.04307500182328</v>
      </c>
      <c r="K69">
        <f t="shared" si="20"/>
        <v>56.741890770486982</v>
      </c>
      <c r="L69">
        <f t="shared" si="20"/>
        <v>116.69198220708975</v>
      </c>
      <c r="M69">
        <f t="shared" si="21"/>
        <v>2827.7172622049143</v>
      </c>
      <c r="N69">
        <f t="shared" si="22"/>
        <v>3.1717956838921826E-2</v>
      </c>
      <c r="O69">
        <f t="shared" si="23"/>
        <v>-3.4435746147548119</v>
      </c>
      <c r="P69">
        <f t="shared" si="24"/>
        <v>-108.56861405805064</v>
      </c>
      <c r="Q69">
        <f t="shared" si="25"/>
        <v>1566.4313859419494</v>
      </c>
      <c r="R69">
        <f t="shared" si="26"/>
        <v>2418.4492615351337</v>
      </c>
    </row>
    <row r="70" spans="5:18">
      <c r="E70">
        <v>1000</v>
      </c>
      <c r="F70">
        <v>1700</v>
      </c>
      <c r="G70">
        <f t="shared" si="17"/>
        <v>1171.5374513859981</v>
      </c>
      <c r="H70">
        <f t="shared" si="18"/>
        <v>608.27625302982199</v>
      </c>
      <c r="I70">
        <f t="shared" si="19"/>
        <v>1220.6555615733703</v>
      </c>
      <c r="J70">
        <f t="shared" si="20"/>
        <v>113.89947444030535</v>
      </c>
      <c r="K70">
        <f t="shared" si="20"/>
        <v>59.13796904456602</v>
      </c>
      <c r="L70">
        <f t="shared" si="20"/>
        <v>118.67484626407764</v>
      </c>
      <c r="M70">
        <f t="shared" si="21"/>
        <v>3061.617607440473</v>
      </c>
      <c r="N70">
        <f t="shared" si="22"/>
        <v>3.1409314612224709E-2</v>
      </c>
      <c r="O70">
        <f t="shared" si="23"/>
        <v>-4.1520086212093368</v>
      </c>
      <c r="P70">
        <f t="shared" si="24"/>
        <v>-132.19036048603709</v>
      </c>
      <c r="Q70">
        <f t="shared" si="25"/>
        <v>1567.8096395139628</v>
      </c>
      <c r="R70">
        <f t="shared" si="26"/>
        <v>2685.7254211939435</v>
      </c>
    </row>
    <row r="71" spans="5:18">
      <c r="E71">
        <v>1000</v>
      </c>
      <c r="F71">
        <v>1725</v>
      </c>
      <c r="G71">
        <f t="shared" si="17"/>
        <v>1190.8505363814554</v>
      </c>
      <c r="H71">
        <f t="shared" si="18"/>
        <v>632.94944505860815</v>
      </c>
      <c r="I71">
        <f t="shared" si="19"/>
        <v>1241.2191587306409</v>
      </c>
      <c r="J71">
        <f t="shared" si="20"/>
        <v>115.77713548153038</v>
      </c>
      <c r="K71">
        <f t="shared" si="20"/>
        <v>61.536751602920226</v>
      </c>
      <c r="L71">
        <f t="shared" si="20"/>
        <v>120.67408487659007</v>
      </c>
      <c r="M71">
        <f t="shared" si="21"/>
        <v>3324.6528464647267</v>
      </c>
      <c r="N71">
        <f t="shared" si="22"/>
        <v>3.1139671799970486E-2</v>
      </c>
      <c r="O71">
        <f t="shared" si="23"/>
        <v>-4.8567950336518608</v>
      </c>
      <c r="P71">
        <f t="shared" si="24"/>
        <v>-155.96808678171308</v>
      </c>
      <c r="Q71">
        <f t="shared" si="25"/>
        <v>1569.0319132182869</v>
      </c>
      <c r="R71">
        <f t="shared" si="26"/>
        <v>2999.133896320549</v>
      </c>
    </row>
    <row r="72" spans="5:18">
      <c r="E72">
        <v>1000</v>
      </c>
      <c r="F72">
        <v>1750</v>
      </c>
      <c r="G72">
        <f t="shared" si="17"/>
        <v>1210.3718436910203</v>
      </c>
      <c r="H72">
        <f t="shared" si="18"/>
        <v>657.64732189829522</v>
      </c>
      <c r="I72">
        <f t="shared" si="19"/>
        <v>1261.9429464123962</v>
      </c>
      <c r="J72">
        <f t="shared" si="20"/>
        <v>117.67504035884919</v>
      </c>
      <c r="K72">
        <f t="shared" si="20"/>
        <v>63.937934073445362</v>
      </c>
      <c r="L72">
        <f t="shared" si="20"/>
        <v>122.68889756787183</v>
      </c>
      <c r="M72">
        <f t="shared" si="21"/>
        <v>3617.1515806986472</v>
      </c>
      <c r="N72">
        <f t="shared" si="22"/>
        <v>3.0903509357342613E-2</v>
      </c>
      <c r="O72">
        <f t="shared" si="23"/>
        <v>-5.5586480861295531</v>
      </c>
      <c r="P72">
        <f t="shared" si="24"/>
        <v>-179.87109560451358</v>
      </c>
      <c r="Q72">
        <f t="shared" si="25"/>
        <v>1570.1289043954864</v>
      </c>
      <c r="R72">
        <f t="shared" si="26"/>
        <v>3358.6746869149647</v>
      </c>
    </row>
    <row r="73" spans="5:18">
      <c r="E73">
        <v>1000</v>
      </c>
      <c r="F73">
        <v>1775</v>
      </c>
      <c r="G73">
        <f t="shared" si="17"/>
        <v>1230.0914600142544</v>
      </c>
      <c r="H73">
        <f t="shared" si="18"/>
        <v>682.36720319780898</v>
      </c>
      <c r="I73">
        <f t="shared" si="19"/>
        <v>1282.81916106675</v>
      </c>
      <c r="J73">
        <f t="shared" si="20"/>
        <v>119.5922252791636</v>
      </c>
      <c r="K73">
        <f t="shared" si="20"/>
        <v>66.341255866453636</v>
      </c>
      <c r="L73">
        <f t="shared" si="20"/>
        <v>124.71852954815623</v>
      </c>
      <c r="M73">
        <f t="shared" si="21"/>
        <v>3939.4207056257428</v>
      </c>
      <c r="N73">
        <f t="shared" si="22"/>
        <v>3.069618975593157E-2</v>
      </c>
      <c r="O73">
        <f t="shared" si="23"/>
        <v>-6.2581584610614032</v>
      </c>
      <c r="P73">
        <f t="shared" si="24"/>
        <v>-203.87411306812467</v>
      </c>
      <c r="Q73">
        <f t="shared" si="25"/>
        <v>1571.1258869318754</v>
      </c>
      <c r="R73">
        <f t="shared" si="26"/>
        <v>3764.3477929772489</v>
      </c>
    </row>
    <row r="74" spans="5:18">
      <c r="E74">
        <v>1000</v>
      </c>
      <c r="F74">
        <v>1800</v>
      </c>
      <c r="G74">
        <f t="shared" si="17"/>
        <v>1250</v>
      </c>
      <c r="H74">
        <f t="shared" si="18"/>
        <v>707.10678118654755</v>
      </c>
      <c r="I74">
        <f t="shared" si="19"/>
        <v>1303.8404810405298</v>
      </c>
      <c r="J74">
        <f t="shared" si="20"/>
        <v>121.52777777777776</v>
      </c>
      <c r="K74">
        <f t="shared" si="20"/>
        <v>68.746492615358775</v>
      </c>
      <c r="L74">
        <f t="shared" si="20"/>
        <v>126.7622689900515</v>
      </c>
      <c r="M74">
        <f t="shared" si="21"/>
        <v>4291.7472908020354</v>
      </c>
      <c r="N74">
        <f t="shared" si="22"/>
        <v>3.0513798111837319E-2</v>
      </c>
      <c r="O74">
        <f t="shared" si="23"/>
        <v>-6.9558152888706051</v>
      </c>
      <c r="P74">
        <f t="shared" si="24"/>
        <v>-227.95639085559174</v>
      </c>
      <c r="Q74">
        <f t="shared" si="25"/>
        <v>1572.0436091444083</v>
      </c>
      <c r="R74">
        <f t="shared" si="26"/>
        <v>4216.1532145073143</v>
      </c>
    </row>
    <row r="75" spans="5:18">
      <c r="E75">
        <v>1000</v>
      </c>
      <c r="F75">
        <v>1825</v>
      </c>
      <c r="G75">
        <f t="shared" si="17"/>
        <v>1270.0885795880538</v>
      </c>
      <c r="H75">
        <f t="shared" si="18"/>
        <v>731.8640584152223</v>
      </c>
      <c r="I75">
        <f t="shared" si="19"/>
        <v>1325</v>
      </c>
      <c r="J75">
        <f t="shared" si="20"/>
        <v>123.48083412661633</v>
      </c>
      <c r="K75">
        <f t="shared" si="20"/>
        <v>71.153450123702157</v>
      </c>
      <c r="L75">
        <f t="shared" si="20"/>
        <v>128.81944444444443</v>
      </c>
      <c r="M75">
        <f t="shared" si="21"/>
        <v>4674.4002231260347</v>
      </c>
      <c r="N75">
        <f t="shared" si="22"/>
        <v>3.0353015358414389E-2</v>
      </c>
      <c r="O75">
        <f t="shared" si="23"/>
        <v>-7.6520239665935996</v>
      </c>
      <c r="P75">
        <f t="shared" si="24"/>
        <v>-252.10094866150831</v>
      </c>
      <c r="Q75">
        <f t="shared" si="25"/>
        <v>1572.8990513384917</v>
      </c>
      <c r="R75">
        <f t="shared" si="26"/>
        <v>4714.090951505219</v>
      </c>
    </row>
    <row r="76" spans="5:18">
      <c r="E76">
        <v>1000</v>
      </c>
      <c r="F76">
        <v>1850</v>
      </c>
      <c r="G76">
        <f t="shared" si="17"/>
        <v>1290.3487900563939</v>
      </c>
      <c r="H76">
        <f t="shared" si="18"/>
        <v>756.63729752107781</v>
      </c>
      <c r="I76">
        <f t="shared" si="19"/>
        <v>1346.2912017836261</v>
      </c>
      <c r="J76">
        <f t="shared" si="20"/>
        <v>125.45057681103827</v>
      </c>
      <c r="K76">
        <f t="shared" si="20"/>
        <v>73.561959481215894</v>
      </c>
      <c r="L76">
        <f t="shared" si="20"/>
        <v>130.88942239563031</v>
      </c>
      <c r="M76">
        <f t="shared" si="21"/>
        <v>5087.6316574197272</v>
      </c>
      <c r="N76">
        <f t="shared" si="22"/>
        <v>3.0211016319863501E-2</v>
      </c>
      <c r="O76">
        <f t="shared" si="23"/>
        <v>-8.3471206500395478</v>
      </c>
      <c r="P76">
        <f t="shared" si="24"/>
        <v>-276.29393733938645</v>
      </c>
      <c r="Q76">
        <f t="shared" si="25"/>
        <v>1573.7060626606135</v>
      </c>
      <c r="R76">
        <f t="shared" si="26"/>
        <v>5258.1610039709485</v>
      </c>
    </row>
    <row r="77" spans="5:18">
      <c r="E77">
        <v>1000</v>
      </c>
      <c r="F77">
        <v>1875</v>
      </c>
      <c r="G77">
        <f t="shared" si="17"/>
        <v>1310.7726728918328</v>
      </c>
      <c r="H77">
        <f t="shared" si="18"/>
        <v>781.4249804043892</v>
      </c>
      <c r="I77">
        <f t="shared" si="19"/>
        <v>1367.707936658993</v>
      </c>
      <c r="J77">
        <f t="shared" si="20"/>
        <v>127.43623208670596</v>
      </c>
      <c r="K77">
        <f t="shared" si="20"/>
        <v>75.971873094871157</v>
      </c>
      <c r="L77">
        <f t="shared" si="20"/>
        <v>132.97160495295765</v>
      </c>
      <c r="M77">
        <f t="shared" si="21"/>
        <v>5531.6783077583996</v>
      </c>
      <c r="N77">
        <f t="shared" si="22"/>
        <v>3.008538727736729E-2</v>
      </c>
      <c r="O77">
        <f t="shared" si="23"/>
        <v>-9.0413840869564233</v>
      </c>
      <c r="P77">
        <f t="shared" si="24"/>
        <v>-300.52410506139961</v>
      </c>
      <c r="Q77">
        <f t="shared" si="25"/>
        <v>1574.4758949386005</v>
      </c>
      <c r="R77">
        <f t="shared" si="26"/>
        <v>5848.3633719044883</v>
      </c>
    </row>
    <row r="78" spans="5:18">
      <c r="E78">
        <v>1000</v>
      </c>
      <c r="F78">
        <v>1900</v>
      </c>
      <c r="G78">
        <f t="shared" si="17"/>
        <v>1331.3526955694347</v>
      </c>
      <c r="H78">
        <f t="shared" si="18"/>
        <v>806.22577482985491</v>
      </c>
      <c r="I78">
        <f t="shared" si="19"/>
        <v>1389.2443989449805</v>
      </c>
      <c r="J78">
        <f t="shared" si="20"/>
        <v>129.43706762480613</v>
      </c>
      <c r="K78">
        <f t="shared" si="20"/>
        <v>78.38306144179144</v>
      </c>
      <c r="L78">
        <f t="shared" si="20"/>
        <v>135.06542767520642</v>
      </c>
      <c r="M78">
        <f t="shared" si="21"/>
        <v>6006.7626052907499</v>
      </c>
      <c r="N78">
        <f t="shared" si="22"/>
        <v>2.9974058901892128E-2</v>
      </c>
      <c r="O78">
        <f t="shared" si="23"/>
        <v>-9.7350453149762064</v>
      </c>
      <c r="P78">
        <f t="shared" si="24"/>
        <v>-324.78235086011915</v>
      </c>
      <c r="Q78">
        <f t="shared" si="25"/>
        <v>1575.2176491398809</v>
      </c>
      <c r="R78">
        <f t="shared" si="26"/>
        <v>6484.6980553058675</v>
      </c>
    </row>
    <row r="79" spans="5:18">
      <c r="E79">
        <v>1000</v>
      </c>
      <c r="F79">
        <v>1925</v>
      </c>
      <c r="G79">
        <f t="shared" si="17"/>
        <v>1352.081728298996</v>
      </c>
      <c r="H79">
        <f t="shared" si="18"/>
        <v>831.0385069297331</v>
      </c>
      <c r="I79">
        <f t="shared" si="19"/>
        <v>1410.8951059522462</v>
      </c>
      <c r="J79">
        <f t="shared" si="20"/>
        <v>131.45239025129126</v>
      </c>
      <c r="K79">
        <f t="shared" si="20"/>
        <v>80.795410395946263</v>
      </c>
      <c r="L79">
        <f t="shared" si="20"/>
        <v>137.17035752313504</v>
      </c>
      <c r="M79">
        <f t="shared" si="21"/>
        <v>6513.0937426489445</v>
      </c>
      <c r="N79">
        <f t="shared" si="22"/>
        <v>2.9875251382604315E-2</v>
      </c>
      <c r="O79">
        <f t="shared" si="23"/>
        <v>-10.4282956373397</v>
      </c>
      <c r="P79">
        <f t="shared" si="24"/>
        <v>-349.06135194604121</v>
      </c>
      <c r="Q79">
        <f t="shared" si="25"/>
        <v>1575.9386480539588</v>
      </c>
      <c r="R79">
        <f t="shared" si="26"/>
        <v>7167.1650541750423</v>
      </c>
    </row>
    <row r="80" spans="5:18">
      <c r="E80">
        <v>1000</v>
      </c>
      <c r="F80">
        <v>1950</v>
      </c>
      <c r="G80">
        <f t="shared" si="17"/>
        <v>1372.953021774598</v>
      </c>
      <c r="H80">
        <f t="shared" si="18"/>
        <v>855.86213843118446</v>
      </c>
      <c r="I80">
        <f t="shared" si="19"/>
        <v>1432.6548781894403</v>
      </c>
      <c r="J80">
        <f t="shared" si="20"/>
        <v>133.48154378364146</v>
      </c>
      <c r="K80">
        <f t="shared" si="20"/>
        <v>83.208819014142918</v>
      </c>
      <c r="L80">
        <f t="shared" si="20"/>
        <v>139.28589093508447</v>
      </c>
      <c r="M80">
        <f t="shared" si="21"/>
        <v>7050.868620867519</v>
      </c>
      <c r="N80">
        <f t="shared" si="22"/>
        <v>2.9787429296120084E-2</v>
      </c>
      <c r="O80">
        <f t="shared" si="23"/>
        <v>-11.121293203621839</v>
      </c>
      <c r="P80">
        <f t="shared" si="24"/>
        <v>-373.35525308558351</v>
      </c>
      <c r="Q80">
        <f t="shared" si="25"/>
        <v>1576.6447469144164</v>
      </c>
      <c r="R80">
        <f t="shared" si="26"/>
        <v>7895.7643685120565</v>
      </c>
    </row>
    <row r="81" spans="5:18">
      <c r="E81">
        <v>1000</v>
      </c>
      <c r="F81">
        <v>1975</v>
      </c>
      <c r="G81">
        <f t="shared" si="17"/>
        <v>1393.9601859450649</v>
      </c>
      <c r="H81">
        <f t="shared" si="18"/>
        <v>880.69574769042686</v>
      </c>
      <c r="I81">
        <f t="shared" si="19"/>
        <v>1454.5188207788856</v>
      </c>
      <c r="J81">
        <f t="shared" si="20"/>
        <v>135.5239069668813</v>
      </c>
      <c r="K81">
        <f t="shared" si="20"/>
        <v>85.623197692124819</v>
      </c>
      <c r="L81">
        <f t="shared" si="20"/>
        <v>141.41155202016941</v>
      </c>
      <c r="M81">
        <f t="shared" si="21"/>
        <v>7620.2727115978687</v>
      </c>
      <c r="N81">
        <f t="shared" si="22"/>
        <v>2.9709264303101859E-2</v>
      </c>
      <c r="O81">
        <f t="shared" si="23"/>
        <v>-11.81416845593875</v>
      </c>
      <c r="P81">
        <f t="shared" si="24"/>
        <v>-397.65940803540082</v>
      </c>
      <c r="Q81">
        <f t="shared" si="25"/>
        <v>1577.3405919645993</v>
      </c>
      <c r="R81">
        <f t="shared" si="26"/>
        <v>8670.495998316881</v>
      </c>
    </row>
    <row r="82" spans="5:18" ht="15.75" thickBot="1">
      <c r="E82">
        <v>1000</v>
      </c>
      <c r="F82">
        <v>2000</v>
      </c>
      <c r="G82">
        <f t="shared" si="17"/>
        <v>1415.0971698084907</v>
      </c>
      <c r="H82">
        <f t="shared" si="18"/>
        <v>905.5385138137417</v>
      </c>
      <c r="I82">
        <f t="shared" si="19"/>
        <v>1476.48230602334</v>
      </c>
      <c r="J82">
        <f t="shared" si="20"/>
        <v>137.57889150915881</v>
      </c>
      <c r="K82">
        <f t="shared" si="20"/>
        <v>88.038466620780426</v>
      </c>
      <c r="L82">
        <f t="shared" si="20"/>
        <v>143.54689086338027</v>
      </c>
      <c r="M82">
        <f t="shared" si="21"/>
        <v>8221.4808450318942</v>
      </c>
      <c r="N82">
        <f t="shared" si="22"/>
        <v>2.9639604170727002E-2</v>
      </c>
      <c r="O82">
        <f t="shared" si="23"/>
        <v>-12.507028648941462</v>
      </c>
      <c r="P82">
        <f t="shared" si="24"/>
        <v>-421.97016454402569</v>
      </c>
      <c r="Q82">
        <f t="shared" si="25"/>
        <v>1578.0298354559743</v>
      </c>
      <c r="R82">
        <f t="shared" si="26"/>
        <v>9491.3599435895449</v>
      </c>
    </row>
    <row r="83" spans="5:18" ht="15.75" thickBot="1">
      <c r="L83" s="3" t="s">
        <v>23</v>
      </c>
      <c r="M83" s="2">
        <f>MAX(M2:M82)</f>
        <v>8221.4808450318942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Valeria</cp:lastModifiedBy>
  <dcterms:created xsi:type="dcterms:W3CDTF">2012-01-10T15:56:57Z</dcterms:created>
  <dcterms:modified xsi:type="dcterms:W3CDTF">2012-01-19T18:41:00Z</dcterms:modified>
</cp:coreProperties>
</file>