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05AD0890-F993-469B-81D5-AE089507F59F}" xr6:coauthVersionLast="47" xr6:coauthVersionMax="47" xr10:uidLastSave="{00000000-0000-0000-0000-000000000000}"/>
  <bookViews>
    <workbookView xWindow="240" yWindow="105" windowWidth="14805" windowHeight="8010" firstSheet="3" xr2:uid="{00000000-000D-0000-FFFF-FFFF00000000}"/>
  </bookViews>
  <sheets>
    <sheet name="Collected_Data" sheetId="1" r:id="rId1"/>
    <sheet name="D_elev" sheetId="2" r:id="rId2"/>
    <sheet name="Eigenmotion" sheetId="3" r:id="rId3"/>
    <sheet name="Razvan CL-CD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4" l="1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11" i="4"/>
  <c r="M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11" i="4"/>
  <c r="L12" i="4"/>
  <c r="O10" i="4"/>
  <c r="N10" i="4"/>
  <c r="L10" i="4"/>
</calcChain>
</file>

<file path=xl/sharedStrings.xml><?xml version="1.0" encoding="utf-8"?>
<sst xmlns="http://schemas.openxmlformats.org/spreadsheetml/2006/main" count="196" uniqueCount="65">
  <si>
    <t>Data from:</t>
  </si>
  <si>
    <t>Leo</t>
  </si>
  <si>
    <t>Benjamin</t>
  </si>
  <si>
    <t>Data from: Razvan</t>
  </si>
  <si>
    <t>Domantas</t>
  </si>
  <si>
    <t>Gintas</t>
  </si>
  <si>
    <t>Ned</t>
  </si>
  <si>
    <t>Inconsistent</t>
  </si>
  <si>
    <t>test number</t>
  </si>
  <si>
    <t>h [ft]</t>
  </si>
  <si>
    <t>V[kts]</t>
  </si>
  <si>
    <t>TAT[C]</t>
  </si>
  <si>
    <t>FFL[lbs/hr]</t>
  </si>
  <si>
    <t>FFR[lbs/hr]</t>
  </si>
  <si>
    <t>Wf[lbs]</t>
  </si>
  <si>
    <t>alpha[deg]</t>
  </si>
  <si>
    <t>time</t>
  </si>
  <si>
    <t>test</t>
  </si>
  <si>
    <t>Test</t>
  </si>
  <si>
    <t>Unknown</t>
  </si>
  <si>
    <t>trim tests</t>
  </si>
  <si>
    <t>h[ft]</t>
  </si>
  <si>
    <t>δ_et[deg]</t>
  </si>
  <si>
    <t>δ_elev[deg]</t>
  </si>
  <si>
    <t>Fe[N]</t>
  </si>
  <si>
    <t>-</t>
  </si>
  <si>
    <t>00:35:XX</t>
  </si>
  <si>
    <t>Redo1?</t>
  </si>
  <si>
    <t>Benjamin went to cabin</t>
  </si>
  <si>
    <t>Demos</t>
  </si>
  <si>
    <t>Maneuver</t>
  </si>
  <si>
    <t>remarks</t>
  </si>
  <si>
    <t>Elevator step</t>
  </si>
  <si>
    <t>Reach constant g</t>
  </si>
  <si>
    <t>Pitch up</t>
  </si>
  <si>
    <t>Phugoid</t>
  </si>
  <si>
    <t>Sym. Eigenmotion (stick let go)</t>
  </si>
  <si>
    <t>Dutch</t>
  </si>
  <si>
    <t>Dutch Roll</t>
  </si>
  <si>
    <t>Asym. Eigenmotion (well damped)</t>
  </si>
  <si>
    <t>Aperiodic roll</t>
  </si>
  <si>
    <t>Yaw damper</t>
  </si>
  <si>
    <t>Damped out D.R.</t>
  </si>
  <si>
    <t>Spiral</t>
  </si>
  <si>
    <t>Step on δa; settle at constant p</t>
  </si>
  <si>
    <t>Zero g</t>
  </si>
  <si>
    <t>Roll to the left (not stable) 2 g</t>
  </si>
  <si>
    <t>Directional stability</t>
  </si>
  <si>
    <t>Yaw roll coupling, unstable, φ keeps going down. over load 2g</t>
  </si>
  <si>
    <t>0 g</t>
  </si>
  <si>
    <t>lon g</t>
  </si>
  <si>
    <t>2.5g pull up</t>
  </si>
  <si>
    <t>Sea level conditions</t>
  </si>
  <si>
    <t>Wing Area [m^2]</t>
  </si>
  <si>
    <t>Initial weight [N]</t>
  </si>
  <si>
    <t>density [kg/m^3]</t>
  </si>
  <si>
    <t>temperature [K]</t>
  </si>
  <si>
    <t>pressure [Pa]</t>
  </si>
  <si>
    <t>g0*m/R*L</t>
  </si>
  <si>
    <t>height [m]</t>
  </si>
  <si>
    <t>speed [m/s]</t>
  </si>
  <si>
    <t>Weight [N]</t>
  </si>
  <si>
    <t>CL</t>
  </si>
  <si>
    <t>T=D [N]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</si>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</sst>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/>
    <xf numFmtId="164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2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2"/>
  <sheetViews>
    <sheetView tabSelected="1" topLeftCell="AV1" workbookViewId="0">
      <selection activeCell="BH22" sqref="BH22"/>
    </sheetView>
  </sheetViews>
  <sheetFormatPr defaultRowHeight="15"/>
  <cols>
    <col min="1" max="1" width="11.5703125" customWidth="1"/>
    <col min="5" max="5" width="10" customWidth="1"/>
    <col min="6" max="6" width="9.7109375" customWidth="1"/>
    <col min="7" max="7" width="9.85546875" customWidth="1"/>
    <col min="13" max="13" width="11.28515625" bestFit="1" customWidth="1"/>
    <col min="14" max="14" width="15.28515625" customWidth="1"/>
    <col min="15" max="15" width="15" bestFit="1" customWidth="1"/>
    <col min="16" max="16" width="10" customWidth="1"/>
    <col min="26" max="26" width="14.85546875" bestFit="1" customWidth="1"/>
  </cols>
  <sheetData>
    <row r="1" spans="1:61">
      <c r="A1" t="s">
        <v>0</v>
      </c>
      <c r="B1" t="s">
        <v>1</v>
      </c>
      <c r="M1" t="s">
        <v>0</v>
      </c>
      <c r="N1" t="s">
        <v>2</v>
      </c>
      <c r="W1" t="s">
        <v>3</v>
      </c>
      <c r="AG1" t="s">
        <v>0</v>
      </c>
      <c r="AH1" t="s">
        <v>4</v>
      </c>
      <c r="AQ1" t="s">
        <v>0</v>
      </c>
      <c r="AR1" t="s">
        <v>5</v>
      </c>
      <c r="BA1" t="s">
        <v>0</v>
      </c>
      <c r="BB1" t="s">
        <v>6</v>
      </c>
    </row>
    <row r="2" spans="1:61">
      <c r="AW2" s="9" t="s">
        <v>7</v>
      </c>
    </row>
    <row r="3" spans="1:61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G3" t="s">
        <v>8</v>
      </c>
      <c r="AH3" t="s">
        <v>9</v>
      </c>
      <c r="AI3" t="s">
        <v>10</v>
      </c>
      <c r="AJ3" t="s">
        <v>11</v>
      </c>
      <c r="AK3" t="s">
        <v>12</v>
      </c>
      <c r="AL3" t="s">
        <v>13</v>
      </c>
      <c r="AM3" t="s">
        <v>14</v>
      </c>
      <c r="AN3" t="s">
        <v>15</v>
      </c>
      <c r="AO3" t="s">
        <v>16</v>
      </c>
      <c r="AQ3" t="s">
        <v>8</v>
      </c>
      <c r="AR3" t="s">
        <v>9</v>
      </c>
      <c r="AS3" t="s">
        <v>10</v>
      </c>
      <c r="AT3" t="s">
        <v>11</v>
      </c>
      <c r="AU3" t="s">
        <v>12</v>
      </c>
      <c r="AV3" t="s">
        <v>13</v>
      </c>
      <c r="AW3" t="s">
        <v>14</v>
      </c>
      <c r="AX3" t="s">
        <v>15</v>
      </c>
      <c r="AY3" t="s">
        <v>16</v>
      </c>
      <c r="BA3" t="s">
        <v>8</v>
      </c>
      <c r="BB3" t="s">
        <v>9</v>
      </c>
      <c r="BC3" t="s">
        <v>10</v>
      </c>
      <c r="BD3" t="s">
        <v>11</v>
      </c>
      <c r="BE3" t="s">
        <v>12</v>
      </c>
      <c r="BF3" t="s">
        <v>13</v>
      </c>
      <c r="BG3" t="s">
        <v>14</v>
      </c>
      <c r="BH3" t="s">
        <v>15</v>
      </c>
      <c r="BI3" t="s">
        <v>16</v>
      </c>
    </row>
    <row r="4" spans="1:61">
      <c r="A4">
        <v>0</v>
      </c>
      <c r="B4">
        <v>6000</v>
      </c>
      <c r="C4">
        <v>247</v>
      </c>
      <c r="D4">
        <v>13.5</v>
      </c>
      <c r="E4">
        <v>790</v>
      </c>
      <c r="F4">
        <v>782</v>
      </c>
      <c r="G4">
        <v>311</v>
      </c>
      <c r="H4">
        <v>1.7</v>
      </c>
      <c r="I4" s="1">
        <v>1.0856481481481481E-2</v>
      </c>
      <c r="M4" t="s">
        <v>17</v>
      </c>
      <c r="N4">
        <v>5990</v>
      </c>
      <c r="O4">
        <v>245</v>
      </c>
      <c r="P4">
        <v>13.3</v>
      </c>
      <c r="Q4">
        <v>788</v>
      </c>
      <c r="R4">
        <v>780</v>
      </c>
      <c r="S4">
        <v>285</v>
      </c>
      <c r="T4">
        <v>1.7</v>
      </c>
      <c r="U4" s="1">
        <v>1.0972222222222222E-2</v>
      </c>
      <c r="W4" t="s">
        <v>17</v>
      </c>
      <c r="X4">
        <v>5990</v>
      </c>
      <c r="Y4">
        <v>246</v>
      </c>
      <c r="Z4">
        <v>13.3</v>
      </c>
      <c r="AA4">
        <v>790</v>
      </c>
      <c r="AB4">
        <v>780</v>
      </c>
      <c r="AC4">
        <v>290</v>
      </c>
      <c r="AD4">
        <v>1.7</v>
      </c>
      <c r="AE4" s="1">
        <v>1.1099537037037036E-2</v>
      </c>
      <c r="AG4" t="s">
        <v>17</v>
      </c>
      <c r="AH4">
        <v>5990</v>
      </c>
      <c r="AI4">
        <v>245</v>
      </c>
      <c r="AJ4">
        <v>13.3</v>
      </c>
      <c r="AK4">
        <v>786</v>
      </c>
      <c r="AL4">
        <v>777</v>
      </c>
      <c r="AM4">
        <v>274</v>
      </c>
      <c r="AN4">
        <v>1.7</v>
      </c>
      <c r="AO4" s="1">
        <v>1.0868055555555556E-2</v>
      </c>
      <c r="AQ4" t="s">
        <v>17</v>
      </c>
      <c r="AR4">
        <v>5990</v>
      </c>
      <c r="AS4">
        <v>245</v>
      </c>
      <c r="AT4">
        <v>13.3</v>
      </c>
      <c r="AU4">
        <v>788</v>
      </c>
      <c r="AV4">
        <v>776</v>
      </c>
      <c r="AW4" s="8">
        <v>276</v>
      </c>
      <c r="AX4">
        <v>1.5</v>
      </c>
      <c r="AY4" s="1">
        <v>1.0763888888888889E-2</v>
      </c>
      <c r="BA4" t="s">
        <v>18</v>
      </c>
      <c r="BB4">
        <v>5990</v>
      </c>
      <c r="BC4">
        <v>246</v>
      </c>
      <c r="BD4">
        <v>14</v>
      </c>
      <c r="BE4">
        <v>781</v>
      </c>
      <c r="BF4">
        <v>783</v>
      </c>
      <c r="BG4">
        <v>291</v>
      </c>
      <c r="BH4">
        <v>1.8</v>
      </c>
      <c r="BI4" s="12" t="s">
        <v>19</v>
      </c>
    </row>
    <row r="5" spans="1:61">
      <c r="A5">
        <v>1</v>
      </c>
      <c r="B5">
        <v>7990</v>
      </c>
      <c r="C5">
        <v>258</v>
      </c>
      <c r="D5" s="2">
        <v>10</v>
      </c>
      <c r="E5">
        <v>755</v>
      </c>
      <c r="F5">
        <v>788</v>
      </c>
      <c r="G5">
        <v>424</v>
      </c>
      <c r="H5">
        <v>1.9</v>
      </c>
      <c r="I5" s="1">
        <v>1.4490740740740742E-2</v>
      </c>
      <c r="M5">
        <v>1</v>
      </c>
      <c r="N5">
        <v>7990</v>
      </c>
      <c r="O5">
        <v>248</v>
      </c>
      <c r="P5" s="2">
        <v>10</v>
      </c>
      <c r="Q5">
        <v>750</v>
      </c>
      <c r="R5">
        <v>784</v>
      </c>
      <c r="S5">
        <v>407</v>
      </c>
      <c r="T5">
        <v>1.6</v>
      </c>
      <c r="U5" s="1">
        <v>1.3969907407407407E-2</v>
      </c>
      <c r="W5">
        <v>1</v>
      </c>
      <c r="X5">
        <v>7990</v>
      </c>
      <c r="Y5">
        <v>248</v>
      </c>
      <c r="Z5" s="2">
        <v>10</v>
      </c>
      <c r="AA5">
        <v>753</v>
      </c>
      <c r="AB5">
        <v>785</v>
      </c>
      <c r="AC5">
        <v>423</v>
      </c>
      <c r="AD5">
        <v>1.6</v>
      </c>
      <c r="AE5" s="1">
        <v>1.4409722222222223E-2</v>
      </c>
      <c r="AG5">
        <v>1</v>
      </c>
      <c r="AH5">
        <v>8000</v>
      </c>
      <c r="AI5">
        <v>248</v>
      </c>
      <c r="AJ5" s="2">
        <v>10</v>
      </c>
      <c r="AK5">
        <v>750</v>
      </c>
      <c r="AL5">
        <v>783</v>
      </c>
      <c r="AM5">
        <v>414</v>
      </c>
      <c r="AN5">
        <v>1.6</v>
      </c>
      <c r="AO5" s="1">
        <v>1.4236111111111111E-2</v>
      </c>
      <c r="AQ5">
        <v>1</v>
      </c>
      <c r="AR5">
        <v>7990</v>
      </c>
      <c r="AS5">
        <v>248</v>
      </c>
      <c r="AT5" s="2">
        <v>10</v>
      </c>
      <c r="AU5">
        <v>752</v>
      </c>
      <c r="AV5">
        <v>780</v>
      </c>
      <c r="AW5" s="8">
        <v>409</v>
      </c>
      <c r="AX5">
        <v>1.6</v>
      </c>
      <c r="AY5" s="1">
        <v>1.4409722222222223E-2</v>
      </c>
      <c r="BA5">
        <v>1</v>
      </c>
      <c r="BB5">
        <v>7990</v>
      </c>
      <c r="BC5">
        <v>248</v>
      </c>
      <c r="BD5">
        <v>10</v>
      </c>
      <c r="BE5">
        <v>755</v>
      </c>
      <c r="BF5">
        <v>784</v>
      </c>
      <c r="BG5">
        <v>420</v>
      </c>
      <c r="BH5">
        <v>1.6</v>
      </c>
      <c r="BI5" s="12" t="s">
        <v>19</v>
      </c>
    </row>
    <row r="6" spans="1:61">
      <c r="A6">
        <v>2</v>
      </c>
      <c r="B6">
        <v>7990</v>
      </c>
      <c r="C6">
        <v>221</v>
      </c>
      <c r="D6" s="2">
        <v>8</v>
      </c>
      <c r="E6">
        <v>640</v>
      </c>
      <c r="F6">
        <v>675</v>
      </c>
      <c r="G6">
        <v>447</v>
      </c>
      <c r="H6">
        <v>2.4</v>
      </c>
      <c r="I6" s="1">
        <v>1.5092592592592593E-2</v>
      </c>
      <c r="M6">
        <v>2</v>
      </c>
      <c r="N6">
        <v>7990</v>
      </c>
      <c r="O6">
        <v>221</v>
      </c>
      <c r="P6" s="2">
        <v>8</v>
      </c>
      <c r="Q6">
        <v>640</v>
      </c>
      <c r="R6">
        <v>676</v>
      </c>
      <c r="S6">
        <v>451</v>
      </c>
      <c r="T6">
        <v>2.4</v>
      </c>
      <c r="U6" s="1">
        <v>1.5439814814814814E-2</v>
      </c>
      <c r="W6">
        <v>2</v>
      </c>
      <c r="X6">
        <v>7990</v>
      </c>
      <c r="Y6">
        <v>221</v>
      </c>
      <c r="Z6" s="2">
        <v>8</v>
      </c>
      <c r="AA6">
        <v>640</v>
      </c>
      <c r="AB6">
        <v>675</v>
      </c>
      <c r="AC6">
        <v>456</v>
      </c>
      <c r="AD6">
        <v>2.4</v>
      </c>
      <c r="AE6" s="1">
        <v>1.5613425925925926E-2</v>
      </c>
      <c r="AG6">
        <v>2</v>
      </c>
      <c r="AH6">
        <v>7990</v>
      </c>
      <c r="AI6">
        <v>221</v>
      </c>
      <c r="AJ6" s="2">
        <v>8</v>
      </c>
      <c r="AK6">
        <v>641</v>
      </c>
      <c r="AL6">
        <v>675</v>
      </c>
      <c r="AM6">
        <v>450</v>
      </c>
      <c r="AN6">
        <v>2.4</v>
      </c>
      <c r="AO6" s="1">
        <v>1.5405092592592592E-2</v>
      </c>
      <c r="AQ6">
        <v>2</v>
      </c>
      <c r="AR6">
        <v>7990</v>
      </c>
      <c r="AS6">
        <v>221</v>
      </c>
      <c r="AT6" s="2">
        <v>8</v>
      </c>
      <c r="AU6">
        <v>640</v>
      </c>
      <c r="AV6">
        <v>676</v>
      </c>
      <c r="AW6">
        <v>446</v>
      </c>
      <c r="AX6">
        <v>2.4</v>
      </c>
      <c r="AY6" s="1">
        <v>1.5601851851851851E-2</v>
      </c>
      <c r="BA6">
        <v>2</v>
      </c>
      <c r="BB6">
        <v>7990</v>
      </c>
      <c r="BC6">
        <v>221</v>
      </c>
      <c r="BD6" s="2">
        <v>8</v>
      </c>
      <c r="BE6">
        <v>639</v>
      </c>
      <c r="BF6">
        <v>676</v>
      </c>
      <c r="BG6">
        <v>449</v>
      </c>
      <c r="BH6">
        <v>2.4</v>
      </c>
      <c r="BI6" s="12" t="s">
        <v>19</v>
      </c>
    </row>
    <row r="7" spans="1:61">
      <c r="A7">
        <v>3</v>
      </c>
      <c r="B7">
        <v>7990</v>
      </c>
      <c r="C7">
        <v>194</v>
      </c>
      <c r="D7">
        <v>6.5</v>
      </c>
      <c r="E7">
        <v>550</v>
      </c>
      <c r="F7">
        <v>568</v>
      </c>
      <c r="G7">
        <v>484</v>
      </c>
      <c r="H7">
        <v>3.5</v>
      </c>
      <c r="I7" s="1">
        <v>1.6724537037037038E-2</v>
      </c>
      <c r="M7">
        <v>3</v>
      </c>
      <c r="N7">
        <v>7990</v>
      </c>
      <c r="O7">
        <v>194</v>
      </c>
      <c r="P7">
        <v>6.5</v>
      </c>
      <c r="Q7">
        <v>550</v>
      </c>
      <c r="R7">
        <v>565</v>
      </c>
      <c r="S7">
        <v>485</v>
      </c>
      <c r="T7">
        <v>3.4</v>
      </c>
      <c r="U7" s="1">
        <v>1.6851851851851851E-2</v>
      </c>
      <c r="W7">
        <v>3</v>
      </c>
      <c r="X7">
        <v>7990</v>
      </c>
      <c r="Y7">
        <v>194</v>
      </c>
      <c r="Z7">
        <v>6.5</v>
      </c>
      <c r="AA7">
        <v>550</v>
      </c>
      <c r="AB7">
        <v>567</v>
      </c>
      <c r="AC7">
        <v>483</v>
      </c>
      <c r="AD7">
        <v>3.4</v>
      </c>
      <c r="AE7" s="1">
        <v>1.6724537037037038E-2</v>
      </c>
      <c r="AG7">
        <v>3</v>
      </c>
      <c r="AH7">
        <v>7990</v>
      </c>
      <c r="AI7">
        <v>194</v>
      </c>
      <c r="AJ7">
        <v>6.3</v>
      </c>
      <c r="AK7">
        <v>550</v>
      </c>
      <c r="AL7">
        <v>565</v>
      </c>
      <c r="AM7">
        <v>485</v>
      </c>
      <c r="AN7">
        <v>3.4</v>
      </c>
      <c r="AO7" s="1">
        <v>1.6898148148148148E-2</v>
      </c>
      <c r="AQ7">
        <v>3</v>
      </c>
      <c r="AR7">
        <v>7990</v>
      </c>
      <c r="AS7">
        <v>194</v>
      </c>
      <c r="AT7">
        <v>6.5</v>
      </c>
      <c r="AU7">
        <v>550</v>
      </c>
      <c r="AV7">
        <v>567</v>
      </c>
      <c r="AW7">
        <v>487</v>
      </c>
      <c r="AX7">
        <v>3.5</v>
      </c>
      <c r="AY7" s="1">
        <v>1.6932870370370369E-2</v>
      </c>
      <c r="BA7">
        <v>3</v>
      </c>
      <c r="BB7">
        <v>7990</v>
      </c>
      <c r="BC7">
        <v>194</v>
      </c>
      <c r="BD7">
        <v>6.5</v>
      </c>
      <c r="BE7">
        <v>550</v>
      </c>
      <c r="BF7">
        <v>568</v>
      </c>
      <c r="BG7">
        <v>486</v>
      </c>
      <c r="BH7">
        <v>3.4</v>
      </c>
      <c r="BI7" s="12" t="s">
        <v>19</v>
      </c>
    </row>
    <row r="8" spans="1:61">
      <c r="A8">
        <v>4</v>
      </c>
      <c r="B8">
        <v>7990</v>
      </c>
      <c r="C8">
        <v>162</v>
      </c>
      <c r="D8" s="2">
        <v>5</v>
      </c>
      <c r="E8">
        <v>465</v>
      </c>
      <c r="F8">
        <v>482</v>
      </c>
      <c r="G8">
        <v>541</v>
      </c>
      <c r="H8">
        <v>5.4</v>
      </c>
      <c r="I8" s="1">
        <v>1.9386574074074073E-2</v>
      </c>
      <c r="M8">
        <v>4</v>
      </c>
      <c r="N8">
        <v>7990</v>
      </c>
      <c r="O8">
        <v>162</v>
      </c>
      <c r="P8" s="2">
        <v>5</v>
      </c>
      <c r="Q8">
        <v>453</v>
      </c>
      <c r="R8">
        <v>481</v>
      </c>
      <c r="S8">
        <v>539</v>
      </c>
      <c r="T8">
        <v>5.4</v>
      </c>
      <c r="U8" s="1">
        <v>1.9317129629629629E-2</v>
      </c>
      <c r="V8" s="3"/>
      <c r="W8">
        <v>4</v>
      </c>
      <c r="X8">
        <v>7990</v>
      </c>
      <c r="Y8">
        <v>164</v>
      </c>
      <c r="Z8" s="2">
        <v>5</v>
      </c>
      <c r="AA8">
        <v>465</v>
      </c>
      <c r="AB8">
        <v>482</v>
      </c>
      <c r="AC8">
        <v>541</v>
      </c>
      <c r="AD8">
        <v>5.4</v>
      </c>
      <c r="AE8" s="1">
        <v>1.9421296296296298E-2</v>
      </c>
      <c r="AG8">
        <v>4</v>
      </c>
      <c r="AH8">
        <v>7990</v>
      </c>
      <c r="AI8">
        <v>162</v>
      </c>
      <c r="AJ8" s="2">
        <v>5</v>
      </c>
      <c r="AK8">
        <v>453</v>
      </c>
      <c r="AL8">
        <v>481</v>
      </c>
      <c r="AM8">
        <v>540</v>
      </c>
      <c r="AN8">
        <v>5.4</v>
      </c>
      <c r="AO8" s="1">
        <v>1.9386574074074073E-2</v>
      </c>
      <c r="AQ8">
        <v>4</v>
      </c>
      <c r="AR8">
        <v>7990</v>
      </c>
      <c r="AS8">
        <v>162</v>
      </c>
      <c r="AT8" s="2">
        <v>5</v>
      </c>
      <c r="AU8">
        <v>464</v>
      </c>
      <c r="AV8">
        <v>480</v>
      </c>
      <c r="AW8">
        <v>540</v>
      </c>
      <c r="AX8">
        <v>5.4</v>
      </c>
      <c r="AY8" s="1">
        <v>1.9409722222222221E-2</v>
      </c>
      <c r="BA8">
        <v>4</v>
      </c>
      <c r="BB8">
        <v>7990</v>
      </c>
      <c r="BC8">
        <v>162</v>
      </c>
      <c r="BD8" s="2">
        <v>5</v>
      </c>
      <c r="BE8">
        <v>452</v>
      </c>
      <c r="BF8">
        <v>481</v>
      </c>
      <c r="BG8">
        <v>538</v>
      </c>
      <c r="BH8">
        <v>5.4</v>
      </c>
      <c r="BI8" s="12" t="s">
        <v>19</v>
      </c>
    </row>
    <row r="9" spans="1:61">
      <c r="A9">
        <v>5</v>
      </c>
      <c r="B9">
        <v>7990</v>
      </c>
      <c r="C9">
        <v>135</v>
      </c>
      <c r="D9">
        <v>3.3</v>
      </c>
      <c r="E9">
        <v>431</v>
      </c>
      <c r="F9">
        <v>453</v>
      </c>
      <c r="G9">
        <v>570</v>
      </c>
      <c r="H9">
        <v>8.1999999999999993</v>
      </c>
      <c r="I9" s="1">
        <v>2.0949074074074075E-2</v>
      </c>
      <c r="M9">
        <v>5</v>
      </c>
      <c r="N9">
        <v>8000</v>
      </c>
      <c r="O9">
        <v>135</v>
      </c>
      <c r="P9" s="2">
        <v>3.3</v>
      </c>
      <c r="Q9">
        <v>430</v>
      </c>
      <c r="R9">
        <v>454</v>
      </c>
      <c r="S9">
        <v>571</v>
      </c>
      <c r="T9">
        <v>8.1999999999999993</v>
      </c>
      <c r="U9" s="1">
        <v>2.101851851851852E-2</v>
      </c>
      <c r="W9">
        <v>5</v>
      </c>
      <c r="X9">
        <v>8000</v>
      </c>
      <c r="Y9">
        <v>136</v>
      </c>
      <c r="Z9">
        <v>3.3</v>
      </c>
      <c r="AA9">
        <v>430</v>
      </c>
      <c r="AB9">
        <v>454</v>
      </c>
      <c r="AC9">
        <v>568</v>
      </c>
      <c r="AD9">
        <v>8.1</v>
      </c>
      <c r="AE9" s="1">
        <v>2.0925925925925924E-2</v>
      </c>
      <c r="AG9">
        <v>5</v>
      </c>
      <c r="AH9">
        <v>7990</v>
      </c>
      <c r="AI9">
        <v>135</v>
      </c>
      <c r="AJ9">
        <v>3.3</v>
      </c>
      <c r="AK9">
        <v>430</v>
      </c>
      <c r="AL9">
        <v>455</v>
      </c>
      <c r="AM9">
        <v>569</v>
      </c>
      <c r="AN9">
        <v>8.1999999999999993</v>
      </c>
      <c r="AO9" s="1">
        <v>2.1006944444444446E-2</v>
      </c>
      <c r="AQ9">
        <v>5</v>
      </c>
      <c r="AR9">
        <v>7990</v>
      </c>
      <c r="AS9">
        <v>135</v>
      </c>
      <c r="AT9">
        <v>3.3</v>
      </c>
      <c r="AU9">
        <v>430</v>
      </c>
      <c r="AV9">
        <v>453</v>
      </c>
      <c r="AW9">
        <v>570</v>
      </c>
      <c r="AX9">
        <v>8.1</v>
      </c>
      <c r="AY9" s="1">
        <v>2.1030092592592593E-2</v>
      </c>
      <c r="BA9">
        <v>5</v>
      </c>
      <c r="BB9">
        <v>7980</v>
      </c>
      <c r="BC9">
        <v>133</v>
      </c>
      <c r="BD9">
        <v>3.3</v>
      </c>
      <c r="BE9">
        <v>462</v>
      </c>
      <c r="BF9">
        <v>485</v>
      </c>
      <c r="BG9">
        <v>558</v>
      </c>
      <c r="BH9">
        <v>8.3000000000000007</v>
      </c>
      <c r="BI9" s="1">
        <v>2.1076388888888888E-2</v>
      </c>
    </row>
    <row r="10" spans="1:61">
      <c r="A10">
        <v>6</v>
      </c>
      <c r="B10">
        <v>7990</v>
      </c>
      <c r="C10">
        <v>118</v>
      </c>
      <c r="D10">
        <v>2.5</v>
      </c>
      <c r="E10">
        <v>450</v>
      </c>
      <c r="F10">
        <v>470</v>
      </c>
      <c r="G10">
        <v>591</v>
      </c>
      <c r="H10">
        <v>10.8</v>
      </c>
      <c r="I10" s="1">
        <v>2.2083333333333333E-2</v>
      </c>
      <c r="M10">
        <v>6</v>
      </c>
      <c r="N10">
        <v>7990</v>
      </c>
      <c r="O10">
        <v>117</v>
      </c>
      <c r="P10">
        <v>2.5</v>
      </c>
      <c r="Q10">
        <v>450</v>
      </c>
      <c r="R10">
        <v>469</v>
      </c>
      <c r="S10">
        <v>585</v>
      </c>
      <c r="T10">
        <v>11.1</v>
      </c>
      <c r="U10" s="1">
        <v>2.1828703703703704E-2</v>
      </c>
      <c r="W10">
        <v>6</v>
      </c>
      <c r="X10">
        <v>7980</v>
      </c>
      <c r="Y10">
        <v>117</v>
      </c>
      <c r="Z10">
        <v>2.5</v>
      </c>
      <c r="AA10">
        <v>449</v>
      </c>
      <c r="AB10">
        <v>469</v>
      </c>
      <c r="AC10">
        <v>585</v>
      </c>
      <c r="AD10">
        <v>11.1</v>
      </c>
      <c r="AE10" s="1">
        <v>2.1828703703703704E-2</v>
      </c>
      <c r="AG10">
        <v>6</v>
      </c>
      <c r="AH10">
        <v>7980</v>
      </c>
      <c r="AI10">
        <v>117</v>
      </c>
      <c r="AJ10">
        <v>2.8</v>
      </c>
      <c r="AK10">
        <v>450</v>
      </c>
      <c r="AL10">
        <v>470</v>
      </c>
      <c r="AM10">
        <v>586</v>
      </c>
      <c r="AN10" s="2">
        <v>11</v>
      </c>
      <c r="AO10" s="1">
        <v>2.2037037037037036E-2</v>
      </c>
      <c r="AQ10">
        <v>6</v>
      </c>
      <c r="AR10">
        <v>7990</v>
      </c>
      <c r="AS10">
        <v>117</v>
      </c>
      <c r="AT10">
        <v>2.5</v>
      </c>
      <c r="AU10">
        <v>450</v>
      </c>
      <c r="AV10">
        <v>469</v>
      </c>
      <c r="AW10">
        <v>586</v>
      </c>
      <c r="AX10" s="2">
        <v>11</v>
      </c>
      <c r="AY10" s="1">
        <v>2.210648148148148E-2</v>
      </c>
      <c r="BA10">
        <v>6</v>
      </c>
      <c r="BB10">
        <v>7980</v>
      </c>
      <c r="BC10">
        <v>117</v>
      </c>
      <c r="BD10">
        <v>2.5</v>
      </c>
      <c r="BE10">
        <v>449</v>
      </c>
      <c r="BF10">
        <v>470</v>
      </c>
      <c r="BG10">
        <v>586</v>
      </c>
      <c r="BH10" s="2">
        <v>11</v>
      </c>
      <c r="BI10" s="1">
        <v>2.1909722222222223E-2</v>
      </c>
    </row>
    <row r="12" spans="1:61">
      <c r="A12" t="s">
        <v>20</v>
      </c>
      <c r="B12" t="s">
        <v>15</v>
      </c>
      <c r="C12" t="s">
        <v>10</v>
      </c>
      <c r="D12" t="s">
        <v>21</v>
      </c>
      <c r="E12" t="s">
        <v>22</v>
      </c>
      <c r="F12" t="s">
        <v>14</v>
      </c>
      <c r="G12" t="s">
        <v>23</v>
      </c>
      <c r="H12" t="s">
        <v>24</v>
      </c>
      <c r="I12" t="s">
        <v>16</v>
      </c>
      <c r="M12" t="s">
        <v>20</v>
      </c>
      <c r="N12" t="s">
        <v>15</v>
      </c>
      <c r="O12" t="s">
        <v>10</v>
      </c>
      <c r="P12" t="s">
        <v>21</v>
      </c>
      <c r="Q12" t="s">
        <v>22</v>
      </c>
      <c r="R12" t="s">
        <v>14</v>
      </c>
      <c r="S12" t="s">
        <v>23</v>
      </c>
      <c r="T12" t="s">
        <v>24</v>
      </c>
      <c r="U12" t="s">
        <v>16</v>
      </c>
      <c r="W12" t="s">
        <v>20</v>
      </c>
      <c r="X12" t="s">
        <v>15</v>
      </c>
      <c r="Y12" t="s">
        <v>10</v>
      </c>
      <c r="Z12" t="s">
        <v>21</v>
      </c>
      <c r="AA12" t="s">
        <v>11</v>
      </c>
      <c r="AB12" t="s">
        <v>14</v>
      </c>
      <c r="AC12" t="s">
        <v>23</v>
      </c>
      <c r="AD12" t="s">
        <v>24</v>
      </c>
      <c r="AE12" t="s">
        <v>16</v>
      </c>
      <c r="AG12" t="s">
        <v>20</v>
      </c>
      <c r="AH12" t="s">
        <v>15</v>
      </c>
      <c r="AI12" t="s">
        <v>10</v>
      </c>
      <c r="AJ12" t="s">
        <v>21</v>
      </c>
      <c r="AK12" t="s">
        <v>12</v>
      </c>
      <c r="AL12" t="s">
        <v>13</v>
      </c>
      <c r="AM12" t="s">
        <v>23</v>
      </c>
      <c r="AN12" t="s">
        <v>24</v>
      </c>
      <c r="AO12" t="s">
        <v>16</v>
      </c>
      <c r="AQ12" t="s">
        <v>20</v>
      </c>
      <c r="AR12" t="s">
        <v>15</v>
      </c>
      <c r="AS12" t="s">
        <v>10</v>
      </c>
      <c r="AT12" t="s">
        <v>21</v>
      </c>
      <c r="AU12" t="s">
        <v>12</v>
      </c>
      <c r="AV12" t="s">
        <v>13</v>
      </c>
      <c r="AW12" t="s">
        <v>23</v>
      </c>
      <c r="AX12" t="s">
        <v>24</v>
      </c>
      <c r="AY12" t="s">
        <v>16</v>
      </c>
      <c r="BA12" t="s">
        <v>20</v>
      </c>
      <c r="BB12" t="s">
        <v>15</v>
      </c>
      <c r="BC12" t="s">
        <v>10</v>
      </c>
      <c r="BD12" t="s">
        <v>21</v>
      </c>
      <c r="BE12" t="s">
        <v>11</v>
      </c>
      <c r="BF12" t="s">
        <v>22</v>
      </c>
      <c r="BG12" t="s">
        <v>23</v>
      </c>
      <c r="BH12" t="s">
        <v>24</v>
      </c>
      <c r="BI12" t="s">
        <v>16</v>
      </c>
    </row>
    <row r="13" spans="1:61">
      <c r="A13">
        <v>1</v>
      </c>
      <c r="B13">
        <v>5.6</v>
      </c>
      <c r="C13">
        <v>160</v>
      </c>
      <c r="D13">
        <v>7970</v>
      </c>
      <c r="E13">
        <v>2.4</v>
      </c>
      <c r="H13">
        <v>-3</v>
      </c>
      <c r="I13" s="1">
        <v>2.4791666666666667E-2</v>
      </c>
      <c r="M13">
        <v>1</v>
      </c>
      <c r="N13">
        <v>5.6</v>
      </c>
      <c r="O13">
        <v>159</v>
      </c>
      <c r="P13">
        <v>7970</v>
      </c>
      <c r="Q13">
        <v>2.4</v>
      </c>
      <c r="R13">
        <v>652</v>
      </c>
      <c r="S13" t="s">
        <v>25</v>
      </c>
      <c r="T13" t="s">
        <v>25</v>
      </c>
      <c r="U13" s="1">
        <v>2.4849537037037038E-2</v>
      </c>
      <c r="W13">
        <v>1</v>
      </c>
      <c r="X13">
        <v>5.6</v>
      </c>
      <c r="Y13">
        <v>159</v>
      </c>
      <c r="Z13">
        <v>8000</v>
      </c>
      <c r="AA13">
        <v>4.3</v>
      </c>
      <c r="AB13">
        <v>659</v>
      </c>
      <c r="AE13" s="1">
        <v>2.4884259259259259E-2</v>
      </c>
      <c r="AG13">
        <v>1</v>
      </c>
      <c r="AH13">
        <v>5.7</v>
      </c>
      <c r="AI13">
        <v>159</v>
      </c>
      <c r="AJ13">
        <v>7960</v>
      </c>
      <c r="AK13">
        <v>470</v>
      </c>
      <c r="AL13">
        <v>473</v>
      </c>
      <c r="AM13">
        <v>-0.4</v>
      </c>
      <c r="AO13" s="1">
        <v>2.4872685185185185E-2</v>
      </c>
      <c r="AQ13">
        <v>1</v>
      </c>
      <c r="AR13">
        <v>5.6</v>
      </c>
      <c r="AS13">
        <v>160</v>
      </c>
      <c r="AT13">
        <v>7970</v>
      </c>
      <c r="AU13">
        <v>465</v>
      </c>
      <c r="AV13">
        <v>470</v>
      </c>
      <c r="AW13">
        <v>-0.4</v>
      </c>
      <c r="AY13" t="s">
        <v>26</v>
      </c>
      <c r="BA13">
        <v>1</v>
      </c>
      <c r="BB13">
        <v>5.7</v>
      </c>
      <c r="BC13">
        <v>159</v>
      </c>
      <c r="BD13">
        <v>7960</v>
      </c>
      <c r="BE13">
        <v>4.3</v>
      </c>
      <c r="BH13">
        <v>-3</v>
      </c>
      <c r="BI13" s="1">
        <v>2.4548611111111111E-2</v>
      </c>
    </row>
    <row r="14" spans="1:61">
      <c r="A14">
        <v>2</v>
      </c>
      <c r="B14">
        <v>6.1</v>
      </c>
      <c r="C14">
        <v>149</v>
      </c>
      <c r="D14">
        <v>8250</v>
      </c>
      <c r="E14">
        <v>2.4</v>
      </c>
      <c r="H14">
        <v>-20</v>
      </c>
      <c r="I14" s="1">
        <v>2.5740740740740741E-2</v>
      </c>
      <c r="M14">
        <v>2</v>
      </c>
      <c r="N14">
        <v>6.5</v>
      </c>
      <c r="O14">
        <v>149</v>
      </c>
      <c r="P14">
        <v>8240</v>
      </c>
      <c r="Q14">
        <v>2.4</v>
      </c>
      <c r="R14">
        <v>678</v>
      </c>
      <c r="S14">
        <v>-0.9</v>
      </c>
      <c r="T14">
        <v>-31</v>
      </c>
      <c r="U14" s="1">
        <v>2.5752314814814815E-2</v>
      </c>
      <c r="W14">
        <v>2</v>
      </c>
      <c r="X14">
        <v>6.6</v>
      </c>
      <c r="Y14">
        <v>149</v>
      </c>
      <c r="Z14">
        <v>8260</v>
      </c>
      <c r="AA14" s="2">
        <v>3</v>
      </c>
      <c r="AB14">
        <v>679</v>
      </c>
      <c r="AE14" s="1">
        <v>2.5810185185185186E-2</v>
      </c>
      <c r="AG14">
        <v>2</v>
      </c>
      <c r="AH14">
        <v>6.5</v>
      </c>
      <c r="AI14">
        <v>149</v>
      </c>
      <c r="AJ14">
        <v>8230</v>
      </c>
      <c r="AK14">
        <v>461</v>
      </c>
      <c r="AL14">
        <v>468</v>
      </c>
      <c r="AM14">
        <v>-0.9</v>
      </c>
      <c r="AO14" s="1">
        <v>2.5833333333333333E-2</v>
      </c>
      <c r="AQ14">
        <v>2</v>
      </c>
      <c r="AR14">
        <v>6.4</v>
      </c>
      <c r="AS14">
        <v>149</v>
      </c>
      <c r="AT14">
        <v>8250</v>
      </c>
      <c r="AU14">
        <v>460</v>
      </c>
      <c r="AV14">
        <v>470</v>
      </c>
      <c r="AW14">
        <v>-0.8</v>
      </c>
      <c r="AY14" s="1">
        <v>2.5868055555555554E-2</v>
      </c>
      <c r="BA14">
        <v>2</v>
      </c>
      <c r="BB14">
        <v>6.4</v>
      </c>
      <c r="BC14">
        <v>149</v>
      </c>
      <c r="BD14">
        <v>8240</v>
      </c>
      <c r="BE14" s="2">
        <v>3</v>
      </c>
      <c r="BH14">
        <v>-18</v>
      </c>
      <c r="BI14" s="1">
        <v>2.5833333333333333E-2</v>
      </c>
    </row>
    <row r="15" spans="1:61">
      <c r="A15">
        <v>3</v>
      </c>
      <c r="B15">
        <v>7.7</v>
      </c>
      <c r="C15">
        <v>139</v>
      </c>
      <c r="D15">
        <v>8540</v>
      </c>
      <c r="E15">
        <v>2.4</v>
      </c>
      <c r="H15">
        <v>-34</v>
      </c>
      <c r="I15" s="1">
        <v>2.6817129629629628E-2</v>
      </c>
      <c r="M15">
        <v>3</v>
      </c>
      <c r="N15">
        <v>7.6</v>
      </c>
      <c r="O15">
        <v>138</v>
      </c>
      <c r="P15">
        <v>8540</v>
      </c>
      <c r="Q15">
        <v>2.4</v>
      </c>
      <c r="R15">
        <v>700</v>
      </c>
      <c r="S15">
        <v>-1.4</v>
      </c>
      <c r="T15">
        <v>-34</v>
      </c>
      <c r="U15" s="1">
        <v>2.6828703703703705E-2</v>
      </c>
      <c r="W15">
        <v>3</v>
      </c>
      <c r="X15">
        <v>7.7</v>
      </c>
      <c r="Y15">
        <v>138</v>
      </c>
      <c r="Z15">
        <v>8590</v>
      </c>
      <c r="AA15" s="2">
        <v>2</v>
      </c>
      <c r="AB15">
        <v>704</v>
      </c>
      <c r="AE15" s="1">
        <v>2.6886574074074073E-2</v>
      </c>
      <c r="AG15">
        <v>3</v>
      </c>
      <c r="AH15">
        <v>7.6</v>
      </c>
      <c r="AI15">
        <v>138</v>
      </c>
      <c r="AJ15">
        <v>8540</v>
      </c>
      <c r="AK15">
        <v>455</v>
      </c>
      <c r="AL15">
        <v>465</v>
      </c>
      <c r="AM15">
        <v>-1.5</v>
      </c>
      <c r="AO15" s="1">
        <v>2.6909722222222224E-2</v>
      </c>
      <c r="AQ15">
        <v>3</v>
      </c>
      <c r="AR15">
        <v>7.6</v>
      </c>
      <c r="AS15">
        <v>138</v>
      </c>
      <c r="AT15">
        <v>8540</v>
      </c>
      <c r="AU15">
        <v>454</v>
      </c>
      <c r="AV15">
        <v>464</v>
      </c>
      <c r="AW15">
        <v>-1.4</v>
      </c>
      <c r="AY15" s="1">
        <v>2.6909722222222224E-2</v>
      </c>
      <c r="BA15">
        <v>3</v>
      </c>
      <c r="BB15">
        <v>7.7</v>
      </c>
      <c r="BC15">
        <v>138</v>
      </c>
      <c r="BD15">
        <v>8540</v>
      </c>
      <c r="BE15" s="2">
        <v>2</v>
      </c>
      <c r="BH15">
        <v>-37</v>
      </c>
      <c r="BI15" s="1">
        <v>2.6886574074074073E-2</v>
      </c>
    </row>
    <row r="16" spans="1:61">
      <c r="A16">
        <v>4</v>
      </c>
      <c r="B16">
        <v>8.6999999999999993</v>
      </c>
      <c r="C16">
        <v>130</v>
      </c>
      <c r="D16">
        <v>8790</v>
      </c>
      <c r="E16">
        <v>2.4</v>
      </c>
      <c r="H16">
        <v>-45</v>
      </c>
      <c r="I16" s="1">
        <v>2.7685185185185184E-2</v>
      </c>
      <c r="M16">
        <v>4</v>
      </c>
      <c r="N16">
        <v>8.6999999999999993</v>
      </c>
      <c r="O16">
        <v>130</v>
      </c>
      <c r="P16">
        <v>8780</v>
      </c>
      <c r="Q16">
        <v>2.4</v>
      </c>
      <c r="R16">
        <v>720</v>
      </c>
      <c r="S16" s="2">
        <v>-2</v>
      </c>
      <c r="T16">
        <v>-44</v>
      </c>
      <c r="U16" s="1">
        <v>2.763888888888889E-2</v>
      </c>
      <c r="W16">
        <v>4</v>
      </c>
      <c r="X16">
        <v>8.6999999999999993</v>
      </c>
      <c r="Y16">
        <v>130</v>
      </c>
      <c r="Z16">
        <v>8780</v>
      </c>
      <c r="AA16">
        <v>1.3</v>
      </c>
      <c r="AB16">
        <v>721</v>
      </c>
      <c r="AE16" s="1">
        <v>2.7708333333333335E-2</v>
      </c>
      <c r="AG16">
        <v>4</v>
      </c>
      <c r="AH16">
        <v>8.6999999999999993</v>
      </c>
      <c r="AI16">
        <v>130</v>
      </c>
      <c r="AJ16">
        <v>8780</v>
      </c>
      <c r="AK16">
        <v>451</v>
      </c>
      <c r="AL16">
        <v>460</v>
      </c>
      <c r="AM16" s="2">
        <v>-2</v>
      </c>
      <c r="AO16" s="1">
        <v>2.7777777777777776E-2</v>
      </c>
      <c r="AQ16">
        <v>4</v>
      </c>
      <c r="AR16">
        <v>8.4</v>
      </c>
      <c r="AS16">
        <v>130</v>
      </c>
      <c r="AT16">
        <v>8780</v>
      </c>
      <c r="AU16">
        <v>452</v>
      </c>
      <c r="AV16">
        <v>462</v>
      </c>
      <c r="AW16">
        <v>-1.9</v>
      </c>
      <c r="AY16" s="1">
        <v>2.7777777777777776E-2</v>
      </c>
      <c r="BA16">
        <v>4</v>
      </c>
      <c r="BB16">
        <v>8.6999999999999993</v>
      </c>
      <c r="BC16">
        <v>130</v>
      </c>
      <c r="BD16">
        <v>8780</v>
      </c>
      <c r="BE16">
        <v>1.3</v>
      </c>
      <c r="BH16">
        <v>-44</v>
      </c>
      <c r="BI16" s="1">
        <v>2.7754629629629629E-2</v>
      </c>
    </row>
    <row r="17" spans="1:61">
      <c r="A17">
        <v>5</v>
      </c>
      <c r="B17">
        <v>4.5</v>
      </c>
      <c r="C17">
        <v>171</v>
      </c>
      <c r="D17">
        <v>8040</v>
      </c>
      <c r="E17">
        <v>2.4</v>
      </c>
      <c r="H17">
        <v>20</v>
      </c>
      <c r="I17" s="1">
        <v>2.9074074074074075E-2</v>
      </c>
      <c r="M17">
        <v>5</v>
      </c>
      <c r="N17">
        <v>4.5999999999999996</v>
      </c>
      <c r="O17">
        <v>170</v>
      </c>
      <c r="P17">
        <v>8070</v>
      </c>
      <c r="Q17">
        <v>2.4</v>
      </c>
      <c r="R17">
        <v>750</v>
      </c>
      <c r="S17" s="2">
        <v>0</v>
      </c>
      <c r="T17">
        <v>17</v>
      </c>
      <c r="U17" s="1">
        <v>2.9050925925925924E-2</v>
      </c>
      <c r="W17">
        <v>5</v>
      </c>
      <c r="X17">
        <v>4.5999999999999996</v>
      </c>
      <c r="Y17">
        <v>172</v>
      </c>
      <c r="Z17">
        <v>8020</v>
      </c>
      <c r="AA17">
        <v>5.3</v>
      </c>
      <c r="AB17">
        <v>752</v>
      </c>
      <c r="AE17" s="1">
        <v>2.9131944444444443E-2</v>
      </c>
      <c r="AG17">
        <v>5</v>
      </c>
      <c r="AH17">
        <v>4.5999999999999996</v>
      </c>
      <c r="AI17">
        <v>170</v>
      </c>
      <c r="AJ17">
        <v>8050</v>
      </c>
      <c r="AK17">
        <v>465</v>
      </c>
      <c r="AL17">
        <v>475</v>
      </c>
      <c r="AM17" s="2">
        <v>0</v>
      </c>
      <c r="AO17" s="1">
        <v>2.9155092592592594E-2</v>
      </c>
      <c r="AQ17">
        <v>5</v>
      </c>
      <c r="AR17">
        <v>4.5999999999999996</v>
      </c>
      <c r="AS17">
        <v>171</v>
      </c>
      <c r="AT17">
        <v>8040</v>
      </c>
      <c r="AU17">
        <v>465</v>
      </c>
      <c r="AV17">
        <v>475</v>
      </c>
      <c r="AW17">
        <v>0</v>
      </c>
      <c r="AY17" s="1">
        <v>2.9166666666666667E-2</v>
      </c>
      <c r="BA17">
        <v>5</v>
      </c>
      <c r="BB17">
        <v>4.5999999999999996</v>
      </c>
      <c r="BC17">
        <v>170</v>
      </c>
      <c r="BD17">
        <v>8070</v>
      </c>
      <c r="BE17">
        <v>5.3</v>
      </c>
      <c r="BH17">
        <v>19</v>
      </c>
      <c r="BI17" s="1">
        <v>2.9131944444444443E-2</v>
      </c>
    </row>
    <row r="18" spans="1:61">
      <c r="A18">
        <v>6</v>
      </c>
      <c r="B18">
        <v>3.9</v>
      </c>
      <c r="C18">
        <v>183</v>
      </c>
      <c r="D18">
        <v>7500</v>
      </c>
      <c r="E18">
        <v>2.4</v>
      </c>
      <c r="H18">
        <v>42</v>
      </c>
      <c r="I18" s="1">
        <v>3.0347222222222223E-2</v>
      </c>
      <c r="M18">
        <v>6</v>
      </c>
      <c r="N18">
        <v>3.9</v>
      </c>
      <c r="O18">
        <v>182.5</v>
      </c>
      <c r="P18">
        <v>7600</v>
      </c>
      <c r="Q18">
        <v>2.4</v>
      </c>
      <c r="R18">
        <v>780</v>
      </c>
      <c r="S18">
        <v>0.4</v>
      </c>
      <c r="T18">
        <v>39</v>
      </c>
      <c r="U18" s="1">
        <v>3.0358796296296297E-2</v>
      </c>
      <c r="W18">
        <v>6</v>
      </c>
      <c r="X18">
        <v>3.9</v>
      </c>
      <c r="Y18">
        <v>182</v>
      </c>
      <c r="Z18">
        <v>7540</v>
      </c>
      <c r="AA18">
        <v>6.3</v>
      </c>
      <c r="AB18">
        <v>782</v>
      </c>
      <c r="AE18" s="1">
        <v>3.0428240740740742E-2</v>
      </c>
      <c r="AG18">
        <v>6</v>
      </c>
      <c r="AH18">
        <v>3.8</v>
      </c>
      <c r="AI18">
        <v>184</v>
      </c>
      <c r="AJ18">
        <v>7500</v>
      </c>
      <c r="AK18">
        <v>476</v>
      </c>
      <c r="AL18">
        <v>486</v>
      </c>
      <c r="AM18">
        <v>0.4</v>
      </c>
      <c r="AO18" s="1">
        <v>3.0497685185185187E-2</v>
      </c>
      <c r="AQ18">
        <v>6</v>
      </c>
      <c r="AR18">
        <v>3.8</v>
      </c>
      <c r="AS18">
        <v>184</v>
      </c>
      <c r="AT18">
        <v>7400</v>
      </c>
      <c r="AU18">
        <v>478</v>
      </c>
      <c r="AV18">
        <v>486</v>
      </c>
      <c r="AW18">
        <v>0.4</v>
      </c>
      <c r="AY18" s="1">
        <v>3.0555555555555555E-2</v>
      </c>
      <c r="BA18">
        <v>6</v>
      </c>
      <c r="BB18">
        <v>3.9</v>
      </c>
      <c r="BC18">
        <v>181</v>
      </c>
      <c r="BD18">
        <v>7660</v>
      </c>
      <c r="BE18">
        <v>6.3</v>
      </c>
      <c r="BH18">
        <v>38</v>
      </c>
      <c r="BI18" s="1">
        <v>3.0474537037037036E-2</v>
      </c>
    </row>
    <row r="19" spans="1:61">
      <c r="A19">
        <v>7</v>
      </c>
      <c r="B19">
        <v>3.4</v>
      </c>
      <c r="C19">
        <v>191</v>
      </c>
      <c r="D19">
        <v>7040</v>
      </c>
      <c r="E19">
        <v>2.4</v>
      </c>
      <c r="H19">
        <v>16</v>
      </c>
      <c r="I19" s="1">
        <v>3.1354166666666669E-2</v>
      </c>
      <c r="M19">
        <v>7</v>
      </c>
      <c r="N19">
        <v>3.4</v>
      </c>
      <c r="O19">
        <v>191</v>
      </c>
      <c r="P19">
        <v>7120</v>
      </c>
      <c r="Q19">
        <v>2.4</v>
      </c>
      <c r="R19">
        <v>804</v>
      </c>
      <c r="S19">
        <v>0.6</v>
      </c>
      <c r="T19">
        <v>77</v>
      </c>
      <c r="U19" s="1">
        <v>3.1365740740740743E-2</v>
      </c>
      <c r="W19">
        <v>7</v>
      </c>
      <c r="X19">
        <v>3.4</v>
      </c>
      <c r="Y19">
        <v>191</v>
      </c>
      <c r="Z19">
        <v>7060</v>
      </c>
      <c r="AA19">
        <v>7.5</v>
      </c>
      <c r="AB19">
        <v>806</v>
      </c>
      <c r="AE19" s="1">
        <v>3.1435185185185184E-2</v>
      </c>
      <c r="AG19">
        <v>7</v>
      </c>
      <c r="AH19">
        <v>3.4</v>
      </c>
      <c r="AI19">
        <v>191</v>
      </c>
      <c r="AJ19">
        <v>7080</v>
      </c>
      <c r="AK19">
        <v>485</v>
      </c>
      <c r="AL19">
        <v>491</v>
      </c>
      <c r="AM19">
        <v>0.6</v>
      </c>
      <c r="AO19" s="1">
        <v>3.1458333333333331E-2</v>
      </c>
      <c r="AQ19">
        <v>7</v>
      </c>
      <c r="AR19">
        <v>3.4</v>
      </c>
      <c r="AS19">
        <v>191</v>
      </c>
      <c r="AT19">
        <v>7080</v>
      </c>
      <c r="AU19">
        <v>485</v>
      </c>
      <c r="AV19">
        <v>490</v>
      </c>
      <c r="AW19">
        <v>0.6</v>
      </c>
      <c r="AY19" s="1">
        <v>3.142361111111111E-2</v>
      </c>
      <c r="BA19">
        <v>7</v>
      </c>
      <c r="BB19">
        <v>3.4</v>
      </c>
      <c r="BC19">
        <v>191</v>
      </c>
      <c r="BD19">
        <v>7120</v>
      </c>
      <c r="BE19">
        <v>7.3</v>
      </c>
      <c r="BH19">
        <v>74</v>
      </c>
      <c r="BI19" s="1">
        <v>3.1446759259259258E-2</v>
      </c>
    </row>
    <row r="20" spans="1:61">
      <c r="A20">
        <v>8</v>
      </c>
      <c r="B20">
        <v>5.4</v>
      </c>
      <c r="C20">
        <v>160</v>
      </c>
      <c r="D20">
        <v>7610</v>
      </c>
      <c r="E20">
        <v>2.4</v>
      </c>
      <c r="H20">
        <v>-2</v>
      </c>
      <c r="I20" s="1">
        <v>3.3159722222222222E-2</v>
      </c>
      <c r="M20" t="s">
        <v>27</v>
      </c>
      <c r="N20">
        <v>5.5</v>
      </c>
      <c r="O20">
        <v>160</v>
      </c>
      <c r="P20">
        <v>7590</v>
      </c>
      <c r="Q20">
        <v>2.4</v>
      </c>
      <c r="R20">
        <v>849</v>
      </c>
      <c r="S20">
        <v>-0.4</v>
      </c>
      <c r="T20">
        <v>-2</v>
      </c>
      <c r="U20" s="1">
        <v>3.3344907407407406E-2</v>
      </c>
      <c r="W20">
        <v>8</v>
      </c>
      <c r="X20">
        <v>5.5</v>
      </c>
      <c r="Y20">
        <v>159</v>
      </c>
      <c r="Z20">
        <v>7640</v>
      </c>
      <c r="AA20" s="2">
        <v>5</v>
      </c>
      <c r="AB20">
        <v>852</v>
      </c>
      <c r="AE20" s="1">
        <v>3.3449074074074076E-2</v>
      </c>
      <c r="AG20">
        <v>8</v>
      </c>
      <c r="AH20">
        <v>5.4</v>
      </c>
      <c r="AI20">
        <v>160</v>
      </c>
      <c r="AJ20">
        <v>7620</v>
      </c>
      <c r="AK20">
        <v>470</v>
      </c>
      <c r="AL20">
        <v>478</v>
      </c>
      <c r="AM20">
        <v>-0.4</v>
      </c>
      <c r="AO20" s="1">
        <v>3.3391203703703701E-2</v>
      </c>
      <c r="AQ20">
        <v>8</v>
      </c>
      <c r="AR20">
        <v>5.5</v>
      </c>
      <c r="AS20">
        <v>159</v>
      </c>
      <c r="AT20">
        <v>7600</v>
      </c>
      <c r="AU20">
        <v>471</v>
      </c>
      <c r="AV20">
        <v>478</v>
      </c>
      <c r="AW20">
        <v>-0.4</v>
      </c>
      <c r="AY20" s="1">
        <v>3.3391203703703701E-2</v>
      </c>
      <c r="BA20">
        <v>8</v>
      </c>
      <c r="BB20">
        <v>5.5</v>
      </c>
      <c r="BC20">
        <v>160</v>
      </c>
      <c r="BD20">
        <v>7590</v>
      </c>
      <c r="BE20">
        <v>5.3</v>
      </c>
      <c r="BH20">
        <v>-2</v>
      </c>
      <c r="BI20" s="1">
        <v>3.3368055555555554E-2</v>
      </c>
    </row>
    <row r="21" spans="1:61">
      <c r="A21">
        <v>9</v>
      </c>
      <c r="B21">
        <v>5.6</v>
      </c>
      <c r="C21">
        <v>159</v>
      </c>
      <c r="D21">
        <v>7710</v>
      </c>
      <c r="E21">
        <v>2.4</v>
      </c>
      <c r="H21">
        <v>-30</v>
      </c>
      <c r="I21" s="1">
        <v>3.4756944444444444E-2</v>
      </c>
      <c r="J21" t="s">
        <v>28</v>
      </c>
      <c r="W21">
        <v>9</v>
      </c>
      <c r="X21">
        <v>5.6</v>
      </c>
      <c r="Y21">
        <v>159</v>
      </c>
      <c r="Z21">
        <v>7700</v>
      </c>
      <c r="AA21">
        <v>5.3</v>
      </c>
      <c r="AB21">
        <v>885</v>
      </c>
      <c r="AE21" s="1">
        <v>3.4930555555555555E-2</v>
      </c>
      <c r="AG21">
        <v>9</v>
      </c>
      <c r="AH21">
        <v>5.5</v>
      </c>
      <c r="AI21">
        <v>159</v>
      </c>
      <c r="AJ21">
        <v>7710</v>
      </c>
      <c r="AK21">
        <v>470</v>
      </c>
      <c r="AL21">
        <v>477</v>
      </c>
      <c r="AM21" s="2">
        <v>-1</v>
      </c>
      <c r="AO21" s="1">
        <v>3.5069444444444445E-2</v>
      </c>
      <c r="AQ21">
        <v>9</v>
      </c>
      <c r="AR21">
        <v>5.5</v>
      </c>
      <c r="AS21">
        <v>159</v>
      </c>
      <c r="AT21">
        <v>7700</v>
      </c>
      <c r="AU21">
        <v>470</v>
      </c>
      <c r="AV21">
        <v>476</v>
      </c>
      <c r="AW21" s="2">
        <v>-1</v>
      </c>
      <c r="AY21" s="1">
        <v>3.5011574074074077E-2</v>
      </c>
      <c r="BA21">
        <v>9</v>
      </c>
      <c r="BB21">
        <v>5.5</v>
      </c>
      <c r="BC21">
        <v>160</v>
      </c>
      <c r="BD21">
        <v>7670</v>
      </c>
      <c r="BE21">
        <v>5.3</v>
      </c>
      <c r="BH21">
        <v>-27</v>
      </c>
      <c r="BI21" s="1">
        <v>3.4965277777777776E-2</v>
      </c>
    </row>
    <row r="23" spans="1:61">
      <c r="AE23" t="s">
        <v>29</v>
      </c>
      <c r="AF23" t="s">
        <v>30</v>
      </c>
      <c r="AG23" t="s">
        <v>16</v>
      </c>
      <c r="AH23" t="s">
        <v>31</v>
      </c>
      <c r="AQ23" t="s">
        <v>29</v>
      </c>
      <c r="AR23" t="s">
        <v>30</v>
      </c>
      <c r="AS23" t="s">
        <v>16</v>
      </c>
      <c r="AT23" t="s">
        <v>31</v>
      </c>
    </row>
    <row r="24" spans="1:61" ht="29.25" customHeight="1">
      <c r="A24">
        <v>1</v>
      </c>
      <c r="B24" s="4" t="s">
        <v>32</v>
      </c>
      <c r="C24" s="1">
        <v>3.6168981481481483E-2</v>
      </c>
      <c r="D24" t="s">
        <v>33</v>
      </c>
      <c r="AE24">
        <v>1</v>
      </c>
      <c r="AG24" s="1">
        <v>3.6203703703703703E-2</v>
      </c>
      <c r="AH24" t="s">
        <v>34</v>
      </c>
      <c r="AQ24">
        <v>1</v>
      </c>
      <c r="AS24" s="1">
        <v>3.6168981481481483E-2</v>
      </c>
      <c r="AT24" t="s">
        <v>35</v>
      </c>
    </row>
    <row r="25" spans="1:61">
      <c r="A25">
        <v>2</v>
      </c>
      <c r="B25" t="s">
        <v>35</v>
      </c>
      <c r="C25" s="1">
        <v>3.6990740740740741E-2</v>
      </c>
      <c r="D25" t="s">
        <v>36</v>
      </c>
      <c r="AE25">
        <v>2</v>
      </c>
      <c r="AG25" s="1">
        <v>3.6863425925925924E-2</v>
      </c>
      <c r="AH25" t="s">
        <v>35</v>
      </c>
      <c r="AQ25">
        <v>2</v>
      </c>
      <c r="AS25" s="1">
        <v>3.9525462962962964E-2</v>
      </c>
      <c r="AT25" t="s">
        <v>37</v>
      </c>
    </row>
    <row r="26" spans="1:61">
      <c r="A26">
        <v>3</v>
      </c>
      <c r="B26" t="s">
        <v>38</v>
      </c>
      <c r="C26" s="1">
        <v>3.9756944444444442E-2</v>
      </c>
      <c r="D26" t="s">
        <v>39</v>
      </c>
      <c r="AE26">
        <v>3</v>
      </c>
      <c r="AG26" s="1">
        <v>3.9814814814814817E-2</v>
      </c>
      <c r="AH26" t="s">
        <v>38</v>
      </c>
      <c r="AQ26">
        <v>3</v>
      </c>
      <c r="AS26" s="1">
        <v>4.1608796296296297E-2</v>
      </c>
      <c r="AT26" t="s">
        <v>40</v>
      </c>
    </row>
    <row r="27" spans="1:61" ht="30.75" customHeight="1">
      <c r="A27">
        <v>4</v>
      </c>
      <c r="B27" s="4" t="s">
        <v>41</v>
      </c>
      <c r="C27" s="1">
        <v>4.0625000000000001E-2</v>
      </c>
      <c r="D27" t="s">
        <v>42</v>
      </c>
      <c r="AE27">
        <v>4</v>
      </c>
      <c r="AG27" s="1">
        <v>4.1666666666666664E-2</v>
      </c>
      <c r="AH27" t="s">
        <v>40</v>
      </c>
      <c r="AQ27">
        <v>4</v>
      </c>
      <c r="AS27" s="1">
        <v>4.1782407407407407E-2</v>
      </c>
      <c r="AT27" t="s">
        <v>43</v>
      </c>
    </row>
    <row r="28" spans="1:61" ht="30.75" customHeight="1">
      <c r="A28">
        <v>5</v>
      </c>
      <c r="B28" s="4" t="s">
        <v>40</v>
      </c>
      <c r="C28" s="1">
        <v>4.1712962962962966E-2</v>
      </c>
      <c r="D28" t="s">
        <v>44</v>
      </c>
      <c r="AE28">
        <v>5</v>
      </c>
      <c r="AQ28">
        <v>5</v>
      </c>
      <c r="AS28" s="11">
        <v>4.6527777777777779E-2</v>
      </c>
      <c r="AT28" t="s">
        <v>45</v>
      </c>
    </row>
    <row r="29" spans="1:61">
      <c r="A29">
        <v>6</v>
      </c>
      <c r="B29" t="s">
        <v>25</v>
      </c>
      <c r="AE29">
        <v>6</v>
      </c>
      <c r="AG29" s="1">
        <v>4.3576388888888887E-2</v>
      </c>
      <c r="AH29" t="s">
        <v>46</v>
      </c>
      <c r="AQ29">
        <v>6</v>
      </c>
    </row>
    <row r="30" spans="1:61" ht="45.75" customHeight="1">
      <c r="A30">
        <v>7</v>
      </c>
      <c r="B30" s="4" t="s">
        <v>47</v>
      </c>
      <c r="C30" s="1">
        <v>4.3576388888888887E-2</v>
      </c>
      <c r="D30" t="s">
        <v>48</v>
      </c>
      <c r="AE30">
        <v>7</v>
      </c>
      <c r="AG30" s="1">
        <v>4.6689814814814816E-2</v>
      </c>
      <c r="AH30" t="s">
        <v>49</v>
      </c>
      <c r="AQ30">
        <v>7</v>
      </c>
    </row>
    <row r="31" spans="1:61">
      <c r="A31">
        <v>8</v>
      </c>
      <c r="B31" t="s">
        <v>25</v>
      </c>
    </row>
    <row r="32" spans="1:61">
      <c r="A32">
        <v>9</v>
      </c>
      <c r="B32" t="s">
        <v>50</v>
      </c>
      <c r="C32" s="1">
        <v>4.7002314814814816E-2</v>
      </c>
      <c r="D3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F870-D8AE-451E-9055-0C1B020CA79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D58C-173B-4F6F-922E-2EC0C01B562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8EF8-EFC0-4E18-A444-EC39123F4508}">
  <dimension ref="A2:AO37"/>
  <sheetViews>
    <sheetView workbookViewId="0">
      <selection activeCell="K7" sqref="K7"/>
    </sheetView>
  </sheetViews>
  <sheetFormatPr defaultRowHeight="15"/>
  <cols>
    <col min="11" max="11" width="14.85546875" bestFit="1" customWidth="1"/>
    <col min="12" max="12" width="15" bestFit="1" customWidth="1"/>
    <col min="13" max="13" width="11.140625" bestFit="1" customWidth="1"/>
    <col min="14" max="14" width="15" bestFit="1" customWidth="1"/>
    <col min="15" max="15" width="14.140625" bestFit="1" customWidth="1"/>
    <col min="16" max="16" width="12" customWidth="1"/>
    <col min="17" max="17" width="9.5703125" bestFit="1" customWidth="1"/>
    <col min="18" max="18" width="9.42578125" bestFit="1" customWidth="1"/>
  </cols>
  <sheetData>
    <row r="2" spans="1:4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41">
      <c r="A3">
        <v>0</v>
      </c>
      <c r="B3">
        <v>6000</v>
      </c>
      <c r="C3">
        <v>247</v>
      </c>
      <c r="D3">
        <v>13.5</v>
      </c>
      <c r="E3">
        <v>790</v>
      </c>
      <c r="F3">
        <v>782</v>
      </c>
      <c r="G3">
        <v>311</v>
      </c>
      <c r="H3">
        <v>1.7</v>
      </c>
      <c r="I3" s="1">
        <v>1.0856481481481481E-2</v>
      </c>
      <c r="N3" s="10" t="s">
        <v>52</v>
      </c>
      <c r="O3" s="10"/>
      <c r="P3" s="10"/>
      <c r="Q3" s="10"/>
      <c r="U3" s="1"/>
      <c r="AE3" s="1"/>
      <c r="AO3" s="1"/>
    </row>
    <row r="4" spans="1:41">
      <c r="A4">
        <v>1</v>
      </c>
      <c r="B4">
        <v>7990</v>
      </c>
      <c r="C4">
        <v>258</v>
      </c>
      <c r="D4" s="2">
        <v>10</v>
      </c>
      <c r="E4">
        <v>755</v>
      </c>
      <c r="F4">
        <v>788</v>
      </c>
      <c r="G4">
        <v>424</v>
      </c>
      <c r="H4">
        <v>1.9</v>
      </c>
      <c r="I4" s="1">
        <v>1.4490740740740742E-2</v>
      </c>
      <c r="K4" t="s">
        <v>53</v>
      </c>
      <c r="L4" t="s">
        <v>54</v>
      </c>
      <c r="N4" s="5" t="s">
        <v>55</v>
      </c>
      <c r="O4" s="5" t="s">
        <v>56</v>
      </c>
      <c r="P4" s="7" t="s">
        <v>57</v>
      </c>
      <c r="Q4" s="5" t="s">
        <v>58</v>
      </c>
      <c r="R4" s="5" t="s">
        <v>59</v>
      </c>
      <c r="U4" s="1"/>
      <c r="Z4" s="2"/>
      <c r="AE4" s="1"/>
      <c r="AJ4" s="2"/>
      <c r="AO4" s="1"/>
    </row>
    <row r="5" spans="1:41">
      <c r="A5">
        <v>2</v>
      </c>
      <c r="B5">
        <v>7990</v>
      </c>
      <c r="C5">
        <v>221</v>
      </c>
      <c r="D5" s="2">
        <v>8</v>
      </c>
      <c r="E5">
        <v>640</v>
      </c>
      <c r="F5">
        <v>675</v>
      </c>
      <c r="G5">
        <v>447</v>
      </c>
      <c r="H5">
        <v>2.4</v>
      </c>
      <c r="I5" s="1">
        <v>1.5092592592592593E-2</v>
      </c>
      <c r="K5">
        <v>30</v>
      </c>
      <c r="L5">
        <v>1860</v>
      </c>
      <c r="N5">
        <v>1.2250000000000001</v>
      </c>
      <c r="O5">
        <v>288.14999999999998</v>
      </c>
      <c r="P5" s="6">
        <v>101325</v>
      </c>
      <c r="Q5">
        <v>5.2558800000000003</v>
      </c>
      <c r="R5">
        <v>0</v>
      </c>
      <c r="U5" s="1"/>
      <c r="Z5" s="2"/>
      <c r="AE5" s="1"/>
      <c r="AJ5" s="2"/>
      <c r="AO5" s="1"/>
    </row>
    <row r="6" spans="1:41">
      <c r="A6">
        <v>3</v>
      </c>
      <c r="B6">
        <v>7990</v>
      </c>
      <c r="C6">
        <v>194</v>
      </c>
      <c r="D6">
        <v>6.5</v>
      </c>
      <c r="E6">
        <v>550</v>
      </c>
      <c r="F6">
        <v>568</v>
      </c>
      <c r="G6">
        <v>484</v>
      </c>
      <c r="H6">
        <v>3.5</v>
      </c>
      <c r="I6" s="1">
        <v>1.6724537037037038E-2</v>
      </c>
      <c r="U6" s="1"/>
      <c r="AE6" s="1"/>
      <c r="AO6" s="1"/>
    </row>
    <row r="7" spans="1:41">
      <c r="A7">
        <v>4</v>
      </c>
      <c r="B7">
        <v>7990</v>
      </c>
      <c r="C7">
        <v>162</v>
      </c>
      <c r="D7" s="2">
        <v>5</v>
      </c>
      <c r="E7">
        <v>465</v>
      </c>
      <c r="F7">
        <v>482</v>
      </c>
      <c r="G7">
        <v>541</v>
      </c>
      <c r="H7">
        <v>5.4</v>
      </c>
      <c r="I7" s="1">
        <v>1.9386574074074073E-2</v>
      </c>
      <c r="P7" s="2"/>
      <c r="U7" s="1"/>
      <c r="V7" s="3"/>
      <c r="Z7" s="2"/>
      <c r="AE7" s="1"/>
      <c r="AJ7" s="2"/>
      <c r="AO7" s="1"/>
    </row>
    <row r="8" spans="1:41">
      <c r="A8">
        <v>5</v>
      </c>
      <c r="B8">
        <v>7990</v>
      </c>
      <c r="C8">
        <v>135</v>
      </c>
      <c r="D8">
        <v>3.3</v>
      </c>
      <c r="E8">
        <v>431</v>
      </c>
      <c r="F8">
        <v>453</v>
      </c>
      <c r="G8">
        <v>570</v>
      </c>
      <c r="H8">
        <v>8.1999999999999993</v>
      </c>
      <c r="I8" s="1">
        <v>2.0949074074074075E-2</v>
      </c>
      <c r="P8" s="2"/>
      <c r="U8" s="1"/>
      <c r="AE8" s="1"/>
      <c r="AO8" s="1"/>
    </row>
    <row r="9" spans="1:41">
      <c r="A9">
        <v>6</v>
      </c>
      <c r="B9">
        <v>7990</v>
      </c>
      <c r="C9">
        <v>118</v>
      </c>
      <c r="D9">
        <v>2.5</v>
      </c>
      <c r="E9">
        <v>450</v>
      </c>
      <c r="F9">
        <v>470</v>
      </c>
      <c r="G9">
        <v>591</v>
      </c>
      <c r="H9">
        <v>10.8</v>
      </c>
      <c r="I9" s="1">
        <v>2.2083333333333333E-2</v>
      </c>
      <c r="L9" t="s">
        <v>55</v>
      </c>
      <c r="M9" t="s">
        <v>60</v>
      </c>
      <c r="N9" t="s">
        <v>61</v>
      </c>
      <c r="O9" t="s">
        <v>62</v>
      </c>
      <c r="P9" t="s">
        <v>63</v>
      </c>
      <c r="Q9" t="s">
        <v>64</v>
      </c>
      <c r="U9" s="1"/>
      <c r="AE9" s="1"/>
      <c r="AN9" s="2"/>
      <c r="AO9" s="1"/>
    </row>
    <row r="10" spans="1:41">
      <c r="A10" t="s">
        <v>17</v>
      </c>
      <c r="B10">
        <v>5990</v>
      </c>
      <c r="C10">
        <v>245</v>
      </c>
      <c r="D10">
        <v>13.3</v>
      </c>
      <c r="E10">
        <v>788</v>
      </c>
      <c r="F10">
        <v>780</v>
      </c>
      <c r="G10">
        <v>285</v>
      </c>
      <c r="H10">
        <v>1.7</v>
      </c>
      <c r="I10" s="1">
        <v>1.0972222222222222E-2</v>
      </c>
      <c r="L10">
        <f>$N$5*(($O$5-(B3*0.3048-$R$5)*0.0065)/(273.15+D3))^($Q$5-1)</f>
        <v>1.0469267657395835</v>
      </c>
      <c r="M10">
        <f>C3*0.514444*SQRT($N$5/L10)</f>
        <v>137.45006590811749</v>
      </c>
      <c r="N10">
        <f>$L$5-G3</f>
        <v>1549</v>
      </c>
      <c r="O10">
        <f>0.5*N10/(L10*M10^2*$K$5)</f>
        <v>1.3052507739539686E-3</v>
      </c>
    </row>
    <row r="11" spans="1:41">
      <c r="A11">
        <v>1</v>
      </c>
      <c r="B11">
        <v>7990</v>
      </c>
      <c r="C11">
        <v>248</v>
      </c>
      <c r="D11" s="2">
        <v>10</v>
      </c>
      <c r="E11">
        <v>750</v>
      </c>
      <c r="F11">
        <v>784</v>
      </c>
      <c r="G11">
        <v>407</v>
      </c>
      <c r="H11">
        <v>1.6</v>
      </c>
      <c r="I11" s="1">
        <v>1.3969907407407407E-2</v>
      </c>
      <c r="L11">
        <f t="shared" ref="L11:L46" si="0">$N$5*(($O$5-(B4*0.3048-$R$5)*0.0065)/(273.15+D4))^($Q$5-1)</f>
        <v>1.0376611827029019</v>
      </c>
      <c r="M11">
        <f>C4*0.514444*SQRT($N$5/L11)</f>
        <v>144.21089471587456</v>
      </c>
      <c r="N11">
        <f t="shared" ref="N11:N37" si="1">$L$5-G4</f>
        <v>1436</v>
      </c>
      <c r="O11">
        <f t="shared" ref="O11:O37" si="2">0.5*N11/(L11*M11^2*$K$5)</f>
        <v>1.1090508937308425E-3</v>
      </c>
    </row>
    <row r="12" spans="1:41">
      <c r="A12">
        <v>2</v>
      </c>
      <c r="B12">
        <v>7990</v>
      </c>
      <c r="C12">
        <v>221</v>
      </c>
      <c r="D12" s="2">
        <v>8</v>
      </c>
      <c r="E12">
        <v>640</v>
      </c>
      <c r="F12">
        <v>676</v>
      </c>
      <c r="G12">
        <v>451</v>
      </c>
      <c r="H12">
        <v>2.4</v>
      </c>
      <c r="I12" s="1">
        <v>1.5439814814814814E-2</v>
      </c>
      <c r="L12">
        <f t="shared" si="0"/>
        <v>1.0694419215363733</v>
      </c>
      <c r="M12">
        <f t="shared" ref="M12:M37" si="3">C5*0.514444*SQRT($N$5/L12)</f>
        <v>121.68017406576624</v>
      </c>
      <c r="N12">
        <f t="shared" si="1"/>
        <v>1413</v>
      </c>
      <c r="O12">
        <f t="shared" si="2"/>
        <v>1.4872845368225098E-3</v>
      </c>
    </row>
    <row r="13" spans="1:41">
      <c r="A13">
        <v>3</v>
      </c>
      <c r="B13">
        <v>7990</v>
      </c>
      <c r="C13">
        <v>194</v>
      </c>
      <c r="D13">
        <v>6.5</v>
      </c>
      <c r="E13">
        <v>550</v>
      </c>
      <c r="F13">
        <v>565</v>
      </c>
      <c r="G13">
        <v>485</v>
      </c>
      <c r="H13">
        <v>3.4</v>
      </c>
      <c r="I13" s="1">
        <v>1.6851851851851851E-2</v>
      </c>
      <c r="L13">
        <f t="shared" si="0"/>
        <v>1.094069063272662</v>
      </c>
      <c r="M13">
        <f t="shared" si="3"/>
        <v>105.60525067336398</v>
      </c>
      <c r="N13">
        <f t="shared" si="1"/>
        <v>1376</v>
      </c>
      <c r="O13">
        <f t="shared" si="2"/>
        <v>1.8795393485836866E-3</v>
      </c>
    </row>
    <row r="14" spans="1:41">
      <c r="A14">
        <v>4</v>
      </c>
      <c r="B14">
        <v>7990</v>
      </c>
      <c r="C14">
        <v>162</v>
      </c>
      <c r="D14" s="2">
        <v>5</v>
      </c>
      <c r="E14">
        <v>453</v>
      </c>
      <c r="F14">
        <v>481</v>
      </c>
      <c r="G14">
        <v>539</v>
      </c>
      <c r="H14">
        <v>5.4</v>
      </c>
      <c r="I14" s="1">
        <v>1.9317129629629629E-2</v>
      </c>
      <c r="L14">
        <f t="shared" si="0"/>
        <v>1.1194003785276687</v>
      </c>
      <c r="M14">
        <f t="shared" si="3"/>
        <v>87.182323764827984</v>
      </c>
      <c r="N14">
        <f t="shared" si="1"/>
        <v>1319</v>
      </c>
      <c r="O14">
        <f t="shared" si="2"/>
        <v>2.5837543131626917E-3</v>
      </c>
    </row>
    <row r="15" spans="1:41">
      <c r="A15">
        <v>5</v>
      </c>
      <c r="B15">
        <v>8000</v>
      </c>
      <c r="C15">
        <v>135</v>
      </c>
      <c r="D15" s="2">
        <v>3.3</v>
      </c>
      <c r="E15">
        <v>430</v>
      </c>
      <c r="F15">
        <v>454</v>
      </c>
      <c r="G15">
        <v>571</v>
      </c>
      <c r="H15">
        <v>8.1999999999999993</v>
      </c>
      <c r="I15" s="1">
        <v>2.101851851851852E-2</v>
      </c>
      <c r="L15">
        <f t="shared" si="0"/>
        <v>1.1489909348385832</v>
      </c>
      <c r="M15">
        <f t="shared" si="3"/>
        <v>71.710312997622822</v>
      </c>
      <c r="N15">
        <f t="shared" si="1"/>
        <v>1290</v>
      </c>
      <c r="O15">
        <f t="shared" si="2"/>
        <v>3.6388036483176772E-3</v>
      </c>
    </row>
    <row r="16" spans="1:41">
      <c r="A16">
        <v>6</v>
      </c>
      <c r="B16">
        <v>7990</v>
      </c>
      <c r="C16">
        <v>117</v>
      </c>
      <c r="D16">
        <v>2.5</v>
      </c>
      <c r="E16">
        <v>450</v>
      </c>
      <c r="F16">
        <v>469</v>
      </c>
      <c r="G16">
        <v>585</v>
      </c>
      <c r="H16">
        <v>11.1</v>
      </c>
      <c r="I16" s="1">
        <v>2.1828703703703704E-2</v>
      </c>
      <c r="L16">
        <f t="shared" si="0"/>
        <v>1.1632499486035524</v>
      </c>
      <c r="M16">
        <f t="shared" si="3"/>
        <v>62.294777218794444</v>
      </c>
      <c r="N16">
        <f t="shared" si="1"/>
        <v>1269</v>
      </c>
      <c r="O16">
        <f t="shared" si="2"/>
        <v>4.6852638769131153E-3</v>
      </c>
    </row>
    <row r="17" spans="1:15">
      <c r="A17" t="s">
        <v>17</v>
      </c>
      <c r="B17">
        <v>5990</v>
      </c>
      <c r="C17">
        <v>246</v>
      </c>
      <c r="D17">
        <v>13.3</v>
      </c>
      <c r="E17">
        <v>790</v>
      </c>
      <c r="F17">
        <v>780</v>
      </c>
      <c r="G17">
        <v>290</v>
      </c>
      <c r="H17">
        <v>1.7</v>
      </c>
      <c r="I17" s="1">
        <v>1.1099537037037036E-2</v>
      </c>
      <c r="L17">
        <f t="shared" si="0"/>
        <v>1.050361727175636</v>
      </c>
      <c r="M17">
        <f t="shared" si="3"/>
        <v>136.11399809568934</v>
      </c>
      <c r="N17">
        <f t="shared" si="1"/>
        <v>1575</v>
      </c>
      <c r="O17">
        <f t="shared" si="2"/>
        <v>1.3489157873196075E-3</v>
      </c>
    </row>
    <row r="18" spans="1:15">
      <c r="A18">
        <v>1</v>
      </c>
      <c r="B18">
        <v>7990</v>
      </c>
      <c r="C18">
        <v>248</v>
      </c>
      <c r="D18" s="2">
        <v>10</v>
      </c>
      <c r="E18">
        <v>753</v>
      </c>
      <c r="F18">
        <v>785</v>
      </c>
      <c r="G18">
        <v>423</v>
      </c>
      <c r="H18">
        <v>1.6</v>
      </c>
      <c r="I18" s="1">
        <v>1.4409722222222223E-2</v>
      </c>
      <c r="L18">
        <f t="shared" si="0"/>
        <v>1.0376611827029019</v>
      </c>
      <c r="M18">
        <f t="shared" si="3"/>
        <v>138.62132515324376</v>
      </c>
      <c r="N18">
        <f t="shared" si="1"/>
        <v>1453</v>
      </c>
      <c r="O18">
        <f t="shared" si="2"/>
        <v>1.2145033045159825E-3</v>
      </c>
    </row>
    <row r="19" spans="1:15">
      <c r="A19">
        <v>2</v>
      </c>
      <c r="B19">
        <v>7990</v>
      </c>
      <c r="C19">
        <v>221</v>
      </c>
      <c r="D19" s="2">
        <v>8</v>
      </c>
      <c r="E19">
        <v>640</v>
      </c>
      <c r="F19">
        <v>675</v>
      </c>
      <c r="G19">
        <v>456</v>
      </c>
      <c r="H19">
        <v>2.4</v>
      </c>
      <c r="I19" s="1">
        <v>1.5613425925925926E-2</v>
      </c>
      <c r="L19">
        <f t="shared" si="0"/>
        <v>1.0694419215363733</v>
      </c>
      <c r="M19">
        <f t="shared" si="3"/>
        <v>121.68017406576624</v>
      </c>
      <c r="N19">
        <f t="shared" si="1"/>
        <v>1409</v>
      </c>
      <c r="O19">
        <f t="shared" si="2"/>
        <v>1.4830742479709244E-3</v>
      </c>
    </row>
    <row r="20" spans="1:15">
      <c r="A20">
        <v>3</v>
      </c>
      <c r="B20">
        <v>7990</v>
      </c>
      <c r="C20">
        <v>194</v>
      </c>
      <c r="D20">
        <v>6.5</v>
      </c>
      <c r="E20">
        <v>550</v>
      </c>
      <c r="F20">
        <v>567</v>
      </c>
      <c r="G20">
        <v>483</v>
      </c>
      <c r="H20">
        <v>3.4</v>
      </c>
      <c r="I20" s="1">
        <v>1.6724537037037038E-2</v>
      </c>
      <c r="L20">
        <f t="shared" si="0"/>
        <v>1.094069063272662</v>
      </c>
      <c r="M20">
        <f t="shared" si="3"/>
        <v>105.60525067336398</v>
      </c>
      <c r="N20">
        <f t="shared" si="1"/>
        <v>1375</v>
      </c>
      <c r="O20">
        <f t="shared" si="2"/>
        <v>1.8781734042896576E-3</v>
      </c>
    </row>
    <row r="21" spans="1:15">
      <c r="A21">
        <v>4</v>
      </c>
      <c r="B21">
        <v>7990</v>
      </c>
      <c r="C21">
        <v>164</v>
      </c>
      <c r="D21" s="2">
        <v>5</v>
      </c>
      <c r="E21">
        <v>465</v>
      </c>
      <c r="F21">
        <v>482</v>
      </c>
      <c r="G21">
        <v>541</v>
      </c>
      <c r="H21">
        <v>5.4</v>
      </c>
      <c r="I21" s="1">
        <v>1.9421296296296298E-2</v>
      </c>
      <c r="L21">
        <f t="shared" si="0"/>
        <v>1.1194003785276687</v>
      </c>
      <c r="M21">
        <f t="shared" si="3"/>
        <v>87.182323764827984</v>
      </c>
      <c r="N21">
        <f t="shared" si="1"/>
        <v>1321</v>
      </c>
      <c r="O21">
        <f t="shared" si="2"/>
        <v>2.5876720604154023E-3</v>
      </c>
    </row>
    <row r="22" spans="1:15">
      <c r="A22">
        <v>5</v>
      </c>
      <c r="B22">
        <v>8000</v>
      </c>
      <c r="C22">
        <v>136</v>
      </c>
      <c r="D22">
        <v>3.3</v>
      </c>
      <c r="E22">
        <v>430</v>
      </c>
      <c r="F22">
        <v>454</v>
      </c>
      <c r="G22">
        <v>568</v>
      </c>
      <c r="H22">
        <v>8.1</v>
      </c>
      <c r="I22" s="1">
        <v>2.0925925925925924E-2</v>
      </c>
      <c r="L22">
        <f t="shared" si="0"/>
        <v>1.1486352191807263</v>
      </c>
      <c r="M22">
        <f t="shared" si="3"/>
        <v>71.721415959703947</v>
      </c>
      <c r="N22">
        <f t="shared" si="1"/>
        <v>1289</v>
      </c>
      <c r="O22">
        <f t="shared" si="2"/>
        <v>3.6359828702957255E-3</v>
      </c>
    </row>
    <row r="23" spans="1:15">
      <c r="A23">
        <v>6</v>
      </c>
      <c r="B23">
        <v>7980</v>
      </c>
      <c r="C23">
        <v>117</v>
      </c>
      <c r="D23">
        <v>2.5</v>
      </c>
      <c r="E23">
        <v>449</v>
      </c>
      <c r="F23">
        <v>469</v>
      </c>
      <c r="G23">
        <v>585</v>
      </c>
      <c r="H23">
        <v>11.1</v>
      </c>
      <c r="I23" s="1">
        <v>2.1828703703703704E-2</v>
      </c>
      <c r="L23">
        <f t="shared" si="0"/>
        <v>1.1632499486035524</v>
      </c>
      <c r="M23">
        <f t="shared" si="3"/>
        <v>61.766855377957206</v>
      </c>
      <c r="N23">
        <f t="shared" si="1"/>
        <v>1275</v>
      </c>
      <c r="O23">
        <f t="shared" si="2"/>
        <v>4.788228964777457E-3</v>
      </c>
    </row>
    <row r="24" spans="1:15">
      <c r="A24" t="s">
        <v>17</v>
      </c>
      <c r="B24">
        <v>5990</v>
      </c>
      <c r="C24">
        <v>245</v>
      </c>
      <c r="D24">
        <v>13.3</v>
      </c>
      <c r="E24">
        <v>786</v>
      </c>
      <c r="F24">
        <v>777</v>
      </c>
      <c r="G24">
        <v>274</v>
      </c>
      <c r="H24">
        <v>1.7</v>
      </c>
      <c r="I24" s="1">
        <v>1.0868055555555556E-2</v>
      </c>
      <c r="L24">
        <f t="shared" si="0"/>
        <v>1.050361727175636</v>
      </c>
      <c r="M24">
        <f t="shared" si="3"/>
        <v>136.6695654348554</v>
      </c>
      <c r="N24">
        <f t="shared" si="1"/>
        <v>1570</v>
      </c>
      <c r="O24">
        <f t="shared" si="2"/>
        <v>1.3337237546534651E-3</v>
      </c>
    </row>
    <row r="25" spans="1:15">
      <c r="A25">
        <v>1</v>
      </c>
      <c r="B25">
        <v>8000</v>
      </c>
      <c r="C25">
        <v>248</v>
      </c>
      <c r="D25" s="2">
        <v>10</v>
      </c>
      <c r="E25">
        <v>750</v>
      </c>
      <c r="F25">
        <v>783</v>
      </c>
      <c r="G25">
        <v>414</v>
      </c>
      <c r="H25">
        <v>1.6</v>
      </c>
      <c r="I25" s="1">
        <v>1.4236111111111111E-2</v>
      </c>
      <c r="L25">
        <f t="shared" si="0"/>
        <v>1.0376611827029019</v>
      </c>
      <c r="M25">
        <f t="shared" si="3"/>
        <v>138.62132515324376</v>
      </c>
      <c r="N25">
        <f t="shared" si="1"/>
        <v>1437</v>
      </c>
      <c r="O25">
        <f t="shared" si="2"/>
        <v>1.2011295585612298E-3</v>
      </c>
    </row>
    <row r="26" spans="1:15">
      <c r="A26">
        <v>2</v>
      </c>
      <c r="B26">
        <v>7990</v>
      </c>
      <c r="C26">
        <v>221</v>
      </c>
      <c r="D26" s="2">
        <v>8</v>
      </c>
      <c r="E26">
        <v>641</v>
      </c>
      <c r="F26">
        <v>675</v>
      </c>
      <c r="G26">
        <v>450</v>
      </c>
      <c r="H26">
        <v>2.4</v>
      </c>
      <c r="I26" s="1">
        <v>1.5405092592592592E-2</v>
      </c>
      <c r="L26">
        <f t="shared" si="0"/>
        <v>1.0694419215363733</v>
      </c>
      <c r="M26">
        <f t="shared" si="3"/>
        <v>121.68017406576624</v>
      </c>
      <c r="N26">
        <f t="shared" si="1"/>
        <v>1404</v>
      </c>
      <c r="O26">
        <f t="shared" si="2"/>
        <v>1.4778113869064427E-3</v>
      </c>
    </row>
    <row r="27" spans="1:15">
      <c r="A27">
        <v>3</v>
      </c>
      <c r="B27">
        <v>7990</v>
      </c>
      <c r="C27">
        <v>194</v>
      </c>
      <c r="D27">
        <v>6.3</v>
      </c>
      <c r="E27">
        <v>550</v>
      </c>
      <c r="F27">
        <v>565</v>
      </c>
      <c r="G27">
        <v>485</v>
      </c>
      <c r="H27">
        <v>3.4</v>
      </c>
      <c r="I27" s="1">
        <v>1.6898148148148148E-2</v>
      </c>
      <c r="L27">
        <f t="shared" si="0"/>
        <v>1.094069063272662</v>
      </c>
      <c r="M27">
        <f t="shared" si="3"/>
        <v>105.60525067336398</v>
      </c>
      <c r="N27">
        <f t="shared" si="1"/>
        <v>1377</v>
      </c>
      <c r="O27">
        <f t="shared" si="2"/>
        <v>1.8809052928777153E-3</v>
      </c>
    </row>
    <row r="28" spans="1:15">
      <c r="A28">
        <v>4</v>
      </c>
      <c r="B28">
        <v>7990</v>
      </c>
      <c r="C28">
        <v>162</v>
      </c>
      <c r="D28" s="2">
        <v>5</v>
      </c>
      <c r="E28">
        <v>453</v>
      </c>
      <c r="F28">
        <v>481</v>
      </c>
      <c r="G28">
        <v>540</v>
      </c>
      <c r="H28">
        <v>5.4</v>
      </c>
      <c r="I28" s="1">
        <v>1.9386574074074073E-2</v>
      </c>
      <c r="L28">
        <f t="shared" si="0"/>
        <v>1.1194003785276687</v>
      </c>
      <c r="M28">
        <f t="shared" si="3"/>
        <v>88.258648749578953</v>
      </c>
      <c r="N28">
        <f t="shared" si="1"/>
        <v>1319</v>
      </c>
      <c r="O28">
        <f t="shared" si="2"/>
        <v>2.521120173804345E-3</v>
      </c>
    </row>
    <row r="29" spans="1:15">
      <c r="A29">
        <v>5</v>
      </c>
      <c r="B29">
        <v>7990</v>
      </c>
      <c r="C29">
        <v>135</v>
      </c>
      <c r="D29">
        <v>3.3</v>
      </c>
      <c r="E29">
        <v>430</v>
      </c>
      <c r="F29">
        <v>455</v>
      </c>
      <c r="G29">
        <v>569</v>
      </c>
      <c r="H29">
        <v>8.1999999999999993</v>
      </c>
      <c r="I29" s="1">
        <v>2.1006944444444446E-2</v>
      </c>
      <c r="L29">
        <f t="shared" si="0"/>
        <v>1.1486352191807263</v>
      </c>
      <c r="M29">
        <f t="shared" si="3"/>
        <v>72.25268570755361</v>
      </c>
      <c r="N29">
        <f t="shared" si="1"/>
        <v>1292</v>
      </c>
      <c r="O29">
        <f t="shared" si="2"/>
        <v>3.5910474615857371E-3</v>
      </c>
    </row>
    <row r="30" spans="1:15">
      <c r="A30">
        <v>6</v>
      </c>
      <c r="B30">
        <v>7980</v>
      </c>
      <c r="C30">
        <v>117</v>
      </c>
      <c r="D30">
        <v>2.8</v>
      </c>
      <c r="E30">
        <v>450</v>
      </c>
      <c r="F30">
        <v>470</v>
      </c>
      <c r="G30">
        <v>586</v>
      </c>
      <c r="H30" s="2">
        <v>11</v>
      </c>
      <c r="I30" s="1">
        <v>2.2037037037037036E-2</v>
      </c>
      <c r="L30">
        <f t="shared" si="0"/>
        <v>1.1636101640194008</v>
      </c>
      <c r="M30">
        <f t="shared" si="3"/>
        <v>61.757294145007947</v>
      </c>
      <c r="N30">
        <f t="shared" si="1"/>
        <v>1275</v>
      </c>
      <c r="O30">
        <f t="shared" si="2"/>
        <v>4.7882289647774553E-3</v>
      </c>
    </row>
    <row r="31" spans="1:15">
      <c r="L31">
        <f t="shared" si="0"/>
        <v>1.050361727175636</v>
      </c>
      <c r="M31">
        <f t="shared" si="3"/>
        <v>136.11399809568934</v>
      </c>
      <c r="N31">
        <f t="shared" si="1"/>
        <v>1586</v>
      </c>
      <c r="O31">
        <f t="shared" si="2"/>
        <v>1.3583367864691412E-3</v>
      </c>
    </row>
    <row r="32" spans="1:15">
      <c r="L32">
        <f t="shared" si="0"/>
        <v>1.0373399335798272</v>
      </c>
      <c r="M32">
        <f t="shared" si="3"/>
        <v>138.64278799802125</v>
      </c>
      <c r="N32">
        <f t="shared" si="1"/>
        <v>1446</v>
      </c>
      <c r="O32">
        <f t="shared" si="2"/>
        <v>1.2086522906607777E-3</v>
      </c>
    </row>
    <row r="33" spans="12:15">
      <c r="L33">
        <f t="shared" si="0"/>
        <v>1.0694419215363733</v>
      </c>
      <c r="M33">
        <f t="shared" si="3"/>
        <v>121.68017406576624</v>
      </c>
      <c r="N33">
        <f t="shared" si="1"/>
        <v>1410</v>
      </c>
      <c r="O33">
        <f t="shared" si="2"/>
        <v>1.4841268201838207E-3</v>
      </c>
    </row>
    <row r="34" spans="12:15">
      <c r="L34">
        <f t="shared" si="0"/>
        <v>1.0974053699810566</v>
      </c>
      <c r="M34">
        <f t="shared" si="3"/>
        <v>105.44459914417922</v>
      </c>
      <c r="N34">
        <f t="shared" si="1"/>
        <v>1375</v>
      </c>
      <c r="O34">
        <f t="shared" si="2"/>
        <v>1.8781734042896576E-3</v>
      </c>
    </row>
    <row r="35" spans="12:15">
      <c r="L35">
        <f t="shared" si="0"/>
        <v>1.1194003785276687</v>
      </c>
      <c r="M35">
        <f t="shared" si="3"/>
        <v>87.182323764827984</v>
      </c>
      <c r="N35">
        <f t="shared" si="1"/>
        <v>1320</v>
      </c>
      <c r="O35">
        <f t="shared" si="2"/>
        <v>2.5857131867890472E-3</v>
      </c>
    </row>
    <row r="36" spans="12:15">
      <c r="L36">
        <f t="shared" si="0"/>
        <v>1.1489909348385832</v>
      </c>
      <c r="M36">
        <f t="shared" si="3"/>
        <v>71.710312997622822</v>
      </c>
      <c r="N36">
        <f t="shared" si="1"/>
        <v>1291</v>
      </c>
      <c r="O36">
        <f t="shared" si="2"/>
        <v>3.641624426339629E-3</v>
      </c>
    </row>
    <row r="37" spans="12:15">
      <c r="L37">
        <f t="shared" si="0"/>
        <v>1.1582358992165698</v>
      </c>
      <c r="M37">
        <f t="shared" si="3"/>
        <v>61.900406586718162</v>
      </c>
      <c r="N37">
        <f t="shared" si="1"/>
        <v>1274</v>
      </c>
      <c r="O37">
        <f t="shared" si="2"/>
        <v>4.7844734910795919E-3</v>
      </c>
    </row>
  </sheetData>
  <mergeCells count="1">
    <mergeCell ref="N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2025-03-05T08:00:42Z</dcterms:created>
  <dcterms:modified xsi:type="dcterms:W3CDTF">2025-03-06T13:32:31Z</dcterms:modified>
  <cp:category/>
  <cp:contentStatus/>
</cp:coreProperties>
</file>