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" sheetId="1" state="visible" r:id="rId1"/>
    <sheet name="Calculations" sheetId="2" state="visible" r:id="rId2"/>
    <sheet name="Instru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Grok</author>
  </authors>
  <commentList>
    <comment ref="D4" authorId="0" shapeId="0">
      <text>
        <t>Enter value in column B. Formulas in Calculation sheet will reference these.</t>
      </text>
    </comment>
    <comment ref="D5" authorId="0" shapeId="0">
      <text>
        <t>Enter value in column B. Formulas in Calculation sheet will reference these.</t>
      </text>
    </comment>
    <comment ref="D6" authorId="0" shapeId="0">
      <text>
        <t>Enter value in column B. Formulas in Calculation sheet will reference these.</t>
      </text>
    </comment>
    <comment ref="D7" authorId="0" shapeId="0">
      <text>
        <t>Enter value in column B. Formulas in Calculation sheet will reference these.</t>
      </text>
    </comment>
    <comment ref="D8" authorId="0" shapeId="0">
      <text>
        <t>Enter value in column B. Formulas in Calculation sheet will reference these.</t>
      </text>
    </comment>
    <comment ref="D9" authorId="0" shapeId="0">
      <text>
        <t>Enter value in column B. Formulas in Calculation sheet will reference these.</t>
      </text>
    </comment>
    <comment ref="D10" authorId="0" shapeId="0">
      <text>
        <t>Enter value in column B. Formulas in Calculation sheet will reference these.</t>
      </text>
    </comment>
    <comment ref="D11" authorId="0" shapeId="0">
      <text>
        <t>Enter value in column B. Formulas in Calculation sheet will reference these.</t>
      </text>
    </comment>
    <comment ref="D12" authorId="0" shapeId="0">
      <text>
        <t>Enter value in column B. Formulas in Calculation sheet will reference these.</t>
      </text>
    </comment>
    <comment ref="D13" authorId="0" shapeId="0">
      <text>
        <t>Enter value in column B. Formulas in Calculation sheet will reference these.</t>
      </text>
    </comment>
    <comment ref="D14" authorId="0" shapeId="0">
      <text>
        <t>Enter value in column B. Formulas in Calculation sheet will reference these.</t>
      </text>
    </comment>
  </commentList>
</comments>
</file>

<file path=xl/comments/comment2.xml><?xml version="1.0" encoding="utf-8"?>
<comments xmlns="http://schemas.openxmlformats.org/spreadsheetml/2006/main">
  <authors>
    <author>Grok</author>
  </authors>
  <commentList>
    <comment ref="C4" authorId="0" shapeId="0">
      <text>
        <t>This is the step based on SIAR PDF. Value is calculated automatically from inputs.</t>
      </text>
    </comment>
    <comment ref="C5" authorId="0" shapeId="0">
      <text>
        <t>This is the step based on SIAR PDF. Value is calculated automatically from inputs.</t>
      </text>
    </comment>
    <comment ref="C6" authorId="0" shapeId="0">
      <text>
        <t>This is the step based on SIAR PDF. Value is calculated automatically from inputs.</t>
      </text>
    </comment>
    <comment ref="C7" authorId="0" shapeId="0">
      <text>
        <t>This is the step based on SIAR PDF. Value is calculated automatically from inputs.</t>
      </text>
    </comment>
    <comment ref="C8" authorId="0" shapeId="0">
      <text>
        <t>This is the step based on SIAR PDF. Value is calculated automatically from inputs.</t>
      </text>
    </comment>
    <comment ref="C9" authorId="0" shapeId="0">
      <text>
        <t>This is the step based on SIAR PDF. Value is calculated automatically from inputs.</t>
      </text>
    </comment>
    <comment ref="C10" authorId="0" shapeId="0">
      <text>
        <t>This is the step based on SIAR PDF. Value is calculated automatically from inputs.</t>
      </text>
    </comment>
    <comment ref="C11" authorId="0" shapeId="0">
      <text>
        <t>This is the step based on SIAR PDF. Value is calculated automatically from inputs.</t>
      </text>
    </comment>
    <comment ref="C12" authorId="0" shapeId="0">
      <text>
        <t>This is the step based on SIAR PDF. Value is calculated automatically from inputs.</t>
      </text>
    </comment>
    <comment ref="C13" authorId="0" shapeId="0">
      <text>
        <t>This is the step based on SIAR PDF. Value is calculated automatically from inputs.</t>
      </text>
    </comment>
    <comment ref="C14" authorId="0" shapeId="0">
      <text>
        <t>This is the step based on SIAR PDF. Value is calculated automatically from inputs.</t>
      </text>
    </comment>
    <comment ref="C15" authorId="0" shapeId="0">
      <text>
        <t>This is the step based on SIAR PDF. Value is calculated automatically from inputs.</t>
      </text>
    </comment>
    <comment ref="C16" authorId="0" shapeId="0">
      <text>
        <t>This is the step based on SIAR PDF. Value is calculated automatically from inputs.</t>
      </text>
    </comment>
    <comment ref="C17" authorId="0" shapeId="0">
      <text>
        <t>This is the step based on SIAR PDF. Value is calculated automatically from inputs.</t>
      </text>
    </comment>
    <comment ref="C18" authorId="0" shapeId="0">
      <text>
        <t>This is the step based on SIAR PDF. Value is calculated automatically from inputs.</t>
      </text>
    </comment>
    <comment ref="C19" authorId="0" shapeId="0">
      <text>
        <t>This is the step based on SIAR PDF. Value is calculated automatically from inputs.</t>
      </text>
    </comment>
    <comment ref="C20" authorId="0" shapeId="0">
      <text>
        <t>This is the step based on SIAR PDF. Value is calculated automatically from inputs.</t>
      </text>
    </comment>
    <comment ref="C21" authorId="0" shapeId="0">
      <text>
        <t>This is the step based on SIAR PDF. Value is calculated automatically from inputs.</t>
      </text>
    </comment>
    <comment ref="C22" authorId="0" shapeId="0">
      <text>
        <t>This is the step based on SIAR PDF. Value is calculated automatically from inputs.</t>
      </text>
    </comment>
    <comment ref="C23" authorId="0" shapeId="0">
      <text>
        <t>This is the step based on SIAR PDF. Value is calculated automatically from inputs.</t>
      </text>
    </comment>
    <comment ref="C24" authorId="0" shapeId="0">
      <text>
        <t>This is the step based on SIAR PDF. Value is calculated automatically from inputs.</t>
      </text>
    </comment>
    <comment ref="C25" authorId="0" shapeId="0">
      <text>
        <t>This is the step based on SIAR PDF. Value is calculated automatically from inputs.</t>
      </text>
    </comment>
    <comment ref="C26" authorId="0" shapeId="0">
      <text>
        <t>This is the step based on SIAR PDF. Value is calculated automatically from inputs.</t>
      </text>
    </comment>
    <comment ref="C27" authorId="0" shapeId="0">
      <text>
        <t>This is the step based on SIAR PDF. Value is calculated automatically from inputs.</t>
      </text>
    </comment>
    <comment ref="C28" authorId="0" shapeId="0">
      <text>
        <t>This is the step based on SIAR PDF. Value is calculated automatically from inputs.</t>
      </text>
    </comment>
    <comment ref="C29" authorId="0" shapeId="0">
      <text>
        <t>This is the step based on SIAR PDF. Value is calculated automatically from inputs.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</cols>
  <sheetData>
    <row r="1">
      <c r="A1" s="1" t="inlineStr">
        <is>
          <t>Inputs for ET0 Penman-Monteith Calculation</t>
        </is>
      </c>
    </row>
    <row r="3">
      <c r="A3" s="2" t="inlineStr">
        <is>
          <t>Parameter</t>
        </is>
      </c>
      <c r="B3" s="2" t="inlineStr">
        <is>
          <t>Value</t>
        </is>
      </c>
      <c r="C3" s="2" t="inlineStr">
        <is>
          <t>Unit</t>
        </is>
      </c>
      <c r="D3" s="2" t="inlineStr">
        <is>
          <t>Description</t>
        </is>
      </c>
    </row>
    <row r="4">
      <c r="A4" t="inlineStr">
        <is>
          <t>Latitude</t>
        </is>
      </c>
      <c r="B4" t="inlineStr"/>
      <c r="C4" t="inlineStr">
        <is>
          <t>degrees (e.g., 39.006)</t>
        </is>
      </c>
      <c r="D4" t="inlineStr">
        <is>
          <t>Latitude in decimal degrees (from DMS if needed)</t>
        </is>
      </c>
    </row>
    <row r="5">
      <c r="A5" t="inlineStr">
        <is>
          <t>Altitude (z)</t>
        </is>
      </c>
      <c r="B5" t="inlineStr"/>
      <c r="C5" t="inlineStr">
        <is>
          <t>m</t>
        </is>
      </c>
      <c r="D5" t="inlineStr">
        <is>
          <t>Elevation above sea level</t>
        </is>
      </c>
    </row>
    <row r="6">
      <c r="A6" t="inlineStr">
        <is>
          <t>Date</t>
        </is>
      </c>
      <c r="B6" t="inlineStr"/>
      <c r="C6" t="inlineStr">
        <is>
          <t>YYYY-MM-DD</t>
        </is>
      </c>
      <c r="D6" t="inlineStr">
        <is>
          <t>Date for calculation (for Julian day)</t>
        </is>
      </c>
    </row>
    <row r="7">
      <c r="A7" t="inlineStr">
        <is>
          <t>Mean Temperature (T)</t>
        </is>
      </c>
      <c r="B7" t="inlineStr"/>
      <c r="C7" t="inlineStr">
        <is>
          <t>°C</t>
        </is>
      </c>
      <c r="D7" t="inlineStr">
        <is>
          <t>Daily mean air temperature</t>
        </is>
      </c>
    </row>
    <row r="8">
      <c r="A8" t="inlineStr">
        <is>
          <t>Max Temperature (Tmax)</t>
        </is>
      </c>
      <c r="B8" t="inlineStr"/>
      <c r="C8" t="inlineStr">
        <is>
          <t>°C</t>
        </is>
      </c>
      <c r="D8" t="inlineStr">
        <is>
          <t>Daily maximum air temperature</t>
        </is>
      </c>
    </row>
    <row r="9">
      <c r="A9" t="inlineStr">
        <is>
          <t>Min Temperature (Tmin)</t>
        </is>
      </c>
      <c r="B9" t="inlineStr"/>
      <c r="C9" t="inlineStr">
        <is>
          <t>°C</t>
        </is>
      </c>
      <c r="D9" t="inlineStr">
        <is>
          <t>Daily minimum air temperature</t>
        </is>
      </c>
    </row>
    <row r="10">
      <c r="A10" t="inlineStr">
        <is>
          <t>Max Relative Humidity (RHmax)</t>
        </is>
      </c>
      <c r="B10" t="inlineStr"/>
      <c r="C10" t="inlineStr">
        <is>
          <t>%</t>
        </is>
      </c>
      <c r="D10" t="inlineStr">
        <is>
          <t>Daily maximum relative humidity</t>
        </is>
      </c>
    </row>
    <row r="11">
      <c r="A11" t="inlineStr">
        <is>
          <t>Min Relative Humidity (RHmin)</t>
        </is>
      </c>
      <c r="B11" t="inlineStr"/>
      <c r="C11" t="inlineStr">
        <is>
          <t>%</t>
        </is>
      </c>
      <c r="D11" t="inlineStr">
        <is>
          <t>Daily minimum relative humidity</t>
        </is>
      </c>
    </row>
    <row r="12">
      <c r="A12" t="inlineStr">
        <is>
          <t>Wind Speed (U2)</t>
        </is>
      </c>
      <c r="B12" t="inlineStr"/>
      <c r="C12" t="inlineStr">
        <is>
          <t>m/s</t>
        </is>
      </c>
      <c r="D12" t="inlineStr">
        <is>
          <t>Wind speed at 2m height</t>
        </is>
      </c>
    </row>
    <row r="13">
      <c r="A13" t="inlineStr">
        <is>
          <t>Solar Radiation (Rs)</t>
        </is>
      </c>
      <c r="B13" t="inlineStr"/>
      <c r="C13" t="inlineStr">
        <is>
          <t>MJ/m²/day</t>
        </is>
      </c>
      <c r="D13" t="inlineStr">
        <is>
          <t>Measured solar radiation (if available)</t>
        </is>
      </c>
    </row>
    <row r="14">
      <c r="A14" t="inlineStr">
        <is>
          <t>Sunshine Hours (n)</t>
        </is>
      </c>
      <c r="B14" t="inlineStr"/>
      <c r="C14" t="inlineStr">
        <is>
          <t>hours</t>
        </is>
      </c>
      <c r="D14" t="inlineStr">
        <is>
          <t>Actual sunshine hours (for alternative Rs estimation)</t>
        </is>
      </c>
    </row>
  </sheetData>
  <mergeCells count="1">
    <mergeCell ref="A1:F1"/>
  </mergeCell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30" customWidth="1" min="3" max="3"/>
    <col width="30" customWidth="1" min="4" max="4"/>
  </cols>
  <sheetData>
    <row r="1">
      <c r="A1" s="1" t="inlineStr">
        <is>
          <t>Step-by-Step ET0 Calculation</t>
        </is>
      </c>
    </row>
    <row r="3">
      <c r="A3" s="2" t="inlineStr">
        <is>
          <t>Step</t>
        </is>
      </c>
      <c r="B3" s="2" t="inlineStr">
        <is>
          <t>Parameter</t>
        </is>
      </c>
      <c r="C3" s="2" t="inlineStr">
        <is>
          <t>Formula/Reference</t>
        </is>
      </c>
      <c r="D3" s="2" t="inlineStr">
        <is>
          <t>Value</t>
        </is>
      </c>
    </row>
    <row r="4">
      <c r="A4" t="n">
        <v>1</v>
      </c>
      <c r="B4" t="inlineStr">
        <is>
          <t>Julian Day (J)</t>
        </is>
      </c>
      <c r="C4" t="inlineStr">
        <is>
          <t>DAYOFYEAR(Date)</t>
        </is>
      </c>
      <c r="D4">
        <f>DAYOFYEAR(Inputs!B6)</f>
        <v/>
      </c>
    </row>
    <row r="5">
      <c r="A5" t="n">
        <v>2</v>
      </c>
      <c r="B5" t="inlineStr">
        <is>
          <t>Lat (rad)</t>
        </is>
      </c>
      <c r="C5" t="inlineStr">
        <is>
          <t>RADIANS(Latitude)</t>
        </is>
      </c>
      <c r="D5">
        <f>RADIANS(Inputs!B4)</f>
        <v/>
      </c>
    </row>
    <row r="6">
      <c r="A6" t="n">
        <v>3</v>
      </c>
      <c r="B6" t="inlineStr">
        <is>
          <t>Solar Declination (delta)</t>
        </is>
      </c>
      <c r="C6" t="inlineStr">
        <is>
          <t>0.409 * SIN(2*PI()*J/365 - 1.39)</t>
        </is>
      </c>
      <c r="D6">
        <f>0.409 * SIN(2*PI()*B4/365 - 1.39)</f>
        <v/>
      </c>
    </row>
    <row r="7">
      <c r="A7" t="n">
        <v>4</v>
      </c>
      <c r="B7" t="inlineStr">
        <is>
          <t>Sunset Hour Angle (ws)</t>
        </is>
      </c>
      <c r="C7" t="inlineStr">
        <is>
          <t>ACOS(-TAN(lat_rad)*TAN(delta))</t>
        </is>
      </c>
      <c r="D7">
        <f>ACOS(-TAN(B5)*TAN(B6))</f>
        <v/>
      </c>
    </row>
    <row r="8">
      <c r="A8" t="n">
        <v>5</v>
      </c>
      <c r="B8" t="inlineStr">
        <is>
          <t>Daylight Hours (N)</t>
        </is>
      </c>
      <c r="C8" t="inlineStr">
        <is>
          <t>24/PI() * ws</t>
        </is>
      </c>
      <c r="D8">
        <f>24/PI() * B7</f>
        <v/>
      </c>
    </row>
    <row r="9">
      <c r="A9" t="n">
        <v>6</v>
      </c>
      <c r="B9" t="inlineStr">
        <is>
          <t>Inverse Relative Distance Earth-Sun (dr)</t>
        </is>
      </c>
      <c r="C9" t="inlineStr">
        <is>
          <t>1 + 0.033 * COS(2*PI()*J/365)</t>
        </is>
      </c>
      <c r="D9">
        <f>1 + 0.033 * COS(2*PI()*B4/365)</f>
        <v/>
      </c>
    </row>
    <row r="10">
      <c r="A10" t="n">
        <v>7</v>
      </c>
      <c r="B10" t="inlineStr">
        <is>
          <t>Extraterrestrial Radiation (Ra)</t>
        </is>
      </c>
      <c r="C10" t="inlineStr">
        <is>
          <t>(24*60/PI())*0.082*dr*(ws*SIN(lat_rad)*SIN(delta) + COS(lat_rad)*COS(delta)*SIN(ws))</t>
        </is>
      </c>
      <c r="D10">
        <f>(24*60/PI())*0.082*B8*(B7*SIN(B5)*SIN(B6) + COS(B5)*COS(B6)*SIN(B7))</f>
        <v/>
      </c>
    </row>
    <row r="11">
      <c r="A11" t="n">
        <v>8</v>
      </c>
      <c r="B11" t="inlineStr">
        <is>
          <t>Clear Sky Radiation (Rso)</t>
        </is>
      </c>
      <c r="C11" t="inlineStr">
        <is>
          <t>Ra * (0.75 + 2E-5 * z)</t>
        </is>
      </c>
      <c r="D11">
        <f>B9 * (0.75 + 0.00002 * Inputs!B5)</f>
        <v/>
      </c>
    </row>
    <row r="12">
      <c r="A12" t="n">
        <v>9</v>
      </c>
      <c r="B12" t="inlineStr">
        <is>
          <t>Saturation Vapor Pressure at Tmean (es_T)</t>
        </is>
      </c>
      <c r="C12" t="inlineStr">
        <is>
          <t>0.611 * EXP(17.27 * T / (T + 237.3))</t>
        </is>
      </c>
      <c r="D12">
        <f>0.611 * EXP(17.27 * Inputs!B7 / (Inputs!B7 + 237.3))</f>
        <v/>
      </c>
    </row>
    <row r="13">
      <c r="A13" t="n">
        <v>10</v>
      </c>
      <c r="B13" t="inlineStr">
        <is>
          <t>Saturation Vapor Pressure at Tmax (es_Tmax)</t>
        </is>
      </c>
      <c r="C13" t="inlineStr">
        <is>
          <t>0.611 * EXP(17.27 * Tmax / (Tmax + 237.3))</t>
        </is>
      </c>
      <c r="D13">
        <f>0.611 * EXP(17.27 * Inputs!B8 / (Inputs!B8 + 237.3))</f>
        <v/>
      </c>
    </row>
    <row r="14">
      <c r="A14" t="n">
        <v>11</v>
      </c>
      <c r="B14" t="inlineStr">
        <is>
          <t>Saturation Vapor Pressure at Tmin (es_Tmin)</t>
        </is>
      </c>
      <c r="C14" t="inlineStr">
        <is>
          <t>0.611 * EXP(17.27 * Tmin / (Tmin + 237.3))</t>
        </is>
      </c>
      <c r="D14">
        <f>0.611 * EXP(17.27 * Inputs!B9 / (Inputs!B9 + 237.3))</f>
        <v/>
      </c>
    </row>
    <row r="15">
      <c r="A15" t="n">
        <v>12</v>
      </c>
      <c r="B15" t="inlineStr">
        <is>
          <t>Mean Saturation Vapor Pressure (es)</t>
        </is>
      </c>
      <c r="C15" t="inlineStr">
        <is>
          <t>(es_Tmax + es_Tmin)/2</t>
        </is>
      </c>
      <c r="D15">
        <f>(B12 + B13)/2</f>
        <v/>
      </c>
    </row>
    <row r="16">
      <c r="A16" t="n">
        <v>13</v>
      </c>
      <c r="B16" t="inlineStr">
        <is>
          <t>Actual Vapor Pressure (ed)</t>
        </is>
      </c>
      <c r="C16" t="inlineStr">
        <is>
          <t>(es_Tmin * (RHmax/100) + es_Tmax * (RHmin/100)) / 2</t>
        </is>
      </c>
      <c r="D16">
        <f>(B13 * (Inputs!B10/100) + B12 * (Inputs!B11/100)) / 2</f>
        <v/>
      </c>
    </row>
    <row r="17">
      <c r="A17" t="n">
        <v>14</v>
      </c>
      <c r="B17" t="inlineStr">
        <is>
          <t>Slope Vapor Pressure Curve (Delta)</t>
        </is>
      </c>
      <c r="C17" t="inlineStr">
        <is>
          <t>4098 * es_T / (T + 237.3)^2</t>
        </is>
      </c>
      <c r="D17">
        <f>4098 * B11 / (Inputs!B7 + 237.3)^2</f>
        <v/>
      </c>
    </row>
    <row r="18">
      <c r="A18" t="n">
        <v>15</v>
      </c>
      <c r="B18" t="inlineStr">
        <is>
          <t>Latent Heat of Vaporization (lambda)</t>
        </is>
      </c>
      <c r="C18" t="inlineStr">
        <is>
          <t>2.501 - 0.002361 * T</t>
        </is>
      </c>
      <c r="D18">
        <f>2.501 - 0.002361 * Inputs!B7</f>
        <v/>
      </c>
    </row>
    <row r="19">
      <c r="A19" t="n">
        <v>16</v>
      </c>
      <c r="B19" t="inlineStr">
        <is>
          <t>Atmospheric Pressure (P)</t>
        </is>
      </c>
      <c r="C19" t="inlineStr">
        <is>
          <t>101.3 * ((293 - 0.0065 * z)/293)^5.26</t>
        </is>
      </c>
      <c r="D19">
        <f>101.3 * ((293 - 0.0065 * Inputs!B5)/293)^5.26</f>
        <v/>
      </c>
    </row>
    <row r="20">
      <c r="A20" t="n">
        <v>17</v>
      </c>
      <c r="B20" t="inlineStr">
        <is>
          <t>Psychrometric Constant (gamma)</t>
        </is>
      </c>
      <c r="C20" t="inlineStr">
        <is>
          <t>0.00163 * P / lambda</t>
        </is>
      </c>
      <c r="D20">
        <f>0.00163 * B18 / B17</f>
        <v/>
      </c>
    </row>
    <row r="21">
      <c r="A21" t="n">
        <v>18</v>
      </c>
      <c r="B21" t="inlineStr">
        <is>
          <t>Net Shortwave Radiation (Rns)</t>
        </is>
      </c>
      <c r="C21" t="inlineStr">
        <is>
          <t>(1 - 0.23) * Rs</t>
        </is>
      </c>
      <c r="D21">
        <f>(1 - 0.23) * Inputs!B13</f>
        <v/>
      </c>
    </row>
    <row r="22">
      <c r="A22" t="n">
        <v>19</v>
      </c>
      <c r="B22" t="inlineStr">
        <is>
          <t>Tmax_K</t>
        </is>
      </c>
      <c r="C22" t="inlineStr">
        <is>
          <t>Tmax + 273.15</t>
        </is>
      </c>
      <c r="D22">
        <f>Inputs!B8 + 273.15</f>
        <v/>
      </c>
    </row>
    <row r="23">
      <c r="A23" t="n">
        <v>20</v>
      </c>
      <c r="B23" t="inlineStr">
        <is>
          <t>Tmin_K</t>
        </is>
      </c>
      <c r="C23" t="inlineStr">
        <is>
          <t>Tmin + 273.15</t>
        </is>
      </c>
      <c r="D23">
        <f>Inputs!B9 + 273.15</f>
        <v/>
      </c>
    </row>
    <row r="24">
      <c r="A24" t="n">
        <v>21</v>
      </c>
      <c r="B24" t="inlineStr">
        <is>
          <t>Net Longwave Radiation (Rnl)</t>
        </is>
      </c>
      <c r="C24" t="inlineStr">
        <is>
          <t>4.903E-9 * ((Tmax_K^4 + Tmin_K^4)/2) * (0.34 - 0.14 * SQRT(ed)) * (1.35 * Rs/Rso - 0.35)</t>
        </is>
      </c>
      <c r="D24">
        <f>4.903E-9 * ((B20^4 + B21^4)/2) * (0.34 - 0.14 * SQRT(B15)) * (1.35 * Inputs!B13 / B10 - 0.35)</f>
        <v/>
      </c>
    </row>
    <row r="25">
      <c r="A25" t="n">
        <v>22</v>
      </c>
      <c r="B25" t="inlineStr">
        <is>
          <t>Net Radiation (Rn)</t>
        </is>
      </c>
      <c r="C25" t="inlineStr">
        <is>
          <t>Rns - Rnl</t>
        </is>
      </c>
      <c r="D25">
        <f>B19 - B22</f>
        <v/>
      </c>
    </row>
    <row r="26">
      <c r="A26" t="n">
        <v>23</v>
      </c>
      <c r="B26" t="inlineStr">
        <is>
          <t>Soil Heat Flux (G)</t>
        </is>
      </c>
      <c r="C26" t="inlineStr">
        <is>
          <t>0 (for daily)</t>
        </is>
      </c>
      <c r="D26">
        <f>0</f>
        <v/>
      </c>
    </row>
    <row r="27">
      <c r="A27" t="n">
        <v>24</v>
      </c>
      <c r="B27" t="inlineStr">
        <is>
          <t>ET0</t>
        </is>
      </c>
      <c r="C27" t="inlineStr">
        <is>
          <t>[0.408 * Delta * (Rn - G) + gamma * (900 / (T + 273)) * U2 * (es - ed)] / (Delta + gamma * (1 + 0.34 * U2))</t>
        </is>
      </c>
      <c r="D27">
        <f>(0.408 * B16 * (B23 - B24) + B19 * (900 / (Inputs!B7 + 273)) * Inputs!B12 * (B14 - B15)) / (B16 + B19 * (1 + 0.34 * Inputs!B12))</f>
        <v/>
      </c>
    </row>
    <row r="28">
      <c r="A28" t="n">
        <v>25</v>
      </c>
      <c r="B28" t="inlineStr">
        <is>
          <t>Alternative Rs from Sunshine (if no Rs)</t>
        </is>
      </c>
      <c r="C28" t="inlineStr">
        <is>
          <t>Ra * (0.25 + 0.50 * (n/N))</t>
        </is>
      </c>
      <c r="D28">
        <f>B9 * (0.25 + 0.50 * (Inputs!B14 / B8))</f>
        <v/>
      </c>
    </row>
    <row r="29">
      <c r="A29" t="n">
        <v>26</v>
      </c>
      <c r="B29" t="inlineStr">
        <is>
          <t>ET0 with Sunshine Rs</t>
        </is>
      </c>
      <c r="C29" t="inlineStr">
        <is>
          <t>Substitute Rs with alternative in formula</t>
        </is>
      </c>
      <c r="D29">
        <f>(0.408 * B16 * ((1 - 0.23)*B26 - 4.903E-9 * ((B20^4 + B21^4)/2) * (0.34 - 0.14 * SQRT(B15)) * (1.35 * B26 / B10 - 0.35) - B24) + B19 * (900 / (Inputs!B7 + 273)) * Inputs!B12 * (B14 - B15)) / (B16 + B19 * (1 + 0.34 * Inputs!B12))</f>
        <v/>
      </c>
    </row>
  </sheetData>
  <mergeCells count="1">
    <mergeCell ref="A1:H1"/>
  </mergeCell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How to Use This Excel Calculator</t>
        </is>
      </c>
    </row>
    <row r="3">
      <c r="A3" t="inlineStr">
        <is>
          <t>1. Go to 'Inputs' sheet and fill in Column B with your data.</t>
        </is>
      </c>
    </row>
    <row r="4">
      <c r="A4" t="inlineStr">
        <is>
          <t>2. Switch to 'Calculations' sheet to see step-by-step results.</t>
        </is>
      </c>
    </row>
    <row r="5">
      <c r="A5" t="inlineStr">
        <is>
          <t>3. Formulas reference inputs automatically.</t>
        </is>
      </c>
    </row>
    <row r="6">
      <c r="A6" t="inlineStr">
        <is>
          <t>4. For manual verification, you can copy formulas and calculate by hand.</t>
        </is>
      </c>
    </row>
    <row r="7">
      <c r="A7" t="inlineStr">
        <is>
          <t>5. If Rs is not available, use sunshine hours (n) for alternative calculation in steps 25-26.</t>
        </is>
      </c>
    </row>
    <row r="8">
      <c r="A8" t="inlineStr">
        <is>
          <t>Note: All formulas based on SIAR Penman-Monteith PDF. G assumed 0 for daily.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2025-10-05T11:18:38Z</dcterms:created>
  <dcterms:modified xsi:type="dcterms:W3CDTF">2025-10-05T11:18:38Z</dcterms:modified>
</cp:coreProperties>
</file>