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3D-Druck INTERN\11 Parameterentwicklung\"/>
    </mc:Choice>
  </mc:AlternateContent>
  <xr:revisionPtr revIDLastSave="0" documentId="13_ncr:1_{858B49C7-85B8-438F-B903-55F10A79EFA8}" xr6:coauthVersionLast="47" xr6:coauthVersionMax="47" xr10:uidLastSave="{00000000-0000-0000-0000-000000000000}"/>
  <bookViews>
    <workbookView xWindow="-110" yWindow="-110" windowWidth="19420" windowHeight="10420" xr2:uid="{1CE4E4C4-52E9-488B-9DA3-49E9679B8CE2}"/>
  </bookViews>
  <sheets>
    <sheet name="main" sheetId="1" r:id="rId1"/>
    <sheet name="Pivot" sheetId="3" r:id="rId2"/>
    <sheet name="var" sheetId="2" r:id="rId3"/>
  </sheets>
  <definedNames>
    <definedName name="DDDrehwinkel">OFFSET(Pivot!$AC$1,1,0,COUNTA(Pivot!$AC:$AC)-1)</definedName>
    <definedName name="DDHeatTreatment">OFFSET(Pivot!$T$1,1,0,COUNTA(Pivot!$T:$T)-1)</definedName>
    <definedName name="DDMachinen">OFFSET(Pivot!$C$1,1,0,COUNTA(Pivot!$C:$C)-1)</definedName>
    <definedName name="DDPowderbatch">OFFSET(Pivot!$N$1,1,0,COUNTA(Pivot!$N:$N)-1)</definedName>
    <definedName name="DDPowderState">OFFSET(Pivot!$O$1,1,0,COUNTA(Pivot!$O:$O)-1)</definedName>
    <definedName name="DDStreifenbreite">OFFSET(Pivot!$AA$1,1,0,COUNTA(Pivot!$AA:$AA)-1)</definedName>
    <definedName name="DDStreifenversch">OFFSET(Pivot!$AB$1,1,0,COUNTA(Pivot!$AB:$AB)-1)</definedName>
    <definedName name="DDTensileDirection">OFFSET(Pivot!$K$1,1,0,COUNTA(Pivot!$K:$K)-1)</definedName>
  </definedNames>
  <calcPr calcId="191029"/>
  <pivotCaches>
    <pivotCache cacheId="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2" l="1"/>
  <c r="B16" i="2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69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AI86" i="1"/>
  <c r="AH86" i="1"/>
  <c r="AI85" i="1"/>
  <c r="AH85" i="1"/>
  <c r="AI84" i="1"/>
  <c r="AH84" i="1"/>
  <c r="AI83" i="1"/>
  <c r="AH83" i="1"/>
  <c r="AI82" i="1"/>
  <c r="AH82" i="1"/>
  <c r="AI81" i="1"/>
  <c r="AH81" i="1"/>
  <c r="AI80" i="1"/>
  <c r="AH80" i="1"/>
  <c r="AI79" i="1"/>
  <c r="AH79" i="1"/>
  <c r="AI78" i="1"/>
  <c r="AH78" i="1"/>
  <c r="AI77" i="1"/>
  <c r="AH77" i="1"/>
  <c r="AI76" i="1"/>
  <c r="AH76" i="1"/>
  <c r="AI75" i="1"/>
  <c r="AH75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BL111" i="1"/>
  <c r="BL112" i="1"/>
  <c r="BL113" i="1"/>
  <c r="BL114" i="1"/>
  <c r="BL115" i="1"/>
  <c r="BL116" i="1"/>
  <c r="BL117" i="1"/>
  <c r="BL118" i="1"/>
  <c r="BL119" i="1"/>
  <c r="BL120" i="1"/>
  <c r="BL121" i="1"/>
  <c r="BL122" i="1"/>
  <c r="BL123" i="1"/>
  <c r="BL124" i="1"/>
  <c r="BL125" i="1"/>
  <c r="BL126" i="1"/>
  <c r="BL127" i="1"/>
  <c r="BL128" i="1"/>
  <c r="BL129" i="1"/>
  <c r="BL130" i="1"/>
  <c r="BL131" i="1"/>
  <c r="BL132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4" i="1"/>
  <c r="BL155" i="1"/>
  <c r="BL156" i="1"/>
  <c r="BL157" i="1"/>
  <c r="BL158" i="1"/>
  <c r="BL159" i="1"/>
  <c r="BL160" i="1"/>
  <c r="BL161" i="1"/>
  <c r="BL162" i="1"/>
  <c r="BL163" i="1"/>
  <c r="BL164" i="1"/>
  <c r="BL165" i="1"/>
  <c r="BL166" i="1"/>
  <c r="BL167" i="1"/>
  <c r="BL168" i="1"/>
  <c r="BL169" i="1"/>
  <c r="BL170" i="1"/>
  <c r="BL171" i="1"/>
  <c r="BL172" i="1"/>
  <c r="BL173" i="1"/>
  <c r="BL174" i="1"/>
  <c r="BL175" i="1"/>
  <c r="BL176" i="1"/>
  <c r="BL177" i="1"/>
  <c r="BL178" i="1"/>
  <c r="BL179" i="1"/>
  <c r="BL180" i="1"/>
  <c r="BL181" i="1"/>
  <c r="BL182" i="1"/>
  <c r="BL183" i="1"/>
  <c r="BL184" i="1"/>
  <c r="BL185" i="1"/>
  <c r="BL186" i="1"/>
  <c r="BL187" i="1"/>
  <c r="BL188" i="1"/>
  <c r="BL189" i="1"/>
  <c r="BL190" i="1"/>
  <c r="BL191" i="1"/>
  <c r="BL192" i="1"/>
  <c r="BL193" i="1"/>
  <c r="BL194" i="1"/>
  <c r="BL195" i="1"/>
  <c r="BL196" i="1"/>
  <c r="BL197" i="1"/>
  <c r="BL198" i="1"/>
  <c r="BL199" i="1"/>
  <c r="BL200" i="1"/>
  <c r="BL201" i="1"/>
  <c r="BL202" i="1"/>
  <c r="BL203" i="1"/>
  <c r="BL204" i="1"/>
  <c r="BL205" i="1"/>
  <c r="BL206" i="1"/>
  <c r="BL207" i="1"/>
  <c r="BL208" i="1"/>
  <c r="BL209" i="1"/>
  <c r="BL210" i="1"/>
  <c r="BL211" i="1"/>
  <c r="BL212" i="1"/>
  <c r="BL213" i="1"/>
  <c r="BL214" i="1"/>
  <c r="BL215" i="1"/>
  <c r="BL216" i="1"/>
  <c r="BL217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BL41" i="1"/>
  <c r="BL40" i="1"/>
  <c r="BL39" i="1"/>
  <c r="BL38" i="1"/>
  <c r="BL37" i="1"/>
  <c r="BL36" i="1"/>
  <c r="BL35" i="1"/>
  <c r="BL34" i="1"/>
  <c r="BL33" i="1"/>
  <c r="BL32" i="1"/>
  <c r="BL31" i="1"/>
  <c r="BL30" i="1"/>
  <c r="BL29" i="1"/>
  <c r="BL28" i="1"/>
  <c r="BL27" i="1"/>
  <c r="BL26" i="1"/>
  <c r="BL25" i="1"/>
  <c r="BL24" i="1"/>
  <c r="BL23" i="1"/>
  <c r="BL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J23" i="1"/>
  <c r="AH23" i="1"/>
  <c r="AI23" i="1"/>
  <c r="J24" i="1"/>
  <c r="AH24" i="1"/>
  <c r="AI24" i="1"/>
  <c r="J25" i="1"/>
  <c r="AH25" i="1"/>
  <c r="AI25" i="1"/>
  <c r="J22" i="1"/>
  <c r="AH22" i="1"/>
  <c r="AI22" i="1"/>
  <c r="J26" i="1"/>
  <c r="AH26" i="1"/>
  <c r="AI26" i="1"/>
  <c r="J27" i="1"/>
  <c r="AH27" i="1"/>
  <c r="AI27" i="1"/>
  <c r="J28" i="1"/>
  <c r="AH28" i="1"/>
  <c r="AI28" i="1"/>
  <c r="J29" i="1"/>
  <c r="AH29" i="1"/>
  <c r="AI29" i="1"/>
  <c r="J30" i="1"/>
  <c r="AH30" i="1"/>
  <c r="AI30" i="1"/>
  <c r="J31" i="1"/>
  <c r="AH31" i="1"/>
  <c r="AI31" i="1"/>
  <c r="J32" i="1"/>
  <c r="AH32" i="1"/>
  <c r="AI32" i="1"/>
  <c r="J33" i="1"/>
  <c r="AH33" i="1"/>
  <c r="AI33" i="1"/>
  <c r="J34" i="1"/>
  <c r="AH34" i="1"/>
  <c r="AI34" i="1"/>
  <c r="J35" i="1"/>
  <c r="AH35" i="1"/>
  <c r="AI35" i="1"/>
  <c r="J36" i="1"/>
  <c r="AH36" i="1"/>
  <c r="AI36" i="1"/>
  <c r="J37" i="1"/>
  <c r="AH37" i="1"/>
  <c r="AI37" i="1"/>
  <c r="J38" i="1"/>
  <c r="AH38" i="1"/>
  <c r="AI38" i="1"/>
  <c r="J39" i="1"/>
  <c r="AH39" i="1"/>
  <c r="AI39" i="1"/>
  <c r="J40" i="1"/>
  <c r="AH40" i="1"/>
  <c r="AI40" i="1"/>
  <c r="J41" i="1"/>
  <c r="AH41" i="1"/>
  <c r="AI41" i="1"/>
  <c r="AI930" i="1"/>
  <c r="BL938" i="1"/>
  <c r="BL85" i="1"/>
  <c r="BL84" i="1"/>
  <c r="BL83" i="1"/>
  <c r="BL82" i="1"/>
  <c r="BL81" i="1"/>
  <c r="BL80" i="1"/>
  <c r="BL79" i="1"/>
  <c r="BL78" i="1"/>
  <c r="BL77" i="1"/>
  <c r="BL76" i="1"/>
  <c r="BL75" i="1"/>
  <c r="B2" i="2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J110" i="1"/>
  <c r="J109" i="1"/>
  <c r="J108" i="1"/>
  <c r="J107" i="1"/>
  <c r="J106" i="1"/>
  <c r="J105" i="1"/>
  <c r="J104" i="1"/>
  <c r="J103" i="1"/>
  <c r="J102" i="1"/>
  <c r="J101" i="1"/>
  <c r="J100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BL86" i="1"/>
  <c r="BL87" i="1"/>
  <c r="BL88" i="1"/>
  <c r="BL89" i="1"/>
  <c r="BL90" i="1"/>
  <c r="BL91" i="1"/>
  <c r="BL92" i="1"/>
  <c r="BL93" i="1"/>
  <c r="BL94" i="1"/>
  <c r="BL95" i="1"/>
  <c r="BL96" i="1"/>
  <c r="BL97" i="1"/>
  <c r="BL98" i="1"/>
  <c r="BL99" i="1"/>
  <c r="BL100" i="1"/>
  <c r="BL101" i="1"/>
  <c r="BL102" i="1"/>
  <c r="BL103" i="1"/>
  <c r="BL104" i="1"/>
  <c r="BL105" i="1"/>
  <c r="BL106" i="1"/>
  <c r="BL107" i="1"/>
  <c r="BL108" i="1"/>
  <c r="BL109" i="1"/>
  <c r="BL110" i="1"/>
  <c r="AL971" i="1" a="1"/>
  <c r="AL919" i="1" a="1"/>
  <c r="AL903" i="1" a="1"/>
  <c r="AL973" i="1" a="1"/>
  <c r="AL926" i="1" a="1"/>
  <c r="AL895" i="1" a="1"/>
  <c r="AL904" i="1" a="1"/>
  <c r="AL983" i="1" a="1"/>
  <c r="AL897" i="1" a="1"/>
  <c r="AL967" i="1" a="1"/>
  <c r="AL893" i="1" a="1"/>
  <c r="AL908" i="1" a="1"/>
  <c r="AL921" i="1" a="1"/>
  <c r="AL925" i="1" a="1"/>
  <c r="AL917" i="1" a="1"/>
  <c r="AL894" i="1" a="1"/>
  <c r="AL974" i="1" a="1"/>
  <c r="AL928" i="1" a="1"/>
  <c r="AL915" i="1" a="1"/>
  <c r="AL898" i="1" a="1"/>
  <c r="AL984" i="1" a="1"/>
  <c r="AL890" i="1" a="1"/>
  <c r="AL911" i="1" a="1"/>
  <c r="AL978" i="1" a="1"/>
  <c r="AL905" i="1" a="1"/>
  <c r="AL916" i="1" a="1"/>
  <c r="AL901" i="1" a="1"/>
  <c r="AL979" i="1" a="1"/>
  <c r="AL972" i="1" a="1"/>
  <c r="AL891" i="1" a="1"/>
  <c r="AL914" i="1" a="1"/>
  <c r="AL924" i="1" a="1"/>
  <c r="AL899" i="1" a="1"/>
  <c r="AL975" i="1" a="1"/>
  <c r="AL963" i="1" a="1"/>
  <c r="AL970" i="1" a="1"/>
  <c r="AL969" i="1" a="1"/>
  <c r="AL907" i="1" a="1"/>
  <c r="AL982" i="1" a="1"/>
  <c r="AL976" i="1" a="1"/>
  <c r="AL887" i="1" a="1"/>
  <c r="AL902" i="1" a="1"/>
  <c r="AL980" i="1" a="1"/>
  <c r="AL987" i="1" a="1"/>
  <c r="AL888" i="1" a="1"/>
  <c r="AL896" i="1" a="1"/>
  <c r="AL986" i="1" a="1"/>
  <c r="AL918" i="1" a="1"/>
  <c r="AL913" i="1" a="1"/>
  <c r="AL966" i="1" a="1"/>
  <c r="AL889" i="1" a="1"/>
  <c r="AL900" i="1" a="1"/>
  <c r="AL988" i="1" a="1"/>
  <c r="AL912" i="1" a="1"/>
  <c r="AL968" i="1" a="1"/>
  <c r="AL927" i="1" a="1"/>
  <c r="AL920" i="1" a="1"/>
  <c r="AL977" i="1" a="1"/>
  <c r="AL985" i="1" a="1"/>
  <c r="AL964" i="1" a="1"/>
  <c r="AL906" i="1" a="1"/>
  <c r="AL892" i="1" a="1"/>
  <c r="AL910" i="1" a="1"/>
  <c r="AL981" i="1" a="1"/>
  <c r="AL922" i="1" a="1"/>
  <c r="AL909" i="1" a="1"/>
  <c r="AL923" i="1" a="1"/>
  <c r="AL965" i="1" a="1"/>
  <c r="AL985" i="1" l="1"/>
  <c r="AL977" i="1"/>
  <c r="AL970" i="1"/>
  <c r="AL974" i="1"/>
  <c r="AL978" i="1"/>
  <c r="AL982" i="1"/>
  <c r="AL986" i="1"/>
  <c r="AL981" i="1"/>
  <c r="AL973" i="1"/>
  <c r="AL971" i="1"/>
  <c r="AL975" i="1"/>
  <c r="AL979" i="1"/>
  <c r="AL983" i="1"/>
  <c r="AL987" i="1"/>
  <c r="AL969" i="1"/>
  <c r="AL968" i="1"/>
  <c r="AL972" i="1"/>
  <c r="AL976" i="1"/>
  <c r="AL980" i="1"/>
  <c r="AL984" i="1"/>
  <c r="AL988" i="1"/>
  <c r="AL967" i="1"/>
  <c r="AL966" i="1"/>
  <c r="AL964" i="1"/>
  <c r="AL965" i="1"/>
  <c r="AL963" i="1"/>
  <c r="AL909" i="1"/>
  <c r="AL913" i="1"/>
  <c r="AL917" i="1"/>
  <c r="AL921" i="1"/>
  <c r="AL925" i="1"/>
  <c r="AL910" i="1"/>
  <c r="AL914" i="1"/>
  <c r="AL918" i="1"/>
  <c r="AL922" i="1"/>
  <c r="AL926" i="1"/>
  <c r="AL911" i="1"/>
  <c r="AL915" i="1"/>
  <c r="AL919" i="1"/>
  <c r="AL923" i="1"/>
  <c r="AL927" i="1"/>
  <c r="AL908" i="1"/>
  <c r="AL912" i="1"/>
  <c r="AL916" i="1"/>
  <c r="AL920" i="1"/>
  <c r="AL924" i="1"/>
  <c r="AL928" i="1"/>
  <c r="AL889" i="1"/>
  <c r="AL905" i="1"/>
  <c r="AL890" i="1"/>
  <c r="AL894" i="1"/>
  <c r="AL888" i="1"/>
  <c r="AL892" i="1"/>
  <c r="AL896" i="1"/>
  <c r="AL900" i="1"/>
  <c r="AL904" i="1"/>
  <c r="AL906" i="1"/>
  <c r="AL893" i="1"/>
  <c r="AL901" i="1"/>
  <c r="AL902" i="1"/>
  <c r="AL887" i="1"/>
  <c r="AL891" i="1"/>
  <c r="AL895" i="1"/>
  <c r="AL899" i="1"/>
  <c r="AL903" i="1"/>
  <c r="AL907" i="1"/>
  <c r="AL897" i="1"/>
  <c r="AL898" i="1"/>
  <c r="AK883" i="1"/>
  <c r="AK919" i="1"/>
  <c r="AK895" i="1"/>
  <c r="AK914" i="1"/>
  <c r="AK877" i="1"/>
  <c r="AK903" i="1"/>
  <c r="AK908" i="1"/>
  <c r="AK915" i="1"/>
  <c r="AK921" i="1"/>
  <c r="AK907" i="1"/>
  <c r="AK906" i="1"/>
  <c r="AK894" i="1"/>
  <c r="AK901" i="1"/>
  <c r="AK902" i="1"/>
  <c r="AK916" i="1"/>
  <c r="AK872" i="1"/>
  <c r="AK890" i="1"/>
  <c r="AK938" i="1"/>
  <c r="AK893" i="1"/>
  <c r="AK873" i="1"/>
  <c r="AK896" i="1"/>
  <c r="AK899" i="1"/>
  <c r="AK911" i="1"/>
  <c r="AK913" i="1"/>
  <c r="AK897" i="1"/>
  <c r="AK892" i="1"/>
  <c r="AK880" i="1"/>
  <c r="AK912" i="1"/>
  <c r="AK920" i="1"/>
  <c r="AK882" i="1"/>
  <c r="AK885" i="1"/>
  <c r="AK868" i="1"/>
  <c r="AK900" i="1"/>
  <c r="AK871" i="1"/>
  <c r="AK905" i="1"/>
  <c r="AK884" i="1"/>
  <c r="AK937" i="1"/>
  <c r="AK867" i="1"/>
  <c r="AK923" i="1"/>
  <c r="AK929" i="1"/>
  <c r="AK925" i="1"/>
  <c r="AK932" i="1"/>
  <c r="AK928" i="1"/>
  <c r="AK934" i="1"/>
  <c r="AK870" i="1"/>
  <c r="AK936" i="1"/>
  <c r="AK875" i="1"/>
  <c r="AK935" i="1"/>
  <c r="AK933" i="1"/>
  <c r="AK889" i="1"/>
  <c r="AK888" i="1"/>
  <c r="AK874" i="1"/>
  <c r="AK918" i="1"/>
  <c r="AK904" i="1"/>
  <c r="AK898" i="1"/>
  <c r="AK878" i="1"/>
  <c r="AK909" i="1"/>
  <c r="AK887" i="1"/>
  <c r="AK865" i="1"/>
  <c r="AK886" i="1"/>
  <c r="AK917" i="1"/>
  <c r="AK910" i="1"/>
  <c r="AK881" i="1"/>
  <c r="AK879" i="1"/>
  <c r="AK926" i="1"/>
  <c r="AK931" i="1"/>
  <c r="AK930" i="1"/>
  <c r="AK924" i="1"/>
  <c r="AK922" i="1"/>
  <c r="AK864" i="1"/>
  <c r="AK869" i="1"/>
  <c r="AK927" i="1"/>
  <c r="AK866" i="1"/>
  <c r="AK876" i="1"/>
  <c r="AK891" i="1"/>
  <c r="D937" i="1"/>
  <c r="D935" i="1"/>
  <c r="C937" i="1"/>
  <c r="M937" i="1"/>
  <c r="AH937" i="1"/>
  <c r="AI937" i="1"/>
  <c r="BL937" i="1"/>
  <c r="C935" i="1"/>
  <c r="M935" i="1"/>
  <c r="AH935" i="1"/>
  <c r="AI935" i="1"/>
  <c r="BL935" i="1"/>
  <c r="D936" i="1"/>
  <c r="C936" i="1"/>
  <c r="M936" i="1"/>
  <c r="AH936" i="1"/>
  <c r="AI936" i="1"/>
  <c r="BL936" i="1"/>
  <c r="D938" i="1"/>
  <c r="C938" i="1"/>
  <c r="M938" i="1"/>
  <c r="AH938" i="1"/>
  <c r="AI938" i="1"/>
  <c r="AH930" i="1"/>
  <c r="C74" i="1" l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AK74" i="1"/>
  <c r="AK73" i="1"/>
  <c r="AK72" i="1"/>
  <c r="AK71" i="1"/>
  <c r="AK70" i="1"/>
  <c r="AK69" i="1"/>
  <c r="AK68" i="1"/>
  <c r="AK67" i="1"/>
  <c r="AK66" i="1"/>
  <c r="AK65" i="1"/>
  <c r="AK64" i="1"/>
  <c r="AK63" i="1"/>
  <c r="AK62" i="1"/>
  <c r="AK61" i="1"/>
  <c r="AK60" i="1"/>
  <c r="AI62" i="1"/>
  <c r="AH62" i="1"/>
  <c r="AI61" i="1"/>
  <c r="AH61" i="1"/>
  <c r="AI60" i="1"/>
  <c r="AH60" i="1"/>
  <c r="AK59" i="1"/>
  <c r="AK58" i="1"/>
  <c r="AK57" i="1"/>
  <c r="AK56" i="1"/>
  <c r="AK55" i="1"/>
  <c r="AK54" i="1"/>
  <c r="AK53" i="1"/>
  <c r="AK52" i="1"/>
  <c r="AK51" i="1"/>
  <c r="AK50" i="1"/>
  <c r="AK49" i="1"/>
  <c r="AK48" i="1"/>
  <c r="AK47" i="1"/>
  <c r="AK46" i="1"/>
  <c r="AK45" i="1"/>
  <c r="AK44" i="1"/>
  <c r="AK43" i="1"/>
  <c r="AK42" i="1"/>
  <c r="C45" i="1"/>
  <c r="C44" i="1"/>
  <c r="C43" i="1"/>
  <c r="C4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74" i="1"/>
  <c r="AK858" i="1"/>
  <c r="AK857" i="1"/>
  <c r="AK856" i="1"/>
  <c r="AK855" i="1"/>
  <c r="AK854" i="1"/>
  <c r="AK853" i="1"/>
  <c r="AK852" i="1"/>
  <c r="AK851" i="1"/>
  <c r="AK850" i="1"/>
  <c r="AK849" i="1"/>
  <c r="AK848" i="1"/>
  <c r="AK847" i="1"/>
  <c r="AK846" i="1"/>
  <c r="AK845" i="1"/>
  <c r="AK844" i="1"/>
  <c r="AK843" i="1"/>
  <c r="AK842" i="1"/>
  <c r="AK841" i="1"/>
  <c r="AK840" i="1"/>
  <c r="AK839" i="1"/>
  <c r="AK838" i="1"/>
  <c r="AK837" i="1"/>
  <c r="AK836" i="1"/>
  <c r="AK835" i="1"/>
  <c r="AK834" i="1"/>
  <c r="AK833" i="1"/>
  <c r="AK832" i="1"/>
  <c r="AK831" i="1"/>
  <c r="AK830" i="1"/>
  <c r="AK829" i="1"/>
  <c r="AK828" i="1"/>
  <c r="AK827" i="1"/>
  <c r="AK826" i="1"/>
  <c r="AK825" i="1"/>
  <c r="AK824" i="1"/>
  <c r="AK823" i="1"/>
  <c r="AK810" i="1"/>
  <c r="AK809" i="1"/>
  <c r="AK808" i="1"/>
  <c r="AK813" i="1"/>
  <c r="AK812" i="1"/>
  <c r="AK811" i="1"/>
  <c r="AK798" i="1"/>
  <c r="AK797" i="1"/>
  <c r="AK796" i="1"/>
  <c r="AK801" i="1"/>
  <c r="AK800" i="1"/>
  <c r="AK799" i="1"/>
  <c r="AK816" i="1"/>
  <c r="AK815" i="1"/>
  <c r="AK814" i="1"/>
  <c r="AK819" i="1"/>
  <c r="AK818" i="1"/>
  <c r="AK817" i="1"/>
  <c r="AK804" i="1"/>
  <c r="AK803" i="1"/>
  <c r="AK802" i="1"/>
  <c r="AK807" i="1"/>
  <c r="AK806" i="1"/>
  <c r="AK805" i="1"/>
  <c r="AK822" i="1"/>
  <c r="AK821" i="1"/>
  <c r="AK820" i="1"/>
  <c r="AK795" i="1"/>
  <c r="AK794" i="1"/>
  <c r="AK793" i="1"/>
  <c r="AK466" i="1"/>
  <c r="AK465" i="1"/>
  <c r="AK464" i="1"/>
  <c r="AK463" i="1"/>
  <c r="AK462" i="1"/>
  <c r="AK461" i="1"/>
  <c r="AK460" i="1"/>
  <c r="AK459" i="1"/>
  <c r="AK458" i="1"/>
  <c r="AK436" i="1"/>
  <c r="AK435" i="1"/>
  <c r="AK434" i="1"/>
  <c r="AK430" i="1"/>
  <c r="AK429" i="1"/>
  <c r="AK428" i="1"/>
  <c r="AK427" i="1"/>
  <c r="AK426" i="1"/>
  <c r="AK425" i="1"/>
  <c r="AK424" i="1"/>
  <c r="AK423" i="1"/>
  <c r="AK422" i="1"/>
  <c r="AK421" i="1"/>
  <c r="AK420" i="1"/>
  <c r="AK419" i="1"/>
  <c r="AK418" i="1"/>
  <c r="AK417" i="1"/>
  <c r="AK416" i="1"/>
  <c r="AK415" i="1"/>
  <c r="AK414" i="1"/>
  <c r="AK413" i="1"/>
  <c r="AK412" i="1"/>
  <c r="AK411" i="1"/>
  <c r="AK410" i="1"/>
  <c r="AK409" i="1"/>
  <c r="AK408" i="1"/>
  <c r="AK407" i="1"/>
  <c r="AK406" i="1"/>
  <c r="AK405" i="1"/>
  <c r="AK404" i="1"/>
  <c r="AK403" i="1"/>
  <c r="AK402" i="1"/>
  <c r="AK401" i="1"/>
  <c r="AK400" i="1"/>
  <c r="AK399" i="1"/>
  <c r="AK398" i="1"/>
  <c r="AK397" i="1"/>
  <c r="AK396" i="1"/>
  <c r="AK395" i="1"/>
  <c r="AK394" i="1"/>
  <c r="AK393" i="1"/>
  <c r="AK392" i="1"/>
  <c r="AK391" i="1"/>
  <c r="AK390" i="1"/>
  <c r="AK389" i="1"/>
  <c r="AK388" i="1"/>
  <c r="AK387" i="1"/>
  <c r="AK386" i="1"/>
  <c r="AK385" i="1"/>
  <c r="AK384" i="1"/>
  <c r="AK383" i="1"/>
  <c r="AK382" i="1"/>
  <c r="AK381" i="1"/>
  <c r="AK380" i="1"/>
  <c r="AK379" i="1"/>
  <c r="AK378" i="1"/>
  <c r="AK377" i="1"/>
  <c r="AK376" i="1"/>
  <c r="AK375" i="1"/>
  <c r="AK374" i="1"/>
  <c r="AK294" i="1"/>
  <c r="AK305" i="1"/>
  <c r="AK304" i="1"/>
  <c r="AK302" i="1"/>
  <c r="AK301" i="1"/>
  <c r="AK300" i="1"/>
  <c r="AK299" i="1"/>
  <c r="AK298" i="1"/>
  <c r="AK297" i="1"/>
  <c r="AK295" i="1"/>
  <c r="AK288" i="1"/>
  <c r="AK287" i="1"/>
  <c r="AK286" i="1"/>
  <c r="AK285" i="1"/>
  <c r="AK284" i="1"/>
  <c r="AK283" i="1"/>
  <c r="AK282" i="1"/>
  <c r="AK280" i="1"/>
  <c r="AK279" i="1"/>
  <c r="AK277" i="1"/>
  <c r="AK275" i="1"/>
  <c r="AK293" i="1"/>
  <c r="AK292" i="1"/>
  <c r="AK290" i="1"/>
  <c r="AK281" i="1"/>
  <c r="AK289" i="1"/>
  <c r="AK310" i="1"/>
  <c r="AK307" i="1"/>
  <c r="AK274" i="1"/>
  <c r="AK276" i="1"/>
  <c r="AK312" i="1"/>
  <c r="AK311" i="1"/>
  <c r="AK308" i="1"/>
  <c r="AK296" i="1"/>
  <c r="AK278" i="1"/>
  <c r="AK291" i="1"/>
  <c r="AK309" i="1"/>
  <c r="AK306" i="1"/>
  <c r="AK273" i="1"/>
  <c r="AK272" i="1"/>
  <c r="AK271" i="1"/>
  <c r="AK270" i="1"/>
  <c r="AK269" i="1"/>
  <c r="AK268" i="1"/>
  <c r="AK267" i="1"/>
  <c r="AK266" i="1"/>
  <c r="AK265" i="1"/>
  <c r="AK264" i="1"/>
  <c r="AK263" i="1"/>
  <c r="AK262" i="1"/>
  <c r="AK261" i="1"/>
  <c r="AK260" i="1"/>
  <c r="AK259" i="1"/>
  <c r="AK258" i="1"/>
  <c r="AK257" i="1"/>
  <c r="AK256" i="1"/>
  <c r="AK255" i="1"/>
  <c r="AK254" i="1"/>
  <c r="AK253" i="1"/>
  <c r="AK252" i="1"/>
  <c r="AK251" i="1"/>
  <c r="AK250" i="1"/>
  <c r="AK249" i="1"/>
  <c r="AK248" i="1"/>
  <c r="AK247" i="1"/>
  <c r="AK246" i="1"/>
  <c r="AK245" i="1"/>
  <c r="AK244" i="1"/>
  <c r="AK237" i="1"/>
  <c r="AK236" i="1"/>
  <c r="AK235" i="1"/>
  <c r="AK234" i="1"/>
  <c r="AK233" i="1"/>
  <c r="AK232" i="1"/>
  <c r="AK231" i="1"/>
  <c r="AK230" i="1"/>
  <c r="AK229" i="1"/>
  <c r="AK228" i="1"/>
  <c r="AK226" i="1"/>
  <c r="AK225" i="1"/>
  <c r="AH3" i="1"/>
  <c r="AH4" i="1"/>
  <c r="AH5" i="1"/>
  <c r="AH6" i="1"/>
  <c r="AH7" i="1"/>
  <c r="AH8" i="1"/>
  <c r="AI2" i="1"/>
  <c r="AI3" i="1"/>
  <c r="AI4" i="1"/>
  <c r="AI5" i="1"/>
  <c r="AI6" i="1"/>
  <c r="AI7" i="1"/>
  <c r="AI8" i="1"/>
  <c r="BL2" i="1"/>
  <c r="BL3" i="1"/>
  <c r="BL4" i="1"/>
  <c r="BL5" i="1"/>
  <c r="BL6" i="1"/>
  <c r="BL7" i="1"/>
  <c r="BL8" i="1"/>
  <c r="C276" i="1"/>
  <c r="C863" i="1"/>
  <c r="C862" i="1"/>
  <c r="C861" i="1"/>
  <c r="C860" i="1"/>
  <c r="C859" i="1"/>
  <c r="D924" i="1"/>
  <c r="D987" i="1"/>
  <c r="D923" i="1"/>
  <c r="D922" i="1"/>
  <c r="D921" i="1"/>
  <c r="D920" i="1"/>
  <c r="D919" i="1"/>
  <c r="D918" i="1"/>
  <c r="D917" i="1"/>
  <c r="D986" i="1"/>
  <c r="D916" i="1"/>
  <c r="D915" i="1"/>
  <c r="D914" i="1"/>
  <c r="D913" i="1"/>
  <c r="D912" i="1"/>
  <c r="D985" i="1"/>
  <c r="D911" i="1"/>
  <c r="D910" i="1"/>
  <c r="D909" i="1"/>
  <c r="D908" i="1"/>
  <c r="D984" i="1"/>
  <c r="D907" i="1"/>
  <c r="D983" i="1"/>
  <c r="D906" i="1"/>
  <c r="D905" i="1"/>
  <c r="D904" i="1"/>
  <c r="D903" i="1"/>
  <c r="D902" i="1"/>
  <c r="D982" i="1"/>
  <c r="D981" i="1"/>
  <c r="D901" i="1"/>
  <c r="D900" i="1"/>
  <c r="D980" i="1"/>
  <c r="D899" i="1"/>
  <c r="D898" i="1"/>
  <c r="D897" i="1"/>
  <c r="D896" i="1"/>
  <c r="D895" i="1"/>
  <c r="D979" i="1"/>
  <c r="D894" i="1"/>
  <c r="D893" i="1"/>
  <c r="D892" i="1"/>
  <c r="D891" i="1"/>
  <c r="D978" i="1"/>
  <c r="D890" i="1"/>
  <c r="D889" i="1"/>
  <c r="D888" i="1"/>
  <c r="D887" i="1"/>
  <c r="D886" i="1"/>
  <c r="D885" i="1"/>
  <c r="D884" i="1"/>
  <c r="D883" i="1"/>
  <c r="D882" i="1"/>
  <c r="D881" i="1"/>
  <c r="D880" i="1"/>
  <c r="D977" i="1"/>
  <c r="D879" i="1"/>
  <c r="D976" i="1"/>
  <c r="D975" i="1"/>
  <c r="D878" i="1"/>
  <c r="D877" i="1"/>
  <c r="D876" i="1"/>
  <c r="D875" i="1"/>
  <c r="D874" i="1"/>
  <c r="D974" i="1"/>
  <c r="D973" i="1"/>
  <c r="D873" i="1"/>
  <c r="D972" i="1"/>
  <c r="D971" i="1"/>
  <c r="D970" i="1"/>
  <c r="D871" i="1"/>
  <c r="D870" i="1"/>
  <c r="D869" i="1"/>
  <c r="D868" i="1"/>
  <c r="D969" i="1"/>
  <c r="D968" i="1"/>
  <c r="D967" i="1"/>
  <c r="D966" i="1"/>
  <c r="D965" i="1"/>
  <c r="D964" i="1"/>
  <c r="D872" i="1"/>
  <c r="D963" i="1"/>
  <c r="D962" i="1"/>
  <c r="D867" i="1"/>
  <c r="D866" i="1"/>
  <c r="D865" i="1"/>
  <c r="D961" i="1"/>
  <c r="D960" i="1"/>
  <c r="D959" i="1"/>
  <c r="D958" i="1"/>
  <c r="D957" i="1"/>
  <c r="D956" i="1"/>
  <c r="D955" i="1"/>
  <c r="D954" i="1"/>
  <c r="D953" i="1"/>
  <c r="D952" i="1"/>
  <c r="D864" i="1"/>
  <c r="D951" i="1"/>
  <c r="D950" i="1"/>
  <c r="D949" i="1"/>
  <c r="D925" i="1"/>
  <c r="D926" i="1"/>
  <c r="D927" i="1"/>
  <c r="D988" i="1"/>
  <c r="D928" i="1"/>
  <c r="D929" i="1"/>
  <c r="D930" i="1"/>
  <c r="D931" i="1"/>
  <c r="D932" i="1"/>
  <c r="D933" i="1"/>
  <c r="D934" i="1"/>
  <c r="D859" i="1"/>
  <c r="D948" i="1"/>
  <c r="D947" i="1"/>
  <c r="D946" i="1"/>
  <c r="D945" i="1"/>
  <c r="D944" i="1"/>
  <c r="D943" i="1"/>
  <c r="D942" i="1"/>
  <c r="D941" i="1"/>
  <c r="D940" i="1"/>
  <c r="D939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03" i="1"/>
  <c r="D294" i="1"/>
  <c r="D305" i="1"/>
  <c r="D304" i="1"/>
  <c r="D302" i="1"/>
  <c r="D301" i="1"/>
  <c r="D300" i="1"/>
  <c r="D299" i="1"/>
  <c r="D298" i="1"/>
  <c r="D297" i="1"/>
  <c r="D295" i="1"/>
  <c r="D288" i="1"/>
  <c r="D287" i="1"/>
  <c r="D286" i="1"/>
  <c r="D285" i="1"/>
  <c r="D284" i="1"/>
  <c r="D283" i="1"/>
  <c r="D282" i="1"/>
  <c r="D280" i="1"/>
  <c r="D279" i="1"/>
  <c r="D277" i="1"/>
  <c r="D275" i="1"/>
  <c r="D313" i="1"/>
  <c r="D293" i="1"/>
  <c r="D292" i="1"/>
  <c r="D290" i="1"/>
  <c r="D281" i="1"/>
  <c r="D289" i="1"/>
  <c r="D310" i="1"/>
  <c r="D307" i="1"/>
  <c r="D274" i="1"/>
  <c r="D276" i="1"/>
  <c r="D312" i="1"/>
  <c r="D311" i="1"/>
  <c r="D308" i="1"/>
  <c r="D296" i="1"/>
  <c r="D278" i="1"/>
  <c r="D291" i="1"/>
  <c r="D309" i="1"/>
  <c r="D306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10" i="1"/>
  <c r="D809" i="1"/>
  <c r="D808" i="1"/>
  <c r="D813" i="1"/>
  <c r="D812" i="1"/>
  <c r="D811" i="1"/>
  <c r="D798" i="1"/>
  <c r="D797" i="1"/>
  <c r="D796" i="1"/>
  <c r="D801" i="1"/>
  <c r="D800" i="1"/>
  <c r="D799" i="1"/>
  <c r="D816" i="1"/>
  <c r="D815" i="1"/>
  <c r="D814" i="1"/>
  <c r="D819" i="1"/>
  <c r="D818" i="1"/>
  <c r="D817" i="1"/>
  <c r="D804" i="1"/>
  <c r="D803" i="1"/>
  <c r="D802" i="1"/>
  <c r="D807" i="1"/>
  <c r="D806" i="1"/>
  <c r="D805" i="1"/>
  <c r="D822" i="1"/>
  <c r="D821" i="1"/>
  <c r="D820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5" i="1"/>
  <c r="D583" i="1"/>
  <c r="D581" i="1"/>
  <c r="D579" i="1"/>
  <c r="D577" i="1"/>
  <c r="D575" i="1"/>
  <c r="D573" i="1"/>
  <c r="D571" i="1"/>
  <c r="D569" i="1"/>
  <c r="D567" i="1"/>
  <c r="D565" i="1"/>
  <c r="D563" i="1"/>
  <c r="D561" i="1"/>
  <c r="D559" i="1"/>
  <c r="D557" i="1"/>
  <c r="D555" i="1"/>
  <c r="D553" i="1"/>
  <c r="D551" i="1"/>
  <c r="D549" i="1"/>
  <c r="D547" i="1"/>
  <c r="D545" i="1"/>
  <c r="D543" i="1"/>
  <c r="D541" i="1"/>
  <c r="D539" i="1"/>
  <c r="D586" i="1"/>
  <c r="D584" i="1"/>
  <c r="D582" i="1"/>
  <c r="D580" i="1"/>
  <c r="D578" i="1"/>
  <c r="D576" i="1"/>
  <c r="D574" i="1"/>
  <c r="D572" i="1"/>
  <c r="D570" i="1"/>
  <c r="D568" i="1"/>
  <c r="D566" i="1"/>
  <c r="D564" i="1"/>
  <c r="D562" i="1"/>
  <c r="D560" i="1"/>
  <c r="D558" i="1"/>
  <c r="D556" i="1"/>
  <c r="D554" i="1"/>
  <c r="D552" i="1"/>
  <c r="D550" i="1"/>
  <c r="D548" i="1"/>
  <c r="D546" i="1"/>
  <c r="D544" i="1"/>
  <c r="D542" i="1"/>
  <c r="D540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863" i="1"/>
  <c r="D862" i="1"/>
  <c r="D861" i="1"/>
  <c r="D860" i="1"/>
  <c r="BL860" i="1"/>
  <c r="BL859" i="1"/>
  <c r="BL861" i="1"/>
  <c r="BL862" i="1"/>
  <c r="BL863" i="1"/>
  <c r="AI863" i="1"/>
  <c r="AI862" i="1"/>
  <c r="AI861" i="1"/>
  <c r="AI860" i="1"/>
  <c r="AI859" i="1"/>
  <c r="AI978" i="1"/>
  <c r="AI890" i="1"/>
  <c r="AI889" i="1"/>
  <c r="AI888" i="1"/>
  <c r="AI887" i="1"/>
  <c r="AI886" i="1"/>
  <c r="AI885" i="1"/>
  <c r="AI884" i="1"/>
  <c r="AI883" i="1"/>
  <c r="AI882" i="1"/>
  <c r="AI881" i="1"/>
  <c r="AI880" i="1"/>
  <c r="AI977" i="1"/>
  <c r="AI879" i="1"/>
  <c r="AI976" i="1"/>
  <c r="AI975" i="1"/>
  <c r="AI878" i="1"/>
  <c r="AI877" i="1"/>
  <c r="AI876" i="1"/>
  <c r="AI875" i="1"/>
  <c r="AI874" i="1"/>
  <c r="AI974" i="1"/>
  <c r="AI973" i="1"/>
  <c r="AI873" i="1"/>
  <c r="AI972" i="1"/>
  <c r="AI971" i="1"/>
  <c r="AI970" i="1"/>
  <c r="AI872" i="1"/>
  <c r="AI871" i="1"/>
  <c r="AI870" i="1"/>
  <c r="AI869" i="1"/>
  <c r="AI868" i="1"/>
  <c r="AI969" i="1"/>
  <c r="AI968" i="1"/>
  <c r="AI967" i="1"/>
  <c r="AI966" i="1"/>
  <c r="AI965" i="1"/>
  <c r="AI964" i="1"/>
  <c r="AI963" i="1"/>
  <c r="AI962" i="1"/>
  <c r="AI867" i="1"/>
  <c r="AI866" i="1"/>
  <c r="AI891" i="1"/>
  <c r="AI892" i="1"/>
  <c r="AI893" i="1"/>
  <c r="AI894" i="1"/>
  <c r="AI979" i="1"/>
  <c r="AI895" i="1"/>
  <c r="AI896" i="1"/>
  <c r="AI897" i="1"/>
  <c r="AI898" i="1"/>
  <c r="AI899" i="1"/>
  <c r="AI980" i="1"/>
  <c r="AI900" i="1"/>
  <c r="AI901" i="1"/>
  <c r="AI981" i="1"/>
  <c r="AI982" i="1"/>
  <c r="AI902" i="1"/>
  <c r="AI903" i="1"/>
  <c r="AI904" i="1"/>
  <c r="AI905" i="1"/>
  <c r="AI906" i="1"/>
  <c r="AI983" i="1"/>
  <c r="AI934" i="1"/>
  <c r="AI865" i="1"/>
  <c r="AI961" i="1"/>
  <c r="AI960" i="1"/>
  <c r="AI907" i="1"/>
  <c r="AI984" i="1"/>
  <c r="AI908" i="1"/>
  <c r="AI909" i="1"/>
  <c r="AI910" i="1"/>
  <c r="AI911" i="1"/>
  <c r="AI985" i="1"/>
  <c r="AI912" i="1"/>
  <c r="AI913" i="1"/>
  <c r="AI914" i="1"/>
  <c r="AI915" i="1"/>
  <c r="AI916" i="1"/>
  <c r="AI986" i="1"/>
  <c r="AI917" i="1"/>
  <c r="AI918" i="1"/>
  <c r="AI919" i="1"/>
  <c r="AI920" i="1"/>
  <c r="AI921" i="1"/>
  <c r="AI922" i="1"/>
  <c r="AI923" i="1"/>
  <c r="AI987" i="1"/>
  <c r="AI924" i="1"/>
  <c r="AI925" i="1"/>
  <c r="AI926" i="1"/>
  <c r="AI927" i="1"/>
  <c r="AI988" i="1"/>
  <c r="AI928" i="1"/>
  <c r="AI929" i="1"/>
  <c r="AI959" i="1"/>
  <c r="AI958" i="1"/>
  <c r="AI957" i="1"/>
  <c r="AI956" i="1"/>
  <c r="AI954" i="1"/>
  <c r="AI955" i="1"/>
  <c r="AI931" i="1"/>
  <c r="AI932" i="1"/>
  <c r="AI933" i="1"/>
  <c r="AI953" i="1"/>
  <c r="AI952" i="1"/>
  <c r="AI864" i="1"/>
  <c r="AI951" i="1"/>
  <c r="AI950" i="1"/>
  <c r="AI949" i="1"/>
  <c r="AI948" i="1"/>
  <c r="AI947" i="1"/>
  <c r="AI946" i="1"/>
  <c r="AI945" i="1"/>
  <c r="AI944" i="1"/>
  <c r="AI943" i="1"/>
  <c r="AI942" i="1"/>
  <c r="AI941" i="1"/>
  <c r="AI940" i="1"/>
  <c r="AI939" i="1"/>
  <c r="AH2" i="1"/>
  <c r="AH863" i="1"/>
  <c r="AH862" i="1"/>
  <c r="AH861" i="1"/>
  <c r="AH860" i="1"/>
  <c r="J863" i="1"/>
  <c r="J862" i="1"/>
  <c r="J861" i="1"/>
  <c r="J860" i="1"/>
  <c r="AH859" i="1"/>
  <c r="M863" i="1"/>
  <c r="M862" i="1"/>
  <c r="M861" i="1"/>
  <c r="M860" i="1"/>
  <c r="M859" i="1"/>
  <c r="J859" i="1"/>
  <c r="J752" i="1"/>
  <c r="K752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10" i="1"/>
  <c r="K809" i="1"/>
  <c r="K808" i="1"/>
  <c r="K813" i="1"/>
  <c r="K812" i="1"/>
  <c r="K811" i="1"/>
  <c r="K798" i="1"/>
  <c r="K797" i="1"/>
  <c r="K796" i="1"/>
  <c r="K801" i="1"/>
  <c r="K800" i="1"/>
  <c r="K799" i="1"/>
  <c r="K816" i="1"/>
  <c r="K815" i="1"/>
  <c r="K814" i="1"/>
  <c r="K819" i="1"/>
  <c r="K818" i="1"/>
  <c r="K817" i="1"/>
  <c r="K804" i="1"/>
  <c r="K803" i="1"/>
  <c r="K802" i="1"/>
  <c r="K807" i="1"/>
  <c r="K806" i="1"/>
  <c r="K805" i="1"/>
  <c r="K822" i="1"/>
  <c r="K821" i="1"/>
  <c r="K820" i="1"/>
  <c r="K795" i="1"/>
  <c r="K793" i="1"/>
  <c r="K794" i="1"/>
  <c r="K783" i="1"/>
  <c r="K784" i="1"/>
  <c r="K785" i="1"/>
  <c r="K786" i="1"/>
  <c r="K787" i="1"/>
  <c r="K788" i="1"/>
  <c r="K789" i="1"/>
  <c r="K790" i="1"/>
  <c r="K791" i="1"/>
  <c r="K792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470" i="1"/>
  <c r="J466" i="1"/>
  <c r="K476" i="1"/>
  <c r="K475" i="1"/>
  <c r="K474" i="1"/>
  <c r="K473" i="1"/>
  <c r="K477" i="1"/>
  <c r="K478" i="1"/>
  <c r="K479" i="1"/>
  <c r="K472" i="1"/>
  <c r="K471" i="1"/>
  <c r="K469" i="1"/>
  <c r="K468" i="1"/>
  <c r="K467" i="1"/>
  <c r="K466" i="1"/>
  <c r="L479" i="1"/>
  <c r="L480" i="1"/>
  <c r="L476" i="1"/>
  <c r="L475" i="1"/>
  <c r="L474" i="1"/>
  <c r="L473" i="1"/>
  <c r="L472" i="1"/>
  <c r="L471" i="1"/>
  <c r="L470" i="1"/>
  <c r="L469" i="1"/>
  <c r="L468" i="1"/>
  <c r="L477" i="1"/>
  <c r="L478" i="1"/>
  <c r="L467" i="1"/>
  <c r="L481" i="1"/>
  <c r="L482" i="1"/>
  <c r="K480" i="1"/>
  <c r="K481" i="1"/>
  <c r="K482" i="1"/>
  <c r="K465" i="1"/>
  <c r="K464" i="1"/>
  <c r="K463" i="1"/>
  <c r="K462" i="1"/>
  <c r="K461" i="1"/>
  <c r="K460" i="1"/>
  <c r="K459" i="1"/>
  <c r="K458" i="1"/>
  <c r="J465" i="1"/>
  <c r="J464" i="1"/>
  <c r="J463" i="1"/>
  <c r="J462" i="1"/>
  <c r="J461" i="1"/>
  <c r="J460" i="1"/>
  <c r="J459" i="1"/>
  <c r="J458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82" i="1"/>
  <c r="J939" i="1"/>
  <c r="BL427" i="1" l="1"/>
  <c r="BL426" i="1"/>
  <c r="BL425" i="1"/>
  <c r="BL424" i="1"/>
  <c r="BL423" i="1"/>
  <c r="BL422" i="1"/>
  <c r="BL421" i="1"/>
  <c r="BL420" i="1"/>
  <c r="BL419" i="1"/>
  <c r="BL418" i="1"/>
  <c r="BL417" i="1"/>
  <c r="BL416" i="1"/>
  <c r="BL415" i="1"/>
  <c r="BL414" i="1"/>
  <c r="BL413" i="1"/>
  <c r="BL412" i="1"/>
  <c r="BL411" i="1"/>
  <c r="BL410" i="1"/>
  <c r="BL439" i="1"/>
  <c r="BL438" i="1"/>
  <c r="BL437" i="1"/>
  <c r="BL433" i="1"/>
  <c r="BL432" i="1"/>
  <c r="BL431" i="1"/>
  <c r="L452" i="1"/>
  <c r="L453" i="1"/>
  <c r="L454" i="1"/>
  <c r="L455" i="1"/>
  <c r="L456" i="1"/>
  <c r="L457" i="1"/>
  <c r="L695" i="1"/>
  <c r="L694" i="1"/>
  <c r="L693" i="1"/>
  <c r="L692" i="1"/>
  <c r="L691" i="1"/>
  <c r="L690" i="1"/>
  <c r="L666" i="1"/>
  <c r="L665" i="1"/>
  <c r="L664" i="1"/>
  <c r="L663" i="1"/>
  <c r="L662" i="1"/>
  <c r="L661" i="1"/>
  <c r="L451" i="1"/>
  <c r="L450" i="1"/>
  <c r="L449" i="1"/>
  <c r="L448" i="1"/>
  <c r="L447" i="1"/>
  <c r="L446" i="1"/>
  <c r="L689" i="1"/>
  <c r="L688" i="1"/>
  <c r="L687" i="1"/>
  <c r="L686" i="1"/>
  <c r="L685" i="1"/>
  <c r="L684" i="1"/>
  <c r="L660" i="1"/>
  <c r="L659" i="1"/>
  <c r="L658" i="1"/>
  <c r="L657" i="1"/>
  <c r="L656" i="1"/>
  <c r="L655" i="1"/>
  <c r="L629" i="1"/>
  <c r="L628" i="1"/>
  <c r="L627" i="1"/>
  <c r="L626" i="1"/>
  <c r="L625" i="1"/>
  <c r="L624" i="1"/>
  <c r="L599" i="1"/>
  <c r="L598" i="1"/>
  <c r="L597" i="1"/>
  <c r="L596" i="1"/>
  <c r="L595" i="1"/>
  <c r="L594" i="1"/>
  <c r="L445" i="1"/>
  <c r="L444" i="1"/>
  <c r="L443" i="1"/>
  <c r="L442" i="1"/>
  <c r="L441" i="1"/>
  <c r="L440" i="1"/>
  <c r="L683" i="1"/>
  <c r="L682" i="1"/>
  <c r="L681" i="1"/>
  <c r="L680" i="1"/>
  <c r="L679" i="1"/>
  <c r="L678" i="1"/>
  <c r="L654" i="1"/>
  <c r="L653" i="1"/>
  <c r="L652" i="1"/>
  <c r="L651" i="1"/>
  <c r="L650" i="1"/>
  <c r="L649" i="1"/>
  <c r="L623" i="1"/>
  <c r="L622" i="1"/>
  <c r="L621" i="1"/>
  <c r="L620" i="1"/>
  <c r="L619" i="1"/>
  <c r="L618" i="1"/>
  <c r="L593" i="1"/>
  <c r="L592" i="1"/>
  <c r="L591" i="1"/>
  <c r="L590" i="1"/>
  <c r="L589" i="1"/>
  <c r="L588" i="1"/>
  <c r="L635" i="1"/>
  <c r="L634" i="1"/>
  <c r="L633" i="1"/>
  <c r="L632" i="1"/>
  <c r="L631" i="1"/>
  <c r="L630" i="1"/>
  <c r="L605" i="1"/>
  <c r="L604" i="1"/>
  <c r="L603" i="1"/>
  <c r="L602" i="1"/>
  <c r="L601" i="1"/>
  <c r="L600" i="1"/>
  <c r="B23" i="2"/>
  <c r="B10" i="2"/>
  <c r="B5" i="2"/>
  <c r="M773" i="1"/>
  <c r="M753" i="1"/>
  <c r="M934" i="1"/>
  <c r="M933" i="1"/>
  <c r="M932" i="1"/>
  <c r="M931" i="1"/>
  <c r="M930" i="1"/>
  <c r="M929" i="1"/>
  <c r="M928" i="1"/>
  <c r="M988" i="1"/>
  <c r="M927" i="1"/>
  <c r="M926" i="1"/>
  <c r="M925" i="1"/>
  <c r="M924" i="1"/>
  <c r="M987" i="1"/>
  <c r="M923" i="1"/>
  <c r="M922" i="1"/>
  <c r="M921" i="1"/>
  <c r="M920" i="1"/>
  <c r="M919" i="1"/>
  <c r="M918" i="1"/>
  <c r="M917" i="1"/>
  <c r="M986" i="1"/>
  <c r="M916" i="1"/>
  <c r="M915" i="1"/>
  <c r="M914" i="1"/>
  <c r="M913" i="1"/>
  <c r="M912" i="1"/>
  <c r="M985" i="1"/>
  <c r="M911" i="1"/>
  <c r="M910" i="1"/>
  <c r="M909" i="1"/>
  <c r="M908" i="1"/>
  <c r="M984" i="1"/>
  <c r="M907" i="1"/>
  <c r="M983" i="1"/>
  <c r="M906" i="1"/>
  <c r="M905" i="1"/>
  <c r="M904" i="1"/>
  <c r="M903" i="1"/>
  <c r="M902" i="1"/>
  <c r="M982" i="1"/>
  <c r="M981" i="1"/>
  <c r="M901" i="1"/>
  <c r="M900" i="1"/>
  <c r="M980" i="1"/>
  <c r="M899" i="1"/>
  <c r="M898" i="1"/>
  <c r="M897" i="1"/>
  <c r="M896" i="1"/>
  <c r="M895" i="1"/>
  <c r="M979" i="1"/>
  <c r="M894" i="1"/>
  <c r="M893" i="1"/>
  <c r="M892" i="1"/>
  <c r="M891" i="1"/>
  <c r="M978" i="1"/>
  <c r="M890" i="1"/>
  <c r="M889" i="1"/>
  <c r="M888" i="1"/>
  <c r="M887" i="1"/>
  <c r="M886" i="1"/>
  <c r="M885" i="1"/>
  <c r="M884" i="1"/>
  <c r="M883" i="1"/>
  <c r="M882" i="1"/>
  <c r="M881" i="1"/>
  <c r="M880" i="1"/>
  <c r="M977" i="1"/>
  <c r="M879" i="1"/>
  <c r="M976" i="1"/>
  <c r="M975" i="1"/>
  <c r="M878" i="1"/>
  <c r="M877" i="1"/>
  <c r="M876" i="1"/>
  <c r="M875" i="1"/>
  <c r="M874" i="1"/>
  <c r="M974" i="1"/>
  <c r="M973" i="1"/>
  <c r="M873" i="1"/>
  <c r="M972" i="1"/>
  <c r="M971" i="1"/>
  <c r="M970" i="1"/>
  <c r="M872" i="1"/>
  <c r="M871" i="1"/>
  <c r="M870" i="1"/>
  <c r="M869" i="1"/>
  <c r="M868" i="1"/>
  <c r="M969" i="1"/>
  <c r="M968" i="1"/>
  <c r="M967" i="1"/>
  <c r="M966" i="1"/>
  <c r="M965" i="1"/>
  <c r="M964" i="1"/>
  <c r="M963" i="1"/>
  <c r="M962" i="1"/>
  <c r="M867" i="1"/>
  <c r="M866" i="1"/>
  <c r="M865" i="1"/>
  <c r="M961" i="1"/>
  <c r="M960" i="1"/>
  <c r="M959" i="1"/>
  <c r="M958" i="1"/>
  <c r="M957" i="1"/>
  <c r="M956" i="1"/>
  <c r="M955" i="1"/>
  <c r="M954" i="1"/>
  <c r="M953" i="1"/>
  <c r="M952" i="1"/>
  <c r="M864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03" i="1"/>
  <c r="M294" i="1"/>
  <c r="M305" i="1"/>
  <c r="M304" i="1"/>
  <c r="M302" i="1"/>
  <c r="M301" i="1"/>
  <c r="M300" i="1"/>
  <c r="M299" i="1"/>
  <c r="M298" i="1"/>
  <c r="M297" i="1"/>
  <c r="M295" i="1"/>
  <c r="M288" i="1"/>
  <c r="M287" i="1"/>
  <c r="M286" i="1"/>
  <c r="M285" i="1"/>
  <c r="M284" i="1"/>
  <c r="M283" i="1"/>
  <c r="M282" i="1"/>
  <c r="M280" i="1"/>
  <c r="M279" i="1"/>
  <c r="M277" i="1"/>
  <c r="M275" i="1"/>
  <c r="M293" i="1"/>
  <c r="M292" i="1"/>
  <c r="M290" i="1"/>
  <c r="M281" i="1"/>
  <c r="M289" i="1"/>
  <c r="M310" i="1"/>
  <c r="M307" i="1"/>
  <c r="M274" i="1"/>
  <c r="M276" i="1"/>
  <c r="M312" i="1"/>
  <c r="M311" i="1"/>
  <c r="M308" i="1"/>
  <c r="M296" i="1"/>
  <c r="M278" i="1"/>
  <c r="M291" i="1"/>
  <c r="M309" i="1"/>
  <c r="M306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10" i="1"/>
  <c r="M809" i="1"/>
  <c r="M808" i="1"/>
  <c r="M813" i="1"/>
  <c r="M812" i="1"/>
  <c r="M811" i="1"/>
  <c r="M798" i="1"/>
  <c r="M797" i="1"/>
  <c r="M796" i="1"/>
  <c r="M801" i="1"/>
  <c r="M800" i="1"/>
  <c r="M799" i="1"/>
  <c r="M816" i="1"/>
  <c r="M815" i="1"/>
  <c r="M814" i="1"/>
  <c r="M819" i="1"/>
  <c r="M818" i="1"/>
  <c r="M817" i="1"/>
  <c r="M804" i="1"/>
  <c r="M803" i="1"/>
  <c r="M802" i="1"/>
  <c r="M807" i="1"/>
  <c r="M806" i="1"/>
  <c r="M805" i="1"/>
  <c r="M822" i="1"/>
  <c r="M821" i="1"/>
  <c r="M820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5" i="1"/>
  <c r="M583" i="1"/>
  <c r="M581" i="1"/>
  <c r="M579" i="1"/>
  <c r="M577" i="1"/>
  <c r="M575" i="1"/>
  <c r="M573" i="1"/>
  <c r="M571" i="1"/>
  <c r="M569" i="1"/>
  <c r="M567" i="1"/>
  <c r="M565" i="1"/>
  <c r="M563" i="1"/>
  <c r="M561" i="1"/>
  <c r="M559" i="1"/>
  <c r="M557" i="1"/>
  <c r="M555" i="1"/>
  <c r="M553" i="1"/>
  <c r="M551" i="1"/>
  <c r="M549" i="1"/>
  <c r="M547" i="1"/>
  <c r="M545" i="1"/>
  <c r="M543" i="1"/>
  <c r="M541" i="1"/>
  <c r="M539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K587" i="1"/>
  <c r="K585" i="1"/>
  <c r="K583" i="1"/>
  <c r="K581" i="1"/>
  <c r="K579" i="1"/>
  <c r="K577" i="1"/>
  <c r="K575" i="1"/>
  <c r="K573" i="1"/>
  <c r="K571" i="1"/>
  <c r="K569" i="1"/>
  <c r="K567" i="1"/>
  <c r="K565" i="1"/>
  <c r="K563" i="1"/>
  <c r="K561" i="1"/>
  <c r="K559" i="1"/>
  <c r="K557" i="1"/>
  <c r="K555" i="1"/>
  <c r="K553" i="1"/>
  <c r="K551" i="1"/>
  <c r="K549" i="1"/>
  <c r="K547" i="1"/>
  <c r="K545" i="1"/>
  <c r="K543" i="1"/>
  <c r="K541" i="1"/>
  <c r="K539" i="1"/>
  <c r="K586" i="1"/>
  <c r="K584" i="1"/>
  <c r="K582" i="1"/>
  <c r="K580" i="1"/>
  <c r="K578" i="1"/>
  <c r="K576" i="1"/>
  <c r="K574" i="1"/>
  <c r="K572" i="1"/>
  <c r="K570" i="1"/>
  <c r="K568" i="1"/>
  <c r="K566" i="1"/>
  <c r="K564" i="1"/>
  <c r="K562" i="1"/>
  <c r="K560" i="1"/>
  <c r="K558" i="1"/>
  <c r="K556" i="1"/>
  <c r="K554" i="1"/>
  <c r="K552" i="1"/>
  <c r="K550" i="1"/>
  <c r="K548" i="1"/>
  <c r="K546" i="1"/>
  <c r="K544" i="1"/>
  <c r="K542" i="1"/>
  <c r="K540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J648" i="1"/>
  <c r="J647" i="1"/>
  <c r="J617" i="1"/>
  <c r="J696" i="1"/>
  <c r="J667" i="1"/>
  <c r="J636" i="1"/>
  <c r="J606" i="1"/>
  <c r="J700" i="1"/>
  <c r="J699" i="1"/>
  <c r="J670" i="1"/>
  <c r="J639" i="1"/>
  <c r="J609" i="1"/>
  <c r="J707" i="1"/>
  <c r="J706" i="1"/>
  <c r="J705" i="1"/>
  <c r="J704" i="1"/>
  <c r="J703" i="1"/>
  <c r="J702" i="1"/>
  <c r="J701" i="1"/>
  <c r="J677" i="1"/>
  <c r="J676" i="1"/>
  <c r="J675" i="1"/>
  <c r="J674" i="1"/>
  <c r="J673" i="1"/>
  <c r="J672" i="1"/>
  <c r="J671" i="1"/>
  <c r="J646" i="1"/>
  <c r="J645" i="1"/>
  <c r="J644" i="1"/>
  <c r="J643" i="1"/>
  <c r="J642" i="1"/>
  <c r="J641" i="1"/>
  <c r="J640" i="1"/>
  <c r="J616" i="1"/>
  <c r="J615" i="1"/>
  <c r="J614" i="1"/>
  <c r="J613" i="1"/>
  <c r="J612" i="1"/>
  <c r="J611" i="1"/>
  <c r="J610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926" i="1"/>
  <c r="J925" i="1"/>
  <c r="J924" i="1"/>
  <c r="J923" i="1"/>
  <c r="J922" i="1"/>
  <c r="J921" i="1"/>
  <c r="J920" i="1"/>
  <c r="J919" i="1"/>
  <c r="J918" i="1"/>
  <c r="J917" i="1"/>
  <c r="J986" i="1"/>
  <c r="J916" i="1"/>
  <c r="J915" i="1"/>
  <c r="J914" i="1"/>
  <c r="J913" i="1"/>
  <c r="J912" i="1"/>
  <c r="J985" i="1"/>
  <c r="J911" i="1"/>
  <c r="J910" i="1"/>
  <c r="J909" i="1"/>
  <c r="J908" i="1"/>
  <c r="J984" i="1"/>
  <c r="J907" i="1"/>
  <c r="J983" i="1"/>
  <c r="J906" i="1"/>
  <c r="J905" i="1"/>
  <c r="J904" i="1"/>
  <c r="J903" i="1"/>
  <c r="J902" i="1"/>
  <c r="J982" i="1"/>
  <c r="J981" i="1"/>
  <c r="J901" i="1"/>
  <c r="J900" i="1"/>
  <c r="J980" i="1"/>
  <c r="J899" i="1"/>
  <c r="J898" i="1"/>
  <c r="J897" i="1"/>
  <c r="J896" i="1"/>
  <c r="J895" i="1"/>
  <c r="J979" i="1"/>
  <c r="J894" i="1"/>
  <c r="J893" i="1"/>
  <c r="J892" i="1"/>
  <c r="J891" i="1"/>
  <c r="J978" i="1"/>
  <c r="J890" i="1"/>
  <c r="J889" i="1"/>
  <c r="J888" i="1"/>
  <c r="J887" i="1"/>
  <c r="J886" i="1"/>
  <c r="J885" i="1"/>
  <c r="J884" i="1"/>
  <c r="J883" i="1"/>
  <c r="J882" i="1"/>
  <c r="J881" i="1"/>
  <c r="J880" i="1"/>
  <c r="J977" i="1"/>
  <c r="J879" i="1"/>
  <c r="J976" i="1"/>
  <c r="J975" i="1"/>
  <c r="J878" i="1"/>
  <c r="J877" i="1"/>
  <c r="J876" i="1"/>
  <c r="J875" i="1"/>
  <c r="J874" i="1"/>
  <c r="J974" i="1"/>
  <c r="J973" i="1"/>
  <c r="J873" i="1"/>
  <c r="J972" i="1"/>
  <c r="J971" i="1"/>
  <c r="J970" i="1"/>
  <c r="J872" i="1"/>
  <c r="J871" i="1"/>
  <c r="J870" i="1"/>
  <c r="J869" i="1"/>
  <c r="J868" i="1"/>
  <c r="J969" i="1"/>
  <c r="J968" i="1"/>
  <c r="J967" i="1"/>
  <c r="J966" i="1"/>
  <c r="J965" i="1"/>
  <c r="J964" i="1"/>
  <c r="J963" i="1"/>
  <c r="J962" i="1"/>
  <c r="J867" i="1"/>
  <c r="J866" i="1"/>
  <c r="J865" i="1"/>
  <c r="J961" i="1"/>
  <c r="J960" i="1"/>
  <c r="J959" i="1"/>
  <c r="J958" i="1"/>
  <c r="J957" i="1"/>
  <c r="J956" i="1"/>
  <c r="J955" i="1"/>
  <c r="J954" i="1"/>
  <c r="J953" i="1"/>
  <c r="J952" i="1"/>
  <c r="J864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03" i="1"/>
  <c r="J294" i="1"/>
  <c r="J305" i="1"/>
  <c r="J304" i="1"/>
  <c r="J302" i="1"/>
  <c r="J301" i="1"/>
  <c r="J300" i="1"/>
  <c r="J299" i="1"/>
  <c r="J298" i="1"/>
  <c r="J297" i="1"/>
  <c r="J295" i="1"/>
  <c r="J288" i="1"/>
  <c r="J287" i="1"/>
  <c r="J286" i="1"/>
  <c r="J285" i="1"/>
  <c r="J284" i="1"/>
  <c r="J283" i="1"/>
  <c r="J282" i="1"/>
  <c r="J280" i="1"/>
  <c r="J279" i="1"/>
  <c r="J277" i="1"/>
  <c r="J275" i="1"/>
  <c r="J293" i="1"/>
  <c r="J292" i="1"/>
  <c r="J290" i="1"/>
  <c r="J281" i="1"/>
  <c r="J289" i="1"/>
  <c r="J310" i="1"/>
  <c r="J307" i="1"/>
  <c r="J274" i="1"/>
  <c r="J276" i="1"/>
  <c r="J312" i="1"/>
  <c r="J311" i="1"/>
  <c r="J308" i="1"/>
  <c r="J296" i="1"/>
  <c r="J278" i="1"/>
  <c r="J291" i="1"/>
  <c r="J309" i="1"/>
  <c r="J306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10" i="1"/>
  <c r="J809" i="1"/>
  <c r="J808" i="1"/>
  <c r="J813" i="1"/>
  <c r="J812" i="1"/>
  <c r="J811" i="1"/>
  <c r="J798" i="1"/>
  <c r="J797" i="1"/>
  <c r="J796" i="1"/>
  <c r="J801" i="1"/>
  <c r="J800" i="1"/>
  <c r="J799" i="1"/>
  <c r="J816" i="1"/>
  <c r="J815" i="1"/>
  <c r="J814" i="1"/>
  <c r="J819" i="1"/>
  <c r="J818" i="1"/>
  <c r="J817" i="1"/>
  <c r="J804" i="1"/>
  <c r="J803" i="1"/>
  <c r="J802" i="1"/>
  <c r="J807" i="1"/>
  <c r="J806" i="1"/>
  <c r="J805" i="1"/>
  <c r="J822" i="1"/>
  <c r="J821" i="1"/>
  <c r="J820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698" i="1"/>
  <c r="J697" i="1"/>
  <c r="J669" i="1"/>
  <c r="J668" i="1"/>
  <c r="J638" i="1"/>
  <c r="J637" i="1"/>
  <c r="J608" i="1"/>
  <c r="J607" i="1"/>
  <c r="J587" i="1"/>
  <c r="J585" i="1"/>
  <c r="J583" i="1"/>
  <c r="J581" i="1"/>
  <c r="J579" i="1"/>
  <c r="J577" i="1"/>
  <c r="J575" i="1"/>
  <c r="J573" i="1"/>
  <c r="J571" i="1"/>
  <c r="J569" i="1"/>
  <c r="J567" i="1"/>
  <c r="J565" i="1"/>
  <c r="J563" i="1"/>
  <c r="J561" i="1"/>
  <c r="J559" i="1"/>
  <c r="J557" i="1"/>
  <c r="J555" i="1"/>
  <c r="J553" i="1"/>
  <c r="J551" i="1"/>
  <c r="J549" i="1"/>
  <c r="J547" i="1"/>
  <c r="J545" i="1"/>
  <c r="J543" i="1"/>
  <c r="J541" i="1"/>
  <c r="J539" i="1"/>
  <c r="J586" i="1"/>
  <c r="J584" i="1"/>
  <c r="J582" i="1"/>
  <c r="J580" i="1"/>
  <c r="J578" i="1"/>
  <c r="J576" i="1"/>
  <c r="J574" i="1"/>
  <c r="J572" i="1"/>
  <c r="J570" i="1"/>
  <c r="J568" i="1"/>
  <c r="J566" i="1"/>
  <c r="J564" i="1"/>
  <c r="J562" i="1"/>
  <c r="J560" i="1"/>
  <c r="J558" i="1"/>
  <c r="J556" i="1"/>
  <c r="J554" i="1"/>
  <c r="J552" i="1"/>
  <c r="J550" i="1"/>
  <c r="J548" i="1"/>
  <c r="J546" i="1"/>
  <c r="J544" i="1"/>
  <c r="J542" i="1"/>
  <c r="J540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C934" i="1"/>
  <c r="C933" i="1"/>
  <c r="C932" i="1"/>
  <c r="C931" i="1"/>
  <c r="C930" i="1"/>
  <c r="C929" i="1"/>
  <c r="C928" i="1"/>
  <c r="C988" i="1"/>
  <c r="C927" i="1"/>
  <c r="C926" i="1"/>
  <c r="C925" i="1"/>
  <c r="C924" i="1"/>
  <c r="C987" i="1"/>
  <c r="C923" i="1"/>
  <c r="C922" i="1"/>
  <c r="C921" i="1"/>
  <c r="C920" i="1"/>
  <c r="C919" i="1"/>
  <c r="C918" i="1"/>
  <c r="C917" i="1"/>
  <c r="C986" i="1"/>
  <c r="C916" i="1"/>
  <c r="C915" i="1"/>
  <c r="C914" i="1"/>
  <c r="C913" i="1"/>
  <c r="C912" i="1"/>
  <c r="C985" i="1"/>
  <c r="C911" i="1"/>
  <c r="C910" i="1"/>
  <c r="C909" i="1"/>
  <c r="C908" i="1"/>
  <c r="C984" i="1"/>
  <c r="C907" i="1"/>
  <c r="C983" i="1"/>
  <c r="C906" i="1"/>
  <c r="C905" i="1"/>
  <c r="C904" i="1"/>
  <c r="C903" i="1"/>
  <c r="C902" i="1"/>
  <c r="C982" i="1"/>
  <c r="C981" i="1"/>
  <c r="C901" i="1"/>
  <c r="C900" i="1"/>
  <c r="C980" i="1"/>
  <c r="C899" i="1"/>
  <c r="C898" i="1"/>
  <c r="C897" i="1"/>
  <c r="C896" i="1"/>
  <c r="C895" i="1"/>
  <c r="C979" i="1"/>
  <c r="C894" i="1"/>
  <c r="C893" i="1"/>
  <c r="C892" i="1"/>
  <c r="C891" i="1"/>
  <c r="C978" i="1"/>
  <c r="C890" i="1"/>
  <c r="C889" i="1"/>
  <c r="C888" i="1"/>
  <c r="C887" i="1"/>
  <c r="C886" i="1"/>
  <c r="C885" i="1"/>
  <c r="C884" i="1"/>
  <c r="C883" i="1"/>
  <c r="C882" i="1"/>
  <c r="C881" i="1"/>
  <c r="C880" i="1"/>
  <c r="C977" i="1"/>
  <c r="C879" i="1"/>
  <c r="C976" i="1"/>
  <c r="C975" i="1"/>
  <c r="C878" i="1"/>
  <c r="C877" i="1"/>
  <c r="C876" i="1"/>
  <c r="C875" i="1"/>
  <c r="C874" i="1"/>
  <c r="C974" i="1"/>
  <c r="C973" i="1"/>
  <c r="C873" i="1"/>
  <c r="C972" i="1"/>
  <c r="C971" i="1"/>
  <c r="C970" i="1"/>
  <c r="C872" i="1"/>
  <c r="C871" i="1"/>
  <c r="C870" i="1"/>
  <c r="C869" i="1"/>
  <c r="C868" i="1"/>
  <c r="C969" i="1"/>
  <c r="C968" i="1"/>
  <c r="C967" i="1"/>
  <c r="C966" i="1"/>
  <c r="C965" i="1"/>
  <c r="C964" i="1"/>
  <c r="C963" i="1"/>
  <c r="C962" i="1"/>
  <c r="C867" i="1"/>
  <c r="C866" i="1"/>
  <c r="C865" i="1"/>
  <c r="C961" i="1"/>
  <c r="C960" i="1"/>
  <c r="C959" i="1"/>
  <c r="C958" i="1"/>
  <c r="C957" i="1"/>
  <c r="C956" i="1"/>
  <c r="C955" i="1"/>
  <c r="C954" i="1"/>
  <c r="C953" i="1"/>
  <c r="C952" i="1"/>
  <c r="C864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03" i="1"/>
  <c r="C294" i="1"/>
  <c r="C305" i="1"/>
  <c r="C304" i="1"/>
  <c r="C302" i="1"/>
  <c r="C301" i="1"/>
  <c r="C300" i="1"/>
  <c r="C299" i="1"/>
  <c r="C298" i="1"/>
  <c r="C297" i="1"/>
  <c r="C295" i="1"/>
  <c r="C288" i="1"/>
  <c r="C287" i="1"/>
  <c r="C286" i="1"/>
  <c r="C285" i="1"/>
  <c r="C284" i="1"/>
  <c r="C283" i="1"/>
  <c r="C282" i="1"/>
  <c r="C280" i="1"/>
  <c r="C279" i="1"/>
  <c r="C277" i="1"/>
  <c r="C275" i="1"/>
  <c r="C313" i="1"/>
  <c r="C293" i="1"/>
  <c r="C292" i="1"/>
  <c r="C290" i="1"/>
  <c r="C281" i="1"/>
  <c r="C289" i="1"/>
  <c r="C310" i="1"/>
  <c r="C307" i="1"/>
  <c r="C274" i="1"/>
  <c r="C312" i="1"/>
  <c r="C311" i="1"/>
  <c r="C308" i="1"/>
  <c r="C296" i="1"/>
  <c r="C278" i="1"/>
  <c r="C291" i="1"/>
  <c r="C309" i="1"/>
  <c r="C306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10" i="1"/>
  <c r="C809" i="1"/>
  <c r="C808" i="1"/>
  <c r="C813" i="1"/>
  <c r="C812" i="1"/>
  <c r="C811" i="1"/>
  <c r="C798" i="1"/>
  <c r="C797" i="1"/>
  <c r="C796" i="1"/>
  <c r="C801" i="1"/>
  <c r="C800" i="1"/>
  <c r="C799" i="1"/>
  <c r="C816" i="1"/>
  <c r="C815" i="1"/>
  <c r="C814" i="1"/>
  <c r="C819" i="1"/>
  <c r="C818" i="1"/>
  <c r="C817" i="1"/>
  <c r="C804" i="1"/>
  <c r="C803" i="1"/>
  <c r="C802" i="1"/>
  <c r="C807" i="1"/>
  <c r="C806" i="1"/>
  <c r="C805" i="1"/>
  <c r="C822" i="1"/>
  <c r="C821" i="1"/>
  <c r="C820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5" i="1"/>
  <c r="C583" i="1"/>
  <c r="C581" i="1"/>
  <c r="C579" i="1"/>
  <c r="C577" i="1"/>
  <c r="C575" i="1"/>
  <c r="C573" i="1"/>
  <c r="C571" i="1"/>
  <c r="C569" i="1"/>
  <c r="C567" i="1"/>
  <c r="C565" i="1"/>
  <c r="C563" i="1"/>
  <c r="C561" i="1"/>
  <c r="C559" i="1"/>
  <c r="C557" i="1"/>
  <c r="C555" i="1"/>
  <c r="C553" i="1"/>
  <c r="C551" i="1"/>
  <c r="C549" i="1"/>
  <c r="C547" i="1"/>
  <c r="C545" i="1"/>
  <c r="C543" i="1"/>
  <c r="C541" i="1"/>
  <c r="C539" i="1"/>
  <c r="C586" i="1"/>
  <c r="C584" i="1"/>
  <c r="C582" i="1"/>
  <c r="C580" i="1"/>
  <c r="C578" i="1"/>
  <c r="C576" i="1"/>
  <c r="C574" i="1"/>
  <c r="C572" i="1"/>
  <c r="C570" i="1"/>
  <c r="C568" i="1"/>
  <c r="C566" i="1"/>
  <c r="C564" i="1"/>
  <c r="C562" i="1"/>
  <c r="C560" i="1"/>
  <c r="C558" i="1"/>
  <c r="C556" i="1"/>
  <c r="C554" i="1"/>
  <c r="C552" i="1"/>
  <c r="C550" i="1"/>
  <c r="C548" i="1"/>
  <c r="C546" i="1"/>
  <c r="C544" i="1"/>
  <c r="C542" i="1"/>
  <c r="C540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AI474" i="1"/>
  <c r="AI473" i="1"/>
  <c r="AI472" i="1"/>
  <c r="AI471" i="1"/>
  <c r="AI470" i="1"/>
  <c r="AI469" i="1"/>
  <c r="AI468" i="1"/>
  <c r="AI467" i="1"/>
  <c r="AI466" i="1"/>
  <c r="AI465" i="1"/>
  <c r="AI464" i="1"/>
  <c r="AI463" i="1"/>
  <c r="AI462" i="1"/>
  <c r="AI461" i="1"/>
  <c r="AI460" i="1"/>
  <c r="AI459" i="1"/>
  <c r="AI458" i="1"/>
  <c r="AI457" i="1"/>
  <c r="AI456" i="1"/>
  <c r="AI455" i="1"/>
  <c r="AI454" i="1"/>
  <c r="AI453" i="1"/>
  <c r="AI452" i="1"/>
  <c r="AI451" i="1"/>
  <c r="AI450" i="1"/>
  <c r="AI449" i="1"/>
  <c r="AI448" i="1"/>
  <c r="AI447" i="1"/>
  <c r="AI446" i="1"/>
  <c r="AI445" i="1"/>
  <c r="AI444" i="1"/>
  <c r="AI443" i="1"/>
  <c r="AI442" i="1"/>
  <c r="AI441" i="1"/>
  <c r="AI440" i="1"/>
  <c r="AI439" i="1"/>
  <c r="AI438" i="1"/>
  <c r="AI437" i="1"/>
  <c r="AI436" i="1"/>
  <c r="AI435" i="1"/>
  <c r="AI434" i="1"/>
  <c r="AI433" i="1"/>
  <c r="AI432" i="1"/>
  <c r="AI431" i="1"/>
  <c r="AI430" i="1"/>
  <c r="AI429" i="1"/>
  <c r="AI428" i="1"/>
  <c r="AI427" i="1"/>
  <c r="AI426" i="1"/>
  <c r="AI425" i="1"/>
  <c r="AI424" i="1"/>
  <c r="AI423" i="1"/>
  <c r="AI422" i="1"/>
  <c r="AI421" i="1"/>
  <c r="AI420" i="1"/>
  <c r="AI419" i="1"/>
  <c r="AI418" i="1"/>
  <c r="AI417" i="1"/>
  <c r="AI416" i="1"/>
  <c r="AI415" i="1"/>
  <c r="AI414" i="1"/>
  <c r="AI413" i="1"/>
  <c r="AI412" i="1"/>
  <c r="AI411" i="1"/>
  <c r="AI410" i="1"/>
  <c r="AI409" i="1"/>
  <c r="AI408" i="1"/>
  <c r="AI407" i="1"/>
  <c r="AI406" i="1"/>
  <c r="AI405" i="1"/>
  <c r="AI404" i="1"/>
  <c r="AI403" i="1"/>
  <c r="AI402" i="1"/>
  <c r="AI401" i="1"/>
  <c r="AI400" i="1"/>
  <c r="AI399" i="1"/>
  <c r="AI398" i="1"/>
  <c r="AI397" i="1"/>
  <c r="AI396" i="1"/>
  <c r="AI395" i="1"/>
  <c r="AI394" i="1"/>
  <c r="AI393" i="1"/>
  <c r="AI392" i="1"/>
  <c r="AI391" i="1"/>
  <c r="AI390" i="1"/>
  <c r="AI389" i="1"/>
  <c r="AI388" i="1"/>
  <c r="AI387" i="1"/>
  <c r="AI386" i="1"/>
  <c r="AI385" i="1"/>
  <c r="AI384" i="1"/>
  <c r="AI383" i="1"/>
  <c r="AI382" i="1"/>
  <c r="AI381" i="1"/>
  <c r="AI380" i="1"/>
  <c r="AI379" i="1"/>
  <c r="AI378" i="1"/>
  <c r="AI377" i="1"/>
  <c r="AI376" i="1"/>
  <c r="AI375" i="1"/>
  <c r="AI374" i="1"/>
  <c r="AI373" i="1"/>
  <c r="AI372" i="1"/>
  <c r="AI371" i="1"/>
  <c r="AI370" i="1"/>
  <c r="AI369" i="1"/>
  <c r="AI368" i="1"/>
  <c r="AI367" i="1"/>
  <c r="AI366" i="1"/>
  <c r="AI365" i="1"/>
  <c r="AI364" i="1"/>
  <c r="AI363" i="1"/>
  <c r="AI362" i="1"/>
  <c r="AI361" i="1"/>
  <c r="AI360" i="1"/>
  <c r="AI359" i="1"/>
  <c r="AI358" i="1"/>
  <c r="AI357" i="1"/>
  <c r="AI356" i="1"/>
  <c r="AI355" i="1"/>
  <c r="AI354" i="1"/>
  <c r="AI353" i="1"/>
  <c r="AI352" i="1"/>
  <c r="AI351" i="1"/>
  <c r="AI350" i="1"/>
  <c r="AI349" i="1"/>
  <c r="AI348" i="1"/>
  <c r="AI347" i="1"/>
  <c r="AI346" i="1"/>
  <c r="AI345" i="1"/>
  <c r="AI344" i="1"/>
  <c r="AI343" i="1"/>
  <c r="AI342" i="1"/>
  <c r="AI341" i="1"/>
  <c r="AI340" i="1"/>
  <c r="AI339" i="1"/>
  <c r="AI338" i="1"/>
  <c r="AI337" i="1"/>
  <c r="AI336" i="1"/>
  <c r="AI335" i="1"/>
  <c r="AI334" i="1"/>
  <c r="AI333" i="1"/>
  <c r="AI332" i="1"/>
  <c r="AI331" i="1"/>
  <c r="AI330" i="1"/>
  <c r="AI329" i="1"/>
  <c r="AI328" i="1"/>
  <c r="AI327" i="1"/>
  <c r="AI326" i="1"/>
  <c r="AI325" i="1"/>
  <c r="AI324" i="1"/>
  <c r="AI323" i="1"/>
  <c r="AI322" i="1"/>
  <c r="AI321" i="1"/>
  <c r="AI320" i="1"/>
  <c r="AI319" i="1"/>
  <c r="AI318" i="1"/>
  <c r="AI317" i="1"/>
  <c r="AI316" i="1"/>
  <c r="AI315" i="1"/>
  <c r="AI314" i="1"/>
  <c r="AI303" i="1"/>
  <c r="AI294" i="1"/>
  <c r="AI305" i="1"/>
  <c r="AI304" i="1"/>
  <c r="AI302" i="1"/>
  <c r="AI301" i="1"/>
  <c r="AI300" i="1"/>
  <c r="AI299" i="1"/>
  <c r="AI298" i="1"/>
  <c r="AI297" i="1"/>
  <c r="AI295" i="1"/>
  <c r="AI288" i="1"/>
  <c r="AI287" i="1"/>
  <c r="AI286" i="1"/>
  <c r="AI285" i="1"/>
  <c r="AI284" i="1"/>
  <c r="AI283" i="1"/>
  <c r="AI282" i="1"/>
  <c r="AI280" i="1"/>
  <c r="AI279" i="1"/>
  <c r="AI277" i="1"/>
  <c r="AI275" i="1"/>
  <c r="AI313" i="1"/>
  <c r="AI293" i="1"/>
  <c r="AI292" i="1"/>
  <c r="AI290" i="1"/>
  <c r="AI281" i="1"/>
  <c r="AI289" i="1"/>
  <c r="AI310" i="1"/>
  <c r="AI307" i="1"/>
  <c r="AI274" i="1"/>
  <c r="AI276" i="1"/>
  <c r="AI312" i="1"/>
  <c r="AI311" i="1"/>
  <c r="AI308" i="1"/>
  <c r="AI296" i="1"/>
  <c r="AI278" i="1"/>
  <c r="AI291" i="1"/>
  <c r="AI309" i="1"/>
  <c r="AI306" i="1"/>
  <c r="AI273" i="1"/>
  <c r="AI272" i="1"/>
  <c r="AI271" i="1"/>
  <c r="AI270" i="1"/>
  <c r="AI269" i="1"/>
  <c r="AI268" i="1"/>
  <c r="AI267" i="1"/>
  <c r="AI266" i="1"/>
  <c r="AI265" i="1"/>
  <c r="AI264" i="1"/>
  <c r="AI263" i="1"/>
  <c r="AI262" i="1"/>
  <c r="AI261" i="1"/>
  <c r="AI260" i="1"/>
  <c r="AI259" i="1"/>
  <c r="AI258" i="1"/>
  <c r="AI257" i="1"/>
  <c r="AI256" i="1"/>
  <c r="AI255" i="1"/>
  <c r="AI254" i="1"/>
  <c r="AI253" i="1"/>
  <c r="AI252" i="1"/>
  <c r="AI251" i="1"/>
  <c r="AI250" i="1"/>
  <c r="AI249" i="1"/>
  <c r="AI248" i="1"/>
  <c r="AI247" i="1"/>
  <c r="AI246" i="1"/>
  <c r="AI245" i="1"/>
  <c r="AI244" i="1"/>
  <c r="AI243" i="1"/>
  <c r="AI242" i="1"/>
  <c r="AI241" i="1"/>
  <c r="AI240" i="1"/>
  <c r="AI239" i="1"/>
  <c r="AI238" i="1"/>
  <c r="AI237" i="1"/>
  <c r="AI236" i="1"/>
  <c r="AI235" i="1"/>
  <c r="AI234" i="1"/>
  <c r="AI233" i="1"/>
  <c r="AI232" i="1"/>
  <c r="AI231" i="1"/>
  <c r="AI482" i="1"/>
  <c r="AI481" i="1"/>
  <c r="AI480" i="1"/>
  <c r="AI479" i="1"/>
  <c r="AI478" i="1"/>
  <c r="AI477" i="1"/>
  <c r="AI476" i="1"/>
  <c r="AI475" i="1"/>
  <c r="AI230" i="1"/>
  <c r="AI229" i="1"/>
  <c r="AI228" i="1"/>
  <c r="AI227" i="1"/>
  <c r="AI226" i="1"/>
  <c r="AI225" i="1"/>
  <c r="AI224" i="1"/>
  <c r="AI223" i="1"/>
  <c r="AI222" i="1"/>
  <c r="AI221" i="1"/>
  <c r="AI220" i="1"/>
  <c r="AI219" i="1"/>
  <c r="AI218" i="1"/>
  <c r="AI858" i="1"/>
  <c r="AI857" i="1"/>
  <c r="AI856" i="1"/>
  <c r="AI855" i="1"/>
  <c r="AI854" i="1"/>
  <c r="AI853" i="1"/>
  <c r="AI852" i="1"/>
  <c r="AI851" i="1"/>
  <c r="AI850" i="1"/>
  <c r="AI849" i="1"/>
  <c r="AI848" i="1"/>
  <c r="AI847" i="1"/>
  <c r="AI846" i="1"/>
  <c r="AI845" i="1"/>
  <c r="AI844" i="1"/>
  <c r="AI843" i="1"/>
  <c r="AI842" i="1"/>
  <c r="AI841" i="1"/>
  <c r="AI840" i="1"/>
  <c r="AI839" i="1"/>
  <c r="AI838" i="1"/>
  <c r="AI837" i="1"/>
  <c r="AI836" i="1"/>
  <c r="AI835" i="1"/>
  <c r="AI834" i="1"/>
  <c r="AI833" i="1"/>
  <c r="AI832" i="1"/>
  <c r="AI831" i="1"/>
  <c r="AI830" i="1"/>
  <c r="AI829" i="1"/>
  <c r="AI828" i="1"/>
  <c r="AI827" i="1"/>
  <c r="AI826" i="1"/>
  <c r="AI825" i="1"/>
  <c r="AI824" i="1"/>
  <c r="AI823" i="1"/>
  <c r="AI810" i="1"/>
  <c r="AI809" i="1"/>
  <c r="AI808" i="1"/>
  <c r="AI813" i="1"/>
  <c r="AI812" i="1"/>
  <c r="AI811" i="1"/>
  <c r="AI798" i="1"/>
  <c r="AI797" i="1"/>
  <c r="AI796" i="1"/>
  <c r="AI801" i="1"/>
  <c r="AI800" i="1"/>
  <c r="AI799" i="1"/>
  <c r="AI816" i="1"/>
  <c r="AI815" i="1"/>
  <c r="AI814" i="1"/>
  <c r="AI819" i="1"/>
  <c r="AI818" i="1"/>
  <c r="AI817" i="1"/>
  <c r="AI804" i="1"/>
  <c r="AI803" i="1"/>
  <c r="AI802" i="1"/>
  <c r="AI807" i="1"/>
  <c r="AI806" i="1"/>
  <c r="AI805" i="1"/>
  <c r="AI822" i="1"/>
  <c r="AI821" i="1"/>
  <c r="AI820" i="1"/>
  <c r="AI795" i="1"/>
  <c r="AI794" i="1"/>
  <c r="AI793" i="1"/>
  <c r="AI792" i="1"/>
  <c r="AI791" i="1"/>
  <c r="AI790" i="1"/>
  <c r="AI789" i="1"/>
  <c r="AI788" i="1"/>
  <c r="AI787" i="1"/>
  <c r="AI786" i="1"/>
  <c r="AI785" i="1"/>
  <c r="AI784" i="1"/>
  <c r="AI783" i="1"/>
  <c r="AI782" i="1"/>
  <c r="AI781" i="1"/>
  <c r="AI780" i="1"/>
  <c r="AI779" i="1"/>
  <c r="AI778" i="1"/>
  <c r="AI777" i="1"/>
  <c r="AI776" i="1"/>
  <c r="AI775" i="1"/>
  <c r="AI774" i="1"/>
  <c r="AI773" i="1"/>
  <c r="AI772" i="1"/>
  <c r="AI771" i="1"/>
  <c r="AI770" i="1"/>
  <c r="AI769" i="1"/>
  <c r="AI768" i="1"/>
  <c r="AI767" i="1"/>
  <c r="AI766" i="1"/>
  <c r="AI765" i="1"/>
  <c r="AI764" i="1"/>
  <c r="AI763" i="1"/>
  <c r="AI762" i="1"/>
  <c r="AI761" i="1"/>
  <c r="AI760" i="1"/>
  <c r="AI759" i="1"/>
  <c r="AI758" i="1"/>
  <c r="AI757" i="1"/>
  <c r="AI756" i="1"/>
  <c r="AI755" i="1"/>
  <c r="AI754" i="1"/>
  <c r="AI753" i="1"/>
  <c r="AI752" i="1"/>
  <c r="AI751" i="1"/>
  <c r="AI750" i="1"/>
  <c r="AI749" i="1"/>
  <c r="AI748" i="1"/>
  <c r="AI747" i="1"/>
  <c r="AI746" i="1"/>
  <c r="AI745" i="1"/>
  <c r="AI744" i="1"/>
  <c r="AI743" i="1"/>
  <c r="AI742" i="1"/>
  <c r="AI741" i="1"/>
  <c r="AI740" i="1"/>
  <c r="AI739" i="1"/>
  <c r="AI738" i="1"/>
  <c r="AI737" i="1"/>
  <c r="AI736" i="1"/>
  <c r="AI735" i="1"/>
  <c r="AI734" i="1"/>
  <c r="AI733" i="1"/>
  <c r="AI732" i="1"/>
  <c r="AI731" i="1"/>
  <c r="AI730" i="1"/>
  <c r="AI729" i="1"/>
  <c r="AI728" i="1"/>
  <c r="AI727" i="1"/>
  <c r="AI726" i="1"/>
  <c r="AI725" i="1"/>
  <c r="AI724" i="1"/>
  <c r="AI723" i="1"/>
  <c r="AI722" i="1"/>
  <c r="AI721" i="1"/>
  <c r="AI720" i="1"/>
  <c r="AI719" i="1"/>
  <c r="AI718" i="1"/>
  <c r="AI717" i="1"/>
  <c r="AI716" i="1"/>
  <c r="AI715" i="1"/>
  <c r="AI714" i="1"/>
  <c r="AI713" i="1"/>
  <c r="AI712" i="1"/>
  <c r="AI711" i="1"/>
  <c r="AI710" i="1"/>
  <c r="AI709" i="1"/>
  <c r="AI708" i="1"/>
  <c r="AI707" i="1"/>
  <c r="AI706" i="1"/>
  <c r="AI705" i="1"/>
  <c r="AI704" i="1"/>
  <c r="AI703" i="1"/>
  <c r="AI702" i="1"/>
  <c r="AI701" i="1"/>
  <c r="AI700" i="1"/>
  <c r="AI699" i="1"/>
  <c r="AI698" i="1"/>
  <c r="AI697" i="1"/>
  <c r="AI696" i="1"/>
  <c r="AI695" i="1"/>
  <c r="AI694" i="1"/>
  <c r="AI693" i="1"/>
  <c r="AI692" i="1"/>
  <c r="AI691" i="1"/>
  <c r="AI690" i="1"/>
  <c r="AI689" i="1"/>
  <c r="AI688" i="1"/>
  <c r="AI687" i="1"/>
  <c r="AI686" i="1"/>
  <c r="AI685" i="1"/>
  <c r="AI684" i="1"/>
  <c r="AI683" i="1"/>
  <c r="AI682" i="1"/>
  <c r="AI681" i="1"/>
  <c r="AI680" i="1"/>
  <c r="AI679" i="1"/>
  <c r="AI678" i="1"/>
  <c r="AI677" i="1"/>
  <c r="AI676" i="1"/>
  <c r="AI675" i="1"/>
  <c r="AI674" i="1"/>
  <c r="AI673" i="1"/>
  <c r="AI672" i="1"/>
  <c r="AI671" i="1"/>
  <c r="AI670" i="1"/>
  <c r="AI669" i="1"/>
  <c r="AI668" i="1"/>
  <c r="AI667" i="1"/>
  <c r="AI666" i="1"/>
  <c r="AI665" i="1"/>
  <c r="AI664" i="1"/>
  <c r="AI663" i="1"/>
  <c r="AI662" i="1"/>
  <c r="AI661" i="1"/>
  <c r="AI660" i="1"/>
  <c r="AI659" i="1"/>
  <c r="AI658" i="1"/>
  <c r="AI657" i="1"/>
  <c r="AI656" i="1"/>
  <c r="AI655" i="1"/>
  <c r="AI654" i="1"/>
  <c r="AI653" i="1"/>
  <c r="AI652" i="1"/>
  <c r="AI651" i="1"/>
  <c r="AI650" i="1"/>
  <c r="AI649" i="1"/>
  <c r="AI648" i="1"/>
  <c r="AI647" i="1"/>
  <c r="AI646" i="1"/>
  <c r="AI645" i="1"/>
  <c r="AI644" i="1"/>
  <c r="AI643" i="1"/>
  <c r="AI642" i="1"/>
  <c r="AI641" i="1"/>
  <c r="AI640" i="1"/>
  <c r="AI639" i="1"/>
  <c r="AI638" i="1"/>
  <c r="AI637" i="1"/>
  <c r="AI636" i="1"/>
  <c r="AI635" i="1"/>
  <c r="AI634" i="1"/>
  <c r="AI633" i="1"/>
  <c r="AI632" i="1"/>
  <c r="AI631" i="1"/>
  <c r="AI630" i="1"/>
  <c r="AI629" i="1"/>
  <c r="AI628" i="1"/>
  <c r="AI627" i="1"/>
  <c r="AI626" i="1"/>
  <c r="AI625" i="1"/>
  <c r="AI624" i="1"/>
  <c r="AI623" i="1"/>
  <c r="AI622" i="1"/>
  <c r="AI621" i="1"/>
  <c r="AI620" i="1"/>
  <c r="AI619" i="1"/>
  <c r="AI618" i="1"/>
  <c r="AI617" i="1"/>
  <c r="AI616" i="1"/>
  <c r="AI615" i="1"/>
  <c r="AI614" i="1"/>
  <c r="AI613" i="1"/>
  <c r="AI612" i="1"/>
  <c r="AI611" i="1"/>
  <c r="AI610" i="1"/>
  <c r="AI609" i="1"/>
  <c r="AI608" i="1"/>
  <c r="AI607" i="1"/>
  <c r="AI606" i="1"/>
  <c r="AI605" i="1"/>
  <c r="AI604" i="1"/>
  <c r="AI603" i="1"/>
  <c r="AI602" i="1"/>
  <c r="AI601" i="1"/>
  <c r="AI600" i="1"/>
  <c r="AI599" i="1"/>
  <c r="AI598" i="1"/>
  <c r="AI597" i="1"/>
  <c r="AI596" i="1"/>
  <c r="AI595" i="1"/>
  <c r="AI594" i="1"/>
  <c r="AI593" i="1"/>
  <c r="AI592" i="1"/>
  <c r="AI591" i="1"/>
  <c r="AI590" i="1"/>
  <c r="AI589" i="1"/>
  <c r="AI588" i="1"/>
  <c r="AI587" i="1"/>
  <c r="AI585" i="1"/>
  <c r="AI583" i="1"/>
  <c r="AI581" i="1"/>
  <c r="AI579" i="1"/>
  <c r="AI577" i="1"/>
  <c r="AI575" i="1"/>
  <c r="AI573" i="1"/>
  <c r="AI571" i="1"/>
  <c r="AI569" i="1"/>
  <c r="AI567" i="1"/>
  <c r="AI565" i="1"/>
  <c r="AI563" i="1"/>
  <c r="AI561" i="1"/>
  <c r="AI559" i="1"/>
  <c r="AI557" i="1"/>
  <c r="AI555" i="1"/>
  <c r="AI553" i="1"/>
  <c r="AI551" i="1"/>
  <c r="AI549" i="1"/>
  <c r="AI547" i="1"/>
  <c r="AI545" i="1"/>
  <c r="AI543" i="1"/>
  <c r="AI541" i="1"/>
  <c r="AI539" i="1"/>
  <c r="AI586" i="1"/>
  <c r="AI584" i="1"/>
  <c r="AI582" i="1"/>
  <c r="AI580" i="1"/>
  <c r="AI578" i="1"/>
  <c r="AI576" i="1"/>
  <c r="AI574" i="1"/>
  <c r="AI572" i="1"/>
  <c r="AI570" i="1"/>
  <c r="AI568" i="1"/>
  <c r="AI566" i="1"/>
  <c r="AI564" i="1"/>
  <c r="AI562" i="1"/>
  <c r="AI560" i="1"/>
  <c r="AI558" i="1"/>
  <c r="AI556" i="1"/>
  <c r="AI554" i="1"/>
  <c r="AI552" i="1"/>
  <c r="AI550" i="1"/>
  <c r="AI548" i="1"/>
  <c r="AI546" i="1"/>
  <c r="AI544" i="1"/>
  <c r="AI542" i="1"/>
  <c r="AI540" i="1"/>
  <c r="AI538" i="1"/>
  <c r="AI537" i="1"/>
  <c r="AI536" i="1"/>
  <c r="AI535" i="1"/>
  <c r="AI534" i="1"/>
  <c r="AI533" i="1"/>
  <c r="AI532" i="1"/>
  <c r="AI531" i="1"/>
  <c r="AI530" i="1"/>
  <c r="AI529" i="1"/>
  <c r="AI528" i="1"/>
  <c r="AI527" i="1"/>
  <c r="AI526" i="1"/>
  <c r="AI525" i="1"/>
  <c r="AI524" i="1"/>
  <c r="AI523" i="1"/>
  <c r="AI522" i="1"/>
  <c r="AI521" i="1"/>
  <c r="AI520" i="1"/>
  <c r="AI519" i="1"/>
  <c r="AI518" i="1"/>
  <c r="AI517" i="1"/>
  <c r="AI516" i="1"/>
  <c r="AI515" i="1"/>
  <c r="AI514" i="1"/>
  <c r="AI513" i="1"/>
  <c r="AI512" i="1"/>
  <c r="AI511" i="1"/>
  <c r="AI510" i="1"/>
  <c r="AI509" i="1"/>
  <c r="AI508" i="1"/>
  <c r="AI507" i="1"/>
  <c r="AI506" i="1"/>
  <c r="AI505" i="1"/>
  <c r="AI504" i="1"/>
  <c r="AI503" i="1"/>
  <c r="AI502" i="1"/>
  <c r="AI501" i="1"/>
  <c r="AI500" i="1"/>
  <c r="AI499" i="1"/>
  <c r="AI498" i="1"/>
  <c r="AI497" i="1"/>
  <c r="AI496" i="1"/>
  <c r="AI495" i="1"/>
  <c r="AI494" i="1"/>
  <c r="AI493" i="1"/>
  <c r="AI492" i="1"/>
  <c r="AI491" i="1"/>
  <c r="AI490" i="1"/>
  <c r="AI489" i="1"/>
  <c r="AI488" i="1"/>
  <c r="AI487" i="1"/>
  <c r="AI486" i="1"/>
  <c r="AI485" i="1"/>
  <c r="AI484" i="1"/>
  <c r="AH934" i="1"/>
  <c r="AH933" i="1"/>
  <c r="AH932" i="1"/>
  <c r="AH931" i="1"/>
  <c r="AH929" i="1"/>
  <c r="AH928" i="1"/>
  <c r="AH988" i="1"/>
  <c r="AH927" i="1"/>
  <c r="AH926" i="1"/>
  <c r="AH925" i="1"/>
  <c r="AH924" i="1"/>
  <c r="AH987" i="1"/>
  <c r="AH923" i="1"/>
  <c r="AH922" i="1"/>
  <c r="AH921" i="1"/>
  <c r="AH920" i="1"/>
  <c r="AH919" i="1"/>
  <c r="AH918" i="1"/>
  <c r="AH917" i="1"/>
  <c r="AH986" i="1"/>
  <c r="AH916" i="1"/>
  <c r="AH915" i="1"/>
  <c r="AH914" i="1"/>
  <c r="AH913" i="1"/>
  <c r="AH912" i="1"/>
  <c r="AH985" i="1"/>
  <c r="AH911" i="1"/>
  <c r="AH910" i="1"/>
  <c r="AH909" i="1"/>
  <c r="AH908" i="1"/>
  <c r="AH984" i="1"/>
  <c r="AH907" i="1"/>
  <c r="AH983" i="1"/>
  <c r="AH906" i="1"/>
  <c r="AH905" i="1"/>
  <c r="AH904" i="1"/>
  <c r="AH903" i="1"/>
  <c r="AH902" i="1"/>
  <c r="AH982" i="1"/>
  <c r="AH981" i="1"/>
  <c r="AH901" i="1"/>
  <c r="AH900" i="1"/>
  <c r="AH980" i="1"/>
  <c r="AH899" i="1"/>
  <c r="AH898" i="1"/>
  <c r="AH897" i="1"/>
  <c r="AH896" i="1"/>
  <c r="AH895" i="1"/>
  <c r="AH979" i="1"/>
  <c r="AH894" i="1"/>
  <c r="AH893" i="1"/>
  <c r="AH892" i="1"/>
  <c r="AH891" i="1"/>
  <c r="AH978" i="1"/>
  <c r="AH890" i="1"/>
  <c r="AH889" i="1"/>
  <c r="AH888" i="1"/>
  <c r="AH887" i="1"/>
  <c r="AH886" i="1"/>
  <c r="AH885" i="1"/>
  <c r="AH884" i="1"/>
  <c r="AH883" i="1"/>
  <c r="AH882" i="1"/>
  <c r="AH881" i="1"/>
  <c r="AH880" i="1"/>
  <c r="AH977" i="1"/>
  <c r="AH879" i="1"/>
  <c r="AH976" i="1"/>
  <c r="AH975" i="1"/>
  <c r="AH878" i="1"/>
  <c r="AH877" i="1"/>
  <c r="AH876" i="1"/>
  <c r="AH875" i="1"/>
  <c r="AH874" i="1"/>
  <c r="AH974" i="1"/>
  <c r="AH973" i="1"/>
  <c r="AH873" i="1"/>
  <c r="AH972" i="1"/>
  <c r="AH971" i="1"/>
  <c r="AH970" i="1"/>
  <c r="AH872" i="1"/>
  <c r="AH871" i="1"/>
  <c r="AH870" i="1"/>
  <c r="AH869" i="1"/>
  <c r="AH868" i="1"/>
  <c r="AH969" i="1"/>
  <c r="AH968" i="1"/>
  <c r="AH967" i="1"/>
  <c r="AH966" i="1"/>
  <c r="AH965" i="1"/>
  <c r="AH964" i="1"/>
  <c r="AH963" i="1"/>
  <c r="AH962" i="1"/>
  <c r="AH867" i="1"/>
  <c r="AH866" i="1"/>
  <c r="AH865" i="1"/>
  <c r="AH961" i="1"/>
  <c r="AH960" i="1"/>
  <c r="AH959" i="1"/>
  <c r="AH958" i="1"/>
  <c r="AH957" i="1"/>
  <c r="AH956" i="1"/>
  <c r="AH955" i="1"/>
  <c r="AH954" i="1"/>
  <c r="AH953" i="1"/>
  <c r="AH952" i="1"/>
  <c r="AH864" i="1"/>
  <c r="AH951" i="1"/>
  <c r="AH950" i="1"/>
  <c r="AH949" i="1"/>
  <c r="AH948" i="1"/>
  <c r="AH947" i="1"/>
  <c r="AH946" i="1"/>
  <c r="AH945" i="1"/>
  <c r="AH944" i="1"/>
  <c r="AH943" i="1"/>
  <c r="AH942" i="1"/>
  <c r="AH941" i="1"/>
  <c r="AH940" i="1"/>
  <c r="AH939" i="1"/>
  <c r="AH482" i="1"/>
  <c r="AH481" i="1"/>
  <c r="AH480" i="1"/>
  <c r="AH479" i="1"/>
  <c r="AH478" i="1"/>
  <c r="AH477" i="1"/>
  <c r="AH476" i="1"/>
  <c r="AH475" i="1"/>
  <c r="AH474" i="1"/>
  <c r="AH473" i="1"/>
  <c r="AH472" i="1"/>
  <c r="AH471" i="1"/>
  <c r="AH470" i="1"/>
  <c r="AH469" i="1"/>
  <c r="AH468" i="1"/>
  <c r="AH467" i="1"/>
  <c r="AH466" i="1"/>
  <c r="AH465" i="1"/>
  <c r="AH464" i="1"/>
  <c r="AH463" i="1"/>
  <c r="AH462" i="1"/>
  <c r="AH461" i="1"/>
  <c r="AH460" i="1"/>
  <c r="AH459" i="1"/>
  <c r="AH458" i="1"/>
  <c r="AH457" i="1"/>
  <c r="AH456" i="1"/>
  <c r="AH455" i="1"/>
  <c r="AH454" i="1"/>
  <c r="AH453" i="1"/>
  <c r="AH452" i="1"/>
  <c r="AH451" i="1"/>
  <c r="AH450" i="1"/>
  <c r="AH449" i="1"/>
  <c r="AH448" i="1"/>
  <c r="AH447" i="1"/>
  <c r="AH446" i="1"/>
  <c r="AH445" i="1"/>
  <c r="AH444" i="1"/>
  <c r="AH443" i="1"/>
  <c r="AH442" i="1"/>
  <c r="AH441" i="1"/>
  <c r="AH440" i="1"/>
  <c r="AH439" i="1"/>
  <c r="AH438" i="1"/>
  <c r="AH437" i="1"/>
  <c r="AH436" i="1"/>
  <c r="AH435" i="1"/>
  <c r="AH434" i="1"/>
  <c r="AH433" i="1"/>
  <c r="AH432" i="1"/>
  <c r="AH431" i="1"/>
  <c r="AH430" i="1"/>
  <c r="AH429" i="1"/>
  <c r="AH428" i="1"/>
  <c r="AH427" i="1"/>
  <c r="AH426" i="1"/>
  <c r="AH425" i="1"/>
  <c r="AH424" i="1"/>
  <c r="AH423" i="1"/>
  <c r="AH422" i="1"/>
  <c r="AH421" i="1"/>
  <c r="AH420" i="1"/>
  <c r="AH419" i="1"/>
  <c r="AH418" i="1"/>
  <c r="AH417" i="1"/>
  <c r="AH416" i="1"/>
  <c r="AH415" i="1"/>
  <c r="AH414" i="1"/>
  <c r="AH413" i="1"/>
  <c r="AH412" i="1"/>
  <c r="AH411" i="1"/>
  <c r="AH410" i="1"/>
  <c r="AH409" i="1"/>
  <c r="AH408" i="1"/>
  <c r="AH407" i="1"/>
  <c r="AH406" i="1"/>
  <c r="AH405" i="1"/>
  <c r="AH404" i="1"/>
  <c r="AH403" i="1"/>
  <c r="AH402" i="1"/>
  <c r="AH401" i="1"/>
  <c r="AH400" i="1"/>
  <c r="AH399" i="1"/>
  <c r="AH398" i="1"/>
  <c r="AH397" i="1"/>
  <c r="AH396" i="1"/>
  <c r="AH395" i="1"/>
  <c r="AH394" i="1"/>
  <c r="AH393" i="1"/>
  <c r="AH392" i="1"/>
  <c r="AH391" i="1"/>
  <c r="AH390" i="1"/>
  <c r="AH389" i="1"/>
  <c r="AH388" i="1"/>
  <c r="AH387" i="1"/>
  <c r="AH386" i="1"/>
  <c r="AH385" i="1"/>
  <c r="AH384" i="1"/>
  <c r="AH383" i="1"/>
  <c r="AH382" i="1"/>
  <c r="AH381" i="1"/>
  <c r="AH380" i="1"/>
  <c r="AH379" i="1"/>
  <c r="AH378" i="1"/>
  <c r="AH377" i="1"/>
  <c r="AH376" i="1"/>
  <c r="AH375" i="1"/>
  <c r="AH374" i="1"/>
  <c r="AH373" i="1"/>
  <c r="AH372" i="1"/>
  <c r="AH371" i="1"/>
  <c r="AH370" i="1"/>
  <c r="AH369" i="1"/>
  <c r="AH368" i="1"/>
  <c r="AH367" i="1"/>
  <c r="AH366" i="1"/>
  <c r="AH365" i="1"/>
  <c r="AH364" i="1"/>
  <c r="AH363" i="1"/>
  <c r="AH362" i="1"/>
  <c r="AH361" i="1"/>
  <c r="AH360" i="1"/>
  <c r="AH359" i="1"/>
  <c r="AH358" i="1"/>
  <c r="AH357" i="1"/>
  <c r="AH356" i="1"/>
  <c r="AH355" i="1"/>
  <c r="AH354" i="1"/>
  <c r="AH353" i="1"/>
  <c r="AH352" i="1"/>
  <c r="AH351" i="1"/>
  <c r="AH350" i="1"/>
  <c r="AH349" i="1"/>
  <c r="AH348" i="1"/>
  <c r="AH347" i="1"/>
  <c r="AH346" i="1"/>
  <c r="AH345" i="1"/>
  <c r="AH344" i="1"/>
  <c r="AH343" i="1"/>
  <c r="AH342" i="1"/>
  <c r="AH341" i="1"/>
  <c r="AH340" i="1"/>
  <c r="AH339" i="1"/>
  <c r="AH338" i="1"/>
  <c r="AH337" i="1"/>
  <c r="AH336" i="1"/>
  <c r="AH335" i="1"/>
  <c r="AH334" i="1"/>
  <c r="AH333" i="1"/>
  <c r="AH332" i="1"/>
  <c r="AH331" i="1"/>
  <c r="AH330" i="1"/>
  <c r="AH329" i="1"/>
  <c r="AH328" i="1"/>
  <c r="AH327" i="1"/>
  <c r="AH326" i="1"/>
  <c r="AH325" i="1"/>
  <c r="AH324" i="1"/>
  <c r="AH323" i="1"/>
  <c r="AH322" i="1"/>
  <c r="AH321" i="1"/>
  <c r="AH320" i="1"/>
  <c r="AH319" i="1"/>
  <c r="AH318" i="1"/>
  <c r="AH317" i="1"/>
  <c r="AH316" i="1"/>
  <c r="AH315" i="1"/>
  <c r="AH314" i="1"/>
  <c r="AH303" i="1"/>
  <c r="AH294" i="1"/>
  <c r="AH305" i="1"/>
  <c r="AH304" i="1"/>
  <c r="AH302" i="1"/>
  <c r="AH301" i="1"/>
  <c r="AH300" i="1"/>
  <c r="AH299" i="1"/>
  <c r="AH298" i="1"/>
  <c r="AH297" i="1"/>
  <c r="AH295" i="1"/>
  <c r="AH288" i="1"/>
  <c r="AH287" i="1"/>
  <c r="AH286" i="1"/>
  <c r="AH285" i="1"/>
  <c r="AH284" i="1"/>
  <c r="AH283" i="1"/>
  <c r="AH282" i="1"/>
  <c r="AH280" i="1"/>
  <c r="AH279" i="1"/>
  <c r="AH277" i="1"/>
  <c r="AH275" i="1"/>
  <c r="AH313" i="1"/>
  <c r="AH293" i="1"/>
  <c r="AH292" i="1"/>
  <c r="AH290" i="1"/>
  <c r="AH281" i="1"/>
  <c r="AH289" i="1"/>
  <c r="AH310" i="1"/>
  <c r="AH307" i="1"/>
  <c r="AH274" i="1"/>
  <c r="AH276" i="1"/>
  <c r="AH312" i="1"/>
  <c r="AH311" i="1"/>
  <c r="AH308" i="1"/>
  <c r="AH296" i="1"/>
  <c r="AH278" i="1"/>
  <c r="AH291" i="1"/>
  <c r="AH309" i="1"/>
  <c r="AH306" i="1"/>
  <c r="AH273" i="1"/>
  <c r="AH272" i="1"/>
  <c r="AH271" i="1"/>
  <c r="AH270" i="1"/>
  <c r="AH269" i="1"/>
  <c r="AH268" i="1"/>
  <c r="AH267" i="1"/>
  <c r="AH266" i="1"/>
  <c r="AH265" i="1"/>
  <c r="AH264" i="1"/>
  <c r="AH263" i="1"/>
  <c r="AH262" i="1"/>
  <c r="AH261" i="1"/>
  <c r="AH260" i="1"/>
  <c r="AH259" i="1"/>
  <c r="AH258" i="1"/>
  <c r="AH257" i="1"/>
  <c r="AH256" i="1"/>
  <c r="AH255" i="1"/>
  <c r="AH254" i="1"/>
  <c r="AH253" i="1"/>
  <c r="AH252" i="1"/>
  <c r="AH251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858" i="1"/>
  <c r="AH857" i="1"/>
  <c r="AH856" i="1"/>
  <c r="AH855" i="1"/>
  <c r="AH854" i="1"/>
  <c r="AH853" i="1"/>
  <c r="AH852" i="1"/>
  <c r="AH851" i="1"/>
  <c r="AH850" i="1"/>
  <c r="AH849" i="1"/>
  <c r="AH848" i="1"/>
  <c r="AH847" i="1"/>
  <c r="AH846" i="1"/>
  <c r="AH845" i="1"/>
  <c r="AH844" i="1"/>
  <c r="AH843" i="1"/>
  <c r="AH842" i="1"/>
  <c r="AH841" i="1"/>
  <c r="AH840" i="1"/>
  <c r="AH839" i="1"/>
  <c r="AH838" i="1"/>
  <c r="AH837" i="1"/>
  <c r="AH836" i="1"/>
  <c r="AH835" i="1"/>
  <c r="AH834" i="1"/>
  <c r="AH833" i="1"/>
  <c r="AH832" i="1"/>
  <c r="AH831" i="1"/>
  <c r="AH830" i="1"/>
  <c r="AH829" i="1"/>
  <c r="AH828" i="1"/>
  <c r="AH827" i="1"/>
  <c r="AH826" i="1"/>
  <c r="AH825" i="1"/>
  <c r="AH824" i="1"/>
  <c r="AH823" i="1"/>
  <c r="AH810" i="1"/>
  <c r="AH809" i="1"/>
  <c r="AH808" i="1"/>
  <c r="AH813" i="1"/>
  <c r="AH812" i="1"/>
  <c r="AH811" i="1"/>
  <c r="AH798" i="1"/>
  <c r="AH797" i="1"/>
  <c r="AH796" i="1"/>
  <c r="AH801" i="1"/>
  <c r="AH800" i="1"/>
  <c r="AH799" i="1"/>
  <c r="AH816" i="1"/>
  <c r="AH815" i="1"/>
  <c r="AH814" i="1"/>
  <c r="AH819" i="1"/>
  <c r="AH818" i="1"/>
  <c r="AH817" i="1"/>
  <c r="AH804" i="1"/>
  <c r="AH803" i="1"/>
  <c r="AH802" i="1"/>
  <c r="AH807" i="1"/>
  <c r="AH806" i="1"/>
  <c r="AH805" i="1"/>
  <c r="AH822" i="1"/>
  <c r="AH821" i="1"/>
  <c r="AH820" i="1"/>
  <c r="AH795" i="1"/>
  <c r="AH794" i="1"/>
  <c r="AH793" i="1"/>
  <c r="AH792" i="1"/>
  <c r="AH791" i="1"/>
  <c r="AH790" i="1"/>
  <c r="AH789" i="1"/>
  <c r="AH788" i="1"/>
  <c r="AH787" i="1"/>
  <c r="AH786" i="1"/>
  <c r="AH785" i="1"/>
  <c r="AH784" i="1"/>
  <c r="AH783" i="1"/>
  <c r="AH782" i="1"/>
  <c r="AH781" i="1"/>
  <c r="AH780" i="1"/>
  <c r="AH779" i="1"/>
  <c r="AH778" i="1"/>
  <c r="AH777" i="1"/>
  <c r="AH776" i="1"/>
  <c r="AH775" i="1"/>
  <c r="AH774" i="1"/>
  <c r="AH773" i="1"/>
  <c r="AH772" i="1"/>
  <c r="AH771" i="1"/>
  <c r="AH770" i="1"/>
  <c r="AH769" i="1"/>
  <c r="AH768" i="1"/>
  <c r="AH767" i="1"/>
  <c r="AH766" i="1"/>
  <c r="AH765" i="1"/>
  <c r="AH764" i="1"/>
  <c r="AH763" i="1"/>
  <c r="AH762" i="1"/>
  <c r="AH761" i="1"/>
  <c r="AH760" i="1"/>
  <c r="AH759" i="1"/>
  <c r="AH758" i="1"/>
  <c r="AH757" i="1"/>
  <c r="AH756" i="1"/>
  <c r="AH755" i="1"/>
  <c r="AH754" i="1"/>
  <c r="AH753" i="1"/>
  <c r="AH752" i="1"/>
  <c r="AH751" i="1"/>
  <c r="AH750" i="1"/>
  <c r="AH749" i="1"/>
  <c r="AH748" i="1"/>
  <c r="AH747" i="1"/>
  <c r="AH746" i="1"/>
  <c r="AH745" i="1"/>
  <c r="AH744" i="1"/>
  <c r="AH743" i="1"/>
  <c r="AH742" i="1"/>
  <c r="AH741" i="1"/>
  <c r="AH740" i="1"/>
  <c r="AH739" i="1"/>
  <c r="AH738" i="1"/>
  <c r="AH737" i="1"/>
  <c r="AH736" i="1"/>
  <c r="AH735" i="1"/>
  <c r="AH734" i="1"/>
  <c r="AH733" i="1"/>
  <c r="AH732" i="1"/>
  <c r="AH731" i="1"/>
  <c r="AH730" i="1"/>
  <c r="AH729" i="1"/>
  <c r="AH728" i="1"/>
  <c r="AH727" i="1"/>
  <c r="AH726" i="1"/>
  <c r="AH725" i="1"/>
  <c r="AH724" i="1"/>
  <c r="AH723" i="1"/>
  <c r="AH722" i="1"/>
  <c r="AH721" i="1"/>
  <c r="AH720" i="1"/>
  <c r="AH719" i="1"/>
  <c r="AH718" i="1"/>
  <c r="AH717" i="1"/>
  <c r="AH716" i="1"/>
  <c r="AH715" i="1"/>
  <c r="AH714" i="1"/>
  <c r="AH713" i="1"/>
  <c r="AH712" i="1"/>
  <c r="AH711" i="1"/>
  <c r="AH710" i="1"/>
  <c r="AH709" i="1"/>
  <c r="AH708" i="1"/>
  <c r="AH707" i="1"/>
  <c r="AH706" i="1"/>
  <c r="AH705" i="1"/>
  <c r="AH704" i="1"/>
  <c r="AH703" i="1"/>
  <c r="AH702" i="1"/>
  <c r="AH701" i="1"/>
  <c r="AH700" i="1"/>
  <c r="AH699" i="1"/>
  <c r="AH698" i="1"/>
  <c r="AH697" i="1"/>
  <c r="AH696" i="1"/>
  <c r="AH695" i="1"/>
  <c r="AH694" i="1"/>
  <c r="AH693" i="1"/>
  <c r="AH692" i="1"/>
  <c r="AH691" i="1"/>
  <c r="AH690" i="1"/>
  <c r="AH689" i="1"/>
  <c r="AH688" i="1"/>
  <c r="AH687" i="1"/>
  <c r="AH686" i="1"/>
  <c r="AH685" i="1"/>
  <c r="AH684" i="1"/>
  <c r="AH683" i="1"/>
  <c r="AH682" i="1"/>
  <c r="AH681" i="1"/>
  <c r="AH680" i="1"/>
  <c r="AH679" i="1"/>
  <c r="AH678" i="1"/>
  <c r="AH677" i="1"/>
  <c r="AH676" i="1"/>
  <c r="AH675" i="1"/>
  <c r="AH674" i="1"/>
  <c r="AH673" i="1"/>
  <c r="AH672" i="1"/>
  <c r="AH671" i="1"/>
  <c r="AH670" i="1"/>
  <c r="AH669" i="1"/>
  <c r="AH668" i="1"/>
  <c r="AH667" i="1"/>
  <c r="AH666" i="1"/>
  <c r="AH665" i="1"/>
  <c r="AH664" i="1"/>
  <c r="AH663" i="1"/>
  <c r="AH662" i="1"/>
  <c r="AH661" i="1"/>
  <c r="AH660" i="1"/>
  <c r="AH659" i="1"/>
  <c r="AH658" i="1"/>
  <c r="AH657" i="1"/>
  <c r="AH656" i="1"/>
  <c r="AH655" i="1"/>
  <c r="AH654" i="1"/>
  <c r="AH653" i="1"/>
  <c r="AH652" i="1"/>
  <c r="AH651" i="1"/>
  <c r="AH650" i="1"/>
  <c r="AH649" i="1"/>
  <c r="AH648" i="1"/>
  <c r="AH647" i="1"/>
  <c r="AH646" i="1"/>
  <c r="AH645" i="1"/>
  <c r="AH644" i="1"/>
  <c r="AH643" i="1"/>
  <c r="AH642" i="1"/>
  <c r="AH641" i="1"/>
  <c r="AH640" i="1"/>
  <c r="AH639" i="1"/>
  <c r="AH638" i="1"/>
  <c r="AH637" i="1"/>
  <c r="AH636" i="1"/>
  <c r="AH635" i="1"/>
  <c r="AH634" i="1"/>
  <c r="AH633" i="1"/>
  <c r="AH632" i="1"/>
  <c r="AH631" i="1"/>
  <c r="AH630" i="1"/>
  <c r="AH629" i="1"/>
  <c r="AH628" i="1"/>
  <c r="AH627" i="1"/>
  <c r="AH626" i="1"/>
  <c r="AH625" i="1"/>
  <c r="AH624" i="1"/>
  <c r="AH623" i="1"/>
  <c r="AH622" i="1"/>
  <c r="AH621" i="1"/>
  <c r="AH620" i="1"/>
  <c r="AH619" i="1"/>
  <c r="AH618" i="1"/>
  <c r="AH617" i="1"/>
  <c r="AH616" i="1"/>
  <c r="AH615" i="1"/>
  <c r="AH614" i="1"/>
  <c r="AH613" i="1"/>
  <c r="AH612" i="1"/>
  <c r="AH611" i="1"/>
  <c r="AH610" i="1"/>
  <c r="AH609" i="1"/>
  <c r="AH608" i="1"/>
  <c r="AH607" i="1"/>
  <c r="AH606" i="1"/>
  <c r="AH605" i="1"/>
  <c r="AH604" i="1"/>
  <c r="AH603" i="1"/>
  <c r="AH602" i="1"/>
  <c r="AH601" i="1"/>
  <c r="AH600" i="1"/>
  <c r="AH599" i="1"/>
  <c r="AH598" i="1"/>
  <c r="AH597" i="1"/>
  <c r="AH596" i="1"/>
  <c r="AH595" i="1"/>
  <c r="AH594" i="1"/>
  <c r="AH593" i="1"/>
  <c r="AH592" i="1"/>
  <c r="AH591" i="1"/>
  <c r="AH590" i="1"/>
  <c r="AH589" i="1"/>
  <c r="AH588" i="1"/>
  <c r="AH587" i="1"/>
  <c r="AH585" i="1"/>
  <c r="AH583" i="1"/>
  <c r="AH581" i="1"/>
  <c r="AH579" i="1"/>
  <c r="AH577" i="1"/>
  <c r="AH575" i="1"/>
  <c r="AH573" i="1"/>
  <c r="AH571" i="1"/>
  <c r="AH569" i="1"/>
  <c r="AH567" i="1"/>
  <c r="AH565" i="1"/>
  <c r="AH563" i="1"/>
  <c r="AH561" i="1"/>
  <c r="AH559" i="1"/>
  <c r="AH557" i="1"/>
  <c r="AH555" i="1"/>
  <c r="AH553" i="1"/>
  <c r="AH551" i="1"/>
  <c r="AH549" i="1"/>
  <c r="AH547" i="1"/>
  <c r="AH545" i="1"/>
  <c r="AH543" i="1"/>
  <c r="AH541" i="1"/>
  <c r="AH539" i="1"/>
  <c r="AH586" i="1"/>
  <c r="AH584" i="1"/>
  <c r="AH582" i="1"/>
  <c r="AH580" i="1"/>
  <c r="AH578" i="1"/>
  <c r="AH576" i="1"/>
  <c r="AH574" i="1"/>
  <c r="AH572" i="1"/>
  <c r="AH570" i="1"/>
  <c r="AH568" i="1"/>
  <c r="AH566" i="1"/>
  <c r="AH564" i="1"/>
  <c r="AH562" i="1"/>
  <c r="AH560" i="1"/>
  <c r="AH558" i="1"/>
  <c r="AH556" i="1"/>
  <c r="AH554" i="1"/>
  <c r="AH552" i="1"/>
  <c r="AH550" i="1"/>
  <c r="AH548" i="1"/>
  <c r="AH546" i="1"/>
  <c r="AH544" i="1"/>
  <c r="AH542" i="1"/>
  <c r="AH540" i="1"/>
  <c r="AH538" i="1"/>
  <c r="AH537" i="1"/>
  <c r="AH536" i="1"/>
  <c r="AH535" i="1"/>
  <c r="AH534" i="1"/>
  <c r="AH533" i="1"/>
  <c r="AH532" i="1"/>
  <c r="AH531" i="1"/>
  <c r="AH530" i="1"/>
  <c r="AH529" i="1"/>
  <c r="AH528" i="1"/>
  <c r="AH527" i="1"/>
  <c r="AH526" i="1"/>
  <c r="AH525" i="1"/>
  <c r="AH524" i="1"/>
  <c r="AH523" i="1"/>
  <c r="AH522" i="1"/>
  <c r="AH521" i="1"/>
  <c r="AH520" i="1"/>
  <c r="AH519" i="1"/>
  <c r="AH518" i="1"/>
  <c r="AH517" i="1"/>
  <c r="AH516" i="1"/>
  <c r="AH515" i="1"/>
  <c r="AH514" i="1"/>
  <c r="AH513" i="1"/>
  <c r="AH512" i="1"/>
  <c r="AH511" i="1"/>
  <c r="AH510" i="1"/>
  <c r="AH509" i="1"/>
  <c r="AH508" i="1"/>
  <c r="AH507" i="1"/>
  <c r="AH506" i="1"/>
  <c r="AH505" i="1"/>
  <c r="AH504" i="1"/>
  <c r="AH503" i="1"/>
  <c r="AH502" i="1"/>
  <c r="AH501" i="1"/>
  <c r="AH500" i="1"/>
  <c r="AH499" i="1"/>
  <c r="AH498" i="1"/>
  <c r="AH497" i="1"/>
  <c r="AH496" i="1"/>
  <c r="AH495" i="1"/>
  <c r="AH494" i="1"/>
  <c r="AH493" i="1"/>
  <c r="AH492" i="1"/>
  <c r="AH491" i="1"/>
  <c r="AH490" i="1"/>
  <c r="AH489" i="1"/>
  <c r="AH488" i="1"/>
  <c r="AH487" i="1"/>
  <c r="AH486" i="1"/>
  <c r="AH485" i="1"/>
  <c r="AH484" i="1"/>
  <c r="AH483" i="1"/>
  <c r="AI483" i="1"/>
  <c r="B306" i="1"/>
  <c r="B794" i="1" l="1"/>
  <c r="B795" i="1" s="1"/>
  <c r="B274" i="1" l="1"/>
  <c r="B275" i="1" s="1"/>
  <c r="B276" i="1" s="1"/>
  <c r="B307" i="1"/>
  <c r="B308" i="1" s="1"/>
  <c r="B309" i="1" s="1"/>
  <c r="B310" i="1" s="1"/>
  <c r="B311" i="1" s="1"/>
  <c r="B312" i="1" s="1"/>
  <c r="B313" i="1" s="1"/>
  <c r="B296" i="1"/>
  <c r="B796" i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277" i="1" l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H214" i="1" a="1"/>
  <c r="AX141" i="1" a="1"/>
  <c r="BD139" i="1" a="1"/>
  <c r="AL176" i="1" a="1"/>
  <c r="AW115" i="1" a="1"/>
  <c r="AO198" i="1" a="1"/>
  <c r="BH208" i="1" a="1"/>
  <c r="AT195" i="1" a="1"/>
  <c r="AS130" i="1" a="1"/>
  <c r="AW202" i="1" a="1"/>
  <c r="AT180" i="1" a="1"/>
  <c r="BC167" i="1" a="1"/>
  <c r="AT191" i="1" a="1"/>
  <c r="AO148" i="1" a="1"/>
  <c r="BJ170" i="1" a="1"/>
  <c r="AV129" i="1" a="1"/>
  <c r="AP216" i="1" a="1"/>
  <c r="AY184" i="1" a="1"/>
  <c r="BI136" i="1" a="1"/>
  <c r="AR202" i="1" a="1"/>
  <c r="AQ175" i="1" a="1"/>
  <c r="AU162" i="1" a="1"/>
  <c r="AL128" i="1" a="1"/>
  <c r="AO150" i="1" a="1"/>
  <c r="AQ197" i="1" a="1"/>
  <c r="AQ166" i="1" a="1"/>
  <c r="AO183" i="1" a="1"/>
  <c r="AS117" i="1" a="1"/>
  <c r="AW204" i="1" a="1"/>
  <c r="BB158" i="1" a="1"/>
  <c r="AL178" i="1" a="1"/>
  <c r="BH172" i="1" a="1"/>
  <c r="BE127" i="1" a="1"/>
  <c r="AV183" i="1" a="1"/>
  <c r="BH165" i="1" a="1"/>
  <c r="AV199" i="1" a="1"/>
  <c r="AV191" i="1" a="1"/>
  <c r="AQ196" i="1" a="1"/>
  <c r="BF154" i="1" a="1"/>
  <c r="AW178" i="1" a="1"/>
  <c r="AY199" i="1" a="1"/>
  <c r="BA167" i="1" a="1"/>
  <c r="AO149" i="1" a="1"/>
  <c r="AZ199" i="1" a="1"/>
  <c r="BJ158" i="1" a="1"/>
  <c r="AZ191" i="1" a="1"/>
  <c r="BG172" i="1" a="1"/>
  <c r="AP194" i="1" a="1"/>
  <c r="BD172" i="1" a="1"/>
  <c r="AX168" i="1" a="1"/>
  <c r="BC191" i="1" a="1"/>
  <c r="BA168" i="1" a="1"/>
  <c r="AL138" i="1" a="1"/>
  <c r="AV160" i="1" a="1"/>
  <c r="AY130" i="1" a="1"/>
  <c r="AW141" i="1" a="1"/>
  <c r="AL195" i="1" a="1"/>
  <c r="AW203" i="1" a="1"/>
  <c r="BI204" i="1" a="1"/>
  <c r="BF166" i="1" a="1"/>
  <c r="AY127" i="1" a="1"/>
  <c r="BF192" i="1" a="1"/>
  <c r="AQ139" i="1" a="1"/>
  <c r="AP136" i="1" a="1"/>
  <c r="AU197" i="1" a="1"/>
  <c r="AU176" i="1" a="1"/>
  <c r="AT198" i="1" a="1"/>
  <c r="AP155" i="1" a="1"/>
  <c r="BJ183" i="1" a="1"/>
  <c r="AT179" i="1" a="1"/>
  <c r="BG195" i="1" a="1"/>
  <c r="BH184" i="1" a="1"/>
  <c r="AT162" i="1" a="1"/>
  <c r="BD206" i="1" a="1"/>
  <c r="AV154" i="1" a="1"/>
  <c r="BE187" i="1" a="1"/>
  <c r="AR195" i="1" a="1"/>
  <c r="BJ190" i="1" a="1"/>
  <c r="AS191" i="1" a="1"/>
  <c r="BE204" i="1" a="1"/>
  <c r="AL173" i="1" a="1"/>
  <c r="BD203" i="1" a="1"/>
  <c r="AR191" i="1" a="1"/>
  <c r="AW138" i="1" a="1"/>
  <c r="AR133" i="1" a="1"/>
  <c r="AQ122" i="1" a="1"/>
  <c r="BG186" i="1" a="1"/>
  <c r="BH179" i="1" a="1"/>
  <c r="BF177" i="1" a="1"/>
  <c r="AS177" i="1" a="1"/>
  <c r="AX217" i="1" a="1"/>
  <c r="AL146" i="1" a="1"/>
  <c r="BJ165" i="1" a="1"/>
  <c r="BC195" i="1" a="1"/>
  <c r="AL204" i="1" a="1"/>
  <c r="AZ150" i="1" a="1"/>
  <c r="AS181" i="1" a="1"/>
  <c r="BF199" i="1" a="1"/>
  <c r="BI157" i="1" a="1"/>
  <c r="AS123" i="1" a="1"/>
  <c r="AV115" i="1" a="1"/>
  <c r="BF183" i="1" a="1"/>
  <c r="BB168" i="1" a="1"/>
  <c r="AU175" i="1" a="1"/>
  <c r="AT212" i="1" a="1"/>
  <c r="AP207" i="1" a="1"/>
  <c r="AR158" i="1" a="1"/>
  <c r="AW135" i="1" a="1"/>
  <c r="BG165" i="1" a="1"/>
  <c r="AZ117" i="1" a="1"/>
  <c r="AX149" i="1" a="1"/>
  <c r="AX173" i="1" a="1"/>
  <c r="BH213" i="1" a="1"/>
  <c r="AY136" i="1" a="1"/>
  <c r="AL180" i="1" a="1"/>
  <c r="AS160" i="1" a="1"/>
  <c r="BB197" i="1" a="1"/>
  <c r="AV207" i="1" a="1"/>
  <c r="AO164" i="1" a="1"/>
  <c r="AW180" i="1" a="1"/>
  <c r="AQ138" i="1" a="1"/>
  <c r="AV203" i="1" a="1"/>
  <c r="AT202" i="1" a="1"/>
  <c r="BJ118" i="1" a="1"/>
  <c r="BG125" i="1" a="1"/>
  <c r="BG153" i="1" a="1"/>
  <c r="BJ122" i="1" a="1"/>
  <c r="BH170" i="1" a="1"/>
  <c r="AS186" i="1" a="1"/>
  <c r="BC142" i="1" a="1"/>
  <c r="BC166" i="1" a="1"/>
  <c r="BH139" i="1" a="1"/>
  <c r="BF210" i="1" a="1"/>
  <c r="AL188" i="1" a="1"/>
  <c r="BE215" i="1" a="1"/>
  <c r="AO192" i="1" a="1"/>
  <c r="AY195" i="1" a="1"/>
  <c r="AQ204" i="1" a="1"/>
  <c r="BJ181" i="1" a="1"/>
  <c r="BH168" i="1" a="1"/>
  <c r="AW186" i="1" a="1"/>
  <c r="AW134" i="1" a="1"/>
  <c r="AX147" i="1" a="1"/>
  <c r="AT203" i="1" a="1"/>
  <c r="AV178" i="1" a="1"/>
  <c r="BC171" i="1" a="1"/>
  <c r="BB202" i="1" a="1"/>
  <c r="BG212" i="1" a="1"/>
  <c r="AZ167" i="1" a="1"/>
  <c r="BE143" i="1" a="1"/>
  <c r="AX179" i="1" a="1"/>
  <c r="AU153" i="1" a="1"/>
  <c r="BC127" i="1" a="1"/>
  <c r="AQ169" i="1" a="1"/>
  <c r="BD163" i="1" a="1"/>
  <c r="AR217" i="1" a="1"/>
  <c r="BE134" i="1" a="1"/>
  <c r="AW126" i="1" a="1"/>
  <c r="AZ179" i="1" a="1"/>
  <c r="AZ209" i="1" a="1"/>
  <c r="AP176" i="1" a="1"/>
  <c r="AU132" i="1" a="1"/>
  <c r="BC125" i="1" a="1"/>
  <c r="BE164" i="1" a="1"/>
  <c r="AU190" i="1" a="1"/>
  <c r="BI183" i="1" a="1"/>
  <c r="BH199" i="1" a="1"/>
  <c r="BD175" i="1" a="1"/>
  <c r="BI129" i="1" a="1"/>
  <c r="BG205" i="1" a="1"/>
  <c r="AQ167" i="1" a="1"/>
  <c r="AT199" i="1" a="1"/>
  <c r="AT211" i="1" a="1"/>
  <c r="AQ198" i="1" a="1"/>
  <c r="BG189" i="1" a="1"/>
  <c r="BA204" i="1" a="1"/>
  <c r="AL191" i="1" a="1"/>
  <c r="AL129" i="1" a="1"/>
  <c r="AV195" i="1" a="1"/>
  <c r="BF160" i="1" a="1"/>
  <c r="BA179" i="1" a="1"/>
  <c r="BC133" i="1" a="1"/>
  <c r="AS216" i="1" a="1"/>
  <c r="BH216" i="1" a="1"/>
  <c r="AQ153" i="1" a="1"/>
  <c r="BF150" i="1" a="1"/>
  <c r="AX169" i="1" a="1"/>
  <c r="AS147" i="1" a="1"/>
  <c r="AX165" i="1" a="1"/>
  <c r="AT142" i="1" a="1"/>
  <c r="AU164" i="1" a="1"/>
  <c r="AW156" i="1" a="1"/>
  <c r="AL159" i="1" a="1"/>
  <c r="BJ188" i="1" a="1"/>
  <c r="AP202" i="1" a="1"/>
  <c r="BA127" i="1" a="1"/>
  <c r="BI198" i="1" a="1"/>
  <c r="BC186" i="1" a="1"/>
  <c r="BG178" i="1" a="1"/>
  <c r="AX154" i="1" a="1"/>
  <c r="AY197" i="1" a="1"/>
  <c r="BI201" i="1" a="1"/>
  <c r="AQ125" i="1" a="1"/>
  <c r="AL190" i="1" a="1"/>
  <c r="BD208" i="1" a="1"/>
  <c r="AR196" i="1" a="1"/>
  <c r="AX156" i="1" a="1"/>
  <c r="AQ132" i="1" a="1"/>
  <c r="AS163" i="1" a="1"/>
  <c r="BB192" i="1" a="1"/>
  <c r="AP178" i="1" a="1"/>
  <c r="BF111" i="1" a="1"/>
  <c r="AZ173" i="1" a="1"/>
  <c r="BF185" i="1" a="1"/>
  <c r="BG112" i="1" a="1"/>
  <c r="AZ181" i="1" a="1"/>
  <c r="AV184" i="1" a="1"/>
  <c r="AY132" i="1" a="1"/>
  <c r="BF152" i="1" a="1"/>
  <c r="AW133" i="1" a="1"/>
  <c r="AV152" i="1" a="1"/>
  <c r="AS185" i="1" a="1"/>
  <c r="AQ135" i="1" a="1"/>
  <c r="AO172" i="1" a="1"/>
  <c r="BI150" i="1" a="1"/>
  <c r="BI185" i="1" a="1"/>
  <c r="BF173" i="1" a="1"/>
  <c r="AS138" i="1" a="1"/>
  <c r="AV172" i="1" a="1"/>
  <c r="BD183" i="1" a="1"/>
  <c r="BE161" i="1" a="1"/>
  <c r="BF197" i="1" a="1"/>
  <c r="AV193" i="1" a="1"/>
  <c r="BD201" i="1" a="1"/>
  <c r="BH201" i="1" a="1"/>
  <c r="BA154" i="1" a="1"/>
  <c r="AY201" i="1" a="1"/>
  <c r="BH174" i="1" a="1"/>
  <c r="AL116" i="1" a="1"/>
  <c r="BE148" i="1" a="1"/>
  <c r="BJ128" i="1" a="1"/>
  <c r="BE111" i="1" a="1"/>
  <c r="AQ126" i="1" a="1"/>
  <c r="BF184" i="1" a="1"/>
  <c r="AX213" i="1" a="1"/>
  <c r="AW182" i="1" a="1"/>
  <c r="BH161" i="1" a="1"/>
  <c r="BG120" i="1" a="1"/>
  <c r="BC163" i="1" a="1"/>
  <c r="AY160" i="1" a="1"/>
  <c r="AW206" i="1" a="1"/>
  <c r="BB189" i="1" a="1"/>
  <c r="BF186" i="1" a="1"/>
  <c r="BC132" i="1" a="1"/>
  <c r="AT144" i="1" a="1"/>
  <c r="AT205" i="1" a="1"/>
  <c r="AP191" i="1" a="1"/>
  <c r="AX158" i="1" a="1"/>
  <c r="AL153" i="1" a="1"/>
  <c r="AO155" i="1" a="1"/>
  <c r="BC185" i="1" a="1"/>
  <c r="AU123" i="1" a="1"/>
  <c r="AO209" i="1" a="1"/>
  <c r="AQ154" i="1" a="1"/>
  <c r="AY147" i="1" a="1"/>
  <c r="AY126" i="1" a="1"/>
  <c r="BA207" i="1" a="1"/>
  <c r="BJ142" i="1" a="1"/>
  <c r="BG198" i="1" a="1"/>
  <c r="AP212" i="1" a="1"/>
  <c r="AP111" i="1" a="1"/>
  <c r="BC192" i="1" a="1"/>
  <c r="BB203" i="1" a="1"/>
  <c r="BI166" i="1" a="1"/>
  <c r="BI192" i="1" a="1"/>
  <c r="BD195" i="1" a="1"/>
  <c r="AX211" i="1" a="1"/>
  <c r="BG151" i="1" a="1"/>
  <c r="BJ197" i="1" a="1"/>
  <c r="AL192" i="1" a="1"/>
  <c r="BH173" i="1" a="1"/>
  <c r="BF167" i="1" a="1"/>
  <c r="BA144" i="1" a="1"/>
  <c r="AS150" i="1" a="1"/>
  <c r="AS157" i="1" a="1"/>
  <c r="AR213" i="1" a="1"/>
  <c r="AR184" i="1" a="1"/>
  <c r="BJ150" i="1" a="1"/>
  <c r="AX175" i="1" a="1"/>
  <c r="BD214" i="1" a="1"/>
  <c r="AS210" i="1" a="1"/>
  <c r="BB124" i="1" a="1"/>
  <c r="BC198" i="1" a="1"/>
  <c r="AZ171" i="1" a="1"/>
  <c r="BA188" i="1" a="1"/>
  <c r="BH189" i="1" a="1"/>
  <c r="AS149" i="1" a="1"/>
  <c r="BJ204" i="1" a="1"/>
  <c r="BE202" i="1" a="1"/>
  <c r="AP160" i="1" a="1"/>
  <c r="AZ175" i="1" a="1"/>
  <c r="BG124" i="1" a="1"/>
  <c r="BC139" i="1" a="1"/>
  <c r="BJ176" i="1" a="1"/>
  <c r="AO178" i="1" a="1"/>
  <c r="AY216" i="1" a="1"/>
  <c r="AY144" i="1" a="1"/>
  <c r="AY139" i="1" a="1"/>
  <c r="AS137" i="1" a="1"/>
  <c r="BB172" i="1" a="1"/>
  <c r="BE154" i="1" a="1"/>
  <c r="AZ198" i="1" a="1"/>
  <c r="BD154" i="1" a="1"/>
  <c r="BE186" i="1" a="1"/>
  <c r="AP190" i="1" a="1"/>
  <c r="AS207" i="1" a="1"/>
  <c r="AT188" i="1" a="1"/>
  <c r="AZ211" i="1" a="1"/>
  <c r="BJ203" i="1" a="1"/>
  <c r="BD150" i="1" a="1"/>
  <c r="BB209" i="1" a="1"/>
  <c r="BJ168" i="1" a="1"/>
  <c r="AV188" i="1" a="1"/>
  <c r="BB196" i="1" a="1"/>
  <c r="BD209" i="1" a="1"/>
  <c r="BH164" i="1" a="1"/>
  <c r="BI170" i="1" a="1"/>
  <c r="BH187" i="1" a="1"/>
  <c r="BG192" i="1" a="1"/>
  <c r="AS162" i="1" a="1"/>
  <c r="AY192" i="1" a="1"/>
  <c r="AW116" i="1" a="1"/>
  <c r="AL154" i="1" a="1"/>
  <c r="AS214" i="1" a="1"/>
  <c r="BE177" i="1" a="1"/>
  <c r="AR141" i="1" a="1"/>
  <c r="AQ162" i="1" a="1"/>
  <c r="BA202" i="1" a="1"/>
  <c r="AQ127" i="1" a="1"/>
  <c r="BC158" i="1" a="1"/>
  <c r="AU206" i="1" a="1"/>
  <c r="AO207" i="1" a="1"/>
  <c r="BH116" i="1" a="1"/>
  <c r="AW130" i="1" a="1"/>
  <c r="BE185" i="1" a="1"/>
  <c r="AL208" i="1" a="1"/>
  <c r="BE175" i="1" a="1"/>
  <c r="BA165" i="1" a="1"/>
  <c r="BI202" i="1" a="1"/>
  <c r="BD170" i="1" a="1"/>
  <c r="AX208" i="1" a="1"/>
  <c r="BD193" i="1" a="1"/>
  <c r="AX198" i="1" a="1"/>
  <c r="AY188" i="1" a="1"/>
  <c r="AV122" i="1" a="1"/>
  <c r="BG157" i="1" a="1"/>
  <c r="AO181" i="1" a="1"/>
  <c r="BI216" i="1" a="1"/>
  <c r="AY175" i="1" a="1"/>
  <c r="AT150" i="1" a="1"/>
  <c r="BA195" i="1" a="1"/>
  <c r="BD128" i="1" a="1"/>
  <c r="AS212" i="1" a="1"/>
  <c r="AL156" i="1" a="1"/>
  <c r="BA146" i="1" a="1"/>
  <c r="BG184" i="1" a="1"/>
  <c r="BH191" i="1" a="1"/>
  <c r="AP147" i="1" a="1"/>
  <c r="BF206" i="1" a="1"/>
  <c r="AT170" i="1" a="1"/>
  <c r="AV132" i="1" a="1"/>
  <c r="BH182" i="1" a="1"/>
  <c r="AX209" i="1" a="1"/>
  <c r="BI197" i="1" a="1"/>
  <c r="AP120" i="1" a="1"/>
  <c r="AU144" i="1" a="1"/>
  <c r="AW215" i="1" a="1"/>
  <c r="AQ179" i="1" a="1"/>
  <c r="BC112" i="1" a="1"/>
  <c r="BH178" i="1" a="1"/>
  <c r="AY138" i="1" a="1"/>
  <c r="BD192" i="1" a="1"/>
  <c r="AS179" i="1" a="1"/>
  <c r="BB175" i="1" a="1"/>
  <c r="BF211" i="1" a="1"/>
  <c r="AO211" i="1" a="1"/>
  <c r="BE190" i="1" a="1"/>
  <c r="AO163" i="1" a="1"/>
  <c r="AY151" i="1" a="1"/>
  <c r="AY203" i="1" a="1"/>
  <c r="AY215" i="1" a="1"/>
  <c r="BD211" i="1" a="1"/>
  <c r="AP168" i="1" a="1"/>
  <c r="AS196" i="1" a="1"/>
  <c r="AT156" i="1" a="1"/>
  <c r="AQ174" i="1" a="1"/>
  <c r="AL184" i="1" a="1"/>
  <c r="BD197" i="1" a="1"/>
  <c r="AL217" i="1" a="1"/>
  <c r="BJ159" i="1" a="1"/>
  <c r="AW195" i="1" a="1"/>
  <c r="BI112" i="1" a="1"/>
  <c r="BG200" i="1" a="1"/>
  <c r="AQ202" i="1" a="1"/>
  <c r="BB161" i="1" a="1"/>
  <c r="AQ213" i="1" a="1"/>
  <c r="AR199" i="1" a="1"/>
  <c r="BA172" i="1" a="1"/>
  <c r="BA114" i="1" a="1"/>
  <c r="AO195" i="1" a="1"/>
  <c r="BJ191" i="1" a="1"/>
  <c r="AV168" i="1" a="1"/>
  <c r="AL209" i="1" a="1"/>
  <c r="BA163" i="1" a="1"/>
  <c r="AV173" i="1" a="1"/>
  <c r="AV124" i="1" a="1"/>
  <c r="AZ207" i="1" a="1"/>
  <c r="AT214" i="1" a="1"/>
  <c r="AR193" i="1" a="1"/>
  <c r="AR155" i="1" a="1"/>
  <c r="BB173" i="1" a="1"/>
  <c r="AO180" i="1" a="1"/>
  <c r="AL115" i="1" a="1"/>
  <c r="BB181" i="1" a="1"/>
  <c r="BD157" i="1" a="1"/>
  <c r="BJ186" i="1" a="1"/>
  <c r="BC150" i="1" a="1"/>
  <c r="BD159" i="1" a="1"/>
  <c r="BB142" i="1" a="1"/>
  <c r="AL130" i="1" a="1"/>
  <c r="AQ157" i="1" a="1"/>
  <c r="AW125" i="1" a="1"/>
  <c r="AS211" i="1" a="1"/>
  <c r="BE184" i="1" a="1"/>
  <c r="BB157" i="1" a="1"/>
  <c r="AO208" i="1" a="1"/>
  <c r="AX197" i="1" a="1"/>
  <c r="BH140" i="1" a="1"/>
  <c r="AQ149" i="1" a="1"/>
  <c r="AL145" i="1" a="1"/>
  <c r="AS194" i="1" a="1"/>
  <c r="BF204" i="1" a="1"/>
  <c r="AP112" i="1" a="1"/>
  <c r="AQ133" i="1" a="1"/>
  <c r="BA189" i="1" a="1"/>
  <c r="AR198" i="1" a="1"/>
  <c r="BF169" i="1" a="1"/>
  <c r="BJ205" i="1" a="1"/>
  <c r="BC121" i="1" a="1"/>
  <c r="AP201" i="1" a="1"/>
  <c r="AU163" i="1" a="1"/>
  <c r="BI210" i="1" a="1"/>
  <c r="BF135" i="1" a="1"/>
  <c r="AP209" i="1" a="1"/>
  <c r="AV133" i="1" a="1"/>
  <c r="BG204" i="1" a="1"/>
  <c r="AP187" i="1" a="1"/>
  <c r="BE206" i="1" a="1"/>
  <c r="AQ177" i="1" a="1"/>
  <c r="BJ166" i="1" a="1"/>
  <c r="AS152" i="1" a="1"/>
  <c r="AS126" i="1" a="1"/>
  <c r="AV187" i="1" a="1"/>
  <c r="AO206" i="1" a="1"/>
  <c r="BG201" i="1" a="1"/>
  <c r="AY211" i="1" a="1"/>
  <c r="BI146" i="1" a="1"/>
  <c r="AZ205" i="1" a="1"/>
  <c r="BD146" i="1" a="1"/>
  <c r="BD202" i="1" a="1"/>
  <c r="BF139" i="1" a="1"/>
  <c r="AR180" i="1" a="1"/>
  <c r="AS173" i="1" a="1"/>
  <c r="BC155" i="1" a="1"/>
  <c r="AZ178" i="1" a="1"/>
  <c r="BE172" i="1" a="1"/>
  <c r="AO120" i="1" a="1"/>
  <c r="AX199" i="1" a="1"/>
  <c r="AL210" i="1" a="1"/>
  <c r="AX181" i="1" a="1"/>
  <c r="AS127" i="1" a="1"/>
  <c r="AT204" i="1" a="1"/>
  <c r="BA183" i="1" a="1"/>
  <c r="AZ138" i="1" a="1"/>
  <c r="AW217" i="1" a="1"/>
  <c r="AL126" i="1" a="1"/>
  <c r="AS215" i="1" a="1"/>
  <c r="BB200" i="1" a="1"/>
  <c r="BI155" i="1" a="1"/>
  <c r="BC118" i="1" a="1"/>
  <c r="AQ121" i="1" a="1"/>
  <c r="AP213" i="1" a="1"/>
  <c r="AS128" i="1" a="1"/>
  <c r="AR131" i="1" a="1"/>
  <c r="AV116" i="1" a="1"/>
  <c r="AP133" i="1" a="1"/>
  <c r="BC193" i="1" a="1"/>
  <c r="AY181" i="1" a="1"/>
  <c r="BB176" i="1" a="1"/>
  <c r="AZ152" i="1" a="1"/>
  <c r="BJ148" i="1" a="1"/>
  <c r="AT210" i="1" a="1"/>
  <c r="AW129" i="1" a="1"/>
  <c r="BC137" i="1" a="1"/>
  <c r="BA199" i="1" a="1"/>
  <c r="AZ143" i="1" a="1"/>
  <c r="AP183" i="1" a="1"/>
  <c r="AU125" i="1" a="1"/>
  <c r="BA175" i="1" a="1"/>
  <c r="AX195" i="1" a="1"/>
  <c r="BE198" i="1" a="1"/>
  <c r="BB174" i="1" a="1"/>
  <c r="AZ166" i="1" a="1"/>
  <c r="BJ141" i="1" a="1"/>
  <c r="AL177" i="1" a="1"/>
  <c r="BC188" i="1" a="1"/>
  <c r="AP210" i="1" a="1"/>
  <c r="AU169" i="1" a="1"/>
  <c r="AT173" i="1" a="1"/>
  <c r="AT208" i="1" a="1"/>
  <c r="AP211" i="1" a="1"/>
  <c r="BD169" i="1" a="1"/>
  <c r="BA205" i="1" a="1"/>
  <c r="AZ210" i="1" a="1"/>
  <c r="AQ208" i="1" a="1"/>
  <c r="AL196" i="1" a="1"/>
  <c r="BJ196" i="1" a="1"/>
  <c r="AY210" i="1" a="1"/>
  <c r="AL121" i="1" a="1"/>
  <c r="AO184" i="1" a="1"/>
  <c r="AW177" i="1" a="1"/>
  <c r="AU183" i="1" a="1"/>
  <c r="AU151" i="1" a="1"/>
  <c r="BC199" i="1" a="1"/>
  <c r="BD212" i="1" a="1"/>
  <c r="BD165" i="1" a="1"/>
  <c r="BB213" i="1" a="1"/>
  <c r="BI181" i="1" a="1"/>
  <c r="BD173" i="1" a="1"/>
  <c r="BD171" i="1" a="1"/>
  <c r="AU185" i="1" a="1"/>
  <c r="BC187" i="1" a="1"/>
  <c r="AW163" i="1" a="1"/>
  <c r="AW207" i="1" a="1"/>
  <c r="BG202" i="1" a="1"/>
  <c r="AW212" i="1" a="1"/>
  <c r="BG188" i="1" a="1"/>
  <c r="AU178" i="1" a="1"/>
  <c r="AX215" i="1" a="1"/>
  <c r="BI175" i="1" a="1"/>
  <c r="AP166" i="1" a="1"/>
  <c r="AP197" i="1" a="1"/>
  <c r="AZ156" i="1" a="1"/>
  <c r="AL141" i="1" a="1"/>
  <c r="AV210" i="1" a="1"/>
  <c r="BI172" i="1" a="1"/>
  <c r="AU111" i="1" a="1"/>
  <c r="BG148" i="1" a="1"/>
  <c r="BI212" i="1" a="1"/>
  <c r="AT137" i="1" a="1"/>
  <c r="AW152" i="1" a="1"/>
  <c r="BE163" i="1" a="1"/>
  <c r="BH198" i="1" a="1"/>
  <c r="BG177" i="1" a="1"/>
  <c r="BH134" i="1" a="1"/>
  <c r="AV198" i="1" a="1"/>
  <c r="AQ199" i="1" a="1"/>
  <c r="AX161" i="1" a="1"/>
  <c r="AL214" i="1" a="1"/>
  <c r="AL142" i="1" a="1"/>
  <c r="AT182" i="1" a="1"/>
  <c r="AQ191" i="1" a="1"/>
  <c r="BH113" i="1" a="1"/>
  <c r="AZ153" i="1" a="1"/>
  <c r="AV201" i="1" a="1"/>
  <c r="BC116" i="1" a="1"/>
  <c r="BJ198" i="1" a="1"/>
  <c r="AX153" i="1" a="1"/>
  <c r="BC172" i="1" a="1"/>
  <c r="AR128" i="1" a="1"/>
  <c r="BD140" i="1" a="1"/>
  <c r="AY200" i="1" a="1"/>
  <c r="BJ138" i="1" a="1"/>
  <c r="BJ179" i="1" a="1"/>
  <c r="BA128" i="1" a="1"/>
  <c r="AU131" i="1" a="1"/>
  <c r="AU177" i="1" a="1"/>
  <c r="AX132" i="1" a="1"/>
  <c r="BB151" i="1" a="1"/>
  <c r="BE116" i="1" a="1"/>
  <c r="BA187" i="1" a="1"/>
  <c r="BC208" i="1" a="1"/>
  <c r="AL197" i="1" a="1"/>
  <c r="AR150" i="1" a="1"/>
  <c r="AL203" i="1" a="1"/>
  <c r="AL124" i="1" a="1"/>
  <c r="AT172" i="1" a="1"/>
  <c r="AS158" i="1" a="1"/>
  <c r="BA185" i="1" a="1"/>
  <c r="BG155" i="1" a="1"/>
  <c r="AR200" i="1" a="1"/>
  <c r="AO188" i="1" a="1"/>
  <c r="AL134" i="1" a="1"/>
  <c r="BJ187" i="1" a="1"/>
  <c r="AY191" i="1" a="1"/>
  <c r="BH203" i="1" a="1"/>
  <c r="AX157" i="1" a="1"/>
  <c r="AU160" i="1" a="1"/>
  <c r="AL122" i="1" a="1"/>
  <c r="AY178" i="1" a="1"/>
  <c r="BD217" i="1" a="1"/>
  <c r="BJ212" i="1" a="1"/>
  <c r="AY118" i="1" a="1"/>
  <c r="BG216" i="1" a="1"/>
  <c r="AY141" i="1" a="1"/>
  <c r="BA192" i="1" a="1"/>
  <c r="BF144" i="1" a="1"/>
  <c r="AP184" i="1" a="1"/>
  <c r="AS114" i="1" a="1"/>
  <c r="BB135" i="1" a="1"/>
  <c r="BC183" i="1" a="1"/>
  <c r="AT148" i="1" a="1"/>
  <c r="AY117" i="1" a="1"/>
  <c r="AU139" i="1" a="1"/>
  <c r="AS170" i="1" a="1"/>
  <c r="BE210" i="1" a="1"/>
  <c r="BG211" i="1" a="1"/>
  <c r="BE193" i="1" a="1"/>
  <c r="AR148" i="1" a="1"/>
  <c r="AR172" i="1" a="1"/>
  <c r="BB171" i="1" a="1"/>
  <c r="BJ169" i="1" a="1"/>
  <c r="BG182" i="1" a="1"/>
  <c r="BF216" i="1" a="1"/>
  <c r="AS198" i="1" a="1"/>
  <c r="AU145" i="1" a="1"/>
  <c r="BB149" i="1" a="1"/>
  <c r="BJ173" i="1" a="1"/>
  <c r="AX163" i="1" a="1"/>
  <c r="AW166" i="1" a="1"/>
  <c r="AL189" i="1" a="1"/>
  <c r="BJ199" i="1" a="1"/>
  <c r="BE167" i="1" a="1"/>
  <c r="AZ185" i="1" a="1"/>
  <c r="BA151" i="1" a="1"/>
  <c r="BE183" i="1" a="1"/>
  <c r="BD182" i="1" a="1"/>
  <c r="BI205" i="1" a="1"/>
  <c r="AX190" i="1" a="1"/>
  <c r="BB194" i="1" a="1"/>
  <c r="BA126" i="1" a="1"/>
  <c r="BC147" i="1" a="1"/>
  <c r="BJ172" i="1" a="1"/>
  <c r="BE166" i="1" a="1"/>
  <c r="AQ200" i="1" a="1"/>
  <c r="BF207" i="1" a="1"/>
  <c r="AR203" i="1" a="1"/>
  <c r="BB206" i="1" a="1"/>
  <c r="BE155" i="1" a="1"/>
  <c r="AO177" i="1" a="1"/>
  <c r="AP114" i="1" a="1"/>
  <c r="BI117" i="1" a="1"/>
  <c r="AW216" i="1" a="1"/>
  <c r="BJ139" i="1" a="1"/>
  <c r="BD194" i="1" a="1"/>
  <c r="BA182" i="1" a="1"/>
  <c r="AT189" i="1" a="1"/>
  <c r="AR183" i="1" a="1"/>
  <c r="AL181" i="1" a="1"/>
  <c r="BF165" i="1" a="1"/>
  <c r="AY162" i="1" a="1"/>
  <c r="BC207" i="1" a="1"/>
  <c r="BD137" i="1" a="1"/>
  <c r="BF140" i="1" a="1"/>
  <c r="AW147" i="1" a="1"/>
  <c r="AV194" i="1" a="1"/>
  <c r="AP182" i="1" a="1"/>
  <c r="AV214" i="1" a="1"/>
  <c r="BC143" i="1" a="1"/>
  <c r="AZ168" i="1" a="1"/>
  <c r="AU157" i="1" a="1"/>
  <c r="BG146" i="1" a="1"/>
  <c r="AL215" i="1" a="1"/>
  <c r="BF209" i="1" a="1"/>
  <c r="BI179" i="1" a="1"/>
  <c r="BE176" i="1" a="1"/>
  <c r="AQ187" i="1" a="1"/>
  <c r="BA135" i="1" a="1"/>
  <c r="AR161" i="1" a="1"/>
  <c r="AW201" i="1" a="1"/>
  <c r="AU195" i="1" a="1"/>
  <c r="BA190" i="1" a="1"/>
  <c r="BD215" i="1" a="1"/>
  <c r="AR177" i="1" a="1"/>
  <c r="BE119" i="1" a="1"/>
  <c r="AL163" i="1" a="1"/>
  <c r="BF125" i="1" a="1"/>
  <c r="AW136" i="1" a="1"/>
  <c r="BH129" i="1" a="1"/>
  <c r="BC194" i="1" a="1"/>
  <c r="AO130" i="1" a="1"/>
  <c r="AR136" i="1" a="1"/>
  <c r="BD122" i="1" a="1"/>
  <c r="AY179" i="1" a="1"/>
  <c r="AX148" i="1" a="1"/>
  <c r="BH171" i="1" a="1"/>
  <c r="AQ186" i="1" a="1"/>
  <c r="AR188" i="1" a="1"/>
  <c r="AX187" i="1" a="1"/>
  <c r="BF158" i="1" a="1"/>
  <c r="BE192" i="1" a="1"/>
  <c r="AY190" i="1" a="1"/>
  <c r="AW150" i="1" a="1"/>
  <c r="BF171" i="1" a="1"/>
  <c r="BG210" i="1" a="1"/>
  <c r="BI206" i="1" a="1"/>
  <c r="AQ144" i="1" a="1"/>
  <c r="AQ193" i="1" a="1"/>
  <c r="AU193" i="1" a="1"/>
  <c r="AS146" i="1" a="1"/>
  <c r="BG152" i="1" a="1"/>
  <c r="AQ164" i="1" a="1"/>
  <c r="AO193" i="1" a="1"/>
  <c r="BD189" i="1" a="1"/>
  <c r="AL148" i="1" a="1"/>
  <c r="BH185" i="1" a="1"/>
  <c r="AL125" i="1" a="1"/>
  <c r="AL113" i="1" a="1"/>
  <c r="BG179" i="1" a="1"/>
  <c r="BJ213" i="1" a="1"/>
  <c r="BJ145" i="1" a="1"/>
  <c r="BA191" i="1" a="1"/>
  <c r="BH155" i="1" a="1"/>
  <c r="BB215" i="1" a="1"/>
  <c r="AZ184" i="1" a="1"/>
  <c r="BG181" i="1" a="1"/>
  <c r="AV139" i="1" a="1"/>
  <c r="AP179" i="1" a="1"/>
  <c r="AW192" i="1" a="1"/>
  <c r="BI171" i="1" a="1"/>
  <c r="BG196" i="1" a="1"/>
  <c r="AV186" i="1" a="1"/>
  <c r="AL187" i="1" a="1"/>
  <c r="AL144" i="1" a="1"/>
  <c r="BH212" i="1" a="1"/>
  <c r="AX160" i="1" a="1"/>
  <c r="BI168" i="1" a="1"/>
  <c r="AW205" i="1" a="1"/>
  <c r="BG156" i="1" a="1"/>
  <c r="AQ140" i="1" a="1"/>
  <c r="BD166" i="1" a="1"/>
  <c r="AL111" i="1" a="1"/>
  <c r="AY182" i="1" a="1"/>
  <c r="BI174" i="1" a="1"/>
  <c r="BC141" i="1" a="1"/>
  <c r="AT169" i="1" a="1"/>
  <c r="AL127" i="1" a="1"/>
  <c r="BE200" i="1" a="1"/>
  <c r="BA209" i="1" a="1"/>
  <c r="BF201" i="1" a="1"/>
  <c r="AX212" i="1" a="1"/>
  <c r="AW155" i="1" a="1"/>
  <c r="AL182" i="1" a="1"/>
  <c r="BB195" i="1" a="1"/>
  <c r="AS139" i="1" a="1"/>
  <c r="AQ183" i="1" a="1"/>
  <c r="AS111" i="1" a="1"/>
  <c r="BG135" i="1" a="1"/>
  <c r="AP198" i="1" a="1"/>
  <c r="AP181" i="1" a="1"/>
  <c r="BC184" i="1" a="1"/>
  <c r="BE201" i="1" a="1"/>
  <c r="AX184" i="1" a="1"/>
  <c r="AW160" i="1" a="1"/>
  <c r="AS189" i="1" a="1"/>
  <c r="AQ209" i="1" a="1"/>
  <c r="BI165" i="1" a="1"/>
  <c r="BC126" i="1" a="1"/>
  <c r="AZ189" i="1" a="1"/>
  <c r="BF174" i="1" a="1"/>
  <c r="BA123" i="1" a="1"/>
  <c r="BC200" i="1" a="1"/>
  <c r="BG213" i="1" a="1"/>
  <c r="BI138" i="1" a="1"/>
  <c r="AO204" i="1" a="1"/>
  <c r="BA198" i="1" a="1"/>
  <c r="AL155" i="1" a="1"/>
  <c r="BC154" i="1" a="1"/>
  <c r="AV175" i="1" a="1"/>
  <c r="BJ184" i="1" a="1"/>
  <c r="AO132" i="1" a="1"/>
  <c r="AS190" i="1" a="1"/>
  <c r="BD196" i="1" a="1"/>
  <c r="BI176" i="1" a="1"/>
  <c r="BC217" i="1" a="1"/>
  <c r="BD126" i="1" a="1"/>
  <c r="BE178" i="1" a="1"/>
  <c r="BA211" i="1" a="1"/>
  <c r="AW187" i="1" a="1"/>
  <c r="AP128" i="1" a="1"/>
  <c r="BC181" i="1" a="1"/>
  <c r="BA113" i="1" a="1"/>
  <c r="AW157" i="1" a="1"/>
  <c r="AZ215" i="1" a="1"/>
  <c r="AZ158" i="1" a="1"/>
  <c r="BD145" i="1" a="1"/>
  <c r="AS182" i="1" a="1"/>
  <c r="AO137" i="1" a="1"/>
  <c r="BA216" i="1" a="1"/>
  <c r="BH143" i="1" a="1"/>
  <c r="AV177" i="1" a="1"/>
  <c r="BD129" i="1" a="1"/>
  <c r="BC173" i="1" a="1"/>
  <c r="AP149" i="1" a="1"/>
  <c r="AO141" i="1" a="1"/>
  <c r="AZ203" i="1" a="1"/>
  <c r="AO173" i="1" a="1"/>
  <c r="BH206" i="1" a="1"/>
  <c r="AO213" i="1" a="1"/>
  <c r="AP170" i="1" a="1"/>
  <c r="BG174" i="1" a="1"/>
  <c r="BA206" i="1" a="1"/>
  <c r="BA157" i="1" a="1"/>
  <c r="BA184" i="1" a="1"/>
  <c r="BA158" i="1" a="1"/>
  <c r="AL166" i="1" a="1"/>
  <c r="AR215" i="1" a="1"/>
  <c r="AU209" i="1" a="1"/>
  <c r="BC165" i="1" a="1"/>
  <c r="BI214" i="1" a="1"/>
  <c r="BG197" i="1" a="1"/>
  <c r="AR167" i="1" a="1"/>
  <c r="AP217" i="1" a="1"/>
  <c r="AS192" i="1" a="1"/>
  <c r="BG131" i="1" a="1"/>
  <c r="BB186" i="1" a="1"/>
  <c r="AP193" i="1" a="1"/>
  <c r="AS174" i="1" a="1"/>
  <c r="BB121" i="1" a="1"/>
  <c r="AU126" i="1" a="1"/>
  <c r="AS200" i="1" a="1"/>
  <c r="AV156" i="1" a="1"/>
  <c r="AR130" i="1" a="1"/>
  <c r="BJ160" i="1" a="1"/>
  <c r="AT197" i="1" a="1"/>
  <c r="AQ172" i="1" a="1"/>
  <c r="BE150" i="1" a="1"/>
  <c r="AV200" i="1" a="1"/>
  <c r="BA200" i="1" a="1"/>
  <c r="AZ163" i="1" a="1"/>
  <c r="AT206" i="1" a="1"/>
  <c r="AX204" i="1" a="1"/>
  <c r="BG137" i="1" a="1"/>
  <c r="AT187" i="1" a="1"/>
  <c r="BD205" i="1" a="1"/>
  <c r="AT217" i="1" a="1"/>
  <c r="AP172" i="1" a="1"/>
  <c r="AW176" i="1" a="1"/>
  <c r="AW183" i="1" a="1"/>
  <c r="BF176" i="1" a="1"/>
  <c r="BD160" i="1" a="1"/>
  <c r="AO186" i="1" a="1"/>
  <c r="AL202" i="1" a="1"/>
  <c r="BF188" i="1" a="1"/>
  <c r="BA181" i="1" a="1"/>
  <c r="AO158" i="1" a="1"/>
  <c r="AY163" i="1" a="1"/>
  <c r="AP151" i="1" a="1"/>
  <c r="AL186" i="1" a="1"/>
  <c r="AP139" i="1" a="1"/>
  <c r="AW200" i="1" a="1"/>
  <c r="AY121" i="1" a="1"/>
  <c r="AT176" i="1" a="1"/>
  <c r="AU215" i="1" a="1"/>
  <c r="AY156" i="1" a="1"/>
  <c r="BJ119" i="1" a="1"/>
  <c r="BG173" i="1" a="1"/>
  <c r="BH128" i="1" a="1"/>
  <c r="BG183" i="1" a="1"/>
  <c r="BD168" i="1" a="1"/>
  <c r="BC177" i="1" a="1"/>
  <c r="BJ154" i="1" a="1"/>
  <c r="AX177" i="1" a="1"/>
  <c r="BG123" i="1" a="1"/>
  <c r="AQ206" i="1" a="1"/>
  <c r="BC153" i="1" a="1"/>
  <c r="BJ192" i="1" a="1"/>
  <c r="AZ162" i="1" a="1"/>
  <c r="AL140" i="1" a="1"/>
  <c r="BA159" i="1" a="1"/>
  <c r="BC159" i="1" a="1"/>
  <c r="BA210" i="1" a="1"/>
  <c r="AO187" i="1" a="1"/>
  <c r="AO169" i="1" a="1"/>
  <c r="BJ211" i="1" a="1"/>
  <c r="BC212" i="1" a="1"/>
  <c r="AP186" i="1" a="1"/>
  <c r="BH186" i="1" a="1"/>
  <c r="BE182" i="1" a="1"/>
  <c r="AU214" i="1" a="1"/>
  <c r="BI173" i="1" a="1"/>
  <c r="AP137" i="1" a="1"/>
  <c r="AL164" i="1" a="1"/>
  <c r="AX134" i="1" a="1"/>
  <c r="BF129" i="1" a="1"/>
  <c r="BI122" i="1" a="1"/>
  <c r="BB113" i="1" a="1"/>
  <c r="AL205" i="1" a="1"/>
  <c r="BF205" i="1" a="1"/>
  <c r="AT177" i="1" a="1"/>
  <c r="AP113" i="1" a="1"/>
  <c r="BH111" i="1" a="1"/>
  <c r="BI140" i="1" a="1"/>
  <c r="AX180" i="1" a="1"/>
  <c r="BB210" i="1" a="1"/>
  <c r="AS156" i="1" a="1"/>
  <c r="AR149" i="1" a="1"/>
  <c r="AP192" i="1" a="1"/>
  <c r="BF124" i="1" a="1"/>
  <c r="BI161" i="1" a="1"/>
  <c r="AT133" i="1" a="1"/>
  <c r="BJ178" i="1" a="1"/>
  <c r="BG154" i="1" a="1"/>
  <c r="BD114" i="1" a="1"/>
  <c r="AW123" i="1" a="1"/>
  <c r="AX119" i="1" a="1"/>
  <c r="BA160" i="1" a="1"/>
  <c r="BG169" i="1" a="1"/>
  <c r="AW124" i="1" a="1"/>
  <c r="BF196" i="1" a="1"/>
  <c r="AX191" i="1" a="1"/>
  <c r="AS168" i="1" a="1"/>
  <c r="AP177" i="1" a="1"/>
  <c r="AW194" i="1" a="1"/>
  <c r="AW171" i="1" a="1"/>
  <c r="AZ161" i="1" a="1"/>
  <c r="AS188" i="1" a="1"/>
  <c r="BD199" i="1" a="1"/>
  <c r="BE214" i="1" a="1"/>
  <c r="BI190" i="1" a="1"/>
  <c r="AZ140" i="1" a="1"/>
  <c r="BB118" i="1" a="1"/>
  <c r="BB111" i="1" a="1"/>
  <c r="BD210" i="1" a="1"/>
  <c r="BH200" i="1" a="1"/>
  <c r="BC114" i="1" a="1"/>
  <c r="AL151" i="1" a="1"/>
  <c r="AQ207" i="1" a="1"/>
  <c r="BI118" i="1" a="1"/>
  <c r="BB141" i="1" a="1"/>
  <c r="AU199" i="1" a="1"/>
  <c r="AY124" i="1" a="1"/>
  <c r="BA169" i="1" a="1"/>
  <c r="BI162" i="1" a="1"/>
  <c r="AU134" i="1" a="1"/>
  <c r="AU143" i="1" a="1"/>
  <c r="BB134" i="1" a="1"/>
  <c r="AQ190" i="1" a="1"/>
  <c r="AY208" i="1" a="1"/>
  <c r="BC148" i="1" a="1"/>
  <c r="AP195" i="1" a="1"/>
  <c r="AS120" i="1" a="1"/>
  <c r="AR208" i="1" a="1"/>
  <c r="AT185" i="1" a="1"/>
  <c r="AO162" i="1" a="1"/>
  <c r="AZ197" i="1" a="1"/>
  <c r="AW144" i="1" a="1"/>
  <c r="AU140" i="1" a="1"/>
  <c r="AW143" i="1" a="1"/>
  <c r="BD151" i="1" a="1"/>
  <c r="BH194" i="1" a="1"/>
  <c r="BC206" i="1" a="1"/>
  <c r="AW153" i="1" a="1"/>
  <c r="AL152" i="1" a="1"/>
  <c r="AL150" i="1" a="1"/>
  <c r="BI128" i="1" a="1"/>
  <c r="AX214" i="1" a="1"/>
  <c r="AR143" i="1" a="1"/>
  <c r="AP129" i="1" a="1"/>
  <c r="AU212" i="1" a="1"/>
  <c r="AQ214" i="1" a="1"/>
  <c r="AX129" i="1" a="1"/>
  <c r="BI116" i="1" a="1"/>
  <c r="AP119" i="1" a="1"/>
  <c r="AZ129" i="1" a="1"/>
  <c r="AW161" i="1" a="1"/>
  <c r="BD123" i="1" a="1"/>
  <c r="AP163" i="1" a="1"/>
  <c r="BE140" i="1" a="1"/>
  <c r="AT121" i="1" a="1"/>
  <c r="BH183" i="1" a="1"/>
  <c r="AO136" i="1" a="1"/>
  <c r="AO152" i="1" a="1"/>
  <c r="AS134" i="1" a="1"/>
  <c r="AT175" i="1" a="1"/>
  <c r="BJ131" i="1" a="1"/>
  <c r="AV153" i="1" a="1"/>
  <c r="AZ202" i="1" a="1"/>
  <c r="AO111" i="1" a="1"/>
  <c r="AZ182" i="1" a="1"/>
  <c r="BB212" i="1" a="1"/>
  <c r="AL168" i="1" a="1"/>
  <c r="AP164" i="1" a="1"/>
  <c r="AR111" i="1" a="1"/>
  <c r="AP159" i="1" a="1"/>
  <c r="BG168" i="1" a="1"/>
  <c r="AS144" i="1" a="1"/>
  <c r="AS208" i="1" a="1"/>
  <c r="BC210" i="1" a="1"/>
  <c r="AZ188" i="1" a="1"/>
  <c r="AQ189" i="1" a="1"/>
  <c r="BE115" i="1" a="1"/>
  <c r="AY186" i="1" a="1"/>
  <c r="AP140" i="1" a="1"/>
  <c r="AQ156" i="1" a="1"/>
  <c r="BI200" i="1" a="1"/>
  <c r="AO179" i="1" a="1"/>
  <c r="BB201" i="1" a="1"/>
  <c r="AO182" i="1" a="1"/>
  <c r="AV171" i="1" a="1"/>
  <c r="BB145" i="1" a="1"/>
  <c r="AV216" i="1" a="1"/>
  <c r="AP135" i="1" a="1"/>
  <c r="BJ115" i="1" a="1"/>
  <c r="BB204" i="1" a="1"/>
  <c r="AQ211" i="1" a="1"/>
  <c r="AL170" i="1" a="1"/>
  <c r="AQ165" i="1" a="1"/>
  <c r="AO215" i="1" a="1"/>
  <c r="BE168" i="1" a="1"/>
  <c r="AO121" i="1" a="1"/>
  <c r="AS217" i="1" a="1"/>
  <c r="BC170" i="1" a="1"/>
  <c r="BG142" i="1" a="1"/>
  <c r="AT119" i="1" a="1"/>
  <c r="AU182" i="1" a="1"/>
  <c r="BC209" i="1" a="1"/>
  <c r="AR116" i="1" a="1"/>
  <c r="BA193" i="1" a="1"/>
  <c r="AL175" i="1" a="1"/>
  <c r="BJ202" i="1" a="1"/>
  <c r="BB114" i="1" a="1"/>
  <c r="BE156" i="1" a="1"/>
  <c r="AW188" i="1" a="1"/>
  <c r="AQ137" i="1" a="1"/>
  <c r="BG118" i="1" a="1"/>
  <c r="AX118" i="1" a="1"/>
  <c r="AZ118" i="1" a="1"/>
  <c r="AU135" i="1" a="1"/>
  <c r="AT165" i="1" a="1"/>
  <c r="AU121" i="1" a="1"/>
  <c r="AR169" i="1" a="1"/>
  <c r="AX201" i="1" a="1"/>
  <c r="BB131" i="1" a="1"/>
  <c r="AW137" i="1" a="1"/>
  <c r="AY129" i="1" a="1"/>
  <c r="BA215" i="1" a="1"/>
  <c r="BG111" i="1" a="1"/>
  <c r="AY164" i="1" a="1"/>
  <c r="AQ120" i="1" a="1"/>
  <c r="AS145" i="1" a="1"/>
  <c r="AO145" i="1" a="1"/>
  <c r="AZ208" i="1" a="1"/>
  <c r="AO205" i="1" a="1"/>
  <c r="BB138" i="1" a="1"/>
  <c r="BA166" i="1" a="1"/>
  <c r="BB169" i="1" a="1"/>
  <c r="AY111" i="1" a="1"/>
  <c r="BB166" i="1" a="1"/>
  <c r="BE217" i="1" a="1"/>
  <c r="AL216" i="1" a="1"/>
  <c r="BG185" i="1" a="1"/>
  <c r="AS206" i="1" a="1"/>
  <c r="AZ201" i="1" a="1"/>
  <c r="BB148" i="1" a="1"/>
  <c r="AV157" i="1" a="1"/>
  <c r="AQ176" i="1" a="1"/>
  <c r="AV142" i="1" a="1"/>
  <c r="BC215" i="1" a="1"/>
  <c r="AY119" i="1" a="1"/>
  <c r="AV141" i="1" a="1"/>
  <c r="AT213" i="1" a="1"/>
  <c r="BJ146" i="1" a="1"/>
  <c r="AY171" i="1" a="1"/>
  <c r="AV136" i="1" a="1"/>
  <c r="BE169" i="1" a="1"/>
  <c r="BH112" i="1" a="1"/>
  <c r="BC113" i="1" a="1"/>
  <c r="AS129" i="1" a="1"/>
  <c r="BH127" i="1" a="1"/>
  <c r="AZ113" i="1" a="1"/>
  <c r="BB165" i="1" a="1"/>
  <c r="BC151" i="1" a="1"/>
  <c r="BB208" i="1" a="1"/>
  <c r="BG139" i="1" a="1"/>
  <c r="AX135" i="1" a="1"/>
  <c r="AY173" i="1" a="1"/>
  <c r="BI139" i="1" a="1"/>
  <c r="AZ148" i="1" a="1"/>
  <c r="AV128" i="1" a="1"/>
  <c r="AY115" i="1" a="1"/>
  <c r="AP145" i="1" a="1"/>
  <c r="BJ111" i="1" a="1"/>
  <c r="AX146" i="1" a="1"/>
  <c r="AU181" i="1" a="1"/>
  <c r="BG141" i="1" a="1"/>
  <c r="BA133" i="1" a="1"/>
  <c r="BH126" i="1" a="1"/>
  <c r="BB183" i="1" a="1"/>
  <c r="AR178" i="1" a="1"/>
  <c r="BE205" i="1" a="1"/>
  <c r="AV130" i="1" a="1"/>
  <c r="AO123" i="1" a="1"/>
  <c r="AO115" i="1" a="1"/>
  <c r="AT178" i="1" a="1"/>
  <c r="AS184" i="1" a="1"/>
  <c r="BJ201" i="1" a="1"/>
  <c r="BA149" i="1" a="1"/>
  <c r="AV138" i="1" a="1"/>
  <c r="BJ200" i="1" a="1"/>
  <c r="AL114" i="1" a="1"/>
  <c r="BH114" i="1" a="1"/>
  <c r="BJ112" i="1" a="1"/>
  <c r="AQ216" i="1" a="1"/>
  <c r="AR134" i="1" a="1"/>
  <c r="AQ203" i="1" a="1"/>
  <c r="BI195" i="1" a="1"/>
  <c r="BF137" i="1" a="1"/>
  <c r="BE208" i="1" a="1"/>
  <c r="AU173" i="1" a="1"/>
  <c r="AV174" i="1" a="1"/>
  <c r="BD124" i="1" a="1"/>
  <c r="AX171" i="1" a="1"/>
  <c r="AT149" i="1" a="1"/>
  <c r="AZ176" i="1" a="1"/>
  <c r="BF187" i="1" a="1"/>
  <c r="AR174" i="1" a="1"/>
  <c r="BH202" i="1" a="1"/>
  <c r="AW179" i="1" a="1"/>
  <c r="AS202" i="1" a="1"/>
  <c r="BF198" i="1" a="1"/>
  <c r="AZ193" i="1" a="1"/>
  <c r="BH204" i="1" a="1"/>
  <c r="BD204" i="1" a="1"/>
  <c r="BG150" i="1" a="1"/>
  <c r="AY143" i="1" a="1"/>
  <c r="AZ159" i="1" a="1"/>
  <c r="BD167" i="1" a="1"/>
  <c r="BE117" i="1" a="1"/>
  <c r="BH167" i="1" a="1"/>
  <c r="AO151" i="1" a="1"/>
  <c r="AT171" i="1" a="1"/>
  <c r="AZ142" i="1" a="1"/>
  <c r="BE132" i="1" a="1"/>
  <c r="BJ162" i="1" a="1"/>
  <c r="AR186" i="1" a="1"/>
  <c r="AZ217" i="1" a="1"/>
  <c r="BI121" i="1" a="1"/>
  <c r="AZ194" i="1" a="1"/>
  <c r="AP214" i="1" a="1"/>
  <c r="BE151" i="1" a="1"/>
  <c r="AZ112" i="1" a="1"/>
  <c r="AR135" i="1" a="1"/>
  <c r="BJ216" i="1" a="1"/>
  <c r="BC124" i="1" a="1"/>
  <c r="AQ136" i="1" a="1"/>
  <c r="AW145" i="1" a="1"/>
  <c r="BJ189" i="1" a="1"/>
  <c r="BC161" i="1" a="1"/>
  <c r="AP215" i="1" a="1"/>
  <c r="AR122" i="1" a="1"/>
  <c r="AU124" i="1" a="1"/>
  <c r="BE129" i="1" a="1"/>
  <c r="BB198" i="1" a="1"/>
  <c r="AY194" i="1" a="1"/>
  <c r="AO217" i="1" a="1"/>
  <c r="AZ151" i="1" a="1"/>
  <c r="AO117" i="1" a="1"/>
  <c r="AL118" i="1" a="1"/>
  <c r="AY212" i="1" a="1"/>
  <c r="BH156" i="1" a="1"/>
  <c r="AQ170" i="1" a="1"/>
  <c r="BF217" i="1" a="1"/>
  <c r="AZ111" i="1" a="1"/>
  <c r="AZ214" i="1" a="1"/>
  <c r="AW168" i="1" a="1"/>
  <c r="AX138" i="1" a="1"/>
  <c r="BF153" i="1" a="1"/>
  <c r="BJ136" i="1" a="1"/>
  <c r="BG143" i="1" a="1"/>
  <c r="AV213" i="1" a="1"/>
  <c r="AL207" i="1" a="1"/>
  <c r="BJ167" i="1" a="1"/>
  <c r="BI209" i="1" a="1"/>
  <c r="AP158" i="1" a="1"/>
  <c r="AQ163" i="1" a="1"/>
  <c r="AY180" i="1" a="1"/>
  <c r="BD127" i="1" a="1"/>
  <c r="AQ119" i="1" a="1"/>
  <c r="AR164" i="1" a="1"/>
  <c r="AZ174" i="1" a="1"/>
  <c r="BH196" i="1" a="1"/>
  <c r="AT143" i="1" a="1"/>
  <c r="BB184" i="1" a="1"/>
  <c r="BD198" i="1" a="1"/>
  <c r="BB205" i="1" a="1"/>
  <c r="AY177" i="1" a="1"/>
  <c r="AT115" i="1" a="1"/>
  <c r="AY198" i="1" a="1"/>
  <c r="AW132" i="1" a="1"/>
  <c r="BJ147" i="1" a="1"/>
  <c r="BE199" i="1" a="1"/>
  <c r="AT139" i="1" a="1"/>
  <c r="AR137" i="1" a="1"/>
  <c r="AU128" i="1" a="1"/>
  <c r="AQ171" i="1" a="1"/>
  <c r="AL136" i="1" a="1"/>
  <c r="AZ114" i="1" a="1"/>
  <c r="BG113" i="1" a="1"/>
  <c r="BH210" i="1" a="1"/>
  <c r="AT127" i="1" a="1"/>
  <c r="BE189" i="1" a="1"/>
  <c r="BC122" i="1" a="1"/>
  <c r="AV197" i="1" a="1"/>
  <c r="AL183" i="1" a="1"/>
  <c r="BH124" i="1" a="1"/>
  <c r="BB123" i="1" a="1"/>
  <c r="AZ119" i="1" a="1"/>
  <c r="AT145" i="1" a="1"/>
  <c r="AX203" i="1" a="1"/>
  <c r="AO166" i="1" a="1"/>
  <c r="AS118" i="1" a="1"/>
  <c r="AY204" i="1" a="1"/>
  <c r="AR185" i="1" a="1"/>
  <c r="BG129" i="1" a="1"/>
  <c r="BA170" i="1" a="1"/>
  <c r="AP169" i="1" a="1"/>
  <c r="AV189" i="1" a="1"/>
  <c r="AW118" i="1" a="1"/>
  <c r="BG126" i="1" a="1"/>
  <c r="BI152" i="1" a="1"/>
  <c r="AQ201" i="1" a="1"/>
  <c r="BD174" i="1" a="1"/>
  <c r="AX139" i="1" a="1"/>
  <c r="AL201" i="1" a="1"/>
  <c r="AP185" i="1" a="1"/>
  <c r="AZ192" i="1" a="1"/>
  <c r="AO160" i="1" a="1"/>
  <c r="BD207" i="1" a="1"/>
  <c r="AR210" i="1" a="1"/>
  <c r="AL158" i="1" a="1"/>
  <c r="AV208" i="1" a="1"/>
  <c r="AS125" i="1" a="1"/>
  <c r="BI203" i="1" a="1"/>
  <c r="AU166" i="1" a="1"/>
  <c r="AU133" i="1" a="1"/>
  <c r="AZ196" i="1" a="1"/>
  <c r="AT186" i="1" a="1"/>
  <c r="AZ190" i="1" a="1"/>
  <c r="AU122" i="1" a="1"/>
  <c r="AQ112" i="1" a="1"/>
  <c r="AU205" i="1" a="1"/>
  <c r="AT190" i="1" a="1"/>
  <c r="AW209" i="1" a="1"/>
  <c r="AR211" i="1" a="1"/>
  <c r="BB127" i="1" a="1"/>
  <c r="BC135" i="1" a="1"/>
  <c r="BF131" i="1" a="1"/>
  <c r="BF157" i="1" a="1"/>
  <c r="BI130" i="1" a="1"/>
  <c r="AO127" i="1" a="1"/>
  <c r="BH195" i="1" a="1"/>
  <c r="AZ180" i="1" a="1"/>
  <c r="BI153" i="1" a="1"/>
  <c r="AY206" i="1" a="1"/>
  <c r="AV113" i="1" a="1"/>
  <c r="AQ184" i="1" a="1"/>
  <c r="AY183" i="1" a="1"/>
  <c r="AU116" i="1" a="1"/>
  <c r="AV167" i="1" a="1"/>
  <c r="AX164" i="1" a="1"/>
  <c r="AV127" i="1" a="1"/>
  <c r="AO122" i="1" a="1"/>
  <c r="BC174" i="1" a="1"/>
  <c r="BA208" i="1" a="1"/>
  <c r="AU192" i="1" a="1"/>
  <c r="AT126" i="1" a="1"/>
  <c r="AS122" i="1" a="1"/>
  <c r="BJ177" i="1" a="1"/>
  <c r="BF123" i="1" a="1"/>
  <c r="BD152" i="1" a="1"/>
  <c r="BH150" i="1" a="1"/>
  <c r="BI124" i="1" a="1"/>
  <c r="BJ193" i="1" a="1"/>
  <c r="AY213" i="1" a="1"/>
  <c r="AY128" i="1" a="1"/>
  <c r="AS164" i="1" a="1"/>
  <c r="BE174" i="1" a="1"/>
  <c r="BF215" i="1" a="1"/>
  <c r="BH137" i="1" a="1"/>
  <c r="BD113" i="1" a="1"/>
  <c r="BE114" i="1" a="1"/>
  <c r="BG187" i="1" a="1"/>
  <c r="BC214" i="1" a="1"/>
  <c r="AO153" i="1" a="1"/>
  <c r="BE212" i="1" a="1"/>
  <c r="AW175" i="1" a="1"/>
  <c r="AY161" i="1" a="1"/>
  <c r="AO214" i="1" a="1"/>
  <c r="AV162" i="1" a="1"/>
  <c r="AR189" i="1" a="1"/>
  <c r="BA125" i="1" a="1"/>
  <c r="AU203" i="1" a="1"/>
  <c r="AV190" i="1" a="1"/>
  <c r="AR170" i="1" a="1"/>
  <c r="AY209" i="1" a="1"/>
  <c r="AS193" i="1" a="1"/>
  <c r="AL137" i="1" a="1"/>
  <c r="BH154" i="1" a="1"/>
  <c r="AU194" i="1" a="1"/>
  <c r="AS183" i="1" a="1"/>
  <c r="AQ182" i="1" a="1"/>
  <c r="AS116" i="1" a="1"/>
  <c r="BD147" i="1" a="1"/>
  <c r="BB128" i="1" a="1"/>
  <c r="AP154" i="1" a="1"/>
  <c r="BF126" i="1" a="1"/>
  <c r="AZ204" i="1" a="1"/>
  <c r="AS132" i="1" a="1"/>
  <c r="AY166" i="1" a="1"/>
  <c r="AY170" i="1" a="1"/>
  <c r="BH207" i="1" a="1"/>
  <c r="BB179" i="1" a="1"/>
  <c r="AZ195" i="1" a="1"/>
  <c r="AQ160" i="1" a="1"/>
  <c r="AO131" i="1" a="1"/>
  <c r="BG217" i="1" a="1"/>
  <c r="AZ144" i="1" a="1"/>
  <c r="AQ173" i="1" a="1"/>
  <c r="BG190" i="1" a="1"/>
  <c r="AW127" i="1" a="1"/>
  <c r="BC115" i="1" a="1"/>
  <c r="BE123" i="1" a="1"/>
  <c r="BJ125" i="1" a="1"/>
  <c r="BI217" i="1" a="1"/>
  <c r="AQ151" i="1" a="1"/>
  <c r="AV165" i="1" a="1"/>
  <c r="BJ133" i="1" a="1"/>
  <c r="BC190" i="1" a="1"/>
  <c r="AT194" i="1" a="1"/>
  <c r="BF120" i="1" a="1"/>
  <c r="AR197" i="1" a="1"/>
  <c r="BJ120" i="1" a="1"/>
  <c r="AR176" i="1" a="1"/>
  <c r="AX124" i="1" a="1"/>
  <c r="AY123" i="1" a="1"/>
  <c r="AL199" i="1" a="1"/>
  <c r="AV146" i="1" a="1"/>
  <c r="AY202" i="1" a="1"/>
  <c r="AY142" i="1" a="1"/>
  <c r="AS201" i="1" a="1"/>
  <c r="AX111" i="1" a="1"/>
  <c r="AP175" i="1" a="1"/>
  <c r="AV140" i="1" a="1"/>
  <c r="AY196" i="1" a="1"/>
  <c r="BH209" i="1" a="1"/>
  <c r="BH148" i="1" a="1"/>
  <c r="BE209" i="1" a="1"/>
  <c r="AQ195" i="1" a="1"/>
  <c r="AU127" i="1" a="1"/>
  <c r="BI199" i="1" a="1"/>
  <c r="BF208" i="1" a="1"/>
  <c r="AQ192" i="1" a="1"/>
  <c r="AT117" i="1" a="1"/>
  <c r="AX152" i="1" a="1"/>
  <c r="AS166" i="1" a="1"/>
  <c r="BE197" i="1" a="1"/>
  <c r="AT147" i="1" a="1"/>
  <c r="AT116" i="1" a="1"/>
  <c r="AT192" i="1" a="1"/>
  <c r="BA139" i="1" a="1"/>
  <c r="AO161" i="1" a="1"/>
  <c r="AV196" i="1" a="1"/>
  <c r="BG160" i="1" a="1"/>
  <c r="BH166" i="1" a="1"/>
  <c r="AO133" i="1" a="1"/>
  <c r="BG145" i="1" a="1"/>
  <c r="AT113" i="1" a="1"/>
  <c r="BA150" i="1" a="1"/>
  <c r="BJ214" i="1" a="1"/>
  <c r="AQ146" i="1" a="1"/>
  <c r="AW199" i="1" a="1"/>
  <c r="AQ212" i="1" a="1"/>
  <c r="AU180" i="1" a="1"/>
  <c r="AY134" i="1" a="1"/>
  <c r="AU136" i="1" a="1"/>
  <c r="BA115" i="1" a="1"/>
  <c r="AU115" i="1" a="1"/>
  <c r="AU120" i="1" a="1"/>
  <c r="BI142" i="1" a="1"/>
  <c r="BC176" i="1" a="1"/>
  <c r="BC180" i="1" a="1"/>
  <c r="AL198" i="1" a="1"/>
  <c r="BD118" i="1" a="1"/>
  <c r="AT135" i="1" a="1"/>
  <c r="BF134" i="1" a="1"/>
  <c r="BI131" i="1" a="1"/>
  <c r="AU174" i="1" a="1"/>
  <c r="BF213" i="1" a="1"/>
  <c r="BI151" i="1" a="1"/>
  <c r="AU154" i="1" a="1"/>
  <c r="BI114" i="1" a="1"/>
  <c r="AT146" i="1" a="1"/>
  <c r="BG194" i="1" a="1"/>
  <c r="AU202" i="1" a="1"/>
  <c r="AU113" i="1" a="1"/>
  <c r="BJ116" i="1" a="1"/>
  <c r="AU159" i="1" a="1"/>
  <c r="AZ149" i="1" a="1"/>
  <c r="BE138" i="1" a="1"/>
  <c r="BF148" i="1" a="1"/>
  <c r="AV148" i="1" a="1"/>
  <c r="BE165" i="1" a="1"/>
  <c r="BA119" i="1" a="1"/>
  <c r="AR112" i="1" a="1"/>
  <c r="AP203" i="1" a="1"/>
  <c r="BA148" i="1" a="1"/>
  <c r="BH159" i="1" a="1"/>
  <c r="AS119" i="1" a="1"/>
  <c r="AY217" i="1" a="1"/>
  <c r="AU129" i="1" a="1"/>
  <c r="AT209" i="1" a="1"/>
  <c r="AY185" i="1" a="1"/>
  <c r="BF149" i="1" a="1"/>
  <c r="AQ142" i="1" a="1"/>
  <c r="AR163" i="1" a="1"/>
  <c r="BI211" i="1" a="1"/>
  <c r="AR187" i="1" a="1"/>
  <c r="BH132" i="1" a="1"/>
  <c r="BF155" i="1" a="1"/>
  <c r="BE180" i="1" a="1"/>
  <c r="BE147" i="1" a="1"/>
  <c r="BA112" i="1" a="1"/>
  <c r="AQ159" i="1" a="1"/>
  <c r="BH115" i="1" a="1"/>
  <c r="BF163" i="1" a="1"/>
  <c r="AO185" i="1" a="1"/>
  <c r="AX162" i="1" a="1"/>
  <c r="BB120" i="1" a="1"/>
  <c r="AX130" i="1" a="1"/>
  <c r="BG176" i="1" a="1"/>
  <c r="BI191" i="1" a="1"/>
  <c r="AL117" i="1" a="1"/>
  <c r="AW173" i="1" a="1"/>
  <c r="BC119" i="1" a="1"/>
  <c r="BB154" i="1" a="1"/>
  <c r="BD176" i="1" a="1"/>
  <c r="AU112" i="1" a="1"/>
  <c r="AO167" i="1" a="1"/>
  <c r="AX137" i="1" a="1"/>
  <c r="AT140" i="1" a="1"/>
  <c r="AR159" i="1" a="1"/>
  <c r="BB156" i="1" a="1"/>
  <c r="AT122" i="1" a="1"/>
  <c r="AT193" i="1" a="1"/>
  <c r="AS124" i="1" a="1"/>
  <c r="BC203" i="1" a="1"/>
  <c r="AR214" i="1" a="1"/>
  <c r="AW151" i="1" a="1"/>
  <c r="AX155" i="1" a="1"/>
  <c r="AL179" i="1" a="1"/>
  <c r="AO116" i="1" a="1"/>
  <c r="AO203" i="1" a="1"/>
  <c r="BF156" i="1" a="1"/>
  <c r="BA212" i="1" a="1"/>
  <c r="AR120" i="1" a="1"/>
  <c r="AW139" i="1" a="1"/>
  <c r="BB112" i="1" a="1"/>
  <c r="AL213" i="1" a="1"/>
  <c r="AL211" i="1" a="1"/>
  <c r="BA141" i="1" a="1"/>
  <c r="BD131" i="1" a="1"/>
  <c r="BJ123" i="1" a="1"/>
  <c r="BA145" i="1" a="1"/>
  <c r="BI169" i="1" a="1"/>
  <c r="AR175" i="1" a="1"/>
  <c r="AZ206" i="1" a="1"/>
  <c r="AO174" i="1" a="1"/>
  <c r="BC145" i="1" a="1"/>
  <c r="BB163" i="1" a="1"/>
  <c r="AO128" i="1" a="1"/>
  <c r="AZ172" i="1" a="1"/>
  <c r="BE211" i="1" a="1"/>
  <c r="AS199" i="1" a="1"/>
  <c r="AU167" i="1" a="1"/>
  <c r="AR117" i="1" a="1"/>
  <c r="BB217" i="1" a="1"/>
  <c r="AV134" i="1" a="1"/>
  <c r="AY152" i="1" a="1"/>
  <c r="BJ137" i="1" a="1"/>
  <c r="AZ128" i="1" a="1"/>
  <c r="AV211" i="1" a="1"/>
  <c r="BJ127" i="1" a="1"/>
  <c r="AO125" i="1" a="1"/>
  <c r="BD116" i="1" a="1"/>
  <c r="BA130" i="1" a="1"/>
  <c r="BB160" i="1" a="1"/>
  <c r="AX145" i="1" a="1"/>
  <c r="BI126" i="1" a="1"/>
  <c r="BA194" i="1" a="1"/>
  <c r="AY113" i="1" a="1"/>
  <c r="AT216" i="1" a="1"/>
  <c r="AT158" i="1" a="1"/>
  <c r="AT200" i="1" a="1"/>
  <c r="AY172" i="1" a="1"/>
  <c r="AR132" i="1" a="1"/>
  <c r="AL185" i="1" a="1"/>
  <c r="AS178" i="1" a="1"/>
  <c r="AY146" i="1" a="1"/>
  <c r="BJ207" i="1" a="1"/>
  <c r="BC146" i="1" a="1"/>
  <c r="BC138" i="1" a="1"/>
  <c r="BD115" i="1" a="1"/>
  <c r="AW154" i="1" a="1"/>
  <c r="AL119" i="1" a="1"/>
  <c r="AS148" i="1" a="1"/>
  <c r="AX200" i="1" a="1"/>
  <c r="AO200" i="1" a="1"/>
  <c r="AZ137" i="1" a="1"/>
  <c r="AS172" i="1" a="1"/>
  <c r="BF179" i="1" a="1"/>
  <c r="AZ186" i="1" a="1"/>
  <c r="AU146" i="1" a="1"/>
  <c r="BD125" i="1" a="1"/>
  <c r="AW170" i="1" a="1"/>
  <c r="BG114" i="1" a="1"/>
  <c r="AW189" i="1" a="1"/>
  <c r="AW120" i="1" a="1"/>
  <c r="AU179" i="1" a="1"/>
  <c r="AP188" i="1" a="1"/>
  <c r="AX167" i="1" a="1"/>
  <c r="BI134" i="1" a="1"/>
  <c r="AO113" i="1" a="1"/>
  <c r="BE158" i="1" a="1"/>
  <c r="BH153" i="1" a="1"/>
  <c r="AU200" i="1" a="1"/>
  <c r="AP138" i="1" a="1"/>
  <c r="BE136" i="1" a="1"/>
  <c r="BI127" i="1" a="1"/>
  <c r="AY153" i="1" a="1"/>
  <c r="BH133" i="1" a="1"/>
  <c r="AV180" i="1" a="1"/>
  <c r="BC136" i="1" a="1"/>
  <c r="BF202" i="1" a="1"/>
  <c r="BF136" i="1" a="1"/>
  <c r="AO118" i="1" a="1"/>
  <c r="BD134" i="1" a="1"/>
  <c r="AT168" i="1" a="1"/>
  <c r="AW164" i="1" a="1"/>
  <c r="AY114" i="1" a="1"/>
  <c r="AV179" i="1" a="1"/>
  <c r="BE153" i="1" a="1"/>
  <c r="AO176" i="1" a="1"/>
  <c r="AR216" i="1" a="1"/>
  <c r="AU189" i="1" a="1"/>
  <c r="AS159" i="1" a="1"/>
  <c r="AP157" i="1" a="1"/>
  <c r="AL165" i="1" a="1"/>
  <c r="AV118" i="1" a="1"/>
  <c r="BH169" i="1" a="1"/>
  <c r="AU138" i="1" a="1"/>
  <c r="AP142" i="1" a="1"/>
  <c r="BB116" i="1" a="1"/>
  <c r="BE181" i="1" a="1"/>
  <c r="BC179" i="1" a="1"/>
  <c r="AT174" i="1" a="1"/>
  <c r="BJ152" i="1" a="1"/>
  <c r="AQ118" i="1" a="1"/>
  <c r="AV169" i="1" a="1"/>
  <c r="AV121" i="1" a="1"/>
  <c r="BC205" i="1" a="1"/>
  <c r="BG128" i="1" a="1"/>
  <c r="BJ121" i="1" a="1"/>
  <c r="AT152" i="1" a="1"/>
  <c r="BF175" i="1" a="1"/>
  <c r="BI159" i="1" a="1"/>
  <c r="BJ171" i="1" a="1"/>
  <c r="BB132" i="1" a="1"/>
  <c r="BH215" i="1" a="1"/>
  <c r="AR144" i="1" a="1"/>
  <c r="BD213" i="1" a="1"/>
  <c r="AU137" i="1" a="1"/>
  <c r="BD119" i="1" a="1"/>
  <c r="BJ129" i="1" a="1"/>
  <c r="BI119" i="1" a="1"/>
  <c r="AZ169" i="1" a="1"/>
  <c r="BG214" i="1" a="1"/>
  <c r="AY176" i="1" a="1"/>
  <c r="AV120" i="1" a="1"/>
  <c r="BI133" i="1" a="1"/>
  <c r="AQ141" i="1" a="1"/>
  <c r="AP208" i="1" a="1"/>
  <c r="AL132" i="1" a="1"/>
  <c r="BC201" i="1" a="1"/>
  <c r="AP199" i="1" a="1"/>
  <c r="AO159" i="1" a="1"/>
  <c r="BC216" i="1" a="1"/>
  <c r="AW193" i="1" a="1"/>
  <c r="BD161" i="1" a="1"/>
  <c r="AR113" i="1" a="1"/>
  <c r="AT184" i="1" a="1"/>
  <c r="AV215" i="1" a="1"/>
  <c r="BD155" i="1" a="1"/>
  <c r="BE173" i="1" a="1"/>
  <c r="BG119" i="1" a="1"/>
  <c r="AZ121" i="1" a="1"/>
  <c r="BH190" i="1" a="1"/>
  <c r="BG159" i="1" a="1"/>
  <c r="BD153" i="1" a="1"/>
  <c r="BJ132" i="1" a="1"/>
  <c r="AV145" i="1" a="1"/>
  <c r="AU217" i="1" a="1"/>
  <c r="BJ117" i="1" a="1"/>
  <c r="AV147" i="1" a="1"/>
  <c r="BH177" i="1" a="1"/>
  <c r="BD185" i="1" a="1"/>
  <c r="BF127" i="1" a="1"/>
  <c r="BG115" i="1" a="1"/>
  <c r="BD148" i="1" a="1"/>
  <c r="AZ135" i="1" a="1"/>
  <c r="AQ215" i="1" a="1"/>
  <c r="AQ178" i="1" a="1"/>
  <c r="AX178" i="1" a="1"/>
  <c r="AQ128" i="1" a="1"/>
  <c r="BF172" i="1" a="1"/>
  <c r="AQ168" i="1" a="1"/>
  <c r="BF194" i="1" a="1"/>
  <c r="BE157" i="1" a="1"/>
  <c r="AZ155" i="1" a="1"/>
  <c r="BA213" i="1" a="1"/>
  <c r="AO202" i="1" a="1"/>
  <c r="AQ150" i="1" a="1"/>
  <c r="AO129" i="1" a="1"/>
  <c r="AV204" i="1" a="1"/>
  <c r="AO138" i="1" a="1"/>
  <c r="AO135" i="1" a="1"/>
  <c r="AV151" i="1" a="1"/>
  <c r="AP167" i="1" a="1"/>
  <c r="AR205" i="1" a="1"/>
  <c r="AU155" i="1" a="1"/>
  <c r="AZ216" i="1" a="1"/>
  <c r="BE179" i="1" a="1"/>
  <c r="AV158" i="1" a="1"/>
  <c r="AU119" i="1" a="1"/>
  <c r="BA176" i="1" a="1"/>
  <c r="AX140" i="1" a="1"/>
  <c r="AW213" i="1" a="1"/>
  <c r="AY155" i="1" a="1"/>
  <c r="AR192" i="1" a="1"/>
  <c r="AR118" i="1" a="1"/>
  <c r="AU148" i="1" a="1"/>
  <c r="AS203" i="1" a="1"/>
  <c r="BD132" i="1" a="1"/>
  <c r="AR146" i="1" a="1"/>
  <c r="AR206" i="1" a="1"/>
  <c r="AO197" i="1" a="1"/>
  <c r="BF145" i="1" a="1"/>
  <c r="AP152" i="1" a="1"/>
  <c r="AO146" i="1" a="1"/>
  <c r="BG149" i="1" a="1"/>
  <c r="AX205" i="1" a="1"/>
  <c r="BF133" i="1" a="1"/>
  <c r="AQ152" i="1" a="1"/>
  <c r="BA116" i="1" a="1"/>
  <c r="AV123" i="1" a="1"/>
  <c r="AW198" i="1" a="1"/>
  <c r="AR114" i="1" a="1"/>
  <c r="AX121" i="1" a="1"/>
  <c r="AR115" i="1" a="1"/>
  <c r="BI145" i="1" a="1"/>
  <c r="BC197" i="1" a="1"/>
  <c r="AZ177" i="1" a="1"/>
  <c r="BI188" i="1" a="1"/>
  <c r="AL194" i="1" a="1"/>
  <c r="BH147" i="1" a="1"/>
  <c r="BI180" i="1" a="1"/>
  <c r="BA162" i="1" a="1"/>
  <c r="AZ122" i="1" a="1"/>
  <c r="AT120" i="1" a="1"/>
  <c r="AV212" i="1" a="1"/>
  <c r="BD143" i="1" a="1"/>
  <c r="AX185" i="1" a="1"/>
  <c r="BJ208" i="1" a="1"/>
  <c r="AR138" i="1" a="1"/>
  <c r="AW167" i="1" a="1"/>
  <c r="AR179" i="1" a="1"/>
  <c r="AZ116" i="1" a="1"/>
  <c r="BD188" i="1" a="1"/>
  <c r="AZ115" i="1" a="1"/>
  <c r="AP121" i="1" a="1"/>
  <c r="AP156" i="1" a="1"/>
  <c r="AX202" i="1" a="1"/>
  <c r="AR182" i="1" a="1"/>
  <c r="AV114" i="1" a="1"/>
  <c r="BF115" i="1" a="1"/>
  <c r="AL167" i="1" a="1"/>
  <c r="BB117" i="1" a="1"/>
  <c r="AX172" i="1" a="1"/>
  <c r="AR168" i="1" a="1"/>
  <c r="BG158" i="1" a="1"/>
  <c r="AU147" i="1" a="1"/>
  <c r="BB140" i="1" a="1"/>
  <c r="BA197" i="1" a="1"/>
  <c r="AW114" i="1" a="1"/>
  <c r="AZ187" i="1" a="1"/>
  <c r="AO189" i="1" a="1"/>
  <c r="AV125" i="1" a="1"/>
  <c r="AU207" i="1" a="1"/>
  <c r="BF200" i="1" a="1"/>
  <c r="AL143" i="1" a="1"/>
  <c r="AW208" i="1" a="1"/>
  <c r="BH123" i="1" a="1"/>
  <c r="BA173" i="1" a="1"/>
  <c r="AW184" i="1" a="1"/>
  <c r="AX116" i="1" a="1"/>
  <c r="AW113" i="1" a="1"/>
  <c r="AV202" i="1" a="1"/>
  <c r="AV185" i="1" a="1"/>
  <c r="AX183" i="1" a="1"/>
  <c r="BH152" i="1" a="1"/>
  <c r="BA178" i="1" a="1"/>
  <c r="BB139" i="1" a="1"/>
  <c r="BI189" i="1" a="1"/>
  <c r="AR194" i="1" a="1"/>
  <c r="BE191" i="1" a="1"/>
  <c r="BG215" i="1" a="1"/>
  <c r="AU184" i="1" a="1"/>
  <c r="BA138" i="1" a="1"/>
  <c r="BA120" i="1" a="1"/>
  <c r="AZ146" i="1" a="1"/>
  <c r="BD190" i="1" a="1"/>
  <c r="AP204" i="1" a="1"/>
  <c r="BD200" i="1" a="1"/>
  <c r="AO190" i="1" a="1"/>
  <c r="AR204" i="1" a="1"/>
  <c r="AL112" i="1" a="1"/>
  <c r="AO212" i="1" a="1"/>
  <c r="AZ165" i="1" a="1"/>
  <c r="AX216" i="1" a="1"/>
  <c r="AP148" i="1" a="1"/>
  <c r="AP146" i="1" a="1"/>
  <c r="AL120" i="1" a="1"/>
  <c r="BG136" i="1" a="1"/>
  <c r="BG209" i="1" a="1"/>
  <c r="BC182" i="1" a="1"/>
  <c r="BH142" i="1" a="1"/>
  <c r="BD141" i="1" a="1"/>
  <c r="AV135" i="1" a="1"/>
  <c r="BB146" i="1" a="1"/>
  <c r="AT166" i="1" a="1"/>
  <c r="AO124" i="1" a="1"/>
  <c r="AT111" i="1" a="1"/>
  <c r="BA117" i="1" a="1"/>
  <c r="BI147" i="1" a="1"/>
  <c r="AL172" i="1" a="1"/>
  <c r="AQ116" i="1" a="1"/>
  <c r="AU168" i="1" a="1"/>
  <c r="AW172" i="1" a="1"/>
  <c r="BF161" i="1" a="1"/>
  <c r="BI144" i="1" a="1"/>
  <c r="AR123" i="1" a="1"/>
  <c r="AY189" i="1" a="1"/>
  <c r="BF113" i="1" a="1"/>
  <c r="AZ132" i="1" a="1"/>
  <c r="AO140" i="1" a="1"/>
  <c r="AT131" i="1" a="1"/>
  <c r="AV206" i="1" a="1"/>
  <c r="AZ120" i="1" a="1"/>
  <c r="AS204" i="1" a="1"/>
  <c r="AZ160" i="1" a="1"/>
  <c r="BH188" i="1" a="1"/>
  <c r="AU191" i="1" a="1"/>
  <c r="AZ131" i="1" a="1"/>
  <c r="BH118" i="1" a="1"/>
  <c r="BE124" i="1" a="1"/>
  <c r="AS121" i="1" a="1"/>
  <c r="BI182" i="1" a="1"/>
  <c r="BE121" i="1" a="1"/>
  <c r="BA177" i="1" a="1"/>
  <c r="AO199" i="1" a="1"/>
  <c r="BF189" i="1" a="1"/>
  <c r="BB162" i="1" a="1"/>
  <c r="AQ194" i="1" a="1"/>
  <c r="AT201" i="1" a="1"/>
  <c r="AR190" i="1" a="1"/>
  <c r="AY150" i="1" a="1"/>
  <c r="AY131" i="1" a="1"/>
  <c r="BH145" i="1" a="1"/>
  <c r="AX144" i="1" a="1"/>
  <c r="BA153" i="1" a="1"/>
  <c r="BI193" i="1" a="1"/>
  <c r="AW158" i="1" a="1"/>
  <c r="BI148" i="1" a="1"/>
  <c r="AX120" i="1" a="1"/>
  <c r="AY122" i="1" a="1"/>
  <c r="AL200" i="1" a="1"/>
  <c r="BG166" i="1" a="1"/>
  <c r="BF214" i="1" a="1"/>
  <c r="AX210" i="1" a="1"/>
  <c r="BD142" i="1" a="1"/>
  <c r="AL147" i="1" a="1"/>
  <c r="BD158" i="1" a="1"/>
  <c r="BC144" i="1" a="1"/>
  <c r="BH181" i="1" a="1"/>
  <c r="BH176" i="1" a="1"/>
  <c r="BE149" i="1" a="1"/>
  <c r="BB144" i="1" a="1"/>
  <c r="BA118" i="1" a="1"/>
  <c r="BG162" i="1" a="1"/>
  <c r="AS161" i="1" a="1"/>
  <c r="BD138" i="1" a="1"/>
  <c r="AX122" i="1" a="1"/>
  <c r="AV161" i="1" a="1"/>
  <c r="AQ145" i="1" a="1"/>
  <c r="AT114" i="1" a="1"/>
  <c r="BD135" i="1" a="1"/>
  <c r="BG117" i="1" a="1"/>
  <c r="AP205" i="1" a="1"/>
  <c r="AU117" i="1" a="1"/>
  <c r="AP162" i="1" a="1"/>
  <c r="AV131" i="1" a="1"/>
  <c r="BI156" i="1" a="1"/>
  <c r="BC178" i="1" a="1"/>
  <c r="BC169" i="1" a="1"/>
  <c r="AQ124" i="1" a="1"/>
  <c r="BB147" i="1" a="1"/>
  <c r="BJ155" i="1" a="1"/>
  <c r="BI132" i="1" a="1"/>
  <c r="AW185" i="1" a="1"/>
  <c r="AS151" i="1" a="1"/>
  <c r="BC196" i="1" a="1"/>
  <c r="BF162" i="1" a="1"/>
  <c r="AX150" i="1" a="1"/>
  <c r="AX170" i="1" a="1"/>
  <c r="BE170" i="1" a="1"/>
  <c r="AV170" i="1" a="1"/>
  <c r="BH117" i="1" a="1"/>
  <c r="AP165" i="1" a="1"/>
  <c r="AU170" i="1" a="1"/>
  <c r="BD186" i="1" a="1"/>
  <c r="BA214" i="1" a="1"/>
  <c r="AQ114" i="1" a="1"/>
  <c r="AS141" i="1" a="1"/>
  <c r="AL133" i="1" a="1"/>
  <c r="BC175" i="1" a="1"/>
  <c r="BG171" i="1" a="1"/>
  <c r="AL162" i="1" a="1"/>
  <c r="AW128" i="1" a="1"/>
  <c r="AW191" i="1" a="1"/>
  <c r="BG180" i="1" a="1"/>
  <c r="AX176" i="1" a="1"/>
  <c r="BD191" i="1" a="1"/>
  <c r="BB193" i="1" a="1"/>
  <c r="BI194" i="1" a="1"/>
  <c r="BA201" i="1" a="1"/>
  <c r="AO210" i="1" a="1"/>
  <c r="BC131" i="1" a="1"/>
  <c r="AP117" i="1" a="1"/>
  <c r="AZ213" i="1" a="1"/>
  <c r="BE113" i="1" a="1"/>
  <c r="BH160" i="1" a="1"/>
  <c r="BF130" i="1" a="1"/>
  <c r="BA203" i="1" a="1"/>
  <c r="AR171" i="1" a="1"/>
  <c r="BI123" i="1" a="1"/>
  <c r="BF159" i="1" a="1"/>
  <c r="BE160" i="1" a="1"/>
  <c r="AT141" i="1" a="1"/>
  <c r="AQ147" i="1" a="1"/>
  <c r="AU161" i="1" a="1"/>
  <c r="AL157" i="1" a="1"/>
  <c r="AQ158" i="1" a="1"/>
  <c r="AP118" i="1" a="1"/>
  <c r="BE146" i="1" a="1"/>
  <c r="AQ143" i="1" a="1"/>
  <c r="BG167" i="1" a="1"/>
  <c r="BE213" i="1" a="1"/>
  <c r="AS136" i="1" a="1"/>
  <c r="AS209" i="1" a="1"/>
  <c r="BC162" i="1" a="1"/>
  <c r="AY157" i="1" a="1"/>
  <c r="BE171" i="1" a="1"/>
  <c r="BB185" i="1" a="1"/>
  <c r="AO134" i="1" a="1"/>
  <c r="BG122" i="1" a="1"/>
  <c r="AP122" i="1" a="1"/>
  <c r="BF212" i="1" a="1"/>
  <c r="AV143" i="1" a="1"/>
  <c r="AR209" i="1" a="1"/>
  <c r="AV209" i="1" a="1"/>
  <c r="BB126" i="1" a="1"/>
  <c r="BE142" i="1" a="1"/>
  <c r="BB182" i="1" a="1"/>
  <c r="BC189" i="1" a="1"/>
  <c r="BJ174" i="1" a="1"/>
  <c r="BI113" i="1" a="1"/>
  <c r="AS135" i="1" a="1"/>
  <c r="BF168" i="1" a="1"/>
  <c r="AU187" i="1" a="1"/>
  <c r="BF178" i="1" a="1"/>
  <c r="BG193" i="1" a="1"/>
  <c r="AT134" i="1" a="1"/>
  <c r="AS205" i="1" a="1"/>
  <c r="BD181" i="1" a="1"/>
  <c r="BJ157" i="1" a="1"/>
  <c r="AX159" i="1" a="1"/>
  <c r="AP126" i="1" a="1"/>
  <c r="AU156" i="1" a="1"/>
  <c r="AT138" i="1" a="1"/>
  <c r="AU114" i="1" a="1"/>
  <c r="BF195" i="1" a="1"/>
  <c r="AT196" i="1" a="1"/>
  <c r="AU213" i="1" a="1"/>
  <c r="BJ153" i="1" a="1"/>
  <c r="AR119" i="1" a="1"/>
  <c r="AY116" i="1" a="1"/>
  <c r="BA140" i="1" a="1"/>
  <c r="AT163" i="1" a="1"/>
  <c r="BA132" i="1" a="1"/>
  <c r="BA122" i="1" a="1"/>
  <c r="AW140" i="1" a="1"/>
  <c r="BB143" i="1" a="1"/>
  <c r="BA161" i="1" a="1"/>
  <c r="AY168" i="1" a="1"/>
  <c r="AW131" i="1" a="1"/>
  <c r="BJ140" i="1" a="1"/>
  <c r="BF121" i="1" a="1"/>
  <c r="AT157" i="1" a="1"/>
  <c r="AV112" i="1" a="1"/>
  <c r="BG175" i="1" a="1"/>
  <c r="AP171" i="1" a="1"/>
  <c r="AT160" i="1" a="1"/>
  <c r="BJ209" i="1" a="1"/>
  <c r="AT118" i="1" a="1"/>
  <c r="BA196" i="1" a="1"/>
  <c r="BA131" i="1" a="1"/>
  <c r="AP115" i="1" a="1"/>
  <c r="BH125" i="1" a="1"/>
  <c r="AR181" i="1" a="1"/>
  <c r="BI115" i="1" a="1"/>
  <c r="BE188" i="1" a="1"/>
  <c r="AZ123" i="1" a="1"/>
  <c r="BB216" i="1" a="1"/>
  <c r="BF180" i="1" a="1"/>
  <c r="AX206" i="1" a="1"/>
  <c r="BF193" i="1" a="1"/>
  <c r="AX126" i="1" a="1"/>
  <c r="BC149" i="1" a="1"/>
  <c r="BF203" i="1" a="1"/>
  <c r="BJ143" i="1" a="1"/>
  <c r="AO139" i="1" a="1"/>
  <c r="AT112" i="1" a="1"/>
  <c r="AR162" i="1" a="1"/>
  <c r="BC152" i="1" a="1"/>
  <c r="BD179" i="1" a="1"/>
  <c r="AO154" i="1" a="1"/>
  <c r="AV181" i="1" a="1"/>
  <c r="BH119" i="1" a="1"/>
  <c r="AT153" i="1" a="1"/>
  <c r="AL171" i="1" a="1"/>
  <c r="BJ215" i="1" a="1"/>
  <c r="AX192" i="1" a="1"/>
  <c r="AU188" i="1" a="1"/>
  <c r="AR207" i="1" a="1"/>
  <c r="BE144" i="1" a="1"/>
  <c r="AR129" i="1" a="1"/>
  <c r="AT161" i="1" a="1"/>
  <c r="AU165" i="1" a="1"/>
  <c r="AT215" i="1" a="1"/>
  <c r="BA152" i="1" a="1"/>
  <c r="AX207" i="1" a="1"/>
  <c r="BG163" i="1" a="1"/>
  <c r="AV166" i="1" a="1"/>
  <c r="BJ149" i="1" a="1"/>
  <c r="BJ126" i="1" a="1"/>
  <c r="BB199" i="1" a="1"/>
  <c r="BI177" i="1" a="1"/>
  <c r="BF132" i="1" a="1"/>
  <c r="AV182" i="1" a="1"/>
  <c r="AP161" i="1" a="1"/>
  <c r="BB214" i="1" a="1"/>
  <c r="AU150" i="1" a="1"/>
  <c r="BJ124" i="1" a="1"/>
  <c r="AS142" i="1" a="1"/>
  <c r="AL161" i="1" a="1"/>
  <c r="AL212" i="1" a="1"/>
  <c r="AZ130" i="1" a="1"/>
  <c r="AL169" i="1" a="1"/>
  <c r="AV117" i="1" a="1"/>
  <c r="BC202" i="1" a="1"/>
  <c r="BE118" i="1" a="1"/>
  <c r="AR145" i="1" a="1"/>
  <c r="AY174" i="1" a="1"/>
  <c r="AR124" i="1" a="1"/>
  <c r="BG132" i="1" a="1"/>
  <c r="AY159" i="1" a="1"/>
  <c r="AO157" i="1" a="1"/>
  <c r="AZ212" i="1" a="1"/>
  <c r="BB164" i="1" a="1"/>
  <c r="AU211" i="1" a="1"/>
  <c r="AR166" i="1" a="1"/>
  <c r="AP153" i="1" a="1"/>
  <c r="BE195" i="1" a="1"/>
  <c r="BI137" i="1" a="1"/>
  <c r="AV176" i="1" a="1"/>
  <c r="AS113" i="1" a="1"/>
  <c r="BF112" i="1" a="1"/>
  <c r="BC168" i="1" a="1"/>
  <c r="BC111" i="1" a="1"/>
  <c r="AY154" i="1" a="1"/>
  <c r="AP173" i="1" a="1"/>
  <c r="BF146" i="1" a="1"/>
  <c r="BJ151" i="1" a="1"/>
  <c r="AZ157" i="1" a="1"/>
  <c r="AV163" i="1" a="1"/>
  <c r="BA164" i="1" a="1"/>
  <c r="AL131" i="1" a="1"/>
  <c r="BD156" i="1" a="1"/>
  <c r="AS115" i="1" a="1"/>
  <c r="AX115" i="1" a="1"/>
  <c r="BB130" i="1" a="1"/>
  <c r="AP116" i="1" a="1"/>
  <c r="AP134" i="1" a="1"/>
  <c r="BG140" i="1" a="1"/>
  <c r="BI215" i="1" a="1"/>
  <c r="BH130" i="1" a="1"/>
  <c r="BJ144" i="1" a="1"/>
  <c r="BJ135" i="1" a="1"/>
  <c r="AR165" i="1" a="1"/>
  <c r="BB178" i="1" a="1"/>
  <c r="AT151" i="1" a="1"/>
  <c r="BD133" i="1" a="1"/>
  <c r="BG164" i="1" a="1"/>
  <c r="AV164" i="1" a="1"/>
  <c r="BE196" i="1" a="1"/>
  <c r="BH157" i="1" a="1"/>
  <c r="BJ210" i="1" a="1"/>
  <c r="BC213" i="1" a="1"/>
  <c r="BB159" i="1" a="1"/>
  <c r="AX196" i="1" a="1"/>
  <c r="AS154" i="1" a="1"/>
  <c r="AZ147" i="1" a="1"/>
  <c r="AY167" i="1" a="1"/>
  <c r="BA180" i="1" a="1"/>
  <c r="AT123" i="1" a="1"/>
  <c r="AP180" i="1" a="1"/>
  <c r="AO170" i="1" a="1"/>
  <c r="BJ161" i="1" a="1"/>
  <c r="AX131" i="1" a="1"/>
  <c r="AS176" i="1" a="1"/>
  <c r="AP132" i="1" a="1"/>
  <c r="AS171" i="1" a="1"/>
  <c r="AO142" i="1" a="1"/>
  <c r="AZ164" i="1" a="1"/>
  <c r="BG203" i="1" a="1"/>
  <c r="BC130" i="1" a="1"/>
  <c r="AS187" i="1" a="1"/>
  <c r="AY145" i="1" a="1"/>
  <c r="AP141" i="1" a="1"/>
  <c r="BF191" i="1" a="1"/>
  <c r="BH136" i="1" a="1"/>
  <c r="BI158" i="1" a="1"/>
  <c r="AT167" i="1" a="1"/>
  <c r="BD144" i="1" a="1"/>
  <c r="AR151" i="1" a="1"/>
  <c r="AX128" i="1" a="1"/>
  <c r="BG138" i="1" a="1"/>
  <c r="AZ127" i="1" a="1"/>
  <c r="BA174" i="1" a="1"/>
  <c r="BF138" i="1" a="1"/>
  <c r="AY149" i="1" a="1"/>
  <c r="AR212" i="1" a="1"/>
  <c r="BI184" i="1" a="1"/>
  <c r="BC211" i="1" a="1"/>
  <c r="AZ136" i="1" a="1"/>
  <c r="AQ123" i="1" a="1"/>
  <c r="AU204" i="1" a="1"/>
  <c r="AR201" i="1" a="1"/>
  <c r="BH121" i="1" a="1"/>
  <c r="BD130" i="1" a="1"/>
  <c r="AX186" i="1" a="1"/>
  <c r="BC160" i="1" a="1"/>
  <c r="AO114" i="1" a="1"/>
  <c r="AO168" i="1" a="1"/>
  <c r="BJ180" i="1" a="1"/>
  <c r="AX193" i="1" a="1"/>
  <c r="AU141" i="1" a="1"/>
  <c r="BA136" i="1" a="1"/>
  <c r="AO175" i="1" a="1"/>
  <c r="AS133" i="1" a="1"/>
  <c r="AQ130" i="1" a="1"/>
  <c r="BD117" i="1" a="1"/>
  <c r="AS169" i="1" a="1"/>
  <c r="BH138" i="1" a="1"/>
  <c r="BE194" i="1" a="1"/>
  <c r="BJ194" i="1" a="1"/>
  <c r="AZ125" i="1" a="1"/>
  <c r="BG133" i="1" a="1"/>
  <c r="AW196" i="1" a="1"/>
  <c r="BE139" i="1" a="1"/>
  <c r="BF142" i="1" a="1"/>
  <c r="BI143" i="1" a="1"/>
  <c r="AU186" i="1" a="1"/>
  <c r="AV119" i="1" a="1"/>
  <c r="BJ114" i="1" a="1"/>
  <c r="AX136" i="1" a="1"/>
  <c r="BE133" i="1" a="1"/>
  <c r="AX142" i="1" a="1"/>
  <c r="BH162" i="1" a="1"/>
  <c r="AW111" i="1" a="1"/>
  <c r="BI187" i="1" a="1"/>
  <c r="AT132" i="1" a="1"/>
  <c r="BH120" i="1" a="1"/>
  <c r="BJ195" i="1" a="1"/>
  <c r="AV217" i="1" a="1"/>
  <c r="AQ117" i="1" a="1"/>
  <c r="AX174" i="1" a="1"/>
  <c r="BH151" i="1" a="1"/>
  <c r="AP123" i="1" a="1"/>
  <c r="AZ145" i="1" a="1"/>
  <c r="AR156" i="1" a="1"/>
  <c r="AP174" i="1" a="1"/>
  <c r="BC157" i="1" a="1"/>
  <c r="BI125" i="1" a="1"/>
  <c r="BH149" i="1" a="1"/>
  <c r="BB155" i="1" a="1"/>
  <c r="BF128" i="1" a="1"/>
  <c r="BI135" i="1" a="1"/>
  <c r="AL174" i="1" a="1"/>
  <c r="AO171" i="1" a="1"/>
  <c r="AR121" i="1" a="1"/>
  <c r="AU198" i="1" a="1"/>
  <c r="BH175" i="1" a="1"/>
  <c r="BG170" i="1" a="1"/>
  <c r="BI160" i="1" a="1"/>
  <c r="BA137" i="1" a="1"/>
  <c r="BB191" i="1" a="1"/>
  <c r="AP143" i="1" a="1"/>
  <c r="BG127" i="1" a="1"/>
  <c r="BC140" i="1" a="1"/>
  <c r="BF164" i="1" a="1"/>
  <c r="BH141" i="1" a="1"/>
  <c r="AL139" i="1" a="1"/>
  <c r="AZ141" i="1" a="1"/>
  <c r="BD178" i="1" a="1"/>
  <c r="BC156" i="1" a="1"/>
  <c r="BB150" i="1" a="1"/>
  <c r="AZ183" i="1" a="1"/>
  <c r="BF147" i="1" a="1"/>
  <c r="AQ115" i="1" a="1"/>
  <c r="AZ126" i="1" a="1"/>
  <c r="AV144" i="1" a="1"/>
  <c r="AY148" i="1" a="1"/>
  <c r="AU142" i="1" a="1"/>
  <c r="BE135" i="1" a="1"/>
  <c r="AY140" i="1" a="1"/>
  <c r="BD149" i="1" a="1"/>
  <c r="AS153" i="1" a="1"/>
  <c r="AU149" i="1" a="1"/>
  <c r="AR127" i="1" a="1"/>
  <c r="AP144" i="1" a="1"/>
  <c r="AW142" i="1" a="1"/>
  <c r="AY120" i="1" a="1"/>
  <c r="AT124" i="1" a="1"/>
  <c r="AW210" i="1" a="1"/>
  <c r="BC164" i="1" a="1"/>
  <c r="AY205" i="1" a="1"/>
  <c r="BA121" i="1" a="1"/>
  <c r="BG121" i="1" a="1"/>
  <c r="AR147" i="1" a="1"/>
  <c r="BA134" i="1" a="1"/>
  <c r="BJ175" i="1" a="1"/>
  <c r="AY214" i="1" a="1"/>
  <c r="AY137" i="1" a="1"/>
  <c r="AR140" i="1" a="1"/>
  <c r="AW148" i="1" a="1"/>
  <c r="BI207" i="1" a="1"/>
  <c r="BC129" i="1" a="1"/>
  <c r="BF119" i="1" a="1"/>
  <c r="BF151" i="1" a="1"/>
  <c r="AT159" i="1" a="1"/>
  <c r="BE120" i="1" a="1"/>
  <c r="BE131" i="1" a="1"/>
  <c r="AL160" i="1" a="1"/>
  <c r="BG208" i="1" a="1"/>
  <c r="AL193" i="1" a="1"/>
  <c r="BH192" i="1" a="1"/>
  <c r="AT130" i="1" a="1"/>
  <c r="AS195" i="1" a="1"/>
  <c r="BB207" i="1" a="1"/>
  <c r="AO126" i="1" a="1"/>
  <c r="AY133" i="1" a="1"/>
  <c r="AO194" i="1" a="1"/>
  <c r="BI141" i="1" a="1"/>
  <c r="AQ188" i="1" a="1"/>
  <c r="BE126" i="1" a="1"/>
  <c r="AQ180" i="1" a="1"/>
  <c r="BF181" i="1" a="1"/>
  <c r="BB188" i="1" a="1"/>
  <c r="AW211" i="1" a="1"/>
  <c r="AX127" i="1" a="1"/>
  <c r="AW169" i="1" a="1"/>
  <c r="AR157" i="1" a="1"/>
  <c r="BE130" i="1" a="1"/>
  <c r="AX112" i="1" a="1"/>
  <c r="BA111" i="1" a="1"/>
  <c r="BD112" i="1" a="1"/>
  <c r="AY112" i="1" a="1"/>
  <c r="AT128" i="1" a="1"/>
  <c r="BB129" i="1" a="1"/>
  <c r="AO119" i="1" a="1"/>
  <c r="AX123" i="1" a="1"/>
  <c r="BD111" i="1" a="1"/>
  <c r="BB170" i="1" a="1"/>
  <c r="AU210" i="1" a="1"/>
  <c r="AR154" i="1" a="1"/>
  <c r="AU152" i="1" a="1"/>
  <c r="AQ161" i="1" a="1"/>
  <c r="BC204" i="1" a="1"/>
  <c r="AQ148" i="1" a="1"/>
  <c r="AT164" i="1" a="1"/>
  <c r="AV159" i="1" a="1"/>
  <c r="BE162" i="1" a="1"/>
  <c r="AT129" i="1" a="1"/>
  <c r="AO165" i="1" a="1"/>
  <c r="AQ134" i="1" a="1"/>
  <c r="BG199" i="1" a="1"/>
  <c r="AZ134" i="1" a="1"/>
  <c r="BA124" i="1" a="1"/>
  <c r="BE152" i="1" a="1"/>
  <c r="AX166" i="1" a="1"/>
  <c r="BA186" i="1" a="1"/>
  <c r="BB133" i="1" a="1"/>
  <c r="BB152" i="1" a="1"/>
  <c r="BH135" i="1" a="1"/>
  <c r="AW119" i="1" a="1"/>
  <c r="AZ170" i="1" a="1"/>
  <c r="BA156" i="1" a="1"/>
  <c r="AY169" i="1" a="1"/>
  <c r="AR153" i="1" a="1"/>
  <c r="AW181" i="1" a="1"/>
  <c r="AP206" i="1" a="1"/>
  <c r="AQ181" i="1" a="1"/>
  <c r="BH122" i="1" a="1"/>
  <c r="AP125" i="1" a="1"/>
  <c r="AQ131" i="1" a="1"/>
  <c r="AP196" i="1" a="1"/>
  <c r="BI213" i="1" a="1"/>
  <c r="AX189" i="1" a="1"/>
  <c r="BI111" i="1" a="1"/>
  <c r="AS175" i="1" a="1"/>
  <c r="BA147" i="1" a="1"/>
  <c r="AP189" i="1" a="1"/>
  <c r="AW165" i="1" a="1"/>
  <c r="BB177" i="1" a="1"/>
  <c r="BC117" i="1" a="1"/>
  <c r="BA129" i="1" a="1"/>
  <c r="BF141" i="1" a="1"/>
  <c r="BF114" i="1" a="1"/>
  <c r="AW214" i="1" a="1"/>
  <c r="BF118" i="1" a="1"/>
  <c r="BH193" i="1" a="1"/>
  <c r="BI178" i="1" a="1"/>
  <c r="AX113" i="1" a="1"/>
  <c r="AV155" i="1" a="1"/>
  <c r="AR173" i="1" a="1"/>
  <c r="BI164" i="1" a="1"/>
  <c r="AL206" i="1" a="1"/>
  <c r="BB125" i="1" a="1"/>
  <c r="BB122" i="1" a="1"/>
  <c r="BA143" i="1" a="1"/>
  <c r="AR160" i="1" a="1"/>
  <c r="BH211" i="1" a="1"/>
  <c r="BC120" i="1" a="1"/>
  <c r="BJ182" i="1" a="1"/>
  <c r="BH180" i="1" a="1"/>
  <c r="BA155" i="1" a="1"/>
  <c r="BE112" i="1" a="1"/>
  <c r="AT136" i="1" a="1"/>
  <c r="BJ164" i="1" a="1"/>
  <c r="BB115" i="1" a="1"/>
  <c r="AW122" i="1" a="1"/>
  <c r="BG116" i="1" a="1"/>
  <c r="BJ206" i="1" a="1"/>
  <c r="BI149" i="1" a="1"/>
  <c r="AU130" i="1" a="1"/>
  <c r="AZ154" i="1" a="1"/>
  <c r="AO216" i="1" a="1"/>
  <c r="AQ210" i="1" a="1"/>
  <c r="AS167" i="1" a="1"/>
  <c r="AV150" i="1" a="1"/>
  <c r="AS140" i="1" a="1"/>
  <c r="AW190" i="1" a="1"/>
  <c r="AO143" i="1" a="1"/>
  <c r="BE141" i="1" a="1"/>
  <c r="AW146" i="1" a="1"/>
  <c r="BG147" i="1" a="1"/>
  <c r="BE128" i="1" a="1"/>
  <c r="BD187" i="1" a="1"/>
  <c r="AZ124" i="1" a="1"/>
  <c r="BF117" i="1" a="1"/>
  <c r="BD180" i="1" a="1"/>
  <c r="AO201" i="1" a="1"/>
  <c r="AX125" i="1" a="1"/>
  <c r="BE137" i="1" a="1"/>
  <c r="AP200" i="1" a="1"/>
  <c r="AS143" i="1" a="1"/>
  <c r="BI167" i="1" a="1"/>
  <c r="BH144" i="1" a="1"/>
  <c r="BI154" i="1" a="1"/>
  <c r="AR139" i="1" a="1"/>
  <c r="AY125" i="1" a="1"/>
  <c r="BE216" i="1" a="1"/>
  <c r="AT125" i="1" a="1"/>
  <c r="BA217" i="1" a="1"/>
  <c r="AY165" i="1" a="1"/>
  <c r="BA171" i="1" a="1"/>
  <c r="BD136" i="1" a="1"/>
  <c r="BH131" i="1" a="1"/>
  <c r="BE125" i="1" a="1"/>
  <c r="AX182" i="1" a="1"/>
  <c r="AP127" i="1" a="1"/>
  <c r="AY207" i="1" a="1"/>
  <c r="AU171" i="1" a="1"/>
  <c r="BF170" i="1" a="1"/>
  <c r="AS112" i="1" a="1"/>
  <c r="AX194" i="1" a="1"/>
  <c r="AP150" i="1" a="1"/>
  <c r="AW117" i="1" a="1"/>
  <c r="AO147" i="1" a="1"/>
  <c r="AY187" i="1" a="1"/>
  <c r="AO144" i="1" a="1"/>
  <c r="AS213" i="1" a="1"/>
  <c r="AT181" i="1" a="1"/>
  <c r="AU172" i="1" a="1"/>
  <c r="AQ111" i="1" a="1"/>
  <c r="BD121" i="1" a="1"/>
  <c r="BJ156" i="1" a="1"/>
  <c r="AQ217" i="1" a="1"/>
  <c r="BH158" i="1" a="1"/>
  <c r="AO191" i="1" a="1"/>
  <c r="AU216" i="1" a="1"/>
  <c r="BD120" i="1" a="1"/>
  <c r="AU196" i="1" a="1"/>
  <c r="AS180" i="1" a="1"/>
  <c r="AT155" i="1" a="1"/>
  <c r="AV126" i="1" a="1"/>
  <c r="AV192" i="1" a="1"/>
  <c r="BJ130" i="1" a="1"/>
  <c r="AY158" i="1" a="1"/>
  <c r="BD164" i="1" a="1"/>
  <c r="AX114" i="1" a="1"/>
  <c r="AX133" i="1" a="1"/>
  <c r="AV137" i="1" a="1"/>
  <c r="BC123" i="1" a="1"/>
  <c r="AQ185" i="1" a="1"/>
  <c r="BH163" i="1" a="1"/>
  <c r="AR142" i="1" a="1"/>
  <c r="BH205" i="1" a="1"/>
  <c r="BC134" i="1" a="1"/>
  <c r="AL149" i="1" a="1"/>
  <c r="AW121" i="1" a="1"/>
  <c r="AP130" i="1" a="1"/>
  <c r="BB211" i="1" a="1"/>
  <c r="AR125" i="1" a="1"/>
  <c r="BJ163" i="1" a="1"/>
  <c r="BF182" i="1" a="1"/>
  <c r="BF190" i="1" a="1"/>
  <c r="AY193" i="1" a="1"/>
  <c r="BH217" i="1" a="1"/>
  <c r="BH197" i="1" a="1"/>
  <c r="AQ155" i="1" a="1"/>
  <c r="AQ113" i="1" a="1"/>
  <c r="AX151" i="1" a="1"/>
  <c r="AT183" i="1" a="1"/>
  <c r="AQ205" i="1" a="1"/>
  <c r="BE159" i="1" a="1"/>
  <c r="AZ133" i="1" a="1"/>
  <c r="BE122" i="1" a="1"/>
  <c r="AV111" i="1" a="1"/>
  <c r="AZ139" i="1" a="1"/>
  <c r="AX188" i="1" a="1"/>
  <c r="AQ129" i="1" a="1"/>
  <c r="AU158" i="1" a="1"/>
  <c r="BJ217" i="1" a="1"/>
  <c r="BI120" i="1" a="1"/>
  <c r="BI163" i="1" a="1"/>
  <c r="BF116" i="1" a="1"/>
  <c r="BE207" i="1" a="1"/>
  <c r="AX117" i="1" a="1"/>
  <c r="AS131" i="1" a="1"/>
  <c r="BJ185" i="1" a="1"/>
  <c r="BB187" i="1" a="1"/>
  <c r="AO156" i="1" a="1"/>
  <c r="BH146" i="1" a="1"/>
  <c r="AV205" i="1" a="1"/>
  <c r="BI196" i="1" a="1"/>
  <c r="BF122" i="1" a="1"/>
  <c r="BG161" i="1" a="1"/>
  <c r="AR126" i="1" a="1"/>
  <c r="AT154" i="1" a="1"/>
  <c r="BF143" i="1" a="1"/>
  <c r="AL135" i="1" a="1"/>
  <c r="AP124" i="1" a="1"/>
  <c r="AT207" i="1" a="1"/>
  <c r="BB153" i="1" a="1"/>
  <c r="BB136" i="1" a="1"/>
  <c r="BG130" i="1" a="1"/>
  <c r="AW162" i="1" a="1"/>
  <c r="AZ200" i="1" a="1"/>
  <c r="BB137" i="1" a="1"/>
  <c r="BD184" i="1" a="1"/>
  <c r="BE145" i="1" a="1"/>
  <c r="BA142" i="1" a="1"/>
  <c r="AS197" i="1" a="1"/>
  <c r="BI208" i="1" a="1"/>
  <c r="BJ113" i="1" a="1"/>
  <c r="AY135" i="1" a="1"/>
  <c r="AU208" i="1" a="1"/>
  <c r="BD162" i="1" a="1"/>
  <c r="BG134" i="1" a="1"/>
  <c r="BD216" i="1" a="1"/>
  <c r="AR152" i="1" a="1"/>
  <c r="AS165" i="1" a="1"/>
  <c r="AS155" i="1" a="1"/>
  <c r="BB119" i="1" a="1"/>
  <c r="AP131" i="1" a="1"/>
  <c r="AW112" i="1" a="1"/>
  <c r="AW197" i="1" a="1"/>
  <c r="BG144" i="1" a="1"/>
  <c r="AL123" i="1" a="1"/>
  <c r="AV149" i="1" a="1"/>
  <c r="BI186" i="1" a="1"/>
  <c r="AO196" i="1" a="1"/>
  <c r="BB180" i="1" a="1"/>
  <c r="AW174" i="1" a="1"/>
  <c r="BJ134" i="1" a="1"/>
  <c r="AX143" i="1" a="1"/>
  <c r="BC128" i="1" a="1"/>
  <c r="BB167" i="1" a="1"/>
  <c r="BG206" i="1" a="1"/>
  <c r="AU201" i="1" a="1"/>
  <c r="AW159" i="1" a="1"/>
  <c r="BG207" i="1" a="1"/>
  <c r="AO112" i="1" a="1"/>
  <c r="AU118" i="1" a="1"/>
  <c r="BE203" i="1" a="1"/>
  <c r="AW149" i="1" a="1"/>
  <c r="BD177" i="1" a="1"/>
  <c r="BB190" i="1" a="1"/>
  <c r="BG191" i="1" a="1"/>
  <c r="AV106" i="1" a="1"/>
  <c r="AL31" i="1" a="1"/>
  <c r="BA84" i="1" a="1"/>
  <c r="BB106" i="1" a="1"/>
  <c r="BB59" i="1" a="1"/>
  <c r="BF91" i="1" a="1"/>
  <c r="BB12" i="1" a="1"/>
  <c r="BD53" i="1" a="1"/>
  <c r="AU4" i="1" a="1"/>
  <c r="BH93" i="1" a="1"/>
  <c r="AL493" i="1" a="1"/>
  <c r="AZ104" i="1" a="1"/>
  <c r="AL466" i="1" a="1"/>
  <c r="BA38" i="1" a="1"/>
  <c r="AL490" i="1" a="1"/>
  <c r="BE55" i="1" a="1"/>
  <c r="AX63" i="1" a="1"/>
  <c r="AZ985" i="1" a="1"/>
  <c r="BA25" i="1" a="1"/>
  <c r="AL886" i="1" a="1"/>
  <c r="BH66" i="1" a="1"/>
  <c r="AL81" i="1" a="1"/>
  <c r="AZ37" i="1" a="1"/>
  <c r="BC928" i="1" a="1"/>
  <c r="AR42" i="1" a="1"/>
  <c r="BJ104" i="1" a="1"/>
  <c r="AL428" i="1" a="1"/>
  <c r="AL6" i="1" a="1"/>
  <c r="BI76" i="1" a="1"/>
  <c r="AX78" i="1" a="1"/>
  <c r="AU84" i="1" a="1"/>
  <c r="AR61" i="1" a="1"/>
  <c r="AL788" i="1" a="1"/>
  <c r="AL381" i="1" a="1"/>
  <c r="AL349" i="1" a="1"/>
  <c r="AR75" i="1" a="1"/>
  <c r="AU83" i="1" a="1"/>
  <c r="AL219" i="1" a="1"/>
  <c r="AL591" i="1" a="1"/>
  <c r="BB108" i="1" a="1"/>
  <c r="AL220" i="1" a="1"/>
  <c r="BJ64" i="1" a="1"/>
  <c r="AX27" i="1" a="1"/>
  <c r="AX22" i="1" a="1"/>
  <c r="AL661" i="1" a="1"/>
  <c r="AT31" i="1" a="1"/>
  <c r="AU926" i="1" a="1"/>
  <c r="AS97" i="1" a="1"/>
  <c r="BC862" i="1" a="1"/>
  <c r="AP10" i="1" a="1"/>
  <c r="AT44" i="1" a="1"/>
  <c r="AL718" i="1" a="1"/>
  <c r="BB39" i="1" a="1"/>
  <c r="AX33" i="1" a="1"/>
  <c r="BB85" i="1" a="1"/>
  <c r="BI30" i="1" a="1"/>
  <c r="AL290" i="1" a="1"/>
  <c r="AW16" i="1" a="1"/>
  <c r="AX77" i="1" a="1"/>
  <c r="AL302" i="1" a="1"/>
  <c r="AR76" i="1" a="1"/>
  <c r="AL366" i="1" a="1"/>
  <c r="AL339" i="1" a="1"/>
  <c r="AL437" i="1" a="1"/>
  <c r="BF96" i="1" a="1"/>
  <c r="AL508" i="1" a="1"/>
  <c r="BF22" i="1" a="1"/>
  <c r="AP108" i="1" a="1"/>
  <c r="BD41" i="1" a="1"/>
  <c r="AU76" i="1" a="1"/>
  <c r="AW40" i="1" a="1"/>
  <c r="AX39" i="1" a="1"/>
  <c r="AL568" i="1" a="1"/>
  <c r="AO482" i="1" a="1"/>
  <c r="AT48" i="1" a="1"/>
  <c r="BD920" i="1" a="1"/>
  <c r="AR894" i="1" a="1"/>
  <c r="BI65" i="1" a="1"/>
  <c r="BJ455" i="1" a="1"/>
  <c r="BE938" i="1" a="1"/>
  <c r="AL32" i="1" a="1"/>
  <c r="BF920" i="1" a="1"/>
  <c r="AL275" i="1" a="1"/>
  <c r="AV863" i="1" a="1"/>
  <c r="AZ82" i="1" a="1"/>
  <c r="AL34" i="1" a="1"/>
  <c r="AT78" i="1" a="1"/>
  <c r="AW25" i="1" a="1"/>
  <c r="AW83" i="1" a="1"/>
  <c r="BH30" i="1" a="1"/>
  <c r="AL318" i="1" a="1"/>
  <c r="AU33" i="1" a="1"/>
  <c r="BJ28" i="1" a="1"/>
  <c r="AS38" i="1" a="1"/>
  <c r="AO82" i="1" a="1"/>
  <c r="BC33" i="1" a="1"/>
  <c r="BC98" i="1" a="1"/>
  <c r="BG96" i="1" a="1"/>
  <c r="BH82" i="1" a="1"/>
  <c r="AX73" i="1" a="1"/>
  <c r="AL73" i="1" a="1"/>
  <c r="AU89" i="1" a="1"/>
  <c r="BB33" i="1" a="1"/>
  <c r="AQ24" i="1" a="1"/>
  <c r="AL52" i="1" a="1"/>
  <c r="AX99" i="1" a="1"/>
  <c r="BF31" i="1" a="1"/>
  <c r="BG33" i="1" a="1"/>
  <c r="AL947" i="1" a="1"/>
  <c r="AU106" i="1" a="1"/>
  <c r="AR90" i="1" a="1"/>
  <c r="AU29" i="1" a="1"/>
  <c r="BA76" i="1" a="1"/>
  <c r="BG79" i="1" a="1"/>
  <c r="AL288" i="1" a="1"/>
  <c r="AL609" i="1" a="1"/>
  <c r="BG50" i="1" a="1"/>
  <c r="AL756" i="1" a="1"/>
  <c r="BA96" i="1" a="1"/>
  <c r="AU35" i="1" a="1"/>
  <c r="AP25" i="1" a="1"/>
  <c r="AO67" i="1" a="1"/>
  <c r="AX863" i="1" a="1"/>
  <c r="BC85" i="1" a="1"/>
  <c r="AQ35" i="1" a="1"/>
  <c r="BJ49" i="1" a="1"/>
  <c r="BD935" i="1" a="1"/>
  <c r="AY23" i="1" a="1"/>
  <c r="BF29" i="1" a="1"/>
  <c r="AL463" i="1" a="1"/>
  <c r="BG26" i="1" a="1"/>
  <c r="AL458" i="1" a="1"/>
  <c r="BE77" i="1" a="1"/>
  <c r="AV68" i="1" a="1"/>
  <c r="BJ94" i="1" a="1"/>
  <c r="AL858" i="1" a="1"/>
  <c r="AS77" i="1" a="1"/>
  <c r="AL643" i="1" a="1"/>
  <c r="BB38" i="1" a="1"/>
  <c r="AX13" i="1" a="1"/>
  <c r="AL423" i="1" a="1"/>
  <c r="BB35" i="1" a="1"/>
  <c r="AQ76" i="1" a="1"/>
  <c r="AL754" i="1" a="1"/>
  <c r="AL257" i="1" a="1"/>
  <c r="AR929" i="1" a="1"/>
  <c r="AP27" i="1" a="1"/>
  <c r="BI99" i="1" a="1"/>
  <c r="BF11" i="1" a="1"/>
  <c r="AV107" i="1" a="1"/>
  <c r="AW88" i="1" a="1"/>
  <c r="BF90" i="1" a="1"/>
  <c r="BA99" i="1" a="1"/>
  <c r="AL676" i="1" a="1"/>
  <c r="AO68" i="1" a="1"/>
  <c r="BH22" i="1" a="1"/>
  <c r="AY44" i="1" a="1"/>
  <c r="AL444" i="1" a="1"/>
  <c r="AP31" i="1" a="1"/>
  <c r="AQ937" i="1" a="1"/>
  <c r="AY863" i="1" a="1"/>
  <c r="AO27" i="1" a="1"/>
  <c r="AW929" i="1" a="1"/>
  <c r="BH19" i="1" a="1"/>
  <c r="BH107" i="1" a="1"/>
  <c r="AV81" i="1" a="1"/>
  <c r="AL501" i="1" a="1"/>
  <c r="AL636" i="1" a="1"/>
  <c r="BJ42" i="1" a="1"/>
  <c r="AY63" i="1" a="1"/>
  <c r="AU64" i="1" a="1"/>
  <c r="AT905" i="1" a="1"/>
  <c r="AT3" i="1" a="1"/>
  <c r="AT912" i="1" a="1"/>
  <c r="BJ36" i="1" a="1"/>
  <c r="AL266" i="1" a="1"/>
  <c r="AY79" i="1" a="1"/>
  <c r="BI22" i="1" a="1"/>
  <c r="AL774" i="1" a="1"/>
  <c r="AV15" i="1" a="1"/>
  <c r="AL277" i="1" a="1"/>
  <c r="BJ5" i="1" a="1"/>
  <c r="BC40" i="1" a="1"/>
  <c r="BG94" i="1" a="1"/>
  <c r="BD100" i="1" a="1"/>
  <c r="BG24" i="1" a="1"/>
  <c r="AU27" i="1" a="1"/>
  <c r="AO30" i="1" a="1"/>
  <c r="AX2" i="1" a="1"/>
  <c r="AL884" i="1" a="1"/>
  <c r="BE80" i="1" a="1"/>
  <c r="AO928" i="1" a="1"/>
  <c r="BD42" i="1" a="1"/>
  <c r="AO83" i="1" a="1"/>
  <c r="AL53" i="1" a="1"/>
  <c r="AY67" i="1" a="1"/>
  <c r="AO105" i="1" a="1"/>
  <c r="BG98" i="1" a="1"/>
  <c r="AL663" i="1" a="1"/>
  <c r="AU55" i="1" a="1"/>
  <c r="AL547" i="1" a="1"/>
  <c r="BF75" i="1" a="1"/>
  <c r="BB96" i="1" a="1"/>
  <c r="BH71" i="1" a="1"/>
  <c r="AU103" i="1" a="1"/>
  <c r="BG19" i="1" a="1"/>
  <c r="AS28" i="1" a="1"/>
  <c r="AR22" i="1" a="1"/>
  <c r="BD37" i="1" a="1"/>
  <c r="BB28" i="1" a="1"/>
  <c r="AL462" i="1" a="1"/>
  <c r="AL238" i="1" a="1"/>
  <c r="AY32" i="1" a="1"/>
  <c r="AL323" i="1" a="1"/>
  <c r="AL387" i="1" a="1"/>
  <c r="AP93" i="1" a="1"/>
  <c r="AO61" i="1" a="1"/>
  <c r="AU22" i="1" a="1"/>
  <c r="BC80" i="1" a="1"/>
  <c r="BB40" i="1" a="1"/>
  <c r="AL295" i="1" a="1"/>
  <c r="AX67" i="1" a="1"/>
  <c r="AL308" i="1" a="1"/>
  <c r="AL45" i="1" a="1"/>
  <c r="AP105" i="1" a="1"/>
  <c r="AP55" i="1" a="1"/>
  <c r="AL700" i="1" a="1"/>
  <c r="AO76" i="1" a="1"/>
  <c r="AW38" i="1" a="1"/>
  <c r="AL798" i="1" a="1"/>
  <c r="BJ68" i="1" a="1"/>
  <c r="BF39" i="1" a="1"/>
  <c r="BI938" i="1" a="1"/>
  <c r="AL8" i="1" a="1"/>
  <c r="BH43" i="1" a="1"/>
  <c r="AL40" i="1" a="1"/>
  <c r="AL870" i="1" a="1"/>
  <c r="AL448" i="1" a="1"/>
  <c r="AP103" i="1" a="1"/>
  <c r="AL285" i="1" a="1"/>
  <c r="AL539" i="1" a="1"/>
  <c r="AP82" i="1" a="1"/>
  <c r="AS65" i="1" a="1"/>
  <c r="BC27" i="1" a="1"/>
  <c r="AL500" i="1" a="1"/>
  <c r="AL855" i="1" a="1"/>
  <c r="AL657" i="1" a="1"/>
  <c r="AL526" i="1" a="1"/>
  <c r="AV72" i="1" a="1"/>
  <c r="BE16" i="1" a="1"/>
  <c r="AL221" i="1" a="1"/>
  <c r="AS109" i="1" a="1"/>
  <c r="AO103" i="1" a="1"/>
  <c r="AL627" i="1" a="1"/>
  <c r="AQ95" i="1" a="1"/>
  <c r="BC10" i="1" a="1"/>
  <c r="AW49" i="1" a="1"/>
  <c r="AL376" i="1" a="1"/>
  <c r="BG97" i="1" a="1"/>
  <c r="BJ89" i="1" a="1"/>
  <c r="BH28" i="1" a="1"/>
  <c r="AL281" i="1" a="1"/>
  <c r="AL948" i="1" a="1"/>
  <c r="AY41" i="1" a="1"/>
  <c r="BE90" i="1" a="1"/>
  <c r="AV33" i="1" a="1"/>
  <c r="BB75" i="1" a="1"/>
  <c r="AZ78" i="1" a="1"/>
  <c r="AZ29" i="1" a="1"/>
  <c r="AW35" i="1" a="1"/>
  <c r="AU58" i="1" a="1"/>
  <c r="AL72" i="1" a="1"/>
  <c r="BJ80" i="1" a="1"/>
  <c r="AL671" i="1" a="1"/>
  <c r="AP65" i="1" a="1"/>
  <c r="AV93" i="1" a="1"/>
  <c r="AY20" i="1" a="1"/>
  <c r="AL50" i="1" a="1"/>
  <c r="BJ85" i="1" a="1"/>
  <c r="AO79" i="1" a="1"/>
  <c r="AL54" i="1" a="1"/>
  <c r="AL960" i="1" a="1"/>
  <c r="BA37" i="1" a="1"/>
  <c r="AT73" i="1" a="1"/>
  <c r="AL495" i="1" a="1"/>
  <c r="BH14" i="1" a="1"/>
  <c r="BF71" i="1" a="1"/>
  <c r="AL410" i="1" a="1"/>
  <c r="AL755" i="1" a="1"/>
  <c r="BE78" i="1" a="1"/>
  <c r="AZ10" i="1" a="1"/>
  <c r="BD985" i="1" a="1"/>
  <c r="AL682" i="1" a="1"/>
  <c r="BJ84" i="1" a="1"/>
  <c r="AL768" i="1" a="1"/>
  <c r="BD94" i="1" a="1"/>
  <c r="AS8" i="1" a="1"/>
  <c r="BC50" i="1" a="1"/>
  <c r="AL382" i="1" a="1"/>
  <c r="AW24" i="1" a="1"/>
  <c r="BC26" i="1" a="1"/>
  <c r="BC95" i="1" a="1"/>
  <c r="BB933" i="1" a="1"/>
  <c r="BG41" i="1" a="1"/>
  <c r="AL386" i="1" a="1"/>
  <c r="AR85" i="1" a="1"/>
  <c r="BG28" i="1" a="1"/>
  <c r="AY87" i="1" a="1"/>
  <c r="BF30" i="1" a="1"/>
  <c r="AL83" i="1" a="1"/>
  <c r="AP37" i="1" a="1"/>
  <c r="BH83" i="1" a="1"/>
  <c r="AT50" i="1" a="1"/>
  <c r="AL857" i="1" a="1"/>
  <c r="AL306" i="1" a="1"/>
  <c r="AR28" i="1" a="1"/>
  <c r="AZ60" i="1" a="1"/>
  <c r="AL629" i="1" a="1"/>
  <c r="BA20" i="1" a="1"/>
  <c r="BC474" i="1" a="1"/>
  <c r="AV10" i="1" a="1"/>
  <c r="AQ55" i="1" a="1"/>
  <c r="AU905" i="1" a="1"/>
  <c r="AP892" i="1" a="1"/>
  <c r="BE57" i="1" a="1"/>
  <c r="BJ75" i="1" a="1"/>
  <c r="AQ903" i="1" a="1"/>
  <c r="BF929" i="1" a="1"/>
  <c r="BE29" i="1" a="1"/>
  <c r="AO40" i="1" a="1"/>
  <c r="AT41" i="1" a="1"/>
  <c r="AL514" i="1" a="1"/>
  <c r="BG863" i="1" a="1"/>
  <c r="BD62" i="1" a="1"/>
  <c r="AY930" i="1" a="1"/>
  <c r="BF909" i="1" a="1"/>
  <c r="BD84" i="1" a="1"/>
  <c r="BE925" i="1" a="1"/>
  <c r="BC951" i="1" a="1"/>
  <c r="BH52" i="1" a="1"/>
  <c r="AL783" i="1" a="1"/>
  <c r="AU894" i="1" a="1"/>
  <c r="BF108" i="1" a="1"/>
  <c r="BI94" i="1" a="1"/>
  <c r="AL476" i="1" a="1"/>
  <c r="BG27" i="1" a="1"/>
  <c r="AL954" i="1" a="1"/>
  <c r="BA86" i="1" a="1"/>
  <c r="AL56" i="1" a="1"/>
  <c r="BJ83" i="1" a="1"/>
  <c r="AL790" i="1" a="1"/>
  <c r="BI27" i="1" a="1"/>
  <c r="BF82" i="1" a="1"/>
  <c r="AS43" i="1" a="1"/>
  <c r="AL394" i="1" a="1"/>
  <c r="BF26" i="1" a="1"/>
  <c r="AL659" i="1" a="1"/>
  <c r="BB109" i="1" a="1"/>
  <c r="AX102" i="1" a="1"/>
  <c r="AL310" i="1" a="1"/>
  <c r="BJ109" i="1" a="1"/>
  <c r="BB102" i="1" a="1"/>
  <c r="BC31" i="1" a="1"/>
  <c r="AL618" i="1" a="1"/>
  <c r="AY30" i="1" a="1"/>
  <c r="BF908" i="1" a="1"/>
  <c r="BF41" i="1" a="1"/>
  <c r="BC84" i="1" a="1"/>
  <c r="AR98" i="1" a="1"/>
  <c r="AZ36" i="1" a="1"/>
  <c r="BB6" i="1" a="1"/>
  <c r="BI10" i="1" a="1"/>
  <c r="BG55" i="1" a="1"/>
  <c r="BB89" i="1" a="1"/>
  <c r="AL598" i="1" a="1"/>
  <c r="AY38" i="1" a="1"/>
  <c r="AL240" i="1" a="1"/>
  <c r="AL499" i="1" a="1"/>
  <c r="AL824" i="1" a="1"/>
  <c r="BF83" i="1" a="1"/>
  <c r="AL60" i="1" a="1"/>
  <c r="BI90" i="1" a="1"/>
  <c r="AL27" i="1" a="1"/>
  <c r="AR36" i="1" a="1"/>
  <c r="AY97" i="1" a="1"/>
  <c r="AL395" i="1" a="1"/>
  <c r="BC23" i="1" a="1"/>
  <c r="AX94" i="1" a="1"/>
  <c r="AL930" i="1" a="1"/>
  <c r="AL263" i="1" a="1"/>
  <c r="AV79" i="1" a="1"/>
  <c r="AQ7" i="1" a="1"/>
  <c r="AU16" i="1" a="1"/>
  <c r="BG22" i="1" a="1"/>
  <c r="AL88" i="1" a="1"/>
  <c r="AV39" i="1" a="1"/>
  <c r="BA80" i="1" a="1"/>
  <c r="BI35" i="1" a="1"/>
  <c r="AL876" i="1" a="1"/>
  <c r="AL484" i="1" a="1"/>
  <c r="BJ78" i="1" a="1"/>
  <c r="AW106" i="1" a="1"/>
  <c r="BH34" i="1" a="1"/>
  <c r="BE75" i="1" a="1"/>
  <c r="AY80" i="1" a="1"/>
  <c r="BF78" i="1" a="1"/>
  <c r="AT106" i="1" a="1"/>
  <c r="AP33" i="1" a="1"/>
  <c r="AY82" i="1" a="1"/>
  <c r="BE25" i="1" a="1"/>
  <c r="AL944" i="1" a="1"/>
  <c r="AS73" i="1" a="1"/>
  <c r="BI107" i="1" a="1"/>
  <c r="BF88" i="1" a="1"/>
  <c r="BC64" i="1" a="1"/>
  <c r="BG87" i="1" a="1"/>
  <c r="BA66" i="1" a="1"/>
  <c r="BC28" i="1" a="1"/>
  <c r="AW37" i="1" a="1"/>
  <c r="AQ34" i="1" a="1"/>
  <c r="AL600" i="1" a="1"/>
  <c r="BI68" i="1" a="1"/>
  <c r="BH25" i="1" a="1"/>
  <c r="AL35" i="1" a="1"/>
  <c r="AP35" i="1" a="1"/>
  <c r="AL849" i="1" a="1"/>
  <c r="AL435" i="1" a="1"/>
  <c r="BG35" i="1" a="1"/>
  <c r="AX40" i="1" a="1"/>
  <c r="AL885" i="1" a="1"/>
  <c r="AZ46" i="1" a="1"/>
  <c r="AO73" i="1" a="1"/>
  <c r="BI89" i="1" a="1"/>
  <c r="AW60" i="1" a="1"/>
  <c r="BF64" i="1" a="1"/>
  <c r="AL345" i="1" a="1"/>
  <c r="AW76" i="1" a="1"/>
  <c r="AL350" i="1" a="1"/>
  <c r="AR100" i="1" a="1"/>
  <c r="BF107" i="1" a="1"/>
  <c r="AR39" i="1" a="1"/>
  <c r="AL596" i="1" a="1"/>
  <c r="AX32" i="1" a="1"/>
  <c r="BF33" i="1" a="1"/>
  <c r="AS57" i="1" a="1"/>
  <c r="AY77" i="1" a="1"/>
  <c r="AL648" i="1" a="1"/>
  <c r="BB107" i="1" a="1"/>
  <c r="AL327" i="1" a="1"/>
  <c r="AP79" i="1" a="1"/>
  <c r="AY2" i="1" a="1"/>
  <c r="AW26" i="1" a="1"/>
  <c r="AT49" i="1" a="1"/>
  <c r="AT35" i="1" a="1"/>
  <c r="BI110" i="1" a="1"/>
  <c r="AL504" i="1" a="1"/>
  <c r="BF18" i="1" a="1"/>
  <c r="AY65" i="1" a="1"/>
  <c r="AY35" i="1" a="1"/>
  <c r="AL23" i="1" a="1"/>
  <c r="AL816" i="1" a="1"/>
  <c r="BG23" i="1" a="1"/>
  <c r="BB88" i="1" a="1"/>
  <c r="AL778" i="1" a="1"/>
  <c r="BC82" i="1" a="1"/>
  <c r="AL58" i="1" a="1"/>
  <c r="AO88" i="1" a="1"/>
  <c r="BD110" i="1" a="1"/>
  <c r="AW56" i="1" a="1"/>
  <c r="AQ57" i="1" a="1"/>
  <c r="AQ10" i="1" a="1"/>
  <c r="AV861" i="1" a="1"/>
  <c r="AL692" i="1" a="1"/>
  <c r="AL731" i="1" a="1"/>
  <c r="BD99" i="1" a="1"/>
  <c r="AT13" i="1" a="1"/>
  <c r="AL223" i="1" a="1"/>
  <c r="AU24" i="1" a="1"/>
  <c r="AO38" i="1" a="1"/>
  <c r="AL638" i="1" a="1"/>
  <c r="AL425" i="1" a="1"/>
  <c r="AP23" i="1" a="1"/>
  <c r="AZ32" i="1" a="1"/>
  <c r="AL555" i="1" a="1"/>
  <c r="AV28" i="1" a="1"/>
  <c r="AL264" i="1" a="1"/>
  <c r="AL244" i="1" a="1"/>
  <c r="AY34" i="1" a="1"/>
  <c r="BE96" i="1" a="1"/>
  <c r="BC54" i="1" a="1"/>
  <c r="AL324" i="1" a="1"/>
  <c r="BD38" i="1" a="1"/>
  <c r="AS56" i="1" a="1"/>
  <c r="BE89" i="1" a="1"/>
  <c r="BH986" i="1" a="1"/>
  <c r="AW81" i="1" a="1"/>
  <c r="AQ67" i="1" a="1"/>
  <c r="AL420" i="1" a="1"/>
  <c r="AL66" i="1" a="1"/>
  <c r="BF38" i="1" a="1"/>
  <c r="BI41" i="1" a="1"/>
  <c r="BJ928" i="1" a="1"/>
  <c r="BC883" i="1" a="1"/>
  <c r="AU987" i="1" a="1"/>
  <c r="BJ31" i="1" a="1"/>
  <c r="AT881" i="1" a="1"/>
  <c r="AR861" i="1" a="1"/>
  <c r="AL374" i="1" a="1"/>
  <c r="AZ57" i="1" a="1"/>
  <c r="BH17" i="1" a="1"/>
  <c r="AQ98" i="1" a="1"/>
  <c r="BJ920" i="1" a="1"/>
  <c r="AL579" i="1" a="1"/>
  <c r="BD101" i="1" a="1"/>
  <c r="AO34" i="1" a="1"/>
  <c r="BJ866" i="1" a="1"/>
  <c r="AP20" i="1" a="1"/>
  <c r="AW74" i="1" a="1"/>
  <c r="BF19" i="1" a="1"/>
  <c r="BF67" i="1" a="1"/>
  <c r="BE110" i="1" a="1"/>
  <c r="AY936" i="1" a="1"/>
  <c r="BC44" i="1" a="1"/>
  <c r="AV84" i="1" a="1"/>
  <c r="BI40" i="1" a="1"/>
  <c r="AL301" i="1" a="1"/>
  <c r="AL79" i="1" a="1"/>
  <c r="BD33" i="1" a="1"/>
  <c r="BD83" i="1" a="1"/>
  <c r="AL602" i="1" a="1"/>
  <c r="AL384" i="1" a="1"/>
  <c r="AQ37" i="1" a="1"/>
  <c r="AU82" i="1" a="1"/>
  <c r="AL337" i="1" a="1"/>
  <c r="AP40" i="1" a="1"/>
  <c r="AQ39" i="1" a="1"/>
  <c r="AL29" i="1" a="1"/>
  <c r="AL510" i="1" a="1"/>
  <c r="AL464" i="1" a="1"/>
  <c r="AV110" i="1" a="1"/>
  <c r="AP62" i="1" a="1"/>
  <c r="AL16" i="1" a="1"/>
  <c r="AL258" i="1" a="1"/>
  <c r="AL588" i="1" a="1"/>
  <c r="AL863" i="1" a="1"/>
  <c r="AW54" i="1" a="1"/>
  <c r="AL611" i="1" a="1"/>
  <c r="BD52" i="1" a="1"/>
  <c r="AO863" i="1" a="1"/>
  <c r="AP85" i="1" a="1"/>
  <c r="AW99" i="1" a="1"/>
  <c r="BC81" i="1" a="1"/>
  <c r="BI31" i="1" a="1"/>
  <c r="AL255" i="1" a="1"/>
  <c r="BJ76" i="1" a="1"/>
  <c r="BG40" i="1" a="1"/>
  <c r="AL106" i="1" a="1"/>
  <c r="AL843" i="1" a="1"/>
  <c r="BB987" i="1" a="1"/>
  <c r="BE35" i="1" a="1"/>
  <c r="AO23" i="1" a="1"/>
  <c r="AZ81" i="1" a="1"/>
  <c r="AL78" i="1" a="1"/>
  <c r="AO39" i="1" a="1"/>
  <c r="AR58" i="1" a="1"/>
  <c r="AL38" i="1" a="1"/>
  <c r="AL397" i="1" a="1"/>
  <c r="BJ106" i="1" a="1"/>
  <c r="BB77" i="1" a="1"/>
  <c r="BJ27" i="1" a="1"/>
  <c r="AO97" i="1" a="1"/>
  <c r="AS74" i="1" a="1"/>
  <c r="AU107" i="1" a="1"/>
  <c r="AU11" i="1" a="1"/>
  <c r="AL409" i="1" a="1"/>
  <c r="AL389" i="1" a="1"/>
  <c r="AL851" i="1" a="1"/>
  <c r="AP30" i="1" a="1"/>
  <c r="AL940" i="1" a="1"/>
  <c r="AW39" i="1" a="1"/>
  <c r="AO106" i="1" a="1"/>
  <c r="AY24" i="1" a="1"/>
  <c r="AX28" i="1" a="1"/>
  <c r="BA77" i="1" a="1"/>
  <c r="AL595" i="1" a="1"/>
  <c r="AR65" i="1" a="1"/>
  <c r="BD31" i="1" a="1"/>
  <c r="BG47" i="1" a="1"/>
  <c r="BB64" i="1" a="1"/>
  <c r="AL413" i="1" a="1"/>
  <c r="AL719" i="1" a="1"/>
  <c r="AL791" i="1" a="1"/>
  <c r="AT86" i="1" a="1"/>
  <c r="AW18" i="1" a="1"/>
  <c r="AW90" i="1" a="1"/>
  <c r="AW77" i="1" a="1"/>
  <c r="AX443" i="1" a="1"/>
  <c r="AQ479" i="1" a="1"/>
  <c r="AY19" i="1" a="1"/>
  <c r="BJ38" i="1" a="1"/>
  <c r="AV965" i="1" a="1"/>
  <c r="BA921" i="1" a="1"/>
  <c r="AT929" i="1" a="1"/>
  <c r="AL65" i="1" a="1"/>
  <c r="BE28" i="1" a="1"/>
  <c r="AL307" i="1" a="1"/>
  <c r="AW28" i="1" a="1"/>
  <c r="AL744" i="1" a="1"/>
  <c r="AU85" i="1" a="1"/>
  <c r="AZ35" i="1" a="1"/>
  <c r="AL738" i="1" a="1"/>
  <c r="AS25" i="1" a="1"/>
  <c r="AQ77" i="1" a="1"/>
  <c r="AX79" i="1" a="1"/>
  <c r="BH37" i="1" a="1"/>
  <c r="AL937" i="1" a="1"/>
  <c r="AL90" i="1" a="1"/>
  <c r="BI38" i="1" a="1"/>
  <c r="AX41" i="1" a="1"/>
  <c r="BH101" i="1" a="1"/>
  <c r="BD34" i="1" a="1"/>
  <c r="AT39" i="1" a="1"/>
  <c r="AX859" i="1" a="1"/>
  <c r="AL363" i="1" a="1"/>
  <c r="AL49" i="1" a="1"/>
  <c r="AL446" i="1" a="1"/>
  <c r="AL300" i="1" a="1"/>
  <c r="BC38" i="1" a="1"/>
  <c r="AV41" i="1" a="1"/>
  <c r="AL571" i="1" a="1"/>
  <c r="BF109" i="1" a="1"/>
  <c r="AS63" i="1" a="1"/>
  <c r="AX36" i="1" a="1"/>
  <c r="AT66" i="1" a="1"/>
  <c r="BJ908" i="1" a="1"/>
  <c r="AW32" i="1" a="1"/>
  <c r="AL99" i="1" a="1"/>
  <c r="BG74" i="1" a="1"/>
  <c r="BF100" i="1" a="1"/>
  <c r="BA59" i="1" a="1"/>
  <c r="BI84" i="1" a="1"/>
  <c r="AX60" i="1" a="1"/>
  <c r="BG106" i="1" a="1"/>
  <c r="BH105" i="1" a="1"/>
  <c r="AY938" i="1" a="1"/>
  <c r="AL683" i="1" a="1"/>
  <c r="AV47" i="1" a="1"/>
  <c r="AS31" i="1" a="1"/>
  <c r="AL91" i="1" a="1"/>
  <c r="AR62" i="1" a="1"/>
  <c r="AT8" i="1" a="1"/>
  <c r="BI81" i="1" a="1"/>
  <c r="AL13" i="1" a="1"/>
  <c r="AR24" i="1" a="1"/>
  <c r="AL715" i="1" a="1"/>
  <c r="AL326" i="1" a="1"/>
  <c r="AL698" i="1" a="1"/>
  <c r="AL375" i="1" a="1"/>
  <c r="BI61" i="1" a="1"/>
  <c r="AL654" i="1" a="1"/>
  <c r="AL80" i="1" a="1"/>
  <c r="BC72" i="1" a="1"/>
  <c r="BJ65" i="1" a="1"/>
  <c r="AV76" i="1" a="1"/>
  <c r="BJ41" i="1" a="1"/>
  <c r="AL97" i="1" a="1"/>
  <c r="BJ15" i="1" a="1"/>
  <c r="BF66" i="1" a="1"/>
  <c r="AV83" i="1" a="1"/>
  <c r="BD6" i="1" a="1"/>
  <c r="AT72" i="1" a="1"/>
  <c r="AP16" i="1" a="1"/>
  <c r="AQ36" i="1" a="1"/>
  <c r="AX106" i="1" a="1"/>
  <c r="AR97" i="1" a="1"/>
  <c r="AX62" i="1" a="1"/>
  <c r="AX82" i="1" a="1"/>
  <c r="AL461" i="1" a="1"/>
  <c r="BC94" i="1" a="1"/>
  <c r="AP885" i="1" a="1"/>
  <c r="BB56" i="1" a="1"/>
  <c r="AU962" i="1" a="1"/>
  <c r="BB924" i="1" a="1"/>
  <c r="AV8" i="1" a="1"/>
  <c r="AV36" i="1" a="1"/>
  <c r="AT938" i="1" a="1"/>
  <c r="AL656" i="1" a="1"/>
  <c r="AU8" i="1" a="1"/>
  <c r="AV60" i="1" a="1"/>
  <c r="AL942" i="1" a="1"/>
  <c r="AL587" i="1" a="1"/>
  <c r="AL330" i="1" a="1"/>
  <c r="AW23" i="1" a="1"/>
  <c r="AO984" i="1" a="1"/>
  <c r="AU909" i="1" a="1"/>
  <c r="AV926" i="1" a="1"/>
  <c r="AS81" i="1" a="1"/>
  <c r="AL424" i="1" a="1"/>
  <c r="AV35" i="1" a="1"/>
  <c r="BB76" i="1" a="1"/>
  <c r="AP26" i="1" a="1"/>
  <c r="AL438" i="1" a="1"/>
  <c r="AZ101" i="1" a="1"/>
  <c r="AL879" i="1" a="1"/>
  <c r="AL670" i="1" a="1"/>
  <c r="AP36" i="1" a="1"/>
  <c r="AV26" i="1" a="1"/>
  <c r="AY75" i="1" a="1"/>
  <c r="AL383" i="1" a="1"/>
  <c r="BC66" i="1" a="1"/>
  <c r="AL787" i="1" a="1"/>
  <c r="AL868" i="1" a="1"/>
  <c r="AO50" i="1" a="1"/>
  <c r="AX911" i="1" a="1"/>
  <c r="AU928" i="1" a="1"/>
  <c r="AP101" i="1" a="1"/>
  <c r="BB934" i="1" a="1"/>
  <c r="AW946" i="1" a="1"/>
  <c r="AR917" i="1" a="1"/>
  <c r="BC900" i="1" a="1"/>
  <c r="AL590" i="1" a="1"/>
  <c r="AO24" i="1" a="1"/>
  <c r="AO57" i="1" a="1"/>
  <c r="AL482" i="1" a="1"/>
  <c r="AS69" i="1" a="1"/>
  <c r="AP73" i="1" a="1"/>
  <c r="BI97" i="1" a="1"/>
  <c r="AL854" i="1" a="1"/>
  <c r="AL313" i="1" a="1"/>
  <c r="BC90" i="1" a="1"/>
  <c r="AL842" i="1" a="1"/>
  <c r="AU77" i="1" a="1"/>
  <c r="AL110" i="1" a="1"/>
  <c r="AL460" i="1" a="1"/>
  <c r="AT25" i="1" a="1"/>
  <c r="AW97" i="1" a="1"/>
  <c r="AR31" i="1" a="1"/>
  <c r="AL743" i="1" a="1"/>
  <c r="AL47" i="1" a="1"/>
  <c r="AX4" i="1" a="1"/>
  <c r="BJ79" i="1" a="1"/>
  <c r="AL421" i="1" a="1"/>
  <c r="AL309" i="1" a="1"/>
  <c r="AL274" i="1" a="1"/>
  <c r="AL694" i="1" a="1"/>
  <c r="AV82" i="1" a="1"/>
  <c r="AU81" i="1" a="1"/>
  <c r="AL408" i="1" a="1"/>
  <c r="AZ85" i="1" a="1"/>
  <c r="AL415" i="1" a="1"/>
  <c r="AY40" i="1" a="1"/>
  <c r="AL367" i="1" a="1"/>
  <c r="AL392" i="1" a="1"/>
  <c r="AY78" i="1" a="1"/>
  <c r="AW29" i="1" a="1"/>
  <c r="BC22" i="1" a="1"/>
  <c r="AW62" i="1" a="1"/>
  <c r="BE32" i="1" a="1"/>
  <c r="AW11" i="1" a="1"/>
  <c r="AT88" i="1" a="1"/>
  <c r="AR7" i="1" a="1"/>
  <c r="BA72" i="1" a="1"/>
  <c r="BJ97" i="1" a="1"/>
  <c r="AQ88" i="1" a="1"/>
  <c r="AS26" i="1" a="1"/>
  <c r="AQ40" i="1" a="1"/>
  <c r="BF34" i="1" a="1"/>
  <c r="AR104" i="1" a="1"/>
  <c r="AL269" i="1" a="1"/>
  <c r="AL298" i="1" a="1"/>
  <c r="AP861" i="1" a="1"/>
  <c r="AW66" i="1" a="1"/>
  <c r="BA16" i="1" a="1"/>
  <c r="AL534" i="1" a="1"/>
  <c r="AL336" i="1" a="1"/>
  <c r="AV98" i="1" a="1"/>
  <c r="BI71" i="1" a="1"/>
  <c r="BI51" i="1" a="1"/>
  <c r="AL745" i="1" a="1"/>
  <c r="BJ986" i="1" a="1"/>
  <c r="BB929" i="1" a="1"/>
  <c r="BF24" i="1" a="1"/>
  <c r="AX81" i="1" a="1"/>
  <c r="AL677" i="1" a="1"/>
  <c r="AL107" i="1" a="1"/>
  <c r="AL607" i="1" a="1"/>
  <c r="AL259" i="1" a="1"/>
  <c r="AL68" i="1" a="1"/>
  <c r="AL445" i="1" a="1"/>
  <c r="AL760" i="1" a="1"/>
  <c r="AQ41" i="1" a="1"/>
  <c r="BF74" i="1" a="1"/>
  <c r="AL84" i="1" a="1"/>
  <c r="AP78" i="1" a="1"/>
  <c r="BG39" i="1" a="1"/>
  <c r="AL403" i="1" a="1"/>
  <c r="AU859" i="1" a="1"/>
  <c r="BA881" i="1" a="1"/>
  <c r="AS938" i="1" a="1"/>
  <c r="BC76" i="1" a="1"/>
  <c r="BJ29" i="1" a="1"/>
  <c r="AL311" i="1" a="1"/>
  <c r="AL481" i="1" a="1"/>
  <c r="BA64" i="1" a="1"/>
  <c r="BI83" i="1" a="1"/>
  <c r="AW19" i="1" a="1"/>
  <c r="AX23" i="1" a="1"/>
  <c r="AL577" i="1" a="1"/>
  <c r="AL87" i="1" a="1"/>
  <c r="AL869" i="1" a="1"/>
  <c r="AL370" i="1" a="1"/>
  <c r="BD72" i="1" a="1"/>
  <c r="BC41" i="1" a="1"/>
  <c r="AL962" i="1" a="1"/>
  <c r="BI904" i="1" a="1"/>
  <c r="BF943" i="1" a="1"/>
  <c r="BD973" i="1" a="1"/>
  <c r="AL365" i="1" a="1"/>
  <c r="AY461" i="1" a="1"/>
  <c r="AW14" i="1" a="1"/>
  <c r="BE52" i="1" a="1"/>
  <c r="BB985" i="1" a="1"/>
  <c r="BF55" i="1" a="1"/>
  <c r="AT103" i="1" a="1"/>
  <c r="BB8" i="1" a="1"/>
  <c r="AX109" i="1" a="1"/>
  <c r="BA90" i="1" a="1"/>
  <c r="AL621" i="1" a="1"/>
  <c r="AT82" i="1" a="1"/>
  <c r="BH77" i="1" a="1"/>
  <c r="AL95" i="1" a="1"/>
  <c r="BE88" i="1" a="1"/>
  <c r="BC36" i="1" a="1"/>
  <c r="AS24" i="1" a="1"/>
  <c r="AL769" i="1" a="1"/>
  <c r="AL882" i="1" a="1"/>
  <c r="AP906" i="1" a="1"/>
  <c r="BG929" i="1" a="1"/>
  <c r="AY102" i="1" a="1"/>
  <c r="AL560" i="1" a="1"/>
  <c r="BE7" i="1" a="1"/>
  <c r="AW100" i="1" a="1"/>
  <c r="AU109" i="1" a="1"/>
  <c r="AL710" i="1" a="1"/>
  <c r="AL673" i="1" a="1"/>
  <c r="BB21" i="1" a="1"/>
  <c r="AU39" i="1" a="1"/>
  <c r="AL77" i="1" a="1"/>
  <c r="AY88" i="1" a="1"/>
  <c r="BD926" i="1" a="1"/>
  <c r="AL497" i="1" a="1"/>
  <c r="AL357" i="1" a="1"/>
  <c r="BG95" i="1" a="1"/>
  <c r="BC99" i="1" a="1"/>
  <c r="AL720" i="1" a="1"/>
  <c r="BI17" i="1" a="1"/>
  <c r="AR86" i="1" a="1"/>
  <c r="BC932" i="1" a="1"/>
  <c r="BI936" i="1" a="1"/>
  <c r="BC74" i="1" a="1"/>
  <c r="BH84" i="1" a="1"/>
  <c r="AL82" i="1" a="1"/>
  <c r="AL434" i="1" a="1"/>
  <c r="AL771" i="1" a="1"/>
  <c r="BJ980" i="1" a="1"/>
  <c r="AU910" i="1" a="1"/>
  <c r="AR72" i="1" a="1"/>
  <c r="AL86" i="1" a="1"/>
  <c r="BE64" i="1" a="1"/>
  <c r="BD25" i="1" a="1"/>
  <c r="AT38" i="1" a="1"/>
  <c r="BJ33" i="1" a="1"/>
  <c r="AL241" i="1" a="1"/>
  <c r="BA41" i="1" a="1"/>
  <c r="AL517" i="1" a="1"/>
  <c r="AL67" i="1" a="1"/>
  <c r="BH87" i="1" a="1"/>
  <c r="AY37" i="1" a="1"/>
  <c r="AZ110" i="1" a="1"/>
  <c r="AQ30" i="1" a="1"/>
  <c r="AL597" i="1" a="1"/>
  <c r="AL93" i="1" a="1"/>
  <c r="AX85" i="1" a="1"/>
  <c r="AW73" i="1" a="1"/>
  <c r="BE36" i="1" a="1"/>
  <c r="AO29" i="1" a="1"/>
  <c r="AZ47" i="1" a="1"/>
  <c r="BB25" i="1" a="1"/>
  <c r="BF87" i="1" a="1"/>
  <c r="BB37" i="1" a="1"/>
  <c r="BJ12" i="1" a="1"/>
  <c r="AL594" i="1" a="1"/>
  <c r="BA93" i="1" a="1"/>
  <c r="AR4" i="1" a="1"/>
  <c r="AZ27" i="1" a="1"/>
  <c r="BC17" i="1" a="1"/>
  <c r="BG43" i="1" a="1"/>
  <c r="AO21" i="1" a="1"/>
  <c r="AL284" i="1" a="1"/>
  <c r="AR106" i="1" a="1"/>
  <c r="AL373" i="1" a="1"/>
  <c r="AW68" i="1" a="1"/>
  <c r="BF80" i="1" a="1"/>
  <c r="BA85" i="1" a="1"/>
  <c r="BA32" i="1" a="1"/>
  <c r="AL941" i="1" a="1"/>
  <c r="AX34" i="1" a="1"/>
  <c r="AL725" i="1" a="1"/>
  <c r="AL528" i="1" a="1"/>
  <c r="BA28" i="1" a="1"/>
  <c r="BA101" i="1" a="1"/>
  <c r="AO99" i="1" a="1"/>
  <c r="BI103" i="1" a="1"/>
  <c r="AY99" i="1" a="1"/>
  <c r="AL63" i="1" a="1"/>
  <c r="BG34" i="1" a="1"/>
  <c r="BG62" i="1" a="1"/>
  <c r="BG75" i="1" a="1"/>
  <c r="BI12" i="1" a="1"/>
  <c r="BJ87" i="1" a="1"/>
  <c r="BH8" i="1" a="1"/>
  <c r="BC925" i="1" a="1"/>
  <c r="AL247" i="1" a="1"/>
  <c r="BF32" i="1" a="1"/>
  <c r="BE85" i="1" a="1"/>
  <c r="AL789" i="1" a="1"/>
  <c r="AL362" i="1" a="1"/>
  <c r="BF98" i="1" a="1"/>
  <c r="BF926" i="1" a="1"/>
  <c r="BC42" i="1" a="1"/>
  <c r="AL225" i="1" a="1"/>
  <c r="BD39" i="1" a="1"/>
  <c r="AL635" i="1" a="1"/>
  <c r="BG37" i="1" a="1"/>
  <c r="BG5" i="1" a="1"/>
  <c r="BH38" i="1" a="1"/>
  <c r="AL105" i="1" a="1"/>
  <c r="AV34" i="1" a="1"/>
  <c r="AL450" i="1" a="1"/>
  <c r="BG84" i="1" a="1"/>
  <c r="BJ108" i="1" a="1"/>
  <c r="AZ25" i="1" a="1"/>
  <c r="AL109" i="1" a="1"/>
  <c r="BI24" i="1" a="1"/>
  <c r="AW67" i="1" a="1"/>
  <c r="AT105" i="1" a="1"/>
  <c r="AY906" i="1" a="1"/>
  <c r="AL48" i="1" a="1"/>
  <c r="AP89" i="1" a="1"/>
  <c r="AO9" i="1" a="1"/>
  <c r="AR91" i="1" a="1"/>
  <c r="BG9" i="1" a="1"/>
  <c r="BF25" i="1" a="1"/>
  <c r="AL470" i="1" a="1"/>
  <c r="AQ108" i="1" a="1"/>
  <c r="BC24" i="1" a="1"/>
  <c r="BG31" i="1" a="1"/>
  <c r="AL401" i="1" a="1"/>
  <c r="AS41" i="1" a="1"/>
  <c r="AS32" i="1" a="1"/>
  <c r="AL37" i="1" a="1"/>
  <c r="AL953" i="1" a="1"/>
  <c r="BG82" i="1" a="1"/>
  <c r="AT80" i="1" a="1"/>
  <c r="AL100" i="1" a="1"/>
  <c r="AQ74" i="1" a="1"/>
  <c r="BH85" i="1" a="1"/>
  <c r="AL39" i="1" a="1"/>
  <c r="AV22" i="1" a="1"/>
  <c r="BA31" i="1" a="1"/>
  <c r="AL933" i="1" a="1"/>
  <c r="AL377" i="1" a="1"/>
  <c r="AL19" i="1" a="1"/>
  <c r="AY96" i="1" a="1"/>
  <c r="AL708" i="1" a="1"/>
  <c r="AQ80" i="1" a="1"/>
  <c r="AV38" i="1" a="1"/>
  <c r="AX66" i="1" a="1"/>
  <c r="AL267" i="1" a="1"/>
  <c r="BD3" i="1" a="1"/>
  <c r="AV65" i="1" a="1"/>
  <c r="AL734" i="1" a="1"/>
  <c r="AO41" i="1" a="1"/>
  <c r="BC37" i="1" a="1"/>
  <c r="AR82" i="1" a="1"/>
  <c r="AL14" i="1" a="1"/>
  <c r="BE18" i="1" a="1"/>
  <c r="BD50" i="1" a="1"/>
  <c r="AL949" i="1" a="1"/>
  <c r="AL369" i="1" a="1"/>
  <c r="AR23" i="1" a="1"/>
  <c r="BA55" i="1" a="1"/>
  <c r="AL64" i="1" a="1"/>
  <c r="AL399" i="1" a="1"/>
  <c r="AY29" i="1" a="1"/>
  <c r="BI42" i="1" a="1"/>
  <c r="AW80" i="1" a="1"/>
  <c r="BB927" i="1" a="1"/>
  <c r="BJ3" i="1" a="1"/>
  <c r="BE82" i="1" a="1"/>
  <c r="AW22" i="1" a="1"/>
  <c r="BD78" i="1" a="1"/>
  <c r="AL348" i="1" a="1"/>
  <c r="AL730" i="1" a="1"/>
  <c r="AR40" i="1" a="1"/>
  <c r="BG38" i="1" a="1"/>
  <c r="AL454" i="1" a="1"/>
  <c r="AQ33" i="1" a="1"/>
  <c r="AL697" i="1" a="1"/>
  <c r="AL838" i="1" a="1"/>
  <c r="AL426" i="1" a="1"/>
  <c r="BD79" i="1" a="1"/>
  <c r="BJ34" i="1" a="1"/>
  <c r="BH106" i="1" a="1"/>
  <c r="BF887" i="1" a="1"/>
  <c r="AT396" i="1" a="1"/>
  <c r="AZ71" i="1" a="1"/>
  <c r="AX31" i="1" a="1"/>
  <c r="AS988" i="1" a="1"/>
  <c r="BG982" i="1" a="1"/>
  <c r="AO901" i="1" a="1"/>
  <c r="AR914" i="1" a="1"/>
  <c r="AY916" i="1" a="1"/>
  <c r="AQ25" i="1" a="1"/>
  <c r="AL808" i="1" a="1"/>
  <c r="AL419" i="1" a="1"/>
  <c r="BI78" i="1" a="1"/>
  <c r="BB891" i="1" a="1"/>
  <c r="AY919" i="1" a="1"/>
  <c r="AL455" i="1" a="1"/>
  <c r="AU36" i="1" a="1"/>
  <c r="AX87" i="1" a="1"/>
  <c r="BA91" i="1" a="1"/>
  <c r="BB914" i="1" a="1"/>
  <c r="AQ967" i="1" a="1"/>
  <c r="AT59" i="1" a="1"/>
  <c r="BI56" i="1" a="1"/>
  <c r="AY94" i="1" a="1"/>
  <c r="BB67" i="1" a="1"/>
  <c r="BF45" i="1" a="1"/>
  <c r="BB105" i="1" a="1"/>
  <c r="AX61" i="1" a="1"/>
  <c r="AS70" i="1" a="1"/>
  <c r="AS95" i="1" a="1"/>
  <c r="BF21" i="1" a="1"/>
  <c r="BE22" i="1" a="1"/>
  <c r="AL859" i="1" a="1"/>
  <c r="AL642" i="1" a="1"/>
  <c r="BF14" i="1" a="1"/>
  <c r="BJ91" i="1" a="1"/>
  <c r="AT987" i="1" a="1"/>
  <c r="AL556" i="1" a="1"/>
  <c r="BD930" i="1" a="1"/>
  <c r="BJ935" i="1" a="1"/>
  <c r="AL271" i="1" a="1"/>
  <c r="BE46" i="1" a="1"/>
  <c r="AY27" i="1" a="1"/>
  <c r="AT76" i="1" a="1"/>
  <c r="AL623" i="1" a="1"/>
  <c r="AT17" i="1" a="1"/>
  <c r="BC110" i="1" a="1"/>
  <c r="AL250" i="1" a="1"/>
  <c r="AL234" i="1" a="1"/>
  <c r="AL411" i="1" a="1"/>
  <c r="BJ66" i="1" a="1"/>
  <c r="BF97" i="1" a="1"/>
  <c r="AL728" i="1" a="1"/>
  <c r="AS76" i="1" a="1"/>
  <c r="AL658" i="1" a="1"/>
  <c r="AU93" i="1" a="1"/>
  <c r="AT94" i="1" a="1"/>
  <c r="AR105" i="1" a="1"/>
  <c r="AL282" i="1" a="1"/>
  <c r="AU110" i="1" a="1"/>
  <c r="AS44" i="1" a="1"/>
  <c r="BF881" i="1" a="1"/>
  <c r="AV983" i="1" a="1"/>
  <c r="BC62" i="1" a="1"/>
  <c r="AL76" i="1" a="1"/>
  <c r="AP39" i="1" a="1"/>
  <c r="AL836" i="1" a="1"/>
  <c r="AT61" i="1" a="1"/>
  <c r="AL561" i="1" a="1"/>
  <c r="BC58" i="1" a="1"/>
  <c r="AT21" i="1" a="1"/>
  <c r="AT934" i="1" a="1"/>
  <c r="AL359" i="1" a="1"/>
  <c r="BJ452" i="1" a="1"/>
  <c r="AP69" i="1" a="1"/>
  <c r="BJ95" i="1" a="1"/>
  <c r="BD64" i="1" a="1"/>
  <c r="AL89" i="1" a="1"/>
  <c r="AR19" i="1" a="1"/>
  <c r="BH44" i="1" a="1"/>
  <c r="BJ924" i="1" a="1"/>
  <c r="BC969" i="1" a="1"/>
  <c r="BC93" i="1" a="1"/>
  <c r="AV901" i="1" a="1"/>
  <c r="AW896" i="1" a="1"/>
  <c r="AY983" i="1" a="1"/>
  <c r="BH457" i="1" a="1"/>
  <c r="BC32" i="1" a="1"/>
  <c r="AU90" i="1" a="1"/>
  <c r="AL226" i="1" a="1"/>
  <c r="BI92" i="1" a="1"/>
  <c r="AX56" i="1" a="1"/>
  <c r="AW43" i="1" a="1"/>
  <c r="AW31" i="1" a="1"/>
  <c r="AX101" i="1" a="1"/>
  <c r="BG11" i="1" a="1"/>
  <c r="BI860" i="1" a="1"/>
  <c r="BE911" i="1" a="1"/>
  <c r="AL796" i="1" a="1"/>
  <c r="BI105" i="1" a="1"/>
  <c r="AO86" i="1" a="1"/>
  <c r="AP94" i="1" a="1"/>
  <c r="AQ84" i="1" a="1"/>
  <c r="AL823" i="1" a="1"/>
  <c r="BA33" i="1" a="1"/>
  <c r="AQ15" i="1" a="1"/>
  <c r="BE84" i="1" a="1"/>
  <c r="AY909" i="1" a="1"/>
  <c r="AT983" i="1" a="1"/>
  <c r="BB29" i="1" a="1"/>
  <c r="AL794" i="1" a="1"/>
  <c r="BH981" i="1" a="1"/>
  <c r="BJ57" i="1" a="1"/>
  <c r="AV307" i="1" a="1"/>
  <c r="BI433" i="1" a="1"/>
  <c r="BC865" i="1" a="1"/>
  <c r="AU80" i="1" a="1"/>
  <c r="BG899" i="1" a="1"/>
  <c r="AO922" i="1" a="1"/>
  <c r="AU30" i="1" a="1"/>
  <c r="BH109" i="1" a="1"/>
  <c r="BH89" i="1" a="1"/>
  <c r="BF106" i="1" a="1"/>
  <c r="BF73" i="1" a="1"/>
  <c r="BJ964" i="1" a="1"/>
  <c r="AL777" i="1" a="1"/>
  <c r="BC889" i="1" a="1"/>
  <c r="AL364" i="1" a="1"/>
  <c r="AT42" i="1" a="1"/>
  <c r="AT30" i="1" a="1"/>
  <c r="BA87" i="1" a="1"/>
  <c r="AR26" i="1" a="1"/>
  <c r="AZ76" i="1" a="1"/>
  <c r="AL276" i="1" a="1"/>
  <c r="AX89" i="1" a="1"/>
  <c r="AU10" i="1" a="1"/>
  <c r="BE452" i="1" a="1"/>
  <c r="AL837" i="1" a="1"/>
  <c r="AO70" i="1" a="1"/>
  <c r="BG3" i="1" a="1"/>
  <c r="AW13" i="1" a="1"/>
  <c r="AZ914" i="1" a="1"/>
  <c r="AW901" i="1" a="1"/>
  <c r="BJ441" i="1" a="1"/>
  <c r="BC55" i="1" a="1"/>
  <c r="BH16" i="1" a="1"/>
  <c r="AU875" i="1" a="1"/>
  <c r="AV451" i="1" a="1"/>
  <c r="BF921" i="1" a="1"/>
  <c r="AL834" i="1" a="1"/>
  <c r="BI33" i="1" a="1"/>
  <c r="AP29" i="1" a="1"/>
  <c r="AR5" i="1" a="1"/>
  <c r="BC60" i="1" a="1"/>
  <c r="AP97" i="1" a="1"/>
  <c r="BC14" i="1" a="1"/>
  <c r="BA875" i="1" a="1"/>
  <c r="BE921" i="1" a="1"/>
  <c r="BB48" i="1" a="1"/>
  <c r="AR984" i="1" a="1"/>
  <c r="AV58" i="1" a="1"/>
  <c r="BA464" i="1" a="1"/>
  <c r="AS924" i="1" a="1"/>
  <c r="AW899" i="1" a="1"/>
  <c r="BH891" i="1" a="1"/>
  <c r="AL486" i="1" a="1"/>
  <c r="AL417" i="1" a="1"/>
  <c r="BH936" i="1" a="1"/>
  <c r="AY90" i="1" a="1"/>
  <c r="AO915" i="1" a="1"/>
  <c r="AP19" i="1" a="1"/>
  <c r="BC25" i="1" a="1"/>
  <c r="BJ8" i="1" a="1"/>
  <c r="AL405" i="1" a="1"/>
  <c r="BG404" i="1" a="1"/>
  <c r="AS887" i="1" a="1"/>
  <c r="AS93" i="1" a="1"/>
  <c r="BB36" i="1" a="1"/>
  <c r="BE106" i="1" a="1"/>
  <c r="AZ5" i="1" a="1"/>
  <c r="AQ919" i="1" a="1"/>
  <c r="BI55" i="1" a="1"/>
  <c r="BB4" i="1" a="1"/>
  <c r="AO47" i="1" a="1"/>
  <c r="AR16" i="1" a="1"/>
  <c r="BF81" i="1" a="1"/>
  <c r="AQ106" i="1" a="1"/>
  <c r="AL12" i="1" a="1"/>
  <c r="BF977" i="1" a="1"/>
  <c r="AY987" i="1" a="1"/>
  <c r="AL227" i="1" a="1"/>
  <c r="AT914" i="1" a="1"/>
  <c r="BB18" i="1" a="1"/>
  <c r="AL862" i="1" a="1"/>
  <c r="AU100" i="1" a="1"/>
  <c r="AL819" i="1" a="1"/>
  <c r="AO72" i="1" a="1"/>
  <c r="BE71" i="1" a="1"/>
  <c r="AZ12" i="1" a="1"/>
  <c r="AR933" i="1" a="1"/>
  <c r="AQ938" i="1" a="1"/>
  <c r="BA901" i="1" a="1"/>
  <c r="AW102" i="1" a="1"/>
  <c r="AU877" i="1" a="1"/>
  <c r="AU907" i="1" a="1"/>
  <c r="AU939" i="1" a="1"/>
  <c r="BA19" i="1" a="1"/>
  <c r="AR870" i="1" a="1"/>
  <c r="AW27" i="1" a="1"/>
  <c r="AP100" i="1" a="1"/>
  <c r="BD7" i="1" a="1"/>
  <c r="AL832" i="1" a="1"/>
  <c r="AY33" i="1" a="1"/>
  <c r="AZ91" i="1" a="1"/>
  <c r="AL736" i="1" a="1"/>
  <c r="AQ859" i="1" a="1"/>
  <c r="AQ72" i="1" a="1"/>
  <c r="AW91" i="1" a="1"/>
  <c r="AR110" i="1" a="1"/>
  <c r="BJ52" i="1" a="1"/>
  <c r="AT37" i="1" a="1"/>
  <c r="AR64" i="1" a="1"/>
  <c r="AL575" i="1" a="1"/>
  <c r="AV90" i="1" a="1"/>
  <c r="AZ44" i="1" a="1"/>
  <c r="AW89" i="1" a="1"/>
  <c r="BA859" i="1" a="1"/>
  <c r="BJ59" i="1" a="1"/>
  <c r="AL667" i="1" a="1"/>
  <c r="AX938" i="1" a="1"/>
  <c r="BH951" i="1" a="1"/>
  <c r="AP109" i="1" a="1"/>
  <c r="AW78" i="1" a="1"/>
  <c r="AL645" i="1" a="1"/>
  <c r="AQ43" i="1" a="1"/>
  <c r="AY933" i="1" a="1"/>
  <c r="AR979" i="1" a="1"/>
  <c r="AT310" i="1" a="1"/>
  <c r="BD23" i="1" a="1"/>
  <c r="BF975" i="1" a="1"/>
  <c r="AR88" i="1" a="1"/>
  <c r="BH60" i="1" a="1"/>
  <c r="AL62" i="1" a="1"/>
  <c r="AQ988" i="1" a="1"/>
  <c r="BA900" i="1" a="1"/>
  <c r="AT910" i="1" a="1"/>
  <c r="AL402" i="1" a="1"/>
  <c r="AL228" i="1" a="1"/>
  <c r="AT100" i="1" a="1"/>
  <c r="BI74" i="1" a="1"/>
  <c r="BA75" i="1" a="1"/>
  <c r="AU915" i="1" a="1"/>
  <c r="AZ18" i="1" a="1"/>
  <c r="AY22" i="1" a="1"/>
  <c r="AS64" i="1" a="1"/>
  <c r="AO109" i="1" a="1"/>
  <c r="AL749" i="1" a="1"/>
  <c r="AO48" i="1" a="1"/>
  <c r="AT33" i="1" a="1"/>
  <c r="AL957" i="1" a="1"/>
  <c r="BJ410" i="1" a="1"/>
  <c r="AT64" i="1" a="1"/>
  <c r="BF922" i="1" a="1"/>
  <c r="BI474" i="1" a="1"/>
  <c r="AS21" i="1" a="1"/>
  <c r="AU982" i="1" a="1"/>
  <c r="BB60" i="1" a="1"/>
  <c r="BI889" i="1" a="1"/>
  <c r="AO927" i="1" a="1"/>
  <c r="AW900" i="1" a="1"/>
  <c r="AP971" i="1" a="1"/>
  <c r="AU947" i="1" a="1"/>
  <c r="AS78" i="1" a="1"/>
  <c r="AS82" i="1" a="1"/>
  <c r="BA74" i="1" a="1"/>
  <c r="AY25" i="1" a="1"/>
  <c r="AL537" i="1" a="1"/>
  <c r="BA83" i="1" a="1"/>
  <c r="AS100" i="1" a="1"/>
  <c r="BE31" i="1" a="1"/>
  <c r="AL806" i="1" a="1"/>
  <c r="AL542" i="1" a="1"/>
  <c r="AS49" i="1" a="1"/>
  <c r="AU71" i="1" a="1"/>
  <c r="AS37" i="1" a="1"/>
  <c r="AQ14" i="1" a="1"/>
  <c r="BC30" i="1" a="1"/>
  <c r="BJ86" i="1" a="1"/>
  <c r="BI88" i="1" a="1"/>
  <c r="AL610" i="1" a="1"/>
  <c r="AL452" i="1" a="1"/>
  <c r="AL605" i="1" a="1"/>
  <c r="BD104" i="1" a="1"/>
  <c r="BB15" i="1" a="1"/>
  <c r="BA78" i="1" a="1"/>
  <c r="AL585" i="1" a="1"/>
  <c r="BI70" i="1" a="1"/>
  <c r="AT91" i="1" a="1"/>
  <c r="BI34" i="1" a="1"/>
  <c r="BB41" i="1" a="1"/>
  <c r="AL608" i="1" a="1"/>
  <c r="AL675" i="1" a="1"/>
  <c r="AL4" i="1" a="1"/>
  <c r="AL236" i="1" a="1"/>
  <c r="BI927" i="1" a="1"/>
  <c r="AR29" i="1" a="1"/>
  <c r="AL347" i="1" a="1"/>
  <c r="AL312" i="1" a="1"/>
  <c r="BE91" i="1" a="1"/>
  <c r="AL289" i="1" a="1"/>
  <c r="BD28" i="1" a="1"/>
  <c r="AW85" i="1" a="1"/>
  <c r="BA65" i="1" a="1"/>
  <c r="BG76" i="1" a="1"/>
  <c r="BJ46" i="1" a="1"/>
  <c r="BE9" i="1" a="1"/>
  <c r="BI39" i="1" a="1"/>
  <c r="AL644" i="1" a="1"/>
  <c r="AZ59" i="1" a="1"/>
  <c r="BI36" i="1" a="1"/>
  <c r="AR21" i="1" a="1"/>
  <c r="AY105" i="1" a="1"/>
  <c r="AU37" i="1" a="1"/>
  <c r="AQ11" i="1" a="1"/>
  <c r="AQ38" i="1" a="1"/>
  <c r="BG451" i="1" a="1"/>
  <c r="AU96" i="1" a="1"/>
  <c r="BD463" i="1" a="1"/>
  <c r="AV414" i="1" a="1"/>
  <c r="AP465" i="1" a="1"/>
  <c r="AQ900" i="1" a="1"/>
  <c r="AQ890" i="1" a="1"/>
  <c r="BB253" i="1" a="1"/>
  <c r="AZ75" i="1" a="1"/>
  <c r="AO98" i="1" a="1"/>
  <c r="AQ71" i="1" a="1"/>
  <c r="AL827" i="1" a="1"/>
  <c r="BE95" i="1" a="1"/>
  <c r="AW987" i="1" a="1"/>
  <c r="AL853" i="1" a="1"/>
  <c r="BE21" i="1" a="1"/>
  <c r="AX68" i="1" a="1"/>
  <c r="AO987" i="1" a="1"/>
  <c r="AY9" i="1" a="1"/>
  <c r="BD75" i="1" a="1"/>
  <c r="BD17" i="1" a="1"/>
  <c r="AY50" i="1" a="1"/>
  <c r="AW926" i="1" a="1"/>
  <c r="AP983" i="1" a="1"/>
  <c r="BJ887" i="1" a="1"/>
  <c r="BE877" i="1" a="1"/>
  <c r="AP380" i="1" a="1"/>
  <c r="BB922" i="1" a="1"/>
  <c r="BA461" i="1" a="1"/>
  <c r="AT943" i="1" a="1"/>
  <c r="AX65" i="1" a="1"/>
  <c r="AL2" i="1" a="1"/>
  <c r="BE65" i="1" a="1"/>
  <c r="AV4" i="1" a="1"/>
  <c r="AZ905" i="1" a="1"/>
  <c r="AW470" i="1" a="1"/>
  <c r="AY48" i="1" a="1"/>
  <c r="AP87" i="1" a="1"/>
  <c r="AT923" i="1" a="1"/>
  <c r="AX29" i="1" a="1"/>
  <c r="AL507" i="1" a="1"/>
  <c r="AS99" i="1" a="1"/>
  <c r="AL11" i="1" a="1"/>
  <c r="AW21" i="1" a="1"/>
  <c r="AS46" i="1" a="1"/>
  <c r="AL801" i="1" a="1"/>
  <c r="BG880" i="1" a="1"/>
  <c r="AT71" i="1" a="1"/>
  <c r="AL815" i="1" a="1"/>
  <c r="BB467" i="1" a="1"/>
  <c r="AU891" i="1" a="1"/>
  <c r="BB47" i="1" a="1"/>
  <c r="AV904" i="1" a="1"/>
  <c r="BB879" i="1" a="1"/>
  <c r="AQ863" i="1" a="1"/>
  <c r="BF5" i="1" a="1"/>
  <c r="AX69" i="1" a="1"/>
  <c r="AQ89" i="1" a="1"/>
  <c r="AX16" i="1" a="1"/>
  <c r="BH33" i="1" a="1"/>
  <c r="AT920" i="1" a="1"/>
  <c r="AX103" i="1" a="1"/>
  <c r="AV66" i="1" a="1"/>
  <c r="AU966" i="1" a="1"/>
  <c r="AX909" i="1" a="1"/>
  <c r="AL821" i="1" a="1"/>
  <c r="AS106" i="1" a="1"/>
  <c r="AX896" i="1" a="1"/>
  <c r="BA445" i="1" a="1"/>
  <c r="BC937" i="1" a="1"/>
  <c r="AZ931" i="1" a="1"/>
  <c r="BH40" i="1" a="1"/>
  <c r="AX110" i="1" a="1"/>
  <c r="BH61" i="1" a="1"/>
  <c r="BD89" i="1" a="1"/>
  <c r="BD107" i="1" a="1"/>
  <c r="AU17" i="1" a="1"/>
  <c r="AR60" i="1" a="1"/>
  <c r="AY91" i="1" a="1"/>
  <c r="AT93" i="1" a="1"/>
  <c r="AQ90" i="1" a="1"/>
  <c r="AX10" i="1" a="1"/>
  <c r="AO53" i="1" a="1"/>
  <c r="AQ101" i="1" a="1"/>
  <c r="AV109" i="1" a="1"/>
  <c r="AX71" i="1" a="1"/>
  <c r="AR938" i="1" a="1"/>
  <c r="BI77" i="1" a="1"/>
  <c r="AS929" i="1" a="1"/>
  <c r="AO78" i="1" a="1"/>
  <c r="AX50" i="1" a="1"/>
  <c r="AL328" i="1" a="1"/>
  <c r="BC88" i="1" a="1"/>
  <c r="AU49" i="1" a="1"/>
  <c r="BH81" i="1" a="1"/>
  <c r="BG884" i="1" a="1"/>
  <c r="AV6" i="1" a="1"/>
  <c r="AS80" i="1" a="1"/>
  <c r="BI93" i="1" a="1"/>
  <c r="AP67" i="1" a="1"/>
  <c r="AV78" i="1" a="1"/>
  <c r="BG83" i="1" a="1"/>
  <c r="AL714" i="1" a="1"/>
  <c r="AZ49" i="1" a="1"/>
  <c r="AO42" i="1" a="1"/>
  <c r="BA46" i="1" a="1"/>
  <c r="AR83" i="1" a="1"/>
  <c r="BD66" i="1" a="1"/>
  <c r="AL103" i="1" a="1"/>
  <c r="BE81" i="1" a="1"/>
  <c r="BF16" i="1" a="1"/>
  <c r="AT56" i="1" a="1"/>
  <c r="AL299" i="1" a="1"/>
  <c r="AL520" i="1" a="1"/>
  <c r="AL303" i="1" a="1"/>
  <c r="AU34" i="1" a="1"/>
  <c r="AL7" i="1" a="1"/>
  <c r="AV25" i="1" a="1"/>
  <c r="BI63" i="1" a="1"/>
  <c r="BI75" i="1" a="1"/>
  <c r="BE66" i="1" a="1"/>
  <c r="AP413" i="1" a="1"/>
  <c r="AU51" i="1" a="1"/>
  <c r="AV937" i="1" a="1"/>
  <c r="AQ872" i="1" a="1"/>
  <c r="BE433" i="1" a="1"/>
  <c r="BG879" i="1" a="1"/>
  <c r="AX879" i="1" a="1"/>
  <c r="BE894" i="1" a="1"/>
  <c r="AT110" i="1" a="1"/>
  <c r="AP8" i="1" a="1"/>
  <c r="AY55" i="1" a="1"/>
  <c r="AW874" i="1" a="1"/>
  <c r="AL704" i="1" a="1"/>
  <c r="AL467" i="1" a="1"/>
  <c r="AS19" i="1" a="1"/>
  <c r="AT69" i="1" a="1"/>
  <c r="AT43" i="1" a="1"/>
  <c r="BA110" i="1" a="1"/>
  <c r="AT63" i="1" a="1"/>
  <c r="BE50" i="1" a="1"/>
  <c r="AL666" i="1" a="1"/>
  <c r="AP77" i="1" a="1"/>
  <c r="AU863" i="1" a="1"/>
  <c r="AQ28" i="1" a="1"/>
  <c r="AL98" i="1" a="1"/>
  <c r="BG81" i="1" a="1"/>
  <c r="AT36" i="1" a="1"/>
  <c r="AL723" i="1" a="1"/>
  <c r="BH26" i="1" a="1"/>
  <c r="BB938" i="1" a="1"/>
  <c r="AV80" i="1" a="1"/>
  <c r="AZ920" i="1" a="1"/>
  <c r="AR897" i="1" a="1"/>
  <c r="AO951" i="1" a="1"/>
  <c r="AP910" i="1" a="1"/>
  <c r="AX435" i="1" a="1"/>
  <c r="BE971" i="1" a="1"/>
  <c r="BI980" i="1" a="1"/>
  <c r="BG861" i="1" a="1"/>
  <c r="BG475" i="1" a="1"/>
  <c r="AU52" i="1" a="1"/>
  <c r="AR77" i="1" a="1"/>
  <c r="AT79" i="1" a="1"/>
  <c r="BD2" i="1" a="1"/>
  <c r="AV860" i="1" a="1"/>
  <c r="AR10" i="1" a="1"/>
  <c r="BC2" i="1" a="1"/>
  <c r="AY462" i="1" a="1"/>
  <c r="AL242" i="1" a="1"/>
  <c r="AL763" i="1" a="1"/>
  <c r="BA22" i="1" a="1"/>
  <c r="AU59" i="1" a="1"/>
  <c r="AZ26" i="1" a="1"/>
  <c r="AL669" i="1" a="1"/>
  <c r="AP81" i="1" a="1"/>
  <c r="AL660" i="1" a="1"/>
  <c r="BH78" i="1" a="1"/>
  <c r="AQ12" i="1" a="1"/>
  <c r="BF15" i="1" a="1"/>
  <c r="AS68" i="1" a="1"/>
  <c r="BH72" i="1" a="1"/>
  <c r="BD88" i="1" a="1"/>
  <c r="AU43" i="1" a="1"/>
  <c r="AW907" i="1" a="1"/>
  <c r="AW894" i="1" a="1"/>
  <c r="AS934" i="1" a="1"/>
  <c r="BC89" i="1" a="1"/>
  <c r="BE74" i="1" a="1"/>
  <c r="BI921" i="1" a="1"/>
  <c r="AQ412" i="1" a="1"/>
  <c r="BI9" i="1" a="1"/>
  <c r="BA891" i="1" a="1"/>
  <c r="AO84" i="1" a="1"/>
  <c r="AZ33" i="1" a="1"/>
  <c r="AS88" i="1" a="1"/>
  <c r="BA23" i="1" a="1"/>
  <c r="BB103" i="1" a="1"/>
  <c r="BJ24" i="1" a="1"/>
  <c r="AL606" i="1" a="1"/>
  <c r="BC105" i="1" a="1"/>
  <c r="BI979" i="1" a="1"/>
  <c r="AS61" i="1" a="1"/>
  <c r="AL702" i="1" a="1"/>
  <c r="AY61" i="1" a="1"/>
  <c r="AZ43" i="1" a="1"/>
  <c r="AL764" i="1" a="1"/>
  <c r="BG77" i="1" a="1"/>
  <c r="AL864" i="1" a="1"/>
  <c r="AS23" i="1" a="1"/>
  <c r="AV102" i="1" a="1"/>
  <c r="AL544" i="1" a="1"/>
  <c r="AL672" i="1" a="1"/>
  <c r="BJ98" i="1" a="1"/>
  <c r="AL459" i="1" a="1"/>
  <c r="AL651" i="1" a="1"/>
  <c r="AX108" i="1" a="1"/>
  <c r="BH915" i="1" a="1"/>
  <c r="AL20" i="1" a="1"/>
  <c r="BD85" i="1" a="1"/>
  <c r="AS104" i="1" a="1"/>
  <c r="AV85" i="1" a="1"/>
  <c r="BJ82" i="1" a="1"/>
  <c r="AZ23" i="1" a="1"/>
  <c r="BA26" i="1" a="1"/>
  <c r="AZ22" i="1" a="1"/>
  <c r="AY883" i="1" a="1"/>
  <c r="AZ455" i="1" a="1"/>
  <c r="AW20" i="1" a="1"/>
  <c r="AQ87" i="1" a="1"/>
  <c r="AW33" i="1" a="1"/>
  <c r="AV105" i="1" a="1"/>
  <c r="BB17" i="1" a="1"/>
  <c r="AL687" i="1" a="1"/>
  <c r="AL809" i="1" a="1"/>
  <c r="AQ83" i="1" a="1"/>
  <c r="BI7" i="1" a="1"/>
  <c r="BI95" i="1" a="1"/>
  <c r="AY103" i="1" a="1"/>
  <c r="AP86" i="1" a="1"/>
  <c r="AY918" i="1" a="1"/>
  <c r="BF953" i="1" a="1"/>
  <c r="AS51" i="1" a="1"/>
  <c r="AO436" i="1" a="1"/>
  <c r="AZ987" i="1" a="1"/>
  <c r="BC367" i="1" a="1"/>
  <c r="BC68" i="1" a="1"/>
  <c r="AO415" i="1" a="1"/>
  <c r="BH968" i="1" a="1"/>
  <c r="AZ930" i="1" a="1"/>
  <c r="AR79" i="1" a="1"/>
  <c r="AP896" i="1" a="1"/>
  <c r="AL92" i="1" a="1"/>
  <c r="BJ30" i="1" a="1"/>
  <c r="AL593" i="1" a="1"/>
  <c r="AQ65" i="1" a="1"/>
  <c r="AW59" i="1" a="1"/>
  <c r="AV18" i="1" a="1"/>
  <c r="BA861" i="1" a="1"/>
  <c r="AS67" i="1" a="1"/>
  <c r="BH18" i="1" a="1"/>
  <c r="BD58" i="1" a="1"/>
  <c r="AL439" i="1" a="1"/>
  <c r="AW17" i="1" a="1"/>
  <c r="AZ2" i="1" a="1"/>
  <c r="AP891" i="1" a="1"/>
  <c r="AS17" i="1" a="1"/>
  <c r="BH973" i="1" a="1"/>
  <c r="AL524" i="1" a="1"/>
  <c r="AW75" i="1" a="1"/>
  <c r="BG100" i="1" a="1"/>
  <c r="AL780" i="1" a="1"/>
  <c r="AS92" i="1" a="1"/>
  <c r="AR89" i="1" a="1"/>
  <c r="AU934" i="1" a="1"/>
  <c r="AT29" i="1" a="1"/>
  <c r="AL332" i="1" a="1"/>
  <c r="BA39" i="1" a="1"/>
  <c r="AL757" i="1" a="1"/>
  <c r="BJ889" i="1" a="1"/>
  <c r="AP897" i="1" a="1"/>
  <c r="AZ970" i="1" a="1"/>
  <c r="BJ77" i="1" a="1"/>
  <c r="AX892" i="1" a="1"/>
  <c r="AT22" i="1" a="1"/>
  <c r="BH88" i="1" a="1"/>
  <c r="AO66" i="1" a="1"/>
  <c r="AP41" i="1" a="1"/>
  <c r="AU54" i="1" a="1"/>
  <c r="BB80" i="1" a="1"/>
  <c r="AL360" i="1" a="1"/>
  <c r="BB104" i="1" a="1"/>
  <c r="BI53" i="1" a="1"/>
  <c r="AL297" i="1" a="1"/>
  <c r="AL938" i="1" a="1"/>
  <c r="BD106" i="1" a="1"/>
  <c r="BC49" i="1" a="1"/>
  <c r="BE30" i="1" a="1"/>
  <c r="AL952" i="1" a="1"/>
  <c r="BC79" i="1" a="1"/>
  <c r="BB71" i="1" a="1"/>
  <c r="AW69" i="1" a="1"/>
  <c r="AU984" i="1" a="1"/>
  <c r="AL57" i="1" a="1"/>
  <c r="BB101" i="1" a="1"/>
  <c r="BC906" i="1" a="1"/>
  <c r="AQ73" i="1" a="1"/>
  <c r="BA44" i="1" a="1"/>
  <c r="AS877" i="1" a="1"/>
  <c r="AT884" i="1" a="1"/>
  <c r="AU42" i="1" a="1"/>
  <c r="AL320" i="1" a="1"/>
  <c r="BA100" i="1" a="1"/>
  <c r="AP866" i="1" a="1"/>
  <c r="AS58" i="1" a="1"/>
  <c r="BD878" i="1" a="1"/>
  <c r="AL800" i="1" a="1"/>
  <c r="AL833" i="1" a="1"/>
  <c r="AU60" i="1" a="1"/>
  <c r="AU61" i="1" a="1"/>
  <c r="BC9" i="1" a="1"/>
  <c r="AZ106" i="1" a="1"/>
  <c r="AL733" i="1" a="1"/>
  <c r="BG108" i="1" a="1"/>
  <c r="BD70" i="1" a="1"/>
  <c r="BC83" i="1" a="1"/>
  <c r="BG64" i="1" a="1"/>
  <c r="AL956" i="1" a="1"/>
  <c r="BE11" i="1" a="1"/>
  <c r="AR63" i="1" a="1"/>
  <c r="AL650" i="1" a="1"/>
  <c r="BB46" i="1" a="1"/>
  <c r="BC860" i="1" a="1"/>
  <c r="BA63" i="1" a="1"/>
  <c r="AR38" i="1" a="1"/>
  <c r="BE23" i="1" a="1"/>
  <c r="AL573" i="1" a="1"/>
  <c r="AZ42" i="1" a="1"/>
  <c r="BC34" i="1" a="1"/>
  <c r="AL767" i="1" a="1"/>
  <c r="BH957" i="1" a="1"/>
  <c r="AW480" i="1" a="1"/>
  <c r="AL840" i="1" a="1"/>
  <c r="BB53" i="1" a="1"/>
  <c r="BD16" i="1" a="1"/>
  <c r="BJ10" i="1" a="1"/>
  <c r="AX53" i="1" a="1"/>
  <c r="AL261" i="1" a="1"/>
  <c r="AS94" i="1" a="1"/>
  <c r="BB81" i="1" a="1"/>
  <c r="AU65" i="1" a="1"/>
  <c r="AU46" i="1" a="1"/>
  <c r="AL453" i="1" a="1"/>
  <c r="AL765" i="1" a="1"/>
  <c r="AW861" i="1" a="1"/>
  <c r="AZ94" i="1" a="1"/>
  <c r="AL647" i="1" a="1"/>
  <c r="AU79" i="1" a="1"/>
  <c r="AY6" i="1" a="1"/>
  <c r="BH899" i="1" a="1"/>
  <c r="BI21" i="1" a="1"/>
  <c r="AV70" i="1" a="1"/>
  <c r="AQ58" i="1" a="1"/>
  <c r="AO81" i="1" a="1"/>
  <c r="AL711" i="1" a="1"/>
  <c r="BE47" i="1" a="1"/>
  <c r="AZ919" i="1" a="1"/>
  <c r="BI54" i="1" a="1"/>
  <c r="AP56" i="1" a="1"/>
  <c r="AX981" i="1" a="1"/>
  <c r="BI871" i="1" a="1"/>
  <c r="BD888" i="1" a="1"/>
  <c r="AO953" i="1" a="1"/>
  <c r="BA988" i="1" a="1"/>
  <c r="AL874" i="1" a="1"/>
  <c r="AS22" i="1" a="1"/>
  <c r="BG46" i="1" a="1"/>
  <c r="BF84" i="1" a="1"/>
  <c r="AS14" i="1" a="1"/>
  <c r="BJ13" i="1" a="1"/>
  <c r="BJ73" i="1" a="1"/>
  <c r="AW96" i="1" a="1"/>
  <c r="AZ56" i="1" a="1"/>
  <c r="BJ22" i="1" a="1"/>
  <c r="BA50" i="1" a="1"/>
  <c r="BJ102" i="1" a="1"/>
  <c r="AX91" i="1" a="1"/>
  <c r="AQ860" i="1" a="1"/>
  <c r="BG44" i="1" a="1"/>
  <c r="AL844" i="1" a="1"/>
  <c r="AZ860" i="1" a="1"/>
  <c r="AL569" i="1" a="1"/>
  <c r="BB58" i="1" a="1"/>
  <c r="BF44" i="1" a="1"/>
  <c r="AY17" i="1" a="1"/>
  <c r="AS71" i="1" a="1"/>
  <c r="BA11" i="1" a="1"/>
  <c r="AL474" i="1" a="1"/>
  <c r="AR35" i="1" a="1"/>
  <c r="AS52" i="1" a="1"/>
  <c r="AS879" i="1" a="1"/>
  <c r="AZ897" i="1" a="1"/>
  <c r="AU985" i="1" a="1"/>
  <c r="AY928" i="1" a="1"/>
  <c r="AL379" i="1" a="1"/>
  <c r="AW42" i="1" a="1"/>
  <c r="AR84" i="1" a="1"/>
  <c r="BI32" i="1" a="1"/>
  <c r="AL722" i="1" a="1"/>
  <c r="AU463" i="1" a="1"/>
  <c r="AV478" i="1" a="1"/>
  <c r="AP943" i="1" a="1"/>
  <c r="AV92" i="1" a="1"/>
  <c r="AL333" i="1" a="1"/>
  <c r="BE93" i="1" a="1"/>
  <c r="BJ55" i="1" a="1"/>
  <c r="BI49" i="1" a="1"/>
  <c r="AL341" i="1" a="1"/>
  <c r="BG943" i="1" a="1"/>
  <c r="AL562" i="1" a="1"/>
  <c r="AR103" i="1" a="1"/>
  <c r="AO58" i="1" a="1"/>
  <c r="BH935" i="1" a="1"/>
  <c r="BC69" i="1" a="1"/>
  <c r="AX49" i="1" a="1"/>
  <c r="AL612" i="1" a="1"/>
  <c r="BI5" i="1" a="1"/>
  <c r="AL519" i="1" a="1"/>
  <c r="AO46" i="1" a="1"/>
  <c r="AT879" i="1" a="1"/>
  <c r="AY12" i="1" a="1"/>
  <c r="BJ916" i="1" a="1"/>
  <c r="BA89" i="1" a="1"/>
  <c r="AR939" i="1" a="1"/>
  <c r="BF879" i="1" a="1"/>
  <c r="AQ445" i="1" a="1"/>
  <c r="BJ960" i="1" a="1"/>
  <c r="AU32" i="1" a="1"/>
  <c r="AL939" i="1" a="1"/>
  <c r="AT98" i="1" a="1"/>
  <c r="AL473" i="1" a="1"/>
  <c r="BE863" i="1" a="1"/>
  <c r="AL229" i="1" a="1"/>
  <c r="AT84" i="1" a="1"/>
  <c r="AL407" i="1" a="1"/>
  <c r="BF862" i="1" a="1"/>
  <c r="BB79" i="1" a="1"/>
  <c r="BB54" i="1" a="1"/>
  <c r="AL456" i="1" a="1"/>
  <c r="BH67" i="1" a="1"/>
  <c r="AL934" i="1" a="1"/>
  <c r="AL946" i="1" a="1"/>
  <c r="AZ73" i="1" a="1"/>
  <c r="AL681" i="1" a="1"/>
  <c r="BC35" i="1" a="1"/>
  <c r="AO26" i="1" a="1"/>
  <c r="AL705" i="1" a="1"/>
  <c r="AS103" i="1" a="1"/>
  <c r="AQ97" i="1" a="1"/>
  <c r="AS108" i="1" a="1"/>
  <c r="BC39" i="1" a="1"/>
  <c r="AL566" i="1" a="1"/>
  <c r="AL614" i="1" a="1"/>
  <c r="AZ100" i="1" a="1"/>
  <c r="AU98" i="1" a="1"/>
  <c r="AL601" i="1" a="1"/>
  <c r="BA35" i="1" a="1"/>
  <c r="AL831" i="1" a="1"/>
  <c r="BF2" i="1" a="1"/>
  <c r="AO37" i="1" a="1"/>
  <c r="AX75" i="1" a="1"/>
  <c r="AR71" i="1" a="1"/>
  <c r="AV913" i="1" a="1"/>
  <c r="BB70" i="1" a="1"/>
  <c r="AL343" i="1" a="1"/>
  <c r="BF23" i="1" a="1"/>
  <c r="AU40" i="1" a="1"/>
  <c r="AL496" i="1" a="1"/>
  <c r="BG107" i="1" a="1"/>
  <c r="AL565" i="1" a="1"/>
  <c r="BI37" i="1" a="1"/>
  <c r="AL530" i="1" a="1"/>
  <c r="AZ87" i="1" a="1"/>
  <c r="AL616" i="1" a="1"/>
  <c r="AS4" i="1" a="1"/>
  <c r="AX51" i="1" a="1"/>
  <c r="AZ24" i="1" a="1"/>
  <c r="AU45" i="1" a="1"/>
  <c r="AZ102" i="1" a="1"/>
  <c r="AQ978" i="1" a="1"/>
  <c r="AY18" i="1" a="1"/>
  <c r="BD12" i="1" a="1"/>
  <c r="AP888" i="1" a="1"/>
  <c r="AY89" i="1" a="1"/>
  <c r="AY889" i="1" a="1"/>
  <c r="BI28" i="1" a="1"/>
  <c r="BE919" i="1" a="1"/>
  <c r="AL867" i="1" a="1"/>
  <c r="AL305" i="1" a="1"/>
  <c r="AL557" i="1" a="1"/>
  <c r="AL818" i="1" a="1"/>
  <c r="AV63" i="1" a="1"/>
  <c r="AU92" i="1" a="1"/>
  <c r="AT981" i="1" a="1"/>
  <c r="AX17" i="1" a="1"/>
  <c r="AY56" i="1" a="1"/>
  <c r="AL716" i="1" a="1"/>
  <c r="AO862" i="1" a="1"/>
  <c r="AL678" i="1" a="1"/>
  <c r="AT97" i="1" a="1"/>
  <c r="AL752" i="1" a="1"/>
  <c r="AW862" i="1" a="1"/>
  <c r="AW79" i="1" a="1"/>
  <c r="BH860" i="1" a="1"/>
  <c r="BH75" i="1" a="1"/>
  <c r="BB7" i="1" a="1"/>
  <c r="BB99" i="1" a="1"/>
  <c r="BI52" i="1" a="1"/>
  <c r="AU88" i="1" a="1"/>
  <c r="BB912" i="1" a="1"/>
  <c r="BA29" i="1" a="1"/>
  <c r="AR934" i="1" a="1"/>
  <c r="AS60" i="1" a="1"/>
  <c r="AL856" i="1" a="1"/>
  <c r="AR985" i="1" a="1"/>
  <c r="AZ14" i="1" a="1"/>
  <c r="BF901" i="1" a="1"/>
  <c r="BB917" i="1" a="1"/>
  <c r="BB69" i="1" a="1"/>
  <c r="BF62" i="1" a="1"/>
  <c r="AL254" i="1" a="1"/>
  <c r="AW110" i="1" a="1"/>
  <c r="BI80" i="1" a="1"/>
  <c r="AL469" i="1" a="1"/>
  <c r="AP34" i="1" a="1"/>
  <c r="AR911" i="1" a="1"/>
  <c r="BJ74" i="1" a="1"/>
  <c r="AS72" i="1" a="1"/>
  <c r="AY36" i="1" a="1"/>
  <c r="AL279" i="1" a="1"/>
  <c r="BE87" i="1" a="1"/>
  <c r="AQ46" i="1" a="1"/>
  <c r="AL406" i="1" a="1"/>
  <c r="AX86" i="1" a="1"/>
  <c r="AL260" i="1" a="1"/>
  <c r="BE104" i="1" a="1"/>
  <c r="BD92" i="1" a="1"/>
  <c r="BJ978" i="1" a="1"/>
  <c r="AL538" i="1" a="1"/>
  <c r="BI50" i="1" a="1"/>
  <c r="AP80" i="1" a="1"/>
  <c r="AP70" i="1" a="1"/>
  <c r="BG862" i="1" a="1"/>
  <c r="BF418" i="1" a="1"/>
  <c r="BA443" i="1" a="1"/>
  <c r="BD109" i="1" a="1"/>
  <c r="BE454" i="1" a="1"/>
  <c r="AX474" i="1" a="1"/>
  <c r="BD353" i="1" a="1"/>
  <c r="AU911" i="1" a="1"/>
  <c r="AZ981" i="1" a="1"/>
  <c r="AO93" i="1" a="1"/>
  <c r="AU41" i="1" a="1"/>
  <c r="AO100" i="1" a="1"/>
  <c r="BC56" i="1" a="1"/>
  <c r="AO20" i="1" a="1"/>
  <c r="AR11" i="1" a="1"/>
  <c r="AS912" i="1" a="1"/>
  <c r="BD91" i="1" a="1"/>
  <c r="BC71" i="1" a="1"/>
  <c r="AL945" i="1" a="1"/>
  <c r="AR67" i="1" a="1"/>
  <c r="BG66" i="1" a="1"/>
  <c r="AQ60" i="1" a="1"/>
  <c r="AX26" i="1" a="1"/>
  <c r="AZ861" i="1" a="1"/>
  <c r="AZ108" i="1" a="1"/>
  <c r="BA49" i="1" a="1"/>
  <c r="AW902" i="1" a="1"/>
  <c r="AV86" i="1" a="1"/>
  <c r="BH938" i="1" a="1"/>
  <c r="AO911" i="1" a="1"/>
  <c r="AV54" i="1" a="1"/>
  <c r="AS863" i="1" a="1"/>
  <c r="AL649" i="1" a="1"/>
  <c r="BD976" i="1" a="1"/>
  <c r="BJ962" i="1" a="1"/>
  <c r="BH23" i="1" a="1"/>
  <c r="AL340" i="1" a="1"/>
  <c r="BB98" i="1" a="1"/>
  <c r="BC86" i="1" a="1"/>
  <c r="BE109" i="1" a="1"/>
  <c r="AS40" i="1" a="1"/>
  <c r="AZ38" i="1" a="1"/>
  <c r="BI26" i="1" a="1"/>
  <c r="BH13" i="1" a="1"/>
  <c r="AP882" i="1" a="1"/>
  <c r="BG976" i="1" a="1"/>
  <c r="AP83" i="1" a="1"/>
  <c r="AY101" i="1" a="1"/>
  <c r="AR904" i="1" a="1"/>
  <c r="BG2" i="1" a="1"/>
  <c r="BF54" i="1" a="1"/>
  <c r="AP914" i="1" a="1"/>
  <c r="AS27" i="1" a="1"/>
  <c r="AW92" i="1" a="1"/>
  <c r="AX74" i="1" a="1"/>
  <c r="AV104" i="1" a="1"/>
  <c r="BE67" i="1" a="1"/>
  <c r="BH46" i="1" a="1"/>
  <c r="AV40" i="1" a="1"/>
  <c r="BJ859" i="1" a="1"/>
  <c r="BJ909" i="1" a="1"/>
  <c r="AZ898" i="1" a="1"/>
  <c r="BH21" i="1" a="1"/>
  <c r="AZ869" i="1" a="1"/>
  <c r="BH933" i="1" a="1"/>
  <c r="AR981" i="1" a="1"/>
  <c r="BF947" i="1" a="1"/>
  <c r="AX84" i="1" a="1"/>
  <c r="BC78" i="1" a="1"/>
  <c r="AP28" i="1" a="1"/>
  <c r="AZ48" i="1" a="1"/>
  <c r="AP920" i="1" a="1"/>
  <c r="BG92" i="1" a="1"/>
  <c r="AW95" i="1" a="1"/>
  <c r="AL576" i="1" a="1"/>
  <c r="BE880" i="1" a="1"/>
  <c r="BC904" i="1" a="1"/>
  <c r="AU400" i="1" a="1"/>
  <c r="BD98" i="1" a="1"/>
  <c r="BF911" i="1" a="1"/>
  <c r="AV920" i="1" a="1"/>
  <c r="BG917" i="1" a="1"/>
  <c r="AR69" i="1" a="1"/>
  <c r="AR14" i="1" a="1"/>
  <c r="BG90" i="1" a="1"/>
  <c r="AS5" i="1" a="1"/>
  <c r="BD87" i="1" a="1"/>
  <c r="BE97" i="1" a="1"/>
  <c r="AZ68" i="1" a="1"/>
  <c r="BC451" i="1" a="1"/>
  <c r="BA98" i="1" a="1"/>
  <c r="AL315" i="1" a="1"/>
  <c r="AZ908" i="1" a="1"/>
  <c r="AQ963" i="1" a="1"/>
  <c r="AS885" i="1" a="1"/>
  <c r="BH916" i="1" a="1"/>
  <c r="AY986" i="1" a="1"/>
  <c r="AP60" i="1" a="1"/>
  <c r="BC957" i="1" a="1"/>
  <c r="AO75" i="1" a="1"/>
  <c r="AL26" i="1" a="1"/>
  <c r="BI859" i="1" a="1"/>
  <c r="AV75" i="1" a="1"/>
  <c r="AL674" i="1" a="1"/>
  <c r="BD86" i="1" a="1"/>
  <c r="AS83" i="1" a="1"/>
  <c r="AU2" i="1" a="1"/>
  <c r="AX936" i="1" a="1"/>
  <c r="AS29" i="1" a="1"/>
  <c r="AV89" i="1" a="1"/>
  <c r="BH49" i="1" a="1"/>
  <c r="AW87" i="1" a="1"/>
  <c r="AL483" i="1" a="1"/>
  <c r="AW93" i="1" a="1"/>
  <c r="AT931" i="1" a="1"/>
  <c r="AP66" i="1" a="1"/>
  <c r="AL691" i="1" a="1"/>
  <c r="AL512" i="1" a="1"/>
  <c r="AU5" i="1" a="1"/>
  <c r="AL826" i="1" a="1"/>
  <c r="AR47" i="1" a="1"/>
  <c r="BE79" i="1" a="1"/>
  <c r="AO25" i="1" a="1"/>
  <c r="AS952" i="1" a="1"/>
  <c r="AZ74" i="1" a="1"/>
  <c r="BA902" i="1" a="1"/>
  <c r="AY451" i="1" a="1"/>
  <c r="BJ449" i="1" a="1"/>
  <c r="AY69" i="1" a="1"/>
  <c r="BJ941" i="1" a="1"/>
  <c r="AO468" i="1" a="1"/>
  <c r="AS35" i="1" a="1"/>
  <c r="AW64" i="1" a="1"/>
  <c r="AZ69" i="1" a="1"/>
  <c r="AL748" i="1" a="1"/>
  <c r="BH32" i="1" a="1"/>
  <c r="AY85" i="1" a="1"/>
  <c r="AL287" i="1" a="1"/>
  <c r="AV897" i="1" a="1"/>
  <c r="BF89" i="1" a="1"/>
  <c r="AX951" i="1" a="1"/>
  <c r="AQ78" i="1" a="1"/>
  <c r="BJ54" i="1" a="1"/>
  <c r="AW30" i="1" a="1"/>
  <c r="BH27" i="1" a="1"/>
  <c r="BD14" i="1" a="1"/>
  <c r="AY110" i="1" a="1"/>
  <c r="AT81" i="1" a="1"/>
  <c r="AZ28" i="1" a="1"/>
  <c r="AL391" i="1" a="1"/>
  <c r="AQ29" i="1" a="1"/>
  <c r="BH80" i="1" a="1"/>
  <c r="AR107" i="1" a="1"/>
  <c r="AL218" i="1" a="1"/>
  <c r="BF863" i="1" a="1"/>
  <c r="AU967" i="1" a="1"/>
  <c r="AL22" i="1" a="1"/>
  <c r="AL850" i="1" a="1"/>
  <c r="BF77" i="1" a="1"/>
  <c r="AL772" i="1" a="1"/>
  <c r="AL622" i="1" a="1"/>
  <c r="AL293" i="1" a="1"/>
  <c r="AL750" i="1" a="1"/>
  <c r="AL570" i="1" a="1"/>
  <c r="BA934" i="1" a="1"/>
  <c r="BF105" i="1" a="1"/>
  <c r="AU104" i="1" a="1"/>
  <c r="AU74" i="1" a="1"/>
  <c r="AZ84" i="1" a="1"/>
  <c r="AY76" i="1" a="1"/>
  <c r="AL799" i="1" a="1"/>
  <c r="BE44" i="1" a="1"/>
  <c r="AW84" i="1" a="1"/>
  <c r="AL759" i="1" a="1"/>
  <c r="AP46" i="1" a="1"/>
  <c r="AL779" i="1" a="1"/>
  <c r="BI100" i="1" a="1"/>
  <c r="BA70" i="1" a="1"/>
  <c r="BH79" i="1" a="1"/>
  <c r="AL246" i="1" a="1"/>
  <c r="BB90" i="1" a="1"/>
  <c r="AO64" i="1" a="1"/>
  <c r="BC886" i="1" a="1"/>
  <c r="AY885" i="1" a="1"/>
  <c r="AL492" i="1" a="1"/>
  <c r="BC923" i="1" a="1"/>
  <c r="AL273" i="1" a="1"/>
  <c r="AX906" i="1" a="1"/>
  <c r="BE107" i="1" a="1"/>
  <c r="BI926" i="1" a="1"/>
  <c r="AL321" i="1" a="1"/>
  <c r="AL567" i="1" a="1"/>
  <c r="AO107" i="1" a="1"/>
  <c r="AW53" i="1" a="1"/>
  <c r="AL404" i="1" a="1"/>
  <c r="AV20" i="1" a="1"/>
  <c r="BF928" i="1" a="1"/>
  <c r="BH53" i="1" a="1"/>
  <c r="AL543" i="1" a="1"/>
  <c r="AL503" i="1" a="1"/>
  <c r="AS48" i="1" a="1"/>
  <c r="AS84" i="1" a="1"/>
  <c r="BD71" i="1" a="1"/>
  <c r="AL653" i="1" a="1"/>
  <c r="BG70" i="1" a="1"/>
  <c r="BF28" i="1" a="1"/>
  <c r="BF79" i="1" a="1"/>
  <c r="AV61" i="1" a="1"/>
  <c r="AL634" i="1" a="1"/>
  <c r="AL5" i="1" a="1"/>
  <c r="BE102" i="1" a="1"/>
  <c r="AL626" i="1" a="1"/>
  <c r="AZ105" i="1" a="1"/>
  <c r="BG86" i="1" a="1"/>
  <c r="AP977" i="1" a="1"/>
  <c r="BD905" i="1" a="1"/>
  <c r="BB57" i="1" a="1"/>
  <c r="AV472" i="1" a="1"/>
  <c r="AZ969" i="1" a="1"/>
  <c r="AR357" i="1" a="1"/>
  <c r="AO56" i="1" a="1"/>
  <c r="BI940" i="1" a="1"/>
  <c r="AO110" i="1" a="1"/>
  <c r="AL729" i="1" a="1"/>
  <c r="AL668" i="1" a="1"/>
  <c r="AP76" i="1" a="1"/>
  <c r="AV95" i="1" a="1"/>
  <c r="BB45" i="1" a="1"/>
  <c r="BG12" i="1" a="1"/>
  <c r="BD9" i="1" a="1"/>
  <c r="BG52" i="1" a="1"/>
  <c r="BD26" i="1" a="1"/>
  <c r="AL955" i="1" a="1"/>
  <c r="AR860" i="1" a="1"/>
  <c r="AL292" i="1" a="1"/>
  <c r="AT46" i="1" a="1"/>
  <c r="AL813" i="1" a="1"/>
  <c r="AL329" i="1" a="1"/>
  <c r="BE960" i="1" a="1"/>
  <c r="AZ425" i="1" a="1"/>
  <c r="AU57" i="1" a="1"/>
  <c r="BJ26" i="1" a="1"/>
  <c r="BD59" i="1" a="1"/>
  <c r="AL877" i="1" a="1"/>
  <c r="AZ862" i="1" a="1"/>
  <c r="AS932" i="1" a="1"/>
  <c r="BG865" i="1" a="1"/>
  <c r="AX44" i="1" a="1"/>
  <c r="BA27" i="1" a="1"/>
  <c r="AV44" i="1" a="1"/>
  <c r="AU47" i="1" a="1"/>
  <c r="AY878" i="1" a="1"/>
  <c r="AV55" i="1" a="1"/>
  <c r="AV888" i="1" a="1"/>
  <c r="AQ75" i="1" a="1"/>
  <c r="BH86" i="1" a="1"/>
  <c r="AZ918" i="1" a="1"/>
  <c r="AL848" i="1" a="1"/>
  <c r="AL233" i="1" a="1"/>
  <c r="AQ17" i="1" a="1"/>
  <c r="AL533" i="1" a="1"/>
  <c r="AT32" i="1" a="1"/>
  <c r="AR900" i="1" a="1"/>
  <c r="AQ889" i="1" a="1"/>
  <c r="BH907" i="1" a="1"/>
  <c r="BH39" i="1" a="1"/>
  <c r="AU951" i="1" a="1"/>
  <c r="BB984" i="1" a="1"/>
  <c r="AX894" i="1" a="1"/>
  <c r="BE913" i="1" a="1"/>
  <c r="BF65" i="1" a="1"/>
  <c r="AQ31" i="1" a="1"/>
  <c r="AQ42" i="1" a="1"/>
  <c r="AL278" i="1" a="1"/>
  <c r="AP53" i="1" a="1"/>
  <c r="AU63" i="1" a="1"/>
  <c r="BA6" i="1" a="1"/>
  <c r="AL316" i="1" a="1"/>
  <c r="AY920" i="1" a="1"/>
  <c r="BC446" i="1" a="1"/>
  <c r="AL532" i="1" a="1"/>
  <c r="BJ25" i="1" a="1"/>
  <c r="BI911" i="1" a="1"/>
  <c r="AR92" i="1" a="1"/>
  <c r="BE38" i="1" a="1"/>
  <c r="BB78" i="1" a="1"/>
  <c r="BC15" i="1" a="1"/>
  <c r="BD80" i="1" a="1"/>
  <c r="AP926" i="1" a="1"/>
  <c r="BE40" i="1" a="1"/>
  <c r="BB94" i="1" a="1"/>
  <c r="AR937" i="1" a="1"/>
  <c r="AV32" i="1" a="1"/>
  <c r="BD73" i="1" a="1"/>
  <c r="BD57" i="1" a="1"/>
  <c r="AP22" i="1" a="1"/>
  <c r="AZ97" i="1" a="1"/>
  <c r="BH6" i="1" a="1"/>
  <c r="AV14" i="1" a="1"/>
  <c r="BF101" i="1" a="1"/>
  <c r="AL447" i="1" a="1"/>
  <c r="AY53" i="1" a="1"/>
  <c r="AV100" i="1" a="1"/>
  <c r="BF48" i="1" a="1"/>
  <c r="AY914" i="1" a="1"/>
  <c r="AQ52" i="1" a="1"/>
  <c r="BD953" i="1" a="1"/>
  <c r="AS917" i="1" a="1"/>
  <c r="AP905" i="1" a="1"/>
  <c r="AP925" i="1" a="1"/>
  <c r="AX980" i="1" a="1"/>
  <c r="AV436" i="1" a="1"/>
  <c r="BF36" i="1" a="1"/>
  <c r="AL55" i="1" a="1"/>
  <c r="AP75" i="1" a="1"/>
  <c r="BI48" i="1" a="1"/>
  <c r="BA4" i="1" a="1"/>
  <c r="AL523" i="1" a="1"/>
  <c r="BG36" i="1" a="1"/>
  <c r="AS85" i="1" a="1"/>
  <c r="AL878" i="1" a="1"/>
  <c r="BA102" i="1" a="1"/>
  <c r="AZ83" i="1" a="1"/>
  <c r="AY74" i="1" a="1"/>
  <c r="BI15" i="1" a="1"/>
  <c r="BI101" i="1" a="1"/>
  <c r="AO108" i="1" a="1"/>
  <c r="BJ72" i="1" a="1"/>
  <c r="BJ21" i="1" a="1"/>
  <c r="AT863" i="1" a="1"/>
  <c r="AL478" i="1" a="1"/>
  <c r="AY984" i="1" a="1"/>
  <c r="AV59" i="1" a="1"/>
  <c r="BG56" i="1" a="1"/>
  <c r="AV62" i="1" a="1"/>
  <c r="AW105" i="1" a="1"/>
  <c r="AL958" i="1" a="1"/>
  <c r="AQ5" i="1" a="1"/>
  <c r="AR889" i="1" a="1"/>
  <c r="AS7" i="1" a="1"/>
  <c r="BH868" i="1" a="1"/>
  <c r="BF350" i="1" a="1"/>
  <c r="AY4" i="1" a="1"/>
  <c r="BI422" i="1" a="1"/>
  <c r="AL883" i="1" a="1"/>
  <c r="BJ32" i="1" a="1"/>
  <c r="AS896" i="1" a="1"/>
  <c r="AT9" i="1" a="1"/>
  <c r="AL639" i="1" a="1"/>
  <c r="BF47" i="1" a="1"/>
  <c r="AR49" i="1" a="1"/>
  <c r="AL335" i="1" a="1"/>
  <c r="BD27" i="1" a="1"/>
  <c r="BB925" i="1" a="1"/>
  <c r="BD97" i="1" a="1"/>
  <c r="AT89" i="1" a="1"/>
  <c r="BG20" i="1" a="1"/>
  <c r="AQ9" i="1" a="1"/>
  <c r="BJ110" i="1" a="1"/>
  <c r="AR94" i="1" a="1"/>
  <c r="AS91" i="1" a="1"/>
  <c r="AS913" i="1" a="1"/>
  <c r="AL950" i="1" a="1"/>
  <c r="AL506" i="1" a="1"/>
  <c r="BG924" i="1" a="1"/>
  <c r="AY13" i="1" a="1"/>
  <c r="BB915" i="1" a="1"/>
  <c r="BE108" i="1" a="1"/>
  <c r="BB964" i="1" a="1"/>
  <c r="AW108" i="1" a="1"/>
  <c r="AL746" i="1" a="1"/>
  <c r="AP982" i="1" a="1"/>
  <c r="BD431" i="1" a="1"/>
  <c r="BA103" i="1" a="1"/>
  <c r="AR395" i="1" a="1"/>
  <c r="AL603" i="1" a="1"/>
  <c r="BJ23" i="1" a="1"/>
  <c r="AL624" i="1" a="1"/>
  <c r="AZ64" i="1" a="1"/>
  <c r="AL820" i="1" a="1"/>
  <c r="AR59" i="1" a="1"/>
  <c r="BJ863" i="1" a="1"/>
  <c r="AL334" i="1" a="1"/>
  <c r="BG15" i="1" a="1"/>
  <c r="AL628" i="1" a="1"/>
  <c r="BF72" i="1" a="1"/>
  <c r="AL786" i="1" a="1"/>
  <c r="BG109" i="1" a="1"/>
  <c r="AL839" i="1" a="1"/>
  <c r="AQ27" i="1" a="1"/>
  <c r="AT87" i="1" a="1"/>
  <c r="AL433" i="1" a="1"/>
  <c r="AV27" i="1" a="1"/>
  <c r="BB30" i="1" a="1"/>
  <c r="AV37" i="1" a="1"/>
  <c r="BJ19" i="1" a="1"/>
  <c r="AL581" i="1" a="1"/>
  <c r="AL511" i="1" a="1"/>
  <c r="AZ45" i="1" a="1"/>
  <c r="BE39" i="1" a="1"/>
  <c r="AS42" i="1" a="1"/>
  <c r="BH76" i="1" a="1"/>
  <c r="AL679" i="1" a="1"/>
  <c r="AL9" i="1" a="1"/>
  <c r="AV19" i="1" a="1"/>
  <c r="AU102" i="1" a="1"/>
  <c r="AU44" i="1" a="1"/>
  <c r="AS11" i="1" a="1"/>
  <c r="BH36" i="1" a="1"/>
  <c r="AL835" i="1" a="1"/>
  <c r="BC97" i="1" a="1"/>
  <c r="BE92" i="1" a="1"/>
  <c r="AL432" i="1" a="1"/>
  <c r="BG105" i="1" a="1"/>
  <c r="AR52" i="1" a="1"/>
  <c r="AL652" i="1" a="1"/>
  <c r="AP9" i="1" a="1"/>
  <c r="BA82" i="1" a="1"/>
  <c r="AQ82" i="1" a="1"/>
  <c r="AW94" i="1" a="1"/>
  <c r="BI96" i="1" a="1"/>
  <c r="AX96" i="1" a="1"/>
  <c r="AY106" i="1" a="1"/>
  <c r="AL268" i="1" a="1"/>
  <c r="AW109" i="1" a="1"/>
  <c r="BE105" i="1" a="1"/>
  <c r="AL249" i="1" a="1"/>
  <c r="AW922" i="1" a="1"/>
  <c r="AX931" i="1" a="1"/>
  <c r="AL43" i="1" a="1"/>
  <c r="BF443" i="1" a="1"/>
  <c r="BD874" i="1" a="1"/>
  <c r="AQ928" i="1" a="1"/>
  <c r="BJ105" i="1" a="1"/>
  <c r="AS983" i="1" a="1"/>
  <c r="AL422" i="1" a="1"/>
  <c r="AL936" i="1" a="1"/>
  <c r="AL662" i="1" a="1"/>
  <c r="BE63" i="1" a="1"/>
  <c r="AO101" i="1" a="1"/>
  <c r="AR25" i="1" a="1"/>
  <c r="BB921" i="1" a="1"/>
  <c r="AZ96" i="1" a="1"/>
  <c r="BC861" i="1" a="1"/>
  <c r="AU53" i="1" a="1"/>
  <c r="AU108" i="1" a="1"/>
  <c r="BE933" i="1" a="1"/>
  <c r="BC108" i="1" a="1"/>
  <c r="AQ91" i="1" a="1"/>
  <c r="BB44" i="1" a="1"/>
  <c r="BG29" i="1" a="1"/>
  <c r="BI47" i="1" a="1"/>
  <c r="BH961" i="1" a="1"/>
  <c r="AW7" i="1" a="1"/>
  <c r="AY39" i="1" a="1"/>
  <c r="BD63" i="1" a="1"/>
  <c r="AO447" i="1" a="1"/>
  <c r="AW47" i="1" a="1"/>
  <c r="BD40" i="1" a="1"/>
  <c r="BB49" i="1" a="1"/>
  <c r="AV954" i="1" a="1"/>
  <c r="AV927" i="1" a="1"/>
  <c r="AO932" i="1" a="1"/>
  <c r="AR988" i="1" a="1"/>
  <c r="BE478" i="1" a="1"/>
  <c r="BE19" i="1" a="1"/>
  <c r="BI916" i="1" a="1"/>
  <c r="AL286" i="1" a="1"/>
  <c r="BD30" i="1" a="1"/>
  <c r="AU9" i="1" a="1"/>
  <c r="BE37" i="1" a="1"/>
  <c r="BA58" i="1" a="1"/>
  <c r="AQ109" i="1" a="1"/>
  <c r="AL861" i="1" a="1"/>
  <c r="AL551" i="1" a="1"/>
  <c r="AL828" i="1" a="1"/>
  <c r="AX58" i="1" a="1"/>
  <c r="AP74" i="1" a="1"/>
  <c r="AL30" i="1" a="1"/>
  <c r="AS908" i="1" a="1"/>
  <c r="BJ930" i="1" a="1"/>
  <c r="BF103" i="1" a="1"/>
  <c r="BD82" i="1" a="1"/>
  <c r="AV24" i="1" a="1"/>
  <c r="AR56" i="1" a="1"/>
  <c r="BE68" i="1" a="1"/>
  <c r="AL550" i="1" a="1"/>
  <c r="AO63" i="1" a="1"/>
  <c r="BJ67" i="1" a="1"/>
  <c r="BG14" i="1" a="1"/>
  <c r="AT4" i="1" a="1"/>
  <c r="AX6" i="1" a="1"/>
  <c r="AZ902" i="1" a="1"/>
  <c r="AL688" i="1" a="1"/>
  <c r="AS866" i="1" a="1"/>
  <c r="AV17" i="1" a="1"/>
  <c r="AU956" i="1" a="1"/>
  <c r="AO913" i="1" a="1"/>
  <c r="AS393" i="1" a="1"/>
  <c r="BH110" i="1" a="1"/>
  <c r="AU95" i="1" a="1"/>
  <c r="AR48" i="1" a="1"/>
  <c r="BF99" i="1" a="1"/>
  <c r="BB50" i="1" a="1"/>
  <c r="AP95" i="1" a="1"/>
  <c r="BJ107" i="1" a="1"/>
  <c r="BH35" i="1" a="1"/>
  <c r="BG21" i="1" a="1"/>
  <c r="AO87" i="1" a="1"/>
  <c r="AY109" i="1" a="1"/>
  <c r="AY62" i="1" a="1"/>
  <c r="AS75" i="1" a="1"/>
  <c r="BI45" i="1" a="1"/>
  <c r="AR74" i="1" a="1"/>
  <c r="AL680" i="1" a="1"/>
  <c r="AL703" i="1" a="1"/>
  <c r="BE914" i="1" a="1"/>
  <c r="BD19" i="1" a="1"/>
  <c r="AL641" i="1" a="1"/>
  <c r="AT70" i="1" a="1"/>
  <c r="AW6" i="1" a="1"/>
  <c r="AY8" i="1" a="1"/>
  <c r="AL814" i="1" a="1"/>
  <c r="AY890" i="1" a="1"/>
  <c r="AO466" i="1" a="1"/>
  <c r="BD76" i="1" a="1"/>
  <c r="AY54" i="1" a="1"/>
  <c r="AL640" i="1" a="1"/>
  <c r="AO926" i="1" a="1"/>
  <c r="BB72" i="1" a="1"/>
  <c r="AQ16" i="1" a="1"/>
  <c r="AZ67" i="1" a="1"/>
  <c r="AQ100" i="1" a="1"/>
  <c r="BD54" i="1" a="1"/>
  <c r="AL322" i="1" a="1"/>
  <c r="BF40" i="1" a="1"/>
  <c r="BC913" i="1" a="1"/>
  <c r="BB32" i="1" a="1"/>
  <c r="AY926" i="1" a="1"/>
  <c r="AZ20" i="1" a="1"/>
  <c r="AL15" i="1" a="1"/>
  <c r="AZ70" i="1" a="1"/>
  <c r="AL457" i="1" a="1"/>
  <c r="AW65" i="1" a="1"/>
  <c r="BH100" i="1" a="1"/>
  <c r="AT108" i="1" a="1"/>
  <c r="BC107" i="1" a="1"/>
  <c r="BJ61" i="1" a="1"/>
  <c r="AW57" i="1" a="1"/>
  <c r="BE428" i="1" a="1"/>
  <c r="AV87" i="1" a="1"/>
  <c r="BF454" i="1" a="1"/>
  <c r="BJ450" i="1" a="1"/>
  <c r="AS89" i="1" a="1"/>
  <c r="AL96" i="1" a="1"/>
  <c r="BB959" i="1" a="1"/>
  <c r="AZ474" i="1" a="1"/>
  <c r="AL852" i="1" a="1"/>
  <c r="AL414" i="1" a="1"/>
  <c r="AL822" i="1" a="1"/>
  <c r="AP946" i="1" a="1"/>
  <c r="AZ80" i="1" a="1"/>
  <c r="AL521" i="1" a="1"/>
  <c r="AP859" i="1" a="1"/>
  <c r="AL782" i="1" a="1"/>
  <c r="AL599" i="1" a="1"/>
  <c r="AS105" i="1" a="1"/>
  <c r="BI66" i="1" a="1"/>
  <c r="AL356" i="1" a="1"/>
  <c r="AQ915" i="1" a="1"/>
  <c r="AW36" i="1" a="1"/>
  <c r="AS30" i="1" a="1"/>
  <c r="BB100" i="1" a="1"/>
  <c r="AL739" i="1" a="1"/>
  <c r="BD36" i="1" a="1"/>
  <c r="BJ100" i="1" a="1"/>
  <c r="AX47" i="1" a="1"/>
  <c r="BD55" i="1" a="1"/>
  <c r="BJ957" i="1" a="1"/>
  <c r="AL51" i="1" a="1"/>
  <c r="AY83" i="1" a="1"/>
  <c r="BC966" i="1" a="1"/>
  <c r="BH48" i="1" a="1"/>
  <c r="AR946" i="1" a="1"/>
  <c r="AO868" i="1" a="1"/>
  <c r="BG983" i="1" a="1"/>
  <c r="AL28" i="1" a="1"/>
  <c r="BD887" i="1" a="1"/>
  <c r="AL740" i="1" a="1"/>
  <c r="BF92" i="1" a="1"/>
  <c r="AR81" i="1" a="1"/>
  <c r="AL880" i="1" a="1"/>
  <c r="AZ103" i="1" a="1"/>
  <c r="AL36" i="1" a="1"/>
  <c r="AW50" i="1" a="1"/>
  <c r="AT988" i="1" a="1"/>
  <c r="AY5" i="1" a="1"/>
  <c r="BE94" i="1" a="1"/>
  <c r="AQ99" i="1" a="1"/>
  <c r="BB73" i="1" a="1"/>
  <c r="AL525" i="1" a="1"/>
  <c r="AL604" i="1" a="1"/>
  <c r="AY86" i="1" a="1"/>
  <c r="BH97" i="1" a="1"/>
  <c r="BF49" i="1" a="1"/>
  <c r="AU68" i="1" a="1"/>
  <c r="AZ19" i="1" a="1"/>
  <c r="AZ927" i="1" a="1"/>
  <c r="AW34" i="1" a="1"/>
  <c r="AQ96" i="1" a="1"/>
  <c r="AZ88" i="1" a="1"/>
  <c r="AO77" i="1" a="1"/>
  <c r="AX929" i="1" a="1"/>
  <c r="BA890" i="1" a="1"/>
  <c r="BG59" i="1" a="1"/>
  <c r="AL33" i="1" a="1"/>
  <c r="AO880" i="1" a="1"/>
  <c r="AS477" i="1" a="1"/>
  <c r="AW63" i="1" a="1"/>
  <c r="BC902" i="1" a="1"/>
  <c r="AX76" i="1" a="1"/>
  <c r="AP99" i="1" a="1"/>
  <c r="BE2" i="1" a="1"/>
  <c r="BG53" i="1" a="1"/>
  <c r="BD43" i="1" a="1"/>
  <c r="AX38" i="1" a="1"/>
  <c r="AL961" i="1" a="1"/>
  <c r="BB83" i="1" a="1"/>
  <c r="BE70" i="1" a="1"/>
  <c r="BG984" i="1" a="1"/>
  <c r="BG60" i="1" a="1"/>
  <c r="AR54" i="1" a="1"/>
  <c r="AX93" i="1" a="1"/>
  <c r="BH3" i="1" a="1"/>
  <c r="BE33" i="1" a="1"/>
  <c r="AQ81" i="1" a="1"/>
  <c r="AU62" i="1" a="1"/>
  <c r="AR34" i="1" a="1"/>
  <c r="AL646" i="1" a="1"/>
  <c r="AY31" i="1" a="1"/>
  <c r="AP68" i="1" a="1"/>
  <c r="BA81" i="1" a="1"/>
  <c r="AL485" i="1" a="1"/>
  <c r="AL770" i="1" a="1"/>
  <c r="BF61" i="1" a="1"/>
  <c r="BG57" i="1" a="1"/>
  <c r="AL578" i="1" a="1"/>
  <c r="AT26" i="1" a="1"/>
  <c r="BC102" i="1" a="1"/>
  <c r="BE26" i="1" a="1"/>
  <c r="AZ959" i="1" a="1"/>
  <c r="AL502" i="1" a="1"/>
  <c r="AL516" i="1" a="1"/>
  <c r="AL494" i="1" a="1"/>
  <c r="AX80" i="1" a="1"/>
  <c r="AT465" i="1" a="1"/>
  <c r="AQ23" i="1" a="1"/>
  <c r="BI85" i="1" a="1"/>
  <c r="BE27" i="1" a="1"/>
  <c r="AV77" i="1" a="1"/>
  <c r="AP90" i="1" a="1"/>
  <c r="AL325" i="1" a="1"/>
  <c r="AL368" i="1" a="1"/>
  <c r="AQ48" i="1" a="1"/>
  <c r="AZ93" i="1" a="1"/>
  <c r="BB110" i="1" a="1"/>
  <c r="AU38" i="1" a="1"/>
  <c r="BC87" i="1" a="1"/>
  <c r="AZ17" i="1" a="1"/>
  <c r="BC6" i="1" a="1"/>
  <c r="AY862" i="1" a="1"/>
  <c r="BD904" i="1" a="1"/>
  <c r="AX24" i="1" a="1"/>
  <c r="BB450" i="1" a="1"/>
  <c r="BH878" i="1" a="1"/>
  <c r="AW5" i="1" a="1"/>
  <c r="AT403" i="1" a="1"/>
  <c r="BI922" i="1" a="1"/>
  <c r="AT977" i="1" a="1"/>
  <c r="AS982" i="1" a="1"/>
  <c r="AP18" i="1" a="1"/>
  <c r="AL101" i="1" a="1"/>
  <c r="AL443" i="1" a="1"/>
  <c r="AP978" i="1" a="1"/>
  <c r="AT24" i="1" a="1"/>
  <c r="AL860" i="1" a="1"/>
  <c r="AS39" i="1" a="1"/>
  <c r="AL46" i="1" a="1"/>
  <c r="BA79" i="1" a="1"/>
  <c r="AQ93" i="1" a="1"/>
  <c r="AS54" i="1" a="1"/>
  <c r="BH68" i="1" a="1"/>
  <c r="BE24" i="1" a="1"/>
  <c r="BD911" i="1" a="1"/>
  <c r="AW873" i="1" a="1"/>
  <c r="AV918" i="1" a="1"/>
  <c r="BG68" i="1" a="1"/>
  <c r="AL431" i="1" a="1"/>
  <c r="AP110" i="1" a="1"/>
  <c r="AL248" i="1" a="1"/>
  <c r="AT92" i="1" a="1"/>
  <c r="AL563" i="1" a="1"/>
  <c r="BH96" i="1" a="1"/>
  <c r="AS2" i="1" a="1"/>
  <c r="AL222" i="1" a="1"/>
  <c r="AL371" i="1" a="1"/>
  <c r="AP887" i="1" a="1"/>
  <c r="AR46" i="1" a="1"/>
  <c r="AQ911" i="1" a="1"/>
  <c r="AS903" i="1" a="1"/>
  <c r="AX930" i="1" a="1"/>
  <c r="BG88" i="1" a="1"/>
  <c r="BF891" i="1" a="1"/>
  <c r="AY84" i="1" a="1"/>
  <c r="AL935" i="1" a="1"/>
  <c r="AS871" i="1" a="1"/>
  <c r="BF17" i="1" a="1"/>
  <c r="AL390" i="1" a="1"/>
  <c r="AL721" i="1" a="1"/>
  <c r="BI57" i="1" a="1"/>
  <c r="BH74" i="1" a="1"/>
  <c r="BC905" i="1" a="1"/>
  <c r="AX30" i="1" a="1"/>
  <c r="AS18" i="1" a="1"/>
  <c r="AQ64" i="1" a="1"/>
  <c r="AT95" i="1" a="1"/>
  <c r="AL747" i="1" a="1"/>
  <c r="AL742" i="1" a="1"/>
  <c r="BA12" i="1" a="1"/>
  <c r="AL515" i="1" a="1"/>
  <c r="BH20" i="1" a="1"/>
  <c r="AW12" i="1" a="1"/>
  <c r="AL372" i="1" a="1"/>
  <c r="AO96" i="1" a="1"/>
  <c r="AL3" i="1" a="1"/>
  <c r="AY49" i="1" a="1"/>
  <c r="AL726" i="1" a="1"/>
  <c r="AT984" i="1" a="1"/>
  <c r="AQ976" i="1" a="1"/>
  <c r="AX105" i="1" a="1"/>
  <c r="BA935" i="1" a="1"/>
  <c r="AW967" i="1" a="1"/>
  <c r="AZ972" i="1" a="1"/>
  <c r="BD10" i="1" a="1"/>
  <c r="AY937" i="1" a="1"/>
  <c r="BD81" i="1" a="1"/>
  <c r="BC43" i="1" a="1"/>
  <c r="BF27" i="1" a="1"/>
  <c r="BA54" i="1" a="1"/>
  <c r="AR51" i="1" a="1"/>
  <c r="AX57" i="1" a="1"/>
  <c r="BH58" i="1" a="1"/>
  <c r="BG85" i="1" a="1"/>
  <c r="BF56" i="1" a="1"/>
  <c r="BC67" i="1" a="1"/>
  <c r="AL785" i="1" a="1"/>
  <c r="AS86" i="1" a="1"/>
  <c r="AQ85" i="1" a="1"/>
  <c r="AU861" i="1" a="1"/>
  <c r="AZ95" i="1" a="1"/>
  <c r="BE103" i="1" a="1"/>
  <c r="AL400" i="1" a="1"/>
  <c r="BD45" i="1" a="1"/>
  <c r="AZ31" i="1" a="1"/>
  <c r="BF37" i="1" a="1"/>
  <c r="AX83" i="1" a="1"/>
  <c r="AL951" i="1" a="1"/>
  <c r="AP38" i="1" a="1"/>
  <c r="AQ6" i="1" a="1"/>
  <c r="AT406" i="1" a="1"/>
  <c r="BD923" i="1" a="1"/>
  <c r="AL24" i="1" a="1"/>
  <c r="BC92" i="1" a="1"/>
  <c r="AL805" i="1" a="1"/>
  <c r="AL812" i="1" a="1"/>
  <c r="BB22" i="1" a="1"/>
  <c r="AL811" i="1" a="1"/>
  <c r="AL471" i="1" a="1"/>
  <c r="BA7" i="1" a="1"/>
  <c r="AL262" i="1" a="1"/>
  <c r="AW41" i="1" a="1"/>
  <c r="BH91" i="1" a="1"/>
  <c r="AL85" i="1" a="1"/>
  <c r="AR108" i="1" a="1"/>
  <c r="BG860" i="1" a="1"/>
  <c r="AO104" i="1" a="1"/>
  <c r="AR922" i="1" a="1"/>
  <c r="BC866" i="1" a="1"/>
  <c r="AX912" i="1" a="1"/>
  <c r="BB905" i="1" a="1"/>
  <c r="BG891" i="1" a="1"/>
  <c r="AO18" i="1" a="1"/>
  <c r="BE100" i="1" a="1"/>
  <c r="AL69" i="1" a="1"/>
  <c r="BE886" i="1" a="1"/>
  <c r="AR6" i="1" a="1"/>
  <c r="BB978" i="1" a="1"/>
  <c r="BB890" i="1" a="1"/>
  <c r="BA401" i="1" a="1"/>
  <c r="AT65" i="1" a="1"/>
  <c r="AL529" i="1" a="1"/>
  <c r="BC970" i="1" a="1"/>
  <c r="AL449" i="1" a="1"/>
  <c r="AL346" i="1" a="1"/>
  <c r="BC11" i="1" a="1"/>
  <c r="AZ86" i="1" a="1"/>
  <c r="AZ11" i="1" a="1"/>
  <c r="AP61" i="1" a="1"/>
  <c r="AL231" i="1" a="1"/>
  <c r="AO92" i="1" a="1"/>
  <c r="AL741" i="1" a="1"/>
  <c r="AY73" i="1" a="1"/>
  <c r="AL430" i="1" a="1"/>
  <c r="BC914" i="1" a="1"/>
  <c r="AZ41" i="1" a="1"/>
  <c r="AS66" i="1" a="1"/>
  <c r="AQ26" i="1" a="1"/>
  <c r="BA40" i="1" a="1"/>
  <c r="AQ973" i="1" a="1"/>
  <c r="AO102" i="1" a="1"/>
  <c r="AT74" i="1" a="1"/>
  <c r="AO94" i="1" a="1"/>
  <c r="BC53" i="1" a="1"/>
  <c r="AP88" i="1" a="1"/>
  <c r="BH94" i="1" a="1"/>
  <c r="AL706" i="1" a="1"/>
  <c r="AZ907" i="1" a="1"/>
  <c r="BB3" i="1" a="1"/>
  <c r="AU94" i="1" a="1"/>
  <c r="BJ465" i="1" a="1"/>
  <c r="AR898" i="1" a="1"/>
  <c r="AY3" i="1" a="1"/>
  <c r="AV48" i="1" a="1"/>
  <c r="BI937" i="1" a="1"/>
  <c r="AO33" i="1" a="1"/>
  <c r="BI98" i="1" a="1"/>
  <c r="AL553" i="1" a="1"/>
  <c r="AS36" i="1" a="1"/>
  <c r="BA912" i="1" a="1"/>
  <c r="AP932" i="1" a="1"/>
  <c r="AQ59" i="1" a="1"/>
  <c r="BC77" i="1" a="1"/>
  <c r="BJ11" i="1" a="1"/>
  <c r="BE56" i="1" a="1"/>
  <c r="BI875" i="1" a="1"/>
  <c r="AP893" i="1" a="1"/>
  <c r="BI909" i="1" a="1"/>
  <c r="AS865" i="1" a="1"/>
  <c r="BD65" i="1" a="1"/>
  <c r="AL552" i="1" a="1"/>
  <c r="AY11" i="1" a="1"/>
  <c r="BI29" i="1" a="1"/>
  <c r="AU938" i="1" a="1"/>
  <c r="BE984" i="1" a="1"/>
  <c r="AV29" i="1" a="1"/>
  <c r="AY43" i="1" a="1"/>
  <c r="AV53" i="1" a="1"/>
  <c r="BA914" i="1" a="1"/>
  <c r="AW983" i="1" a="1"/>
  <c r="AV453" i="1" a="1"/>
  <c r="BH51" i="1" a="1"/>
  <c r="BI2" i="1" a="1"/>
  <c r="BI971" i="1" a="1"/>
  <c r="BD470" i="1" a="1"/>
  <c r="BJ938" i="1" a="1"/>
  <c r="AQ436" i="1" a="1"/>
  <c r="AL44" i="1" a="1"/>
  <c r="AL296" i="1" a="1"/>
  <c r="AS59" i="1" a="1"/>
  <c r="AR70" i="1" a="1"/>
  <c r="AT55" i="1" a="1"/>
  <c r="AW46" i="1" a="1"/>
  <c r="AT83" i="1" a="1"/>
  <c r="AL294" i="1" a="1"/>
  <c r="AP50" i="1" a="1"/>
  <c r="AL232" i="1" a="1"/>
  <c r="BD46" i="1" a="1"/>
  <c r="BI877" i="1" a="1"/>
  <c r="BJ81" i="1" a="1"/>
  <c r="BG42" i="1" a="1"/>
  <c r="BD47" i="1" a="1"/>
  <c r="BI884" i="1" a="1"/>
  <c r="BD93" i="1" a="1"/>
  <c r="AL535" i="1" a="1"/>
  <c r="BF57" i="1" a="1"/>
  <c r="AL358" i="1" a="1"/>
  <c r="BJ53" i="1" a="1"/>
  <c r="AL932" i="1" a="1"/>
  <c r="AL291" i="1" a="1"/>
  <c r="BJ51" i="1" a="1"/>
  <c r="BA928" i="1" a="1"/>
  <c r="BE72" i="1" a="1"/>
  <c r="AL71" i="1" a="1"/>
  <c r="BB34" i="1" a="1"/>
  <c r="BE923" i="1" a="1"/>
  <c r="AV97" i="1" a="1"/>
  <c r="AV31" i="1" a="1"/>
  <c r="AL758" i="1" a="1"/>
  <c r="AL536" i="1" a="1"/>
  <c r="AQ70" i="1" a="1"/>
  <c r="AP921" i="1" a="1"/>
  <c r="AX25" i="1" a="1"/>
  <c r="BJ901" i="1" a="1"/>
  <c r="AY980" i="1" a="1"/>
  <c r="AW859" i="1" a="1"/>
  <c r="BB43" i="1" a="1"/>
  <c r="AP935" i="1" a="1"/>
  <c r="AV51" i="1" a="1"/>
  <c r="AY975" i="1" a="1"/>
  <c r="AP104" i="1" a="1"/>
  <c r="AX987" i="1" a="1"/>
  <c r="AS935" i="1" a="1"/>
  <c r="BF93" i="1" a="1"/>
  <c r="AV887" i="1" a="1"/>
  <c r="BC57" i="1" a="1"/>
  <c r="BD873" i="1" a="1"/>
  <c r="BE862" i="1" a="1"/>
  <c r="AV960" i="1" a="1"/>
  <c r="AT23" i="1" a="1"/>
  <c r="AS972" i="1" a="1"/>
  <c r="BC13" i="1" a="1"/>
  <c r="AY72" i="1" a="1"/>
  <c r="AV911" i="1" a="1"/>
  <c r="AV971" i="1" a="1"/>
  <c r="AW937" i="1" a="1"/>
  <c r="AR926" i="1" a="1"/>
  <c r="BE8" i="1" a="1"/>
  <c r="AY465" i="1" a="1"/>
  <c r="AZ452" i="1" a="1"/>
  <c r="BB928" i="1" a="1"/>
  <c r="AZ978" i="1" a="1"/>
  <c r="AL615" i="1" a="1"/>
  <c r="AV938" i="1" a="1"/>
  <c r="AX889" i="1" a="1"/>
  <c r="AP944" i="1" a="1"/>
  <c r="AZ935" i="1" a="1"/>
  <c r="BG256" i="1" a="1"/>
  <c r="BD56" i="1" a="1"/>
  <c r="AV902" i="1" a="1"/>
  <c r="BH15" i="1" a="1"/>
  <c r="AU903" i="1" a="1"/>
  <c r="AV99" i="1" a="1"/>
  <c r="AT456" i="1" a="1"/>
  <c r="BG956" i="1" a="1"/>
  <c r="AU925" i="1" a="1"/>
  <c r="BD61" i="1" a="1"/>
  <c r="AW408" i="1" a="1"/>
  <c r="BC52" i="1" a="1"/>
  <c r="BA473" i="1" a="1"/>
  <c r="BD921" i="1" a="1"/>
  <c r="AZ921" i="1" a="1"/>
  <c r="BI87" i="1" a="1"/>
  <c r="BB68" i="1" a="1"/>
  <c r="AQ444" i="1" a="1"/>
  <c r="BA412" i="1" a="1"/>
  <c r="AQ965" i="1" a="1"/>
  <c r="AZ426" i="1" a="1"/>
  <c r="BE927" i="1" a="1"/>
  <c r="BD915" i="1" a="1"/>
  <c r="AQ944" i="1" a="1"/>
  <c r="AP472" i="1" a="1"/>
  <c r="AS968" i="1" a="1"/>
  <c r="BE934" i="1" a="1"/>
  <c r="AP59" i="1" a="1"/>
  <c r="BH931" i="1" a="1"/>
  <c r="BB87" i="1" a="1"/>
  <c r="AU972" i="1" a="1"/>
  <c r="AU886" i="1" a="1"/>
  <c r="BD13" i="1" a="1"/>
  <c r="AL735" i="1" a="1"/>
  <c r="BG51" i="1" a="1"/>
  <c r="AL761" i="1" a="1"/>
  <c r="AL487" i="1" a="1"/>
  <c r="BD108" i="1" a="1"/>
  <c r="AP452" i="1" a="1"/>
  <c r="BB61" i="1" a="1"/>
  <c r="BD8" i="1" a="1"/>
  <c r="BE41" i="1" a="1"/>
  <c r="AL712" i="1" a="1"/>
  <c r="BD440" i="1" a="1"/>
  <c r="BC96" i="1" a="1"/>
  <c r="AO916" i="1" a="1"/>
  <c r="BH64" i="1" a="1"/>
  <c r="AW897" i="1" a="1"/>
  <c r="AU981" i="1" a="1"/>
  <c r="AQ454" i="1" a="1"/>
  <c r="BE34" i="1" a="1"/>
  <c r="AR9" i="1" a="1"/>
  <c r="BE6" i="1" a="1"/>
  <c r="BB919" i="1" a="1"/>
  <c r="AO935" i="1" a="1"/>
  <c r="AV930" i="1" a="1"/>
  <c r="BJ37" i="1" a="1"/>
  <c r="BB986" i="1" a="1"/>
  <c r="AQ901" i="1" a="1"/>
  <c r="AW908" i="1" a="1"/>
  <c r="AY26" i="1" a="1"/>
  <c r="AO910" i="1" a="1"/>
  <c r="AX59" i="1" a="1"/>
  <c r="BF70" i="1" a="1"/>
  <c r="BB93" i="1" a="1"/>
  <c r="AT955" i="1" a="1"/>
  <c r="AW986" i="1" a="1"/>
  <c r="BE910" i="1" a="1"/>
  <c r="BD69" i="1" a="1"/>
  <c r="BB13" i="1" a="1"/>
  <c r="BE876" i="1" a="1"/>
  <c r="BG957" i="1" a="1"/>
  <c r="BA872" i="1" a="1"/>
  <c r="BD859" i="1" a="1"/>
  <c r="BE49" i="1" a="1"/>
  <c r="AU31" i="1" a="1"/>
  <c r="BD881" i="1" a="1"/>
  <c r="AY895" i="1" a="1"/>
  <c r="BJ926" i="1" a="1"/>
  <c r="AZ34" i="1" a="1"/>
  <c r="AR53" i="1" a="1"/>
  <c r="BD965" i="1" a="1"/>
  <c r="AS962" i="1" a="1"/>
  <c r="AQ865" i="1" a="1"/>
  <c r="AO936" i="1" a="1"/>
  <c r="AQ920" i="1" a="1"/>
  <c r="AY988" i="1" a="1"/>
  <c r="BJ69" i="1" a="1"/>
  <c r="AZ454" i="1" a="1"/>
  <c r="BF924" i="1" a="1"/>
  <c r="AY908" i="1" a="1"/>
  <c r="BJ900" i="1" a="1"/>
  <c r="AT952" i="1" a="1"/>
  <c r="BA370" i="1" a="1"/>
  <c r="AP476" i="1" a="1"/>
  <c r="BI862" i="1" a="1"/>
  <c r="AL465" i="1" a="1"/>
  <c r="AZ424" i="1" a="1"/>
  <c r="BH874" i="1" a="1"/>
  <c r="AU23" i="1" a="1"/>
  <c r="AO874" i="1" a="1"/>
  <c r="AU458" i="1" a="1"/>
  <c r="AQ56" i="1" a="1"/>
  <c r="AY98" i="1" a="1"/>
  <c r="BB409" i="1" a="1"/>
  <c r="BF46" i="1" a="1"/>
  <c r="AY28" i="1" a="1"/>
  <c r="AY10" i="1" a="1"/>
  <c r="BA895" i="1" a="1"/>
  <c r="AY64" i="1" a="1"/>
  <c r="AO477" i="1" a="1"/>
  <c r="AV884" i="1" a="1"/>
  <c r="BB888" i="1" a="1"/>
  <c r="BJ974" i="1" a="1"/>
  <c r="AS478" i="1" a="1"/>
  <c r="AR910" i="1" a="1"/>
  <c r="AU457" i="1" a="1"/>
  <c r="AX42" i="1" a="1"/>
  <c r="BH12" i="1" a="1"/>
  <c r="AL795" i="1" a="1"/>
  <c r="AO457" i="1" a="1"/>
  <c r="BE980" i="1" a="1"/>
  <c r="AY93" i="1" a="1"/>
  <c r="AX475" i="1" a="1"/>
  <c r="AP954" i="1" a="1"/>
  <c r="BG923" i="1" a="1"/>
  <c r="AW879" i="1" a="1"/>
  <c r="AT925" i="1" a="1"/>
  <c r="BB462" i="1" a="1"/>
  <c r="BD939" i="1" a="1"/>
  <c r="AO396" i="1" a="1"/>
  <c r="AW875" i="1" a="1"/>
  <c r="BH871" i="1" a="1"/>
  <c r="AO314" i="1" a="1"/>
  <c r="BH865" i="1" a="1"/>
  <c r="BG985" i="1" a="1"/>
  <c r="AY962" i="1" a="1"/>
  <c r="AL637" i="1" a="1"/>
  <c r="AR78" i="1" a="1"/>
  <c r="AQ913" i="1" a="1"/>
  <c r="BA430" i="1" a="1"/>
  <c r="AP52" i="1" a="1"/>
  <c r="BB866" i="1" a="1"/>
  <c r="AL412" i="1" a="1"/>
  <c r="AP927" i="1" a="1"/>
  <c r="AY897" i="1" a="1"/>
  <c r="BC874" i="1" a="1"/>
  <c r="AU99" i="1" a="1"/>
  <c r="AO891" i="1" a="1"/>
  <c r="BA977" i="1" a="1"/>
  <c r="AO940" i="1" a="1"/>
  <c r="AY71" i="1" a="1"/>
  <c r="BE947" i="1" a="1"/>
  <c r="BD418" i="1" a="1"/>
  <c r="BA108" i="1" a="1"/>
  <c r="BH10" i="1" a="1"/>
  <c r="BG883" i="1" a="1"/>
  <c r="BI981" i="1" a="1"/>
  <c r="AY923" i="1" a="1"/>
  <c r="AR294" i="1" a="1"/>
  <c r="BJ898" i="1" a="1"/>
  <c r="BF328" i="1" a="1"/>
  <c r="AP285" i="1" a="1"/>
  <c r="AY877" i="1" a="1"/>
  <c r="BH879" i="1" a="1"/>
  <c r="BF976" i="1" a="1"/>
  <c r="AY312" i="1" a="1"/>
  <c r="AX48" i="1" a="1"/>
  <c r="AZ361" i="1" a="1"/>
  <c r="AT479" i="1" a="1"/>
  <c r="AL361" i="1" a="1"/>
  <c r="AZ963" i="1" a="1"/>
  <c r="AT2" i="1" a="1"/>
  <c r="BJ862" i="1" a="1"/>
  <c r="BE932" i="1" a="1"/>
  <c r="AL21" i="1" a="1"/>
  <c r="AS470" i="1" a="1"/>
  <c r="BC983" i="1" a="1"/>
  <c r="BF912" i="1" a="1"/>
  <c r="AQ110" i="1" a="1"/>
  <c r="AW959" i="1" a="1"/>
  <c r="BA446" i="1" a="1"/>
  <c r="BD32" i="1" a="1"/>
  <c r="BA45" i="1" a="1"/>
  <c r="AP903" i="1" a="1"/>
  <c r="AP860" i="1" a="1"/>
  <c r="AO49" i="1" a="1"/>
  <c r="BE15" i="1" a="1"/>
  <c r="AL802" i="1" a="1"/>
  <c r="BB42" i="1" a="1"/>
  <c r="AL314" i="1" a="1"/>
  <c r="AY108" i="1" a="1"/>
  <c r="BA863" i="1" a="1"/>
  <c r="AO85" i="1" a="1"/>
  <c r="BB82" i="1" a="1"/>
  <c r="AP863" i="1" a="1"/>
  <c r="AY442" i="1" a="1"/>
  <c r="AQ61" i="1" a="1"/>
  <c r="BF58" i="1" a="1"/>
  <c r="AT40" i="1" a="1"/>
  <c r="AS926" i="1" a="1"/>
  <c r="AL283" i="1" a="1"/>
  <c r="BA17" i="1" a="1"/>
  <c r="BG73" i="1" a="1"/>
  <c r="AX893" i="1" a="1"/>
  <c r="BA34" i="1" a="1"/>
  <c r="AL429" i="1" a="1"/>
  <c r="AY900" i="1" a="1"/>
  <c r="AW104" i="1" a="1"/>
  <c r="AL631" i="1" a="1"/>
  <c r="AL17" i="1" a="1"/>
  <c r="BA67" i="1" a="1"/>
  <c r="BD918" i="1" a="1"/>
  <c r="AL475" i="1" a="1"/>
  <c r="BJ40" i="1" a="1"/>
  <c r="AY976" i="1" a="1"/>
  <c r="BH45" i="1" a="1"/>
  <c r="AL766" i="1" a="1"/>
  <c r="AW8" i="1" a="1"/>
  <c r="AR983" i="1" a="1"/>
  <c r="AT109" i="1" a="1"/>
  <c r="BB65" i="1" a="1"/>
  <c r="BC63" i="1" a="1"/>
  <c r="AZ470" i="1" a="1"/>
  <c r="AL253" i="1" a="1"/>
  <c r="AL554" i="1" a="1"/>
  <c r="AP42" i="1" a="1"/>
  <c r="BG906" i="1" a="1"/>
  <c r="AX919" i="1" a="1"/>
  <c r="AY859" i="1" a="1"/>
  <c r="AV941" i="1" a="1"/>
  <c r="AX15" i="1" a="1"/>
  <c r="AR453" i="1" a="1"/>
  <c r="AT57" i="1" a="1"/>
  <c r="AL564" i="1" a="1"/>
  <c r="AL342" i="1" a="1"/>
  <c r="BA51" i="1" a="1"/>
  <c r="AP7" i="1" a="1"/>
  <c r="BA97" i="1" a="1"/>
  <c r="BG78" i="1" a="1"/>
  <c r="AT930" i="1" a="1"/>
  <c r="AP468" i="1" a="1"/>
  <c r="BH47" i="1" a="1"/>
  <c r="AV108" i="1" a="1"/>
  <c r="BG958" i="1" a="1"/>
  <c r="BD409" i="1" a="1"/>
  <c r="BB882" i="1" a="1"/>
  <c r="AZ889" i="1" a="1"/>
  <c r="BG456" i="1" a="1"/>
  <c r="AS3" i="1" a="1"/>
  <c r="BI987" i="1" a="1"/>
  <c r="BB55" i="1" a="1"/>
  <c r="BG878" i="1" a="1"/>
  <c r="BI102" i="1" a="1"/>
  <c r="BE5" i="1" a="1"/>
  <c r="BJ103" i="1" a="1"/>
  <c r="AL416" i="1" a="1"/>
  <c r="AW978" i="1" a="1"/>
  <c r="AW378" i="1" a="1"/>
  <c r="AT927" i="1" a="1"/>
  <c r="BI410" i="1" a="1"/>
  <c r="AS442" i="1" a="1"/>
  <c r="AP398" i="1" a="1"/>
  <c r="BC356" i="1" a="1"/>
  <c r="BJ948" i="1" a="1"/>
  <c r="AQ904" i="1" a="1"/>
  <c r="AV868" i="1" a="1"/>
  <c r="AO883" i="1" a="1"/>
  <c r="BA950" i="1" a="1"/>
  <c r="BF85" i="1" a="1"/>
  <c r="AZ863" i="1" a="1"/>
  <c r="BF890" i="1" a="1"/>
  <c r="AQ897" i="1" a="1"/>
  <c r="BG876" i="1" a="1"/>
  <c r="AR437" i="1" a="1"/>
  <c r="BB31" i="1" a="1"/>
  <c r="AT887" i="1" a="1"/>
  <c r="BC59" i="1" a="1"/>
  <c r="AV975" i="1" a="1"/>
  <c r="AW52" i="1" a="1"/>
  <c r="AO923" i="1" a="1"/>
  <c r="BG103" i="1" a="1"/>
  <c r="BA933" i="1" a="1"/>
  <c r="BD105" i="1" a="1"/>
  <c r="BB907" i="1" a="1"/>
  <c r="BC45" i="1" a="1"/>
  <c r="AZ937" i="1" a="1"/>
  <c r="BC939" i="1" a="1"/>
  <c r="BG434" i="1" a="1"/>
  <c r="AV928" i="1" a="1"/>
  <c r="AR55" i="1" a="1"/>
  <c r="AS920" i="1" a="1"/>
  <c r="AW395" i="1" a="1"/>
  <c r="BG10" i="1" a="1"/>
  <c r="BD347" i="1" a="1"/>
  <c r="AW48" i="1" a="1"/>
  <c r="BB411" i="1" a="1"/>
  <c r="BJ377" i="1" a="1"/>
  <c r="AO3" i="1" a="1"/>
  <c r="AL781" i="1" a="1"/>
  <c r="AW371" i="1" a="1"/>
  <c r="BH2" i="1" a="1"/>
  <c r="AR32" i="1" a="1"/>
  <c r="BH979" i="1" a="1"/>
  <c r="BA899" i="1" a="1"/>
  <c r="AW957" i="1" a="1"/>
  <c r="AW988" i="1" a="1"/>
  <c r="BD90" i="1" a="1"/>
  <c r="AQ103" i="1" a="1"/>
  <c r="AP107" i="1" a="1"/>
  <c r="AO980" i="1" a="1"/>
  <c r="BC29" i="1" a="1"/>
  <c r="AR436" i="1" a="1"/>
  <c r="AR95" i="1" a="1"/>
  <c r="BH450" i="1" a="1"/>
  <c r="AX917" i="1" a="1"/>
  <c r="AU980" i="1" a="1"/>
  <c r="BF4" i="1" a="1"/>
  <c r="BD893" i="1" a="1"/>
  <c r="AX900" i="1" a="1"/>
  <c r="AP471" i="1" a="1"/>
  <c r="AO888" i="1" a="1"/>
  <c r="AO434" i="1" a="1"/>
  <c r="BG928" i="1" a="1"/>
  <c r="AY15" i="1" a="1"/>
  <c r="AY95" i="1" a="1"/>
  <c r="BI91" i="1" a="1"/>
  <c r="BF917" i="1" a="1"/>
  <c r="AL753" i="1" a="1"/>
  <c r="BD903" i="1" a="1"/>
  <c r="AL280" i="1" a="1"/>
  <c r="AR393" i="1" a="1"/>
  <c r="AW860" i="1" a="1"/>
  <c r="AU920" i="1" a="1"/>
  <c r="BJ860" i="1" a="1"/>
  <c r="BF927" i="1" a="1"/>
  <c r="AY921" i="1" a="1"/>
  <c r="AZ906" i="1" a="1"/>
  <c r="BA56" i="1" a="1"/>
  <c r="AU976" i="1" a="1"/>
  <c r="BC885" i="1" a="1"/>
  <c r="BC109" i="1" a="1"/>
  <c r="BH917" i="1" a="1"/>
  <c r="BD909" i="1" a="1"/>
  <c r="AO887" i="1" a="1"/>
  <c r="BD936" i="1" a="1"/>
  <c r="BF473" i="1" a="1"/>
  <c r="AL699" i="1" a="1"/>
  <c r="AS33" i="1" a="1"/>
  <c r="AZ916" i="1" a="1"/>
  <c r="BI882" i="1" a="1"/>
  <c r="BC8" i="1" a="1"/>
  <c r="BJ936" i="1" a="1"/>
  <c r="BI59" i="1" a="1"/>
  <c r="AS859" i="1" a="1"/>
  <c r="AU931" i="1" a="1"/>
  <c r="AZ3" i="1" a="1"/>
  <c r="AZ98" i="1" a="1"/>
  <c r="BE987" i="1" a="1"/>
  <c r="BC878" i="1" a="1"/>
  <c r="AT944" i="1" a="1"/>
  <c r="AV859" i="1" a="1"/>
  <c r="AY45" i="1" a="1"/>
  <c r="AZ979" i="1" a="1"/>
  <c r="BG71" i="1" a="1"/>
  <c r="AL807" i="1" a="1"/>
  <c r="AU908" i="1" a="1"/>
  <c r="BD916" i="1" a="1"/>
  <c r="AS918" i="1" a="1"/>
  <c r="BH423" i="1" a="1"/>
  <c r="BB899" i="1" a="1"/>
  <c r="AV458" i="1" a="1"/>
  <c r="BG466" i="1" a="1"/>
  <c r="AQ432" i="1" a="1"/>
  <c r="BF353" i="1" a="1"/>
  <c r="AY929" i="1" a="1"/>
  <c r="BD421" i="1" a="1"/>
  <c r="AW3" i="1" a="1"/>
  <c r="BF957" i="1" a="1"/>
  <c r="AU922" i="1" a="1"/>
  <c r="AS901" i="1" a="1"/>
  <c r="AZ943" i="1" a="1"/>
  <c r="BC979" i="1" a="1"/>
  <c r="AR876" i="1" a="1"/>
  <c r="BI241" i="1" a="1"/>
  <c r="BF893" i="1" a="1"/>
  <c r="BG963" i="1" a="1"/>
  <c r="BF304" i="1" a="1"/>
  <c r="BH92" i="1" a="1"/>
  <c r="AQ953" i="1" a="1"/>
  <c r="AY369" i="1" a="1"/>
  <c r="BE893" i="1" a="1"/>
  <c r="BE904" i="1" a="1"/>
  <c r="BB940" i="1" a="1"/>
  <c r="AW863" i="1" a="1"/>
  <c r="BB92" i="1" a="1"/>
  <c r="AO59" i="1" a="1"/>
  <c r="BF444" i="1" a="1"/>
  <c r="AQ923" i="1" a="1"/>
  <c r="AS923" i="1" a="1"/>
  <c r="BC20" i="1" a="1"/>
  <c r="AV69" i="1" a="1"/>
  <c r="AU451" i="1" a="1"/>
  <c r="BH440" i="1" a="1"/>
  <c r="BG455" i="1" a="1"/>
  <c r="AQ20" i="1" a="1"/>
  <c r="AW472" i="1" a="1"/>
  <c r="AZ955" i="1" a="1"/>
  <c r="BC426" i="1" a="1"/>
  <c r="BG7" i="1" a="1"/>
  <c r="BA95" i="1" a="1"/>
  <c r="AO31" i="1" a="1"/>
  <c r="AL18" i="1" a="1"/>
  <c r="AL592" i="1" a="1"/>
  <c r="BH54" i="1" a="1"/>
  <c r="AZ859" i="1" a="1"/>
  <c r="BI928" i="1" a="1"/>
  <c r="BA931" i="1" a="1"/>
  <c r="AU960" i="1" a="1"/>
  <c r="BG938" i="1" a="1"/>
  <c r="BI915" i="1" a="1"/>
  <c r="BF7" i="1" a="1"/>
  <c r="BG479" i="1" a="1"/>
  <c r="AV13" i="1" a="1"/>
  <c r="BG903" i="1" a="1"/>
  <c r="BF889" i="1" a="1"/>
  <c r="AW51" i="1" a="1"/>
  <c r="AL865" i="1" a="1"/>
  <c r="AU75" i="1" a="1"/>
  <c r="AY974" i="1" a="1"/>
  <c r="BD356" i="1" a="1"/>
  <c r="BG48" i="1" a="1"/>
  <c r="AX914" i="1" a="1"/>
  <c r="BB988" i="1" a="1"/>
  <c r="AU462" i="1" a="1"/>
  <c r="BJ918" i="1" a="1"/>
  <c r="BH884" i="1" a="1"/>
  <c r="AP445" i="1" a="1"/>
  <c r="BJ265" i="1" a="1"/>
  <c r="BF433" i="1" a="1"/>
  <c r="AR444" i="1" a="1"/>
  <c r="BH458" i="1" a="1"/>
  <c r="AX95" i="1" a="1"/>
  <c r="AV94" i="1" a="1"/>
  <c r="BD49" i="1" a="1"/>
  <c r="BJ902" i="1" a="1"/>
  <c r="BH914" i="1" a="1"/>
  <c r="AP12" i="1" a="1"/>
  <c r="AZ53" i="1" a="1"/>
  <c r="AQ909" i="1" a="1"/>
  <c r="AS473" i="1" a="1"/>
  <c r="BI67" i="1" a="1"/>
  <c r="BH62" i="1" a="1"/>
  <c r="BG912" i="1" a="1"/>
  <c r="AU929" i="1" a="1"/>
  <c r="BF892" i="1" a="1"/>
  <c r="AL479" i="1" a="1"/>
  <c r="AP900" i="1" a="1"/>
  <c r="AY917" i="1" a="1"/>
  <c r="BA862" i="1" a="1"/>
  <c r="BD922" i="1" a="1"/>
  <c r="AL488" i="1" a="1"/>
  <c r="AQ862" i="1" a="1"/>
  <c r="AW925" i="1" a="1"/>
  <c r="AP24" i="1" a="1"/>
  <c r="AZ89" i="1" a="1"/>
  <c r="AL847" i="1" a="1"/>
  <c r="BH42" i="1" a="1"/>
  <c r="AU87" i="1" a="1"/>
  <c r="AW928" i="1" a="1"/>
  <c r="AU927" i="1" a="1"/>
  <c r="AY935" i="1" a="1"/>
  <c r="AL545" i="1" a="1"/>
  <c r="BA15" i="1" a="1"/>
  <c r="AY107" i="1" a="1"/>
  <c r="AL317" i="1" a="1"/>
  <c r="AR68" i="1" a="1"/>
  <c r="AO939" i="1" a="1"/>
  <c r="BD68" i="1" a="1"/>
  <c r="BI60" i="1" a="1"/>
  <c r="BI8" i="1" a="1"/>
  <c r="BH24" i="1" a="1"/>
  <c r="AQ970" i="1" a="1"/>
  <c r="AL584" i="1" a="1"/>
  <c r="BF986" i="1" a="1"/>
  <c r="AL108" i="1" a="1"/>
  <c r="AS892" i="1" a="1"/>
  <c r="AL491" i="1" a="1"/>
  <c r="BA909" i="1" a="1"/>
  <c r="AT27" i="1" a="1"/>
  <c r="AV987" i="1" a="1"/>
  <c r="AL74" i="1" a="1"/>
  <c r="AZ471" i="1" a="1"/>
  <c r="AS107" i="1" a="1"/>
  <c r="BG942" i="1" a="1"/>
  <c r="BD908" i="1" a="1"/>
  <c r="BD932" i="1" a="1"/>
  <c r="AO5" i="1" a="1"/>
  <c r="BA873" i="1" a="1"/>
  <c r="AZ974" i="1" a="1"/>
  <c r="AV438" i="1" a="1"/>
  <c r="AL442" i="1" a="1"/>
  <c r="BH937" i="1" a="1"/>
  <c r="BA21" i="1" a="1"/>
  <c r="AZ984" i="1" a="1"/>
  <c r="AZ39" i="1" a="1"/>
  <c r="AQ924" i="1" a="1"/>
  <c r="AX454" i="1" a="1"/>
  <c r="BJ915" i="1" a="1"/>
  <c r="AZ890" i="1" a="1"/>
  <c r="AZ13" i="1" a="1"/>
  <c r="AY329" i="1" a="1"/>
  <c r="AT28" i="1" a="1"/>
  <c r="BA917" i="1" a="1"/>
  <c r="AU394" i="1" a="1"/>
  <c r="BB894" i="1" a="1"/>
  <c r="AY476" i="1" a="1"/>
  <c r="BB968" i="1" a="1"/>
  <c r="AW878" i="1" a="1"/>
  <c r="BG376" i="1" a="1"/>
  <c r="AO988" i="1" a="1"/>
  <c r="BF477" i="1" a="1"/>
  <c r="BG385" i="1" a="1"/>
  <c r="BH922" i="1" a="1"/>
  <c r="BI82" i="1" a="1"/>
  <c r="BC903" i="1" a="1"/>
  <c r="AX43" i="1" a="1"/>
  <c r="BE922" i="1" a="1"/>
  <c r="AV403" i="1" a="1"/>
  <c r="AS915" i="1" a="1"/>
  <c r="AT913" i="1" a="1"/>
  <c r="BE469" i="1" a="1"/>
  <c r="AZ892" i="1" a="1"/>
  <c r="AQ69" i="1" a="1"/>
  <c r="AU930" i="1" a="1"/>
  <c r="AV49" i="1" a="1"/>
  <c r="BE899" i="1" a="1"/>
  <c r="BG30" i="1" a="1"/>
  <c r="AQ942" i="1" a="1"/>
  <c r="AV42" i="1" a="1"/>
  <c r="AS861" i="1" a="1"/>
  <c r="BE981" i="1" a="1"/>
  <c r="BG419" i="1" a="1"/>
  <c r="AL825" i="1" a="1"/>
  <c r="AY950" i="1" a="1"/>
  <c r="BI988" i="1" a="1"/>
  <c r="BC476" i="1" a="1"/>
  <c r="BF404" i="1" a="1"/>
  <c r="BE442" i="1" a="1"/>
  <c r="BJ949" i="1" a="1"/>
  <c r="AO449" i="1" a="1"/>
  <c r="AO933" i="1" a="1"/>
  <c r="BB877" i="1" a="1"/>
  <c r="AO930" i="1" a="1"/>
  <c r="AX8" i="1" a="1"/>
  <c r="AU66" i="1" a="1"/>
  <c r="AL931" i="1" a="1"/>
  <c r="BE471" i="1" a="1"/>
  <c r="AR862" i="1" a="1"/>
  <c r="AT324" i="1" a="1"/>
  <c r="BJ955" i="1" a="1"/>
  <c r="AL480" i="1" a="1"/>
  <c r="BF479" i="1" a="1"/>
  <c r="AP955" i="1" a="1"/>
  <c r="AQ44" i="1" a="1"/>
  <c r="AU6" i="1" a="1"/>
  <c r="AV282" i="1" a="1"/>
  <c r="BE882" i="1" a="1"/>
  <c r="AO406" i="1" a="1"/>
  <c r="AY47" i="1" a="1"/>
  <c r="BH474" i="1" a="1"/>
  <c r="AT478" i="1" a="1"/>
  <c r="BE883" i="1" a="1"/>
  <c r="AY985" i="1" a="1"/>
  <c r="BF878" i="1" a="1"/>
  <c r="BH875" i="1" a="1"/>
  <c r="BG969" i="1" a="1"/>
  <c r="AP47" i="1" a="1"/>
  <c r="BB970" i="1" a="1"/>
  <c r="AL102" i="1" a="1"/>
  <c r="AU20" i="1" a="1"/>
  <c r="BA52" i="1" a="1"/>
  <c r="BG477" i="1" a="1"/>
  <c r="BI924" i="1" a="1"/>
  <c r="BC101" i="1" a="1"/>
  <c r="AV929" i="1" a="1"/>
  <c r="BB437" i="1" a="1"/>
  <c r="BB463" i="1" a="1"/>
  <c r="AZ62" i="1" a="1"/>
  <c r="AY892" i="1" a="1"/>
  <c r="AP467" i="1" a="1"/>
  <c r="BG104" i="1" a="1"/>
  <c r="BJ14" i="1" a="1"/>
  <c r="AV895" i="1" a="1"/>
  <c r="AT948" i="1" a="1"/>
  <c r="BD889" i="1" a="1"/>
  <c r="AY21" i="1" a="1"/>
  <c r="AV934" i="1" a="1"/>
  <c r="BJ93" i="1" a="1"/>
  <c r="BE861" i="1" a="1"/>
  <c r="BC104" i="1" a="1"/>
  <c r="BH11" i="1" a="1"/>
  <c r="BH70" i="1" a="1"/>
  <c r="AO894" i="1" a="1"/>
  <c r="AW984" i="1" a="1"/>
  <c r="AO966" i="1" a="1"/>
  <c r="BI259" i="1" a="1"/>
  <c r="AW975" i="1" a="1"/>
  <c r="AQ936" i="1" a="1"/>
  <c r="AT954" i="1" a="1"/>
  <c r="AZ30" i="1" a="1"/>
  <c r="BF930" i="1" a="1"/>
  <c r="AX977" i="1" a="1"/>
  <c r="AU954" i="1" a="1"/>
  <c r="BH873" i="1" a="1"/>
  <c r="BD5" i="1" a="1"/>
  <c r="BG970" i="1" a="1"/>
  <c r="BH919" i="1" a="1"/>
  <c r="AL472" i="1" a="1"/>
  <c r="AQ94" i="1" a="1"/>
  <c r="BA929" i="1" a="1"/>
  <c r="BG885" i="1" a="1"/>
  <c r="BC981" i="1" a="1"/>
  <c r="AT47" i="1" a="1"/>
  <c r="BJ883" i="1" a="1"/>
  <c r="BA394" i="1" a="1"/>
  <c r="AV421" i="1" a="1"/>
  <c r="AR50" i="1" a="1"/>
  <c r="BI468" i="1" a="1"/>
  <c r="BH439" i="1" a="1"/>
  <c r="BD329" i="1" a="1"/>
  <c r="BI958" i="1" a="1"/>
  <c r="AZ21" i="1" a="1"/>
  <c r="BA53" i="1" a="1"/>
  <c r="AT922" i="1" a="1"/>
  <c r="AT99" i="1" a="1"/>
  <c r="AL378" i="1" a="1"/>
  <c r="AZ956" i="1" a="1"/>
  <c r="AW465" i="1" a="1"/>
  <c r="AO921" i="1" a="1"/>
  <c r="AV882" i="1" a="1"/>
  <c r="AT915" i="1" a="1"/>
  <c r="BH918" i="1" a="1"/>
  <c r="AZ50" i="1" a="1"/>
  <c r="BH905" i="1" a="1"/>
  <c r="BF457" i="1" a="1"/>
  <c r="AS936" i="1" a="1"/>
  <c r="AS946" i="1" a="1"/>
  <c r="AZ406" i="1" a="1"/>
  <c r="AQ981" i="1" a="1"/>
  <c r="AL582" i="1" a="1"/>
  <c r="AZ436" i="1" a="1"/>
  <c r="BF409" i="1" a="1"/>
  <c r="BH56" i="1" a="1"/>
  <c r="BD861" i="1" a="1"/>
  <c r="AO860" i="1" a="1"/>
  <c r="BF954" i="1" a="1"/>
  <c r="BE870" i="1" a="1"/>
  <c r="BJ457" i="1" a="1"/>
  <c r="BJ436" i="1" a="1"/>
  <c r="BE936" i="1" a="1"/>
  <c r="AX433" i="1" a="1"/>
  <c r="AS955" i="1" a="1"/>
  <c r="BC12" i="1" a="1"/>
  <c r="AW58" i="1" a="1"/>
  <c r="AL388" i="1" a="1"/>
  <c r="BA107" i="1" a="1"/>
  <c r="BF914" i="1" a="1"/>
  <c r="BC5" i="1" a="1"/>
  <c r="BG937" i="1" a="1"/>
  <c r="BI912" i="1" a="1"/>
  <c r="BA879" i="1" a="1"/>
  <c r="BD897" i="1" a="1"/>
  <c r="BB86" i="1" a="1"/>
  <c r="BB859" i="1" a="1"/>
  <c r="AY469" i="1" a="1"/>
  <c r="BH943" i="1" a="1"/>
  <c r="AR908" i="1" a="1"/>
  <c r="BH888" i="1" a="1"/>
  <c r="BF906" i="1" a="1"/>
  <c r="BJ927" i="1" a="1"/>
  <c r="BD29" i="1" a="1"/>
  <c r="BE962" i="1" a="1"/>
  <c r="AQ941" i="1" a="1"/>
  <c r="BA18" i="1" a="1"/>
  <c r="AU933" i="1" a="1"/>
  <c r="AT54" i="1" a="1"/>
  <c r="AS464" i="1" a="1"/>
  <c r="AZ879" i="1" a="1"/>
  <c r="BF426" i="1" a="1"/>
  <c r="AL943" i="1" a="1"/>
  <c r="AY873" i="1" a="1"/>
  <c r="AW231" i="1" a="1"/>
  <c r="AV864" i="1" a="1"/>
  <c r="AL959" i="1" a="1"/>
  <c r="AX934" i="1" a="1"/>
  <c r="BF95" i="1" a="1"/>
  <c r="AP986" i="1" a="1"/>
  <c r="BF69" i="1" a="1"/>
  <c r="BE891" i="1" a="1"/>
  <c r="BE4" i="1" a="1"/>
  <c r="BH431" i="1" a="1"/>
  <c r="AP58" i="1" a="1"/>
  <c r="BG907" i="1" a="1"/>
  <c r="AY375" i="1" a="1"/>
  <c r="AX409" i="1" a="1"/>
  <c r="AS467" i="1" a="1"/>
  <c r="BB969" i="1" a="1"/>
  <c r="AW870" i="1" a="1"/>
  <c r="BH861" i="1" a="1"/>
  <c r="AL540" i="1" a="1"/>
  <c r="AU921" i="1" a="1"/>
  <c r="BE864" i="1" a="1"/>
  <c r="BB967" i="1" a="1"/>
  <c r="AU15" i="1" a="1"/>
  <c r="BA889" i="1" a="1"/>
  <c r="BD979" i="1" a="1"/>
  <c r="AO91" i="1" a="1"/>
  <c r="BG54" i="1" a="1"/>
  <c r="AQ86" i="1" a="1"/>
  <c r="AR41" i="1" a="1"/>
  <c r="AP72" i="1" a="1"/>
  <c r="AL707" i="1" a="1"/>
  <c r="BB62" i="1" a="1"/>
  <c r="BI23" i="1" a="1"/>
  <c r="AX64" i="1" a="1"/>
  <c r="AU932" i="1" a="1"/>
  <c r="AR947" i="1" a="1"/>
  <c r="BI920" i="1" a="1"/>
  <c r="BI106" i="1" a="1"/>
  <c r="AR44" i="1" a="1"/>
  <c r="BJ16" i="1" a="1"/>
  <c r="AX90" i="1" a="1"/>
  <c r="AT107" i="1" a="1"/>
  <c r="BG99" i="1" a="1"/>
  <c r="AL829" i="1" a="1"/>
  <c r="AO90" i="1" a="1"/>
  <c r="BH95" i="1" a="1"/>
  <c r="AS20" i="1" a="1"/>
  <c r="BI973" i="1" a="1"/>
  <c r="AX11" i="1" a="1"/>
  <c r="BF52" i="1" a="1"/>
  <c r="BE926" i="1" a="1"/>
  <c r="BI4" i="1" a="1"/>
  <c r="AZ54" i="1" a="1"/>
  <c r="AL727" i="1" a="1"/>
  <c r="BD415" i="1" a="1"/>
  <c r="BH41" i="1" a="1"/>
  <c r="BF452" i="1" a="1"/>
  <c r="AR45" i="1" a="1"/>
  <c r="BJ937" i="1" a="1"/>
  <c r="AL440" i="1" a="1"/>
  <c r="BH911" i="1" a="1"/>
  <c r="BE458" i="1" a="1"/>
  <c r="BE474" i="1" a="1"/>
  <c r="BC935" i="1" a="1"/>
  <c r="AT12" i="1" a="1"/>
  <c r="AV64" i="1" a="1"/>
  <c r="BF913" i="1" a="1"/>
  <c r="BF104" i="1" a="1"/>
  <c r="BE51" i="1" a="1"/>
  <c r="AS898" i="1" a="1"/>
  <c r="BA68" i="1" a="1"/>
  <c r="BG859" i="1" a="1"/>
  <c r="AP894" i="1" a="1"/>
  <c r="AT936" i="1" a="1"/>
  <c r="AO89" i="1" a="1"/>
  <c r="BD901" i="1" a="1"/>
  <c r="BF10" i="1" a="1"/>
  <c r="BD443" i="1" a="1"/>
  <c r="BA408" i="1" a="1"/>
  <c r="AS986" i="1" a="1"/>
  <c r="BJ440" i="1" a="1"/>
  <c r="AQ905" i="1" a="1"/>
  <c r="AY430" i="1" a="1"/>
  <c r="AT904" i="1" a="1"/>
  <c r="AY283" i="1" a="1"/>
  <c r="AP98" i="1" a="1"/>
  <c r="AY860" i="1" a="1"/>
  <c r="AS873" i="1" a="1"/>
  <c r="AO889" i="1" a="1"/>
  <c r="AV973" i="1" a="1"/>
  <c r="BJ292" i="1" a="1"/>
  <c r="AW44" i="1" a="1"/>
  <c r="BD971" i="1" a="1"/>
  <c r="AS404" i="1" a="1"/>
  <c r="AY894" i="1" a="1"/>
  <c r="BD102" i="1" a="1"/>
  <c r="BG235" i="1" a="1"/>
  <c r="BD388" i="1" a="1"/>
  <c r="AX864" i="1" a="1"/>
  <c r="AZ9" i="1" a="1"/>
  <c r="AR973" i="1" a="1"/>
  <c r="AW953" i="1" a="1"/>
  <c r="BC918" i="1" a="1"/>
  <c r="AV865" i="1" a="1"/>
  <c r="BD927" i="1" a="1"/>
  <c r="AW55" i="1" a="1"/>
  <c r="BF381" i="1" a="1"/>
  <c r="AX35" i="1" a="1"/>
  <c r="AY961" i="1" a="1"/>
  <c r="AQ318" i="1" a="1"/>
  <c r="BD428" i="1" a="1"/>
  <c r="AY59" i="1" a="1"/>
  <c r="AX946" i="1" a="1"/>
  <c r="BE943" i="1" a="1"/>
  <c r="BC891" i="1" a="1"/>
  <c r="AT926" i="1" a="1"/>
  <c r="AL580" i="1" a="1"/>
  <c r="AL41" i="1" a="1"/>
  <c r="AS62" i="1" a="1"/>
  <c r="BE920" i="1" a="1"/>
  <c r="BE48" i="1" a="1"/>
  <c r="BB451" i="1" a="1"/>
  <c r="AR882" i="1" a="1"/>
  <c r="AZ464" i="1" a="1"/>
  <c r="AV977" i="1" a="1"/>
  <c r="BA925" i="1" a="1"/>
  <c r="BB975" i="1" a="1"/>
  <c r="BI46" i="1" a="1"/>
  <c r="AX462" i="1" a="1"/>
  <c r="AU876" i="1" a="1"/>
  <c r="AL792" i="1" a="1"/>
  <c r="AU969" i="1" a="1"/>
  <c r="AR873" i="1" a="1"/>
  <c r="BI25" i="1" a="1"/>
  <c r="BB26" i="1" a="1"/>
  <c r="BH980" i="1" a="1"/>
  <c r="BD891" i="1" a="1"/>
  <c r="AW904" i="1" a="1"/>
  <c r="AY441" i="1" a="1"/>
  <c r="AL686" i="1" a="1"/>
  <c r="BA922" i="1" a="1"/>
  <c r="BI64" i="1" a="1"/>
  <c r="BG45" i="1" a="1"/>
  <c r="AL803" i="1" a="1"/>
  <c r="AY924" i="1" a="1"/>
  <c r="BF471" i="1" a="1"/>
  <c r="AW933" i="1" a="1"/>
  <c r="BC427" i="1" a="1"/>
  <c r="BJ904" i="1" a="1"/>
  <c r="BG4" i="1" a="1"/>
  <c r="BF458" i="1" a="1"/>
  <c r="BD11" i="1" a="1"/>
  <c r="AX943" i="1" a="1"/>
  <c r="BJ35" i="1" a="1"/>
  <c r="AT16" i="1" a="1"/>
  <c r="AR919" i="1" a="1"/>
  <c r="AO864" i="1" a="1"/>
  <c r="AL872" i="1" a="1"/>
  <c r="BA965" i="1" a="1"/>
  <c r="AT423" i="1" a="1"/>
  <c r="BB468" i="1" a="1"/>
  <c r="BD983" i="1" a="1"/>
  <c r="BJ929" i="1" a="1"/>
  <c r="BI79" i="1" a="1"/>
  <c r="AL696" i="1" a="1"/>
  <c r="AX982" i="1" a="1"/>
  <c r="AT928" i="1" a="1"/>
  <c r="AQ917" i="1" a="1"/>
  <c r="AX870" i="1" a="1"/>
  <c r="AP930" i="1" a="1"/>
  <c r="BD986" i="1" a="1"/>
  <c r="BH477" i="1" a="1"/>
  <c r="AL25" i="1" a="1"/>
  <c r="BC61" i="1" a="1"/>
  <c r="AR955" i="1" a="1"/>
  <c r="AY966" i="1" a="1"/>
  <c r="AX915" i="1" a="1"/>
  <c r="AP988" i="1" a="1"/>
  <c r="AW10" i="1" a="1"/>
  <c r="AT420" i="1" a="1"/>
  <c r="BJ39" i="1" a="1"/>
  <c r="AU101" i="1" a="1"/>
  <c r="AQ955" i="1" a="1"/>
  <c r="AQ939" i="1" a="1"/>
  <c r="BA968" i="1" a="1"/>
  <c r="AX46" i="1" a="1"/>
  <c r="BC924" i="1" a="1"/>
  <c r="BE398" i="1" a="1"/>
  <c r="AP390" i="1" a="1"/>
  <c r="AY882" i="1" a="1"/>
  <c r="BD450" i="1" a="1"/>
  <c r="BC872" i="1" a="1"/>
  <c r="AV12" i="1" a="1"/>
  <c r="BH887" i="1" a="1"/>
  <c r="AL773" i="1" a="1"/>
  <c r="AU67" i="1" a="1"/>
  <c r="AY81" i="1" a="1"/>
  <c r="BF932" i="1" a="1"/>
  <c r="BA884" i="1" a="1"/>
  <c r="BB943" i="1" a="1"/>
  <c r="AY947" i="1" a="1"/>
  <c r="BD913" i="1" a="1"/>
  <c r="BH897" i="1" a="1"/>
  <c r="AT885" i="1" a="1"/>
  <c r="AR18" i="1" a="1"/>
  <c r="AY51" i="1" a="1"/>
  <c r="AU913" i="1" a="1"/>
  <c r="AW923" i="1" a="1"/>
  <c r="BJ895" i="1" a="1"/>
  <c r="BE444" i="1" a="1"/>
  <c r="AP63" i="1" a="1"/>
  <c r="BD934" i="1" a="1"/>
  <c r="BJ881" i="1" a="1"/>
  <c r="AR478" i="1" a="1"/>
  <c r="BJ45" i="1" a="1"/>
  <c r="BH893" i="1" a="1"/>
  <c r="BJ480" i="1" a="1"/>
  <c r="BB902" i="1" a="1"/>
  <c r="AZ922" i="1" a="1"/>
  <c r="AX407" i="1" a="1"/>
  <c r="AL61" i="1" a="1"/>
  <c r="AP922" i="1" a="1"/>
  <c r="AW444" i="1" a="1"/>
  <c r="AY867" i="1" a="1"/>
  <c r="AW920" i="1" a="1"/>
  <c r="AS50" i="1" a="1"/>
  <c r="AL690" i="1" a="1"/>
  <c r="AL713" i="1" a="1"/>
  <c r="AL272" i="1" a="1"/>
  <c r="AY467" i="1" a="1"/>
  <c r="BJ925" i="1" a="1"/>
  <c r="AW456" i="1" a="1"/>
  <c r="BI879" i="1" a="1"/>
  <c r="BF86" i="1" a="1"/>
  <c r="BE45" i="1" a="1"/>
  <c r="BH866" i="1" a="1"/>
  <c r="BJ945" i="1" a="1"/>
  <c r="AU474" i="1" a="1"/>
  <c r="AP969" i="1" a="1"/>
  <c r="AV972" i="1" a="1"/>
  <c r="AZ290" i="1" a="1"/>
  <c r="BI463" i="1" a="1"/>
  <c r="AZ975" i="1" a="1"/>
  <c r="AS949" i="1" a="1"/>
  <c r="BH465" i="1" a="1"/>
  <c r="AP889" i="1" a="1"/>
  <c r="BB887" i="1" a="1"/>
  <c r="AS439" i="1" a="1"/>
  <c r="BF445" i="1" a="1"/>
  <c r="BH57" i="1" a="1"/>
  <c r="BJ415" i="1" a="1"/>
  <c r="BD969" i="1" a="1"/>
  <c r="BF35" i="1" a="1"/>
  <c r="BC916" i="1" a="1"/>
  <c r="AR253" i="1" a="1"/>
  <c r="AP379" i="1" a="1"/>
  <c r="AQ972" i="1" a="1"/>
  <c r="BJ60" i="1" a="1"/>
  <c r="BD35" i="1" a="1"/>
  <c r="AX14" i="1" a="1"/>
  <c r="AU105" i="1" a="1"/>
  <c r="AS922" i="1" a="1"/>
  <c r="BG331" i="1" a="1"/>
  <c r="AO431" i="1" a="1"/>
  <c r="AL436" i="1" a="1"/>
  <c r="AU472" i="1" a="1"/>
  <c r="AP315" i="1" a="1"/>
  <c r="BI863" i="1" a="1"/>
  <c r="BH31" i="1" a="1"/>
  <c r="BE888" i="1" a="1"/>
  <c r="AP904" i="1" a="1"/>
  <c r="AL810" i="1" a="1"/>
  <c r="BF42" i="1" a="1"/>
  <c r="BD21" i="1" a="1"/>
  <c r="BC912" i="1" a="1"/>
  <c r="BC985" i="1" a="1"/>
  <c r="AQ931" i="1" a="1"/>
  <c r="BJ912" i="1" a="1"/>
  <c r="AX902" i="1" a="1"/>
  <c r="AS101" i="1" a="1"/>
  <c r="AR57" i="1" a="1"/>
  <c r="AR80" i="1" a="1"/>
  <c r="AP49" i="1" a="1"/>
  <c r="AQ914" i="1" a="1"/>
  <c r="AL873" i="1" a="1"/>
  <c r="AS6" i="1" a="1"/>
  <c r="AT58" i="1" a="1"/>
  <c r="AL522" i="1" a="1"/>
  <c r="AL451" i="1" a="1"/>
  <c r="AR37" i="1" a="1"/>
  <c r="AV16" i="1" a="1"/>
  <c r="AL531" i="1" a="1"/>
  <c r="AL235" i="1" a="1"/>
  <c r="BA470" i="1" a="1"/>
  <c r="AL427" i="1" a="1"/>
  <c r="BH912" i="1" a="1"/>
  <c r="AZ878" i="1" a="1"/>
  <c r="AL846" i="1" a="1"/>
  <c r="BH65" i="1" a="1"/>
  <c r="BG80" i="1" a="1"/>
  <c r="AO977" i="1" a="1"/>
  <c r="BC73" i="1" a="1"/>
  <c r="AZ451" i="1" a="1"/>
  <c r="AL684" i="1" a="1"/>
  <c r="AO15" i="1" a="1"/>
  <c r="BG25" i="1" a="1"/>
  <c r="AL548" i="1" a="1"/>
  <c r="AO65" i="1" a="1"/>
  <c r="AZ243" i="1" a="1"/>
  <c r="BC445" i="1" a="1"/>
  <c r="BC968" i="1" a="1"/>
  <c r="BC407" i="1" a="1"/>
  <c r="BI319" i="1" a="1"/>
  <c r="AU78" i="1" a="1"/>
  <c r="BH415" i="1" a="1"/>
  <c r="AS894" i="1" a="1"/>
  <c r="AL620" i="1" a="1"/>
  <c r="BB66" i="1" a="1"/>
  <c r="AU901" i="1" a="1"/>
  <c r="BG962" i="1" a="1"/>
  <c r="BI423" i="1" a="1"/>
  <c r="AZ92" i="1" a="1"/>
  <c r="AR987" i="1" a="1"/>
  <c r="AX913" i="1" a="1"/>
  <c r="AL513" i="1" a="1"/>
  <c r="AX88" i="1" a="1"/>
  <c r="AY902" i="1" a="1"/>
  <c r="AW931" i="1" a="1"/>
  <c r="AW427" i="1" a="1"/>
  <c r="AT34" i="1" a="1"/>
  <c r="BH90" i="1" a="1"/>
  <c r="BI870" i="1" a="1"/>
  <c r="AP453" i="1" a="1"/>
  <c r="BI104" i="1" a="1"/>
  <c r="AS937" i="1" a="1"/>
  <c r="BJ447" i="1" a="1"/>
  <c r="BI985" i="1" a="1"/>
  <c r="AQ918" i="1" a="1"/>
  <c r="BB95" i="1" a="1"/>
  <c r="AL270" i="1" a="1"/>
  <c r="AT51" i="1" a="1"/>
  <c r="AX901" i="1" a="1"/>
  <c r="BE99" i="1" a="1"/>
  <c r="BA969" i="1" a="1"/>
  <c r="AO896" i="1" a="1"/>
  <c r="AS976" i="1" a="1"/>
  <c r="BH434" i="1" a="1"/>
  <c r="BI73" i="1" a="1"/>
  <c r="BD474" i="1" a="1"/>
  <c r="AQ62" i="1" a="1"/>
  <c r="BC895" i="1" a="1"/>
  <c r="AY876" i="1" a="1"/>
  <c r="BA985" i="1" a="1"/>
  <c r="BF963" i="1" a="1"/>
  <c r="AW948" i="1" a="1"/>
  <c r="BG58" i="1" a="1"/>
  <c r="BG110" i="1" a="1"/>
  <c r="BH7" i="1" a="1"/>
  <c r="BF984" i="1" a="1"/>
  <c r="BE860" i="1" a="1"/>
  <c r="BB283" i="1" a="1"/>
  <c r="BF51" i="1" a="1"/>
  <c r="AW889" i="1" a="1"/>
  <c r="BI314" i="1" a="1"/>
  <c r="BC48" i="1" a="1"/>
  <c r="AV327" i="1" a="1"/>
  <c r="BJ861" i="1" a="1"/>
  <c r="AU415" i="1" a="1"/>
  <c r="BB338" i="1" a="1"/>
  <c r="BH104" i="1" a="1"/>
  <c r="AL505" i="1" a="1"/>
  <c r="AL664" i="1" a="1"/>
  <c r="AL353" i="1" a="1"/>
  <c r="AU918" i="1" a="1"/>
  <c r="AR907" i="1" a="1"/>
  <c r="AP15" i="1" a="1"/>
  <c r="AX973" i="1" a="1"/>
  <c r="AZ449" i="1" a="1"/>
  <c r="AV936" i="1" a="1"/>
  <c r="AW872" i="1" a="1"/>
  <c r="BD980" i="1" a="1"/>
  <c r="BC907" i="1" a="1"/>
  <c r="BC946" i="1" a="1"/>
  <c r="AZ877" i="1" a="1"/>
  <c r="BC908" i="1" a="1"/>
  <c r="AW909" i="1" a="1"/>
  <c r="AQ480" i="1" a="1"/>
  <c r="BE17" i="1" a="1"/>
  <c r="BD972" i="1" a="1"/>
  <c r="AW401" i="1" a="1"/>
  <c r="AQ315" i="1" a="1"/>
  <c r="BF102" i="1" a="1"/>
  <c r="BI478" i="1" a="1"/>
  <c r="AL574" i="1" a="1"/>
  <c r="AV899" i="1" a="1"/>
  <c r="BC21" i="1" a="1"/>
  <c r="BA452" i="1" a="1"/>
  <c r="AX937" i="1" a="1"/>
  <c r="AS987" i="1" a="1"/>
  <c r="BC432" i="1" a="1"/>
  <c r="BD899" i="1" a="1"/>
  <c r="BE972" i="1" a="1"/>
  <c r="BD902" i="1" a="1"/>
  <c r="AU69" i="1" a="1"/>
  <c r="BG922" i="1" a="1"/>
  <c r="AP876" i="1" a="1"/>
  <c r="AX481" i="1" a="1"/>
  <c r="AO54" i="1" a="1"/>
  <c r="BA930" i="1" a="1"/>
  <c r="BI907" i="1" a="1"/>
  <c r="BC898" i="1" a="1"/>
  <c r="BD928" i="1" a="1"/>
  <c r="AY931" i="1" a="1"/>
  <c r="BC941" i="1" a="1"/>
  <c r="AV440" i="1" a="1"/>
  <c r="AV324" i="1" a="1"/>
  <c r="AT14" i="1" a="1"/>
  <c r="AO35" i="1" a="1"/>
  <c r="AL418" i="1" a="1"/>
  <c r="AR17" i="1" a="1"/>
  <c r="BA978" i="1" a="1"/>
  <c r="BA956" i="1" a="1"/>
  <c r="BB931" i="1" a="1"/>
  <c r="BJ20" i="1" a="1"/>
  <c r="AU935" i="1" a="1"/>
  <c r="AW448" i="1" a="1"/>
  <c r="AT77" i="1" a="1"/>
  <c r="BA105" i="1" a="1"/>
  <c r="AR945" i="1" a="1"/>
  <c r="AR909" i="1" a="1"/>
  <c r="AQ3" i="1" a="1"/>
  <c r="AV962" i="1" a="1"/>
  <c r="BH934" i="1" a="1"/>
  <c r="AR887" i="1" a="1"/>
  <c r="BH103" i="1" a="1"/>
  <c r="AP21" i="1" a="1"/>
  <c r="BF902" i="1" a="1"/>
  <c r="AV879" i="1" a="1"/>
  <c r="BG944" i="1" a="1"/>
  <c r="BE903" i="1" a="1"/>
  <c r="BG69" i="1" a="1"/>
  <c r="AU965" i="1" a="1"/>
  <c r="AL665" i="1" a="1"/>
  <c r="AP908" i="1" a="1"/>
  <c r="BA955" i="1" a="1"/>
  <c r="AS974" i="1" a="1"/>
  <c r="AZ437" i="1" a="1"/>
  <c r="AX923" i="1" a="1"/>
  <c r="AP57" i="1" a="1"/>
  <c r="AL527" i="1" a="1"/>
  <c r="AZ6" i="1" a="1"/>
  <c r="BE411" i="1" a="1"/>
  <c r="AZ924" i="1" a="1"/>
  <c r="BA460" i="1" a="1"/>
  <c r="AL344" i="1" a="1"/>
  <c r="BG915" i="1" a="1"/>
  <c r="BG61" i="1" a="1"/>
  <c r="BJ899" i="1" a="1"/>
  <c r="AS457" i="1" a="1"/>
  <c r="BD937" i="1" a="1"/>
  <c r="AP454" i="1" a="1"/>
  <c r="BH5" i="1" a="1"/>
  <c r="AT973" i="1" a="1"/>
  <c r="AT434" i="1" a="1"/>
  <c r="BH880" i="1" a="1"/>
  <c r="AP942" i="1" a="1"/>
  <c r="BD455" i="1" a="1"/>
  <c r="AV2" i="1" a="1"/>
  <c r="AL304" i="1" a="1"/>
  <c r="BA940" i="1" a="1"/>
  <c r="AT886" i="1" a="1"/>
  <c r="BD67" i="1" a="1"/>
  <c r="AR888" i="1" a="1"/>
  <c r="BI449" i="1" a="1"/>
  <c r="BG951" i="1" a="1"/>
  <c r="AW913" i="1" a="1"/>
  <c r="BF417" i="1" a="1"/>
  <c r="AS430" i="1" a="1"/>
  <c r="AS460" i="1" a="1"/>
  <c r="BA47" i="1" a="1"/>
  <c r="AL352" i="1" a="1"/>
  <c r="AP91" i="1" a="1"/>
  <c r="BJ63" i="1" a="1"/>
  <c r="AW964" i="1" a="1"/>
  <c r="AP965" i="1" a="1"/>
  <c r="AS914" i="1" a="1"/>
  <c r="BE76" i="1" a="1"/>
  <c r="BJ880" i="1" a="1"/>
  <c r="AP346" i="1" a="1"/>
  <c r="AQ467" i="1" a="1"/>
  <c r="AY66" i="1" a="1"/>
  <c r="AX429" i="1" a="1"/>
  <c r="AW424" i="1" a="1"/>
  <c r="AQ934" i="1" a="1"/>
  <c r="AV30" i="1" a="1"/>
  <c r="BI448" i="1" a="1"/>
  <c r="BI69" i="1" a="1"/>
  <c r="AS45" i="1" a="1"/>
  <c r="AW892" i="1" a="1"/>
  <c r="BG986" i="1" a="1"/>
  <c r="BI902" i="1" a="1"/>
  <c r="BA983" i="1" a="1"/>
  <c r="BD868" i="1" a="1"/>
  <c r="AY468" i="1" a="1"/>
  <c r="AP915" i="1" a="1"/>
  <c r="AX873" i="1" a="1"/>
  <c r="BC859" i="1" a="1"/>
  <c r="AU936" i="1" a="1"/>
  <c r="AQ906" i="1" a="1"/>
  <c r="AV381" i="1" a="1"/>
  <c r="AQ984" i="1" a="1"/>
  <c r="AZ445" i="1" a="1"/>
  <c r="AZ109" i="1" a="1"/>
  <c r="AL541" i="1" a="1"/>
  <c r="AL685" i="1" a="1"/>
  <c r="BD876" i="1" a="1"/>
  <c r="AW98" i="1" a="1"/>
  <c r="BA927" i="1" a="1"/>
  <c r="AL632" i="1" a="1"/>
  <c r="BA907" i="1" a="1"/>
  <c r="AV984" i="1" a="1"/>
  <c r="AQ927" i="1" a="1"/>
  <c r="AQ929" i="1" a="1"/>
  <c r="BH9" i="1" a="1"/>
  <c r="BE898" i="1" a="1"/>
  <c r="AU73" i="1" a="1"/>
  <c r="AP43" i="1" a="1"/>
  <c r="BJ984" i="1" a="1"/>
  <c r="AP928" i="1" a="1"/>
  <c r="AL104" i="1" a="1"/>
  <c r="AT442" i="1" a="1"/>
  <c r="AX362" i="1" a="1"/>
  <c r="AZ477" i="1" a="1"/>
  <c r="AZ63" i="1" a="1"/>
  <c r="BA36" i="1" a="1"/>
  <c r="BG72" i="1" a="1"/>
  <c r="AX97" i="1" a="1"/>
  <c r="BH50" i="1" a="1"/>
  <c r="BB24" i="1" a="1"/>
  <c r="AS941" i="1" a="1"/>
  <c r="BC70" i="1" a="1"/>
  <c r="AU25" i="1" a="1"/>
  <c r="AL243" i="1" a="1"/>
  <c r="AX988" i="1" a="1"/>
  <c r="BA104" i="1" a="1"/>
  <c r="AL589" i="1" a="1"/>
  <c r="AP84" i="1" a="1"/>
  <c r="AO942" i="1" a="1"/>
  <c r="AL695" i="1" a="1"/>
  <c r="BH98" i="1" a="1"/>
  <c r="AR896" i="1" a="1"/>
  <c r="AR33" i="1" a="1"/>
  <c r="BJ17" i="1" a="1"/>
  <c r="AW45" i="1" a="1"/>
  <c r="BG102" i="1" a="1"/>
  <c r="AL845" i="1" a="1"/>
  <c r="BI3" i="1" a="1"/>
  <c r="BH108" i="1" a="1"/>
  <c r="BE83" i="1" a="1"/>
  <c r="BH69" i="1" a="1"/>
  <c r="AP102" i="1" a="1"/>
  <c r="AL751" i="1" a="1"/>
  <c r="AO45" i="1" a="1"/>
  <c r="AY416" i="1" a="1"/>
  <c r="BI873" i="1" a="1"/>
  <c r="AP938" i="1" a="1"/>
  <c r="BH886" i="1" a="1"/>
  <c r="AV898" i="1" a="1"/>
  <c r="AP973" i="1" a="1"/>
  <c r="AW947" i="1" a="1"/>
  <c r="AZ79" i="1" a="1"/>
  <c r="BB904" i="1" a="1"/>
  <c r="BF880" i="1" a="1"/>
  <c r="BE3" i="1" a="1"/>
  <c r="AO952" i="1" a="1"/>
  <c r="BI19" i="1" a="1"/>
  <c r="BB906" i="1" a="1"/>
  <c r="BF20" i="1" a="1"/>
  <c r="AL613" i="1" a="1"/>
  <c r="AL355" i="1" a="1"/>
  <c r="AY46" i="1" a="1"/>
  <c r="BH921" i="1" a="1"/>
  <c r="BA905" i="1" a="1"/>
  <c r="BJ914" i="1" a="1"/>
  <c r="AY903" i="1" a="1"/>
  <c r="BI388" i="1" a="1"/>
  <c r="BF412" i="1" a="1"/>
  <c r="BB980" i="1" a="1"/>
  <c r="AS458" i="1" a="1"/>
  <c r="AO954" i="1" a="1"/>
  <c r="AZ367" i="1" a="1"/>
  <c r="AW885" i="1" a="1"/>
  <c r="AT481" i="1" a="1"/>
  <c r="BJ101" i="1" a="1"/>
  <c r="AQ962" i="1" a="1"/>
  <c r="AZ55" i="1" a="1"/>
  <c r="AS978" i="1" a="1"/>
  <c r="BD373" i="1" a="1"/>
  <c r="BG920" i="1" a="1"/>
  <c r="BJ453" i="1" a="1"/>
  <c r="BB51" i="1" a="1"/>
  <c r="BJ70" i="1" a="1"/>
  <c r="BC961" i="1" a="1"/>
  <c r="BE901" i="1" a="1"/>
  <c r="BC909" i="1" a="1"/>
  <c r="BH882" i="1" a="1"/>
  <c r="AT53" i="1" a="1"/>
  <c r="AR415" i="1" a="1"/>
  <c r="BD24" i="1" a="1"/>
  <c r="BG910" i="1" a="1"/>
  <c r="BD464" i="1" a="1"/>
  <c r="BH896" i="1" a="1"/>
  <c r="BC381" i="1" a="1"/>
  <c r="AL784" i="1" a="1"/>
  <c r="BH963" i="1" a="1"/>
  <c r="BA963" i="1" a="1"/>
  <c r="BC933" i="1" a="1"/>
  <c r="AP961" i="1" a="1"/>
  <c r="AZ335" i="1" a="1"/>
  <c r="BA422" i="1" a="1"/>
  <c r="AY455" i="1" a="1"/>
  <c r="AV953" i="1" a="1"/>
  <c r="AO399" i="1" a="1"/>
  <c r="AR99" i="1" a="1"/>
  <c r="BI108" i="1" a="1"/>
  <c r="AQ50" i="1" a="1"/>
  <c r="BG89" i="1" a="1"/>
  <c r="AR923" i="1" a="1"/>
  <c r="AW936" i="1" a="1"/>
  <c r="AY421" i="1" a="1"/>
  <c r="AW893" i="1" a="1"/>
  <c r="BJ931" i="1" a="1"/>
  <c r="AS900" i="1" a="1"/>
  <c r="AX925" i="1" a="1"/>
  <c r="BH73" i="1" a="1"/>
  <c r="AO393" i="1" a="1"/>
  <c r="BH958" i="1" a="1"/>
  <c r="AU13" i="1" a="1"/>
  <c r="AU924" i="1" a="1"/>
  <c r="BC931" i="1" a="1"/>
  <c r="AZ887" i="1" a="1"/>
  <c r="AX891" i="1" a="1"/>
  <c r="AV917" i="1" a="1"/>
  <c r="BC972" i="1" a="1"/>
  <c r="BA5" i="1" a="1"/>
  <c r="BD919" i="1" a="1"/>
  <c r="BA48" i="1" a="1"/>
  <c r="BA71" i="1" a="1"/>
  <c r="BC100" i="1" a="1"/>
  <c r="BJ48" i="1" a="1"/>
  <c r="AT888" i="1" a="1"/>
  <c r="AT900" i="1" a="1"/>
  <c r="BH920" i="1" a="1"/>
  <c r="AW881" i="1" a="1"/>
  <c r="BJ890" i="1" a="1"/>
  <c r="AY968" i="1" a="1"/>
  <c r="AQ916" i="1" a="1"/>
  <c r="BF860" i="1" a="1"/>
  <c r="BE455" i="1" a="1"/>
  <c r="BD924" i="1" a="1"/>
  <c r="AT85" i="1" a="1"/>
  <c r="BA882" i="1" a="1"/>
  <c r="BJ977" i="1" a="1"/>
  <c r="AQ982" i="1" a="1"/>
  <c r="BE940" i="1" a="1"/>
  <c r="AP907" i="1" a="1"/>
  <c r="AX54" i="1" a="1"/>
  <c r="AU895" i="1" a="1"/>
  <c r="BA986" i="1" a="1"/>
  <c r="AX963" i="1" a="1"/>
  <c r="AX920" i="1" a="1"/>
  <c r="AO55" i="1" a="1"/>
  <c r="AU14" i="1" a="1"/>
  <c r="AQ932" i="1" a="1"/>
  <c r="BF979" i="1" a="1"/>
  <c r="BF915" i="1" a="1"/>
  <c r="AV889" i="1" a="1"/>
  <c r="AV944" i="1" a="1"/>
  <c r="AQ107" i="1" a="1"/>
  <c r="BJ982" i="1" a="1"/>
  <c r="AZ934" i="1" a="1"/>
  <c r="AR93" i="1" a="1"/>
  <c r="BJ910" i="1" a="1"/>
  <c r="BA979" i="1" a="1"/>
  <c r="AZ917" i="1" a="1"/>
  <c r="AQ886" i="1" a="1"/>
  <c r="AW891" i="1" a="1"/>
  <c r="AW397" i="1" a="1"/>
  <c r="AX427" i="1" a="1"/>
  <c r="AP32" i="1" a="1"/>
  <c r="AW916" i="1" a="1"/>
  <c r="AV924" i="1" a="1"/>
  <c r="AS928" i="1" a="1"/>
  <c r="AO444" i="1" a="1"/>
  <c r="AT899" i="1" a="1"/>
  <c r="AZ971" i="1" a="1"/>
  <c r="AY879" i="1" a="1"/>
  <c r="AV892" i="1" a="1"/>
  <c r="AZ419" i="1" a="1"/>
  <c r="AW403" i="1" a="1"/>
  <c r="BE982" i="1" a="1"/>
  <c r="BB900" i="1" a="1"/>
  <c r="AP936" i="1" a="1"/>
  <c r="BG936" i="1" a="1"/>
  <c r="BE54" i="1" a="1"/>
  <c r="BJ934" i="1" a="1"/>
  <c r="AX3" i="1" a="1"/>
  <c r="BF959" i="1" a="1"/>
  <c r="BA904" i="1" a="1"/>
  <c r="AS979" i="1" a="1"/>
  <c r="BI897" i="1" a="1"/>
  <c r="AX969" i="1" a="1"/>
  <c r="AY92" i="1" a="1"/>
  <c r="BB410" i="1" a="1"/>
  <c r="AV896" i="1" a="1"/>
  <c r="BB895" i="1" a="1"/>
  <c r="BH55" i="1" a="1"/>
  <c r="AR429" i="1" a="1"/>
  <c r="BJ50" i="1" a="1"/>
  <c r="AO6" i="1" a="1"/>
  <c r="AU880" i="1" a="1"/>
  <c r="BA915" i="1" a="1"/>
  <c r="AS90" i="1" a="1"/>
  <c r="AL256" i="1" a="1"/>
  <c r="BF53" i="1" a="1"/>
  <c r="AP409" i="1" a="1"/>
  <c r="AO869" i="1" a="1"/>
  <c r="AT460" i="1" a="1"/>
  <c r="AQ954" i="1" a="1"/>
  <c r="AO391" i="1" a="1"/>
  <c r="AQ878" i="1" a="1"/>
  <c r="BD376" i="1" a="1"/>
  <c r="AW918" i="1" a="1"/>
  <c r="AZ923" i="1" a="1"/>
  <c r="AZ90" i="1" a="1"/>
  <c r="AQ861" i="1" a="1"/>
  <c r="AL251" i="1" a="1"/>
  <c r="AZ65" i="1" a="1"/>
  <c r="AY60" i="1" a="1"/>
  <c r="BF937" i="1" a="1"/>
  <c r="AR932" i="1" a="1"/>
  <c r="AQ926" i="1" a="1"/>
  <c r="AO22" i="1" a="1"/>
  <c r="AR925" i="1" a="1"/>
  <c r="BC91" i="1" a="1"/>
  <c r="BD877" i="1" a="1"/>
  <c r="BE961" i="1" a="1"/>
  <c r="BB953" i="1" a="1"/>
  <c r="AO60" i="1" a="1"/>
  <c r="BH927" i="1" a="1"/>
  <c r="AR936" i="1" a="1"/>
  <c r="AT104" i="1" a="1"/>
  <c r="AZ481" i="1" a="1"/>
  <c r="BH479" i="1" a="1"/>
  <c r="AV968" i="1" a="1"/>
  <c r="BA24" i="1" a="1"/>
  <c r="AU7" i="1" a="1"/>
  <c r="AS943" i="1" a="1"/>
  <c r="AX986" i="1" a="1"/>
  <c r="BB304" i="1" a="1"/>
  <c r="AZ107" i="1" a="1"/>
  <c r="BH480" i="1" a="1"/>
  <c r="BJ424" i="1" a="1"/>
  <c r="BF874" i="1" a="1"/>
  <c r="BJ987" i="1" a="1"/>
  <c r="BH924" i="1" a="1"/>
  <c r="AX100" i="1" a="1"/>
  <c r="AO902" i="1" a="1"/>
  <c r="BD476" i="1" a="1"/>
  <c r="BJ401" i="1" a="1"/>
  <c r="BI6" i="1" a="1"/>
  <c r="AX98" i="1" a="1"/>
  <c r="AW86" i="1" a="1"/>
  <c r="AU453" i="1" a="1"/>
  <c r="BI878" i="1" a="1"/>
  <c r="BD863" i="1" a="1"/>
  <c r="AV23" i="1" a="1"/>
  <c r="BG900" i="1" a="1"/>
  <c r="AR915" i="1" a="1"/>
  <c r="AO28" i="1" a="1"/>
  <c r="AL42" i="1" a="1"/>
  <c r="AZ4" i="1" a="1"/>
  <c r="BA906" i="1" a="1"/>
  <c r="AZ8" i="1" a="1"/>
  <c r="BC930" i="1" a="1"/>
  <c r="AY953" i="1" a="1"/>
  <c r="AW911" i="1" a="1"/>
  <c r="AU26" i="1" a="1"/>
  <c r="BJ58" i="1" a="1"/>
  <c r="BF110" i="1" a="1"/>
  <c r="AL239" i="1" a="1"/>
  <c r="AL70" i="1" a="1"/>
  <c r="AY70" i="1" a="1"/>
  <c r="AX402" i="1" a="1"/>
  <c r="BI901" i="1" a="1"/>
  <c r="BH983" i="1" a="1"/>
  <c r="BC864" i="1" a="1"/>
  <c r="AQ987" i="1" a="1"/>
  <c r="AU393" i="1" a="1"/>
  <c r="BF12" i="1" a="1"/>
  <c r="BF422" i="1" a="1"/>
  <c r="AZ925" i="1" a="1"/>
  <c r="AU21" i="1" a="1"/>
  <c r="BJ906" i="1" a="1"/>
  <c r="BJ6" i="1" a="1"/>
  <c r="BB398" i="1" a="1"/>
  <c r="BC457" i="1" a="1"/>
  <c r="AY68" i="1" a="1"/>
  <c r="BF938" i="1" a="1"/>
  <c r="BH468" i="1" a="1"/>
  <c r="BA967" i="1" a="1"/>
  <c r="BE465" i="1" a="1"/>
  <c r="BF916" i="1" a="1"/>
  <c r="AL793" i="1" a="1"/>
  <c r="AY104" i="1" a="1"/>
  <c r="BC75" i="1" a="1"/>
  <c r="BE60" i="1" a="1"/>
  <c r="AT7" i="1" a="1"/>
  <c r="BA463" i="1" a="1"/>
  <c r="BI462" i="1" a="1"/>
  <c r="AX962" i="1" a="1"/>
  <c r="AV459" i="1" a="1"/>
  <c r="AX400" i="1" a="1"/>
  <c r="AT62" i="1" a="1"/>
  <c r="BE931" i="1" a="1"/>
  <c r="AT374" i="1" a="1"/>
  <c r="AV454" i="1" a="1"/>
  <c r="AQ979" i="1" a="1"/>
  <c r="BI13" i="1" a="1"/>
  <c r="AO899" i="1" a="1"/>
  <c r="AY447" i="1" a="1"/>
  <c r="AQ448" i="1" a="1"/>
  <c r="BF886" i="1" a="1"/>
  <c r="BH404" i="1" a="1"/>
  <c r="BE326" i="1" a="1"/>
  <c r="AU475" i="1" a="1"/>
  <c r="AW970" i="1" a="1"/>
  <c r="AO478" i="1" a="1"/>
  <c r="AX878" i="1" a="1"/>
  <c r="AP423" i="1" a="1"/>
  <c r="AP418" i="1" a="1"/>
  <c r="AY438" i="1" a="1"/>
  <c r="AP957" i="1" a="1"/>
  <c r="BG864" i="1" a="1"/>
  <c r="BG955" i="1" a="1"/>
  <c r="BB889" i="1" a="1"/>
  <c r="AO12" i="1" a="1"/>
  <c r="AL489" i="1" a="1"/>
  <c r="AS102" i="1" a="1"/>
  <c r="BD978" i="1" a="1"/>
  <c r="BI459" i="1" a="1"/>
  <c r="BE953" i="1" a="1"/>
  <c r="BG423" i="1" a="1"/>
  <c r="AX104" i="1" a="1"/>
  <c r="BE967" i="1" a="1"/>
  <c r="AR449" i="1" a="1"/>
  <c r="BC46" i="1" a="1"/>
  <c r="AR977" i="1" a="1"/>
  <c r="AT294" i="1" a="1"/>
  <c r="BG32" i="1" a="1"/>
  <c r="BJ296" i="1" a="1"/>
  <c r="BB340" i="1" a="1"/>
  <c r="BD441" i="1" a="1"/>
  <c r="BF904" i="1" a="1"/>
  <c r="AZ957" i="1" a="1"/>
  <c r="AS378" i="1" a="1"/>
  <c r="AR424" i="1" a="1"/>
  <c r="BE985" i="1" a="1"/>
  <c r="AS984" i="1" a="1"/>
  <c r="BE975" i="1" a="1"/>
  <c r="AY286" i="1" a="1"/>
  <c r="AO946" i="1" a="1"/>
  <c r="BJ462" i="1" a="1"/>
  <c r="BH946" i="1" a="1"/>
  <c r="BF469" i="1" a="1"/>
  <c r="AT381" i="1" a="1"/>
  <c r="BG354" i="1" a="1"/>
  <c r="BC954" i="1" a="1"/>
  <c r="BD15" i="1" a="1"/>
  <c r="AZ366" i="1" a="1"/>
  <c r="AQ419" i="1" a="1"/>
  <c r="BA441" i="1" a="1"/>
  <c r="AP865" i="1" a="1"/>
  <c r="AW384" i="1" a="1"/>
  <c r="BH333" i="1" a="1"/>
  <c r="BI364" i="1" a="1"/>
  <c r="AV464" i="1" a="1"/>
  <c r="AX916" i="1" a="1"/>
  <c r="BC945" i="1" a="1"/>
  <c r="BF882" i="1" a="1"/>
  <c r="BF323" i="1" a="1"/>
  <c r="BG286" i="1" a="1"/>
  <c r="AY448" i="1" a="1"/>
  <c r="BE383" i="1" a="1"/>
  <c r="AU467" i="1" a="1"/>
  <c r="BA2" i="1" a="1"/>
  <c r="AW271" i="1" a="1"/>
  <c r="BB948" i="1" a="1"/>
  <c r="AS428" i="1" a="1"/>
  <c r="AT937" i="1" a="1"/>
  <c r="AR881" i="1" a="1"/>
  <c r="AW910" i="1" a="1"/>
  <c r="AU480" i="1" a="1"/>
  <c r="BI86" i="1" a="1"/>
  <c r="BI475" i="1" a="1"/>
  <c r="AX957" i="1" a="1"/>
  <c r="BJ7" i="1" a="1"/>
  <c r="AU884" i="1" a="1"/>
  <c r="BB400" i="1" a="1"/>
  <c r="AY464" i="1" a="1"/>
  <c r="AR976" i="1" a="1"/>
  <c r="BI452" i="1" a="1"/>
  <c r="BG950" i="1" a="1"/>
  <c r="BB439" i="1" a="1"/>
  <c r="AR15" i="1" a="1"/>
  <c r="BH982" i="1" a="1"/>
  <c r="AQ887" i="1" a="1"/>
  <c r="BH425" i="1" a="1"/>
  <c r="AS904" i="1" a="1"/>
  <c r="BB909" i="1" a="1"/>
  <c r="BD975" i="1" a="1"/>
  <c r="AQ63" i="1" a="1"/>
  <c r="BH960" i="1" a="1"/>
  <c r="AQ457" i="1" a="1"/>
  <c r="BF987" i="1" a="1"/>
  <c r="BA466" i="1" a="1"/>
  <c r="BI456" i="1" a="1"/>
  <c r="AX456" i="1" a="1"/>
  <c r="BB910" i="1" a="1"/>
  <c r="AV370" i="1" a="1"/>
  <c r="BJ905" i="1" a="1"/>
  <c r="AX447" i="1" a="1"/>
  <c r="AU885" i="1" a="1"/>
  <c r="BB430" i="1" a="1"/>
  <c r="AX376" i="1" a="1"/>
  <c r="AO470" i="1" a="1"/>
  <c r="BC342" i="1" a="1"/>
  <c r="AP450" i="1" a="1"/>
  <c r="BH470" i="1" a="1"/>
  <c r="BD339" i="1" a="1"/>
  <c r="BB971" i="1" a="1"/>
  <c r="AL830" i="1" a="1"/>
  <c r="AX886" i="1" a="1"/>
  <c r="BF407" i="1" a="1"/>
  <c r="AY16" i="1" a="1"/>
  <c r="AX924" i="1" a="1"/>
  <c r="BA962" i="1" a="1"/>
  <c r="BB394" i="1" a="1"/>
  <c r="BF884" i="1" a="1"/>
  <c r="BF349" i="1" a="1"/>
  <c r="BH305" i="1" a="1"/>
  <c r="AY745" i="1" a="1"/>
  <c r="AZ988" i="1" a="1"/>
  <c r="BH442" i="1" a="1"/>
  <c r="BH250" i="1" a="1"/>
  <c r="AZ758" i="1" a="1"/>
  <c r="AR948" i="1" a="1"/>
  <c r="BE43" i="1" a="1"/>
  <c r="AZ355" i="1" a="1"/>
  <c r="AW930" i="1" a="1"/>
  <c r="BF952" i="1" a="1"/>
  <c r="AW963" i="1" a="1"/>
  <c r="BH469" i="1" a="1"/>
  <c r="AX961" i="1" a="1"/>
  <c r="AZ982" i="1" a="1"/>
  <c r="AO480" i="1" a="1"/>
  <c r="AV866" i="1" a="1"/>
  <c r="BF59" i="1" a="1"/>
  <c r="AQ898" i="1" a="1"/>
  <c r="AO920" i="1" a="1"/>
  <c r="BE909" i="1" a="1"/>
  <c r="AP417" i="1" a="1"/>
  <c r="AV912" i="1" a="1"/>
  <c r="BH433" i="1" a="1"/>
  <c r="AQ376" i="1" a="1"/>
  <c r="BE803" i="1" a="1"/>
  <c r="AR87" i="1" a="1"/>
  <c r="BJ961" i="1" a="1"/>
  <c r="AW307" i="1" a="1"/>
  <c r="AU387" i="1" a="1"/>
  <c r="AQ945" i="1" a="1"/>
  <c r="BG427" i="1" a="1"/>
  <c r="AQ352" i="1" a="1"/>
  <c r="BC877" i="1" a="1"/>
  <c r="BC470" i="1" a="1"/>
  <c r="BF415" i="1" a="1"/>
  <c r="BG421" i="1" a="1"/>
  <c r="AO345" i="1" a="1"/>
  <c r="AO446" i="1" a="1"/>
  <c r="AQ935" i="1" a="1"/>
  <c r="BH984" i="1" a="1"/>
  <c r="AS921" i="1" a="1"/>
  <c r="AR927" i="1" a="1"/>
  <c r="BA436" i="1" a="1"/>
  <c r="AZ947" i="1" a="1"/>
  <c r="BB864" i="1" a="1"/>
  <c r="AQ870" i="1" a="1"/>
  <c r="BD869" i="1" a="1"/>
  <c r="BC956" i="1" a="1"/>
  <c r="BE476" i="1" a="1"/>
  <c r="BC974" i="1" a="1"/>
  <c r="AO473" i="1" a="1"/>
  <c r="BC975" i="1" a="1"/>
  <c r="BB361" i="1" a="1"/>
  <c r="BB2" i="1" a="1"/>
  <c r="AX482" i="1" a="1"/>
  <c r="BF320" i="1" a="1"/>
  <c r="BC397" i="1" a="1"/>
  <c r="BJ344" i="1" a="1"/>
  <c r="AU973" i="1" a="1"/>
  <c r="BI277" i="1" a="1"/>
  <c r="AU308" i="1" a="1"/>
  <c r="BI409" i="1" a="1"/>
  <c r="AX942" i="1" a="1"/>
  <c r="AV360" i="1" a="1"/>
  <c r="AU873" i="1" a="1"/>
  <c r="BA937" i="1" a="1"/>
  <c r="AV931" i="1" a="1"/>
  <c r="AP898" i="1" a="1"/>
  <c r="BE969" i="1" a="1"/>
  <c r="BD947" i="1" a="1"/>
  <c r="AV981" i="1" a="1"/>
  <c r="AP440" i="1" a="1"/>
  <c r="AO290" i="1" a="1"/>
  <c r="AY439" i="1" a="1"/>
  <c r="BH948" i="1" a="1"/>
  <c r="AT919" i="1" a="1"/>
  <c r="AP64" i="1" a="1"/>
  <c r="AX444" i="1" a="1"/>
  <c r="BG921" i="1" a="1"/>
  <c r="BB426" i="1" a="1"/>
  <c r="BH898" i="1" a="1"/>
  <c r="AQ443" i="1" a="1"/>
  <c r="BJ968" i="1" a="1"/>
  <c r="AS367" i="1" a="1"/>
  <c r="BE884" i="1" a="1"/>
  <c r="BJ276" i="1" a="1"/>
  <c r="BC469" i="1" a="1"/>
  <c r="AV429" i="1" a="1"/>
  <c r="BA471" i="1" a="1"/>
  <c r="AV950" i="1" a="1"/>
  <c r="BG295" i="1" a="1"/>
  <c r="AV73" i="1" a="1"/>
  <c r="BG17" i="1" a="1"/>
  <c r="AY14" i="1" a="1"/>
  <c r="AR3" i="1" a="1"/>
  <c r="BD60" i="1" a="1"/>
  <c r="BJ943" i="1" a="1"/>
  <c r="AZ319" i="1" a="1"/>
  <c r="AR380" i="1" a="1"/>
  <c r="BH900" i="1" a="1"/>
  <c r="BC455" i="1" a="1"/>
  <c r="AU988" i="1" a="1"/>
  <c r="AS474" i="1" a="1"/>
  <c r="BJ939" i="1" a="1"/>
  <c r="AT918" i="1" a="1"/>
  <c r="AP934" i="1" a="1"/>
  <c r="BG909" i="1" a="1"/>
  <c r="AX861" i="1" a="1"/>
  <c r="BF907" i="1" a="1"/>
  <c r="AQ957" i="1" a="1"/>
  <c r="BB474" i="1" a="1"/>
  <c r="AP985" i="1" a="1"/>
  <c r="AU28" i="1" a="1"/>
  <c r="BB52" i="1" a="1"/>
  <c r="AW971" i="1" a="1"/>
  <c r="BB860" i="1" a="1"/>
  <c r="AL586" i="1" a="1"/>
  <c r="BH481" i="1" a="1"/>
  <c r="AZ72" i="1" a="1"/>
  <c r="AL866" i="1" a="1"/>
  <c r="BD4" i="1" a="1"/>
  <c r="BI891" i="1" a="1"/>
  <c r="BD884" i="1" a="1"/>
  <c r="BE401" i="1" a="1"/>
  <c r="AO16" i="1" a="1"/>
  <c r="BI898" i="1" a="1"/>
  <c r="BG866" i="1" a="1"/>
  <c r="AX959" i="1" a="1"/>
  <c r="BD860" i="1" a="1"/>
  <c r="BE438" i="1" a="1"/>
  <c r="BE859" i="1" a="1"/>
  <c r="AU346" i="1" a="1"/>
  <c r="BA987" i="1" a="1"/>
  <c r="BF934" i="1" a="1"/>
  <c r="BB863" i="1" a="1"/>
  <c r="AP884" i="1" a="1"/>
  <c r="AT896" i="1" a="1"/>
  <c r="BH462" i="1" a="1"/>
  <c r="AX399" i="1" a="1"/>
  <c r="BJ370" i="1" a="1"/>
  <c r="AY433" i="1" a="1"/>
  <c r="BD398" i="1" a="1"/>
  <c r="AO366" i="1" a="1"/>
  <c r="BF391" i="1" a="1"/>
  <c r="AT975" i="1" a="1"/>
  <c r="BA9" i="1" a="1"/>
  <c r="BF43" i="1" a="1"/>
  <c r="AL775" i="1" a="1"/>
  <c r="AS79" i="1" a="1"/>
  <c r="AP970" i="1" a="1"/>
  <c r="BA916" i="1" a="1"/>
  <c r="AV7" i="1" a="1"/>
  <c r="AY977" i="1" a="1"/>
  <c r="AQ461" i="1" a="1"/>
  <c r="BJ922" i="1" a="1"/>
  <c r="BF945" i="1" a="1"/>
  <c r="BI893" i="1" a="1"/>
  <c r="BC875" i="1" a="1"/>
  <c r="BD862" i="1" a="1"/>
  <c r="AT417" i="1" a="1"/>
  <c r="BE946" i="1" a="1"/>
  <c r="AY398" i="1" a="1"/>
  <c r="AQ68" i="1" a="1"/>
  <c r="AO303" i="1" a="1"/>
  <c r="AV907" i="1" a="1"/>
  <c r="AL732" i="1" a="1"/>
  <c r="AU892" i="1" a="1"/>
  <c r="AO476" i="1" a="1"/>
  <c r="AL817" i="1" a="1"/>
  <c r="AY415" i="1" a="1"/>
  <c r="BD892" i="1" a="1"/>
  <c r="BJ62" i="1" a="1"/>
  <c r="BE480" i="1" a="1"/>
  <c r="BJ971" i="1" a="1"/>
  <c r="AQ475" i="1" a="1"/>
  <c r="AR445" i="1" a="1"/>
  <c r="BC919" i="1" a="1"/>
  <c r="BB479" i="1" a="1"/>
  <c r="BF348" i="1" a="1"/>
  <c r="AT877" i="1" a="1"/>
  <c r="BI461" i="1" a="1"/>
  <c r="AT971" i="1" a="1"/>
  <c r="AU273" i="1" a="1"/>
  <c r="BJ919" i="1" a="1"/>
  <c r="AT424" i="1" a="1"/>
  <c r="AZ341" i="1" a="1"/>
  <c r="AU290" i="1" a="1"/>
  <c r="BD472" i="1" a="1"/>
  <c r="AZ954" i="1" a="1"/>
  <c r="AY347" i="1" a="1"/>
  <c r="AW381" i="1" a="1"/>
  <c r="AQ372" i="1" a="1"/>
  <c r="BE335" i="1" a="1"/>
  <c r="AY949" i="1" a="1"/>
  <c r="AQ374" i="1" a="1"/>
  <c r="BA404" i="1" a="1"/>
  <c r="AL398" i="1" a="1"/>
  <c r="BC106" i="1" a="1"/>
  <c r="AP950" i="1" a="1"/>
  <c r="AY911" i="1" a="1"/>
  <c r="AP911" i="1" a="1"/>
  <c r="AY939" i="1" a="1"/>
  <c r="AY958" i="1" a="1"/>
  <c r="AR980" i="1" a="1"/>
  <c r="AR895" i="1" a="1"/>
  <c r="BI894" i="1" a="1"/>
  <c r="BE364" i="1" a="1"/>
  <c r="BF13" i="1" a="1"/>
  <c r="AX884" i="1" a="1"/>
  <c r="AZ886" i="1" a="1"/>
  <c r="AV348" i="1" a="1"/>
  <c r="BE907" i="1" a="1"/>
  <c r="BB401" i="1" a="1"/>
  <c r="AQ980" i="1" a="1"/>
  <c r="AP441" i="1" a="1"/>
  <c r="AR313" i="1" a="1"/>
  <c r="BA450" i="1" a="1"/>
  <c r="AW980" i="1" a="1"/>
  <c r="AQ371" i="1" a="1"/>
  <c r="AR924" i="1" a="1"/>
  <c r="AT6" i="1" a="1"/>
  <c r="BA346" i="1" a="1"/>
  <c r="BD475" i="1" a="1"/>
  <c r="BC422" i="1" a="1"/>
  <c r="AP879" i="1" a="1"/>
  <c r="AW973" i="1" a="1"/>
  <c r="AX950" i="1" a="1"/>
  <c r="BF871" i="1" a="1"/>
  <c r="BH375" i="1" a="1"/>
  <c r="BA913" i="1" a="1"/>
  <c r="BH277" i="1" a="1"/>
  <c r="BD967" i="1" a="1"/>
  <c r="AU337" i="1" a="1"/>
  <c r="AX253" i="1" a="1"/>
  <c r="AU439" i="1" a="1"/>
  <c r="AP466" i="1" a="1"/>
  <c r="BE261" i="1" a="1"/>
  <c r="AU72" i="1" a="1"/>
  <c r="AX334" i="1" a="1"/>
  <c r="AS942" i="1" a="1"/>
  <c r="BJ446" i="1" a="1"/>
  <c r="AR366" i="1" a="1"/>
  <c r="AT449" i="1" a="1"/>
  <c r="AO8" i="1" a="1"/>
  <c r="AZ352" i="1" a="1"/>
  <c r="BG988" i="1" a="1"/>
  <c r="AT964" i="1" a="1"/>
  <c r="AT951" i="1" a="1"/>
  <c r="AP481" i="1" a="1"/>
  <c r="AO435" i="1" a="1"/>
  <c r="BF980" i="1" a="1"/>
  <c r="AZ358" i="1" a="1"/>
  <c r="BE409" i="1" a="1"/>
  <c r="AX359" i="1" a="1"/>
  <c r="AU248" i="1" a="1"/>
  <c r="BB296" i="1" a="1"/>
  <c r="AS847" i="1" a="1"/>
  <c r="AO368" i="1" a="1"/>
  <c r="AZ428" i="1" a="1"/>
  <c r="AP306" i="1" a="1"/>
  <c r="AP233" i="1" a="1"/>
  <c r="AO969" i="1" a="1"/>
  <c r="BA106" i="1" a="1"/>
  <c r="BH923" i="1" a="1"/>
  <c r="AR377" i="1" a="1"/>
  <c r="BB903" i="1" a="1"/>
  <c r="BH970" i="1" a="1"/>
  <c r="AU452" i="1" a="1"/>
  <c r="BF966" i="1" a="1"/>
  <c r="BH913" i="1" a="1"/>
  <c r="AO471" i="1" a="1"/>
  <c r="AP924" i="1" a="1"/>
  <c r="AO973" i="1" a="1"/>
  <c r="AR435" i="1" a="1"/>
  <c r="AT20" i="1" a="1"/>
  <c r="AZ413" i="1" a="1"/>
  <c r="AX953" i="1" a="1"/>
  <c r="AU917" i="1" a="1"/>
  <c r="AY466" i="1" a="1"/>
  <c r="BH987" i="1" a="1"/>
  <c r="AX368" i="1" a="1"/>
  <c r="BH412" i="1" a="1"/>
  <c r="BF944" i="1" a="1"/>
  <c r="AO432" i="1" a="1"/>
  <c r="AR286" i="1" a="1"/>
  <c r="BC371" i="1" a="1"/>
  <c r="AZ423" i="1" a="1"/>
  <c r="AO315" i="1" a="1"/>
  <c r="AT859" i="1" a="1"/>
  <c r="AP255" i="1" a="1"/>
  <c r="BI931" i="1" a="1"/>
  <c r="BI397" i="1" a="1"/>
  <c r="AP414" i="1" a="1"/>
  <c r="AQ51" i="1" a="1"/>
  <c r="AZ40" i="1" a="1"/>
  <c r="AT933" i="1" a="1"/>
  <c r="BF895" i="1" a="1"/>
  <c r="BJ338" i="1" a="1"/>
  <c r="AT962" i="1" a="1"/>
  <c r="BI966" i="1" a="1"/>
  <c r="AZ392" i="1" a="1"/>
  <c r="AU481" i="1" a="1"/>
  <c r="BJ894" i="1" a="1"/>
  <c r="AX862" i="1" a="1"/>
  <c r="AR368" i="1" a="1"/>
  <c r="BA88" i="1" a="1"/>
  <c r="AQ21" i="1" a="1"/>
  <c r="AU955" i="1" a="1"/>
  <c r="AW949" i="1" a="1"/>
  <c r="AQ948" i="1" a="1"/>
  <c r="AZ938" i="1" a="1"/>
  <c r="AX325" i="1" a="1"/>
  <c r="AR438" i="1" a="1"/>
  <c r="AZ896" i="1" a="1"/>
  <c r="AS884" i="1" a="1"/>
  <c r="BH417" i="1" a="1"/>
  <c r="AZ414" i="1" a="1"/>
  <c r="AP939" i="1" a="1"/>
  <c r="AP984" i="1" a="1"/>
  <c r="BE330" i="1" a="1"/>
  <c r="BB19" i="1" a="1"/>
  <c r="BB918" i="1" a="1"/>
  <c r="BF60" i="1" a="1"/>
  <c r="BB379" i="1" a="1"/>
  <c r="AX316" i="1" a="1"/>
  <c r="AU294" i="1" a="1"/>
  <c r="BF936" i="1" a="1"/>
  <c r="BG869" i="1" a="1"/>
  <c r="BA975" i="1" a="1"/>
  <c r="BE959" i="1" a="1"/>
  <c r="BA981" i="1" a="1"/>
  <c r="BG908" i="1" a="1"/>
  <c r="BF331" i="1" a="1"/>
  <c r="AS875" i="1" a="1"/>
  <c r="AL709" i="1" a="1"/>
  <c r="BB896" i="1" a="1"/>
  <c r="AW972" i="1" a="1"/>
  <c r="AZ382" i="1" a="1"/>
  <c r="AW866" i="1" a="1"/>
  <c r="BF405" i="1" a="1"/>
  <c r="BC950" i="1" a="1"/>
  <c r="BE358" i="1" a="1"/>
  <c r="AO949" i="1" a="1"/>
  <c r="AX933" i="1" a="1"/>
  <c r="BJ864" i="1" a="1"/>
  <c r="AX327" i="1" a="1"/>
  <c r="AS465" i="1" a="1"/>
  <c r="AY861" i="1" a="1"/>
  <c r="AS55" i="1" a="1"/>
  <c r="BD44" i="1" a="1"/>
  <c r="AT897" i="1" a="1"/>
  <c r="AW934" i="1" a="1"/>
  <c r="AX985" i="1" a="1"/>
  <c r="BB884" i="1" a="1"/>
  <c r="BG63" i="1" a="1"/>
  <c r="BI444" i="1" a="1"/>
  <c r="BD77" i="1" a="1"/>
  <c r="AR2" i="1" a="1"/>
  <c r="AT865" i="1" a="1"/>
  <c r="BC980" i="1" a="1"/>
  <c r="BD20" i="1" a="1"/>
  <c r="AL396" i="1" a="1"/>
  <c r="BD885" i="1" a="1"/>
  <c r="AP54" i="1" a="1"/>
  <c r="BB63" i="1" a="1"/>
  <c r="AS860" i="1" a="1"/>
  <c r="AW869" i="1" a="1"/>
  <c r="BE62" i="1" a="1"/>
  <c r="BJ90" i="1" a="1"/>
  <c r="AZ936" i="1" a="1"/>
  <c r="AL468" i="1" a="1"/>
  <c r="BE101" i="1" a="1"/>
  <c r="AT891" i="1" a="1"/>
  <c r="BG871" i="1" a="1"/>
  <c r="BF978" i="1" a="1"/>
  <c r="AU971" i="1" a="1"/>
  <c r="AS433" i="1" a="1"/>
  <c r="AT463" i="1" a="1"/>
  <c r="BG897" i="1" a="1"/>
  <c r="AP71" i="1" a="1"/>
  <c r="BC18" i="1" a="1"/>
  <c r="BD468" i="1" a="1"/>
  <c r="AO859" i="1" a="1"/>
  <c r="AX455" i="1" a="1"/>
  <c r="AX19" i="1" a="1"/>
  <c r="AW880" i="1" a="1"/>
  <c r="AW477" i="1" a="1"/>
  <c r="BJ71" i="1" a="1"/>
  <c r="AW474" i="1" a="1"/>
  <c r="AY912" i="1" a="1"/>
  <c r="AL549" i="1" a="1"/>
  <c r="BJ886" i="1" a="1"/>
  <c r="AS931" i="1" a="1"/>
  <c r="AY898" i="1" a="1"/>
  <c r="AQ985" i="1" a="1"/>
  <c r="AL518" i="1" a="1"/>
  <c r="BB898" i="1" a="1"/>
  <c r="AW72" i="1" a="1"/>
  <c r="AX904" i="1" a="1"/>
  <c r="AW70" i="1" a="1"/>
  <c r="BB932" i="1" a="1"/>
  <c r="AQ866" i="1" a="1"/>
  <c r="BD426" i="1" a="1"/>
  <c r="AP919" i="1" a="1"/>
  <c r="BI948" i="1" a="1"/>
  <c r="AZ421" i="1" a="1"/>
  <c r="AO461" i="1" a="1"/>
  <c r="AV443" i="1" a="1"/>
  <c r="BH976" i="1" a="1"/>
  <c r="AQ92" i="1" a="1"/>
  <c r="AV988" i="1" a="1"/>
  <c r="AO983" i="1" a="1"/>
  <c r="AS944" i="1" a="1"/>
  <c r="AU297" i="1" a="1"/>
  <c r="AU896" i="1" a="1"/>
  <c r="AO872" i="1" a="1"/>
  <c r="AX415" i="1" a="1"/>
  <c r="BB965" i="1" a="1"/>
  <c r="AR427" i="1" a="1"/>
  <c r="AS902" i="1" a="1"/>
  <c r="BC262" i="1" a="1"/>
  <c r="BD872" i="1" a="1"/>
  <c r="BG875" i="1" a="1"/>
  <c r="AV906" i="1" a="1"/>
  <c r="AQ912" i="1" a="1"/>
  <c r="BB9" i="1" a="1"/>
  <c r="BE415" i="1" a="1"/>
  <c r="BG977" i="1" a="1"/>
  <c r="AT978" i="1" a="1"/>
  <c r="AX92" i="1" a="1"/>
  <c r="AV915" i="1" a="1"/>
  <c r="AO968" i="1" a="1"/>
  <c r="AS888" i="1" a="1"/>
  <c r="AX965" i="1" a="1"/>
  <c r="AW915" i="1" a="1"/>
  <c r="BE410" i="1" a="1"/>
  <c r="AR468" i="1" a="1"/>
  <c r="BC345" i="1" a="1"/>
  <c r="AS230" i="1" a="1"/>
  <c r="BF425" i="1" a="1"/>
  <c r="AT410" i="1" a="1"/>
  <c r="BH248" i="1" a="1"/>
  <c r="AR331" i="1" a="1"/>
  <c r="BI322" i="1" a="1"/>
  <c r="BA315" i="1" a="1"/>
  <c r="AR269" i="1" a="1"/>
  <c r="BB465" i="1" a="1"/>
  <c r="AO408" i="1" a="1"/>
  <c r="BD951" i="1" a="1"/>
  <c r="BF383" i="1" a="1"/>
  <c r="AY973" i="1" a="1"/>
  <c r="BF470" i="1" a="1"/>
  <c r="BI957" i="1" a="1"/>
  <c r="AP457" i="1" a="1"/>
  <c r="AU461" i="1" a="1"/>
  <c r="AT869" i="1" a="1"/>
  <c r="AT15" i="1" a="1"/>
  <c r="BC7" i="1" a="1"/>
  <c r="BF905" i="1" a="1"/>
  <c r="AQ986" i="1" a="1"/>
  <c r="BH859" i="1" a="1"/>
  <c r="BC466" i="1" a="1"/>
  <c r="BD870" i="1" a="1"/>
  <c r="BF459" i="1" a="1"/>
  <c r="BD404" i="1" a="1"/>
  <c r="BB936" i="1" a="1"/>
  <c r="AU407" i="1" a="1"/>
  <c r="BH974" i="1" a="1"/>
  <c r="BH475" i="1" a="1"/>
  <c r="BC442" i="1" a="1"/>
  <c r="AX458" i="1" a="1"/>
  <c r="BB429" i="1" a="1"/>
  <c r="BB418" i="1" a="1"/>
  <c r="AS961" i="1" a="1"/>
  <c r="AZ456" i="1" a="1"/>
  <c r="BA30" i="1" a="1"/>
  <c r="BJ445" i="1" a="1"/>
  <c r="BJ466" i="1" a="1"/>
  <c r="BJ481" i="1" a="1"/>
  <c r="AQ54" i="1" a="1"/>
  <c r="BD900" i="1" a="1"/>
  <c r="BH324" i="1" a="1"/>
  <c r="AX979" i="1" a="1"/>
  <c r="AU420" i="1" a="1"/>
  <c r="AZ58" i="1" a="1"/>
  <c r="BB456" i="1" a="1"/>
  <c r="AO400" i="1" a="1"/>
  <c r="AX370" i="1" a="1"/>
  <c r="AR943" i="1" a="1"/>
  <c r="AT389" i="1" a="1"/>
  <c r="BG294" i="1" a="1"/>
  <c r="AP282" i="1" a="1"/>
  <c r="AW441" i="1" a="1"/>
  <c r="AX956" i="1" a="1"/>
  <c r="BI899" i="1" a="1"/>
  <c r="AT902" i="1" a="1"/>
  <c r="AT878" i="1" a="1"/>
  <c r="BH971" i="1" a="1"/>
  <c r="BE986" i="1" a="1"/>
  <c r="BF455" i="1" a="1"/>
  <c r="BE441" i="1" a="1"/>
  <c r="AR452" i="1" a="1"/>
  <c r="BC917" i="1" a="1"/>
  <c r="AO956" i="1" a="1"/>
  <c r="BH978" i="1" a="1"/>
  <c r="AX928" i="1" a="1"/>
  <c r="AP482" i="1" a="1"/>
  <c r="BD940" i="1" a="1"/>
  <c r="AT223" i="1" a="1"/>
  <c r="AR961" i="1" a="1"/>
  <c r="AQ466" i="1" a="1"/>
  <c r="AQ871" i="1" a="1"/>
  <c r="AS480" i="1" a="1"/>
  <c r="AQ291" i="1" a="1"/>
  <c r="AV358" i="1" a="1"/>
  <c r="BC942" i="1" a="1"/>
  <c r="AS338" i="1" a="1"/>
  <c r="BE916" i="1" a="1"/>
  <c r="AT436" i="1" a="1"/>
  <c r="AR913" i="1" a="1"/>
  <c r="AU385" i="1" a="1"/>
  <c r="AX898" i="1" a="1"/>
  <c r="BD974" i="1" a="1"/>
  <c r="AS384" i="1" a="1"/>
  <c r="BE889" i="1" a="1"/>
  <c r="AP404" i="1" a="1"/>
  <c r="BB448" i="1" a="1"/>
  <c r="BG919" i="1" a="1"/>
  <c r="BB444" i="1" a="1"/>
  <c r="AL477" i="1" a="1"/>
  <c r="AP862" i="1" a="1"/>
  <c r="AW400" i="1" a="1"/>
  <c r="BJ953" i="1" a="1"/>
  <c r="BB397" i="1" a="1"/>
  <c r="AP394" i="1" a="1"/>
  <c r="BE275" i="1" a="1"/>
  <c r="AU338" i="1" a="1"/>
  <c r="BH366" i="1" a="1"/>
  <c r="AV371" i="1" a="1"/>
  <c r="AR407" i="1" a="1"/>
  <c r="AT267" i="1" a="1"/>
  <c r="AW15" i="1" a="1"/>
  <c r="AT287" i="1" a="1"/>
  <c r="BI390" i="1" a="1"/>
  <c r="BD883" i="1" a="1"/>
  <c r="BH447" i="1" a="1"/>
  <c r="AZ965" i="1" a="1"/>
  <c r="AW225" i="1" a="1"/>
  <c r="AV894" i="1" a="1"/>
  <c r="BF867" i="1" a="1"/>
  <c r="AT418" i="1" a="1"/>
  <c r="BD946" i="1" a="1"/>
  <c r="BA952" i="1" a="1"/>
  <c r="AZ303" i="1" a="1"/>
  <c r="AT458" i="1" a="1"/>
  <c r="BE966" i="1" a="1"/>
  <c r="AX398" i="1" a="1"/>
  <c r="BI392" i="1" a="1"/>
  <c r="AZ910" i="1" a="1"/>
  <c r="AO925" i="1" a="1"/>
  <c r="AY951" i="1" a="1"/>
  <c r="AX887" i="1" a="1"/>
  <c r="BE924" i="1" a="1"/>
  <c r="AU949" i="1" a="1"/>
  <c r="AT860" i="1" a="1"/>
  <c r="AO430" i="1" a="1"/>
  <c r="AQ442" i="1" a="1"/>
  <c r="AT472" i="1" a="1"/>
  <c r="AS454" i="1" a="1"/>
  <c r="AR399" i="1" a="1"/>
  <c r="BJ395" i="1" a="1"/>
  <c r="BC279" i="1" a="1"/>
  <c r="AX978" i="1" a="1"/>
  <c r="AZ279" i="1" a="1"/>
  <c r="BI959" i="1" a="1"/>
  <c r="AT365" i="1" a="1"/>
  <c r="BA308" i="1" a="1"/>
  <c r="BF264" i="1" a="1"/>
  <c r="AP455" i="1" a="1"/>
  <c r="AP967" i="1" a="1"/>
  <c r="AP11" i="1" a="1"/>
  <c r="AT959" i="1" a="1"/>
  <c r="AL380" i="1" a="1"/>
  <c r="AT408" i="1" a="1"/>
  <c r="BH872" i="1" a="1"/>
  <c r="AQ960" i="1" a="1"/>
  <c r="BH966" i="1" a="1"/>
  <c r="BE937" i="1" a="1"/>
  <c r="BA444" i="1" a="1"/>
  <c r="BJ969" i="1" a="1"/>
  <c r="AQ451" i="1" a="1"/>
  <c r="BA869" i="1" a="1"/>
  <c r="AW82" i="1" a="1"/>
  <c r="AX349" i="1" a="1"/>
  <c r="AT876" i="1" a="1"/>
  <c r="AO944" i="1" a="1"/>
  <c r="BC47" i="1" a="1"/>
  <c r="BB976" i="1" a="1"/>
  <c r="AO474" i="1" a="1"/>
  <c r="AQ421" i="1" a="1"/>
  <c r="AR30" i="1" a="1"/>
  <c r="AW442" i="1" a="1"/>
  <c r="AR382" i="1" a="1"/>
  <c r="BE69" i="1" a="1"/>
  <c r="BC51" i="1" a="1"/>
  <c r="AS427" i="1" a="1"/>
  <c r="AL59" i="1" a="1"/>
  <c r="BF76" i="1" a="1"/>
  <c r="AL10" i="1" a="1"/>
  <c r="AS953" i="1" a="1"/>
  <c r="BA923" i="1" a="1"/>
  <c r="BH102" i="1" a="1"/>
  <c r="AW476" i="1" a="1"/>
  <c r="AT942" i="1" a="1"/>
  <c r="AO892" i="1" a="1"/>
  <c r="BD929" i="1" a="1"/>
  <c r="BG911" i="1" a="1"/>
  <c r="AQ49" i="1" a="1"/>
  <c r="AR66" i="1" a="1"/>
  <c r="AY57" i="1" a="1"/>
  <c r="BI935" i="1" a="1"/>
  <c r="AZ466" i="1" a="1"/>
  <c r="BD477" i="1" a="1"/>
  <c r="AU19" i="1" a="1"/>
  <c r="AO36" i="1" a="1"/>
  <c r="AS9" i="1" a="1"/>
  <c r="AW935" i="1" a="1"/>
  <c r="AX860" i="1" a="1"/>
  <c r="AX939" i="1" a="1"/>
  <c r="BE885" i="1" a="1"/>
  <c r="AS96" i="1" a="1"/>
  <c r="AU868" i="1" a="1"/>
  <c r="AR885" i="1" a="1"/>
  <c r="AQ447" i="1" a="1"/>
  <c r="BH385" i="1" a="1"/>
  <c r="BF6" i="1" a="1"/>
  <c r="AR982" i="1" a="1"/>
  <c r="AS10" i="1" a="1"/>
  <c r="AO879" i="1" a="1"/>
  <c r="AV91" i="1" a="1"/>
  <c r="AX20" i="1" a="1"/>
  <c r="AP890" i="1" a="1"/>
  <c r="AW283" i="1" a="1"/>
  <c r="AR27" i="1" a="1"/>
  <c r="BA57" i="1" a="1"/>
  <c r="AR13" i="1" a="1"/>
  <c r="AX949" i="1" a="1"/>
  <c r="AO982" i="1" a="1"/>
  <c r="AR109" i="1" a="1"/>
  <c r="BA321" i="1" a="1"/>
  <c r="AZ928" i="1" a="1"/>
  <c r="AU3" i="1" a="1"/>
  <c r="AR479" i="1" a="1"/>
  <c r="BB926" i="1" a="1"/>
  <c r="AV910" i="1" a="1"/>
  <c r="BG471" i="1" a="1"/>
  <c r="AX457" i="1" a="1"/>
  <c r="AO283" i="1" a="1"/>
  <c r="AS981" i="1" a="1"/>
  <c r="AQ908" i="1" a="1"/>
  <c r="BA456" i="1" a="1"/>
  <c r="AQ4" i="1" a="1"/>
  <c r="AT939" i="1" a="1"/>
  <c r="BI900" i="1" a="1"/>
  <c r="AV878" i="1" a="1"/>
  <c r="AZ888" i="1" a="1"/>
  <c r="AW363" i="1" a="1"/>
  <c r="BB403" i="1" a="1"/>
  <c r="BI865" i="1" a="1"/>
  <c r="AX907" i="1" a="1"/>
  <c r="AR958" i="1" a="1"/>
  <c r="BH266" i="1" a="1"/>
  <c r="AR341" i="1" a="1"/>
  <c r="BJ868" i="1" a="1"/>
  <c r="AQ958" i="1" a="1"/>
  <c r="BA886" i="1" a="1"/>
  <c r="BA92" i="1" a="1"/>
  <c r="AT976" i="1" a="1"/>
  <c r="AX874" i="1" a="1"/>
  <c r="AV407" i="1" a="1"/>
  <c r="AQ431" i="1" a="1"/>
  <c r="AP959" i="1" a="1"/>
  <c r="AP881" i="1" a="1"/>
  <c r="BI479" i="1" a="1"/>
  <c r="AT935" i="1" a="1"/>
  <c r="AY880" i="1" a="1"/>
  <c r="BI914" i="1" a="1"/>
  <c r="AX394" i="1" a="1"/>
  <c r="AT102" i="1" a="1"/>
  <c r="AZ363" i="1" a="1"/>
  <c r="AS909" i="1" a="1"/>
  <c r="AU446" i="1" a="1"/>
  <c r="AU471" i="1" a="1"/>
  <c r="AX413" i="1" a="1"/>
  <c r="BC349" i="1" a="1"/>
  <c r="BC417" i="1" a="1"/>
  <c r="BC421" i="1" a="1"/>
  <c r="BE412" i="1" a="1"/>
  <c r="BF303" i="1" a="1"/>
  <c r="BB957" i="1" a="1"/>
  <c r="BA920" i="1" a="1"/>
  <c r="BI396" i="1" a="1"/>
  <c r="AZ946" i="1" a="1"/>
  <c r="BE298" i="1" a="1"/>
  <c r="AU958" i="1" a="1"/>
  <c r="AX876" i="1" a="1"/>
  <c r="BE447" i="1" a="1"/>
  <c r="BI965" i="1" a="1"/>
  <c r="AY945" i="1" a="1"/>
  <c r="AR871" i="1" a="1"/>
  <c r="AV881" i="1" a="1"/>
  <c r="AX342" i="1" a="1"/>
  <c r="BG901" i="1" a="1"/>
  <c r="AR930" i="1" a="1"/>
  <c r="BB427" i="1" a="1"/>
  <c r="BJ867" i="1" a="1"/>
  <c r="BC472" i="1" a="1"/>
  <c r="BG898" i="1" a="1"/>
  <c r="AS424" i="1" a="1"/>
  <c r="AV334" i="1" a="1"/>
  <c r="BC481" i="1" a="1"/>
  <c r="BB973" i="1" a="1"/>
  <c r="AW974" i="1" a="1"/>
  <c r="AW326" i="1" a="1"/>
  <c r="AY872" i="1" a="1"/>
  <c r="AZ251" i="1" a="1"/>
  <c r="AX437" i="1" a="1"/>
  <c r="AY934" i="1" a="1"/>
  <c r="AX418" i="1" a="1"/>
  <c r="AV979" i="1" a="1"/>
  <c r="BD461" i="1" a="1"/>
  <c r="AX55" i="1" a="1"/>
  <c r="AS408" i="1" a="1"/>
  <c r="AX324" i="1" a="1"/>
  <c r="AL630" i="1" a="1"/>
  <c r="AW932" i="1" a="1"/>
  <c r="AQ460" i="1" a="1"/>
  <c r="BH418" i="1" a="1"/>
  <c r="AQ933" i="1" a="1"/>
  <c r="BC409" i="1" a="1"/>
  <c r="AY481" i="1" a="1"/>
  <c r="AS897" i="1" a="1"/>
  <c r="BD910" i="1" a="1"/>
  <c r="AU448" i="1" a="1"/>
  <c r="AY443" i="1" a="1"/>
  <c r="AU48" i="1" a="1"/>
  <c r="BG926" i="1" a="1"/>
  <c r="BA482" i="1" a="1"/>
  <c r="AR476" i="1" a="1"/>
  <c r="AV96" i="1" a="1"/>
  <c r="BB930" i="1" a="1"/>
  <c r="BJ258" i="1" a="1"/>
  <c r="BG435" i="1" a="1"/>
  <c r="BI983" i="1" a="1"/>
  <c r="BI11" i="1" a="1"/>
  <c r="BB452" i="1" a="1"/>
  <c r="AW71" i="1" a="1"/>
  <c r="AT871" i="1" a="1"/>
  <c r="BB14" i="1" a="1"/>
  <c r="BI317" i="1" a="1"/>
  <c r="AY884" i="1" a="1"/>
  <c r="AW865" i="1" a="1"/>
  <c r="BE871" i="1" a="1"/>
  <c r="AS951" i="1" a="1"/>
  <c r="AU86" i="1" a="1"/>
  <c r="AU879" i="1" a="1"/>
  <c r="AS415" i="1" a="1"/>
  <c r="AR864" i="1" a="1"/>
  <c r="AX984" i="1" a="1"/>
  <c r="BD442" i="1" a="1"/>
  <c r="BA256" i="1" a="1"/>
  <c r="BB956" i="1" a="1"/>
  <c r="BH29" i="1" a="1"/>
  <c r="BF865" i="1" a="1"/>
  <c r="AO365" i="1" a="1"/>
  <c r="AR315" i="1" a="1"/>
  <c r="BB874" i="1" a="1"/>
  <c r="AY944" i="1" a="1"/>
  <c r="AU866" i="1" a="1"/>
  <c r="AQ921" i="1" a="1"/>
  <c r="AQ459" i="1" a="1"/>
  <c r="BC965" i="1" a="1"/>
  <c r="AT435" i="1" a="1"/>
  <c r="BD964" i="1" a="1"/>
  <c r="AT432" i="1" a="1"/>
  <c r="BE98" i="1" a="1"/>
  <c r="AT932" i="1" a="1"/>
  <c r="BH903" i="1" a="1"/>
  <c r="BC343" i="1" a="1"/>
  <c r="AO308" i="1" a="1"/>
  <c r="AZ226" i="1" a="1"/>
  <c r="BA276" i="1" a="1"/>
  <c r="AW969" i="1" a="1"/>
  <c r="AS880" i="1" a="1"/>
  <c r="AR356" i="1" a="1"/>
  <c r="AY314" i="1" a="1"/>
  <c r="BF861" i="1" a="1"/>
  <c r="AQ959" i="1" a="1"/>
  <c r="BG971" i="1" a="1"/>
  <c r="BD368" i="1" a="1"/>
  <c r="AO855" i="1" a="1"/>
  <c r="BE915" i="1" a="1"/>
  <c r="AZ390" i="1" a="1"/>
  <c r="AX446" i="1" a="1"/>
  <c r="BJ405" i="1" a="1"/>
  <c r="BH955" i="1" a="1"/>
  <c r="AP474" i="1" a="1"/>
  <c r="BF344" i="1" a="1"/>
  <c r="AL797" i="1" a="1"/>
  <c r="AS967" i="1" a="1"/>
  <c r="BG932" i="1" a="1"/>
  <c r="BJ431" i="1" a="1"/>
  <c r="BF474" i="1" a="1"/>
  <c r="BG975" i="1" a="1"/>
  <c r="BB27" i="1" a="1"/>
  <c r="BA434" i="1" a="1"/>
  <c r="AX945" i="1" a="1"/>
  <c r="AZ418" i="1" a="1"/>
  <c r="AP886" i="1" a="1"/>
  <c r="AO873" i="1" a="1"/>
  <c r="AU944" i="1" a="1"/>
  <c r="AZ983" i="1" a="1"/>
  <c r="BC380" i="1" a="1"/>
  <c r="BD436" i="1" a="1"/>
  <c r="BA390" i="1" a="1"/>
  <c r="AV50" i="1" a="1"/>
  <c r="BA970" i="1" a="1"/>
  <c r="AY927" i="1" a="1"/>
  <c r="BC441" i="1" a="1"/>
  <c r="BH867" i="1" a="1"/>
  <c r="BE461" i="1" a="1"/>
  <c r="BE434" i="1" a="1"/>
  <c r="BC424" i="1" a="1"/>
  <c r="BC978" i="1" a="1"/>
  <c r="AY405" i="1" a="1"/>
  <c r="BF397" i="1" a="1"/>
  <c r="BI982" i="1" a="1"/>
  <c r="BA908" i="1" a="1"/>
  <c r="AO74" i="1" a="1"/>
  <c r="BH950" i="1" a="1"/>
  <c r="AO374" i="1" a="1"/>
  <c r="BI933" i="1" a="1"/>
  <c r="AW884" i="1" a="1"/>
  <c r="AR401" i="1" a="1"/>
  <c r="BH413" i="1" a="1"/>
  <c r="BH947" i="1" a="1"/>
  <c r="BI864" i="1" a="1"/>
  <c r="AQ381" i="1" a="1"/>
  <c r="AS911" i="1" a="1"/>
  <c r="AT917" i="1" a="1"/>
  <c r="AZ915" i="1" a="1"/>
  <c r="BF308" i="1" a="1"/>
  <c r="AS927" i="1" a="1"/>
  <c r="BJ913" i="1" a="1"/>
  <c r="BA431" i="1" a="1"/>
  <c r="AY865" i="1" a="1"/>
  <c r="AS947" i="1" a="1"/>
  <c r="AV457" i="1" a="1"/>
  <c r="AL237" i="1" a="1"/>
  <c r="AS34" i="1" a="1"/>
  <c r="AR902" i="1" a="1"/>
  <c r="BF50" i="1" a="1"/>
  <c r="AV56" i="1" a="1"/>
  <c r="AV933" i="1" a="1"/>
  <c r="AL625" i="1" a="1"/>
  <c r="AP872" i="1" a="1"/>
  <c r="BE53" i="1" a="1"/>
  <c r="BA982" i="1" a="1"/>
  <c r="BB477" i="1" a="1"/>
  <c r="AW469" i="1" a="1"/>
  <c r="AT10" i="1" a="1"/>
  <c r="BF972" i="1" a="1"/>
  <c r="AO898" i="1" a="1"/>
  <c r="AR859" i="1" a="1"/>
  <c r="BE956" i="1" a="1"/>
  <c r="AP48" i="1" a="1"/>
  <c r="AP4" i="1" a="1"/>
  <c r="AL319" i="1" a="1"/>
  <c r="BJ92" i="1" a="1"/>
  <c r="BG904" i="1" a="1"/>
  <c r="BI949" i="1" a="1"/>
  <c r="AX430" i="1" a="1"/>
  <c r="BE456" i="1" a="1"/>
  <c r="BH928" i="1" a="1"/>
  <c r="BD895" i="1" a="1"/>
  <c r="AZ51" i="1" a="1"/>
  <c r="AO392" i="1" a="1"/>
  <c r="BF919" i="1" a="1"/>
  <c r="BI962" i="1" a="1"/>
  <c r="AT5" i="1" a="1"/>
  <c r="AS87" i="1" a="1"/>
  <c r="AX397" i="1" a="1"/>
  <c r="AX259" i="1" a="1"/>
  <c r="AU466" i="1" a="1"/>
  <c r="AY449" i="1" a="1"/>
  <c r="BB434" i="1" a="1"/>
  <c r="AV452" i="1" a="1"/>
  <c r="BD945" i="1" a="1"/>
  <c r="AW101" i="1" a="1"/>
  <c r="AW906" i="1" a="1"/>
  <c r="AV932" i="1" a="1"/>
  <c r="BF923" i="1" a="1"/>
  <c r="AT908" i="1" a="1"/>
  <c r="AL583" i="1" a="1"/>
  <c r="AR351" i="1" a="1"/>
  <c r="BF480" i="1" a="1"/>
  <c r="AX922" i="1" a="1"/>
  <c r="AL929" i="1" a="1"/>
  <c r="BI16" i="1" a="1"/>
  <c r="AL558" i="1" a="1"/>
  <c r="AX7" i="1" a="1"/>
  <c r="AR12" i="1" a="1"/>
  <c r="AW402" i="1" a="1"/>
  <c r="AX423" i="1" a="1"/>
  <c r="AO10" i="1" a="1"/>
  <c r="BA942" i="1" a="1"/>
  <c r="AQ465" i="1" a="1"/>
  <c r="BG965" i="1" a="1"/>
  <c r="BI14" i="1" a="1"/>
  <c r="AS930" i="1" a="1"/>
  <c r="BJ44" i="1" a="1"/>
  <c r="AP917" i="1" a="1"/>
  <c r="AR918" i="1" a="1"/>
  <c r="AT960" i="1" a="1"/>
  <c r="AL617" i="1" a="1"/>
  <c r="AU50" i="1" a="1"/>
  <c r="BA318" i="1" a="1"/>
  <c r="AQ13" i="1" a="1"/>
  <c r="AZ865" i="1" a="1"/>
  <c r="AY42" i="1" a="1"/>
  <c r="AU97" i="1" a="1"/>
  <c r="AQ394" i="1" a="1"/>
  <c r="AP358" i="1" a="1"/>
  <c r="AY346" i="1" a="1"/>
  <c r="BJ451" i="1" a="1"/>
  <c r="BJ967" i="1" a="1"/>
  <c r="AP347" i="1" a="1"/>
  <c r="AS405" i="1" a="1"/>
  <c r="AT451" i="1" a="1"/>
  <c r="BH403" i="1" a="1"/>
  <c r="BA883" i="1" a="1"/>
  <c r="AW439" i="1" a="1"/>
  <c r="BI975" i="1" a="1"/>
  <c r="AQ925" i="1" a="1"/>
  <c r="AX952" i="1" a="1"/>
  <c r="BE866" i="1" a="1"/>
  <c r="AZ272" i="1" a="1"/>
  <c r="BG372" i="1" a="1"/>
  <c r="BD290" i="1" a="1"/>
  <c r="AS416" i="1" a="1"/>
  <c r="AX107" i="1" a="1"/>
  <c r="AO361" i="1" a="1"/>
  <c r="BF368" i="1" a="1"/>
  <c r="AU345" i="1" a="1"/>
  <c r="BH929" i="1" a="1"/>
  <c r="BF385" i="1" a="1"/>
  <c r="AR367" i="1" a="1"/>
  <c r="AP438" i="1" a="1"/>
  <c r="BC915" i="1" a="1"/>
  <c r="BI976" i="1" a="1"/>
  <c r="BH451" i="1" a="1"/>
  <c r="BC443" i="1" a="1"/>
  <c r="AY58" i="1" a="1"/>
  <c r="BH437" i="1" a="1"/>
  <c r="BA302" i="1" a="1"/>
  <c r="AY978" i="1" a="1"/>
  <c r="BE402" i="1" a="1"/>
  <c r="BE978" i="1" a="1"/>
  <c r="AP975" i="1" a="1"/>
  <c r="AV380" i="1" a="1"/>
  <c r="AY276" i="1" a="1"/>
  <c r="AL762" i="1" a="1"/>
  <c r="BF866" i="1" a="1"/>
  <c r="AT295" i="1" a="1"/>
  <c r="BB16" i="1" a="1"/>
  <c r="BC976" i="1" a="1"/>
  <c r="AS366" i="1" a="1"/>
  <c r="BE939" i="1" a="1"/>
  <c r="AV890" i="1" a="1"/>
  <c r="BB972" i="1" a="1"/>
  <c r="AO385" i="1" a="1"/>
  <c r="AZ283" i="1" a="1"/>
  <c r="BA455" i="1" a="1"/>
  <c r="BE468" i="1" a="1"/>
  <c r="BH459" i="1" a="1"/>
  <c r="AT950" i="1" a="1"/>
  <c r="AP106" i="1" a="1"/>
  <c r="AY427" i="1" a="1"/>
  <c r="AT340" i="1" a="1"/>
  <c r="AP458" i="1" a="1"/>
  <c r="AP45" i="1" a="1"/>
  <c r="AZ958" i="1" a="1"/>
  <c r="BF859" i="1" a="1"/>
  <c r="BC896" i="1" a="1"/>
  <c r="BE417" i="1" a="1"/>
  <c r="AT332" i="1" a="1"/>
  <c r="AS419" i="1" a="1"/>
  <c r="AO373" i="1" a="1"/>
  <c r="BC293" i="1" a="1"/>
  <c r="AZ435" i="1" a="1"/>
  <c r="AQ355" i="1" a="1"/>
  <c r="BC453" i="1" a="1"/>
  <c r="BH315" i="1" a="1"/>
  <c r="AV469" i="1" a="1"/>
  <c r="AQ952" i="1" a="1"/>
  <c r="AS893" i="1" a="1"/>
  <c r="BJ423" i="1" a="1"/>
  <c r="BA322" i="1" a="1"/>
  <c r="AS47" i="1" a="1"/>
  <c r="BF983" i="1" a="1"/>
  <c r="AT447" i="1" a="1"/>
  <c r="AP931" i="1" a="1"/>
  <c r="BF949" i="1" a="1"/>
  <c r="AX935" i="1" a="1"/>
  <c r="BH932" i="1" a="1"/>
  <c r="BJ409" i="1" a="1"/>
  <c r="AS933" i="1" a="1"/>
  <c r="AT19" i="1" a="1"/>
  <c r="BC459" i="1" a="1"/>
  <c r="AW945" i="1" a="1"/>
  <c r="AO964" i="1" a="1"/>
  <c r="AR432" i="1" a="1"/>
  <c r="BJ301" i="1" a="1"/>
  <c r="BC351" i="1" a="1"/>
  <c r="BH386" i="1" a="1"/>
  <c r="AT292" i="1" a="1"/>
  <c r="AY689" i="1" a="1"/>
  <c r="BF352" i="1" a="1"/>
  <c r="AZ440" i="1" a="1"/>
  <c r="BG896" i="1" a="1"/>
  <c r="AY459" i="1" a="1"/>
  <c r="BI471" i="1" a="1"/>
  <c r="AQ899" i="1" a="1"/>
  <c r="AS980" i="1" a="1"/>
  <c r="AO976" i="1" a="1"/>
  <c r="BB982" i="1" a="1"/>
  <c r="AY866" i="1" a="1"/>
  <c r="AR899" i="1" a="1"/>
  <c r="AQ468" i="1" a="1"/>
  <c r="BA919" i="1" a="1"/>
  <c r="AV21" i="1" a="1"/>
  <c r="BH895" i="1" a="1"/>
  <c r="AX395" i="1" a="1"/>
  <c r="BJ384" i="1" a="1"/>
  <c r="BG446" i="1" a="1"/>
  <c r="BJ388" i="1" a="1"/>
  <c r="AQ349" i="1" a="1"/>
  <c r="BE312" i="1" a="1"/>
  <c r="AP397" i="1" a="1"/>
  <c r="AR410" i="1" a="1"/>
  <c r="BA296" i="1" a="1"/>
  <c r="AR376" i="1" a="1"/>
  <c r="AR402" i="1" a="1"/>
  <c r="AT303" i="1" a="1"/>
  <c r="BC337" i="1" a="1"/>
  <c r="AV57" i="1" a="1"/>
  <c r="BG443" i="1" a="1"/>
  <c r="AV475" i="1" a="1"/>
  <c r="BA413" i="1" a="1"/>
  <c r="AS429" i="1" a="1"/>
  <c r="BI351" i="1" a="1"/>
  <c r="BB20" i="1" a="1"/>
  <c r="AQ462" i="1" a="1"/>
  <c r="AR470" i="1" a="1"/>
  <c r="AR906" i="1" a="1"/>
  <c r="BE963" i="1" a="1"/>
  <c r="AV956" i="1" a="1"/>
  <c r="AR884" i="1" a="1"/>
  <c r="AV883" i="1" a="1"/>
  <c r="AP51" i="1" a="1"/>
  <c r="BF343" i="1" a="1"/>
  <c r="AO460" i="1" a="1"/>
  <c r="BD954" i="1" a="1"/>
  <c r="BB923" i="1" a="1"/>
  <c r="AY954" i="1" a="1"/>
  <c r="AQ416" i="1" a="1"/>
  <c r="BD96" i="1" a="1"/>
  <c r="AZ399" i="1" a="1"/>
  <c r="AZ405" i="1" a="1"/>
  <c r="BG934" i="1" a="1"/>
  <c r="AT890" i="1" a="1"/>
  <c r="BG465" i="1" a="1"/>
  <c r="AS956" i="1" a="1"/>
  <c r="BJ876" i="1" a="1"/>
  <c r="AT433" i="1" a="1"/>
  <c r="BF413" i="1" a="1"/>
  <c r="BG450" i="1" a="1"/>
  <c r="AY282" i="1" a="1"/>
  <c r="AW944" i="1" a="1"/>
  <c r="BI253" i="1" a="1"/>
  <c r="BA876" i="1" a="1"/>
  <c r="BD456" i="1" a="1"/>
  <c r="AV980" i="1" a="1"/>
  <c r="AO882" i="1" a="1"/>
  <c r="AT916" i="1" a="1"/>
  <c r="AT314" i="1" a="1"/>
  <c r="BB91" i="1" a="1"/>
  <c r="AR434" i="1" a="1"/>
  <c r="AP895" i="1" a="1"/>
  <c r="BE874" i="1" a="1"/>
  <c r="AO938" i="1" a="1"/>
  <c r="BC440" i="1" a="1"/>
  <c r="AV935" i="1" a="1"/>
  <c r="AR471" i="1" a="1"/>
  <c r="AS283" i="1" a="1"/>
  <c r="AQ342" i="1" a="1"/>
  <c r="AS323" i="1" a="1"/>
  <c r="AX453" i="1" a="1"/>
  <c r="AY905" i="1" a="1"/>
  <c r="BB254" i="1" a="1"/>
  <c r="AQ424" i="1" a="1"/>
  <c r="AU948" i="1" a="1"/>
  <c r="BH466" i="1" a="1"/>
  <c r="AL265" i="1" a="1"/>
  <c r="AX37" i="1" a="1"/>
  <c r="AQ902" i="1" a="1"/>
  <c r="BA391" i="1" a="1"/>
  <c r="AQ22" i="1" a="1"/>
  <c r="BA894" i="1" a="1"/>
  <c r="AS965" i="1" a="1"/>
  <c r="AZ468" i="1" a="1"/>
  <c r="BD313" i="1" a="1"/>
  <c r="AQ105" i="1" a="1"/>
  <c r="BA8" i="1" a="1"/>
  <c r="BG13" i="1" a="1"/>
  <c r="AZ986" i="1" a="1"/>
  <c r="AP405" i="1" a="1"/>
  <c r="BD962" i="1" a="1"/>
  <c r="AV925" i="1" a="1"/>
  <c r="AU455" i="1" a="1"/>
  <c r="AX5" i="1" a="1"/>
  <c r="AX926" i="1" a="1"/>
  <c r="AT889" i="1" a="1"/>
  <c r="AX70" i="1" a="1"/>
  <c r="AW977" i="1" a="1"/>
  <c r="BA10" i="1" a="1"/>
  <c r="AR462" i="1" a="1"/>
  <c r="AR975" i="1" a="1"/>
  <c r="AR464" i="1" a="1"/>
  <c r="BB862" i="1" a="1"/>
  <c r="AL224" i="1" a="1"/>
  <c r="AX12" i="1" a="1"/>
  <c r="BI62" i="1" a="1"/>
  <c r="AT985" i="1" a="1"/>
  <c r="BA435" i="1" a="1"/>
  <c r="AL559" i="1" a="1"/>
  <c r="BG16" i="1" a="1"/>
  <c r="AO421" i="1" a="1"/>
  <c r="AP473" i="1" a="1"/>
  <c r="AU91" i="1" a="1"/>
  <c r="AO903" i="1" a="1"/>
  <c r="BD451" i="1" a="1"/>
  <c r="BG964" i="1" a="1"/>
  <c r="AQ102" i="1" a="1"/>
  <c r="AY463" i="1" a="1"/>
  <c r="BE902" i="1" a="1"/>
  <c r="AP396" i="1" a="1"/>
  <c r="AL94" i="1" a="1"/>
  <c r="AV978" i="1" a="1"/>
  <c r="BF416" i="1" a="1"/>
  <c r="AO967" i="1" a="1"/>
  <c r="AL619" i="1" a="1"/>
  <c r="AX448" i="1" a="1"/>
  <c r="AP92" i="1" a="1"/>
  <c r="BH977" i="1" a="1"/>
  <c r="BB84" i="1" a="1"/>
  <c r="BG881" i="1" a="1"/>
  <c r="AW938" i="1" a="1"/>
  <c r="BF332" i="1" a="1"/>
  <c r="AS53" i="1" a="1"/>
  <c r="AU986" i="1" a="1"/>
  <c r="AV919" i="1" a="1"/>
  <c r="AL230" i="1" a="1"/>
  <c r="BC103" i="1" a="1"/>
  <c r="AO69" i="1" a="1"/>
  <c r="AO414" i="1" a="1"/>
  <c r="AW9" i="1" a="1"/>
  <c r="BB916" i="1" a="1"/>
  <c r="BG460" i="1" a="1"/>
  <c r="BA94" i="1" a="1"/>
  <c r="AO95" i="1" a="1"/>
  <c r="BG954" i="1" a="1"/>
  <c r="BA860" i="1" a="1"/>
  <c r="AR879" i="1" a="1"/>
  <c r="BF9" i="1" a="1"/>
  <c r="BE449" i="1" a="1"/>
  <c r="BJ356" i="1" a="1"/>
  <c r="BJ88" i="1" a="1"/>
  <c r="BJ458" i="1" a="1"/>
  <c r="AY913" i="1" a="1"/>
  <c r="AY955" i="1" a="1"/>
  <c r="BF885" i="1" a="1"/>
  <c r="AS16" i="1" a="1"/>
  <c r="AO886" i="1" a="1"/>
  <c r="BJ917" i="1" a="1"/>
  <c r="BF419" i="1" a="1"/>
  <c r="AX421" i="1" a="1"/>
  <c r="AO43" i="1" a="1"/>
  <c r="BA971" i="1" a="1"/>
  <c r="AY868" i="1" a="1"/>
  <c r="AO334" i="1" a="1"/>
  <c r="AX478" i="1" a="1"/>
  <c r="AS963" i="1" a="1"/>
  <c r="AT377" i="1" a="1"/>
  <c r="AZ288" i="1" a="1"/>
  <c r="BB446" i="1" a="1"/>
  <c r="BJ328" i="1" a="1"/>
  <c r="AQ390" i="1" a="1"/>
  <c r="BE406" i="1" a="1"/>
  <c r="AT330" i="1" a="1"/>
  <c r="BI286" i="1" a="1"/>
  <c r="BJ280" i="1" a="1"/>
  <c r="AQ441" i="1" a="1"/>
  <c r="BD254" i="1" a="1"/>
  <c r="BI420" i="1" a="1"/>
  <c r="BG394" i="1" a="1"/>
  <c r="AU865" i="1" a="1"/>
  <c r="AX875" i="1" a="1"/>
  <c r="AZ353" i="1" a="1"/>
  <c r="BD896" i="1" a="1"/>
  <c r="AV103" i="1" a="1"/>
  <c r="AU18" i="1" a="1"/>
  <c r="BE10" i="1" a="1"/>
  <c r="BE977" i="1" a="1"/>
  <c r="BB432" i="1" a="1"/>
  <c r="BI919" i="1" a="1"/>
  <c r="AV88" i="1" a="1"/>
  <c r="AY956" i="1" a="1"/>
  <c r="AP941" i="1" a="1"/>
  <c r="AU899" i="1" a="1"/>
  <c r="AW981" i="1" a="1"/>
  <c r="BD413" i="1" a="1"/>
  <c r="BJ425" i="1" a="1"/>
  <c r="AR952" i="1" a="1"/>
  <c r="AW958" i="1" a="1"/>
  <c r="BI470" i="1" a="1"/>
  <c r="AU869" i="1" a="1"/>
  <c r="BD867" i="1" a="1"/>
  <c r="AW431" i="1" a="1"/>
  <c r="BC434" i="1" a="1"/>
  <c r="AW903" i="1" a="1"/>
  <c r="BI984" i="1" a="1"/>
  <c r="BG874" i="1" a="1"/>
  <c r="AS449" i="1" a="1"/>
  <c r="AQ910" i="1" a="1"/>
  <c r="BJ878" i="1" a="1"/>
  <c r="BE875" i="1" a="1"/>
  <c r="AU411" i="1" a="1"/>
  <c r="AR901" i="1" a="1"/>
  <c r="AW335" i="1" a="1"/>
  <c r="AX880" i="1" a="1"/>
  <c r="AR921" i="1" a="1"/>
  <c r="AV867" i="1" a="1"/>
  <c r="BE281" i="1" a="1"/>
  <c r="AY367" i="1" a="1"/>
  <c r="AQ969" i="1" a="1"/>
  <c r="BA984" i="1" a="1"/>
  <c r="AQ325" i="1" a="1"/>
  <c r="BA225" i="1" a="1"/>
  <c r="AS452" i="1" a="1"/>
  <c r="AQ66" i="1" a="1"/>
  <c r="AV869" i="1" a="1"/>
  <c r="BA378" i="1" a="1"/>
  <c r="AW459" i="1" a="1"/>
  <c r="AY428" i="1" a="1"/>
  <c r="BC920" i="1" a="1"/>
  <c r="BI375" i="1" a="1"/>
  <c r="BC952" i="1" a="1"/>
  <c r="AS98" i="1" a="1"/>
  <c r="AP2" i="1" a="1"/>
  <c r="BB886" i="1" a="1"/>
  <c r="AT882" i="1" a="1"/>
  <c r="AU445" i="1" a="1"/>
  <c r="AS907" i="1" a="1"/>
  <c r="BG426" i="1" a="1"/>
  <c r="BJ251" i="1" a="1"/>
  <c r="BB223" i="1" a="1"/>
  <c r="BD291" i="1" a="1"/>
  <c r="AS441" i="1" a="1"/>
  <c r="AS256" i="1" a="1"/>
  <c r="AY325" i="1" a="1"/>
  <c r="BE307" i="1" a="1"/>
  <c r="AU468" i="1" a="1"/>
  <c r="BG362" i="1" a="1"/>
  <c r="AY411" i="1" a="1"/>
  <c r="BG939" i="1" a="1"/>
  <c r="AQ2" i="1" a="1"/>
  <c r="AQ469" i="1" a="1"/>
  <c r="BJ4" i="1" a="1"/>
  <c r="BJ956" i="1" a="1"/>
  <c r="BH419" i="1" a="1"/>
  <c r="BH904" i="1" a="1"/>
  <c r="AO450" i="1" a="1"/>
  <c r="BB325" i="1" a="1"/>
  <c r="AT894" i="1" a="1"/>
  <c r="AZ894" i="1" a="1"/>
  <c r="AO52" i="1" a="1"/>
  <c r="BH365" i="1" a="1"/>
  <c r="BJ891" i="1" a="1"/>
  <c r="AU945" i="1" a="1"/>
  <c r="AR336" i="1" a="1"/>
  <c r="AS479" i="1" a="1"/>
  <c r="AT371" i="1" a="1"/>
  <c r="BJ865" i="1" a="1"/>
  <c r="AZ332" i="1" a="1"/>
  <c r="AQ303" i="1" a="1"/>
  <c r="BB897" i="1" a="1"/>
  <c r="BD405" i="1" a="1"/>
  <c r="AS224" i="1" a="1"/>
  <c r="BB326" i="1" a="1"/>
  <c r="AV432" i="1" a="1"/>
  <c r="AU56" i="1" a="1"/>
  <c r="AZ277" i="1" a="1"/>
  <c r="AX332" i="1" a="1"/>
  <c r="AO387" i="1" a="1"/>
  <c r="AQ940" i="1" a="1"/>
  <c r="BG378" i="1" a="1"/>
  <c r="BA280" i="1" a="1"/>
  <c r="AS468" i="1" a="1"/>
  <c r="AO929" i="1" a="1"/>
  <c r="AU916" i="1" a="1"/>
  <c r="AY864" i="1" a="1"/>
  <c r="AX373" i="1" a="1"/>
  <c r="BF925" i="1" a="1"/>
  <c r="AU904" i="1" a="1"/>
  <c r="AR890" i="1" a="1"/>
  <c r="AT875" i="1" a="1"/>
  <c r="BD956" i="1" a="1"/>
  <c r="BF962" i="1" a="1"/>
  <c r="BF946" i="1" a="1"/>
  <c r="AT429" i="1" a="1"/>
  <c r="BI416" i="1" a="1"/>
  <c r="BC398" i="1" a="1"/>
  <c r="AR349" i="1" a="1"/>
  <c r="AL245" i="1" a="1"/>
  <c r="BG410" i="1" a="1"/>
  <c r="AW429" i="1" a="1"/>
  <c r="AW435" i="1" a="1"/>
  <c r="BE908" i="1" a="1"/>
  <c r="BB449" i="1" a="1"/>
  <c r="AQ951" i="1" a="1"/>
  <c r="AP375" i="1" a="1"/>
  <c r="BI986" i="1" a="1"/>
  <c r="BE12" i="1" a="1"/>
  <c r="BF898" i="1" a="1"/>
  <c r="AV952" i="1" a="1"/>
  <c r="BB424" i="1" a="1"/>
  <c r="BA42" i="1" a="1"/>
  <c r="AO2" i="1" a="1"/>
  <c r="AO418" i="1" a="1"/>
  <c r="AY946" i="1" a="1"/>
  <c r="AR461" i="1" a="1"/>
  <c r="AT464" i="1" a="1"/>
  <c r="AV909" i="1" a="1"/>
  <c r="AZ913" i="1" a="1"/>
  <c r="BC943" i="1" a="1"/>
  <c r="BG981" i="1" a="1"/>
  <c r="BE405" i="1" a="1"/>
  <c r="BG468" i="1" a="1"/>
  <c r="AX910" i="1" a="1"/>
  <c r="BH988" i="1" a="1"/>
  <c r="BI401" i="1" a="1"/>
  <c r="AQ946" i="1" a="1"/>
  <c r="AQ894" i="1" a="1"/>
  <c r="AS261" i="1" a="1"/>
  <c r="AW960" i="1" a="1"/>
  <c r="AP447" i="1" a="1"/>
  <c r="BG339" i="1" a="1"/>
  <c r="BJ99" i="1" a="1"/>
  <c r="BD18" i="1" a="1"/>
  <c r="AT980" i="1" a="1"/>
  <c r="BJ897" i="1" a="1"/>
  <c r="AL776" i="1" a="1"/>
  <c r="AW887" i="1" a="1"/>
  <c r="BG18" i="1" a="1"/>
  <c r="AP14" i="1" a="1"/>
  <c r="BG914" i="1" a="1"/>
  <c r="AY869" i="1" a="1"/>
  <c r="AQ876" i="1" a="1"/>
  <c r="AV862" i="1" a="1"/>
  <c r="BD95" i="1" a="1"/>
  <c r="BF451" i="1" a="1"/>
  <c r="AS919" i="1" a="1"/>
  <c r="AV923" i="1" a="1"/>
  <c r="AR101" i="1" a="1"/>
  <c r="AL655" i="1" a="1"/>
  <c r="AW965" i="1" a="1"/>
  <c r="BJ326" i="1" a="1"/>
  <c r="AZ933" i="1" a="1"/>
  <c r="BE896" i="1" a="1"/>
  <c r="AU438" i="1" a="1"/>
  <c r="BC936" i="1" a="1"/>
  <c r="AT96" i="1" a="1"/>
  <c r="AT953" i="1" a="1"/>
  <c r="BI109" i="1" a="1"/>
  <c r="AO4" i="1" a="1"/>
  <c r="AY377" i="1" a="1"/>
  <c r="BA938" i="1" a="1"/>
  <c r="AT457" i="1" a="1"/>
  <c r="AR20" i="1" a="1"/>
  <c r="AL252" i="1" a="1"/>
  <c r="AO13" i="1" a="1"/>
  <c r="AP878" i="1" a="1"/>
  <c r="AV43" i="1" a="1"/>
  <c r="AR96" i="1" a="1"/>
  <c r="AQ396" i="1" a="1"/>
  <c r="AP976" i="1" a="1"/>
  <c r="AS977" i="1" a="1"/>
  <c r="BA13" i="1" a="1"/>
  <c r="BC477" i="1" a="1"/>
  <c r="AL841" i="1" a="1"/>
  <c r="BG101" i="1" a="1"/>
  <c r="AY943" i="1" a="1"/>
  <c r="AR986" i="1" a="1"/>
  <c r="AV45" i="1" a="1"/>
  <c r="AO962" i="1" a="1"/>
  <c r="BD933" i="1" a="1"/>
  <c r="AS916" i="1" a="1"/>
  <c r="BG93" i="1" a="1"/>
  <c r="AT67" i="1" a="1"/>
  <c r="BA954" i="1" a="1"/>
  <c r="BI917" i="1" a="1"/>
  <c r="BB937" i="1" a="1"/>
  <c r="AL331" i="1" a="1"/>
  <c r="BF933" i="1" a="1"/>
  <c r="AY100" i="1" a="1"/>
  <c r="AO32" i="1" a="1"/>
  <c r="AQ45" i="1" a="1"/>
  <c r="AP3" i="1" a="1"/>
  <c r="AP463" i="1" a="1"/>
  <c r="BD408" i="1" a="1"/>
  <c r="BB867" i="1" a="1"/>
  <c r="BC404" i="1" a="1"/>
  <c r="AV477" i="1" a="1"/>
  <c r="BH99" i="1" a="1"/>
  <c r="AX865" i="1" a="1"/>
  <c r="AO965" i="1" a="1"/>
  <c r="BI428" i="1" a="1"/>
  <c r="AX426" i="1" a="1"/>
  <c r="AX869" i="1" a="1"/>
  <c r="BE890" i="1" a="1"/>
  <c r="BA976" i="1" a="1"/>
  <c r="BG391" i="1" a="1"/>
  <c r="BF63" i="1" a="1"/>
  <c r="AV3" i="1" a="1"/>
  <c r="AV974" i="1" a="1"/>
  <c r="AW943" i="1" a="1"/>
  <c r="BI883" i="1" a="1"/>
  <c r="BI44" i="1" a="1"/>
  <c r="BG65" i="1" a="1"/>
  <c r="BA953" i="1" a="1"/>
  <c r="AR866" i="1" a="1"/>
  <c r="AT68" i="1" a="1"/>
  <c r="AO876" i="1" a="1"/>
  <c r="AR355" i="1" a="1"/>
  <c r="BI930" i="1" a="1"/>
  <c r="BI896" i="1" a="1"/>
  <c r="BA389" i="1" a="1"/>
  <c r="AO963" i="1" a="1"/>
  <c r="BG892" i="1" a="1"/>
  <c r="AV473" i="1" a="1"/>
  <c r="AT400" i="1" a="1"/>
  <c r="AS469" i="1" a="1"/>
  <c r="AT892" i="1" a="1"/>
  <c r="BJ477" i="1" a="1"/>
  <c r="AX305" i="1" a="1"/>
  <c r="AT343" i="1" a="1"/>
  <c r="AP968" i="1" a="1"/>
  <c r="AL441" i="1" a="1"/>
  <c r="AW419" i="1" a="1"/>
  <c r="BE302" i="1" a="1"/>
  <c r="BJ872" i="1" a="1"/>
  <c r="BJ469" i="1" a="1"/>
  <c r="BD410" i="1" a="1"/>
  <c r="AT322" i="1" a="1"/>
  <c r="AZ901" i="1" a="1"/>
  <c r="BD74" i="1" a="1"/>
  <c r="AY52" i="1" a="1"/>
  <c r="AW955" i="1" a="1"/>
  <c r="BJ972" i="1" a="1"/>
  <c r="AX983" i="1" a="1"/>
  <c r="AL385" i="1" a="1"/>
  <c r="BH361" i="1" a="1"/>
  <c r="AP867" i="1" a="1"/>
  <c r="AX868" i="1" a="1"/>
  <c r="BI956" i="1" a="1"/>
  <c r="BG882" i="1" a="1"/>
  <c r="AW982" i="1" a="1"/>
  <c r="BC16" i="1" a="1"/>
  <c r="AQ892" i="1" a="1"/>
  <c r="BI477" i="1" a="1"/>
  <c r="AP17" i="1" a="1"/>
  <c r="BJ893" i="1" a="1"/>
  <c r="AS403" i="1" a="1"/>
  <c r="AV480" i="1" a="1"/>
  <c r="BE929" i="1" a="1"/>
  <c r="AR425" i="1" a="1"/>
  <c r="AO481" i="1" a="1"/>
  <c r="BB951" i="1" a="1"/>
  <c r="BH949" i="1" a="1"/>
  <c r="AV966" i="1" a="1"/>
  <c r="BF390" i="1" a="1"/>
  <c r="BG935" i="1" a="1"/>
  <c r="AX877" i="1" a="1"/>
  <c r="AO971" i="1" a="1"/>
  <c r="BB343" i="1" a="1"/>
  <c r="AW478" i="1" a="1"/>
  <c r="BF942" i="1" a="1"/>
  <c r="BD970" i="1" a="1"/>
  <c r="AP434" i="1" a="1"/>
  <c r="BC962" i="1" a="1"/>
  <c r="AO448" i="1" a="1"/>
  <c r="AV425" i="1" a="1"/>
  <c r="BI354" i="1" a="1"/>
  <c r="BB23" i="1" a="1"/>
  <c r="AL875" i="1" a="1"/>
  <c r="AZ482" i="1" a="1"/>
  <c r="AU427" i="1" a="1"/>
  <c r="AW436" i="1" a="1"/>
  <c r="AU443" i="1" a="1"/>
  <c r="AU957" i="1" a="1"/>
  <c r="BI283" i="1" a="1"/>
  <c r="AR874" i="1" a="1"/>
  <c r="BJ907" i="1" a="1"/>
  <c r="AV266" i="1" a="1"/>
  <c r="AZ899" i="1" a="1"/>
  <c r="AQ323" i="1" a="1"/>
  <c r="BG481" i="1" a="1"/>
  <c r="AZ404" i="1" a="1"/>
  <c r="AP439" i="1" a="1"/>
  <c r="BF969" i="1" a="1"/>
  <c r="AS409" i="1" a="1"/>
  <c r="BA472" i="1" a="1"/>
  <c r="BB97" i="1" a="1"/>
  <c r="AU70" i="1" a="1"/>
  <c r="BA951" i="1" a="1"/>
  <c r="AO947" i="1" a="1"/>
  <c r="BB10" i="1" a="1"/>
  <c r="AS388" i="1" a="1"/>
  <c r="AZ312" i="1" a="1"/>
  <c r="AP344" i="1" a="1"/>
  <c r="AR951" i="1" a="1"/>
  <c r="BH456" i="1" a="1"/>
  <c r="BA974" i="1" a="1"/>
  <c r="AP972" i="1" a="1"/>
  <c r="AX356" i="1" a="1"/>
  <c r="AT18" i="1" a="1"/>
  <c r="BE14" i="1" a="1"/>
  <c r="AT874" i="1" a="1"/>
  <c r="BC955" i="1" a="1"/>
  <c r="AL393" i="1" a="1"/>
  <c r="AO403" i="1" a="1"/>
  <c r="BI408" i="1" a="1"/>
  <c r="BB883" i="1" a="1"/>
  <c r="AX346" i="1" a="1"/>
  <c r="AX390" i="1" a="1"/>
  <c r="AZ289" i="1" a="1"/>
  <c r="BB983" i="1" a="1"/>
  <c r="AO409" i="1" a="1"/>
  <c r="AP385" i="1" a="1"/>
  <c r="BE701" i="1" a="1"/>
  <c r="AU923" i="1" a="1"/>
  <c r="AZ365" i="1" a="1"/>
  <c r="AO443" i="1" a="1"/>
  <c r="BD344" i="1" a="1"/>
  <c r="BJ958" i="1" a="1"/>
  <c r="BB920" i="1" a="1"/>
  <c r="AZ362" i="1" a="1"/>
  <c r="AW852" i="1" a="1"/>
  <c r="AZ875" i="1" a="1"/>
  <c r="BA453" i="1" a="1"/>
  <c r="AT945" i="1" a="1"/>
  <c r="BC467" i="1" a="1"/>
  <c r="BF392" i="1" a="1"/>
  <c r="BE437" i="1" a="1"/>
  <c r="BH969" i="1" a="1"/>
  <c r="AV463" i="1" a="1"/>
  <c r="AW890" i="1" a="1"/>
  <c r="BG933" i="1" a="1"/>
  <c r="BC977" i="1" a="1"/>
  <c r="BG940" i="1" a="1"/>
  <c r="AW895" i="1" a="1"/>
  <c r="AZ980" i="1" a="1"/>
  <c r="AW968" i="1" a="1"/>
  <c r="BD949" i="1" a="1"/>
  <c r="BC471" i="1" a="1"/>
  <c r="BB470" i="1" a="1"/>
  <c r="BA356" i="1" a="1"/>
  <c r="BF297" i="1" a="1"/>
  <c r="BH401" i="1" a="1"/>
  <c r="AT428" i="1" a="1"/>
  <c r="AZ411" i="1" a="1"/>
  <c r="AZ872" i="1" a="1"/>
  <c r="BI967" i="1" a="1"/>
  <c r="AV361" i="1" a="1"/>
  <c r="AQ397" i="1" a="1"/>
  <c r="AW475" i="1" a="1"/>
  <c r="BA364" i="1" a="1"/>
  <c r="BE900" i="1" a="1"/>
  <c r="AV985" i="1" a="1"/>
  <c r="AO80" i="1" a="1"/>
  <c r="AV417" i="1" a="1"/>
  <c r="AO19" i="1" a="1"/>
  <c r="AT373" i="1" a="1"/>
  <c r="AQ893" i="1" a="1"/>
  <c r="AX964" i="1" a="1"/>
  <c r="AR460" i="1" a="1"/>
  <c r="AP5" i="1" a="1"/>
  <c r="AT101" i="1" a="1"/>
  <c r="BD864" i="1" a="1"/>
  <c r="AO44" i="1" a="1"/>
  <c r="AP44" i="1" a="1"/>
  <c r="BG952" i="1" a="1"/>
  <c r="BH416" i="1" a="1"/>
  <c r="AU882" i="1" a="1"/>
  <c r="AP956" i="1" a="1"/>
  <c r="AO943" i="1" a="1"/>
  <c r="AR950" i="1" a="1"/>
  <c r="BJ56" i="1" a="1"/>
  <c r="AR400" i="1" a="1"/>
  <c r="BF896" i="1" a="1"/>
  <c r="AU434" i="1" a="1"/>
  <c r="AX967" i="1" a="1"/>
  <c r="AS476" i="1" a="1"/>
  <c r="BB966" i="1" a="1"/>
  <c r="BD370" i="1" a="1"/>
  <c r="BC982" i="1" a="1"/>
  <c r="AR481" i="1" a="1"/>
  <c r="AZ254" i="1" a="1"/>
  <c r="AW404" i="1" a="1"/>
  <c r="AT903" i="1" a="1"/>
  <c r="BH344" i="1" a="1"/>
  <c r="AQ470" i="1" a="1"/>
  <c r="AO981" i="1" a="1"/>
  <c r="BI929" i="1" a="1"/>
  <c r="BI947" i="1" a="1"/>
  <c r="BD478" i="1" a="1"/>
  <c r="BG894" i="1" a="1"/>
  <c r="BG413" i="1" a="1"/>
  <c r="AX941" i="1" a="1"/>
  <c r="AR447" i="1" a="1"/>
  <c r="AW927" i="1" a="1"/>
  <c r="BJ284" i="1" a="1"/>
  <c r="AV366" i="1" a="1"/>
  <c r="BA439" i="1" a="1"/>
  <c r="AT870" i="1" a="1"/>
  <c r="BE323" i="1" a="1"/>
  <c r="AT320" i="1" a="1"/>
  <c r="BE475" i="1" a="1"/>
  <c r="BJ430" i="1" a="1"/>
  <c r="AS906" i="1" a="1"/>
  <c r="AO919" i="1" a="1"/>
  <c r="AO11" i="1" a="1"/>
  <c r="AL689" i="1" a="1"/>
  <c r="BA864" i="1" a="1"/>
  <c r="BG463" i="1" a="1"/>
  <c r="AQ873" i="1" a="1"/>
  <c r="BI441" i="1" a="1"/>
  <c r="AX960" i="1" a="1"/>
  <c r="AT455" i="1" a="1"/>
  <c r="BI437" i="1" a="1"/>
  <c r="BG6" i="1" a="1"/>
  <c r="AU422" i="1" a="1"/>
  <c r="AT471" i="1" a="1"/>
  <c r="AW914" i="1" a="1"/>
  <c r="BA427" i="1" a="1"/>
  <c r="BE377" i="1" a="1"/>
  <c r="BB459" i="1" a="1"/>
  <c r="BH889" i="1" a="1"/>
  <c r="AZ882" i="1" a="1"/>
  <c r="BC320" i="1" a="1"/>
  <c r="BA432" i="1" a="1"/>
  <c r="BA359" i="1" a="1"/>
  <c r="AZ99" i="1" a="1"/>
  <c r="BA885" i="1" a="1"/>
  <c r="BA385" i="1" a="1"/>
  <c r="AS399" i="1" a="1"/>
  <c r="AQ427" i="1" a="1"/>
  <c r="BI913" i="1" a="1"/>
  <c r="AY901" i="1" a="1"/>
  <c r="BC326" i="1" a="1"/>
  <c r="BA60" i="1" a="1"/>
  <c r="BJ419" i="1" a="1"/>
  <c r="BE400" i="1" a="1"/>
  <c r="AX908" i="1" a="1"/>
  <c r="AZ964" i="1" a="1"/>
  <c r="AQ947" i="1" a="1"/>
  <c r="AY352" i="1" a="1"/>
  <c r="BI918" i="1" a="1"/>
  <c r="BE436" i="1" a="1"/>
  <c r="BI440" i="1" a="1"/>
  <c r="BC366" i="1" a="1"/>
  <c r="AO455" i="1" a="1"/>
  <c r="BG344" i="1" a="1"/>
  <c r="AT402" i="1" a="1"/>
  <c r="BC269" i="1" a="1"/>
  <c r="AU335" i="1" a="1"/>
  <c r="BI285" i="1" a="1"/>
  <c r="AV367" i="1" a="1"/>
  <c r="AO851" i="1" a="1"/>
  <c r="AY313" i="1" a="1"/>
  <c r="BB420" i="1" a="1"/>
  <c r="BE239" i="1" a="1"/>
  <c r="BG978" i="1" a="1"/>
  <c r="AQ395" i="1" a="1"/>
  <c r="BE810" i="1" a="1"/>
  <c r="AQ344" i="1" a="1"/>
  <c r="AR394" i="1" a="1"/>
  <c r="AZ480" i="1" a="1"/>
  <c r="AY279" i="1" a="1"/>
  <c r="AW905" i="1" a="1"/>
  <c r="AZ475" i="1" a="1"/>
  <c r="AZ932" i="1" a="1"/>
  <c r="AW473" i="1" a="1"/>
  <c r="BJ398" i="1" a="1"/>
  <c r="BD438" i="1" a="1"/>
  <c r="BB389" i="1" a="1"/>
  <c r="AV961" i="1" a="1"/>
  <c r="BJ380" i="1" a="1"/>
  <c r="AZ266" i="1" a="1"/>
  <c r="AV101" i="1" a="1"/>
  <c r="BI232" i="1" a="1"/>
  <c r="AO467" i="1" a="1"/>
  <c r="AR426" i="1" a="1"/>
  <c r="AU450" i="1" a="1"/>
  <c r="BI908" i="1" a="1"/>
  <c r="BJ422" i="1" a="1"/>
  <c r="AU301" i="1" a="1"/>
  <c r="BJ829" i="1" a="1"/>
  <c r="BC984" i="1" a="1"/>
  <c r="BG953" i="1" a="1"/>
  <c r="AS269" i="1" a="1"/>
  <c r="AW327" i="1" a="1"/>
  <c r="BI892" i="1" a="1"/>
  <c r="AZ853" i="1" a="1"/>
  <c r="AV316" i="1" a="1"/>
  <c r="AZ450" i="1" a="1"/>
  <c r="AS797" i="1" a="1"/>
  <c r="BE459" i="1" a="1"/>
  <c r="AQ368" i="1" a="1"/>
  <c r="AX465" i="1" a="1"/>
  <c r="AP401" i="1" a="1"/>
  <c r="BE949" i="1" a="1"/>
  <c r="AP875" i="1" a="1"/>
  <c r="BE319" i="1" a="1"/>
  <c r="BA944" i="1" a="1"/>
  <c r="BJ951" i="1" a="1"/>
  <c r="AY292" i="1" a="1"/>
  <c r="AP361" i="1" a="1"/>
  <c r="BB372" i="1" a="1"/>
  <c r="AU348" i="1" a="1"/>
  <c r="BD449" i="1" a="1"/>
  <c r="BB881" i="1" a="1"/>
  <c r="AW430" i="1" a="1"/>
  <c r="BB288" i="1" a="1"/>
  <c r="AZ349" i="1" a="1"/>
  <c r="AS332" i="1" a="1"/>
  <c r="AT967" i="1" a="1"/>
  <c r="BF903" i="1" a="1"/>
  <c r="BD317" i="1" a="1"/>
  <c r="AS375" i="1" a="1"/>
  <c r="AU426" i="1" a="1"/>
  <c r="AZ443" i="1" a="1"/>
  <c r="BF792" i="1" a="1"/>
  <c r="BB942" i="1" a="1"/>
  <c r="BB963" i="1" a="1"/>
  <c r="AP460" i="1" a="1"/>
  <c r="BG338" i="1" a="1"/>
  <c r="BA973" i="1" a="1"/>
  <c r="BJ382" i="1" a="1"/>
  <c r="AV294" i="1" a="1"/>
  <c r="AP356" i="1" a="1"/>
  <c r="AV347" i="1" a="1"/>
  <c r="BG409" i="1" a="1"/>
  <c r="AU262" i="1" a="1"/>
  <c r="BI368" i="1" a="1"/>
  <c r="BJ877" i="1" a="1"/>
  <c r="BC461" i="1" a="1"/>
  <c r="BF389" i="1" a="1"/>
  <c r="AU291" i="1" a="1"/>
  <c r="AW236" i="1" a="1"/>
  <c r="AV914" i="1" a="1"/>
  <c r="AW438" i="1" a="1"/>
  <c r="AW850" i="1" a="1"/>
  <c r="BE945" i="1" a="1"/>
  <c r="BC929" i="1" a="1"/>
  <c r="BC374" i="1" a="1"/>
  <c r="AU870" i="1" a="1"/>
  <c r="BJ247" i="1" a="1"/>
  <c r="AY402" i="1" a="1"/>
  <c r="BG873" i="1" a="1"/>
  <c r="BJ764" i="1" a="1"/>
  <c r="AX261" i="1" a="1"/>
  <c r="AW259" i="1" a="1"/>
  <c r="AS358" i="1" a="1"/>
  <c r="BG796" i="1" a="1"/>
  <c r="BD312" i="1" a="1"/>
  <c r="BE868" i="1" a="1"/>
  <c r="BF358" i="1" a="1"/>
  <c r="AW463" i="1" a="1"/>
  <c r="BB460" i="1" a="1"/>
  <c r="AR322" i="1" a="1"/>
  <c r="AZ461" i="1" a="1"/>
  <c r="AQ420" i="1" a="1"/>
  <c r="AT311" i="1" a="1"/>
  <c r="BG260" i="1" a="1"/>
  <c r="BJ461" i="1" a="1"/>
  <c r="AP336" i="1" a="1"/>
  <c r="AZ446" i="1" a="1"/>
  <c r="AP448" i="1" a="1"/>
  <c r="AX927" i="1" a="1"/>
  <c r="BF423" i="1" a="1"/>
  <c r="AS295" i="1" a="1"/>
  <c r="BI350" i="1" a="1"/>
  <c r="BC346" i="1" a="1"/>
  <c r="BC266" i="1" a="1"/>
  <c r="BB329" i="1" a="1"/>
  <c r="AR283" i="1" a="1"/>
  <c r="BA477" i="1" a="1"/>
  <c r="BA265" i="1" a="1"/>
  <c r="BC276" i="1" a="1"/>
  <c r="BD411" i="1" a="1"/>
  <c r="AS461" i="1" a="1"/>
  <c r="AX372" i="1" a="1"/>
  <c r="BC325" i="1" a="1"/>
  <c r="AZ379" i="1" a="1"/>
  <c r="AY981" i="1" a="1"/>
  <c r="AR423" i="1" a="1"/>
  <c r="AR970" i="1" a="1"/>
  <c r="BD425" i="1" a="1"/>
  <c r="AW437" i="1" a="1"/>
  <c r="AV373" i="1" a="1"/>
  <c r="AS425" i="1" a="1"/>
  <c r="BH346" i="1" a="1"/>
  <c r="BA69" i="1" a="1"/>
  <c r="AR903" i="1" a="1"/>
  <c r="BA874" i="1" a="1"/>
  <c r="AV237" i="1" a="1"/>
  <c r="BD460" i="1" a="1"/>
  <c r="BH476" i="1" a="1"/>
  <c r="BI18" i="1" a="1"/>
  <c r="AL633" i="1" a="1"/>
  <c r="AS377" i="1" a="1"/>
  <c r="BH870" i="1" a="1"/>
  <c r="AO462" i="1" a="1"/>
  <c r="AY952" i="1" a="1"/>
  <c r="BC369" i="1" a="1"/>
  <c r="BD471" i="1" a="1"/>
  <c r="BD380" i="1" a="1"/>
  <c r="AR846" i="1" a="1"/>
  <c r="BJ903" i="1" a="1"/>
  <c r="AX238" i="1" a="1"/>
  <c r="BG316" i="1" a="1"/>
  <c r="AX812" i="1" a="1"/>
  <c r="BA257" i="1" a="1"/>
  <c r="BE286" i="1" a="1"/>
  <c r="BG332" i="1" a="1"/>
  <c r="BH261" i="1" a="1"/>
  <c r="BD248" i="1" a="1"/>
  <c r="AO850" i="1" a="1"/>
  <c r="AT974" i="1" a="1"/>
  <c r="BG947" i="1" a="1"/>
  <c r="AS13" i="1" a="1"/>
  <c r="AU478" i="1" a="1"/>
  <c r="AR102" i="1" a="1"/>
  <c r="AV71" i="1" a="1"/>
  <c r="BC479" i="1" a="1"/>
  <c r="AZ895" i="1" a="1"/>
  <c r="AV379" i="1" a="1"/>
  <c r="BE248" i="1" a="1"/>
  <c r="AO905" i="1" a="1"/>
  <c r="BJ397" i="1" a="1"/>
  <c r="AQ406" i="1" a="1"/>
  <c r="BG968" i="1" a="1"/>
  <c r="BG91" i="1" a="1"/>
  <c r="AP348" i="1" a="1"/>
  <c r="AX463" i="1" a="1"/>
  <c r="BF951" i="1" a="1"/>
  <c r="BA918" i="1" a="1"/>
  <c r="AW883" i="1" a="1"/>
  <c r="AY871" i="1" a="1"/>
  <c r="BH926" i="1" a="1"/>
  <c r="AZ949" i="1" a="1"/>
  <c r="BC960" i="1" a="1"/>
  <c r="BI467" i="1" a="1"/>
  <c r="BI880" i="1" a="1"/>
  <c r="AU953" i="1" a="1"/>
  <c r="AU977" i="1" a="1"/>
  <c r="AW921" i="1" a="1"/>
  <c r="BE422" i="1" a="1"/>
  <c r="BJ472" i="1" a="1"/>
  <c r="BG457" i="1" a="1"/>
  <c r="AX21" i="1" a="1"/>
  <c r="AS475" i="1" a="1"/>
  <c r="BH940" i="1" a="1"/>
  <c r="AY351" i="1" a="1"/>
  <c r="AR371" i="1" a="1"/>
  <c r="AW445" i="1" a="1"/>
  <c r="AX323" i="1" a="1"/>
  <c r="AT441" i="1" a="1"/>
  <c r="AV402" i="1" a="1"/>
  <c r="AR327" i="1" a="1"/>
  <c r="AZ447" i="1" a="1"/>
  <c r="BG868" i="1" a="1"/>
  <c r="AX365" i="1" a="1"/>
  <c r="BD931" i="1" a="1"/>
  <c r="AP929" i="1" a="1"/>
  <c r="BI861" i="1" a="1"/>
  <c r="AV426" i="1" a="1"/>
  <c r="AV74" i="1" a="1"/>
  <c r="AS466" i="1" a="1"/>
  <c r="AP475" i="1" a="1"/>
  <c r="BJ921" i="1" a="1"/>
  <c r="AZ433" i="1" a="1"/>
  <c r="AT970" i="1" a="1"/>
  <c r="BJ979" i="1" a="1"/>
  <c r="BG987" i="1" a="1"/>
  <c r="BE446" i="1" a="1"/>
  <c r="AX445" i="1" a="1"/>
  <c r="BF403" i="1" a="1"/>
  <c r="AP399" i="1" a="1"/>
  <c r="BG430" i="1" a="1"/>
  <c r="AT319" i="1" a="1"/>
  <c r="AQ691" i="1" a="1"/>
  <c r="BJ888" i="1" a="1"/>
  <c r="AQ353" i="1" a="1"/>
  <c r="BI329" i="1" a="1"/>
  <c r="AY754" i="1" a="1"/>
  <c r="AQ380" i="1" a="1"/>
  <c r="BA957" i="1" a="1"/>
  <c r="AO249" i="1" a="1"/>
  <c r="AW245" i="1" a="1"/>
  <c r="BJ47" i="1" a="1"/>
  <c r="BG380" i="1" a="1"/>
  <c r="BD779" i="1" a="1"/>
  <c r="BH349" i="1" a="1"/>
  <c r="BC243" i="1" a="1"/>
  <c r="AZ929" i="1" a="1"/>
  <c r="BF447" i="1" a="1"/>
  <c r="BB298" i="1" a="1"/>
  <c r="AY376" i="1" a="1"/>
  <c r="AU477" i="1" a="1"/>
  <c r="AS303" i="1" a="1"/>
  <c r="AS856" i="1" a="1"/>
  <c r="AV908" i="1" a="1"/>
  <c r="AY343" i="1" a="1"/>
  <c r="AT367" i="1" a="1"/>
  <c r="BA853" i="1" a="1"/>
  <c r="AV323" i="1" a="1"/>
  <c r="AV482" i="1" a="1"/>
  <c r="BH296" i="1" a="1"/>
  <c r="AT331" i="1" a="1"/>
  <c r="AO398" i="1" a="1"/>
  <c r="AV304" i="1" a="1"/>
  <c r="BF327" i="1" a="1"/>
  <c r="AR245" i="1" a="1"/>
  <c r="AZ350" i="1" a="1"/>
  <c r="AU384" i="1" a="1"/>
  <c r="AT364" i="1" a="1"/>
  <c r="AU231" i="1" a="1"/>
  <c r="AS905" i="1" a="1"/>
  <c r="BC876" i="1" a="1"/>
  <c r="BB227" i="1" a="1"/>
  <c r="BD925" i="1" a="1"/>
  <c r="AO904" i="1" a="1"/>
  <c r="AW467" i="1" a="1"/>
  <c r="AZ829" i="1" a="1"/>
  <c r="BI888" i="1" a="1"/>
  <c r="AX480" i="1" a="1"/>
  <c r="AQ881" i="1" a="1"/>
  <c r="BE372" i="1" a="1"/>
  <c r="AU221" i="1" a="1"/>
  <c r="AZ364" i="1" a="1"/>
  <c r="BB466" i="1" a="1"/>
  <c r="AW868" i="1" a="1"/>
  <c r="AP250" i="1" a="1"/>
  <c r="BC986" i="1" a="1"/>
  <c r="BI43" i="1" a="1"/>
  <c r="BC405" i="1" a="1"/>
  <c r="AV349" i="1" a="1"/>
  <c r="AR353" i="1" a="1"/>
  <c r="AR869" i="1" a="1"/>
  <c r="BF369" i="1" a="1"/>
  <c r="AP254" i="1" a="1"/>
  <c r="AO307" i="1" a="1"/>
  <c r="AZ301" i="1" a="1"/>
  <c r="BF931" i="1" a="1"/>
  <c r="AT339" i="1" a="1"/>
  <c r="AS440" i="1" a="1"/>
  <c r="BF888" i="1" a="1"/>
  <c r="AQ896" i="1" a="1"/>
  <c r="BE374" i="1" a="1"/>
  <c r="BI386" i="1" a="1"/>
  <c r="AQ286" i="1" a="1"/>
  <c r="AS262" i="1" a="1"/>
  <c r="AT387" i="1" a="1"/>
  <c r="AY253" i="1" a="1"/>
  <c r="AX472" i="1" a="1"/>
  <c r="AU751" i="1" a="1"/>
  <c r="AS344" i="1" a="1"/>
  <c r="AZ458" i="1" a="1"/>
  <c r="AT958" i="1" a="1"/>
  <c r="AZ868" i="1" a="1"/>
  <c r="BD452" i="1" a="1"/>
  <c r="AU281" i="1" a="1"/>
  <c r="AR417" i="1" a="1"/>
  <c r="BC253" i="1" a="1"/>
  <c r="BH243" i="1" a="1"/>
  <c r="AX434" i="1" a="1"/>
  <c r="BG905" i="1" a="1"/>
  <c r="BH340" i="1" a="1"/>
  <c r="AW453" i="1" a="1"/>
  <c r="BI761" i="1" a="1"/>
  <c r="BB417" i="1" a="1"/>
  <c r="BC420" i="1" a="1"/>
  <c r="AY688" i="1" a="1"/>
  <c r="AX725" i="1" a="1"/>
  <c r="BD251" i="1" a="1"/>
  <c r="BD349" i="1" a="1"/>
  <c r="AW810" i="1" a="1"/>
  <c r="AW482" i="1" a="1"/>
  <c r="AW285" i="1" a="1"/>
  <c r="BG930" i="1" a="1"/>
  <c r="BC230" i="1" a="1"/>
  <c r="AY371" i="1" a="1"/>
  <c r="BH956" i="1" a="1"/>
  <c r="BC450" i="1" a="1"/>
  <c r="BD769" i="1" a="1"/>
  <c r="BI415" i="1" a="1"/>
  <c r="AU388" i="1" a="1"/>
  <c r="BF899" i="1" a="1"/>
  <c r="AQ347" i="1" a="1"/>
  <c r="AW356" i="1" a="1"/>
  <c r="BA966" i="1" a="1"/>
  <c r="BD416" i="1" a="1"/>
  <c r="AY765" i="1" a="1"/>
  <c r="BH372" i="1" a="1"/>
  <c r="AS945" i="1" a="1"/>
  <c r="BC383" i="1" a="1"/>
  <c r="AQ226" i="1" a="1"/>
  <c r="AY471" i="1" a="1"/>
  <c r="BD420" i="1" a="1"/>
  <c r="BI876" i="1" a="1"/>
  <c r="AZ798" i="1" a="1"/>
  <c r="BH282" i="1" a="1"/>
  <c r="BD882" i="1" a="1"/>
  <c r="AW255" i="1" a="1"/>
  <c r="AS410" i="1" a="1"/>
  <c r="AQ53" i="1" a="1"/>
  <c r="AR451" i="1" a="1"/>
  <c r="BB233" i="1" a="1"/>
  <c r="BD447" i="1" a="1"/>
  <c r="BH892" i="1" a="1"/>
  <c r="BG304" i="1" a="1"/>
  <c r="BI881" i="1" a="1"/>
  <c r="BA366" i="1" a="1"/>
  <c r="BG337" i="1" a="1"/>
  <c r="AP302" i="1" a="1"/>
  <c r="AX918" i="1" a="1"/>
  <c r="AP979" i="1" a="1"/>
  <c r="AO402" i="1" a="1"/>
  <c r="AX899" i="1" a="1"/>
  <c r="AX867" i="1" a="1"/>
  <c r="BE416" i="1" a="1"/>
  <c r="AS446" i="1" a="1"/>
  <c r="BE917" i="1" a="1"/>
  <c r="AP864" i="1" a="1"/>
  <c r="BC387" i="1" a="1"/>
  <c r="AW229" i="1" a="1"/>
  <c r="AX320" i="1" a="1"/>
  <c r="AW376" i="1" a="1"/>
  <c r="AQ847" i="1" a="1"/>
  <c r="AY344" i="1" a="1"/>
  <c r="BB723" i="1" a="1"/>
  <c r="AO918" i="1" a="1"/>
  <c r="AX248" i="1" a="1"/>
  <c r="AR249" i="1" a="1"/>
  <c r="BB695" i="1" a="1"/>
  <c r="AT386" i="1" a="1"/>
  <c r="BA331" i="1" a="1"/>
  <c r="BJ846" i="1" a="1"/>
  <c r="AY373" i="1" a="1"/>
  <c r="AU256" i="1" a="1"/>
  <c r="BE345" i="1" a="1"/>
  <c r="BA888" i="1" a="1"/>
  <c r="AV278" i="1" a="1"/>
  <c r="AV412" i="1" a="1"/>
  <c r="BF832" i="1" a="1"/>
  <c r="BA936" i="1" a="1"/>
  <c r="BI457" i="1" a="1"/>
  <c r="BD466" i="1" a="1"/>
  <c r="BA459" i="1" a="1"/>
  <c r="AS357" i="1" a="1"/>
  <c r="BJ869" i="1" a="1"/>
  <c r="BJ973" i="1" a="1"/>
  <c r="BB377" i="1" a="1"/>
  <c r="AV441" i="1" a="1"/>
  <c r="BI968" i="1" a="1"/>
  <c r="AT317" i="1" a="1"/>
  <c r="AV390" i="1" a="1"/>
  <c r="AW950" i="1" a="1"/>
  <c r="BC359" i="1" a="1"/>
  <c r="BB287" i="1" a="1"/>
  <c r="AS411" i="1" a="1"/>
  <c r="AZ386" i="1" a="1"/>
  <c r="AS462" i="1" a="1"/>
  <c r="BF950" i="1" a="1"/>
  <c r="AW434" i="1" a="1"/>
  <c r="BD337" i="1" a="1"/>
  <c r="BB328" i="1" a="1"/>
  <c r="AU258" i="1" a="1"/>
  <c r="BA293" i="1" a="1"/>
  <c r="BC784" i="1" a="1"/>
  <c r="BJ981" i="1" a="1"/>
  <c r="BG925" i="1" a="1"/>
  <c r="AW815" i="1" a="1"/>
  <c r="AT75" i="1" a="1"/>
  <c r="BA468" i="1" a="1"/>
  <c r="AV893" i="1" a="1"/>
  <c r="AL572" i="1" a="1"/>
  <c r="BG931" i="1" a="1"/>
  <c r="BI72" i="1" a="1"/>
  <c r="AW966" i="1" a="1"/>
  <c r="BE905" i="1" a="1"/>
  <c r="BE878" i="1" a="1"/>
  <c r="BG440" i="1" a="1"/>
  <c r="AO321" i="1" a="1"/>
  <c r="BD396" i="1" a="1"/>
  <c r="BJ342" i="1" a="1"/>
  <c r="AR957" i="1" a="1"/>
  <c r="BC231" i="1" a="1"/>
  <c r="BI890" i="1" a="1"/>
  <c r="AU940" i="1" a="1"/>
  <c r="AQ449" i="1" a="1"/>
  <c r="BH59" i="1" a="1"/>
  <c r="BE951" i="1" a="1"/>
  <c r="AT972" i="1" a="1"/>
  <c r="AT372" i="1" a="1"/>
  <c r="AU436" i="1" a="1"/>
  <c r="BE941" i="1" a="1"/>
  <c r="AP436" i="1" a="1"/>
  <c r="AV418" i="1" a="1"/>
  <c r="BD988" i="1" a="1"/>
  <c r="BJ985" i="1" a="1"/>
  <c r="AY445" i="1" a="1"/>
  <c r="BB958" i="1" a="1"/>
  <c r="BD462" i="1" a="1"/>
  <c r="BC988" i="1" a="1"/>
  <c r="AT961" i="1" a="1"/>
  <c r="BG979" i="1" a="1"/>
  <c r="AR266" i="1" a="1"/>
  <c r="BJ332" i="1" a="1"/>
  <c r="AT394" i="1" a="1"/>
  <c r="AQ950" i="1" a="1"/>
  <c r="AS253" i="1" a="1"/>
  <c r="BE397" i="1" a="1"/>
  <c r="BG67" i="1" a="1"/>
  <c r="BC893" i="1" a="1"/>
  <c r="BI946" i="1" a="1"/>
  <c r="BA440" i="1" a="1"/>
  <c r="AO258" i="1" a="1"/>
  <c r="AO958" i="1" a="1"/>
  <c r="BH473" i="1" a="1"/>
  <c r="BB406" i="1" a="1"/>
  <c r="BA903" i="1" a="1"/>
  <c r="BE477" i="1" a="1"/>
  <c r="AO934" i="1" a="1"/>
  <c r="AL354" i="1" a="1"/>
  <c r="AZ891" i="1" a="1"/>
  <c r="AW871" i="1" a="1"/>
  <c r="AR935" i="1" a="1"/>
  <c r="AL498" i="1" a="1"/>
  <c r="BH908" i="1" a="1"/>
  <c r="AT421" i="1" a="1"/>
  <c r="AS381" i="1" a="1"/>
  <c r="AR300" i="1" a="1"/>
  <c r="AP933" i="1" a="1"/>
  <c r="BD375" i="1" a="1"/>
  <c r="AY366" i="1" a="1"/>
  <c r="AS252" i="1" a="1"/>
  <c r="AX966" i="1" a="1"/>
  <c r="AQ245" i="1" a="1"/>
  <c r="BG223" i="1" a="1"/>
  <c r="AW319" i="1" a="1"/>
  <c r="BD412" i="1" a="1"/>
  <c r="BI387" i="1" a="1"/>
  <c r="AV383" i="1" a="1"/>
  <c r="BD906" i="1" a="1"/>
  <c r="BJ416" i="1" a="1"/>
  <c r="BB947" i="1" a="1"/>
  <c r="AX339" i="1" a="1"/>
  <c r="AW411" i="1" a="1"/>
  <c r="AV299" i="1" a="1"/>
  <c r="AR949" i="1" a="1"/>
  <c r="AO351" i="1" a="1"/>
  <c r="BE263" i="1" a="1"/>
  <c r="BF965" i="1" a="1"/>
  <c r="BE59" i="1" a="1"/>
  <c r="BE973" i="1" a="1"/>
  <c r="BG320" i="1" a="1"/>
  <c r="AZ884" i="1" a="1"/>
  <c r="AW940" i="1" a="1"/>
  <c r="BC307" i="1" a="1"/>
  <c r="BG405" i="1" a="1"/>
  <c r="AV298" i="1" a="1"/>
  <c r="BG973" i="1" a="1"/>
  <c r="BC350" i="1" a="1"/>
  <c r="BJ239" i="1" a="1"/>
  <c r="BA281" i="1" a="1"/>
  <c r="BB237" i="1" a="1"/>
  <c r="BE365" i="1" a="1"/>
  <c r="AY273" i="1" a="1"/>
  <c r="BD481" i="1" a="1"/>
  <c r="AZ953" i="1" a="1"/>
  <c r="AX410" i="1" a="1"/>
  <c r="BD240" i="1" a="1"/>
  <c r="BH411" i="1" a="1"/>
  <c r="AX897" i="1" a="1"/>
  <c r="BI269" i="1" a="1"/>
  <c r="BH283" i="1" a="1"/>
  <c r="BB885" i="1" a="1"/>
  <c r="BJ468" i="1" a="1"/>
  <c r="AQ304" i="1" a="1"/>
  <c r="AW317" i="1" a="1"/>
  <c r="AU862" i="1" a="1"/>
  <c r="AZ403" i="1" a="1"/>
  <c r="BB412" i="1" a="1"/>
  <c r="AU881" i="1" a="1"/>
  <c r="BC322" i="1" a="1"/>
  <c r="BG893" i="1" a="1"/>
  <c r="BI407" i="1" a="1"/>
  <c r="AY915" i="1" a="1"/>
  <c r="AX921" i="1" a="1"/>
  <c r="BJ476" i="1" a="1"/>
  <c r="AZ380" i="1" a="1"/>
  <c r="BA340" i="1" a="1"/>
  <c r="AP364" i="1" a="1"/>
  <c r="BF424" i="1" a="1"/>
  <c r="BE353" i="1" a="1"/>
  <c r="AW843" i="1" a="1"/>
  <c r="AP787" i="1" a="1"/>
  <c r="BE965" i="1" a="1"/>
  <c r="AT237" i="1" a="1"/>
  <c r="BC787" i="1" a="1"/>
  <c r="BI434" i="1" a="1"/>
  <c r="AW265" i="1" a="1"/>
  <c r="AW423" i="1" a="1"/>
  <c r="AS281" i="1" a="1"/>
  <c r="AS481" i="1" a="1"/>
  <c r="AX404" i="1" a="1"/>
  <c r="BC433" i="1" a="1"/>
  <c r="AV351" i="1" a="1"/>
  <c r="AO286" i="1" a="1"/>
  <c r="AQ977" i="1" a="1"/>
  <c r="BB11" i="1" a="1"/>
  <c r="BA449" i="1" a="1"/>
  <c r="BD391" i="1" a="1"/>
  <c r="AP464" i="1" a="1"/>
  <c r="AZ465" i="1" a="1"/>
  <c r="AS849" i="1" a="1"/>
  <c r="BJ402" i="1" a="1"/>
  <c r="AO305" i="1" a="1"/>
  <c r="AO292" i="1" a="1"/>
  <c r="BI718" i="1" a="1"/>
  <c r="AT412" i="1" a="1"/>
  <c r="AS950" i="1" a="1"/>
  <c r="BB952" i="1" a="1"/>
  <c r="AP768" i="1" a="1"/>
  <c r="BE979" i="1" a="1"/>
  <c r="BC382" i="1" a="1"/>
  <c r="AO280" i="1" a="1"/>
  <c r="AR482" i="1" a="1"/>
  <c r="BI336" i="1" a="1"/>
  <c r="AV479" i="1" a="1"/>
  <c r="AZ262" i="1" a="1"/>
  <c r="AU431" i="1" a="1"/>
  <c r="AR883" i="1" a="1"/>
  <c r="AR381" i="1" a="1"/>
  <c r="BJ947" i="1" a="1"/>
  <c r="BH328" i="1" a="1"/>
  <c r="AY316" i="1" a="1"/>
  <c r="BA910" i="1" a="1"/>
  <c r="AR941" i="1" a="1"/>
  <c r="AX460" i="1" a="1"/>
  <c r="AR969" i="1" a="1"/>
  <c r="AP431" i="1" a="1"/>
  <c r="AU408" i="1" a="1"/>
  <c r="BH329" i="1" a="1"/>
  <c r="BF462" i="1" a="1"/>
  <c r="BB454" i="1" a="1"/>
  <c r="AU302" i="1" a="1"/>
  <c r="BB242" i="1" a="1"/>
  <c r="BC910" i="1" a="1"/>
  <c r="BH368" i="1" a="1"/>
  <c r="AW471" i="1" a="1"/>
  <c r="AX286" i="1" a="1"/>
  <c r="AV434" i="1" a="1"/>
  <c r="BJ923" i="1" a="1"/>
  <c r="AT357" i="1" a="1"/>
  <c r="AY383" i="1" a="1"/>
  <c r="AX881" i="1" a="1"/>
  <c r="BC447" i="1" a="1"/>
  <c r="AW316" i="1" a="1"/>
  <c r="BG470" i="1" a="1"/>
  <c r="AX871" i="1" a="1"/>
  <c r="AW425" i="1" a="1"/>
  <c r="AQ792" i="1" a="1"/>
  <c r="BG447" i="1" a="1"/>
  <c r="AS862" i="1" a="1"/>
  <c r="AY389" i="1" a="1"/>
  <c r="AO427" i="1" a="1"/>
  <c r="AV781" i="1" a="1"/>
  <c r="AV466" i="1" a="1"/>
  <c r="AY270" i="1" a="1"/>
  <c r="AL351" i="1" a="1"/>
  <c r="AS964" i="1" a="1"/>
  <c r="AW415" i="1" a="1"/>
  <c r="BF988" i="1" a="1"/>
  <c r="AS15" i="1" a="1"/>
  <c r="AU952" i="1" a="1"/>
  <c r="AS243" i="1" a="1"/>
  <c r="AR912" i="1" a="1"/>
  <c r="AY907" i="1" a="1"/>
  <c r="AP461" i="1" a="1"/>
  <c r="BG972" i="1" a="1"/>
  <c r="BH453" i="1" a="1"/>
  <c r="AV350" i="1" a="1"/>
  <c r="BI955" i="1" a="1"/>
  <c r="BE404" i="1" a="1"/>
  <c r="AU459" i="1" a="1"/>
  <c r="BI885" i="1" a="1"/>
  <c r="AQ434" i="1" a="1"/>
  <c r="BE957" i="1" a="1"/>
  <c r="BH428" i="1" a="1"/>
  <c r="AY392" i="1" a="1"/>
  <c r="AW250" i="1" a="1"/>
  <c r="AR794" i="1" a="1"/>
  <c r="AU347" i="1" a="1"/>
  <c r="BE450" i="1" a="1"/>
  <c r="AW261" i="1" a="1"/>
  <c r="AP386" i="1" a="1"/>
  <c r="AT986" i="1" a="1"/>
  <c r="AV967" i="1" a="1"/>
  <c r="BC456" i="1" a="1"/>
  <c r="BJ932" i="1" a="1"/>
  <c r="AU399" i="1" a="1"/>
  <c r="AY891" i="1" a="1"/>
  <c r="AX351" i="1" a="1"/>
  <c r="AS342" i="1" a="1"/>
  <c r="BB393" i="1" a="1"/>
  <c r="BF472" i="1" a="1"/>
  <c r="BC368" i="1" a="1"/>
  <c r="BC287" i="1" a="1"/>
  <c r="BF347" i="1" a="1"/>
  <c r="BI334" i="1" a="1"/>
  <c r="BF366" i="1" a="1"/>
  <c r="BH446" i="1" a="1"/>
  <c r="AV404" i="1" a="1"/>
  <c r="BB453" i="1" a="1"/>
  <c r="AT397" i="1" a="1"/>
  <c r="BA307" i="1" a="1"/>
  <c r="AT274" i="1" a="1"/>
  <c r="BJ442" i="1" a="1"/>
  <c r="BF910" i="1" a="1"/>
  <c r="BA219" i="1" a="1"/>
  <c r="BA309" i="1" a="1"/>
  <c r="AY334" i="1" a="1"/>
  <c r="BG453" i="1" a="1"/>
  <c r="BC429" i="1" a="1"/>
  <c r="BB480" i="1" a="1"/>
  <c r="AS402" i="1" a="1"/>
  <c r="AT327" i="1" a="1"/>
  <c r="AP96" i="1" a="1"/>
  <c r="AO906" i="1" a="1"/>
  <c r="BA972" i="1" a="1"/>
  <c r="AP940" i="1" a="1"/>
  <c r="AR940" i="1" a="1"/>
  <c r="AL75" i="1" a="1"/>
  <c r="BH930" i="1" a="1"/>
  <c r="BD977" i="1" a="1"/>
  <c r="AT924" i="1" a="1"/>
  <c r="BA932" i="1" a="1"/>
  <c r="BJ983" i="1" a="1"/>
  <c r="AQ877" i="1" a="1"/>
  <c r="AY423" i="1" a="1"/>
  <c r="AO463" i="1" a="1"/>
  <c r="AZ866" i="1" a="1"/>
  <c r="BF970" i="1" a="1"/>
  <c r="BH890" i="1" a="1"/>
  <c r="BD48" i="1" a="1"/>
  <c r="AT898" i="1" a="1"/>
  <c r="AT461" i="1" a="1"/>
  <c r="AU449" i="1" a="1"/>
  <c r="AT921" i="1" a="1"/>
  <c r="BA3" i="1" a="1"/>
  <c r="AV430" i="1" a="1"/>
  <c r="BA425" i="1" a="1"/>
  <c r="AP13" i="1" a="1"/>
  <c r="AY385" i="1" a="1"/>
  <c r="AO454" i="1" a="1"/>
  <c r="BA438" i="1" a="1"/>
  <c r="BE983" i="1" a="1"/>
  <c r="AX428" i="1" a="1"/>
  <c r="BG392" i="1" a="1"/>
  <c r="BF263" i="1" a="1"/>
  <c r="AW886" i="1" a="1"/>
  <c r="BJ337" i="1" a="1"/>
  <c r="BB317" i="1" a="1"/>
  <c r="AQ18" i="1" a="1"/>
  <c r="AZ356" i="1" a="1"/>
  <c r="AP308" i="1" a="1"/>
  <c r="AP360" i="1" a="1"/>
  <c r="AX355" i="1" a="1"/>
  <c r="BD22" i="1" a="1"/>
  <c r="BD943" i="1" a="1"/>
  <c r="BJ9" i="1" a="1"/>
  <c r="AU283" i="1" a="1"/>
  <c r="AY896" i="1" a="1"/>
  <c r="AZ977" i="1" a="1"/>
  <c r="BF958" i="1" a="1"/>
  <c r="AW287" i="1" a="1"/>
  <c r="AT861" i="1" a="1"/>
  <c r="AL693" i="1" a="1"/>
  <c r="AW446" i="1" a="1"/>
  <c r="BC892" i="1" a="1"/>
  <c r="BI58" i="1" a="1"/>
  <c r="AV468" i="1" a="1"/>
  <c r="BB946" i="1" a="1"/>
  <c r="BE895" i="1" a="1"/>
  <c r="BE356" i="1" a="1"/>
  <c r="AY336" i="1" a="1"/>
  <c r="BH959" i="1" a="1"/>
  <c r="AT467" i="1" a="1"/>
  <c r="AY287" i="1" a="1"/>
  <c r="BA877" i="1" a="1"/>
  <c r="BA961" i="1" a="1"/>
  <c r="AO861" i="1" a="1"/>
  <c r="BD323" i="1" a="1"/>
  <c r="BI942" i="1" a="1"/>
  <c r="AQ362" i="1" a="1"/>
  <c r="AV461" i="1" a="1"/>
  <c r="BF430" i="1" a="1"/>
  <c r="AZ422" i="1" a="1"/>
  <c r="AP427" i="1" a="1"/>
  <c r="BB901" i="1" a="1"/>
  <c r="BA878" i="1" a="1"/>
  <c r="BA867" i="1" a="1"/>
  <c r="AU343" i="1" a="1"/>
  <c r="BJ96" i="1" a="1"/>
  <c r="BH925" i="1" a="1"/>
  <c r="BD399" i="1" a="1"/>
  <c r="AW338" i="1" a="1"/>
  <c r="BF897" i="1" a="1"/>
  <c r="BB408" i="1" a="1"/>
  <c r="BD324" i="1" a="1"/>
  <c r="BD332" i="1" a="1"/>
  <c r="AY979" i="1" a="1"/>
  <c r="BJ404" i="1" a="1"/>
  <c r="BJ456" i="1" a="1"/>
  <c r="BB960" i="1" a="1"/>
  <c r="BJ802" i="1" a="1"/>
  <c r="AV870" i="1" a="1"/>
  <c r="AU883" i="1" a="1"/>
  <c r="AU830" i="1" a="1"/>
  <c r="AX803" i="1" a="1"/>
  <c r="AV46" i="1" a="1"/>
  <c r="BB941" i="1" a="1"/>
  <c r="BJ832" i="1" a="1"/>
  <c r="AX932" i="1" a="1"/>
  <c r="AR409" i="1" a="1"/>
  <c r="AW952" i="1" a="1"/>
  <c r="AQ891" i="1" a="1"/>
  <c r="AO375" i="1" a="1"/>
  <c r="BJ406" i="1" a="1"/>
  <c r="AX449" i="1" a="1"/>
  <c r="AT866" i="1" a="1"/>
  <c r="BD359" i="1" a="1"/>
  <c r="BD407" i="1" a="1"/>
  <c r="BD886" i="1" a="1"/>
  <c r="BA865" i="1" a="1"/>
  <c r="BG411" i="1" a="1"/>
  <c r="AZ430" i="1" a="1"/>
  <c r="AW375" i="1" a="1"/>
  <c r="AR320" i="1" a="1"/>
  <c r="BD961" i="1" a="1"/>
  <c r="BD866" i="1" a="1"/>
  <c r="AV322" i="1" a="1"/>
  <c r="AX333" i="1" a="1"/>
  <c r="AQ361" i="1" a="1"/>
  <c r="AQ415" i="1" a="1"/>
  <c r="AQ435" i="1" a="1"/>
  <c r="AT338" i="1" a="1"/>
  <c r="AO295" i="1" a="1"/>
  <c r="AX317" i="1" a="1"/>
  <c r="AX344" i="1" a="1"/>
  <c r="AQ365" i="1" a="1"/>
  <c r="AQ267" i="1" a="1"/>
  <c r="BA465" i="1" a="1"/>
  <c r="AT281" i="1" a="1"/>
  <c r="AY817" i="1" a="1"/>
  <c r="BA426" i="1" a="1"/>
  <c r="AY333" i="1" a="1"/>
  <c r="BG480" i="1" a="1"/>
  <c r="BD429" i="1" a="1"/>
  <c r="AZ236" i="1" a="1"/>
  <c r="BI362" i="1" a="1"/>
  <c r="AQ437" i="1" a="1"/>
  <c r="BB455" i="1" a="1"/>
  <c r="AP403" i="1" a="1"/>
  <c r="BA284" i="1" a="1"/>
  <c r="AR931" i="1" a="1"/>
  <c r="AU914" i="1" a="1"/>
  <c r="BI427" i="1" a="1"/>
  <c r="BD482" i="1" a="1"/>
  <c r="BB892" i="1" a="1"/>
  <c r="BE255" i="1" a="1"/>
  <c r="AU473" i="1" a="1"/>
  <c r="BG415" i="1" a="1"/>
  <c r="AP273" i="1" a="1"/>
  <c r="AW241" i="1" a="1"/>
  <c r="BE13" i="1" a="1"/>
  <c r="BE948" i="1" a="1"/>
  <c r="BF257" i="1" a="1"/>
  <c r="BD938" i="1" a="1"/>
  <c r="AR308" i="1" a="1"/>
  <c r="BD968" i="1" a="1"/>
  <c r="AU465" i="1" a="1"/>
  <c r="AR372" i="1" a="1"/>
  <c r="BF370" i="1" a="1"/>
  <c r="AO975" i="1" a="1"/>
  <c r="AQ363" i="1" a="1"/>
  <c r="BF431" i="1" a="1"/>
  <c r="AV286" i="1" a="1"/>
  <c r="AW409" i="1" a="1"/>
  <c r="AX406" i="1" a="1"/>
  <c r="AZ402" i="1" a="1"/>
  <c r="BJ315" i="1" a="1"/>
  <c r="BJ473" i="1" a="1"/>
  <c r="BH307" i="1" a="1"/>
  <c r="AX461" i="1" a="1"/>
  <c r="AZ376" i="1" a="1"/>
  <c r="BB415" i="1" a="1"/>
  <c r="BF288" i="1" a="1"/>
  <c r="AV376" i="1" a="1"/>
  <c r="BC388" i="1" a="1"/>
  <c r="BF364" i="1" a="1"/>
  <c r="AP874" i="1" a="1"/>
  <c r="AO395" i="1" a="1"/>
  <c r="AT438" i="1" a="1"/>
  <c r="AP877" i="1" a="1"/>
  <c r="BC358" i="1" a="1"/>
  <c r="BD963" i="1" a="1"/>
  <c r="BD453" i="1" a="1"/>
  <c r="AO960" i="1" a="1"/>
  <c r="AT965" i="1" a="1"/>
  <c r="BB469" i="1" a="1"/>
  <c r="BF336" i="1" a="1"/>
  <c r="AU430" i="1" a="1"/>
  <c r="BF290" i="1" a="1"/>
  <c r="AO354" i="1" a="1"/>
  <c r="BC232" i="1" a="1"/>
  <c r="AO950" i="1" a="1"/>
  <c r="AV337" i="1" a="1"/>
  <c r="AY254" i="1" a="1"/>
  <c r="AW348" i="1" a="1"/>
  <c r="BH422" i="1" a="1"/>
  <c r="AW428" i="1" a="1"/>
  <c r="AU320" i="1" a="1"/>
  <c r="BF900" i="1" a="1"/>
  <c r="BG403" i="1" a="1"/>
  <c r="BH863" i="1" a="1"/>
  <c r="AU887" i="1" a="1"/>
  <c r="AX303" i="1" a="1"/>
  <c r="AV947" i="1" a="1"/>
  <c r="AS864" i="1" a="1"/>
  <c r="AT946" i="1" a="1"/>
  <c r="AW876" i="1" a="1"/>
  <c r="AT351" i="1" a="1"/>
  <c r="AQ895" i="1" a="1"/>
  <c r="AP319" i="1" a="1"/>
  <c r="BF285" i="1" a="1"/>
  <c r="BH302" i="1" a="1"/>
  <c r="AR373" i="1" a="1"/>
  <c r="BE360" i="1" a="1"/>
  <c r="BJ307" i="1" a="1"/>
  <c r="AZ473" i="1" a="1"/>
  <c r="BG281" i="1" a="1"/>
  <c r="BH363" i="1" a="1"/>
  <c r="BC846" i="1" a="1"/>
  <c r="AR354" i="1" a="1"/>
  <c r="BB333" i="1" a="1"/>
  <c r="AR226" i="1" a="1"/>
  <c r="BA329" i="1" a="1"/>
  <c r="BC261" i="1" a="1"/>
  <c r="AW328" i="1" a="1"/>
  <c r="AY298" i="1" a="1"/>
  <c r="AY847" i="1" a="1"/>
  <c r="AR469" i="1" a="1"/>
  <c r="AV437" i="1" a="1"/>
  <c r="AR473" i="1" a="1"/>
  <c r="BC884" i="1" a="1"/>
  <c r="AW414" i="1" a="1"/>
  <c r="AO884" i="1" a="1"/>
  <c r="AQ869" i="1" a="1"/>
  <c r="BF465" i="1" a="1"/>
  <c r="AW466" i="1" a="1"/>
  <c r="AR872" i="1" a="1"/>
  <c r="BF883" i="1" a="1"/>
  <c r="BI369" i="1" a="1"/>
  <c r="AR878" i="1" a="1"/>
  <c r="AP951" i="1" a="1"/>
  <c r="AS322" i="1" a="1"/>
  <c r="AZ273" i="1" a="1"/>
  <c r="BC400" i="1" a="1"/>
  <c r="AP377" i="1" a="1"/>
  <c r="AR389" i="1" a="1"/>
  <c r="AR279" i="1" a="1"/>
  <c r="AY792" i="1" a="1"/>
  <c r="BJ297" i="1" a="1"/>
  <c r="BD293" i="1" a="1"/>
  <c r="BH268" i="1" a="1"/>
  <c r="AQ262" i="1" a="1"/>
  <c r="BI339" i="1" a="1"/>
  <c r="AZ282" i="1" a="1"/>
  <c r="AX382" i="1" a="1"/>
  <c r="BG232" i="1" a="1"/>
  <c r="AZ337" i="1" a="1"/>
  <c r="BG340" i="1" a="1"/>
  <c r="BF8" i="1" a="1"/>
  <c r="AY870" i="1" a="1"/>
  <c r="AX18" i="1" a="1"/>
  <c r="AZ7" i="1" a="1"/>
  <c r="AY970" i="1" a="1"/>
  <c r="BI20" i="1" a="1"/>
  <c r="AZ52" i="1" a="1"/>
  <c r="AP923" i="1" a="1"/>
  <c r="BH374" i="1" a="1"/>
  <c r="BB457" i="1" a="1"/>
  <c r="AO931" i="1" a="1"/>
  <c r="BJ870" i="1" a="1"/>
  <c r="BE58" i="1" a="1"/>
  <c r="AV903" i="1" a="1"/>
  <c r="AS971" i="1" a="1"/>
  <c r="AY925" i="1" a="1"/>
  <c r="BG961" i="1" a="1"/>
  <c r="AU946" i="1" a="1"/>
  <c r="BE86" i="1" a="1"/>
  <c r="BF955" i="1" a="1"/>
  <c r="BI450" i="1" a="1"/>
  <c r="AY887" i="1" a="1"/>
  <c r="BJ412" i="1" a="1"/>
  <c r="AP433" i="1" a="1"/>
  <c r="BF481" i="1" a="1"/>
  <c r="BE391" i="1" a="1"/>
  <c r="BB431" i="1" a="1"/>
  <c r="AP408" i="1" a="1"/>
  <c r="BJ478" i="1" a="1"/>
  <c r="AY964" i="1" a="1"/>
  <c r="AQ867" i="1" a="1"/>
  <c r="AQ879" i="1" a="1"/>
  <c r="AU900" i="1" a="1"/>
  <c r="BB382" i="1" a="1"/>
  <c r="AQ402" i="1" a="1"/>
  <c r="BG398" i="1" a="1"/>
  <c r="AS263" i="1" a="1"/>
  <c r="BE935" i="1" a="1"/>
  <c r="BG464" i="1" a="1"/>
  <c r="BF453" i="1" a="1"/>
  <c r="AR458" i="1" a="1"/>
  <c r="AW107" i="1" a="1"/>
  <c r="AO909" i="1" a="1"/>
  <c r="AO937" i="1" a="1"/>
  <c r="AZ912" i="1" a="1"/>
  <c r="AU919" i="1" a="1"/>
  <c r="BB913" i="1" a="1"/>
  <c r="BC463" i="1" a="1"/>
  <c r="AV413" i="1" a="1"/>
  <c r="BB908" i="1" a="1"/>
  <c r="BD890" i="1" a="1"/>
  <c r="AY941" i="1" a="1"/>
  <c r="BJ933" i="1" a="1"/>
  <c r="AX295" i="1" a="1"/>
  <c r="BJ479" i="1" a="1"/>
  <c r="BI970" i="1" a="1"/>
  <c r="BH472" i="1" a="1"/>
  <c r="BC423" i="1" a="1"/>
  <c r="BF967" i="1" a="1"/>
  <c r="BJ970" i="1" a="1"/>
  <c r="AT957" i="1" a="1"/>
  <c r="BA14" i="1" a="1"/>
  <c r="AO970" i="1" a="1"/>
  <c r="AV435" i="1" a="1"/>
  <c r="AO350" i="1" a="1"/>
  <c r="AX469" i="1" a="1"/>
  <c r="AS426" i="1" a="1"/>
  <c r="BB979" i="1" a="1"/>
  <c r="BJ459" i="1" a="1"/>
  <c r="AS293" i="1" a="1"/>
  <c r="BD907" i="1" a="1"/>
  <c r="BB939" i="1" a="1"/>
  <c r="AQ260" i="1" a="1"/>
  <c r="AO439" i="1" a="1"/>
  <c r="AZ873" i="1" a="1"/>
  <c r="BF482" i="1" a="1"/>
  <c r="AQ930" i="1" a="1"/>
  <c r="BE432" i="1" a="1"/>
  <c r="AQ387" i="1" a="1"/>
  <c r="AO237" i="1" a="1"/>
  <c r="AO917" i="1" a="1"/>
  <c r="AQ907" i="1" a="1"/>
  <c r="AY365" i="1" a="1"/>
  <c r="AY431" i="1" a="1"/>
  <c r="BF960" i="1" a="1"/>
  <c r="AP402" i="1" a="1"/>
  <c r="AS471" i="1" a="1"/>
  <c r="AR347" i="1" a="1"/>
  <c r="BG244" i="1" a="1"/>
  <c r="BI281" i="1" a="1"/>
  <c r="AV254" i="1" a="1"/>
  <c r="BD303" i="1" a="1"/>
  <c r="BA345" i="1" a="1"/>
  <c r="BC237" i="1" a="1"/>
  <c r="BD306" i="1" a="1"/>
  <c r="BI320" i="1" a="1"/>
  <c r="BH877" i="1" a="1"/>
  <c r="AW353" i="1" a="1"/>
  <c r="AW332" i="1" a="1"/>
  <c r="AW452" i="1" a="1"/>
  <c r="AY302" i="1" a="1"/>
  <c r="AR439" i="1" a="1"/>
  <c r="BG257" i="1" a="1"/>
  <c r="BH964" i="1" a="1"/>
  <c r="AU365" i="1" a="1"/>
  <c r="BE892" i="1" a="1"/>
  <c r="AV284" i="1" a="1"/>
  <c r="AS451" i="1" a="1"/>
  <c r="AY412" i="1" a="1"/>
  <c r="BA458" i="1" a="1"/>
  <c r="AR465" i="1" a="1"/>
  <c r="AP341" i="1" a="1"/>
  <c r="BD480" i="1" a="1"/>
  <c r="BG877" i="1" a="1"/>
  <c r="BH297" i="1" a="1"/>
  <c r="BH795" i="1" a="1"/>
  <c r="AX971" i="1" a="1"/>
  <c r="AQ297" i="1" a="1"/>
  <c r="BH909" i="1" a="1"/>
  <c r="BF345" i="1" a="1"/>
  <c r="AU401" i="1" a="1"/>
  <c r="AZ880" i="1" a="1"/>
  <c r="AY922" i="1" a="1"/>
  <c r="BE745" i="1" a="1"/>
  <c r="AW757" i="1" a="1"/>
  <c r="AQ335" i="1" a="1"/>
  <c r="BC959" i="1" a="1"/>
  <c r="BH291" i="1" a="1"/>
  <c r="AS437" i="1" a="1"/>
  <c r="AQ411" i="1" a="1"/>
  <c r="BH461" i="1" a="1"/>
  <c r="AY475" i="1" a="1"/>
  <c r="AY967" i="1" a="1"/>
  <c r="AX374" i="1" a="1"/>
  <c r="AV364" i="1" a="1"/>
  <c r="AP899" i="1" a="1"/>
  <c r="BF428" i="1" a="1"/>
  <c r="AY972" i="1" a="1"/>
  <c r="AW103" i="1" a="1"/>
  <c r="BE395" i="1" a="1"/>
  <c r="BE418" i="1" a="1"/>
  <c r="BF449" i="1" a="1"/>
  <c r="BI403" i="1" a="1"/>
  <c r="BH258" i="1" a="1"/>
  <c r="AO378" i="1" a="1"/>
  <c r="BA924" i="1" a="1"/>
  <c r="AT872" i="1" a="1"/>
  <c r="BE349" i="1" a="1"/>
  <c r="AS431" i="1" a="1"/>
  <c r="AU937" i="1" a="1"/>
  <c r="AW460" i="1" a="1"/>
  <c r="AP430" i="1" a="1"/>
  <c r="BB435" i="1" a="1"/>
  <c r="AS326" i="1" a="1"/>
  <c r="AZ427" i="1" a="1"/>
  <c r="AZ345" i="1" a="1"/>
  <c r="AZ327" i="1" a="1"/>
  <c r="AZ864" i="1" a="1"/>
  <c r="BH362" i="1" a="1"/>
  <c r="AQ369" i="1" a="1"/>
  <c r="AP393" i="1" a="1"/>
  <c r="AQ332" i="1" a="1"/>
  <c r="AY410" i="1" a="1"/>
  <c r="BB286" i="1" a="1"/>
  <c r="AQ256" i="1" a="1"/>
  <c r="BE425" i="1" a="1"/>
  <c r="AT312" i="1" a="1"/>
  <c r="BF270" i="1" a="1"/>
  <c r="AS969" i="1" a="1"/>
  <c r="BE341" i="1" a="1"/>
  <c r="BC926" i="1" a="1"/>
  <c r="AX947" i="1" a="1"/>
  <c r="BJ988" i="1" a="1"/>
  <c r="BJ340" i="1" a="1"/>
  <c r="AT462" i="1" a="1"/>
  <c r="BC408" i="1" a="1"/>
  <c r="BG887" i="1" a="1"/>
  <c r="BA939" i="1" a="1"/>
  <c r="AQ224" i="1" a="1"/>
  <c r="AW61" i="1" a="1"/>
  <c r="AX954" i="1" a="1"/>
  <c r="AO924" i="1" a="1"/>
  <c r="BJ289" i="1" a="1"/>
  <c r="AQ258" i="1" a="1"/>
  <c r="AS414" i="1" a="1"/>
  <c r="AR257" i="1" a="1"/>
  <c r="BA410" i="1" a="1"/>
  <c r="BF246" i="1" a="1"/>
  <c r="AT963" i="1" a="1"/>
  <c r="AW345" i="1" a="1"/>
  <c r="BJ738" i="1" a="1"/>
  <c r="BF253" i="1" a="1"/>
  <c r="AQ875" i="1" a="1"/>
  <c r="AO317" i="1" a="1"/>
  <c r="AX52" i="1" a="1"/>
  <c r="AW864" i="1" a="1"/>
  <c r="BI923" i="1" a="1"/>
  <c r="BI307" i="1" a="1"/>
  <c r="AV450" i="1" a="1"/>
  <c r="AU355" i="1" a="1"/>
  <c r="BA272" i="1" a="1"/>
  <c r="BJ474" i="1" a="1"/>
  <c r="AR877" i="1" a="1"/>
  <c r="BJ944" i="1" a="1"/>
  <c r="BH286" i="1" a="1"/>
  <c r="BC452" i="1" a="1"/>
  <c r="AZ415" i="1" a="1"/>
  <c r="BI355" i="1" a="1"/>
  <c r="AS397" i="1" a="1"/>
  <c r="BH414" i="1" a="1"/>
  <c r="BI236" i="1" a="1"/>
  <c r="BB391" i="1" a="1"/>
  <c r="BE250" i="1" a="1"/>
  <c r="BJ795" i="1" a="1"/>
  <c r="AX299" i="1" a="1"/>
  <c r="AX283" i="1" a="1"/>
  <c r="AQ241" i="1" a="1"/>
  <c r="AZ329" i="1" a="1"/>
  <c r="AO972" i="1" a="1"/>
  <c r="BF393" i="1" a="1"/>
  <c r="AW776" i="1" a="1"/>
  <c r="AZ457" i="1" a="1"/>
  <c r="BB873" i="1" a="1"/>
  <c r="BH338" i="1" a="1"/>
  <c r="BB351" i="1" a="1"/>
  <c r="BI472" i="1" a="1"/>
  <c r="AT949" i="1" a="1"/>
  <c r="AP237" i="1" a="1"/>
  <c r="BD454" i="1" a="1"/>
  <c r="AO907" i="1" a="1"/>
  <c r="AY424" i="1" a="1"/>
  <c r="AQ440" i="1" a="1"/>
  <c r="AP429" i="1" a="1"/>
  <c r="AU404" i="1" a="1"/>
  <c r="AT477" i="1" a="1"/>
  <c r="AV409" i="1" a="1"/>
  <c r="AX883" i="1" a="1"/>
  <c r="AO458" i="1" a="1"/>
  <c r="AR966" i="1" a="1"/>
  <c r="BG768" i="1" a="1"/>
  <c r="BC225" i="1" a="1"/>
  <c r="AS319" i="1" a="1"/>
  <c r="AQ351" i="1" a="1"/>
  <c r="BD948" i="1" a="1"/>
  <c r="BI381" i="1" a="1"/>
  <c r="BD776" i="1" a="1"/>
  <c r="AW253" i="1" a="1"/>
  <c r="BG407" i="1" a="1"/>
  <c r="BD296" i="1" a="1"/>
  <c r="AW374" i="1" a="1"/>
  <c r="AU419" i="1" a="1"/>
  <c r="AQ302" i="1" a="1"/>
  <c r="BD361" i="1" a="1"/>
  <c r="BH676" i="1" a="1"/>
  <c r="AS343" i="1" a="1"/>
  <c r="AX866" i="1" a="1"/>
  <c r="AR406" i="1" a="1"/>
  <c r="AV67" i="1" a="1"/>
  <c r="AX72" i="1" a="1"/>
  <c r="BH862" i="1" a="1"/>
  <c r="BG439" i="1" a="1"/>
  <c r="BI895" i="1" a="1"/>
  <c r="AR73" i="1" a="1"/>
  <c r="AY982" i="1" a="1"/>
  <c r="AQ868" i="1" a="1"/>
  <c r="AT880" i="1" a="1"/>
  <c r="BD403" i="1" a="1"/>
  <c r="BF365" i="1" a="1"/>
  <c r="BE955" i="1" a="1"/>
  <c r="AR420" i="1" a="1"/>
  <c r="AQ79" i="1" a="1"/>
  <c r="BE872" i="1" a="1"/>
  <c r="AW454" i="1" a="1"/>
  <c r="BD283" i="1" a="1"/>
  <c r="AW877" i="1" a="1"/>
  <c r="AQ47" i="1" a="1"/>
  <c r="BI436" i="1" a="1"/>
  <c r="AO298" i="1" a="1"/>
  <c r="BJ345" i="1" a="1"/>
  <c r="AW433" i="1" a="1"/>
  <c r="BI903" i="1" a="1"/>
  <c r="AZ871" i="1" a="1"/>
  <c r="AP479" i="1" a="1"/>
  <c r="BJ911" i="1" a="1"/>
  <c r="BI932" i="1" a="1"/>
  <c r="BE467" i="1" a="1"/>
  <c r="AV5" i="1" a="1"/>
  <c r="BA363" i="1" a="1"/>
  <c r="AV964" i="1" a="1"/>
  <c r="AY310" i="1" a="1"/>
  <c r="AO62" i="1" a="1"/>
  <c r="BJ884" i="1" a="1"/>
  <c r="AP338" i="1" a="1"/>
  <c r="BB352" i="1" a="1"/>
  <c r="AU959" i="1" a="1"/>
  <c r="AX473" i="1" a="1"/>
  <c r="BC867" i="1" a="1"/>
  <c r="AS890" i="1" a="1"/>
  <c r="BE430" i="1" a="1"/>
  <c r="BJ327" i="1" a="1"/>
  <c r="BE260" i="1" a="1"/>
  <c r="BE865" i="1" a="1"/>
  <c r="AT431" i="1" a="1"/>
  <c r="AR942" i="1" a="1"/>
  <c r="AQ883" i="1" a="1"/>
  <c r="AQ474" i="1" a="1"/>
  <c r="AZ940" i="1" a="1"/>
  <c r="BD419" i="1" a="1"/>
  <c r="AO890" i="1" a="1"/>
  <c r="BJ429" i="1" a="1"/>
  <c r="BH944" i="1" a="1"/>
  <c r="BJ305" i="1" a="1"/>
  <c r="BE421" i="1" a="1"/>
  <c r="AZ420" i="1" a="1"/>
  <c r="BC748" i="1" a="1"/>
  <c r="BI327" i="1" a="1"/>
  <c r="BB385" i="1" a="1"/>
  <c r="AR254" i="1" a="1"/>
  <c r="BD761" i="1" a="1"/>
  <c r="BC222" i="1" a="1"/>
  <c r="AU379" i="1" a="1"/>
  <c r="AS310" i="1" a="1"/>
  <c r="AS110" i="1" a="1"/>
  <c r="AT354" i="1" a="1"/>
  <c r="AU975" i="1" a="1"/>
  <c r="AU429" i="1" a="1"/>
  <c r="BJ432" i="1" a="1"/>
  <c r="AY971" i="1" a="1"/>
  <c r="BI906" i="1" a="1"/>
  <c r="BA242" i="1" a="1"/>
  <c r="AQ236" i="1" a="1"/>
  <c r="BC475" i="1" a="1"/>
  <c r="BJ467" i="1" a="1"/>
  <c r="BD875" i="1" a="1"/>
  <c r="BG373" i="1" a="1"/>
  <c r="BC428" i="1" a="1"/>
  <c r="AQ339" i="1" a="1"/>
  <c r="AU327" i="1" a="1"/>
  <c r="BI443" i="1" a="1"/>
  <c r="AS886" i="1" a="1"/>
  <c r="BE386" i="1" a="1"/>
  <c r="AW331" i="1" a="1"/>
  <c r="BA382" i="1" a="1"/>
  <c r="AV405" i="1" a="1"/>
  <c r="AY856" i="1" a="1"/>
  <c r="BC333" i="1" a="1"/>
  <c r="AW360" i="1" a="1"/>
  <c r="AV874" i="1" a="1"/>
  <c r="AU357" i="1" a="1"/>
  <c r="AQ227" i="1" a="1"/>
  <c r="AV296" i="1" a="1"/>
  <c r="BF446" i="1" a="1"/>
  <c r="BB475" i="1" a="1"/>
  <c r="AW334" i="1" a="1"/>
  <c r="AV343" i="1" a="1"/>
  <c r="AY910" i="1" a="1"/>
  <c r="AP262" i="1" a="1"/>
  <c r="AW361" i="1" a="1"/>
  <c r="BA447" i="1" a="1"/>
  <c r="BB861" i="1" a="1"/>
  <c r="BF971" i="1" a="1"/>
  <c r="AW418" i="1" a="1"/>
  <c r="AU941" i="1" a="1"/>
  <c r="AT907" i="1" a="1"/>
  <c r="BC890" i="1" a="1"/>
  <c r="AS412" i="1" a="1"/>
  <c r="AW370" i="1" a="1"/>
  <c r="BA407" i="1" a="1"/>
  <c r="BF265" i="1" a="1"/>
  <c r="BF956" i="1" a="1"/>
  <c r="AU328" i="1" a="1"/>
  <c r="AO961" i="1" a="1"/>
  <c r="AQ983" i="1" a="1"/>
  <c r="AX348" i="1" a="1"/>
  <c r="BD439" i="1" a="1"/>
  <c r="BH369" i="1" a="1"/>
  <c r="AU280" i="1" a="1"/>
  <c r="BA943" i="1" a="1"/>
  <c r="AV258" i="1" a="1"/>
  <c r="BI268" i="1" a="1"/>
  <c r="AX384" i="1" a="1"/>
  <c r="AT427" i="1" a="1"/>
  <c r="BE448" i="1" a="1"/>
  <c r="AO411" i="1" a="1"/>
  <c r="AS279" i="1" a="1"/>
  <c r="BA314" i="1" a="1"/>
  <c r="AR333" i="1" a="1"/>
  <c r="BD321" i="1" a="1"/>
  <c r="AO852" i="1" a="1"/>
  <c r="AS242" i="1" a="1"/>
  <c r="BA415" i="1" a="1"/>
  <c r="AS472" i="1" a="1"/>
  <c r="AV234" i="1" a="1"/>
  <c r="AP966" i="1" a="1"/>
  <c r="AT909" i="1" a="1"/>
  <c r="AQ452" i="1" a="1"/>
  <c r="AP477" i="1" a="1"/>
  <c r="AU902" i="1" a="1"/>
  <c r="AV11" i="1" a="1"/>
  <c r="AR920" i="1" a="1"/>
  <c r="BC352" i="1" a="1"/>
  <c r="BF460" i="1" a="1"/>
  <c r="AS445" i="1" a="1"/>
  <c r="AO914" i="1" a="1"/>
  <c r="BG902" i="1" a="1"/>
  <c r="BE369" i="1" a="1"/>
  <c r="BI886" i="1" a="1"/>
  <c r="AU983" i="1" a="1"/>
  <c r="AP480" i="1" a="1"/>
  <c r="BB315" i="1" a="1"/>
  <c r="AZ811" i="1" a="1"/>
  <c r="BE988" i="1" a="1"/>
  <c r="AW979" i="1" a="1"/>
  <c r="AW340" i="1" a="1"/>
  <c r="BH408" i="1" a="1"/>
  <c r="BD865" i="1" a="1"/>
  <c r="BA381" i="1" a="1"/>
  <c r="AZ966" i="1" a="1"/>
  <c r="BE847" i="1" a="1"/>
  <c r="BA418" i="1" a="1"/>
  <c r="AU354" i="1" a="1"/>
  <c r="AX309" i="1" a="1"/>
  <c r="AV269" i="1" a="1"/>
  <c r="AO451" i="1" a="1"/>
  <c r="BI482" i="1" a="1"/>
  <c r="BC921" i="1" a="1"/>
  <c r="AP310" i="1" a="1"/>
  <c r="BC899" i="1" a="1"/>
  <c r="AT383" i="1" a="1"/>
  <c r="BJ399" i="1" a="1"/>
  <c r="AP912" i="1" a="1"/>
  <c r="AR886" i="1" a="1"/>
  <c r="AX888" i="1" a="1"/>
  <c r="BB311" i="1" a="1"/>
  <c r="AT382" i="1" a="1"/>
  <c r="AY350" i="1" a="1"/>
  <c r="AO472" i="1" a="1"/>
  <c r="BG250" i="1" a="1"/>
  <c r="AY262" i="1" a="1"/>
  <c r="AO394" i="1" a="1"/>
  <c r="AR230" i="1" a="1"/>
  <c r="AQ277" i="1" a="1"/>
  <c r="AT906" i="1" a="1"/>
  <c r="BH432" i="1" a="1"/>
  <c r="AX269" i="1" a="1"/>
  <c r="AR343" i="1" a="1"/>
  <c r="BE881" i="1" a="1"/>
  <c r="AZ432" i="1" a="1"/>
  <c r="AY284" i="1" a="1"/>
  <c r="AV9" i="1" a="1"/>
  <c r="AS349" i="1" a="1"/>
  <c r="AU479" i="1" a="1"/>
  <c r="AX471" i="1" a="1"/>
  <c r="BJ43" i="1" a="1"/>
  <c r="BB478" i="1" a="1"/>
  <c r="AW284" i="1" a="1"/>
  <c r="BB421" i="1" a="1"/>
  <c r="AT956" i="1" a="1"/>
  <c r="BH435" i="1" a="1"/>
  <c r="AT348" i="1" a="1"/>
  <c r="AT11" i="1" a="1"/>
  <c r="BG459" i="1" a="1"/>
  <c r="BA836" i="1" a="1"/>
  <c r="BE950" i="1" a="1"/>
  <c r="BB804" i="1" a="1"/>
  <c r="AS422" i="1" a="1"/>
  <c r="AO389" i="1" a="1"/>
  <c r="AT766" i="1" a="1"/>
  <c r="BC855" i="1" a="1"/>
  <c r="BI849" i="1" a="1"/>
  <c r="AU374" i="1" a="1"/>
  <c r="BB844" i="1" a="1"/>
  <c r="BA350" i="1" a="1"/>
  <c r="BB260" i="1" a="1"/>
  <c r="BG366" i="1" a="1"/>
  <c r="AW845" i="1" a="1"/>
  <c r="BF251" i="1" a="1"/>
  <c r="AS855" i="1" a="1"/>
  <c r="AS362" i="1" a="1"/>
  <c r="BI395" i="1" a="1"/>
  <c r="BI305" i="1" a="1"/>
  <c r="BI867" i="1" a="1"/>
  <c r="BB911" i="1" a="1"/>
  <c r="AV939" i="1" a="1"/>
  <c r="BC873" i="1" a="1"/>
  <c r="AO897" i="1" a="1"/>
  <c r="BA338" i="1" a="1"/>
  <c r="AW237" i="1" a="1"/>
  <c r="BE427" i="1" a="1"/>
  <c r="AY886" i="1" a="1"/>
  <c r="AT302" i="1" a="1"/>
  <c r="BB336" i="1" a="1"/>
  <c r="BC449" i="1" a="1"/>
  <c r="BA294" i="1" a="1"/>
  <c r="AY291" i="1" a="1"/>
  <c r="BC482" i="1" a="1"/>
  <c r="BF427" i="1" a="1"/>
  <c r="BG293" i="1" a="1"/>
  <c r="BI854" i="1" a="1"/>
  <c r="BI848" i="1" a="1"/>
  <c r="BH339" i="1" a="1"/>
  <c r="BA240" i="1" a="1"/>
  <c r="BA347" i="1" a="1"/>
  <c r="BI346" i="1" a="1"/>
  <c r="AO267" i="1" a="1"/>
  <c r="AQ341" i="1" a="1"/>
  <c r="BJ418" i="1" a="1"/>
  <c r="AS975" i="1" a="1"/>
  <c r="AX230" i="1" a="1"/>
  <c r="AV332" i="1" a="1"/>
  <c r="BE42" i="1" a="1"/>
  <c r="BE20" i="1" a="1"/>
  <c r="BE918" i="1" a="1"/>
  <c r="AL881" i="1" a="1"/>
  <c r="AL737" i="1" a="1"/>
  <c r="BF68" i="1" a="1"/>
  <c r="BC953" i="1" a="1"/>
  <c r="BE873" i="1" a="1"/>
  <c r="AT911" i="1" a="1"/>
  <c r="BH359" i="1" a="1"/>
  <c r="BH449" i="1" a="1"/>
  <c r="BD341" i="1" a="1"/>
  <c r="AZ268" i="1" a="1"/>
  <c r="AX895" i="1" a="1"/>
  <c r="AV969" i="1" a="1"/>
  <c r="AO7" i="1" a="1"/>
  <c r="BI453" i="1" a="1"/>
  <c r="AS867" i="1" a="1"/>
  <c r="BE897" i="1" a="1"/>
  <c r="BI964" i="1" a="1"/>
  <c r="AY959" i="1" a="1"/>
  <c r="BD950" i="1" a="1"/>
  <c r="AT399" i="1" a="1"/>
  <c r="BB297" i="1" a="1"/>
  <c r="AU282" i="1" a="1"/>
  <c r="BI466" i="1" a="1"/>
  <c r="AQ888" i="1" a="1"/>
  <c r="BI945" i="1" a="1"/>
  <c r="BA941" i="1" a="1"/>
  <c r="BJ959" i="1" a="1"/>
  <c r="AS874" i="1" a="1"/>
  <c r="BD379" i="1" a="1"/>
  <c r="BA317" i="1" a="1"/>
  <c r="BE273" i="1" a="1"/>
  <c r="BE350" i="1" a="1"/>
  <c r="AQ400" i="1" a="1"/>
  <c r="AX422" i="1" a="1"/>
  <c r="AS360" i="1" a="1"/>
  <c r="AT248" i="1" a="1"/>
  <c r="AR880" i="1" a="1"/>
  <c r="BF456" i="1" a="1"/>
  <c r="AP420" i="1" a="1"/>
  <c r="BJ2" i="1" a="1"/>
  <c r="AP945" i="1" a="1"/>
  <c r="BE930" i="1" a="1"/>
  <c r="AY394" i="1" a="1"/>
  <c r="AS910" i="1" a="1"/>
  <c r="AX450" i="1" a="1"/>
  <c r="AO912" i="1" a="1"/>
  <c r="BB473" i="1" a="1"/>
  <c r="BI944" i="1" a="1"/>
  <c r="BG918" i="1" a="1"/>
  <c r="AL724" i="1" a="1"/>
  <c r="BF868" i="1" a="1"/>
  <c r="AP451" i="1" a="1"/>
  <c r="BE408" i="1" a="1"/>
  <c r="AS453" i="1" a="1"/>
  <c r="BC390" i="1" a="1"/>
  <c r="BH242" i="1" a="1"/>
  <c r="AY400" i="1" a="1"/>
  <c r="AY408" i="1" a="1"/>
  <c r="BB320" i="1" a="1"/>
  <c r="AX968" i="1" a="1"/>
  <c r="BE964" i="1" a="1"/>
  <c r="BF973" i="1" a="1"/>
  <c r="BA949" i="1" a="1"/>
  <c r="BF373" i="1" a="1"/>
  <c r="BD981" i="1" a="1"/>
  <c r="AO390" i="1" a="1"/>
  <c r="AR419" i="1" a="1"/>
  <c r="BB962" i="1" a="1"/>
  <c r="BA896" i="1" a="1"/>
  <c r="AS438" i="1" a="1"/>
  <c r="BB876" i="1" a="1"/>
  <c r="AU326" i="1" a="1"/>
  <c r="AU351" i="1" a="1"/>
  <c r="BD103" i="1" a="1"/>
  <c r="AS960" i="1" a="1"/>
  <c r="BD371" i="1" a="1"/>
  <c r="AV922" i="1" a="1"/>
  <c r="AO895" i="1" a="1"/>
  <c r="AV976" i="1" a="1"/>
  <c r="AP323" i="1" a="1"/>
  <c r="AL717" i="1" a="1"/>
  <c r="BJ885" i="1" a="1"/>
  <c r="AO871" i="1" a="1"/>
  <c r="BH219" i="1" a="1"/>
  <c r="AR905" i="1" a="1"/>
  <c r="AV455" i="1" a="1"/>
  <c r="BG798" i="1" a="1"/>
  <c r="AT90" i="1" a="1"/>
  <c r="AR820" i="1" a="1"/>
  <c r="BI972" i="1" a="1"/>
  <c r="BA480" i="1" a="1"/>
  <c r="AT453" i="1" a="1"/>
  <c r="BG794" i="1" a="1"/>
  <c r="AV420" i="1" a="1"/>
  <c r="BE301" i="1" a="1"/>
  <c r="AZ804" i="1" a="1"/>
  <c r="BH377" i="1" a="1"/>
  <c r="AR892" i="1" a="1"/>
  <c r="AY317" i="1" a="1"/>
  <c r="BA278" i="1" a="1"/>
  <c r="AS869" i="1" a="1"/>
  <c r="BH420" i="1" a="1"/>
  <c r="AV310" i="1" a="1"/>
  <c r="BG351" i="1" a="1"/>
  <c r="BC291" i="1" a="1"/>
  <c r="BF3" i="1" a="1"/>
  <c r="BJ965" i="1" a="1"/>
  <c r="BE348" i="1" a="1"/>
  <c r="BA866" i="1" a="1"/>
  <c r="AW942" i="1" a="1"/>
  <c r="AZ962" i="1" a="1"/>
  <c r="BD360" i="1" a="1"/>
  <c r="AZ66" i="1" a="1"/>
  <c r="AV375" i="1" a="1"/>
  <c r="BG436" i="1" a="1"/>
  <c r="AW373" i="1" a="1"/>
  <c r="AZ391" i="1" a="1"/>
  <c r="BJ376" i="1" a="1"/>
  <c r="BJ334" i="1" a="1"/>
  <c r="AW351" i="1" a="1"/>
  <c r="AY823" i="1" a="1"/>
  <c r="AO364" i="1" a="1"/>
  <c r="AO464" i="1" a="1"/>
  <c r="BC282" i="1" a="1"/>
  <c r="AZ815" i="1" a="1"/>
  <c r="BB870" i="1" a="1"/>
  <c r="AP279" i="1" a="1"/>
  <c r="BA787" i="1" a="1"/>
  <c r="AR379" i="1" a="1"/>
  <c r="BB880" i="1" a="1"/>
  <c r="AO799" i="1" a="1"/>
  <c r="AS889" i="1" a="1"/>
  <c r="BC460" i="1" a="1"/>
  <c r="AV415" i="1" a="1"/>
  <c r="BA462" i="1" a="1"/>
  <c r="BG888" i="1" a="1"/>
  <c r="BC3" i="1" a="1"/>
  <c r="BE479" i="1" a="1"/>
  <c r="AV385" i="1" a="1"/>
  <c r="BJ299" i="1" a="1"/>
  <c r="BG382" i="1" a="1"/>
  <c r="BG390" i="1" a="1"/>
  <c r="AW379" i="1" a="1"/>
  <c r="AO262" i="1" a="1"/>
  <c r="AY473" i="1" a="1"/>
  <c r="BJ475" i="1" a="1"/>
  <c r="BI279" i="1" a="1"/>
  <c r="BB355" i="1" a="1"/>
  <c r="AU339" i="1" a="1"/>
  <c r="AV955" i="1" a="1"/>
  <c r="AX890" i="1" a="1"/>
  <c r="AZ378" i="1" a="1"/>
  <c r="AZ235" i="1" a="1"/>
  <c r="BI953" i="1" a="1"/>
  <c r="AT864" i="1" a="1"/>
  <c r="AU300" i="1" a="1"/>
  <c r="BE420" i="1" a="1"/>
  <c r="AV338" i="1" a="1"/>
  <c r="BD338" i="1" a="1"/>
  <c r="BD260" i="1" a="1"/>
  <c r="BH396" i="1" a="1"/>
  <c r="AX940" i="1" a="1"/>
  <c r="AV256" i="1" a="1"/>
  <c r="BC958" i="1" a="1"/>
  <c r="BJ427" i="1" a="1"/>
  <c r="AZ893" i="1" a="1"/>
  <c r="AX297" i="1" a="1"/>
  <c r="AV946" i="1" a="1"/>
  <c r="AX279" i="1" a="1"/>
  <c r="BA428" i="1" a="1"/>
  <c r="BH482" i="1" a="1"/>
  <c r="AW461" i="1" a="1"/>
  <c r="BG927" i="1" a="1"/>
  <c r="BC437" i="1" a="1"/>
  <c r="BD395" i="1" a="1"/>
  <c r="AX389" i="1" a="1"/>
  <c r="AZ945" i="1" a="1"/>
  <c r="BF985" i="1" a="1"/>
  <c r="BC294" i="1" a="1"/>
  <c r="BB371" i="1" a="1"/>
  <c r="AT346" i="1" a="1"/>
  <c r="AS383" i="1" a="1"/>
  <c r="AS298" i="1" a="1"/>
  <c r="BE271" i="1" a="1"/>
  <c r="BC301" i="1" a="1"/>
  <c r="AP295" i="1" a="1"/>
  <c r="BG288" i="1" a="1"/>
  <c r="AV246" i="1" a="1"/>
  <c r="BI424" i="1" a="1"/>
  <c r="BF961" i="1" a="1"/>
  <c r="AS302" i="1" a="1"/>
  <c r="BF361" i="1" a="1"/>
  <c r="AT52" i="1" a="1"/>
  <c r="AQ423" i="1" a="1"/>
  <c r="BJ287" i="1" a="1"/>
  <c r="BE968" i="1" a="1"/>
  <c r="BG949" i="1" a="1"/>
  <c r="AS374" i="1" a="1"/>
  <c r="BF964" i="1" a="1"/>
  <c r="AW310" i="1" a="1"/>
  <c r="BC465" i="1" a="1"/>
  <c r="AS482" i="1" a="1"/>
  <c r="AS970" i="1" a="1"/>
  <c r="BJ290" i="1" a="1"/>
  <c r="AZ876" i="1" a="1"/>
  <c r="AX361" i="1" a="1"/>
  <c r="AS286" i="1" a="1"/>
  <c r="AP449" i="1" a="1"/>
  <c r="AR383" i="1" a="1"/>
  <c r="AZ939" i="1" a="1"/>
  <c r="AU435" i="1" a="1"/>
  <c r="AY480" i="1" a="1"/>
  <c r="AV297" i="1" a="1"/>
  <c r="AX367" i="1" a="1"/>
  <c r="AZ459" i="1" a="1"/>
  <c r="BD959" i="1" a="1"/>
  <c r="BE379" i="1" a="1"/>
  <c r="AZ453" i="1" a="1"/>
  <c r="AZ370" i="1" a="1"/>
  <c r="AV238" i="1" a="1"/>
  <c r="AS371" i="1" a="1"/>
  <c r="AX975" i="1" a="1"/>
  <c r="BD898" i="1" a="1"/>
  <c r="AY322" i="1" a="1"/>
  <c r="AY364" i="1" a="1"/>
  <c r="BH455" i="1" a="1"/>
  <c r="AV905" i="1" a="1"/>
  <c r="BI347" i="1" a="1"/>
  <c r="AW458" i="1" a="1"/>
  <c r="AQ385" i="1" a="1"/>
  <c r="BE346" i="1" a="1"/>
  <c r="AU867" i="1" a="1"/>
  <c r="BB458" i="1" a="1"/>
  <c r="BI934" i="1" a="1"/>
  <c r="BJ950" i="1" a="1"/>
  <c r="AV224" i="1" a="1"/>
  <c r="AW266" i="1" a="1"/>
  <c r="BB425" i="1" a="1"/>
  <c r="BB232" i="1" a="1"/>
  <c r="AY374" i="1" a="1"/>
  <c r="AW298" i="1" a="1"/>
  <c r="BF807" i="1" a="1"/>
  <c r="BB739" i="1" a="1"/>
  <c r="BG321" i="1" a="1"/>
  <c r="BE267" i="1" a="1"/>
  <c r="AW344" i="1" a="1"/>
  <c r="AX381" i="1" a="1"/>
  <c r="BI229" i="1" a="1"/>
  <c r="AX313" i="1" a="1"/>
  <c r="BB309" i="1" a="1"/>
  <c r="AZ257" i="1" a="1"/>
  <c r="BE370" i="1" a="1"/>
  <c r="BF464" i="1" a="1"/>
  <c r="BH967" i="1" a="1"/>
  <c r="AZ883" i="1" a="1"/>
  <c r="BF974" i="1" a="1"/>
  <c r="BA475" i="1" a="1"/>
  <c r="AO875" i="1" a="1"/>
  <c r="AP963" i="1" a="1"/>
  <c r="AP980" i="1" a="1"/>
  <c r="AW481" i="1" a="1"/>
  <c r="BB981" i="1" a="1"/>
  <c r="BB871" i="1" a="1"/>
  <c r="AZ313" i="1" a="1"/>
  <c r="BC911" i="1" a="1"/>
  <c r="BH975" i="1" a="1"/>
  <c r="BF408" i="1" a="1"/>
  <c r="BH858" i="1" a="1"/>
  <c r="BH4" i="1" a="1"/>
  <c r="BF435" i="1" a="1"/>
  <c r="BG408" i="1" a="1"/>
  <c r="AV876" i="1" a="1"/>
  <c r="AV431" i="1" a="1"/>
  <c r="AV387" i="1" a="1"/>
  <c r="BH373" i="1" a="1"/>
  <c r="BC462" i="1" a="1"/>
  <c r="AO319" i="1" a="1"/>
  <c r="AT247" i="1" a="1"/>
  <c r="AP962" i="1" a="1"/>
  <c r="AT318" i="1" a="1"/>
  <c r="BG895" i="1" a="1"/>
  <c r="AZ429" i="1" a="1"/>
  <c r="BB944" i="1" a="1"/>
  <c r="BI316" i="1" a="1"/>
  <c r="AO433" i="1" a="1"/>
  <c r="BG8" i="1" a="1"/>
  <c r="BI874" i="1" a="1"/>
  <c r="BB442" i="1" a="1"/>
  <c r="AU889" i="1" a="1"/>
  <c r="BF468" i="1" a="1"/>
  <c r="BB476" i="1" a="1"/>
  <c r="AP446" i="1" a="1"/>
  <c r="AV287" i="1" a="1"/>
  <c r="AO369" i="1" a="1"/>
  <c r="AO420" i="1" a="1"/>
  <c r="AX470" i="1" a="1"/>
  <c r="AP225" i="1" a="1"/>
  <c r="BG401" i="1" a="1"/>
  <c r="AP462" i="1" a="1"/>
  <c r="BC934" i="1" a="1"/>
  <c r="BG478" i="1" a="1"/>
  <c r="BD966" i="1" a="1"/>
  <c r="BH335" i="1" a="1"/>
  <c r="AR352" i="1" a="1"/>
  <c r="BI465" i="1" a="1"/>
  <c r="BA300" i="1" a="1"/>
  <c r="AX371" i="1" a="1"/>
  <c r="BI476" i="1" a="1"/>
  <c r="BF326" i="1" a="1"/>
  <c r="AY301" i="1" a="1"/>
  <c r="AY477" i="1" a="1"/>
  <c r="AT337" i="1" a="1"/>
  <c r="BF918" i="1" a="1"/>
  <c r="BF439" i="1" a="1"/>
  <c r="BI257" i="1" a="1"/>
  <c r="AZ942" i="1" a="1"/>
  <c r="AV374" i="1" a="1"/>
  <c r="AU970" i="1" a="1"/>
  <c r="AZ400" i="1" a="1"/>
  <c r="AZ944" i="1" a="1"/>
  <c r="AT468" i="1" a="1"/>
  <c r="BJ373" i="1" a="1"/>
  <c r="BH352" i="1" a="1"/>
  <c r="BJ871" i="1" a="1"/>
  <c r="AX377" i="1" a="1"/>
  <c r="BE393" i="1" a="1"/>
  <c r="AQ968" i="1" a="1"/>
  <c r="BA893" i="1" a="1"/>
  <c r="AO945" i="1" a="1"/>
  <c r="AT979" i="1" a="1"/>
  <c r="AS391" i="1" a="1"/>
  <c r="AZ444" i="1" a="1"/>
  <c r="AQ766" i="1" a="1"/>
  <c r="AQ849" i="1" a="1"/>
  <c r="AX401" i="1" a="1"/>
  <c r="BA719" i="1" a="1"/>
  <c r="AS363" i="1" a="1"/>
  <c r="AV336" i="1" a="1"/>
  <c r="BE460" i="1" a="1"/>
  <c r="BA405" i="1" a="1"/>
  <c r="AS742" i="1" a="1"/>
  <c r="AP257" i="1" a="1"/>
  <c r="AY470" i="1" a="1"/>
  <c r="BE414" i="1" a="1"/>
  <c r="AX808" i="1" a="1"/>
  <c r="AW386" i="1" a="1"/>
  <c r="BF267" i="1" a="1"/>
  <c r="BH445" i="1" a="1"/>
  <c r="BC312" i="1" a="1"/>
  <c r="AX378" i="1" a="1"/>
  <c r="AU295" i="1" a="1"/>
  <c r="AP259" i="1" a="1"/>
  <c r="AQ232" i="1" a="1"/>
  <c r="BF314" i="1" a="1"/>
  <c r="AY360" i="1" a="1"/>
  <c r="BC836" i="1" a="1"/>
  <c r="AP781" i="1" a="1"/>
  <c r="BE464" i="1" a="1"/>
  <c r="BC309" i="1" a="1"/>
  <c r="AT840" i="1" a="1"/>
  <c r="AP697" i="1" a="1"/>
  <c r="AS317" i="1" a="1"/>
  <c r="BG309" i="1" a="1"/>
  <c r="AV290" i="1" a="1"/>
  <c r="AZ778" i="1" a="1"/>
  <c r="AV291" i="1" a="1"/>
  <c r="AO768" i="1" a="1"/>
  <c r="AR740" i="1" a="1"/>
  <c r="AX440" i="1" a="1"/>
  <c r="AT290" i="1" a="1"/>
  <c r="AR459" i="1" a="1"/>
  <c r="BE457" i="1" a="1"/>
  <c r="AW447" i="1" a="1"/>
  <c r="BC270" i="1" a="1"/>
  <c r="BE970" i="1" a="1"/>
  <c r="AU444" i="1" a="1"/>
  <c r="BG469" i="1" a="1"/>
  <c r="AV329" i="1" a="1"/>
  <c r="AZ401" i="1" a="1"/>
  <c r="BF396" i="1" a="1"/>
  <c r="AS267" i="1" a="1"/>
  <c r="BB875" i="1" a="1"/>
  <c r="BG474" i="1" a="1"/>
  <c r="AY274" i="1" a="1"/>
  <c r="AP222" i="1" a="1"/>
  <c r="AV362" i="1" a="1"/>
  <c r="AV678" i="1" a="1"/>
  <c r="AZ270" i="1" a="1"/>
  <c r="AV773" i="1" a="1"/>
  <c r="BB402" i="1" a="1"/>
  <c r="AU739" i="1" a="1"/>
  <c r="BB228" i="1" a="1"/>
  <c r="BG788" i="1" a="1"/>
  <c r="BE297" i="1" a="1"/>
  <c r="AP243" i="1" a="1"/>
  <c r="BE801" i="1" a="1"/>
  <c r="BF342" i="1" a="1"/>
  <c r="BE721" i="1" a="1"/>
  <c r="AY437" i="1" a="1"/>
  <c r="AQ251" i="1" a="1"/>
  <c r="AW359" i="1" a="1"/>
  <c r="AX306" i="1" a="1"/>
  <c r="AW256" i="1" a="1"/>
  <c r="BD384" i="1" a="1"/>
  <c r="BA397" i="1" a="1"/>
  <c r="BE481" i="1" a="1"/>
  <c r="BG473" i="1" a="1"/>
  <c r="AV940" i="1" a="1"/>
  <c r="AR790" i="1" a="1"/>
  <c r="BE944" i="1" a="1"/>
  <c r="AW365" i="1" a="1"/>
  <c r="BA255" i="1" a="1"/>
  <c r="AY957" i="1" a="1"/>
  <c r="BE362" i="1" a="1"/>
  <c r="AY403" i="1" a="1"/>
  <c r="AT834" i="1" a="1"/>
  <c r="BJ250" i="1" a="1"/>
  <c r="AW315" i="1" a="1"/>
  <c r="AT325" i="1" a="1"/>
  <c r="AP252" i="1" a="1"/>
  <c r="AW350" i="1" a="1"/>
  <c r="AP411" i="1" a="1"/>
  <c r="BJ329" i="1" a="1"/>
  <c r="BJ849" i="1" a="1"/>
  <c r="BF376" i="1" a="1"/>
  <c r="BI438" i="1" a="1"/>
  <c r="BD894" i="1" a="1"/>
  <c r="AY256" i="1" a="1"/>
  <c r="AZ960" i="1" a="1"/>
  <c r="BC987" i="1" a="1"/>
  <c r="BA762" i="1" a="1"/>
  <c r="AW951" i="1" a="1"/>
  <c r="AU432" i="1" a="1"/>
  <c r="BI372" i="1" a="1"/>
  <c r="AS895" i="1" a="1"/>
  <c r="AZ334" i="1" a="1"/>
  <c r="BC379" i="1" a="1"/>
  <c r="BA228" i="1" a="1"/>
  <c r="AY858" i="1" a="1"/>
  <c r="BH467" i="1" a="1"/>
  <c r="BH320" i="1" a="1"/>
  <c r="AT480" i="1" a="1"/>
  <c r="AO386" i="1" a="1"/>
  <c r="AY417" i="1" a="1"/>
  <c r="AU240" i="1" a="1"/>
  <c r="BC944" i="1" a="1"/>
  <c r="BG821" i="1" a="1"/>
  <c r="BH902" i="1" a="1"/>
  <c r="AX288" i="1" a="1"/>
  <c r="BJ365" i="1" a="1"/>
  <c r="BA774" i="1" a="1"/>
  <c r="BI460" i="1" a="1"/>
  <c r="AX466" i="1" a="1"/>
  <c r="BF238" i="1" a="1"/>
  <c r="BG742" i="1" a="1"/>
  <c r="BD400" i="1" a="1"/>
  <c r="AS345" i="1" a="1"/>
  <c r="AO220" i="1" a="1"/>
  <c r="BJ369" i="1" a="1"/>
  <c r="AR480" i="1" a="1"/>
  <c r="AX386" i="1" a="1"/>
  <c r="BE735" i="1" a="1"/>
  <c r="BH952" i="1" a="1"/>
  <c r="AS315" i="1" a="1"/>
  <c r="BJ460" i="1" a="1"/>
  <c r="BF760" i="1" a="1"/>
  <c r="BE299" i="1" a="1"/>
  <c r="AS275" i="1" a="1"/>
  <c r="BE309" i="1" a="1"/>
  <c r="AO786" i="1" a="1"/>
  <c r="AS222" i="1" a="1"/>
  <c r="BG240" i="1" a="1"/>
  <c r="AO416" i="1" a="1"/>
  <c r="AR768" i="1" a="1"/>
  <c r="BF982" i="1" a="1"/>
  <c r="BJ823" i="1" a="1"/>
  <c r="AQ848" i="1" a="1"/>
  <c r="BI560" i="1" a="1"/>
  <c r="AR806" i="1" a="1"/>
  <c r="AS276" i="1" a="1"/>
  <c r="BE331" i="1" a="1"/>
  <c r="AY228" i="1" a="1"/>
  <c r="BH274" i="1" a="1"/>
  <c r="AV855" i="1" a="1"/>
  <c r="AR812" i="1" a="1"/>
  <c r="BF284" i="1" a="1"/>
  <c r="AP790" i="1" a="1"/>
  <c r="AQ282" i="1" a="1"/>
  <c r="AY251" i="1" a="1"/>
  <c r="BB275" i="1" a="1"/>
  <c r="AR275" i="1" a="1"/>
  <c r="AS789" i="1" a="1"/>
  <c r="AY798" i="1" a="1"/>
  <c r="AV705" i="1" a="1"/>
  <c r="BI282" i="1" a="1"/>
  <c r="AV800" i="1" a="1"/>
  <c r="AQ802" i="1" a="1"/>
  <c r="AZ61" i="1" a="1"/>
  <c r="AP871" i="1" a="1"/>
  <c r="BE61" i="1" a="1"/>
  <c r="AL871" i="1" a="1"/>
  <c r="AY881" i="1" a="1"/>
  <c r="AQ922" i="1" a="1"/>
  <c r="AR893" i="1" a="1"/>
  <c r="BA337" i="1" a="1"/>
  <c r="AX464" i="1" a="1"/>
  <c r="AR916" i="1" a="1"/>
  <c r="AP304" i="1" a="1"/>
  <c r="AW308" i="1" a="1"/>
  <c r="BA871" i="1" a="1"/>
  <c r="AV406" i="1" a="1"/>
  <c r="AP229" i="1" a="1"/>
  <c r="BI374" i="1" a="1"/>
  <c r="AW2" i="1" a="1"/>
  <c r="BJ463" i="1" a="1"/>
  <c r="AX312" i="1" a="1"/>
  <c r="AV295" i="1" a="1"/>
  <c r="AO900" i="1" a="1"/>
  <c r="AV694" i="1" a="1"/>
  <c r="AX251" i="1" a="1"/>
  <c r="BA336" i="1" a="1"/>
  <c r="BH901" i="1" a="1"/>
  <c r="AR422" i="1" a="1"/>
  <c r="AT358" i="1" a="1"/>
  <c r="AY457" i="1" a="1"/>
  <c r="AR431" i="1" a="1"/>
  <c r="AV943" i="1" a="1"/>
  <c r="AR259" i="1" a="1"/>
  <c r="AS447" i="1" a="1"/>
  <c r="AV342" i="1" a="1"/>
  <c r="AZ926" i="1" a="1"/>
  <c r="AS868" i="1" a="1"/>
  <c r="AV344" i="1" a="1"/>
  <c r="AR474" i="1" a="1"/>
  <c r="AW246" i="1" a="1"/>
  <c r="BH284" i="1" a="1"/>
  <c r="BA409" i="1" a="1"/>
  <c r="AX343" i="1" a="1"/>
  <c r="BG49" i="1" a="1"/>
  <c r="BD941" i="1" a="1"/>
  <c r="AU979" i="1" a="1"/>
  <c r="AW976" i="1" a="1"/>
  <c r="AZ397" i="1" a="1"/>
  <c r="AQ287" i="1" a="1"/>
  <c r="BI288" i="1" a="1"/>
  <c r="AR43" i="1" a="1"/>
  <c r="AZ976" i="1" a="1"/>
  <c r="AR360" i="1" a="1"/>
  <c r="AW468" i="1" a="1"/>
  <c r="AW954" i="1" a="1"/>
  <c r="BE363" i="1" a="1"/>
  <c r="BJ443" i="1" a="1"/>
  <c r="AP432" i="1" a="1"/>
  <c r="AY773" i="1" a="1"/>
  <c r="BB74" i="1" a="1"/>
  <c r="BB359" i="1" a="1"/>
  <c r="AZ819" i="1" a="1"/>
  <c r="AS354" i="1" a="1"/>
  <c r="BC65" i="1" a="1"/>
  <c r="BI295" i="1" a="1"/>
  <c r="AR457" i="1" a="1"/>
  <c r="AR416" i="1" a="1"/>
  <c r="BH939" i="1" a="1"/>
  <c r="AO327" i="1" a="1"/>
  <c r="AT454" i="1" a="1"/>
  <c r="AW277" i="1" a="1"/>
  <c r="BB893" i="1" a="1"/>
  <c r="BF346" i="1" a="1"/>
  <c r="BE942" i="1" a="1"/>
  <c r="AO877" i="1" a="1"/>
  <c r="AS959" i="1" a="1"/>
  <c r="AS398" i="1" a="1"/>
  <c r="BA286" i="1" a="1"/>
  <c r="AP425" i="1" a="1"/>
  <c r="BB949" i="1" a="1"/>
  <c r="AP964" i="1" a="1"/>
  <c r="AU261" i="1" a="1"/>
  <c r="AQ8" i="1" a="1"/>
  <c r="BG482" i="1" a="1"/>
  <c r="AT873" i="1" a="1"/>
  <c r="AV959" i="1" a="1"/>
  <c r="BJ245" i="1" a="1"/>
  <c r="AZ348" i="1" a="1"/>
  <c r="AY482" i="1" a="1"/>
  <c r="BD394" i="1" a="1"/>
  <c r="BG444" i="1" a="1"/>
  <c r="AV891" i="1" a="1"/>
  <c r="AT469" i="1" a="1"/>
  <c r="AW956" i="1" a="1"/>
  <c r="AO17" i="1" a="1"/>
  <c r="AR307" i="1" a="1"/>
  <c r="AQ798" i="1" a="1"/>
  <c r="BE347" i="1" a="1"/>
  <c r="AX972" i="1" a="1"/>
  <c r="BE355" i="1" a="1"/>
  <c r="BB843" i="1" a="1"/>
  <c r="AZ952" i="1" a="1"/>
  <c r="AS802" i="1" a="1"/>
  <c r="BG269" i="1" a="1"/>
  <c r="AQ631" i="1" a="1"/>
  <c r="BI275" i="1" a="1"/>
  <c r="BD261" i="1" a="1"/>
  <c r="BB616" i="1" a="1"/>
  <c r="AY721" i="1" a="1"/>
  <c r="BA574" i="1" a="1"/>
  <c r="AW413" i="1" a="1"/>
  <c r="AY839" i="1" a="1"/>
  <c r="AZ622" i="1" a="1"/>
  <c r="AO765" i="1" a="1"/>
  <c r="AW358" i="1" a="1"/>
  <c r="AZ416" i="1" a="1"/>
  <c r="AX534" i="1" a="1"/>
  <c r="BI323" i="1" a="1"/>
  <c r="AR277" i="1" a="1"/>
  <c r="AV393" i="1" a="1"/>
  <c r="BE227" i="1" a="1"/>
  <c r="BF401" i="1" a="1"/>
  <c r="BJ434" i="1" a="1"/>
  <c r="AT261" i="1" a="1"/>
  <c r="AO774" i="1" a="1"/>
  <c r="BA810" i="1" a="1"/>
  <c r="AO465" i="1" a="1"/>
  <c r="BI300" i="1" a="1"/>
  <c r="AX335" i="1" a="1"/>
  <c r="AV283" i="1" a="1"/>
  <c r="AY904" i="1" a="1"/>
  <c r="BD444" i="1" a="1"/>
  <c r="BI382" i="1" a="1"/>
  <c r="BJ18" i="1" a="1"/>
  <c r="AP779" i="1" a="1"/>
  <c r="BD816" i="1" a="1"/>
  <c r="AP811" i="1" a="1"/>
  <c r="BC881" i="1" a="1"/>
  <c r="BD331" i="1" a="1"/>
  <c r="AY694" i="1" a="1"/>
  <c r="AT250" i="1" a="1"/>
  <c r="AZ881" i="1" a="1"/>
  <c r="BD433" i="1" a="1"/>
  <c r="BA332" i="1" a="1"/>
  <c r="AV644" i="1" a="1"/>
  <c r="AX944" i="1" a="1"/>
  <c r="BC685" i="1" a="1"/>
  <c r="BB838" i="1" a="1"/>
  <c r="BE760" i="1" a="1"/>
  <c r="AO479" i="1" a="1"/>
  <c r="AU375" i="1" a="1"/>
  <c r="AS435" i="1" a="1"/>
  <c r="BG318" i="1" a="1"/>
  <c r="AY280" i="1" a="1"/>
  <c r="BA326" i="1" a="1"/>
  <c r="AT482" i="1" a="1"/>
  <c r="BD569" i="1" a="1"/>
  <c r="BB344" i="1" a="1"/>
  <c r="BE279" i="1" a="1"/>
  <c r="AW297" i="1" a="1"/>
  <c r="BB301" i="1" a="1"/>
  <c r="BC863" i="1" a="1"/>
  <c r="AR268" i="1" a="1"/>
  <c r="AS284" i="1" a="1"/>
  <c r="AR964" i="1" a="1"/>
  <c r="BF476" i="1" a="1"/>
  <c r="AR324" i="1" a="1"/>
  <c r="BF437" i="1" a="1"/>
  <c r="BD342" i="1" a="1"/>
  <c r="BH906" i="1" a="1"/>
  <c r="AV423" i="1" a="1"/>
  <c r="BD957" i="1" a="1"/>
  <c r="BF402" i="1" a="1"/>
  <c r="BI480" i="1" a="1"/>
  <c r="BI289" i="1" a="1"/>
  <c r="AU897" i="1" a="1"/>
  <c r="BE798" i="1" a="1"/>
  <c r="AT470" i="1" a="1"/>
  <c r="AO893" i="1" a="1"/>
  <c r="AT446" i="1" a="1"/>
  <c r="AW355" i="1" a="1"/>
  <c r="AX882" i="1" a="1"/>
  <c r="BE219" i="1" a="1"/>
  <c r="AX222" i="1" a="1"/>
  <c r="BC303" i="1" a="1"/>
  <c r="BG323" i="1" a="1"/>
  <c r="BI812" i="1" a="1"/>
  <c r="BF864" i="1" a="1"/>
  <c r="AV392" i="1" a="1"/>
  <c r="BI469" i="1" a="1"/>
  <c r="AZ307" i="1" a="1"/>
  <c r="BD227" i="1" a="1"/>
  <c r="AQ880" i="1" a="1"/>
  <c r="AS948" i="1" a="1"/>
  <c r="AO272" i="1" a="1"/>
  <c r="BH704" i="1" a="1"/>
  <c r="AZ434" i="1" a="1"/>
  <c r="AT401" i="1" a="1"/>
  <c r="AZ381" i="1" a="1"/>
  <c r="BA794" i="1" a="1"/>
  <c r="BD437" i="1" a="1"/>
  <c r="AW281" i="1" a="1"/>
  <c r="AQ478" i="1" a="1"/>
  <c r="AQ805" i="1" a="1"/>
  <c r="AY363" i="1" a="1"/>
  <c r="BE269" i="1" a="1"/>
  <c r="AZ721" i="1" a="1"/>
  <c r="BE336" i="1" a="1"/>
  <c r="AO348" i="1" a="1"/>
  <c r="BA320" i="1" a="1"/>
  <c r="AQ383" i="1" a="1"/>
  <c r="BD255" i="1" a="1"/>
  <c r="BB257" i="1" a="1"/>
  <c r="AU803" i="1" a="1"/>
  <c r="BF448" i="1" a="1"/>
  <c r="BC364" i="1" a="1"/>
  <c r="AZ269" i="1" a="1"/>
  <c r="AX785" i="1" a="1"/>
  <c r="AT735" i="1" a="1"/>
  <c r="BE851" i="1" a="1"/>
  <c r="AQ697" i="1" a="1"/>
  <c r="AR386" i="1" a="1"/>
  <c r="BD267" i="1" a="1"/>
  <c r="AS299" i="1" a="1"/>
  <c r="BB842" i="1" a="1"/>
  <c r="BB375" i="1" a="1"/>
  <c r="AO663" i="1" a="1"/>
  <c r="AO239" i="1" a="1"/>
  <c r="AO419" i="1" a="1"/>
  <c r="AW854" i="1" a="1"/>
  <c r="BH230" i="1" a="1"/>
  <c r="BC703" i="1" a="1"/>
  <c r="BA343" i="1" a="1"/>
  <c r="AQ247" i="1" a="1"/>
  <c r="BJ858" i="1" a="1"/>
  <c r="AR334" i="1" a="1"/>
  <c r="BA892" i="1" a="1"/>
  <c r="AU340" i="1" a="1"/>
  <c r="AS355" i="1" a="1"/>
  <c r="AQ455" i="1" a="1"/>
  <c r="AY356" i="1" a="1"/>
  <c r="AQ422" i="1" a="1"/>
  <c r="AQ314" i="1" a="1"/>
  <c r="BD805" i="1" a="1"/>
  <c r="AT306" i="1" a="1"/>
  <c r="AQ221" i="1" a="1"/>
  <c r="AT349" i="1" a="1"/>
  <c r="AR678" i="1" a="1"/>
  <c r="AQ464" i="1" a="1"/>
  <c r="AP797" i="1" a="1"/>
  <c r="BE268" i="1" a="1"/>
  <c r="AU683" i="1" a="1"/>
  <c r="BD314" i="1" a="1"/>
  <c r="BJ792" i="1" a="1"/>
  <c r="AP340" i="1" a="1"/>
  <c r="BH674" i="1" a="1"/>
  <c r="BC435" i="1" a="1"/>
  <c r="BG732" i="1" a="1"/>
  <c r="AR852" i="1" a="1"/>
  <c r="BE290" i="1" a="1"/>
  <c r="BJ814" i="1" a="1"/>
  <c r="BA109" i="1" a="1"/>
  <c r="AW703" i="1" a="1"/>
  <c r="AW919" i="1" a="1"/>
  <c r="BB977" i="1" a="1"/>
  <c r="AO986" i="1" a="1"/>
  <c r="BJ439" i="1" a="1"/>
  <c r="BG395" i="1" a="1"/>
  <c r="BI222" i="1" a="1"/>
  <c r="BF461" i="1" a="1"/>
  <c r="AV951" i="1" a="1"/>
  <c r="BH864" i="1" a="1"/>
  <c r="BF726" i="1" a="1"/>
  <c r="BH342" i="1" a="1"/>
  <c r="AU469" i="1" a="1"/>
  <c r="AU424" i="1" a="1"/>
  <c r="BA834" i="1" a="1"/>
  <c r="AQ343" i="1" a="1"/>
  <c r="AQ966" i="1" a="1"/>
  <c r="AU482" i="1" a="1"/>
  <c r="BB481" i="1" a="1"/>
  <c r="BB299" i="1" a="1"/>
  <c r="BI952" i="1" a="1"/>
  <c r="AU888" i="1" a="1"/>
  <c r="BH376" i="1" a="1"/>
  <c r="AR972" i="1" a="1"/>
  <c r="AX318" i="1" a="1"/>
  <c r="AO265" i="1" a="1"/>
  <c r="AV481" i="1" a="1"/>
  <c r="AT868" i="1" a="1"/>
  <c r="AX274" i="1" a="1"/>
  <c r="AR965" i="1" a="1"/>
  <c r="AQ884" i="1" a="1"/>
  <c r="AW924" i="1" a="1"/>
  <c r="AZ346" i="1" a="1"/>
  <c r="BF450" i="1" a="1"/>
  <c r="AR971" i="1" a="1"/>
  <c r="BG335" i="1" a="1"/>
  <c r="AS417" i="1" a="1"/>
  <c r="BH331" i="1" a="1"/>
  <c r="BE384" i="1" a="1"/>
  <c r="AT893" i="1" a="1"/>
  <c r="BA442" i="1" a="1"/>
  <c r="AV442" i="1" a="1"/>
  <c r="AT291" i="1" a="1"/>
  <c r="BD692" i="1" a="1"/>
  <c r="AO329" i="1" a="1"/>
  <c r="BG867" i="1" a="1"/>
  <c r="BD397" i="1" a="1"/>
  <c r="AT452" i="1" a="1"/>
  <c r="AY679" i="1" a="1"/>
  <c r="AP916" i="1" a="1"/>
  <c r="AW392" i="1" a="1"/>
  <c r="BE691" i="1" a="1"/>
  <c r="BD374" i="1" a="1"/>
  <c r="AW4" i="1" a="1"/>
  <c r="AW882" i="1" a="1"/>
  <c r="AT966" i="1" a="1"/>
  <c r="AV335" i="1" a="1"/>
  <c r="AW451" i="1" a="1"/>
  <c r="BA301" i="1" a="1"/>
  <c r="AS432" i="1" a="1"/>
  <c r="AS401" i="1" a="1"/>
  <c r="BG353" i="1" a="1"/>
  <c r="AT376" i="1" a="1"/>
  <c r="AP952" i="1" a="1"/>
  <c r="AU968" i="1" a="1"/>
  <c r="AW366" i="1" a="1"/>
  <c r="AU441" i="1" a="1"/>
  <c r="BJ359" i="1" a="1"/>
  <c r="AT393" i="1" a="1"/>
  <c r="BC964" i="1" a="1"/>
  <c r="BI280" i="1" a="1"/>
  <c r="BF237" i="1" a="1"/>
  <c r="BH972" i="1" a="1"/>
  <c r="AO959" i="1" a="1"/>
  <c r="AP381" i="1" a="1"/>
  <c r="BG264" i="1" a="1"/>
  <c r="AT473" i="1" a="1"/>
  <c r="AR928" i="1" a="1"/>
  <c r="AR830" i="1" a="1"/>
  <c r="AS336" i="1" a="1"/>
  <c r="AO261" i="1" a="1"/>
  <c r="AS463" i="1" a="1"/>
  <c r="AR443" i="1" a="1"/>
  <c r="AW354" i="1" a="1"/>
  <c r="BE954" i="1" a="1"/>
  <c r="BA285" i="1" a="1"/>
  <c r="BE303" i="1" a="1"/>
  <c r="AR765" i="1" a="1"/>
  <c r="AV263" i="1" a="1"/>
  <c r="BA260" i="1" a="1"/>
  <c r="BA846" i="1" a="1"/>
  <c r="AR974" i="1" a="1"/>
  <c r="BA362" i="1" a="1"/>
  <c r="AO271" i="1" a="1"/>
  <c r="BE792" i="1" a="1"/>
  <c r="AP960" i="1" a="1"/>
  <c r="BH788" i="1" a="1"/>
  <c r="BE324" i="1" a="1"/>
  <c r="BJ612" i="1" a="1"/>
  <c r="BH390" i="1" a="1"/>
  <c r="BH313" i="1" a="1"/>
  <c r="AO729" i="1" a="1"/>
  <c r="AQ507" i="1" a="1"/>
  <c r="AX467" i="1" a="1"/>
  <c r="BD363" i="1" a="1"/>
  <c r="AS619" i="1" a="1"/>
  <c r="BF561" i="1" a="1"/>
  <c r="AU298" i="1" a="1"/>
  <c r="AQ687" i="1" a="1"/>
  <c r="AQ747" i="1" a="1"/>
  <c r="BF516" i="1" a="1"/>
  <c r="BG792" i="1" a="1"/>
  <c r="BB279" i="1" a="1"/>
  <c r="AQ438" i="1" a="1"/>
  <c r="AS809" i="1" a="1"/>
  <c r="AV400" i="1" a="1"/>
  <c r="AW303" i="1" a="1"/>
  <c r="BC328" i="1" a="1"/>
  <c r="AX220" i="1" a="1"/>
  <c r="AU405" i="1" a="1"/>
  <c r="AT409" i="1" a="1"/>
  <c r="AQ961" i="1" a="1"/>
  <c r="AT855" i="1" a="1"/>
  <c r="BC418" i="1" a="1"/>
  <c r="AP987" i="1" a="1"/>
  <c r="AP251" i="1" a="1"/>
  <c r="AQ857" i="1" a="1"/>
  <c r="AW272" i="1" a="1"/>
  <c r="AT637" i="1" a="1"/>
  <c r="BA857" i="1" a="1"/>
  <c r="AO801" i="1" a="1"/>
  <c r="AZ951" i="1" a="1"/>
  <c r="AV949" i="1" a="1"/>
  <c r="AP731" i="1" a="1"/>
  <c r="BD810" i="1" a="1"/>
  <c r="AR455" i="1" a="1"/>
  <c r="BD348" i="1" a="1"/>
  <c r="BF298" i="1" a="1"/>
  <c r="BC528" i="1" a="1"/>
  <c r="BE259" i="1" a="1"/>
  <c r="BE282" i="1" a="1"/>
  <c r="BI301" i="1" a="1"/>
  <c r="AS394" i="1" a="1"/>
  <c r="AQ974" i="1" a="1"/>
  <c r="AY963" i="1" a="1"/>
  <c r="BJ314" i="1" a="1"/>
  <c r="AY259" i="1" a="1"/>
  <c r="BC300" i="1" a="1"/>
  <c r="AV389" i="1" a="1"/>
  <c r="BH778" i="1" a="1"/>
  <c r="BH489" i="1" a="1"/>
  <c r="AS352" i="1" a="1"/>
  <c r="AS966" i="1" a="1"/>
  <c r="BE376" i="1" a="1"/>
  <c r="AO343" i="1" a="1"/>
  <c r="AP369" i="1" a="1"/>
  <c r="BF940" i="1" a="1"/>
  <c r="BA751" i="1" a="1"/>
  <c r="AQ378" i="1" a="1"/>
  <c r="BH260" i="1" a="1"/>
  <c r="AQ246" i="1" a="1"/>
  <c r="BA290" i="1" a="1"/>
  <c r="AZ302" i="1" a="1"/>
  <c r="BB387" i="1" a="1"/>
  <c r="BH353" i="1" a="1"/>
  <c r="AP421" i="1" a="1"/>
  <c r="AT734" i="1" a="1"/>
  <c r="BH395" i="1" a="1"/>
  <c r="AT238" i="1" a="1"/>
  <c r="AY414" i="1" a="1"/>
  <c r="AY808" i="1" a="1"/>
  <c r="AW321" i="1" a="1"/>
  <c r="AR224" i="1" a="1"/>
  <c r="BC430" i="1" a="1"/>
  <c r="BC948" i="1" a="1"/>
  <c r="BB868" i="1" a="1"/>
  <c r="AP276" i="1" a="1"/>
  <c r="AT228" i="1" a="1"/>
  <c r="BJ875" i="1" a="1"/>
  <c r="AR959" i="1" a="1"/>
  <c r="BA388" i="1" a="1"/>
  <c r="AP883" i="1" a="1"/>
  <c r="BG363" i="1" a="1"/>
  <c r="BA283" i="1" a="1"/>
  <c r="BD423" i="1" a="1"/>
  <c r="BB482" i="1" a="1"/>
  <c r="AV900" i="1" a="1"/>
  <c r="BG452" i="1" a="1"/>
  <c r="BC401" i="1" a="1"/>
  <c r="BJ264" i="1" a="1"/>
  <c r="AU307" i="1" a="1"/>
  <c r="AQ975" i="1" a="1"/>
  <c r="BB252" i="1" a="1"/>
  <c r="BA380" i="1" a="1"/>
  <c r="AS321" i="1" a="1"/>
  <c r="AR398" i="1" a="1"/>
  <c r="AV245" i="1" a="1"/>
  <c r="AP374" i="1" a="1"/>
  <c r="BE424" i="1" a="1"/>
  <c r="AW339" i="1" a="1"/>
  <c r="AR967" i="1" a="1"/>
  <c r="AT419" i="1" a="1"/>
  <c r="AR954" i="1" a="1"/>
  <c r="BB445" i="1" a="1"/>
  <c r="BJ240" i="1" a="1"/>
  <c r="AX235" i="1" a="1"/>
  <c r="AO957" i="1" a="1"/>
  <c r="AY850" i="1" a="1"/>
  <c r="BH360" i="1" a="1"/>
  <c r="BI782" i="1" a="1"/>
  <c r="AO51" i="1" a="1"/>
  <c r="BE373" i="1" a="1"/>
  <c r="AT768" i="1" a="1"/>
  <c r="BI435" i="1" a="1"/>
  <c r="BB872" i="1" a="1"/>
  <c r="BF252" i="1" a="1"/>
  <c r="AY843" i="1" a="1"/>
  <c r="AY806" i="1" a="1"/>
  <c r="AP873" i="1" a="1"/>
  <c r="AY764" i="1" a="1"/>
  <c r="AR359" i="1" a="1"/>
  <c r="AS348" i="1" a="1"/>
  <c r="BF339" i="1" a="1"/>
  <c r="AP407" i="1" a="1"/>
  <c r="BG360" i="1" a="1"/>
  <c r="AP435" i="1" a="1"/>
  <c r="BE311" i="1" a="1"/>
  <c r="AY821" i="1" a="1"/>
  <c r="BB955" i="1" a="1"/>
  <c r="AV397" i="1" a="1"/>
  <c r="AQ477" i="1" a="1"/>
  <c r="BJ253" i="1" a="1"/>
  <c r="BA429" i="1" a="1"/>
  <c r="AO908" i="1" a="1"/>
  <c r="AZ369" i="1" a="1"/>
  <c r="AS386" i="1" a="1"/>
  <c r="AS272" i="1" a="1"/>
  <c r="BA692" i="1" a="1"/>
  <c r="BB441" i="1" a="1"/>
  <c r="AO848" i="1" a="1"/>
  <c r="BB854" i="1" a="1"/>
  <c r="AV356" i="1" a="1"/>
  <c r="BD676" i="1" a="1"/>
  <c r="BG329" i="1" a="1"/>
  <c r="AR752" i="1" a="1"/>
  <c r="BH402" i="1" a="1"/>
  <c r="AP736" i="1" a="1"/>
  <c r="BH857" i="1" a="1"/>
  <c r="AS787" i="1" a="1"/>
  <c r="BF695" i="1" a="1"/>
  <c r="BF240" i="1" a="1"/>
  <c r="AS805" i="1" a="1"/>
  <c r="BI905" i="1" a="1"/>
  <c r="AT685" i="1" a="1"/>
  <c r="BE351" i="1" a="1"/>
  <c r="BA62" i="1" a="1"/>
  <c r="BF278" i="1" a="1"/>
  <c r="BJ464" i="1" a="1"/>
  <c r="AL804" i="1" a="1"/>
  <c r="AU878" i="1" a="1"/>
  <c r="BB270" i="1" a="1"/>
  <c r="AT867" i="1" a="1"/>
  <c r="AS870" i="1" a="1"/>
  <c r="BH312" i="1" a="1"/>
  <c r="AU872" i="1" a="1"/>
  <c r="AZ909" i="1" a="1"/>
  <c r="BJ234" i="1" a="1"/>
  <c r="AW420" i="1" a="1"/>
  <c r="AR978" i="1" a="1"/>
  <c r="AS12" i="1" a="1"/>
  <c r="AU721" i="1" a="1"/>
  <c r="AP324" i="1" a="1"/>
  <c r="BF421" i="1" a="1"/>
  <c r="AY940" i="1" a="1"/>
  <c r="AU906" i="1" a="1"/>
  <c r="BC415" i="1" a="1"/>
  <c r="BE887" i="1" a="1"/>
  <c r="BC927" i="1" a="1"/>
  <c r="AS450" i="1" a="1"/>
  <c r="AW367" i="1" a="1"/>
  <c r="AT284" i="1" a="1"/>
  <c r="BI857" i="1" a="1"/>
  <c r="BB974" i="1" a="1"/>
  <c r="AZ867" i="1" a="1"/>
  <c r="AP293" i="1" a="1"/>
  <c r="BA742" i="1" a="1"/>
  <c r="BD880" i="1" a="1"/>
  <c r="AS328" i="1" a="1"/>
  <c r="BC940" i="1" a="1"/>
  <c r="AT940" i="1" a="1"/>
  <c r="AU276" i="1" a="1"/>
  <c r="BA398" i="1" a="1"/>
  <c r="AZ316" i="1" a="1"/>
  <c r="AW939" i="1" a="1"/>
  <c r="BF322" i="1" a="1"/>
  <c r="BG303" i="1" a="1"/>
  <c r="BD304" i="1" a="1"/>
  <c r="BH460" i="1" a="1"/>
  <c r="AX257" i="1" a="1"/>
  <c r="AO380" i="1" a="1"/>
  <c r="BD984" i="1" a="1"/>
  <c r="AZ15" i="1" a="1"/>
  <c r="BE858" i="1" a="1"/>
  <c r="AR236" i="1" a="1"/>
  <c r="AP382" i="1" a="1"/>
  <c r="AO437" i="1" a="1"/>
  <c r="AO456" i="1" a="1"/>
  <c r="BF319" i="1" a="1"/>
  <c r="BJ718" i="1" a="1"/>
  <c r="BI455" i="1" a="1"/>
  <c r="BJ954" i="1" a="1"/>
  <c r="AQ295" i="1" a="1"/>
  <c r="AW394" i="1" a="1"/>
  <c r="BC406" i="1" a="1"/>
  <c r="AT968" i="1" a="1"/>
  <c r="BH364" i="1" a="1"/>
  <c r="AV456" i="1" a="1"/>
  <c r="BH965" i="1" a="1"/>
  <c r="BJ385" i="1" a="1"/>
  <c r="BJ417" i="1" a="1"/>
  <c r="AO870" i="1" a="1"/>
  <c r="AP913" i="1" a="1"/>
  <c r="AS364" i="1" a="1"/>
  <c r="BE974" i="1" a="1"/>
  <c r="BA887" i="1" a="1"/>
  <c r="BC897" i="1" a="1"/>
  <c r="AU414" i="1" a="1"/>
  <c r="AP817" i="1" a="1"/>
  <c r="BH378" i="1" a="1"/>
  <c r="AV948" i="1" a="1"/>
  <c r="AY420" i="1" a="1"/>
  <c r="BH325" i="1" a="1"/>
  <c r="AP981" i="1" a="1"/>
  <c r="BA980" i="1" a="1"/>
  <c r="BH826" i="1" a="1"/>
  <c r="AX250" i="1" a="1"/>
  <c r="BB833" i="1" a="1"/>
  <c r="AT416" i="1" a="1"/>
  <c r="BG225" i="1" a="1"/>
  <c r="BD815" i="1" a="1"/>
  <c r="AV355" i="1" a="1"/>
  <c r="AR323" i="1" a="1"/>
  <c r="AU371" i="1" a="1"/>
  <c r="AU236" i="1" a="1"/>
  <c r="AV444" i="1" a="1"/>
  <c r="AS301" i="1" a="1"/>
  <c r="AZ247" i="1" a="1"/>
  <c r="AO325" i="1" a="1"/>
  <c r="AL509" i="1" a="1"/>
  <c r="AR362" i="1" a="1"/>
  <c r="AU391" i="1" a="1"/>
  <c r="BB945" i="1" a="1"/>
  <c r="BF894" i="1" a="1"/>
  <c r="BG417" i="1" a="1"/>
  <c r="BF235" i="1" a="1"/>
  <c r="BG946" i="1" a="1"/>
  <c r="BD295" i="1" a="1"/>
  <c r="BA964" i="1" a="1"/>
  <c r="BF239" i="1" a="1"/>
  <c r="BH953" i="1" a="1"/>
  <c r="AQ310" i="1" a="1"/>
  <c r="AQ233" i="1" a="1"/>
  <c r="AZ753" i="1" a="1"/>
  <c r="AR475" i="1" a="1"/>
  <c r="BG326" i="1" a="1"/>
  <c r="AY888" i="1" a="1"/>
  <c r="BF769" i="1" a="1"/>
  <c r="AX791" i="1" a="1"/>
  <c r="BE226" i="1" a="1"/>
  <c r="AX850" i="1" a="1"/>
  <c r="AS788" i="1" a="1"/>
  <c r="AV309" i="1" a="1"/>
  <c r="AT437" i="1" a="1"/>
  <c r="BH478" i="1" a="1"/>
  <c r="AW337" i="1" a="1"/>
  <c r="AX227" i="1" a="1"/>
  <c r="AT425" i="1" a="1"/>
  <c r="AZ77" i="1" a="1"/>
  <c r="BB330" i="1" a="1"/>
  <c r="AR363" i="1" a="1"/>
  <c r="AX903" i="1" a="1"/>
  <c r="AS347" i="1" a="1"/>
  <c r="BF317" i="1" a="1"/>
  <c r="AR278" i="1" a="1"/>
  <c r="AY362" i="1" a="1"/>
  <c r="AR684" i="1" a="1"/>
  <c r="AX278" i="1" a="1"/>
  <c r="BH885" i="1" a="1"/>
  <c r="BI951" i="1" a="1"/>
  <c r="AX452" i="1" a="1"/>
  <c r="AP842" i="1" a="1"/>
  <c r="AX885" i="1" a="1"/>
  <c r="AT681" i="1" a="1"/>
  <c r="AX328" i="1" a="1"/>
  <c r="AQ780" i="1" a="1"/>
  <c r="AX223" i="1" a="1"/>
  <c r="AQ745" i="1" a="1"/>
  <c r="AS300" i="1" a="1"/>
  <c r="BA395" i="1" a="1"/>
  <c r="BJ257" i="1" a="1"/>
  <c r="BJ896" i="1" a="1"/>
  <c r="AY474" i="1" a="1"/>
  <c r="BF839" i="1" a="1"/>
  <c r="AX276" i="1" a="1"/>
  <c r="BH63" i="1" a="1"/>
  <c r="BB819" i="1" a="1"/>
  <c r="AW388" i="1" a="1"/>
  <c r="AR851" i="1" a="1"/>
  <c r="AX388" i="1" a="1"/>
  <c r="AX300" i="1" a="1"/>
  <c r="BH789" i="1" a="1"/>
  <c r="AZ328" i="1" a="1"/>
  <c r="BA474" i="1" a="1"/>
  <c r="BI338" i="1" a="1"/>
  <c r="AR463" i="1" a="1"/>
  <c r="AT786" i="1" a="1"/>
  <c r="BF440" i="1" a="1"/>
  <c r="AT225" i="1" a="1"/>
  <c r="BA811" i="1" a="1"/>
  <c r="BE813" i="1" a="1"/>
  <c r="AT378" i="1" a="1"/>
  <c r="BJ874" i="1" a="1"/>
  <c r="BE706" i="1" a="1"/>
  <c r="AR836" i="1" a="1"/>
  <c r="AQ229" i="1" a="1"/>
  <c r="BE382" i="1" a="1"/>
  <c r="BJ709" i="1" a="1"/>
  <c r="AV801" i="1" a="1"/>
  <c r="AR296" i="1" a="1"/>
  <c r="BC856" i="1" a="1"/>
  <c r="AR342" i="1" a="1"/>
  <c r="AR302" i="1" a="1"/>
  <c r="BI254" i="1" a="1"/>
  <c r="AR810" i="1" a="1"/>
  <c r="AS925" i="1" a="1"/>
  <c r="BJ873" i="1" a="1"/>
  <c r="BI872" i="1" a="1"/>
  <c r="BF410" i="1" a="1"/>
  <c r="AO339" i="1" a="1"/>
  <c r="BG219" i="1" a="1"/>
  <c r="AP372" i="1" a="1"/>
  <c r="AS365" i="1" a="1"/>
  <c r="AV267" i="1" a="1"/>
  <c r="BE242" i="1" a="1"/>
  <c r="BB280" i="1" a="1"/>
  <c r="AZ287" i="1" a="1"/>
  <c r="AW222" i="1" a="1"/>
  <c r="AY296" i="1" a="1"/>
  <c r="BE806" i="1" a="1"/>
  <c r="BB332" i="1" a="1"/>
  <c r="AO288" i="1" a="1"/>
  <c r="AX976" i="1" a="1"/>
  <c r="AY777" i="1" a="1"/>
  <c r="BJ368" i="1" a="1"/>
  <c r="BC370" i="1" a="1"/>
  <c r="AZ220" i="1" a="1"/>
  <c r="AY249" i="1" a="1"/>
  <c r="AP470" i="1" a="1"/>
  <c r="BE277" i="1" a="1"/>
  <c r="BH421" i="1" a="1"/>
  <c r="AW262" i="1" a="1"/>
  <c r="AY260" i="1" a="1"/>
  <c r="BI430" i="1" a="1"/>
  <c r="BG764" i="1" a="1"/>
  <c r="BI729" i="1" a="1"/>
  <c r="BD250" i="1" a="1"/>
  <c r="BI345" i="1" a="1"/>
  <c r="BB222" i="1" a="1"/>
  <c r="BB292" i="1" a="1"/>
  <c r="BC880" i="1" a="1"/>
  <c r="AP280" i="1" a="1"/>
  <c r="BC242" i="1" a="1"/>
  <c r="BE794" i="1" a="1"/>
  <c r="BA248" i="1" a="1"/>
  <c r="BH272" i="1" a="1"/>
  <c r="BD831" i="1" a="1"/>
  <c r="AR440" i="1" a="1"/>
  <c r="AY714" i="1" a="1"/>
  <c r="BF742" i="1" a="1"/>
  <c r="AS581" i="1" a="1"/>
  <c r="BD284" i="1" a="1"/>
  <c r="BG974" i="1" a="1"/>
  <c r="BG226" i="1" a="1"/>
  <c r="BJ277" i="1" a="1"/>
  <c r="AV382" i="1" a="1"/>
  <c r="BH452" i="1" a="1"/>
  <c r="BG299" i="1" a="1"/>
  <c r="AU265" i="1" a="1"/>
  <c r="AS814" i="1" a="1"/>
  <c r="BC297" i="1" a="1"/>
  <c r="AU416" i="1" a="1"/>
  <c r="AR258" i="1" a="1"/>
  <c r="AO218" i="1" a="1"/>
  <c r="AO782" i="1" a="1"/>
  <c r="AP809" i="1" a="1"/>
  <c r="AU748" i="1" a="1"/>
  <c r="BC410" i="1" a="1"/>
  <c r="BE257" i="1" a="1"/>
  <c r="AO748" i="1" a="1"/>
  <c r="AQ778" i="1" a="1"/>
  <c r="AU773" i="1" a="1"/>
  <c r="AO367" i="1" a="1"/>
  <c r="AR430" i="1" a="1"/>
  <c r="AY738" i="1" a="1"/>
  <c r="BF703" i="1" a="1"/>
  <c r="BC19" i="1" a="1"/>
  <c r="BH430" i="1" a="1"/>
  <c r="AY275" i="1" a="1"/>
  <c r="BC392" i="1" a="1"/>
  <c r="AZ256" i="1" a="1"/>
  <c r="AY7" i="1" a="1"/>
  <c r="AX9" i="1" a="1"/>
  <c r="BI418" i="1" a="1"/>
  <c r="AU350" i="1" a="1"/>
  <c r="BD393" i="1" a="1"/>
  <c r="AP355" i="1" a="1"/>
  <c r="AW867" i="1" a="1"/>
  <c r="BH347" i="1" a="1"/>
  <c r="AW479" i="1" a="1"/>
  <c r="AT45" i="1" a="1"/>
  <c r="AR240" i="1" a="1"/>
  <c r="AX322" i="1" a="1"/>
  <c r="BC882" i="1" a="1"/>
  <c r="AW962" i="1" a="1"/>
  <c r="AQ399" i="1" a="1"/>
  <c r="BI404" i="1" a="1"/>
  <c r="AP378" i="1" a="1"/>
  <c r="AP272" i="1" a="1"/>
  <c r="BC362" i="1" a="1"/>
  <c r="BI352" i="1" a="1"/>
  <c r="BE867" i="1" a="1"/>
  <c r="AS305" i="1" a="1"/>
  <c r="AP219" i="1" a="1"/>
  <c r="BJ302" i="1" a="1"/>
  <c r="BG322" i="1" a="1"/>
  <c r="AS754" i="1" a="1"/>
  <c r="BF300" i="1" a="1"/>
  <c r="BC384" i="1" a="1"/>
  <c r="BA959" i="1" a="1"/>
  <c r="AV428" i="1" a="1"/>
  <c r="AX354" i="1" a="1"/>
  <c r="BB293" i="1" a="1"/>
  <c r="BE443" i="1" a="1"/>
  <c r="AZ904" i="1" a="1"/>
  <c r="BF872" i="1" a="1"/>
  <c r="AW912" i="1" a="1"/>
  <c r="AZ973" i="1" a="1"/>
  <c r="BB954" i="1" a="1"/>
  <c r="BC378" i="1" a="1"/>
  <c r="AR396" i="1" a="1"/>
  <c r="BI910" i="1" a="1"/>
  <c r="BJ400" i="1" a="1"/>
  <c r="BG305" i="1" a="1"/>
  <c r="BJ364" i="1" a="1"/>
  <c r="BI221" i="1" a="1"/>
  <c r="AW309" i="1" a="1"/>
  <c r="AX439" i="1" a="1"/>
  <c r="AX811" i="1" a="1"/>
  <c r="AY893" i="1" a="1"/>
  <c r="AZ245" i="1" a="1"/>
  <c r="AY382" i="1" a="1"/>
  <c r="AY348" i="1" a="1"/>
  <c r="BH241" i="1" a="1"/>
  <c r="BG324" i="1" a="1"/>
  <c r="AX403" i="1" a="1"/>
  <c r="BI426" i="1" a="1"/>
  <c r="BD281" i="1" a="1"/>
  <c r="BD458" i="1" a="1"/>
  <c r="AS883" i="1" a="1"/>
  <c r="BH256" i="1" a="1"/>
  <c r="BG345" i="1" a="1"/>
  <c r="AX958" i="1" a="1"/>
  <c r="BE423" i="1" a="1"/>
  <c r="AU373" i="1" a="1"/>
  <c r="AL546" i="1" a="1"/>
  <c r="BD459" i="1" a="1"/>
  <c r="AW398" i="1" a="1"/>
  <c r="AW291" i="1" a="1"/>
  <c r="AP880" i="1" a="1"/>
  <c r="BF935" i="1" a="1"/>
  <c r="BI383" i="1" a="1"/>
  <c r="AR446" i="1" a="1"/>
  <c r="BF478" i="1" a="1"/>
  <c r="AQ19" i="1" a="1"/>
  <c r="AP400" i="1" a="1"/>
  <c r="AR450" i="1" a="1"/>
  <c r="AU247" i="1" a="1"/>
  <c r="BH350" i="1" a="1"/>
  <c r="AW224" i="1" a="1"/>
  <c r="AO833" i="1" a="1"/>
  <c r="BF398" i="1" a="1"/>
  <c r="BH945" i="1" a="1"/>
  <c r="AQ345" i="1" a="1"/>
  <c r="AY804" i="1" a="1"/>
  <c r="AS782" i="1" a="1"/>
  <c r="AP949" i="1" a="1"/>
  <c r="AX231" i="1" a="1"/>
  <c r="BF363" i="1" a="1"/>
  <c r="AO978" i="1" a="1"/>
  <c r="AO294" i="1" a="1"/>
  <c r="BJ482" i="1" a="1"/>
  <c r="BA424" i="1" a="1"/>
  <c r="BA354" i="1" a="1"/>
  <c r="AV819" i="1" a="1"/>
  <c r="AW821" i="1" a="1"/>
  <c r="BA323" i="1" a="1"/>
  <c r="AQ404" i="1" a="1"/>
  <c r="AV470" i="1" a="1"/>
  <c r="AX663" i="1" a="1"/>
  <c r="AX340" i="1" a="1"/>
  <c r="BG357" i="1" a="1"/>
  <c r="BJ390" i="1" a="1"/>
  <c r="BH351" i="1" a="1"/>
  <c r="AQ324" i="1" a="1"/>
  <c r="AR781" i="1" a="1"/>
  <c r="AV384" i="1" a="1"/>
  <c r="BH281" i="1" a="1"/>
  <c r="BB365" i="1" a="1"/>
  <c r="AV810" i="1" a="1"/>
  <c r="BA734" i="1" a="1"/>
  <c r="BA750" i="1" a="1"/>
  <c r="AR412" i="1" a="1"/>
  <c r="BD960" i="1" a="1"/>
  <c r="BJ438" i="1" a="1"/>
  <c r="AU852" i="1" a="1"/>
  <c r="AU368" i="1" a="1"/>
  <c r="AR285" i="1" a="1"/>
  <c r="AX260" i="1" a="1"/>
  <c r="AS218" i="1" a="1"/>
  <c r="BA847" i="1" a="1"/>
  <c r="AQ481" i="1" a="1"/>
  <c r="AX375" i="1" a="1"/>
  <c r="BI425" i="1" a="1"/>
  <c r="AS736" i="1" a="1"/>
  <c r="BA433" i="1" a="1"/>
  <c r="BB231" i="1" a="1"/>
  <c r="BF810" i="1" a="1"/>
  <c r="AU250" i="1" a="1"/>
  <c r="BA478" i="1" a="1"/>
  <c r="BC413" i="1" a="1"/>
  <c r="BE694" i="1" a="1"/>
  <c r="AO843" i="1" a="1"/>
  <c r="AQ248" i="1" a="1"/>
  <c r="AQ367" i="1" a="1"/>
  <c r="BB383" i="1" a="1"/>
  <c r="AQ850" i="1" a="1"/>
  <c r="BD228" i="1" a="1"/>
  <c r="AS268" i="1" a="1"/>
  <c r="BF699" i="1" a="1"/>
  <c r="AV292" i="1" a="1"/>
  <c r="AQ458" i="1" a="1"/>
  <c r="BD955" i="1" a="1"/>
  <c r="AR829" i="1" a="1"/>
  <c r="AU380" i="1" a="1"/>
  <c r="AS436" i="1" a="1"/>
  <c r="BD249" i="1" a="1"/>
  <c r="AS307" i="1" a="1"/>
  <c r="BD406" i="1" a="1"/>
  <c r="AY965" i="1" a="1"/>
  <c r="BA295" i="1" a="1"/>
  <c r="AY836" i="1" a="1"/>
  <c r="BE285" i="1" a="1"/>
  <c r="BB471" i="1" a="1"/>
  <c r="AR798" i="1" a="1"/>
  <c r="AT342" i="1" a="1"/>
  <c r="AO279" i="1" a="1"/>
  <c r="BC810" i="1" a="1"/>
  <c r="BG812" i="1" a="1"/>
  <c r="AZ844" i="1" a="1"/>
  <c r="AQ864" i="1" a="1"/>
  <c r="AZ696" i="1" a="1"/>
  <c r="AP901" i="1" a="1"/>
  <c r="AT379" i="1" a="1"/>
  <c r="BA235" i="1" a="1"/>
  <c r="AW743" i="1" a="1"/>
  <c r="AS285" i="1" a="1"/>
  <c r="AO426" i="1" a="1"/>
  <c r="AZ431" i="1" a="1"/>
  <c r="AP738" i="1" a="1"/>
  <c r="AY349" i="1" a="1"/>
  <c r="BI292" i="1" a="1"/>
  <c r="BC971" i="1" a="1"/>
  <c r="AP918" i="1" a="1"/>
  <c r="AY236" i="1" a="1"/>
  <c r="AO459" i="1" a="1"/>
  <c r="AO355" i="1" a="1"/>
  <c r="AO475" i="1" a="1"/>
  <c r="BH394" i="1" a="1"/>
  <c r="AS296" i="1" a="1"/>
  <c r="BA352" i="1" a="1"/>
  <c r="AS233" i="1" a="1"/>
  <c r="BG259" i="1" a="1"/>
  <c r="AT333" i="1" a="1"/>
  <c r="BE387" i="1" a="1"/>
  <c r="BB249" i="1" a="1"/>
  <c r="AR702" i="1" a="1"/>
  <c r="AX249" i="1" a="1"/>
  <c r="BA334" i="1" a="1"/>
  <c r="AP868" i="1" a="1"/>
  <c r="AO839" i="1" a="1"/>
  <c r="AQ254" i="1" a="1"/>
  <c r="BJ407" i="1" a="1"/>
  <c r="BI774" i="1" a="1"/>
  <c r="AX816" i="1" a="1"/>
  <c r="BA880" i="1" a="1"/>
  <c r="BH370" i="1" a="1"/>
  <c r="AU854" i="1" a="1"/>
  <c r="BJ975" i="1" a="1"/>
  <c r="AQ338" i="1" a="1"/>
  <c r="BI389" i="1" a="1"/>
  <c r="AU403" i="1" a="1"/>
  <c r="BB264" i="1" a="1"/>
  <c r="BH290" i="1" a="1"/>
  <c r="AP825" i="1" a="1"/>
  <c r="AR290" i="1" a="1"/>
  <c r="BG846" i="1" a="1"/>
  <c r="AX839" i="1" a="1"/>
  <c r="BD771" i="1" a="1"/>
  <c r="AX337" i="1" a="1"/>
  <c r="AY230" i="1" a="1"/>
  <c r="AR813" i="1" a="1"/>
  <c r="BI735" i="1" a="1"/>
  <c r="AU254" i="1" a="1"/>
  <c r="BH332" i="1" a="1"/>
  <c r="AS839" i="1" a="1"/>
  <c r="AZ640" i="1" a="1"/>
  <c r="BA263" i="1" a="1"/>
  <c r="AP587" i="1" a="1"/>
  <c r="AS444" i="1" a="1"/>
  <c r="AS434" i="1" a="1"/>
  <c r="AQ284" i="1" a="1"/>
  <c r="AQ471" i="1" a="1"/>
  <c r="AQ414" i="1" a="1"/>
  <c r="BG815" i="1" a="1"/>
  <c r="BB324" i="1" a="1"/>
  <c r="AW263" i="1" a="1"/>
  <c r="AR403" i="1" a="1"/>
  <c r="AO826" i="1" a="1"/>
  <c r="AU464" i="1" a="1"/>
  <c r="BJ348" i="1" a="1"/>
  <c r="BB342" i="1" a="1"/>
  <c r="AQ359" i="1" a="1"/>
  <c r="BF94" i="1" a="1"/>
  <c r="AT773" i="1" a="1"/>
  <c r="BD804" i="1" a="1"/>
  <c r="BG611" i="1" a="1"/>
  <c r="AQ446" i="1" a="1"/>
  <c r="AV276" i="1" a="1"/>
  <c r="BB235" i="1" a="1"/>
  <c r="BG838" i="1" a="1"/>
  <c r="BI950" i="1" a="1"/>
  <c r="BD446" i="1" a="1"/>
  <c r="BC438" i="1" a="1"/>
  <c r="AX329" i="1" a="1"/>
  <c r="AV314" i="1" a="1"/>
  <c r="BE753" i="1" a="1"/>
  <c r="AU392" i="1" a="1"/>
  <c r="BJ759" i="1" a="1"/>
  <c r="AU286" i="1" a="1"/>
  <c r="AU943" i="1" a="1"/>
  <c r="BC963" i="1" a="1"/>
  <c r="AU288" i="1" a="1"/>
  <c r="BG890" i="1" a="1"/>
  <c r="AQ32" i="1" a="1"/>
  <c r="AT982" i="1" a="1"/>
  <c r="BC365" i="1" a="1"/>
  <c r="BG438" i="1" a="1"/>
  <c r="AT344" i="1" a="1"/>
  <c r="BG298" i="1" a="1"/>
  <c r="BA273" i="1" a="1"/>
  <c r="AZ308" i="1" a="1"/>
  <c r="BB368" i="1" a="1"/>
  <c r="BH220" i="1" a="1"/>
  <c r="BB869" i="1" a="1"/>
  <c r="AZ885" i="1" a="1"/>
  <c r="AY263" i="1" a="1"/>
  <c r="AQ218" i="1" a="1"/>
  <c r="AU864" i="1" a="1"/>
  <c r="AR305" i="1" a="1"/>
  <c r="BI360" i="1" a="1"/>
  <c r="AQ312" i="1" a="1"/>
  <c r="AV330" i="1" a="1"/>
  <c r="AT293" i="1" a="1"/>
  <c r="BA868" i="1" a="1"/>
  <c r="BG769" i="1" a="1"/>
  <c r="AQ417" i="1" a="1"/>
  <c r="AR414" i="1" a="1"/>
  <c r="AV963" i="1" a="1"/>
  <c r="BE853" i="1" a="1"/>
  <c r="BJ375" i="1" a="1"/>
  <c r="AS420" i="1" a="1"/>
  <c r="BG431" i="1" a="1"/>
  <c r="BC373" i="1" a="1"/>
  <c r="AX364" i="1" a="1"/>
  <c r="AU377" i="1" a="1"/>
  <c r="BE73" i="1" a="1"/>
  <c r="AU893" i="1" a="1"/>
  <c r="AS939" i="1" a="1"/>
  <c r="BG945" i="1" a="1"/>
  <c r="AR868" i="1" a="1"/>
  <c r="BH883" i="1" a="1"/>
  <c r="AZ967" i="1" a="1"/>
  <c r="BD982" i="1" a="1"/>
  <c r="AS881" i="1" a="1"/>
  <c r="BE440" i="1" a="1"/>
  <c r="AP322" i="1" a="1"/>
  <c r="BI974" i="1" a="1"/>
  <c r="AU912" i="1" a="1"/>
  <c r="AW296" i="1" a="1"/>
  <c r="AS423" i="1" a="1"/>
  <c r="BE758" i="1" a="1"/>
  <c r="BB318" i="1" a="1"/>
  <c r="AO407" i="1" a="1"/>
  <c r="AS372" i="1" a="1"/>
  <c r="AV762" i="1" a="1"/>
  <c r="AO453" i="1" a="1"/>
  <c r="AV302" i="1" a="1"/>
  <c r="AO800" i="1" a="1"/>
  <c r="AW457" i="1" a="1"/>
  <c r="AV279" i="1" a="1"/>
  <c r="BC901" i="1" a="1"/>
  <c r="AQ712" i="1" a="1"/>
  <c r="BD270" i="1" a="1"/>
  <c r="BC973" i="1" a="1"/>
  <c r="AW410" i="1" a="1"/>
  <c r="AT307" i="1" a="1"/>
  <c r="BI348" i="1" a="1"/>
  <c r="BJ428" i="1" a="1"/>
  <c r="AR863" i="1" a="1"/>
  <c r="AZ961" i="1" a="1"/>
  <c r="BD917" i="1" a="1"/>
  <c r="BG980" i="1" a="1"/>
  <c r="AO322" i="1" a="1"/>
  <c r="AT762" i="1" a="1"/>
  <c r="AP419" i="1" a="1"/>
  <c r="AW455" i="1" a="1"/>
  <c r="BE380" i="1" a="1"/>
  <c r="AQ851" i="1" a="1"/>
  <c r="AR456" i="1" a="1"/>
  <c r="AZ339" i="1" a="1"/>
  <c r="AY290" i="1" a="1"/>
  <c r="BH985" i="1" a="1"/>
  <c r="BC458" i="1" a="1"/>
  <c r="AV873" i="1" a="1"/>
  <c r="AO397" i="1" a="1"/>
  <c r="AT466" i="1" a="1"/>
  <c r="AY426" i="1" a="1"/>
  <c r="AU890" i="1" a="1"/>
  <c r="AY404" i="1" a="1"/>
  <c r="AS957" i="1" a="1"/>
  <c r="AW849" i="1" a="1"/>
  <c r="BH424" i="1" a="1"/>
  <c r="AR821" i="1" a="1"/>
  <c r="BI237" i="1" a="1"/>
  <c r="BD335" i="1" a="1"/>
  <c r="AS280" i="1" a="1"/>
  <c r="BA457" i="1" a="1"/>
  <c r="AQ429" i="1" a="1"/>
  <c r="AO341" i="1" a="1"/>
  <c r="BC801" i="1" a="1"/>
  <c r="AW658" i="1" a="1"/>
  <c r="BC444" i="1" a="1"/>
  <c r="BI294" i="1" a="1"/>
  <c r="BF795" i="1" a="1"/>
  <c r="AX582" i="1" a="1"/>
  <c r="BG266" i="1" a="1"/>
  <c r="AZ660" i="1" a="1"/>
  <c r="AR390" i="1" a="1"/>
  <c r="BB619" i="1" a="1"/>
  <c r="AT300" i="1" a="1"/>
  <c r="BI767" i="1" a="1"/>
  <c r="BF679" i="1" a="1"/>
  <c r="AZ531" i="1" a="1"/>
  <c r="AW346" i="1" a="1"/>
  <c r="AQ384" i="1" a="1"/>
  <c r="AS356" i="1" a="1"/>
  <c r="BJ426" i="1" a="1"/>
  <c r="AP953" i="1" a="1"/>
  <c r="AQ250" i="1" a="1"/>
  <c r="BC743" i="1" a="1"/>
  <c r="AQ827" i="1" a="1"/>
  <c r="AW313" i="1" a="1"/>
  <c r="BE462" i="1" a="1"/>
  <c r="AU412" i="1" a="1"/>
  <c r="AU278" i="1" a="1"/>
  <c r="BI293" i="1" a="1"/>
  <c r="AZ351" i="1" a="1"/>
  <c r="AZ306" i="1" a="1"/>
  <c r="AX459" i="1" a="1"/>
  <c r="AR369" i="1" a="1"/>
  <c r="BA266" i="1" a="1"/>
  <c r="AQ818" i="1" a="1"/>
  <c r="BF697" i="1" a="1"/>
  <c r="AP311" i="1" a="1"/>
  <c r="AR847" i="1" a="1"/>
  <c r="AY359" i="1" a="1"/>
  <c r="AZ703" i="1" a="1"/>
  <c r="BI446" i="1" a="1"/>
  <c r="BC716" i="1" a="1"/>
  <c r="AX848" i="1" a="1"/>
  <c r="AR576" i="1" a="1"/>
  <c r="BG307" i="1" a="1"/>
  <c r="AP828" i="1" a="1"/>
  <c r="AU743" i="1" a="1"/>
  <c r="BC608" i="1" a="1"/>
  <c r="AT783" i="1" a="1"/>
  <c r="BG966" i="1" a="1"/>
  <c r="BG458" i="1" a="1"/>
  <c r="BJ362" i="1" a="1"/>
  <c r="AQ346" i="1" a="1"/>
  <c r="BB381" i="1" a="1"/>
  <c r="BG766" i="1" a="1"/>
  <c r="BF563" i="1" a="1"/>
  <c r="AY446" i="1" a="1"/>
  <c r="AP246" i="1" a="1"/>
  <c r="AS313" i="1" a="1"/>
  <c r="AZ737" i="1" a="1"/>
  <c r="AQ104" i="1" a="1"/>
  <c r="AO313" i="1" a="1"/>
  <c r="BB267" i="1" a="1"/>
  <c r="BA43" i="1" a="1"/>
  <c r="AP444" i="1" a="1"/>
  <c r="AO866" i="1" a="1"/>
  <c r="AY252" i="1" a="1"/>
  <c r="BB291" i="1" a="1"/>
  <c r="AV696" i="1" a="1"/>
  <c r="AS330" i="1" a="1"/>
  <c r="AP359" i="1" a="1"/>
  <c r="BI385" i="1" a="1"/>
  <c r="BE785" i="1" a="1"/>
  <c r="AY386" i="1" a="1"/>
  <c r="AR219" i="1" a="1"/>
  <c r="BD273" i="1" a="1"/>
  <c r="BI299" i="1" a="1"/>
  <c r="AP412" i="1" a="1"/>
  <c r="AP313" i="1" a="1"/>
  <c r="BA960" i="1" a="1"/>
  <c r="AY458" i="1" a="1"/>
  <c r="AU378" i="1" a="1"/>
  <c r="AU871" i="1" a="1"/>
  <c r="BE334" i="1" a="1"/>
  <c r="AO324" i="1" a="1"/>
  <c r="AO694" i="1" a="1"/>
  <c r="AO974" i="1" a="1"/>
  <c r="AT426" i="1" a="1"/>
  <c r="AO941" i="1" a="1"/>
  <c r="AZ276" i="1" a="1"/>
  <c r="AS891" i="1" a="1"/>
  <c r="AS954" i="1" a="1"/>
  <c r="BI342" i="1" a="1"/>
  <c r="BH786" i="1" a="1"/>
  <c r="AV340" i="1" a="1"/>
  <c r="BI326" i="1" a="1"/>
  <c r="BC705" i="1" a="1"/>
  <c r="AV408" i="1" a="1"/>
  <c r="BI324" i="1" a="1"/>
  <c r="AP253" i="1" a="1"/>
  <c r="BD365" i="1" a="1"/>
  <c r="AW790" i="1" a="1"/>
  <c r="AZ324" i="1" a="1"/>
  <c r="AY874" i="1" a="1"/>
  <c r="AV839" i="1" a="1"/>
  <c r="BD952" i="1" a="1"/>
  <c r="BB423" i="1" a="1"/>
  <c r="AP974" i="1" a="1"/>
  <c r="BG824" i="1" a="1"/>
  <c r="BD345" i="1" a="1"/>
  <c r="AZ790" i="1" a="1"/>
  <c r="BG253" i="1" a="1"/>
  <c r="BA823" i="1" a="1"/>
  <c r="AY285" i="1" a="1"/>
  <c r="AQ391" i="1" a="1"/>
  <c r="BI732" i="1" a="1"/>
  <c r="BI274" i="1" a="1"/>
  <c r="BE394" i="1" a="1"/>
  <c r="AR384" i="1" a="1"/>
  <c r="AR827" i="1" a="1"/>
  <c r="BG485" i="1" a="1"/>
  <c r="BH293" i="1" a="1"/>
  <c r="BG234" i="1" a="1"/>
  <c r="BI858" i="1" a="1"/>
  <c r="BB814" i="1" a="1"/>
  <c r="AV262" i="1" a="1"/>
  <c r="AY305" i="1" a="1"/>
  <c r="AS693" i="1" a="1"/>
  <c r="AY851" i="1" a="1"/>
  <c r="BE451" i="1" a="1"/>
  <c r="BD325" i="1" a="1"/>
  <c r="AS396" i="1" a="1"/>
  <c r="BG819" i="1" a="1"/>
  <c r="BH251" i="1" a="1"/>
  <c r="AY429" i="1" a="1"/>
  <c r="AU860" i="1" a="1"/>
  <c r="AR358" i="1" a="1"/>
  <c r="AR960" i="1" a="1"/>
  <c r="AT883" i="1" a="1"/>
  <c r="AU454" i="1" a="1"/>
  <c r="AO381" i="1" a="1"/>
  <c r="BA367" i="1" a="1"/>
  <c r="AT255" i="1" a="1"/>
  <c r="BC318" i="1" a="1"/>
  <c r="BI376" i="1" a="1"/>
  <c r="AO417" i="1" a="1"/>
  <c r="BE857" i="1" a="1"/>
  <c r="BA61" i="1" a="1"/>
  <c r="BF791" i="1" a="1"/>
  <c r="AO326" i="1" a="1"/>
  <c r="AR962" i="1" a="1"/>
  <c r="AO438" i="1" a="1"/>
  <c r="AZ299" i="1" a="1"/>
  <c r="BJ394" i="1" a="1"/>
  <c r="BH330" i="1" a="1"/>
  <c r="AT392" i="1" a="1"/>
  <c r="BJ793" i="1" a="1"/>
  <c r="AO845" i="1" a="1"/>
  <c r="AX338" i="1" a="1"/>
  <c r="BF873" i="1" a="1"/>
  <c r="AO440" i="1" a="1"/>
  <c r="AO259" i="1" a="1"/>
  <c r="AL338" i="1" a="1"/>
  <c r="BG414" i="1" a="1"/>
  <c r="BD912" i="1" a="1"/>
  <c r="AV395" i="1" a="1"/>
  <c r="AS376" i="1" a="1"/>
  <c r="AY387" i="1" a="1"/>
  <c r="AV945" i="1" a="1"/>
  <c r="BJ892" i="1" a="1"/>
  <c r="AV52" i="1" a="1"/>
  <c r="AY311" i="1" a="1"/>
  <c r="AQ405" i="1" a="1"/>
  <c r="BG402" i="1" a="1"/>
  <c r="AP265" i="1" a="1"/>
  <c r="BF948" i="1" a="1"/>
  <c r="AW917" i="1" a="1"/>
  <c r="BH337" i="1" a="1"/>
  <c r="BF299" i="1" a="1"/>
  <c r="AW305" i="1" a="1"/>
  <c r="BB263" i="1" a="1"/>
  <c r="AX432" i="1" a="1"/>
  <c r="BE283" i="1" a="1"/>
  <c r="BA374" i="1" a="1"/>
  <c r="BE344" i="1" a="1"/>
  <c r="BA681" i="1" a="1"/>
  <c r="BD654" i="1" a="1"/>
  <c r="AV388" i="1" a="1"/>
  <c r="BD266" i="1" a="1"/>
  <c r="AS231" i="1" a="1"/>
  <c r="BE388" i="1" a="1"/>
  <c r="BF218" i="1" a="1"/>
  <c r="AY219" i="1" a="1"/>
  <c r="AO697" i="1" a="1"/>
  <c r="BA668" i="1" a="1"/>
  <c r="AP366" i="1" a="1"/>
  <c r="BG273" i="1" a="1"/>
  <c r="BH357" i="1" a="1"/>
  <c r="BH254" i="1" a="1"/>
  <c r="BC353" i="1" a="1"/>
  <c r="BI228" i="1" a="1"/>
  <c r="AS291" i="1" a="1"/>
  <c r="AR466" i="1" a="1"/>
  <c r="AS350" i="1" a="1"/>
  <c r="AS876" i="1" a="1"/>
  <c r="BI445" i="1" a="1"/>
  <c r="AU356" i="1" a="1"/>
  <c r="AO349" i="1" a="1"/>
  <c r="BG383" i="1" a="1"/>
  <c r="BG941" i="1" a="1"/>
  <c r="AU358" i="1" a="1"/>
  <c r="BG367" i="1" a="1"/>
  <c r="BB865" i="1" a="1"/>
  <c r="AU383" i="1" a="1"/>
  <c r="BF400" i="1" a="1"/>
  <c r="AP958" i="1" a="1"/>
  <c r="AX416" i="1" a="1"/>
  <c r="BF268" i="1" a="1"/>
  <c r="AS803" i="1" a="1"/>
  <c r="BB360" i="1" a="1"/>
  <c r="BE852" i="1" a="1"/>
  <c r="AO243" i="1" a="1"/>
  <c r="AW330" i="1" a="1"/>
  <c r="BA291" i="1" a="1"/>
  <c r="AX451" i="1" a="1"/>
  <c r="BJ383" i="1" a="1"/>
  <c r="BF341" i="1" a="1"/>
  <c r="AU409" i="1" a="1"/>
  <c r="AP388" i="1" a="1"/>
  <c r="BG597" i="1" a="1"/>
  <c r="AW238" i="1" a="1"/>
  <c r="BB436" i="1" a="1"/>
  <c r="AS882" i="1" a="1"/>
  <c r="BG377" i="1" a="1"/>
  <c r="AW440" i="1" a="1"/>
  <c r="AS331" i="1" a="1"/>
  <c r="AV958" i="1" a="1"/>
  <c r="BI977" i="1" a="1"/>
  <c r="AS368" i="1" a="1"/>
  <c r="AW306" i="1" a="1"/>
  <c r="BE366" i="1" a="1"/>
  <c r="BI421" i="1" a="1"/>
  <c r="AX282" i="1" a="1"/>
  <c r="BJ387" i="1" a="1"/>
  <c r="AU233" i="1" a="1"/>
  <c r="AS700" i="1" a="1"/>
  <c r="BC236" i="1" a="1"/>
  <c r="AQ288" i="1" a="1"/>
  <c r="AP221" i="1" a="1"/>
  <c r="AZ833" i="1" a="1"/>
  <c r="AR248" i="1" a="1"/>
  <c r="BC314" i="1" a="1"/>
  <c r="AV957" i="1" a="1"/>
  <c r="AR421" i="1" a="1"/>
  <c r="AS385" i="1" a="1"/>
  <c r="BJ219" i="1" a="1"/>
  <c r="AU321" i="1" a="1"/>
  <c r="AW823" i="1" a="1"/>
  <c r="AX383" i="1" a="1"/>
  <c r="AP238" i="1" a="1"/>
  <c r="AZ812" i="1" a="1"/>
  <c r="BD278" i="1" a="1"/>
  <c r="AT316" i="1" a="1"/>
  <c r="AW407" i="1" a="1"/>
  <c r="AT413" i="1" a="1"/>
  <c r="AV354" i="1" a="1"/>
  <c r="BA840" i="1" a="1"/>
  <c r="AO405" i="1" a="1"/>
  <c r="AY853" i="1" a="1"/>
  <c r="BJ341" i="1" a="1"/>
  <c r="AY444" i="1" a="1"/>
  <c r="BG851" i="1" a="1"/>
  <c r="AV253" i="1" a="1"/>
  <c r="AY341" i="1" a="1"/>
  <c r="BJ393" i="1" a="1"/>
  <c r="AY456" i="1" a="1"/>
  <c r="AZ246" i="1" a="1"/>
  <c r="BB284" i="1" a="1"/>
  <c r="BF775" i="1" a="1"/>
  <c r="BE976" i="1" a="1"/>
  <c r="AR467" i="1" a="1"/>
  <c r="BJ411" i="1" a="1"/>
  <c r="BD871" i="1" a="1"/>
  <c r="BH954" i="1" a="1"/>
  <c r="BI412" i="1" a="1"/>
  <c r="BD430" i="1" a="1"/>
  <c r="BI405" i="1" a="1"/>
  <c r="AZ412" i="1" a="1"/>
  <c r="BB396" i="1" a="1"/>
  <c r="BF869" i="1" a="1"/>
  <c r="BE429" i="1" a="1"/>
  <c r="AP937" i="1" a="1"/>
  <c r="AV268" i="1" a="1"/>
  <c r="AU285" i="1" a="1"/>
  <c r="BA448" i="1" a="1"/>
  <c r="AZ439" i="1" a="1"/>
  <c r="AW888" i="1" a="1"/>
  <c r="AS878" i="1" a="1"/>
  <c r="AO14" i="1" a="1"/>
  <c r="AV942" i="1" a="1"/>
  <c r="AT476" i="1" a="1"/>
  <c r="AO377" i="1" a="1"/>
  <c r="BA423" i="1" a="1"/>
  <c r="AS940" i="1" a="1"/>
  <c r="AU263" i="1" a="1"/>
  <c r="AS346" i="1" a="1"/>
  <c r="AT778" i="1" a="1"/>
  <c r="AQ882" i="1" a="1"/>
  <c r="AY293" i="1" a="1"/>
  <c r="AX476" i="1" a="1"/>
  <c r="BD51" i="1" a="1"/>
  <c r="BF429" i="1" a="1"/>
  <c r="AQ401" i="1" a="1"/>
  <c r="BB319" i="1" a="1"/>
  <c r="AW294" i="1" a="1"/>
  <c r="AS271" i="1" a="1"/>
  <c r="AY479" i="1" a="1"/>
  <c r="AZ463" i="1" a="1"/>
  <c r="BA349" i="1" a="1"/>
  <c r="AS722" i="1" a="1"/>
  <c r="AY760" i="1" a="1"/>
  <c r="AP748" i="1" a="1"/>
  <c r="BJ381" i="1" a="1"/>
  <c r="BC393" i="1" a="1"/>
  <c r="BG300" i="1" a="1"/>
  <c r="AO881" i="1" a="1"/>
  <c r="BG231" i="1" a="1"/>
  <c r="AP747" i="1" a="1"/>
  <c r="AQ239" i="1" a="1"/>
  <c r="AT787" i="1" a="1"/>
  <c r="AR314" i="1" a="1"/>
  <c r="AV785" i="1" a="1"/>
  <c r="AZ230" i="1" a="1"/>
  <c r="AX221" i="1" a="1"/>
  <c r="AP367" i="1" a="1"/>
  <c r="BC250" i="1" a="1"/>
  <c r="AZ438" i="1" a="1"/>
  <c r="AX304" i="1" a="1"/>
  <c r="BE291" i="1" a="1"/>
  <c r="AX326" i="1" a="1"/>
  <c r="AQ348" i="1" a="1"/>
  <c r="AW299" i="1" a="1"/>
  <c r="AV844" i="1" a="1"/>
  <c r="BH741" i="1" a="1"/>
  <c r="AO328" i="1" a="1"/>
  <c r="AS899" i="1" a="1"/>
  <c r="AO347" i="1" a="1"/>
  <c r="BH397" i="1" a="1"/>
  <c r="AO358" i="1" a="1"/>
  <c r="BC313" i="1" a="1"/>
  <c r="AQ547" i="1" a="1"/>
  <c r="BG272" i="1" a="1"/>
  <c r="BI763" i="1" a="1"/>
  <c r="BB240" i="1" a="1"/>
  <c r="AP437" i="1" a="1"/>
  <c r="AV318" i="1" a="1"/>
  <c r="AQ971" i="1" a="1"/>
  <c r="AQ375" i="1" a="1"/>
  <c r="BC419" i="1" a="1"/>
  <c r="AO885" i="1" a="1"/>
  <c r="AZ396" i="1" a="1"/>
  <c r="AU389" i="1" a="1"/>
  <c r="BG263" i="1" a="1"/>
  <c r="BB447" i="1" a="1"/>
  <c r="BG290" i="1" a="1"/>
  <c r="BI853" i="1" a="1"/>
  <c r="AP443" i="1" a="1"/>
  <c r="AP291" i="1" a="1"/>
  <c r="AQ854" i="1" a="1"/>
  <c r="AO241" i="1" a="1"/>
  <c r="BC341" i="1" a="1"/>
  <c r="AY969" i="1" a="1"/>
  <c r="AY354" i="1" a="1"/>
  <c r="BH941" i="1" a="1"/>
  <c r="BA353" i="1" a="1"/>
  <c r="AQ294" i="1" a="1"/>
  <c r="BC277" i="1" a="1"/>
  <c r="BH443" i="1" a="1"/>
  <c r="AR741" i="1" a="1"/>
  <c r="AO424" i="1" a="1"/>
  <c r="AO429" i="1" a="1"/>
  <c r="AO469" i="1" a="1"/>
  <c r="BD225" i="1" a="1"/>
  <c r="AP383" i="1" a="1"/>
  <c r="AT60" i="1" a="1"/>
  <c r="BG393" i="1" a="1"/>
  <c r="BI263" i="1" a="1"/>
  <c r="BB703" i="1" a="1"/>
  <c r="AU402" i="1" a="1"/>
  <c r="AR325" i="1" a="1"/>
  <c r="AR267" i="1" a="1"/>
  <c r="BB376" i="1" a="1"/>
  <c r="BH706" i="1" a="1"/>
  <c r="BA372" i="1" a="1"/>
  <c r="BJ282" i="1" a="1"/>
  <c r="AW771" i="1" a="1"/>
  <c r="AT315" i="1" a="1"/>
  <c r="AQ370" i="1" a="1"/>
  <c r="AZ239" i="1" a="1"/>
  <c r="AO828" i="1" a="1"/>
  <c r="AS796" i="1" a="1"/>
  <c r="BA274" i="1" a="1"/>
  <c r="BF256" i="1" a="1"/>
  <c r="BC697" i="1" a="1"/>
  <c r="BE322" i="1" a="1"/>
  <c r="AP370" i="1" a="1"/>
  <c r="BG491" i="1" a="1"/>
  <c r="AZ291" i="1" a="1"/>
  <c r="AX393" i="1" a="1"/>
  <c r="BD297" i="1" a="1"/>
  <c r="BD386" i="1" a="1"/>
  <c r="AP314" i="1" a="1"/>
  <c r="AT360" i="1" a="1"/>
  <c r="AS421" i="1" a="1"/>
  <c r="BJ697" i="1" a="1"/>
  <c r="AU853" i="1" a="1"/>
  <c r="AS351" i="1" a="1"/>
  <c r="AS288" i="1" a="1"/>
  <c r="AP354" i="1" a="1"/>
  <c r="AX778" i="1" a="1"/>
  <c r="AP389" i="1" a="1"/>
  <c r="AY831" i="1" a="1"/>
  <c r="BJ760" i="1" a="1"/>
  <c r="AR841" i="1" a="1"/>
  <c r="BA758" i="1" a="1"/>
  <c r="AT352" i="1" a="1"/>
  <c r="AX287" i="1" a="1"/>
  <c r="AP330" i="1" a="1"/>
  <c r="BE224" i="1" a="1"/>
  <c r="AX711" i="1" a="1"/>
  <c r="AO835" i="1" a="1"/>
  <c r="BA637" i="1" a="1"/>
  <c r="BJ667" i="1" a="1"/>
  <c r="BD660" i="1" a="1"/>
  <c r="AS640" i="1" a="1"/>
  <c r="BJ366" i="1" a="1"/>
  <c r="AO666" i="1" a="1"/>
  <c r="BH298" i="1" a="1"/>
  <c r="BA781" i="1" a="1"/>
  <c r="BG509" i="1" a="1"/>
  <c r="BB554" i="1" a="1"/>
  <c r="AT779" i="1" a="1"/>
  <c r="AZ840" i="1" a="1"/>
  <c r="BG733" i="1" a="1"/>
  <c r="AX761" i="1" a="1"/>
  <c r="BI609" i="1" a="1"/>
  <c r="BI266" i="1" a="1"/>
  <c r="AR587" i="1" a="1"/>
  <c r="AY222" i="1" a="1"/>
  <c r="BC377" i="1" a="1"/>
  <c r="BC347" i="1" a="1"/>
  <c r="BH751" i="1" a="1"/>
  <c r="BB364" i="1" a="1"/>
  <c r="AO225" i="1" a="1"/>
  <c r="AT679" i="1" a="1"/>
  <c r="AP758" i="1" a="1"/>
  <c r="AR733" i="1" a="1"/>
  <c r="BC254" i="1" a="1"/>
  <c r="BG381" i="1" a="1"/>
  <c r="AO297" i="1" a="1"/>
  <c r="BG276" i="1" a="1"/>
  <c r="BI607" i="1" a="1"/>
  <c r="BI648" i="1" a="1"/>
  <c r="BB357" i="1" a="1"/>
  <c r="AO277" i="1" a="1"/>
  <c r="BD667" i="1" a="1"/>
  <c r="BC357" i="1" a="1"/>
  <c r="BJ828" i="1" a="1"/>
  <c r="AS760" i="1" a="1"/>
  <c r="AT562" i="1" a="1"/>
  <c r="BH634" i="1" a="1"/>
  <c r="AZ265" i="1" a="1"/>
  <c r="AW765" i="1" a="1"/>
  <c r="AV222" i="1" a="1"/>
  <c r="AT673" i="1" a="1"/>
  <c r="BG342" i="1" a="1"/>
  <c r="BF266" i="1" a="1"/>
  <c r="AR749" i="1" a="1"/>
  <c r="AR662" i="1" a="1"/>
  <c r="BJ605" i="1" a="1"/>
  <c r="BI315" i="1" a="1"/>
  <c r="BE399" i="1" a="1"/>
  <c r="BI451" i="1" a="1"/>
  <c r="BD264" i="1" a="1"/>
  <c r="BF221" i="1" a="1"/>
  <c r="BH380" i="1" a="1"/>
  <c r="AY399" i="1" a="1"/>
  <c r="AQ319" i="1" a="1"/>
  <c r="AO229" i="1" a="1"/>
  <c r="BC829" i="1" a="1"/>
  <c r="AW369" i="1" a="1"/>
  <c r="BI818" i="1" a="1"/>
  <c r="AU572" i="1" a="1"/>
  <c r="BA743" i="1" a="1"/>
  <c r="AU497" i="1" a="1"/>
  <c r="AR767" i="1" a="1"/>
  <c r="AO691" i="1" a="1"/>
  <c r="AS491" i="1" a="1"/>
  <c r="BC681" i="1" a="1"/>
  <c r="BA476" i="1" a="1"/>
  <c r="BJ358" i="1" a="1"/>
  <c r="AS688" i="1" a="1"/>
  <c r="BA789" i="1" a="1"/>
  <c r="AZ806" i="1" a="1"/>
  <c r="AR856" i="1" a="1"/>
  <c r="AW218" i="1" a="1"/>
  <c r="BA451" i="1" a="1"/>
  <c r="AX224" i="1" a="1"/>
  <c r="AZ766" i="1" a="1"/>
  <c r="BA604" i="1" a="1"/>
  <c r="AS400" i="1" a="1"/>
  <c r="BD789" i="1" a="1"/>
  <c r="AW422" i="1" a="1"/>
  <c r="BD286" i="1" a="1"/>
  <c r="BA723" i="1" a="1"/>
  <c r="BB405" i="1" a="1"/>
  <c r="BF613" i="1" a="1"/>
  <c r="BA816" i="1" a="1"/>
  <c r="BF283" i="1" a="1"/>
  <c r="BG361" i="1" a="1"/>
  <c r="BC439" i="1" a="1"/>
  <c r="AV790" i="1" a="1"/>
  <c r="AW750" i="1" a="1"/>
  <c r="AY696" i="1" a="1"/>
  <c r="AS259" i="1" a="1"/>
  <c r="AW646" i="1" a="1"/>
  <c r="BE354" i="1" a="1"/>
  <c r="AP428" i="1" a="1"/>
  <c r="AX314" i="1" a="1"/>
  <c r="BA739" i="1" a="1"/>
  <c r="AX526" i="1" a="1"/>
  <c r="AP725" i="1" a="1"/>
  <c r="AQ552" i="1" a="1"/>
  <c r="BJ260" i="1" a="1"/>
  <c r="AY753" i="1" a="1"/>
  <c r="AZ700" i="1" a="1"/>
  <c r="BG775" i="1" a="1"/>
  <c r="AW773" i="1" a="1"/>
  <c r="AT718" i="1" a="1"/>
  <c r="AU413" i="1" a="1"/>
  <c r="AR635" i="1" a="1"/>
  <c r="AV518" i="1" a="1"/>
  <c r="BI814" i="1" a="1"/>
  <c r="BA725" i="1" a="1"/>
  <c r="AY834" i="1" a="1"/>
  <c r="BB623" i="1" a="1"/>
  <c r="BF249" i="1" a="1"/>
  <c r="AW813" i="1" a="1"/>
  <c r="BI712" i="1" a="1"/>
  <c r="BI745" i="1" a="1"/>
  <c r="BJ571" i="1" a="1"/>
  <c r="BH656" i="1" a="1"/>
  <c r="AU710" i="1" a="1"/>
  <c r="AX651" i="1" a="1"/>
  <c r="AO812" i="1" a="1"/>
  <c r="AZ828" i="1" a="1"/>
  <c r="BG634" i="1" a="1"/>
  <c r="BC869" i="1" a="1"/>
  <c r="BA812" i="1" a="1"/>
  <c r="AU728" i="1" a="1"/>
  <c r="AP387" i="1" a="1"/>
  <c r="AU807" i="1" a="1"/>
  <c r="AQ815" i="1" a="1"/>
  <c r="BD705" i="1" a="1"/>
  <c r="BG262" i="1" a="1"/>
  <c r="AW301" i="1" a="1"/>
  <c r="BJ774" i="1" a="1"/>
  <c r="AR742" i="1" a="1"/>
  <c r="BA714" i="1" a="1"/>
  <c r="AV718" i="1" a="1"/>
  <c r="AV754" i="1" a="1"/>
  <c r="AX405" i="1" a="1"/>
  <c r="BH831" i="1" a="1"/>
  <c r="AQ809" i="1" a="1"/>
  <c r="BI564" i="1" a="1"/>
  <c r="BC548" i="1" a="1"/>
  <c r="AQ650" i="1" a="1"/>
  <c r="BE623" i="1" a="1"/>
  <c r="BI840" i="1" a="1"/>
  <c r="AW247" i="1" a="1"/>
  <c r="AR819" i="1" a="1"/>
  <c r="AZ237" i="1" a="1"/>
  <c r="BG245" i="1" a="1"/>
  <c r="BG341" i="1" a="1"/>
  <c r="AX717" i="1" a="1"/>
  <c r="BC395" i="1" a="1"/>
  <c r="BD366" i="1" a="1"/>
  <c r="BI856" i="1" a="1"/>
  <c r="BG243" i="1" a="1"/>
  <c r="BG277" i="1" a="1"/>
  <c r="AY763" i="1" a="1"/>
  <c r="AO371" i="1" a="1"/>
  <c r="BA298" i="1" a="1"/>
  <c r="AS615" i="1" a="1"/>
  <c r="BD743" i="1" a="1"/>
  <c r="BH731" i="1" a="1"/>
  <c r="AR251" i="1" a="1"/>
  <c r="AS639" i="1" a="1"/>
  <c r="BC661" i="1" a="1"/>
  <c r="AO650" i="1" a="1"/>
  <c r="AO795" i="1" a="1"/>
  <c r="BF684" i="1" a="1"/>
  <c r="BA685" i="1" a="1"/>
  <c r="AX847" i="1" a="1"/>
  <c r="BD247" i="1" a="1"/>
  <c r="AU752" i="1" a="1"/>
  <c r="AS838" i="1" a="1"/>
  <c r="BH854" i="1" a="1"/>
  <c r="BF294" i="1" a="1"/>
  <c r="BF776" i="1" a="1"/>
  <c r="AZ818" i="1" a="1"/>
  <c r="BJ836" i="1" a="1"/>
  <c r="BI367" i="1" a="1"/>
  <c r="AQ726" i="1" a="1"/>
  <c r="BG315" i="1" a="1"/>
  <c r="AP709" i="1" a="1"/>
  <c r="AY844" i="1" a="1"/>
  <c r="BD713" i="1" a="1"/>
  <c r="AV339" i="1" a="1"/>
  <c r="AU809" i="1" a="1"/>
  <c r="AV761" i="1" a="1"/>
  <c r="BJ288" i="1" a="1"/>
  <c r="BG718" i="1" a="1"/>
  <c r="AX270" i="1" a="1"/>
  <c r="BC251" i="1" a="1"/>
  <c r="BF463" i="1" a="1"/>
  <c r="BB269" i="1" a="1"/>
  <c r="BD701" i="1" a="1"/>
  <c r="BB732" i="1" a="1"/>
  <c r="AZ686" i="1" a="1"/>
  <c r="AO335" i="1" a="1"/>
  <c r="BI419" i="1" a="1"/>
  <c r="AU299" i="1" a="1"/>
  <c r="AS327" i="1" a="1"/>
  <c r="AQ711" i="1" a="1"/>
  <c r="BA620" i="1" a="1"/>
  <c r="BB501" i="1" a="1"/>
  <c r="BI780" i="1" a="1"/>
  <c r="BG359" i="1" a="1"/>
  <c r="BH300" i="1" a="1"/>
  <c r="AZ325" i="1" a="1"/>
  <c r="AT272" i="1" a="1"/>
  <c r="BG334" i="1" a="1"/>
  <c r="BG694" i="1" a="1"/>
  <c r="BJ269" i="1" a="1"/>
  <c r="AU741" i="1" a="1"/>
  <c r="AY306" i="1" a="1"/>
  <c r="BF877" i="1" a="1"/>
  <c r="AX255" i="1" a="1"/>
  <c r="AQ358" i="1" a="1"/>
  <c r="BF735" i="1" a="1"/>
  <c r="BE666" i="1" a="1"/>
  <c r="AS738" i="1" a="1"/>
  <c r="BI741" i="1" a="1"/>
  <c r="AS806" i="1" a="1"/>
  <c r="AO849" i="1" a="1"/>
  <c r="BI711" i="1" a="1"/>
  <c r="BE762" i="1" a="1"/>
  <c r="AX735" i="1" a="1"/>
  <c r="AZ322" i="1" a="1"/>
  <c r="BI278" i="1" a="1"/>
  <c r="AT658" i="1" a="1"/>
  <c r="AW650" i="1" a="1"/>
  <c r="BG448" i="1" a="1"/>
  <c r="BB388" i="1" a="1"/>
  <c r="AW295" i="1" a="1"/>
  <c r="BH848" i="1" a="1"/>
  <c r="BF774" i="1" a="1"/>
  <c r="BC221" i="1" a="1"/>
  <c r="BA492" i="1" a="1"/>
  <c r="BJ626" i="1" a="1"/>
  <c r="BA402" i="1" a="1"/>
  <c r="BG755" i="1" a="1"/>
  <c r="AW613" i="1" a="1"/>
  <c r="BA837" i="1" a="1"/>
  <c r="AV598" i="1" a="1"/>
  <c r="AQ596" i="1" a="1"/>
  <c r="AV515" i="1" a="1"/>
  <c r="BG428" i="1" a="1"/>
  <c r="AV584" i="1" a="1"/>
  <c r="AS762" i="1" a="1"/>
  <c r="AR817" i="1" a="1"/>
  <c r="AZ785" i="1" a="1"/>
  <c r="BG697" i="1" a="1"/>
  <c r="AU796" i="1" a="1"/>
  <c r="AO585" i="1" a="1"/>
  <c r="AR287" i="1" a="1"/>
  <c r="BG776" i="1" a="1"/>
  <c r="BE697" i="1" a="1"/>
  <c r="AW803" i="1" a="1"/>
  <c r="AV807" i="1" a="1"/>
  <c r="AR956" i="1" a="1"/>
  <c r="AX441" i="1" a="1"/>
  <c r="AZ547" i="1" a="1"/>
  <c r="BE690" i="1" a="1"/>
  <c r="BD798" i="1" a="1"/>
  <c r="AV574" i="1" a="1"/>
  <c r="AT748" i="1" a="1"/>
  <c r="AZ467" i="1" a="1"/>
  <c r="BD773" i="1" a="1"/>
  <c r="BI391" i="1" a="1"/>
  <c r="BA696" i="1" a="1"/>
  <c r="AQ749" i="1" a="1"/>
  <c r="AU709" i="1" a="1"/>
  <c r="BA545" i="1" a="1"/>
  <c r="BB258" i="1" a="1"/>
  <c r="AS835" i="1" a="1"/>
  <c r="BH441" i="1" a="1"/>
  <c r="AP699" i="1" a="1"/>
  <c r="BG484" i="1" a="1"/>
  <c r="BG632" i="1" a="1"/>
  <c r="BB576" i="1" a="1"/>
  <c r="BJ495" i="1" a="1"/>
  <c r="BB314" i="1" a="1"/>
  <c r="AT663" i="1" a="1"/>
  <c r="BJ494" i="1" a="1"/>
  <c r="BD620" i="1" a="1"/>
  <c r="BC496" i="1" a="1"/>
  <c r="AO684" i="1" a="1"/>
  <c r="AY825" i="1" a="1"/>
  <c r="BE252" i="1" a="1"/>
  <c r="AY289" i="1" a="1"/>
  <c r="AY720" i="1" a="1"/>
  <c r="BJ235" i="1" a="1"/>
  <c r="AR222" i="1" a="1"/>
  <c r="AU316" i="1" a="1"/>
  <c r="BG747" i="1" a="1"/>
  <c r="BJ223" i="1" a="1"/>
  <c r="BE729" i="1" a="1"/>
  <c r="BD800" i="1" a="1"/>
  <c r="AZ756" i="1" a="1"/>
  <c r="BB337" i="1" a="1"/>
  <c r="BI311" i="1" a="1"/>
  <c r="BF717" i="1" a="1"/>
  <c r="BE264" i="1" a="1"/>
  <c r="AU493" i="1" a="1"/>
  <c r="AZ584" i="1" a="1"/>
  <c r="AP485" i="1" a="1"/>
  <c r="AO751" i="1" a="1"/>
  <c r="AW653" i="1" a="1"/>
  <c r="AU228" i="1" a="1"/>
  <c r="AY221" i="1" a="1"/>
  <c r="BF538" i="1" a="1"/>
  <c r="BC403" i="1" a="1"/>
  <c r="BG651" i="1" a="1"/>
  <c r="BI330" i="1" a="1"/>
  <c r="AR265" i="1" a="1"/>
  <c r="AV447" i="1" a="1"/>
  <c r="AY472" i="1" a="1"/>
  <c r="AQ305" i="1" a="1"/>
  <c r="AT243" i="1" a="1"/>
  <c r="BD219" i="1" a="1"/>
  <c r="AX686" i="1" a="1"/>
  <c r="BH724" i="1" a="1"/>
  <c r="BI224" i="1" a="1"/>
  <c r="BC721" i="1" a="1"/>
  <c r="BC323" i="1" a="1"/>
  <c r="AV399" i="1" a="1"/>
  <c r="AX281" i="1" a="1"/>
  <c r="AW252" i="1" a="1"/>
  <c r="BG552" i="1" a="1"/>
  <c r="BB518" i="1" a="1"/>
  <c r="AV333" i="1" a="1"/>
  <c r="AX724" i="1" a="1"/>
  <c r="AY304" i="1" a="1"/>
  <c r="AO714" i="1" a="1"/>
  <c r="BG734" i="1" a="1"/>
  <c r="AQ268" i="1" a="1"/>
  <c r="AT803" i="1" a="1"/>
  <c r="AT714" i="1" a="1"/>
  <c r="AT388" i="1" a="1"/>
  <c r="BI772" i="1" a="1"/>
  <c r="BJ526" i="1" a="1"/>
  <c r="BJ773" i="1" a="1"/>
  <c r="AZ596" i="1" a="1"/>
  <c r="BA702" i="1" a="1"/>
  <c r="AP744" i="1" a="1"/>
  <c r="BG696" i="1" a="1"/>
  <c r="AY501" i="1" a="1"/>
  <c r="BC257" i="1" a="1"/>
  <c r="AW416" i="1" a="1"/>
  <c r="AQ782" i="1" a="1"/>
  <c r="BB790" i="1" a="1"/>
  <c r="BD813" i="1" a="1"/>
  <c r="BG751" i="1" a="1"/>
  <c r="AS235" i="1" a="1"/>
  <c r="AT743" i="1" a="1"/>
  <c r="AZ274" i="1" a="1"/>
  <c r="BI225" i="1" a="1"/>
  <c r="AT262" i="1" a="1"/>
  <c r="AZ409" i="1" a="1"/>
  <c r="AW352" i="1" a="1"/>
  <c r="BD942" i="1" a="1"/>
  <c r="BJ268" i="1" a="1"/>
  <c r="AR391" i="1" a="1"/>
  <c r="BH471" i="1" a="1"/>
  <c r="AQ858" i="1" a="1"/>
  <c r="AY380" i="1" a="1"/>
  <c r="AU433" i="1" a="1"/>
  <c r="AT862" i="1" a="1"/>
  <c r="BC868" i="1" a="1"/>
  <c r="BJ433" i="1" a="1"/>
  <c r="AZ900" i="1" a="1"/>
  <c r="AZ479" i="1" a="1"/>
  <c r="BE389" i="1" a="1"/>
  <c r="BC887" i="1" a="1"/>
  <c r="BA467" i="1" a="1"/>
  <c r="BH876" i="1" a="1"/>
  <c r="AW443" i="1" a="1"/>
  <c r="AT277" i="1" a="1"/>
  <c r="AR953" i="1" a="1"/>
  <c r="BH400" i="1" a="1"/>
  <c r="AR867" i="1" a="1"/>
  <c r="BF395" i="1" a="1"/>
  <c r="BA897" i="1" a="1"/>
  <c r="AY697" i="1" a="1"/>
  <c r="BF291" i="1" a="1"/>
  <c r="AW393" i="1" a="1"/>
  <c r="BC235" i="1" a="1"/>
  <c r="AQ824" i="1" a="1"/>
  <c r="AT821" i="1" a="1"/>
  <c r="BC321" i="1" a="1"/>
  <c r="BB821" i="1" a="1"/>
  <c r="AV802" i="1" a="1"/>
  <c r="BF269" i="1" a="1"/>
  <c r="BD340" i="1" a="1"/>
  <c r="BA73" i="1" a="1"/>
  <c r="BD392" i="1" a="1"/>
  <c r="AZ495" i="1" a="1"/>
  <c r="AY875" i="1" a="1"/>
  <c r="BC394" i="1" a="1"/>
  <c r="BJ316" i="1" a="1"/>
  <c r="BI703" i="1" a="1"/>
  <c r="AX851" i="1" a="1"/>
  <c r="BI887" i="1" a="1"/>
  <c r="BH463" i="1" a="1"/>
  <c r="BI432" i="1" a="1"/>
  <c r="BD367" i="1" a="1"/>
  <c r="AT404" i="1" a="1"/>
  <c r="AU874" i="1" a="1"/>
  <c r="AQ472" i="1" a="1"/>
  <c r="AU367" i="1" a="1"/>
  <c r="AY295" i="1" a="1"/>
  <c r="BD682" i="1" a="1"/>
  <c r="BD246" i="1" a="1"/>
  <c r="AO221" i="1" a="1"/>
  <c r="BH426" i="1" a="1"/>
  <c r="AQ272" i="1" a="1"/>
  <c r="BJ306" i="1" a="1"/>
  <c r="AP478" i="1" a="1"/>
  <c r="AU325" i="1" a="1"/>
  <c r="AO255" i="1" a="1"/>
  <c r="BF335" i="1" a="1"/>
  <c r="AY778" i="1" a="1"/>
  <c r="AX872" i="1" a="1"/>
  <c r="AS739" i="1" a="1"/>
  <c r="BF318" i="1" a="1"/>
  <c r="AY361" i="1" a="1"/>
  <c r="AV916" i="1" a="1"/>
  <c r="AU289" i="1" a="1"/>
  <c r="AV353" i="1" a="1"/>
  <c r="AW382" i="1" a="1"/>
  <c r="BB950" i="1" a="1"/>
  <c r="AU423" i="1" a="1"/>
  <c r="BG441" i="1" a="1"/>
  <c r="BG420" i="1" a="1"/>
  <c r="AS223" i="1" a="1"/>
  <c r="BC411" i="1" a="1"/>
  <c r="AW725" i="1" a="1"/>
  <c r="BF467" i="1" a="1"/>
  <c r="AU961" i="1" a="1"/>
  <c r="BE744" i="1" a="1"/>
  <c r="BF677" i="1" a="1"/>
  <c r="AS683" i="1" a="1"/>
  <c r="BD557" i="1" a="1"/>
  <c r="BF275" i="1" a="1"/>
  <c r="BI833" i="1" a="1"/>
  <c r="AQ791" i="1" a="1"/>
  <c r="BH343" i="1" a="1"/>
  <c r="BD853" i="1" a="1"/>
  <c r="AT474" i="1" a="1"/>
  <c r="AW678" i="1" a="1"/>
  <c r="AR799" i="1" a="1"/>
  <c r="BA841" i="1" a="1"/>
  <c r="BJ291" i="1" a="1"/>
  <c r="BB673" i="1" a="1"/>
  <c r="AR865" i="1" a="1"/>
  <c r="AV386" i="1" a="1"/>
  <c r="AO332" i="1" a="1"/>
  <c r="BB251" i="1" a="1"/>
  <c r="AR304" i="1" a="1"/>
  <c r="AZ304" i="1" a="1"/>
  <c r="BC480" i="1" a="1"/>
  <c r="AR600" i="1" a="1"/>
  <c r="AZ280" i="1" a="1"/>
  <c r="AV439" i="1" a="1"/>
  <c r="BI337" i="1" a="1"/>
  <c r="AU363" i="1" a="1"/>
  <c r="BE906" i="1" a="1"/>
  <c r="AZ263" i="1" a="1"/>
  <c r="AX366" i="1" a="1"/>
  <c r="AW692" i="1" a="1"/>
  <c r="BB5" i="1" a="1"/>
  <c r="BG432" i="1" a="1"/>
  <c r="AO235" i="1" a="1"/>
  <c r="AS850" i="1" a="1"/>
  <c r="BJ952" i="1" a="1"/>
  <c r="BI454" i="1" a="1"/>
  <c r="BI276" i="1" a="1"/>
  <c r="AQ244" i="1" a="1"/>
  <c r="AX369" i="1" a="1"/>
  <c r="AT326" i="1" a="1"/>
  <c r="AO704" i="1" a="1"/>
  <c r="AY390" i="1" a="1"/>
  <c r="BD879" i="1" a="1"/>
  <c r="BD220" i="1" a="1"/>
  <c r="AP332" i="1" a="1"/>
  <c r="AV556" i="1" a="1"/>
  <c r="AP834" i="1" a="1"/>
  <c r="BA328" i="1" a="1"/>
  <c r="AU679" i="1" a="1"/>
  <c r="BC290" i="1" a="1"/>
  <c r="BH322" i="1" a="1"/>
  <c r="AU693" i="1" a="1"/>
  <c r="BG348" i="1" a="1"/>
  <c r="BD614" i="1" a="1"/>
  <c r="AP288" i="1" a="1"/>
  <c r="BC833" i="1" a="1"/>
  <c r="AS837" i="1" a="1"/>
  <c r="AZ874" i="1" a="1"/>
  <c r="AY345" i="1" a="1"/>
  <c r="AT789" i="1" a="1"/>
  <c r="AP544" i="1" a="1"/>
  <c r="BD848" i="1" a="1"/>
  <c r="AZ799" i="1" a="1"/>
  <c r="AX757" i="1" a="1"/>
  <c r="AU857" i="1" a="1"/>
  <c r="BI750" i="1" a="1"/>
  <c r="AU838" i="1" a="1"/>
  <c r="AQ753" i="1" a="1"/>
  <c r="BH596" i="1" a="1"/>
  <c r="BH835" i="1" a="1"/>
  <c r="AS489" i="1" a="1"/>
  <c r="BA304" i="1" a="1"/>
  <c r="AS292" i="1" a="1"/>
  <c r="BG750" i="1" a="1"/>
  <c r="AT750" i="1" a="1"/>
  <c r="BD617" i="1" a="1"/>
  <c r="AP845" i="1" a="1"/>
  <c r="BI793" i="1" a="1"/>
  <c r="BD716" i="1" a="1"/>
  <c r="BG762" i="1" a="1"/>
  <c r="BC761" i="1" a="1"/>
  <c r="BH769" i="1" a="1"/>
  <c r="AW832" i="1" a="1"/>
  <c r="AW377" i="1" a="1"/>
  <c r="BI578" i="1" a="1"/>
  <c r="AV765" i="1" a="1"/>
  <c r="AQ548" i="1" a="1"/>
  <c r="BD355" i="1" a="1"/>
  <c r="AP794" i="1" a="1"/>
  <c r="AQ301" i="1" a="1"/>
  <c r="AT288" i="1" a="1"/>
  <c r="AV422" i="1" a="1"/>
  <c r="BE846" i="1" a="1"/>
  <c r="AY810" i="1" a="1"/>
  <c r="BH436" i="1" a="1"/>
  <c r="BI773" i="1" a="1"/>
  <c r="BA400" i="1" a="1"/>
  <c r="AR306" i="1" a="1"/>
  <c r="AZ340" i="1" a="1"/>
  <c r="AV627" i="1" a="1"/>
  <c r="AU244" i="1" a="1"/>
  <c r="AZ784" i="1" a="1"/>
  <c r="AO613" i="1" a="1"/>
  <c r="BC843" i="1" a="1"/>
  <c r="BC490" i="1" a="1"/>
  <c r="AV681" i="1" a="1"/>
  <c r="AS290" i="1" a="1"/>
  <c r="BD634" i="1" a="1"/>
  <c r="AS804" i="1" a="1"/>
  <c r="BB592" i="1" a="1"/>
  <c r="BE547" i="1" a="1"/>
  <c r="BG222" i="1" a="1"/>
  <c r="AX822" i="1" a="1"/>
  <c r="BI473" i="1" a="1"/>
  <c r="BC219" i="1" a="1"/>
  <c r="BG221" i="1" a="1"/>
  <c r="BF226" i="1" a="1"/>
  <c r="BF733" i="1" a="1"/>
  <c r="BI571" i="1" a="1"/>
  <c r="AT380" i="1" a="1"/>
  <c r="AO248" i="1" a="1"/>
  <c r="BI781" i="1" a="1"/>
  <c r="BE306" i="1" a="1"/>
  <c r="AX273" i="1" a="1"/>
  <c r="AZ385" i="1" a="1"/>
  <c r="BC722" i="1" a="1"/>
  <c r="BA238" i="1" a="1"/>
  <c r="AO342" i="1" a="1"/>
  <c r="BH700" i="1" a="1"/>
  <c r="BJ852" i="1" a="1"/>
  <c r="AP424" i="1" a="1"/>
  <c r="BC504" i="1" a="1"/>
  <c r="BF765" i="1" a="1"/>
  <c r="BD846" i="1" a="1"/>
  <c r="BJ679" i="1" a="1"/>
  <c r="BI500" i="1" a="1"/>
  <c r="BG763" i="1" a="1"/>
  <c r="AZ294" i="1" a="1"/>
  <c r="BH367" i="1" a="1"/>
  <c r="BE712" i="1" a="1"/>
  <c r="AU270" i="1" a="1"/>
  <c r="AU628" i="1" a="1"/>
  <c r="AO589" i="1" a="1"/>
  <c r="AX843" i="1" a="1"/>
  <c r="AU329" i="1" a="1"/>
  <c r="BH321" i="1" a="1"/>
  <c r="AO625" i="1" a="1"/>
  <c r="BG252" i="1" a="1"/>
  <c r="BB570" i="1" a="1"/>
  <c r="AV795" i="1" a="1"/>
  <c r="BG312" i="1" a="1"/>
  <c r="BF551" i="1" a="1"/>
  <c r="AO853" i="1" a="1"/>
  <c r="AR340" i="1" a="1"/>
  <c r="AU706" i="1" a="1"/>
  <c r="AU608" i="1" a="1"/>
  <c r="BB543" i="1" a="1"/>
  <c r="BE617" i="1" a="1"/>
  <c r="AQ473" i="1" a="1"/>
  <c r="BB226" i="1" a="1"/>
  <c r="AX849" i="1" a="1"/>
  <c r="AU362" i="1" a="1"/>
  <c r="AW286" i="1" a="1"/>
  <c r="AT797" i="1" a="1"/>
  <c r="BC360" i="1" a="1"/>
  <c r="AV363" i="1" a="1"/>
  <c r="AQ450" i="1" a="1"/>
  <c r="BJ379" i="1" a="1"/>
  <c r="AW264" i="1" a="1"/>
  <c r="AQ366" i="1" a="1"/>
  <c r="BJ630" i="1" a="1"/>
  <c r="AX497" i="1" a="1"/>
  <c r="AY752" i="1" a="1"/>
  <c r="AR838" i="1" a="1"/>
  <c r="BH784" i="1" a="1"/>
  <c r="AT791" i="1" a="1"/>
  <c r="BC781" i="1" a="1"/>
  <c r="AX820" i="1" a="1"/>
  <c r="BB305" i="1" a="1"/>
  <c r="AP703" i="1" a="1"/>
  <c r="AO825" i="1" a="1"/>
  <c r="BA490" i="1" a="1"/>
  <c r="AQ710" i="1" a="1"/>
  <c r="AQ606" i="1" a="1"/>
  <c r="AX701" i="1" a="1"/>
  <c r="BD252" i="1" a="1"/>
  <c r="BB809" i="1" a="1"/>
  <c r="BA292" i="1" a="1"/>
  <c r="AU611" i="1" a="1"/>
  <c r="BE262" i="1" a="1"/>
  <c r="AV565" i="1" a="1"/>
  <c r="BA898" i="1" a="1"/>
  <c r="BD287" i="1" a="1"/>
  <c r="BE747" i="1" a="1"/>
  <c r="AT828" i="1" a="1"/>
  <c r="AW405" i="1" a="1"/>
  <c r="BE854" i="1" a="1"/>
  <c r="BF849" i="1" a="1"/>
  <c r="AV312" i="1" a="1"/>
  <c r="BB307" i="1" a="1"/>
  <c r="BG442" i="1" a="1"/>
  <c r="BG960" i="1" a="1"/>
  <c r="AY244" i="1" a="1"/>
  <c r="AP289" i="1" a="1"/>
  <c r="AR525" i="1" a="1"/>
  <c r="BG370" i="1" a="1"/>
  <c r="AT258" i="1" a="1"/>
  <c r="AR755" i="1" a="1"/>
  <c r="AX706" i="1" a="1"/>
  <c r="BI778" i="1" a="1"/>
  <c r="BC737" i="1" a="1"/>
  <c r="AQ681" i="1" a="1"/>
  <c r="BD711" i="1" a="1"/>
  <c r="BG531" i="1" a="1"/>
  <c r="BI506" i="1" a="1"/>
  <c r="AX392" i="1" a="1"/>
  <c r="BE368" i="1" a="1"/>
  <c r="AR789" i="1" a="1"/>
  <c r="AU700" i="1" a="1"/>
  <c r="AU834" i="1" a="1"/>
  <c r="AR849" i="1" a="1"/>
  <c r="AU440" i="1" a="1"/>
  <c r="AZ816" i="1" a="1"/>
  <c r="AQ266" i="1" a="1"/>
  <c r="AY238" i="1" a="1"/>
  <c r="BG662" i="1" a="1"/>
  <c r="BE759" i="1" a="1"/>
  <c r="AX668" i="1" a="1"/>
  <c r="BI361" i="1" a="1"/>
  <c r="AU731" i="1" a="1"/>
  <c r="BD315" i="1" a="1"/>
  <c r="AT219" i="1" a="1"/>
  <c r="BH252" i="1" a="1"/>
  <c r="AX468" i="1" a="1"/>
  <c r="AW390" i="1" a="1"/>
  <c r="BC233" i="1" a="1"/>
  <c r="AT609" i="1" a="1"/>
  <c r="BH668" i="1" a="1"/>
  <c r="BH535" i="1" a="1"/>
  <c r="AY657" i="1" a="1"/>
  <c r="BB757" i="1" a="1"/>
  <c r="BC330" i="1" a="1"/>
  <c r="AU349" i="1" a="1"/>
  <c r="AR252" i="1" a="1"/>
  <c r="AV666" i="1" a="1"/>
  <c r="BD257" i="1" a="1"/>
  <c r="BI267" i="1" a="1"/>
  <c r="AT345" i="1" a="1"/>
  <c r="AV818" i="1" a="1"/>
  <c r="AW626" i="1" a="1"/>
  <c r="BG816" i="1" a="1"/>
  <c r="AU720" i="1" a="1"/>
  <c r="AR408" i="1" a="1"/>
  <c r="AP281" i="1" a="1"/>
  <c r="AW279" i="1" a="1"/>
  <c r="BB720" i="1" a="1"/>
  <c r="BD244" i="1" a="1"/>
  <c r="AU760" i="1" a="1"/>
  <c r="AS768" i="1" a="1"/>
  <c r="BB285" i="1" a="1"/>
  <c r="BE375" i="1" a="1"/>
  <c r="AQ784" i="1" a="1"/>
  <c r="AY450" i="1" a="1"/>
  <c r="BF377" i="1" a="1"/>
  <c r="BF382" i="1" a="1"/>
  <c r="AU353" i="1" a="1"/>
  <c r="AW685" i="1" a="1"/>
  <c r="AQ806" i="1" a="1"/>
  <c r="AY942" i="1" a="1"/>
  <c r="AX275" i="1" a="1"/>
  <c r="BG827" i="1" a="1"/>
  <c r="BC657" i="1" a="1"/>
  <c r="AQ739" i="1" a="1"/>
  <c r="AT687" i="1" a="1"/>
  <c r="AQ648" i="1" a="1"/>
  <c r="BA594" i="1" a="1"/>
  <c r="BG412" i="1" a="1"/>
  <c r="AZ275" i="1" a="1"/>
  <c r="BD402" i="1" a="1"/>
  <c r="AY630" i="1" a="1"/>
  <c r="BH269" i="1" a="1"/>
  <c r="AS771" i="1" a="1"/>
  <c r="AS819" i="1" a="1"/>
  <c r="BF736" i="1" a="1"/>
  <c r="BA267" i="1" a="1"/>
  <c r="AT224" i="1" a="1"/>
  <c r="AR706" i="1" a="1"/>
  <c r="AZ735" i="1" a="1"/>
  <c r="AO667" i="1" a="1"/>
  <c r="AO832" i="1" a="1"/>
  <c r="AZ354" i="1" a="1"/>
  <c r="BD782" i="1" a="1"/>
  <c r="AV688" i="1" a="1"/>
  <c r="BA282" i="1" a="1"/>
  <c r="AY460" i="1" a="1"/>
  <c r="BD354" i="1" a="1"/>
  <c r="BB736" i="1" a="1"/>
  <c r="AT229" i="1" a="1"/>
  <c r="AV720" i="1" a="1"/>
  <c r="BB334" i="1" a="1"/>
  <c r="BC295" i="1" a="1"/>
  <c r="BE463" i="1" a="1"/>
  <c r="BI464" i="1" a="1"/>
  <c r="BC327" i="1" a="1"/>
  <c r="BC696" i="1" a="1"/>
  <c r="BE674" i="1" a="1"/>
  <c r="AW705" i="1" a="1"/>
  <c r="AZ802" i="1" a="1"/>
  <c r="BD498" i="1" a="1"/>
  <c r="BC949" i="1" a="1"/>
  <c r="AV782" i="1" a="1"/>
  <c r="AX730" i="1" a="1"/>
  <c r="AZ549" i="1" a="1"/>
  <c r="BF690" i="1" a="1"/>
  <c r="BB708" i="1" a="1"/>
  <c r="BC675" i="1" a="1"/>
  <c r="BB785" i="1" a="1"/>
  <c r="AU381" i="1" a="1"/>
  <c r="BD624" i="1" a="1"/>
  <c r="BA665" i="1" a="1"/>
  <c r="AQ517" i="1" a="1"/>
  <c r="AR729" i="1" a="1"/>
  <c r="BB414" i="1" a="1"/>
  <c r="BE308" i="1" a="1"/>
  <c r="AW601" i="1" a="1"/>
  <c r="BE489" i="1" a="1"/>
  <c r="AQ840" i="1" a="1"/>
  <c r="AV730" i="1" a="1"/>
  <c r="AX784" i="1" a="1"/>
  <c r="BH382" i="1" a="1"/>
  <c r="AO728" i="1" a="1"/>
  <c r="BI717" i="1" a="1"/>
  <c r="BH547" i="1" a="1"/>
  <c r="BB818" i="1" a="1"/>
  <c r="BG778" i="1" a="1"/>
  <c r="BD820" i="1" a="1"/>
  <c r="AU833" i="1" a="1"/>
  <c r="AT265" i="1" a="1"/>
  <c r="AQ825" i="1" a="1"/>
  <c r="AU755" i="1" a="1"/>
  <c r="AS823" i="1" a="1"/>
  <c r="BF233" i="1" a="1"/>
  <c r="AO700" i="1" a="1"/>
  <c r="BA564" i="1" a="1"/>
  <c r="AS601" i="1" a="1"/>
  <c r="AR688" i="1" a="1"/>
  <c r="BJ784" i="1" a="1"/>
  <c r="BB815" i="1" a="1"/>
  <c r="AT538" i="1" a="1"/>
  <c r="AV677" i="1" a="1"/>
  <c r="BC854" i="1" a="1"/>
  <c r="BB294" i="1" a="1"/>
  <c r="AP841" i="1" a="1"/>
  <c r="AX626" i="1" a="1"/>
  <c r="BE342" i="1" a="1"/>
  <c r="BI242" i="1" a="1"/>
  <c r="BD778" i="1" a="1"/>
  <c r="AR766" i="1" a="1"/>
  <c r="AT422" i="1" a="1"/>
  <c r="BJ837" i="1" a="1"/>
  <c r="BI796" i="1" a="1"/>
  <c r="BC838" i="1" a="1"/>
  <c r="AW715" i="1" a="1"/>
  <c r="BB710" i="1" a="1"/>
  <c r="BJ566" i="1" a="1"/>
  <c r="BH699" i="1" a="1"/>
  <c r="AV843" i="1" a="1"/>
  <c r="BJ222" i="1" a="1"/>
  <c r="AP749" i="1" a="1"/>
  <c r="AR233" i="1" a="1"/>
  <c r="BH791" i="1" a="1"/>
  <c r="BI762" i="1" a="1"/>
  <c r="AP328" i="1" a="1"/>
  <c r="AT309" i="1" a="1"/>
  <c r="AX733" i="1" a="1"/>
  <c r="AP227" i="1" a="1"/>
  <c r="BA662" i="1" a="1"/>
  <c r="AT321" i="1" a="1"/>
  <c r="AS638" i="1" a="1"/>
  <c r="AY833" i="1" a="1"/>
  <c r="BJ324" i="1" a="1"/>
  <c r="AV252" i="1" a="1"/>
  <c r="AX550" i="1" a="1"/>
  <c r="AP722" i="1" a="1"/>
  <c r="AW774" i="1" a="1"/>
  <c r="BE328" i="1" a="1"/>
  <c r="AS379" i="1" a="1"/>
  <c r="AS228" i="1" a="1"/>
  <c r="AU800" i="1" a="1"/>
  <c r="AW357" i="1" a="1"/>
  <c r="BH793" i="1" a="1"/>
  <c r="BH725" i="1" a="1"/>
  <c r="AT683" i="1" a="1"/>
  <c r="AU762" i="1" a="1"/>
  <c r="BB353" i="1" a="1"/>
  <c r="BF741" i="1" a="1"/>
  <c r="AO410" i="1" a="1"/>
  <c r="AP363" i="1" a="1"/>
  <c r="AY782" i="1" a="1"/>
  <c r="BI530" i="1" a="1"/>
  <c r="BG609" i="1" a="1"/>
  <c r="BE624" i="1" a="1"/>
  <c r="AW630" i="1" a="1"/>
  <c r="AQ490" i="1" a="1"/>
  <c r="BB783" i="1" a="1"/>
  <c r="BB731" i="1" a="1"/>
  <c r="BC249" i="1" a="1"/>
  <c r="AQ379" i="1" a="1"/>
  <c r="BB505" i="1" a="1"/>
  <c r="AT695" i="1" a="1"/>
  <c r="AV689" i="1" a="1"/>
  <c r="BB558" i="1" a="1"/>
  <c r="AX722" i="1" a="1"/>
  <c r="AS812" i="1" a="1"/>
  <c r="AW508" i="1" a="1"/>
  <c r="BI537" i="1" a="1"/>
  <c r="BF706" i="1" a="1"/>
  <c r="BH384" i="1" a="1"/>
  <c r="AO310" i="1" a="1"/>
  <c r="AY218" i="1" a="1"/>
  <c r="AT816" i="1" a="1"/>
  <c r="BG795" i="1" a="1"/>
  <c r="AR769" i="1" a="1"/>
  <c r="BB748" i="1" a="1"/>
  <c r="BI262" i="1" a="1"/>
  <c r="AZ231" i="1" a="1"/>
  <c r="BE707" i="1" a="1"/>
  <c r="BG406" i="1" a="1"/>
  <c r="BA244" i="1" a="1"/>
  <c r="AQ651" i="1" a="1"/>
  <c r="BE958" i="1" a="1"/>
  <c r="AV346" i="1" a="1"/>
  <c r="AR365" i="1" a="1"/>
  <c r="BB413" i="1" a="1"/>
  <c r="AT794" i="1" a="1"/>
  <c r="AS973" i="1" a="1"/>
  <c r="BH454" i="1" a="1"/>
  <c r="BH392" i="1" a="1"/>
  <c r="AS339" i="1" a="1"/>
  <c r="AR346" i="1" a="1"/>
  <c r="AU437" i="1" a="1"/>
  <c r="AP384" i="1" a="1"/>
  <c r="BD445" i="1" a="1"/>
  <c r="AZ331" i="1" a="1"/>
  <c r="AZ374" i="1" a="1"/>
  <c r="AY948" i="1" a="1"/>
  <c r="BJ304" i="1" a="1"/>
  <c r="BG371" i="1" a="1"/>
  <c r="BF438" i="1" a="1"/>
  <c r="BI413" i="1" a="1"/>
  <c r="AW824" i="1" a="1"/>
  <c r="AO336" i="1" a="1"/>
  <c r="AO356" i="1" a="1"/>
  <c r="AO867" i="1" a="1"/>
  <c r="AU844" i="1" a="1"/>
  <c r="AO274" i="1" a="1"/>
  <c r="BD427" i="1" a="1"/>
  <c r="BD271" i="1" a="1"/>
  <c r="BB797" i="1" a="1"/>
  <c r="BH323" i="1" a="1"/>
  <c r="BD328" i="1" a="1"/>
  <c r="BE869" i="1" a="1"/>
  <c r="AU372" i="1" a="1"/>
  <c r="AP327" i="1" a="1"/>
  <c r="AR370" i="1" a="1"/>
  <c r="AV704" i="1" a="1"/>
  <c r="AP854" i="1" a="1"/>
  <c r="BI379" i="1" a="1"/>
  <c r="BC376" i="1" a="1"/>
  <c r="AY323" i="1" a="1"/>
  <c r="AU312" i="1" a="1"/>
  <c r="AQ705" i="1" a="1"/>
  <c r="AV708" i="1" a="1"/>
  <c r="AV232" i="1" a="1"/>
  <c r="AP283" i="1" a="1"/>
  <c r="BD262" i="1" a="1"/>
  <c r="BD377" i="1" a="1"/>
  <c r="BI296" i="1" a="1"/>
  <c r="AY710" i="1" a="1"/>
  <c r="AO333" i="1" a="1"/>
  <c r="BB348" i="1" a="1"/>
  <c r="BH270" i="1" a="1"/>
  <c r="AU306" i="1" a="1"/>
  <c r="BE768" i="1" a="1"/>
  <c r="AX838" i="1" a="1"/>
  <c r="AV798" i="1" a="1"/>
  <c r="AW985" i="1" a="1"/>
  <c r="BB443" i="1" a="1"/>
  <c r="BE317" i="1" a="1"/>
  <c r="BH224" i="1" a="1"/>
  <c r="BJ834" i="1" a="1"/>
  <c r="BC967" i="1" a="1"/>
  <c r="AP695" i="1" a="1"/>
  <c r="AP836" i="1" a="1"/>
  <c r="AQ238" i="1" a="1"/>
  <c r="BD944" i="1" a="1"/>
  <c r="BH345" i="1" a="1"/>
  <c r="BG388" i="1" a="1"/>
  <c r="BH391" i="1" a="1"/>
  <c r="AY478" i="1" a="1"/>
  <c r="AQ673" i="1" a="1"/>
  <c r="AQ306" i="1" a="1"/>
  <c r="AS418" i="1" a="1"/>
  <c r="AO296" i="1" a="1"/>
  <c r="BC385" i="1" a="1"/>
  <c r="AV462" i="1" a="1"/>
  <c r="BI261" i="1" a="1"/>
  <c r="BG857" i="1" a="1"/>
  <c r="AV357" i="1" a="1"/>
  <c r="BB310" i="1" a="1"/>
  <c r="AW680" i="1" a="1"/>
  <c r="BH304" i="1" a="1"/>
  <c r="AU652" i="1" a="1"/>
  <c r="AP416" i="1" a="1"/>
  <c r="AU835" i="1" a="1"/>
  <c r="BH744" i="1" a="1"/>
  <c r="AT579" i="1" a="1"/>
  <c r="AS325" i="1" a="1"/>
  <c r="BF388" i="1" a="1"/>
  <c r="AT363" i="1" a="1"/>
  <c r="AR772" i="1" a="1"/>
  <c r="AQ331" i="1" a="1"/>
  <c r="AO692" i="1" a="1"/>
  <c r="AY335" i="1" a="1"/>
  <c r="AO713" i="1" a="1"/>
  <c r="BF325" i="1" a="1"/>
  <c r="AT475" i="1" a="1"/>
  <c r="AV885" i="1" a="1"/>
  <c r="BH438" i="1" a="1"/>
  <c r="AT414" i="1" a="1"/>
  <c r="BE253" i="1" a="1"/>
  <c r="AY794" i="1" a="1"/>
  <c r="BD387" i="1" a="1"/>
  <c r="AQ330" i="1" a="1"/>
  <c r="BI868" i="1" a="1"/>
  <c r="AU352" i="1" a="1"/>
  <c r="AR891" i="1" a="1"/>
  <c r="AY452" i="1" a="1"/>
  <c r="AU319" i="1" a="1"/>
  <c r="AY337" i="1" a="1"/>
  <c r="BB358" i="1" a="1"/>
  <c r="AR388" i="1" a="1"/>
  <c r="BC386" i="1" a="1"/>
  <c r="BH294" i="1" a="1"/>
  <c r="BG258" i="1" a="1"/>
  <c r="BF939" i="1" a="1"/>
  <c r="AY379" i="1" a="1"/>
  <c r="BF372" i="1" a="1"/>
  <c r="AO352" i="1" a="1"/>
  <c r="BC894" i="1" a="1"/>
  <c r="BB321" i="1" a="1"/>
  <c r="BD362" i="1" a="1"/>
  <c r="BG803" i="1" a="1"/>
  <c r="BF434" i="1" a="1"/>
  <c r="BI343" i="1" a="1"/>
  <c r="AY303" i="1" a="1"/>
  <c r="BA780" i="1" a="1"/>
  <c r="AO808" i="1" a="1"/>
  <c r="BG425" i="1" a="1"/>
  <c r="BF835" i="1" a="1"/>
  <c r="AO841" i="1" a="1"/>
  <c r="AU793" i="1" a="1"/>
  <c r="AT368" i="1" a="1"/>
  <c r="AR293" i="1" a="1"/>
  <c r="AX358" i="1" a="1"/>
  <c r="AZ676" i="1" a="1"/>
  <c r="AR441" i="1" a="1"/>
  <c r="AV301" i="1" a="1"/>
  <c r="AP456" i="1" a="1"/>
  <c r="BD381" i="1" a="1"/>
  <c r="AT529" i="1" a="1"/>
  <c r="AX523" i="1" a="1"/>
  <c r="AP677" i="1" a="1"/>
  <c r="AU770" i="1" a="1"/>
  <c r="AT298" i="1" a="1"/>
  <c r="AS770" i="1" a="1"/>
  <c r="BH746" i="1" a="1"/>
  <c r="BD799" i="1" a="1"/>
  <c r="AU813" i="1" a="1"/>
  <c r="AX794" i="1" a="1"/>
  <c r="AR727" i="1" a="1"/>
  <c r="AS246" i="1" a="1"/>
  <c r="AT802" i="1" a="1"/>
  <c r="AY813" i="1" a="1"/>
  <c r="BI802" i="1" a="1"/>
  <c r="AP626" i="1" a="1"/>
  <c r="BE821" i="1" a="1"/>
  <c r="AR272" i="1" a="1"/>
  <c r="AX265" i="1" a="1"/>
  <c r="BI256" i="1" a="1"/>
  <c r="AO807" i="1" a="1"/>
  <c r="BJ677" i="1" a="1"/>
  <c r="AZ278" i="1" a="1"/>
  <c r="BG785" i="1" a="1"/>
  <c r="BG594" i="1" a="1"/>
  <c r="BI249" i="1" a="1"/>
  <c r="BB807" i="1" a="1"/>
  <c r="BF767" i="1" a="1"/>
  <c r="BH464" i="1" a="1"/>
  <c r="AP681" i="1" a="1"/>
  <c r="AQ336" i="1" a="1"/>
  <c r="AO330" i="1" a="1"/>
  <c r="AR228" i="1" a="1"/>
  <c r="AO840" i="1" a="1"/>
  <c r="BJ361" i="1" a="1"/>
  <c r="BD797" i="1" a="1"/>
  <c r="AO708" i="1" a="1"/>
  <c r="AV723" i="1" a="1"/>
  <c r="BC782" i="1" a="1"/>
  <c r="BA231" i="1" a="1"/>
  <c r="BH653" i="1" a="1"/>
  <c r="BF260" i="1" a="1"/>
  <c r="BG310" i="1" a="1"/>
  <c r="AS649" i="1" a="1"/>
  <c r="AU669" i="1" a="1"/>
  <c r="BG356" i="1" a="1"/>
  <c r="BF786" i="1" a="1"/>
  <c r="BC835" i="1" a="1"/>
  <c r="AQ484" i="1" a="1"/>
  <c r="AP508" i="1" a="1"/>
  <c r="AV746" i="1" a="1"/>
  <c r="AW576" i="1" a="1"/>
  <c r="BJ543" i="1" a="1"/>
  <c r="AR823" i="1" a="1"/>
  <c r="AU776" i="1" a="1"/>
  <c r="AP689" i="1" a="1"/>
  <c r="AQ223" i="1" a="1"/>
  <c r="AR676" i="1" a="1"/>
  <c r="BF316" i="1" a="1"/>
  <c r="BC649" i="1" a="1"/>
  <c r="BG386" i="1" a="1"/>
  <c r="BA406" i="1" a="1"/>
  <c r="AP296" i="1" a="1"/>
  <c r="BI302" i="1" a="1"/>
  <c r="AW857" i="1" a="1"/>
  <c r="BA241" i="1" a="1"/>
  <c r="AP297" i="1" a="1"/>
  <c r="BI306" i="1" a="1"/>
  <c r="AP294" i="1" a="1"/>
  <c r="AW770" i="1" a="1"/>
  <c r="AW818" i="1" a="1"/>
  <c r="AX262" i="1" a="1"/>
  <c r="BH732" i="1" a="1"/>
  <c r="AP651" i="1" a="1"/>
  <c r="BI737" i="1" a="1"/>
  <c r="AQ389" i="1" a="1"/>
  <c r="BF600" i="1" a="1"/>
  <c r="BH654" i="1" a="1"/>
  <c r="AR805" i="1" a="1"/>
  <c r="AW713" i="1" a="1"/>
  <c r="AZ285" i="1" a="1"/>
  <c r="BJ689" i="1" a="1"/>
  <c r="AV227" i="1" a="1"/>
  <c r="BD253" i="1" a="1"/>
  <c r="BA842" i="1" a="1"/>
  <c r="BB367" i="1" a="1"/>
  <c r="BA237" i="1" a="1"/>
  <c r="AS780" i="1" a="1"/>
  <c r="AV401" i="1" a="1"/>
  <c r="BE600" i="1" a="1"/>
  <c r="BA252" i="1" a="1"/>
  <c r="BF279" i="1" a="1"/>
  <c r="AO251" i="1" a="1"/>
  <c r="AV806" i="1" a="1"/>
  <c r="BE426" i="1" a="1"/>
  <c r="BB238" i="1" a="1"/>
  <c r="BJ231" i="1" a="1"/>
  <c r="AR618" i="1" a="1"/>
  <c r="BH683" i="1" a="1"/>
  <c r="AO878" i="1" a="1"/>
  <c r="AO688" i="1" a="1"/>
  <c r="BG844" i="1" a="1"/>
  <c r="AR433" i="1" a="1"/>
  <c r="AV794" i="1" a="1"/>
  <c r="BJ221" i="1" a="1"/>
  <c r="AZ261" i="1" a="1"/>
  <c r="BC473" i="1" a="1"/>
  <c r="BF231" i="1" a="1"/>
  <c r="BB265" i="1" a="1"/>
  <c r="BE361" i="1" a="1"/>
  <c r="BI821" i="1" a="1"/>
  <c r="BF738" i="1" a="1"/>
  <c r="AY653" i="1" a="1"/>
  <c r="BD819" i="1" a="1"/>
  <c r="BA253" i="1" a="1"/>
  <c r="BI411" i="1" a="1"/>
  <c r="BH399" i="1" a="1"/>
  <c r="BB745" i="1" a="1"/>
  <c r="BH354" i="1" a="1"/>
  <c r="AU239" i="1" a="1"/>
  <c r="AS239" i="1" a="1"/>
  <c r="AU277" i="1" a="1"/>
  <c r="BF789" i="1" a="1"/>
  <c r="AY702" i="1" a="1"/>
  <c r="BE734" i="1" a="1"/>
  <c r="BA782" i="1" a="1"/>
  <c r="BH407" i="1" a="1"/>
  <c r="AX832" i="1" a="1"/>
  <c r="AY432" i="1" a="1"/>
  <c r="BB327" i="1" a="1"/>
  <c r="BH762" i="1" a="1"/>
  <c r="BE755" i="1" a="1"/>
  <c r="AW838" i="1" a="1"/>
  <c r="BJ599" i="1" a="1"/>
  <c r="BC742" i="1" a="1"/>
  <c r="AP698" i="1" a="1"/>
  <c r="BG682" i="1" a="1"/>
  <c r="BH336" i="1" a="1"/>
  <c r="BG804" i="1" a="1"/>
  <c r="BI731" i="1" a="1"/>
  <c r="BE445" i="1" a="1"/>
  <c r="AX234" i="1" a="1"/>
  <c r="AO360" i="1" a="1"/>
  <c r="AW766" i="1" a="1"/>
  <c r="AX841" i="1" a="1"/>
  <c r="BC683" i="1" a="1"/>
  <c r="BB781" i="1" a="1"/>
  <c r="BJ254" i="1" a="1"/>
  <c r="BG566" i="1" a="1"/>
  <c r="AY321" i="1" a="1"/>
  <c r="AX363" i="1" a="1"/>
  <c r="AS698" i="1" a="1"/>
  <c r="AY378" i="1" a="1"/>
  <c r="AW372" i="1" a="1"/>
  <c r="AP782" i="1" a="1"/>
  <c r="AW699" i="1" a="1"/>
  <c r="AT842" i="1" a="1"/>
  <c r="BH639" i="1" a="1"/>
  <c r="AT690" i="1" a="1"/>
  <c r="BA247" i="1" a="1"/>
  <c r="BE314" i="1" a="1"/>
  <c r="BC389" i="1" a="1"/>
  <c r="AX239" i="1" a="1"/>
  <c r="AS245" i="1" a="1"/>
  <c r="AQ717" i="1" a="1"/>
  <c r="AO699" i="1" a="1"/>
  <c r="AZ653" i="1" a="1"/>
  <c r="AZ776" i="1" a="1"/>
  <c r="BC258" i="1" a="1"/>
  <c r="BI680" i="1" a="1"/>
  <c r="AX319" i="1" a="1"/>
  <c r="AQ720" i="1" a="1"/>
  <c r="AW293" i="1" a="1"/>
  <c r="AT282" i="1" a="1"/>
  <c r="BH381" i="1" a="1"/>
  <c r="AP715" i="1" a="1"/>
  <c r="AV829" i="1" a="1"/>
  <c r="BA911" i="1" a="1"/>
  <c r="BH773" i="1" a="1"/>
  <c r="AX825" i="1" a="1"/>
  <c r="BC845" i="1" a="1"/>
  <c r="AV714" i="1" a="1"/>
  <c r="AX830" i="1" a="1"/>
  <c r="AY700" i="1" a="1"/>
  <c r="AQ683" i="1" a="1"/>
  <c r="BD432" i="1" a="1"/>
  <c r="AQ327" i="1" a="1"/>
  <c r="BE243" i="1" a="1"/>
  <c r="AW752" i="1" a="1"/>
  <c r="AW462" i="1" a="1"/>
  <c r="BC621" i="1" a="1"/>
  <c r="AS774" i="1" a="1"/>
  <c r="BB961" i="1" a="1"/>
  <c r="BJ313" i="1" a="1"/>
  <c r="BC803" i="1" a="1"/>
  <c r="AS786" i="1" a="1"/>
  <c r="AU590" i="1" a="1"/>
  <c r="AP248" i="1" a="1"/>
  <c r="AY327" i="1" a="1"/>
  <c r="BI697" i="1" a="1"/>
  <c r="AT575" i="1" a="1"/>
  <c r="AY239" i="1" a="1"/>
  <c r="AS852" i="1" a="1"/>
  <c r="BF360" i="1" a="1"/>
  <c r="BC414" i="1" a="1"/>
  <c r="AS651" i="1" a="1"/>
  <c r="BH601" i="1" a="1"/>
  <c r="AR243" i="1" a="1"/>
  <c r="AX271" i="1" a="1"/>
  <c r="BJ413" i="1" a="1"/>
  <c r="AW820" i="1" a="1"/>
  <c r="AU820" i="1" a="1"/>
  <c r="BD823" i="1" a="1"/>
  <c r="AP785" i="1" a="1"/>
  <c r="AZ693" i="1" a="1"/>
  <c r="AU818" i="1" a="1"/>
  <c r="BG612" i="1" a="1"/>
  <c r="BH409" i="1" a="1"/>
  <c r="AP680" i="1" a="1"/>
  <c r="AQ289" i="1" a="1"/>
  <c r="AR256" i="1" a="1"/>
  <c r="BB697" i="1" a="1"/>
  <c r="AU766" i="1" a="1"/>
  <c r="AP567" i="1" a="1"/>
  <c r="BC506" i="1" a="1"/>
  <c r="AS826" i="1" a="1"/>
  <c r="BB849" i="1" a="1"/>
  <c r="AR718" i="1" a="1"/>
  <c r="AQ759" i="1" a="1"/>
  <c r="AQ682" i="1" a="1"/>
  <c r="AV709" i="1" a="1"/>
  <c r="AW258" i="1" a="1"/>
  <c r="AU716" i="1" a="1"/>
  <c r="BD258" i="1" a="1"/>
  <c r="AW784" i="1" a="1"/>
  <c r="AO777" i="1" a="1"/>
  <c r="AR262" i="1" a="1"/>
  <c r="AR8" i="1" a="1"/>
  <c r="BA795" i="1" a="1"/>
  <c r="AS751" i="1" a="1"/>
  <c r="BD346" i="1" a="1"/>
  <c r="AZ556" i="1" a="1"/>
  <c r="BD469" i="1" a="1"/>
  <c r="AP268" i="1" a="1"/>
  <c r="AY245" i="1" a="1"/>
  <c r="AY629" i="1" a="1"/>
  <c r="BJ594" i="1" a="1"/>
  <c r="AR317" i="1" a="1"/>
  <c r="BB805" i="1" a="1"/>
  <c r="AR512" i="1" a="1"/>
  <c r="AW341" i="1" a="1"/>
  <c r="BG691" i="1" a="1"/>
  <c r="BI686" i="1" a="1"/>
  <c r="AW835" i="1" a="1"/>
  <c r="BA763" i="1" a="1"/>
  <c r="BJ486" i="1" a="1"/>
  <c r="BD655" i="1" a="1"/>
  <c r="BH712" i="1" a="1"/>
  <c r="BE848" i="1" a="1"/>
  <c r="AW796" i="1" a="1"/>
  <c r="BI639" i="1" a="1"/>
  <c r="BJ855" i="1" a="1"/>
  <c r="AQ790" i="1" a="1"/>
  <c r="AX330" i="1" a="1"/>
  <c r="AU336" i="1" a="1"/>
  <c r="BC615" i="1" a="1"/>
  <c r="AR588" i="1" a="1"/>
  <c r="AT677" i="1" a="1"/>
  <c r="BB687" i="1" a="1"/>
  <c r="AP511" i="1" a="1"/>
  <c r="AV763" i="1" a="1"/>
  <c r="BE830" i="1" a="1"/>
  <c r="AR814" i="1" a="1"/>
  <c r="BF836" i="1" a="1"/>
  <c r="BF250" i="1" a="1"/>
  <c r="BG327" i="1" a="1"/>
  <c r="BF818" i="1" a="1"/>
  <c r="BC738" i="1" a="1"/>
  <c r="AQ292" i="1" a="1"/>
  <c r="BA818" i="1" a="1"/>
  <c r="AT806" i="1" a="1"/>
  <c r="BD807" i="1" a="1"/>
  <c r="AP746" i="1" a="1"/>
  <c r="AZ234" i="1" a="1"/>
  <c r="BJ227" i="1" a="1"/>
  <c r="BE225" i="1" a="1"/>
  <c r="AU694" i="1" a="1"/>
  <c r="AP759" i="1" a="1"/>
  <c r="BA710" i="1" a="1"/>
  <c r="AX587" i="1" a="1"/>
  <c r="BB514" i="1" a="1"/>
  <c r="AR558" i="1" a="1"/>
  <c r="BB262" i="1" a="1"/>
  <c r="BA749" i="1" a="1"/>
  <c r="BG704" i="1" a="1"/>
  <c r="AW847" i="1" a="1"/>
  <c r="BG858" i="1" a="1"/>
  <c r="AS745" i="1" a="1"/>
  <c r="BH856" i="1" a="1"/>
  <c r="AX379" i="1" a="1"/>
  <c r="AY842" i="1" a="1"/>
  <c r="BB657" i="1" a="1"/>
  <c r="AU645" i="1" a="1"/>
  <c r="BG782" i="1" a="1"/>
  <c r="AO269" i="1" a="1"/>
  <c r="BE769" i="1" a="1"/>
  <c r="AY826" i="1" a="1"/>
  <c r="AU397" i="1" a="1"/>
  <c r="BI318" i="1" a="1"/>
  <c r="AY734" i="1" a="1"/>
  <c r="BD694" i="1" a="1"/>
  <c r="BE855" i="1" a="1"/>
  <c r="AY818" i="1" a="1"/>
  <c r="BI230" i="1" a="1"/>
  <c r="BB682" i="1" a="1"/>
  <c r="BA351" i="1" a="1"/>
  <c r="BB828" i="1" a="1"/>
  <c r="BJ705" i="1" a="1"/>
  <c r="AP771" i="1" a="1"/>
  <c r="AY633" i="1" a="1"/>
  <c r="AW737" i="1" a="1"/>
  <c r="AR651" i="1" a="1"/>
  <c r="AV248" i="1" a="1"/>
  <c r="AR791" i="1" a="1"/>
  <c r="BB631" i="1" a="1"/>
  <c r="BF707" i="1" a="1"/>
  <c r="BE797" i="1" a="1"/>
  <c r="AR724" i="1" a="1"/>
  <c r="BB827" i="1" a="1"/>
  <c r="AY220" i="1" a="1"/>
  <c r="BG727" i="1" a="1"/>
  <c r="AZ797" i="1" a="1"/>
  <c r="BA677" i="1" a="1"/>
  <c r="AT650" i="1" a="1"/>
  <c r="BA498" i="1" a="1"/>
  <c r="AU815" i="1" a="1"/>
  <c r="BA835" i="1" a="1"/>
  <c r="BE284" i="1" a="1"/>
  <c r="AT495" i="1" a="1"/>
  <c r="BG711" i="1" a="1"/>
  <c r="BA724" i="1" a="1"/>
  <c r="AS241" i="1" a="1"/>
  <c r="BG739" i="1" a="1"/>
  <c r="BF502" i="1" a="1"/>
  <c r="BE272" i="1" a="1"/>
  <c r="AQ770" i="1" a="1"/>
  <c r="BF354" i="1" a="1"/>
  <c r="BD351" i="1" a="1"/>
  <c r="BB715" i="1" a="1"/>
  <c r="BG717" i="1" a="1"/>
  <c r="BB256" i="1" a="1"/>
  <c r="AU561" i="1" a="1"/>
  <c r="AZ665" i="1" a="1"/>
  <c r="BB811" i="1" a="1"/>
  <c r="BB686" i="1" a="1"/>
  <c r="BH586" i="1" a="1"/>
  <c r="BE333" i="1" a="1"/>
  <c r="BG249" i="1" a="1"/>
  <c r="AX948" i="1" a="1"/>
  <c r="AP270" i="1" a="1"/>
  <c r="AS707" i="1" a="1"/>
  <c r="BE786" i="1" a="1"/>
  <c r="AP753" i="1" a="1"/>
  <c r="AS775" i="1" a="1"/>
  <c r="AR714" i="1" a="1"/>
  <c r="AT519" i="1" a="1"/>
  <c r="AU898" i="1" a="1"/>
  <c r="AQ276" i="1" a="1"/>
  <c r="AQ279" i="1" a="1"/>
  <c r="AO268" i="1" a="1"/>
  <c r="BC611" i="1" a="1"/>
  <c r="BD473" i="1" a="1"/>
  <c r="AV285" i="1" a="1"/>
  <c r="AT697" i="1" a="1"/>
  <c r="BF830" i="1" a="1"/>
  <c r="AU382" i="1" a="1"/>
  <c r="AZ295" i="1" a="1"/>
  <c r="AV328" i="1" a="1"/>
  <c r="BC436" i="1" a="1"/>
  <c r="AV476" i="1" a="1"/>
  <c r="AT440" i="1" a="1"/>
  <c r="BF311" i="1" a="1"/>
  <c r="AU12" i="1" a="1"/>
  <c r="BI264" i="1" a="1"/>
  <c r="BH287" i="1" a="1"/>
  <c r="AZ950" i="1" a="1"/>
  <c r="AY422" i="1" a="1"/>
  <c r="BF406" i="1" a="1"/>
  <c r="BD282" i="1" a="1"/>
  <c r="AO370" i="1" a="1"/>
  <c r="BH869" i="1" a="1"/>
  <c r="BC284" i="1" a="1"/>
  <c r="BA218" i="1" a="1"/>
  <c r="AP818" i="1" a="1"/>
  <c r="BE305" i="1" a="1"/>
  <c r="AX252" i="1" a="1"/>
  <c r="AU501" i="1" a="1"/>
  <c r="BH555" i="1" a="1"/>
  <c r="BH513" i="1" a="1"/>
  <c r="BI384" i="1" a="1"/>
  <c r="BI260" i="1" a="1"/>
  <c r="BJ716" i="1" a="1"/>
  <c r="AU460" i="1" a="1"/>
  <c r="BI497" i="1" a="1"/>
  <c r="BE534" i="1" a="1"/>
  <c r="AU483" i="1" a="1"/>
  <c r="BA419" i="1" a="1"/>
  <c r="BI447" i="1" a="1"/>
  <c r="BB369" i="1" a="1"/>
  <c r="BD301" i="1" a="1"/>
  <c r="BC329" i="1" a="1"/>
  <c r="BD300" i="1" a="1"/>
  <c r="AT826" i="1" a="1"/>
  <c r="BC729" i="1" a="1"/>
  <c r="BI303" i="1" a="1"/>
  <c r="AQ403" i="1" a="1"/>
  <c r="BA373" i="1" a="1"/>
  <c r="BD417" i="1" a="1"/>
  <c r="BC335" i="1" a="1"/>
  <c r="BA437" i="1" a="1"/>
  <c r="AT969" i="1" a="1"/>
  <c r="AU425" i="1" a="1"/>
  <c r="BE270" i="1" a="1"/>
  <c r="BF355" i="1" a="1"/>
  <c r="AU359" i="1" a="1"/>
  <c r="BG355" i="1" a="1"/>
  <c r="AY372" i="1" a="1"/>
  <c r="AU442" i="1" a="1"/>
  <c r="BB935" i="1" a="1"/>
  <c r="BJ389" i="1" a="1"/>
  <c r="AZ682" i="1" a="1"/>
  <c r="BI941" i="1" a="1"/>
  <c r="BB679" i="1" a="1"/>
  <c r="BA312" i="1" a="1"/>
  <c r="AV319" i="1" a="1"/>
  <c r="AR454" i="1" a="1"/>
  <c r="AS985" i="1" a="1"/>
  <c r="BG317" i="1" a="1"/>
  <c r="AW323" i="1" a="1"/>
  <c r="BA454" i="1" a="1"/>
  <c r="AP223" i="1" a="1"/>
  <c r="BG575" i="1" a="1"/>
  <c r="AV378" i="1" a="1"/>
  <c r="AO979" i="1" a="1"/>
  <c r="AO401" i="1" a="1"/>
  <c r="AV446" i="1" a="1"/>
  <c r="AZ870" i="1" a="1"/>
  <c r="BC938" i="1" a="1"/>
  <c r="AP343" i="1" a="1"/>
  <c r="BI399" i="1" a="1"/>
  <c r="BF858" i="1" a="1"/>
  <c r="BE266" i="1" a="1"/>
  <c r="AO234" i="1" a="1"/>
  <c r="AY381" i="1" a="1"/>
  <c r="BF941" i="1" a="1"/>
  <c r="BB323" i="1" a="1"/>
  <c r="BI960" i="1" a="1"/>
  <c r="AO739" i="1" a="1"/>
  <c r="AU942" i="1" a="1"/>
  <c r="BJ246" i="1" a="1"/>
  <c r="BA414" i="1" a="1"/>
  <c r="AX810" i="1" a="1"/>
  <c r="BJ352" i="1" a="1"/>
  <c r="AZ228" i="1" a="1"/>
  <c r="AX357" i="1" a="1"/>
  <c r="AZ968" i="1" a="1"/>
  <c r="BB823" i="1" a="1"/>
  <c r="AO382" i="1" a="1"/>
  <c r="AX781" i="1" a="1"/>
  <c r="AS690" i="1" a="1"/>
  <c r="AS382" i="1" a="1"/>
  <c r="AX264" i="1" a="1"/>
  <c r="BD770" i="1" a="1"/>
  <c r="AV717" i="1" a="1"/>
  <c r="AS785" i="1" a="1"/>
  <c r="AQ269" i="1" a="1"/>
  <c r="AS265" i="1" a="1"/>
  <c r="AV759" i="1" a="1"/>
  <c r="AS443" i="1" a="1"/>
  <c r="AT350" i="1" a="1"/>
  <c r="AO357" i="1" a="1"/>
  <c r="BE952" i="1" a="1"/>
  <c r="AZ16" i="1" a="1"/>
  <c r="AT259" i="1" a="1"/>
  <c r="BA269" i="1" a="1"/>
  <c r="AW941" i="1" a="1"/>
  <c r="BI394" i="1" a="1"/>
  <c r="BH275" i="1" a="1"/>
  <c r="BE466" i="1" a="1"/>
  <c r="BJ807" i="1" a="1"/>
  <c r="BH246" i="1" a="1"/>
  <c r="AW239" i="1" a="1"/>
  <c r="BI402" i="1" a="1"/>
  <c r="AW269" i="1" a="1"/>
  <c r="AO311" i="1" a="1"/>
  <c r="AO250" i="1" a="1"/>
  <c r="AU342" i="1" a="1"/>
  <c r="BJ963" i="1" a="1"/>
  <c r="AP902" i="1" a="1"/>
  <c r="BF255" i="1" a="1"/>
  <c r="AP821" i="1" a="1"/>
  <c r="AX563" i="1" a="1"/>
  <c r="AX293" i="1" a="1"/>
  <c r="BE431" i="1" a="1"/>
  <c r="AZ259" i="1" a="1"/>
  <c r="AU817" i="1" a="1"/>
  <c r="BA305" i="1" a="1"/>
  <c r="AV921" i="1" a="1"/>
  <c r="AV779" i="1" a="1"/>
  <c r="BG233" i="1" a="1"/>
  <c r="AQ255" i="1" a="1"/>
  <c r="AU279" i="1" a="1"/>
  <c r="BG806" i="1" a="1"/>
  <c r="BC858" i="1" a="1"/>
  <c r="BD318" i="1" a="1"/>
  <c r="AO245" i="1" a="1"/>
  <c r="BG314" i="1" a="1"/>
  <c r="BC4" i="1" a="1"/>
  <c r="AP808" i="1" a="1"/>
  <c r="BJ437" i="1" a="1"/>
  <c r="BI841" i="1" a="1"/>
  <c r="BJ729" i="1" a="1"/>
  <c r="AZ244" i="1" a="1"/>
  <c r="BF787" i="1" a="1"/>
  <c r="BF351" i="1" a="1"/>
  <c r="AW260" i="1" a="1"/>
  <c r="AO648" i="1" a="1"/>
  <c r="AV424" i="1" a="1"/>
  <c r="BI614" i="1" a="1"/>
  <c r="AR739" i="1" a="1"/>
  <c r="BE717" i="1" a="1"/>
  <c r="AX601" i="1" a="1"/>
  <c r="AV321" i="1" a="1"/>
  <c r="AU843" i="1" a="1"/>
  <c r="AX498" i="1" a="1"/>
  <c r="AZ729" i="1" a="1"/>
  <c r="BA628" i="1" a="1"/>
  <c r="AV655" i="1" a="1"/>
  <c r="AU745" i="1" a="1"/>
  <c r="BA355" i="1" a="1"/>
  <c r="BH910" i="1" a="1"/>
  <c r="AQ725" i="1" a="1"/>
  <c r="AU360" i="1" a="1"/>
  <c r="AO422" i="1" a="1"/>
  <c r="BF814" i="1" a="1"/>
  <c r="AS254" i="1" a="1"/>
  <c r="AP815" i="1" a="1"/>
  <c r="AZ227" i="1" a="1"/>
  <c r="BG767" i="1" a="1"/>
  <c r="BJ782" i="1" a="1"/>
  <c r="AU507" i="1" a="1"/>
  <c r="AW805" i="1" a="1"/>
  <c r="AQ393" i="1" a="1"/>
  <c r="AY815" i="1" a="1"/>
  <c r="AR614" i="1" a="1"/>
  <c r="AY395" i="1" a="1"/>
  <c r="AX776" i="1" a="1"/>
  <c r="BE700" i="1" a="1"/>
  <c r="AS767" i="1" a="1"/>
  <c r="AR683" i="1" a="1"/>
  <c r="BF843" i="1" a="1"/>
  <c r="BG781" i="1" a="1"/>
  <c r="AT653" i="1" a="1"/>
  <c r="AP547" i="1" a="1"/>
  <c r="BH814" i="1" a="1"/>
  <c r="BJ848" i="1" a="1"/>
  <c r="BA718" i="1" a="1"/>
  <c r="BI304" i="1" a="1"/>
  <c r="BE681" i="1" a="1"/>
  <c r="AT289" i="1" a="1"/>
  <c r="AO796" i="1" a="1"/>
  <c r="BJ335" i="1" a="1"/>
  <c r="AT240" i="1" a="1"/>
  <c r="AS359" i="1" a="1"/>
  <c r="BI340" i="1" a="1"/>
  <c r="AP365" i="1" a="1"/>
  <c r="AR378" i="1" a="1"/>
  <c r="BF828" i="1" a="1"/>
  <c r="BG853" i="1" a="1"/>
  <c r="AQ320" i="1" a="1"/>
  <c r="AX420" i="1" a="1"/>
  <c r="AX692" i="1" a="1"/>
  <c r="AQ841" i="1" a="1"/>
  <c r="BB724" i="1" a="1"/>
  <c r="BB851" i="1" a="1"/>
  <c r="BD311" i="1" a="1"/>
  <c r="AZ493" i="1" a="1"/>
  <c r="BA531" i="1" a="1"/>
  <c r="BJ818" i="1" a="1"/>
  <c r="BC734" i="1" a="1"/>
  <c r="BA755" i="1" a="1"/>
  <c r="AP391" i="1" a="1"/>
  <c r="BG614" i="1" a="1"/>
  <c r="AT459" i="1" a="1"/>
  <c r="AS329" i="1" a="1"/>
  <c r="AV774" i="1" a="1"/>
  <c r="AQ410" i="1" a="1"/>
  <c r="BG270" i="1" a="1"/>
  <c r="BI827" i="1" a="1"/>
  <c r="BD289" i="1" a="1"/>
  <c r="BF579" i="1" a="1"/>
  <c r="BH541" i="1" a="1"/>
  <c r="AR232" i="1" a="1"/>
  <c r="AQ752" i="1" a="1"/>
  <c r="BI723" i="1" a="1"/>
  <c r="AP727" i="1" a="1"/>
  <c r="AT366" i="1" a="1"/>
  <c r="BJ712" i="1" a="1"/>
  <c r="BB621" i="1" a="1"/>
  <c r="AU783" i="1" a="1"/>
  <c r="AZ565" i="1" a="1"/>
  <c r="BE473" i="1" a="1"/>
  <c r="AY827" i="1" a="1"/>
  <c r="AO780" i="1" a="1"/>
  <c r="AZ796" i="1" a="1"/>
  <c r="BD369" i="1" a="1"/>
  <c r="AP339" i="1" a="1"/>
  <c r="BH311" i="1" a="1"/>
  <c r="BJ785" i="1" a="1"/>
  <c r="AP737" i="1" a="1"/>
  <c r="BI715" i="1" a="1"/>
  <c r="BA613" i="1" a="1"/>
  <c r="BB712" i="1" a="1"/>
  <c r="BE771" i="1" a="1"/>
  <c r="BI431" i="1" a="1"/>
  <c r="AS392" i="1" a="1"/>
  <c r="BB801" i="1" a="1"/>
  <c r="AU851" i="1" a="1"/>
  <c r="BG797" i="1" a="1"/>
  <c r="BC340" i="1" a="1"/>
  <c r="AX777" i="1" a="1"/>
  <c r="BA526" i="1" a="1"/>
  <c r="BF386" i="1" a="1"/>
  <c r="BD577" i="1" a="1"/>
  <c r="BB685" i="1" a="1"/>
  <c r="AW701" i="1" a="1"/>
  <c r="BB761" i="1" a="1"/>
  <c r="AQ350" i="1" a="1"/>
  <c r="BI235" i="1" a="1"/>
  <c r="AS277" i="1" a="1"/>
  <c r="AR472" i="1" a="1"/>
  <c r="AR428" i="1" a="1"/>
  <c r="BC305" i="1" a="1"/>
  <c r="AP838" i="1" a="1"/>
  <c r="AT595" i="1" a="1"/>
  <c r="AT245" i="1" a="1"/>
  <c r="AY729" i="1" a="1"/>
  <c r="AR682" i="1" a="1"/>
  <c r="BC372" i="1" a="1"/>
  <c r="AY857" i="1" a="1"/>
  <c r="BF595" i="1" a="1"/>
  <c r="BA333" i="1" a="1"/>
  <c r="BE265" i="1" a="1"/>
  <c r="BD790" i="1" a="1"/>
  <c r="BH308" i="1" a="1"/>
  <c r="BF796" i="1" a="1"/>
  <c r="BD795" i="1" a="1"/>
  <c r="BE824" i="1" a="1"/>
  <c r="BG830" i="1" a="1"/>
  <c r="AR697" i="1" a="1"/>
  <c r="AZ680" i="1" a="1"/>
  <c r="BJ311" i="1" a="1"/>
  <c r="AO246" i="1" a="1"/>
  <c r="AZ394" i="1" a="1"/>
  <c r="BH288" i="1" a="1"/>
  <c r="AR763" i="1" a="1"/>
  <c r="AP459" i="1" a="1"/>
  <c r="AU310" i="1" a="1"/>
  <c r="AR725" i="1" a="1"/>
  <c r="BC774" i="1" a="1"/>
  <c r="BE840" i="1" a="1"/>
  <c r="AV242" i="1" a="1"/>
  <c r="BA224" i="1" a="1"/>
  <c r="BA342" i="1" a="1"/>
  <c r="AP357" i="1" a="1"/>
  <c r="AT305" i="1" a="1"/>
  <c r="BE705" i="1" a="1"/>
  <c r="BC694" i="1" a="1"/>
  <c r="BF739" i="1" a="1"/>
  <c r="AV778" i="1" a="1"/>
  <c r="AT334" i="1" a="1"/>
  <c r="AY413" i="1" a="1"/>
  <c r="BH358" i="1" a="1"/>
  <c r="AZ315" i="1" a="1"/>
  <c r="BG653" i="1" a="1"/>
  <c r="AO703" i="1" a="1"/>
  <c r="AR762" i="1" a="1"/>
  <c r="BA233" i="1" a="1"/>
  <c r="BJ312" i="1" a="1"/>
  <c r="AX770" i="1" a="1"/>
  <c r="AO830" i="1" a="1"/>
  <c r="BD680" i="1" a="1"/>
  <c r="AX684" i="1" a="1"/>
  <c r="AW826" i="1" a="1"/>
  <c r="BE343" i="1" a="1"/>
  <c r="BB813" i="1" a="1"/>
  <c r="BF305" i="1" a="1"/>
  <c r="AV240" i="1" a="1"/>
  <c r="AQ253" i="1" a="1"/>
  <c r="BB438" i="1" a="1"/>
  <c r="AV223" i="1" a="1"/>
  <c r="BH660" i="1" a="1"/>
  <c r="AY748" i="1" a="1"/>
  <c r="AX828" i="1" a="1"/>
  <c r="AW834" i="1" a="1"/>
  <c r="BF819" i="1" a="1"/>
  <c r="AP232" i="1" a="1"/>
  <c r="BA825" i="1" a="1"/>
  <c r="AR779" i="1" a="1"/>
  <c r="AQ680" i="1" a="1"/>
  <c r="BF752" i="1" a="1"/>
  <c r="AX566" i="1" a="1"/>
  <c r="BD822" i="1" a="1"/>
  <c r="BJ766" i="1" a="1"/>
  <c r="AZ389" i="1" a="1"/>
  <c r="AY784" i="1" a="1"/>
  <c r="AW667" i="1" a="1"/>
  <c r="BF763" i="1" a="1"/>
  <c r="AO257" i="1" a="1"/>
  <c r="BC756" i="1" a="1"/>
  <c r="BH444" i="1" a="1"/>
  <c r="BD852" i="1" a="1"/>
  <c r="BA813" i="1" a="1"/>
  <c r="BA756" i="1" a="1"/>
  <c r="BI738" i="1" a="1"/>
  <c r="BA297" i="1" a="1"/>
  <c r="AT674" i="1" a="1"/>
  <c r="AO727" i="1" a="1"/>
  <c r="BB366" i="1" a="1"/>
  <c r="BH222" i="1" a="1"/>
  <c r="BE790" i="1" a="1"/>
  <c r="AZ851" i="1" a="1"/>
  <c r="AS666" i="1" a="1"/>
  <c r="BH388" i="1" a="1"/>
  <c r="BA705" i="1" a="1"/>
  <c r="AV272" i="1" a="1"/>
  <c r="BD814" i="1" a="1"/>
  <c r="AX780" i="1" a="1"/>
  <c r="AX751" i="1" a="1"/>
  <c r="BF584" i="1" a="1"/>
  <c r="AP536" i="1" a="1"/>
  <c r="AP406" i="1" a="1"/>
  <c r="BF837" i="1" a="1"/>
  <c r="AO379" i="1" a="1"/>
  <c r="AO834" i="1" a="1"/>
  <c r="AR237" i="1" a="1"/>
  <c r="AU238" i="1" a="1"/>
  <c r="AU366" i="1" a="1"/>
  <c r="AU795" i="1" a="1"/>
  <c r="AV738" i="1" a="1"/>
  <c r="AO759" i="1" a="1"/>
  <c r="BD792" i="1" a="1"/>
  <c r="AU532" i="1" a="1"/>
  <c r="BF875" i="1" a="1"/>
  <c r="BH265" i="1" a="1"/>
  <c r="AS219" i="1" a="1"/>
  <c r="AU623" i="1" a="1"/>
  <c r="AV735" i="1" a="1"/>
  <c r="AX759" i="1" a="1"/>
  <c r="AR413" i="1" a="1"/>
  <c r="AT809" i="1" a="1"/>
  <c r="AW324" i="1" a="1"/>
  <c r="AR751" i="1" a="1"/>
  <c r="BH721" i="1" a="1"/>
  <c r="AX552" i="1" a="1"/>
  <c r="BB540" i="1" a="1"/>
  <c r="BD265" i="1" a="1"/>
  <c r="BG343" i="1" a="1"/>
  <c r="BB728" i="1" a="1"/>
  <c r="BG753" i="1" a="1"/>
  <c r="AV660" i="1" a="1"/>
  <c r="AR787" i="1" a="1"/>
  <c r="BJ673" i="1" a="1"/>
  <c r="BH334" i="1" a="1"/>
  <c r="BE482" i="1" a="1"/>
  <c r="AP309" i="1" a="1"/>
  <c r="AV561" i="1" a="1"/>
  <c r="AO231" i="1" a="1"/>
  <c r="AW242" i="1" a="1"/>
  <c r="BC888" i="1" a="1"/>
  <c r="AU624" i="1" a="1"/>
  <c r="BB374" i="1" a="1"/>
  <c r="BA820" i="1" a="1"/>
  <c r="BD222" i="1" a="1"/>
  <c r="AU361" i="1" a="1"/>
  <c r="BE682" i="1" a="1"/>
  <c r="BC229" i="1" a="1"/>
  <c r="BI784" i="1" a="1"/>
  <c r="AV652" i="1" a="1"/>
  <c r="AV789" i="1" a="1"/>
  <c r="BC713" i="1" a="1"/>
  <c r="AP286" i="1" a="1"/>
  <c r="BE726" i="1" a="1"/>
  <c r="AY751" i="1" a="1"/>
  <c r="AS603" i="1" a="1"/>
  <c r="BF712" i="1" a="1"/>
  <c r="AV792" i="1" a="1"/>
  <c r="AO609" i="1" a="1"/>
  <c r="AX637" i="1" a="1"/>
  <c r="AX431" i="1" a="1"/>
  <c r="AU829" i="1" a="1"/>
  <c r="AX750" i="1" a="1"/>
  <c r="AV733" i="1" a="1"/>
  <c r="BJ744" i="1" a="1"/>
  <c r="AS705" i="1" a="1"/>
  <c r="AY780" i="1" a="1"/>
  <c r="BB512" i="1" a="1"/>
  <c r="BE723" i="1" a="1"/>
  <c r="AO742" i="1" a="1"/>
  <c r="AQ699" i="1" a="1"/>
  <c r="BI333" i="1" a="1"/>
  <c r="BC823" i="1" a="1"/>
  <c r="BB856" i="1" a="1"/>
  <c r="AU315" i="1" a="1"/>
  <c r="AT269" i="1" a="1"/>
  <c r="BE816" i="1" a="1"/>
  <c r="AP300" i="1" a="1"/>
  <c r="BE832" i="1" a="1"/>
  <c r="AW636" i="1" a="1"/>
  <c r="BE754" i="1" a="1"/>
  <c r="AP256" i="1" a="1"/>
  <c r="BF307" i="1" a="1"/>
  <c r="BC336" i="1" a="1"/>
  <c r="BA708" i="1" a="1"/>
  <c r="BJ720" i="1" a="1"/>
  <c r="AV703" i="1" a="1"/>
  <c r="BJ746" i="1" a="1"/>
  <c r="BB640" i="1" a="1"/>
  <c r="BB858" i="1" a="1"/>
  <c r="AS311" i="1" a="1"/>
  <c r="AP752" i="1" a="1"/>
  <c r="BA821" i="1" a="1"/>
  <c r="AO836" i="1" a="1"/>
  <c r="BB629" i="1" a="1"/>
  <c r="AV753" i="1" a="1"/>
  <c r="BF532" i="1" a="1"/>
  <c r="BC724" i="1" a="1"/>
  <c r="AX352" i="1" a="1"/>
  <c r="AU234" i="1" a="1"/>
  <c r="AU334" i="1" a="1"/>
  <c r="BH301" i="1" a="1"/>
  <c r="AO253" i="1" a="1"/>
  <c r="BF768" i="1" a="1"/>
  <c r="BI810" i="1" a="1"/>
  <c r="AY759" i="1" a="1"/>
  <c r="BG870" i="1" a="1"/>
  <c r="BF756" i="1" a="1"/>
  <c r="AY231" i="1" a="1"/>
  <c r="AQ293" i="1" a="1"/>
  <c r="AX756" i="1" a="1"/>
  <c r="AT747" i="1" a="1"/>
  <c r="AS316" i="1" a="1"/>
  <c r="AT729" i="1" a="1"/>
  <c r="AS308" i="1" a="1"/>
  <c r="AU344" i="1" a="1"/>
  <c r="BC669" i="1" a="1"/>
  <c r="AT763" i="1" a="1"/>
  <c r="AU410" i="1" a="1"/>
  <c r="AY695" i="1" a="1"/>
  <c r="BG701" i="1" a="1"/>
  <c r="AZ553" i="1" a="1"/>
  <c r="AQ392" i="1" a="1"/>
  <c r="BG740" i="1" a="1"/>
  <c r="AT733" i="1" a="1"/>
  <c r="BC794" i="1" a="1"/>
  <c r="AT702" i="1" a="1"/>
  <c r="AS655" i="1" a="1"/>
  <c r="AR318" i="1" a="1"/>
  <c r="BE731" i="1" a="1"/>
  <c r="AP226" i="1" a="1"/>
  <c r="BA264" i="1" a="1"/>
  <c r="AV982" i="1" a="1"/>
  <c r="BA249" i="1" a="1"/>
  <c r="BH237" i="1" a="1"/>
  <c r="BG663" i="1" a="1"/>
  <c r="AX578" i="1" a="1"/>
  <c r="AS765" i="1" a="1"/>
  <c r="BJ367" i="1" a="1"/>
  <c r="AY809" i="1" a="1"/>
  <c r="AW389" i="1" a="1"/>
  <c r="BB289" i="1" a="1"/>
  <c r="BG848" i="1" a="1"/>
  <c r="BF981" i="1" a="1"/>
  <c r="BE339" i="1" a="1"/>
  <c r="AY353" i="1" a="1"/>
  <c r="BJ421" i="1" a="1"/>
  <c r="AO287" i="1" a="1"/>
  <c r="AY960" i="1" a="1"/>
  <c r="AZ323" i="1" a="1"/>
  <c r="BC478" i="1" a="1"/>
  <c r="AO452" i="1" a="1"/>
  <c r="AW449" i="1" a="1"/>
  <c r="BG352" i="1" a="1"/>
  <c r="AV377" i="1" a="1"/>
  <c r="AW396" i="1" a="1"/>
  <c r="AP335" i="1" a="1"/>
  <c r="AP6" i="1" a="1"/>
  <c r="BA926" i="1" a="1"/>
  <c r="AQ874" i="1" a="1"/>
  <c r="BG369" i="1" a="1"/>
  <c r="BG350" i="1" a="1"/>
  <c r="AW244" i="1" a="1"/>
  <c r="BA365" i="1" a="1"/>
  <c r="BI851" i="1" a="1"/>
  <c r="AW432" i="1" a="1"/>
  <c r="AZ336" i="1" a="1"/>
  <c r="BE737" i="1" a="1"/>
  <c r="AP624" i="1" a="1"/>
  <c r="AY268" i="1" a="1"/>
  <c r="BF367" i="1" a="1"/>
  <c r="AQ430" i="1" a="1"/>
  <c r="BF374" i="1" a="1"/>
  <c r="AS370" i="1" a="1"/>
  <c r="BJ273" i="1" a="1"/>
  <c r="AW762" i="1" a="1"/>
  <c r="BD745" i="1" a="1"/>
  <c r="AU318" i="1" a="1"/>
  <c r="AT271" i="1" a="1"/>
  <c r="AO384" i="1" a="1"/>
  <c r="AR220" i="1" a="1"/>
  <c r="BI978" i="1" a="1"/>
  <c r="BB464" i="1" a="1"/>
  <c r="AV886" i="1" a="1"/>
  <c r="AV341" i="1" a="1"/>
  <c r="BA870" i="1" a="1"/>
  <c r="AQ373" i="1" a="1"/>
  <c r="AS287" i="1" a="1"/>
  <c r="AT407" i="1" a="1"/>
  <c r="AR387" i="1" a="1"/>
  <c r="AT444" i="1" a="1"/>
  <c r="AQ398" i="1" a="1"/>
  <c r="AS853" i="1" a="1"/>
  <c r="AW347" i="1" a="1"/>
  <c r="BI706" i="1" a="1"/>
  <c r="BE784" i="1" a="1"/>
  <c r="BF259" i="1" a="1"/>
  <c r="AW819" i="1" a="1"/>
  <c r="BC468" i="1" a="1"/>
  <c r="AT286" i="1" a="1"/>
  <c r="AU218" i="1" a="1"/>
  <c r="AT805" i="1" a="1"/>
  <c r="BE795" i="1" a="1"/>
  <c r="BG347" i="1" a="1"/>
  <c r="BA766" i="1" a="1"/>
  <c r="BJ775" i="1" a="1"/>
  <c r="BC348" i="1" a="1"/>
  <c r="BH383" i="1" a="1"/>
  <c r="BE367" i="1" a="1"/>
  <c r="AQ453" i="1" a="1"/>
  <c r="AZ417" i="1" a="1"/>
  <c r="AO376" i="1" a="1"/>
  <c r="AT777" i="1" a="1"/>
  <c r="BG687" i="1" a="1"/>
  <c r="AW343" i="1" a="1"/>
  <c r="BC842" i="1" a="1"/>
  <c r="BG872" i="1" a="1"/>
  <c r="AT328" i="1" a="1"/>
  <c r="AT845" i="1" a="1"/>
  <c r="BH962" i="1" a="1"/>
  <c r="AW748" i="1" a="1"/>
  <c r="AZ448" i="1" a="1"/>
  <c r="AO423" i="1" a="1"/>
  <c r="BA279" i="1" a="1"/>
  <c r="BG227" i="1" a="1"/>
  <c r="AZ368" i="1" a="1"/>
  <c r="AX345" i="1" a="1"/>
  <c r="AZ317" i="1" a="1"/>
  <c r="BD914" i="1" a="1"/>
  <c r="BG389" i="1" a="1"/>
  <c r="AW383" i="1" a="1"/>
  <c r="AW220" i="1" a="1"/>
  <c r="AZ948" i="1" a="1"/>
  <c r="BE315" i="1" a="1"/>
  <c r="AV391" i="1" a="1"/>
  <c r="BC234" i="1" a="1"/>
  <c r="AQ433" i="1" a="1"/>
  <c r="AZ371" i="1" a="1"/>
  <c r="AO344" i="1" a="1"/>
  <c r="AQ364" i="1" a="1"/>
  <c r="AR802" i="1" a="1"/>
  <c r="BH240" i="1" a="1"/>
  <c r="BB461" i="1" a="1"/>
  <c r="BI769" i="1" a="1"/>
  <c r="AZ688" i="1" a="1"/>
  <c r="BE779" i="1" a="1"/>
  <c r="AY357" i="1" a="1"/>
  <c r="AR963" i="1" a="1"/>
  <c r="BG279" i="1" a="1"/>
  <c r="AW787" i="1" a="1"/>
  <c r="BG267" i="1" a="1"/>
  <c r="AT384" i="1" a="1"/>
  <c r="BD224" i="1" a="1"/>
  <c r="BE439" i="1" a="1"/>
  <c r="BJ357" i="1" a="1"/>
  <c r="BB472" i="1" a="1"/>
  <c r="BG801" i="1" a="1"/>
  <c r="AU243" i="1" a="1"/>
  <c r="AX974" i="1" a="1"/>
  <c r="AZ284" i="1" a="1"/>
  <c r="BA790" i="1" a="1"/>
  <c r="AU808" i="1" a="1"/>
  <c r="AW368" i="1" a="1"/>
  <c r="AW417" i="1" a="1"/>
  <c r="BI223" i="1" a="1"/>
  <c r="AR848" i="1" a="1"/>
  <c r="BB356" i="1" a="1"/>
  <c r="AO776" i="1" a="1"/>
  <c r="BC246" i="1" a="1"/>
  <c r="AZ610" i="1" a="1"/>
  <c r="BD272" i="1" a="1"/>
  <c r="AY899" i="1" a="1"/>
  <c r="BI370" i="1" a="1"/>
  <c r="BD350" i="1" a="1"/>
  <c r="BI366" i="1" a="1"/>
  <c r="BF442" i="1" a="1"/>
  <c r="BD243" i="1" a="1"/>
  <c r="AW763" i="1" a="1"/>
  <c r="BC850" i="1" a="1"/>
  <c r="AR281" i="1" a="1"/>
  <c r="BD336" i="1" a="1"/>
  <c r="BB787" i="1" a="1"/>
  <c r="BA684" i="1" a="1"/>
  <c r="BC766" i="1" a="1"/>
  <c r="AW226" i="1" a="1"/>
  <c r="BJ728" i="1" a="1"/>
  <c r="BI836" i="1" a="1"/>
  <c r="AZ321" i="1" a="1"/>
  <c r="AO788" i="1" a="1"/>
  <c r="AR770" i="1" a="1"/>
  <c r="AX840" i="1" a="1"/>
  <c r="BD636" i="1" a="1"/>
  <c r="AV715" i="1" a="1"/>
  <c r="AP362" i="1" a="1"/>
  <c r="BC674" i="1" a="1"/>
  <c r="BE791" i="1" a="1"/>
  <c r="BF296" i="1" a="1"/>
  <c r="AV621" i="1" a="1"/>
  <c r="BG671" i="1" a="1"/>
  <c r="AS660" i="1" a="1"/>
  <c r="AP565" i="1" a="1"/>
  <c r="AS723" i="1" a="1"/>
  <c r="AP635" i="1" a="1"/>
  <c r="AW385" i="1" a="1"/>
  <c r="BC740" i="1" a="1"/>
  <c r="AQ826" i="1" a="1"/>
  <c r="AQ595" i="1" a="1"/>
  <c r="AT700" i="1" a="1"/>
  <c r="AR392" i="1" a="1"/>
  <c r="AS829" i="1" a="1"/>
  <c r="BC582" i="1" a="1"/>
  <c r="BB300" i="1" a="1"/>
  <c r="BI365" i="1" a="1"/>
  <c r="AV743" i="1" a="1"/>
  <c r="BJ298" i="1" a="1"/>
  <c r="AV372" i="1" a="1"/>
  <c r="AQ222" i="1" a="1"/>
  <c r="BE728" i="1" a="1"/>
  <c r="BG302" i="1" a="1"/>
  <c r="BD836" i="1" a="1"/>
  <c r="BD305" i="1" a="1"/>
  <c r="BC331" i="1" a="1"/>
  <c r="AW564" i="1" a="1"/>
  <c r="AU489" i="1" a="1"/>
  <c r="AZ626" i="1" a="1"/>
  <c r="BE842" i="1" a="1"/>
  <c r="BC240" i="1" a="1"/>
  <c r="BB754" i="1" a="1"/>
  <c r="AS225" i="1" a="1"/>
  <c r="AS845" i="1" a="1"/>
  <c r="AQ754" i="1" a="1"/>
  <c r="BG522" i="1" a="1"/>
  <c r="AP773" i="1" a="1"/>
  <c r="BE654" i="1" a="1"/>
  <c r="AT756" i="1" a="1"/>
  <c r="BF261" i="1" a="1"/>
  <c r="AS758" i="1" a="1"/>
  <c r="AU714" i="1" a="1"/>
  <c r="AT234" i="1" a="1"/>
  <c r="BJ742" i="1" a="1"/>
  <c r="AP678" i="1" a="1"/>
  <c r="AU396" i="1" a="1"/>
  <c r="BB625" i="1" a="1"/>
  <c r="BI798" i="1" a="1"/>
  <c r="BH398" i="1" a="1"/>
  <c r="AV369" i="1" a="1"/>
  <c r="AS448" i="1" a="1"/>
  <c r="AV448" i="1" a="1"/>
  <c r="BC299" i="1" a="1"/>
  <c r="AY828" i="1" a="1"/>
  <c r="AO320" i="1" a="1"/>
  <c r="BH771" i="1" a="1"/>
  <c r="BF258" i="1" a="1"/>
  <c r="BC311" i="1" a="1"/>
  <c r="BD552" i="1" a="1"/>
  <c r="AT851" i="1" a="1"/>
  <c r="BI628" i="1" a="1"/>
  <c r="BH551" i="1" a="1"/>
  <c r="AW547" i="1" a="1"/>
  <c r="BH590" i="1" a="1"/>
  <c r="BC764" i="1" a="1"/>
  <c r="AZ719" i="1" a="1"/>
  <c r="BJ824" i="1" a="1"/>
  <c r="AW714" i="1" a="1"/>
  <c r="AT823" i="1" a="1"/>
  <c r="AV788" i="1" a="1"/>
  <c r="AT369" i="1" a="1"/>
  <c r="BG397" i="1" a="1"/>
  <c r="BH371" i="1" a="1"/>
  <c r="BD327" i="1" a="1"/>
  <c r="AU782" i="1" a="1"/>
  <c r="BJ798" i="1" a="1"/>
  <c r="AQ665" i="1" a="1"/>
  <c r="AO743" i="1" a="1"/>
  <c r="AQ252" i="1" a="1"/>
  <c r="BC273" i="1" a="1"/>
  <c r="AX285" i="1" a="1"/>
  <c r="AP333" i="1" a="1"/>
  <c r="BD343" i="1" a="1"/>
  <c r="BJ497" i="1" a="1"/>
  <c r="BF587" i="1" a="1"/>
  <c r="BI746" i="1" a="1"/>
  <c r="AY609" i="1" a="1"/>
  <c r="AS334" i="1" a="1"/>
  <c r="AY242" i="1" a="1"/>
  <c r="BB737" i="1" a="1"/>
  <c r="AP241" i="1" a="1"/>
  <c r="AQ307" i="1" a="1"/>
  <c r="AX800" i="1" a="1"/>
  <c r="BF813" i="1" a="1"/>
  <c r="BI406" i="1" a="1"/>
  <c r="BF293" i="1" a="1"/>
  <c r="BG783" i="1" a="1"/>
  <c r="BB378" i="1" a="1"/>
  <c r="AO558" i="1" a="1"/>
  <c r="AS546" i="1" a="1"/>
  <c r="AY294" i="1" a="1"/>
  <c r="BC637" i="1" a="1"/>
  <c r="BH232" i="1" a="1"/>
  <c r="BD234" i="1" a="1"/>
  <c r="AT730" i="1" a="1"/>
  <c r="AQ329" i="1" a="1"/>
  <c r="AY396" i="1" a="1"/>
  <c r="BD563" i="1" a="1"/>
  <c r="AU331" i="1" a="1"/>
  <c r="BD566" i="1" a="1"/>
  <c r="BD784" i="1" a="1"/>
  <c r="BJ226" i="1" a="1"/>
  <c r="AS773" i="1" a="1"/>
  <c r="AW708" i="1" a="1"/>
  <c r="BH760" i="1" a="1"/>
  <c r="AU701" i="1" a="1"/>
  <c r="AZ727" i="1" a="1"/>
  <c r="BE742" i="1" a="1"/>
  <c r="AP532" i="1" a="1"/>
  <c r="AX543" i="1" a="1"/>
  <c r="AZ763" i="1" a="1"/>
  <c r="BC454" i="1" a="1"/>
  <c r="AT297" i="1" a="1"/>
  <c r="AT568" i="1" a="1"/>
  <c r="BC805" i="1" a="1"/>
  <c r="BC281" i="1" a="1"/>
  <c r="AY326" i="1" a="1"/>
  <c r="AO230" i="1" a="1"/>
  <c r="BG829" i="1" a="1"/>
  <c r="AU637" i="1" a="1"/>
  <c r="BF722" i="1" a="1"/>
  <c r="AQ296" i="1" a="1"/>
  <c r="BF254" i="1" a="1"/>
  <c r="BG686" i="1" a="1"/>
  <c r="AV649" i="1" a="1"/>
  <c r="BD794" i="1" a="1"/>
  <c r="AV766" i="1" a="1"/>
  <c r="AT336" i="1" a="1"/>
  <c r="BD720" i="1" a="1"/>
  <c r="BC289" i="1" a="1"/>
  <c r="AT707" i="1" a="1"/>
  <c r="BA554" i="1" a="1"/>
  <c r="BC527" i="1" a="1"/>
  <c r="BC626" i="1" a="1"/>
  <c r="BG620" i="1" a="1"/>
  <c r="BD775" i="1" a="1"/>
  <c r="BG467" i="1" a="1"/>
  <c r="BJ800" i="1" a="1"/>
  <c r="AT253" i="1" a="1"/>
  <c r="AP395" i="1" a="1"/>
  <c r="AO412" i="1" a="1"/>
  <c r="BG292" i="1" a="1"/>
  <c r="AS798" i="1" a="1"/>
  <c r="AO798" i="1" a="1"/>
  <c r="AY409" i="1" a="1"/>
  <c r="AU792" i="1" a="1"/>
  <c r="AW314" i="1" a="1"/>
  <c r="BG787" i="1" a="1"/>
  <c r="BB341" i="1" a="1"/>
  <c r="AW288" i="1" a="1"/>
  <c r="AO223" i="1" a="1"/>
  <c r="BB766" i="1" a="1"/>
  <c r="AZ260" i="1" a="1"/>
  <c r="AT278" i="1" a="1"/>
  <c r="BF362" i="1" a="1"/>
  <c r="BG655" i="1" a="1"/>
  <c r="BI608" i="1" a="1"/>
  <c r="AV702" i="1" a="1"/>
  <c r="BJ725" i="1" a="1"/>
  <c r="AW733" i="1" a="1"/>
  <c r="AZ248" i="1" a="1"/>
  <c r="AT415" i="1" a="1"/>
  <c r="AU259" i="1" a="1"/>
  <c r="AX834" i="1" a="1"/>
  <c r="AY803" i="1" a="1"/>
  <c r="BH714" i="1" a="1"/>
  <c r="BG246" i="1" a="1"/>
  <c r="AZ768" i="1" a="1"/>
  <c r="BF723" i="1" a="1"/>
  <c r="AU712" i="1" a="1"/>
  <c r="BJ225" i="1" a="1"/>
  <c r="BC739" i="1" a="1"/>
  <c r="AO669" i="1" a="1"/>
  <c r="BJ779" i="1" a="1"/>
  <c r="BH810" i="1" a="1"/>
  <c r="AV770" i="1" a="1"/>
  <c r="BI807" i="1" a="1"/>
  <c r="BE288" i="1" a="1"/>
  <c r="BD434" i="1" a="1"/>
  <c r="BG913" i="1" a="1"/>
  <c r="BJ363" i="1" a="1"/>
  <c r="BI835" i="1" a="1"/>
  <c r="BE879" i="1" a="1"/>
  <c r="AW282" i="1" a="1"/>
  <c r="BC268" i="1" a="1"/>
  <c r="BB246" i="1" a="1"/>
  <c r="BE327" i="1" a="1"/>
  <c r="AS456" i="1" a="1"/>
  <c r="AV315" i="1" a="1"/>
  <c r="BJ448" i="1" a="1"/>
  <c r="AQ356" i="1" a="1"/>
  <c r="BF420" i="1" a="1"/>
  <c r="AQ830" i="1" a="1"/>
  <c r="AS766" i="1" a="1"/>
  <c r="BC871" i="1" a="1"/>
  <c r="AX310" i="1" a="1"/>
  <c r="AT375" i="1" a="1"/>
  <c r="BB808" i="1" a="1"/>
  <c r="BC399" i="1" a="1"/>
  <c r="BI844" i="1" a="1"/>
  <c r="BJ295" i="1" a="1"/>
  <c r="AU376" i="1" a="1"/>
  <c r="BF685" i="1" a="1"/>
  <c r="AZ384" i="1" a="1"/>
  <c r="AQ377" i="1" a="1"/>
  <c r="BE320" i="1" a="1"/>
  <c r="AW292" i="1" a="1"/>
  <c r="BC819" i="1" a="1"/>
  <c r="BF805" i="1" a="1"/>
  <c r="BA626" i="1" a="1"/>
  <c r="BE710" i="1" a="1"/>
  <c r="BF378" i="1" a="1"/>
  <c r="AY811" i="1" a="1"/>
  <c r="BG833" i="1" a="1"/>
  <c r="BE296" i="1" a="1"/>
  <c r="BF725" i="1" a="1"/>
  <c r="AW275" i="1" a="1"/>
  <c r="AR713" i="1" a="1"/>
  <c r="AR483" i="1" a="1"/>
  <c r="AP829" i="1" a="1"/>
  <c r="BJ879" i="1" a="1"/>
  <c r="BH379" i="1" a="1"/>
  <c r="BE221" i="1" a="1"/>
  <c r="BE839" i="1" a="1"/>
  <c r="AW690" i="1" a="1"/>
  <c r="BJ658" i="1" a="1"/>
  <c r="AR687" i="1" a="1"/>
  <c r="BJ770" i="1" a="1"/>
  <c r="BJ856" i="1" a="1"/>
  <c r="BF441" i="1" a="1"/>
  <c r="BE289" i="1" a="1"/>
  <c r="BI790" i="1" a="1"/>
  <c r="AW772" i="1" a="1"/>
  <c r="BF855" i="1" a="1"/>
  <c r="BF583" i="1" a="1"/>
  <c r="BB622" i="1" a="1"/>
  <c r="BD280" i="1" a="1"/>
  <c r="AY767" i="1" a="1"/>
  <c r="BJ830" i="1" a="1"/>
  <c r="AX380" i="1" a="1"/>
  <c r="AZ681" i="1" a="1"/>
  <c r="BF626" i="1" a="1"/>
  <c r="BB404" i="1" a="1"/>
  <c r="BI787" i="1" a="1"/>
  <c r="BJ271" i="1" a="1"/>
  <c r="BF683" i="1" a="1"/>
  <c r="AW856" i="1" a="1"/>
  <c r="AX396" i="1" a="1"/>
  <c r="AV359" i="1" a="1"/>
  <c r="BE640" i="1" a="1"/>
  <c r="AW594" i="1" a="1"/>
  <c r="AX760" i="1" a="1"/>
  <c r="BG230" i="1" a="1"/>
  <c r="AO632" i="1" a="1"/>
  <c r="AO787" i="1" a="1"/>
  <c r="BF842" i="1" a="1"/>
  <c r="AX782" i="1" a="1"/>
  <c r="BA420" i="1" a="1"/>
  <c r="BG836" i="1" a="1"/>
  <c r="AO806" i="1" a="1"/>
  <c r="BB591" i="1" a="1"/>
  <c r="BA585" i="1" a="1"/>
  <c r="BD382" i="1" a="1"/>
  <c r="BJ731" i="1" a="1"/>
  <c r="AU812" i="1" a="1"/>
  <c r="AY233" i="1" a="1"/>
  <c r="BG496" i="1" a="1"/>
  <c r="AX619" i="1" a="1"/>
  <c r="AS490" i="1" a="1"/>
  <c r="AP801" i="1" a="1"/>
  <c r="AY762" i="1" a="1"/>
  <c r="BB718" i="1" a="1"/>
  <c r="BJ809" i="1" a="1"/>
  <c r="AZ612" i="1" a="1"/>
  <c r="BI710" i="1" a="1"/>
  <c r="AP710" i="1" a="1"/>
  <c r="AS697" i="1" a="1"/>
  <c r="AZ822" i="1" a="1"/>
  <c r="BF334" i="1" a="1"/>
  <c r="BE251" i="1" a="1"/>
  <c r="AT833" i="1" a="1"/>
  <c r="BF289" i="1" a="1"/>
  <c r="BB666" i="1" a="1"/>
  <c r="AZ726" i="1" a="1"/>
  <c r="AR748" i="1" a="1"/>
  <c r="AO683" i="1" a="1"/>
  <c r="AQ354" i="1" a="1"/>
  <c r="AW792" i="1" a="1"/>
  <c r="AS822" i="1" a="1"/>
  <c r="BA947" i="1" a="1"/>
  <c r="BF689" i="1" a="1"/>
  <c r="BF501" i="1" a="1"/>
  <c r="BD495" i="1" a="1"/>
  <c r="AP540" i="1" a="1"/>
  <c r="BA383" i="1" a="1"/>
  <c r="AX225" i="1" a="1"/>
  <c r="AQ633" i="1" a="1"/>
  <c r="BG672" i="1" a="1"/>
  <c r="AQ646" i="1" a="1"/>
  <c r="AP667" i="1" a="1"/>
  <c r="BI794" i="1" a="1"/>
  <c r="BA368" i="1" a="1"/>
  <c r="AY732" i="1" a="1"/>
  <c r="AX290" i="1" a="1"/>
  <c r="AW961" i="1" a="1"/>
  <c r="AV872" i="1" a="1"/>
  <c r="AQ285" i="1" a="1"/>
  <c r="BD742" i="1" a="1"/>
  <c r="AZ795" i="1" a="1"/>
  <c r="BB726" i="1" a="1"/>
  <c r="BI291" i="1" a="1"/>
  <c r="BJ454" i="1" a="1"/>
  <c r="BC732" i="1" a="1"/>
  <c r="AY318" i="1" a="1"/>
  <c r="AS395" i="1" a="1"/>
  <c r="AV706" i="1" a="1"/>
  <c r="AP754" i="1" a="1"/>
  <c r="AW541" i="1" a="1"/>
  <c r="AW276" i="1" a="1"/>
  <c r="AU632" i="1" a="1"/>
  <c r="BF822" i="1" a="1"/>
  <c r="BA729" i="1" a="1"/>
  <c r="BJ727" i="1" a="1"/>
  <c r="AR291" i="1" a="1"/>
  <c r="BI689" i="1" a="1"/>
  <c r="AV755" i="1" a="1"/>
  <c r="BI847" i="1" a="1"/>
  <c r="AQ230" i="1" a="1"/>
  <c r="BH675" i="1" a="1"/>
  <c r="BC767" i="1" a="1"/>
  <c r="AV534" i="1" a="1"/>
  <c r="AQ514" i="1" a="1"/>
  <c r="BG658" i="1" a="1"/>
  <c r="BI398" i="1" a="1"/>
  <c r="BH853" i="1" a="1"/>
  <c r="BF779" i="1" a="1"/>
  <c r="AT279" i="1" a="1"/>
  <c r="AY269" i="1" a="1"/>
  <c r="BA682" i="1" a="1"/>
  <c r="BC660" i="1" a="1"/>
  <c r="AW712" i="1" a="1"/>
  <c r="BH841" i="1" a="1"/>
  <c r="AU447" i="1" a="1"/>
  <c r="AW851" i="1" a="1"/>
  <c r="AV849" i="1" a="1"/>
  <c r="AU386" i="1" a="1"/>
  <c r="BG280" i="1" a="1"/>
  <c r="BI828" i="1" a="1"/>
  <c r="AX45" i="1" a="1"/>
  <c r="BA946" i="1" a="1"/>
  <c r="AP352" i="1" a="1"/>
  <c r="BG429" i="1" a="1"/>
  <c r="BE928" i="1" a="1"/>
  <c r="BI417" i="1" a="1"/>
  <c r="BJ347" i="1" a="1"/>
  <c r="BI458" i="1" a="1"/>
  <c r="AX414" i="1" a="1"/>
  <c r="BE407" i="1" a="1"/>
  <c r="BD715" i="1" a="1"/>
  <c r="AU284" i="1" a="1"/>
  <c r="AR274" i="1" a="1"/>
  <c r="BF356" i="1" a="1"/>
  <c r="BI969" i="1" a="1"/>
  <c r="BA411" i="1" a="1"/>
  <c r="BD352" i="1" a="1"/>
  <c r="AX242" i="1" a="1"/>
  <c r="AO71" i="1" a="1"/>
  <c r="AY425" i="1" a="1"/>
  <c r="AV880" i="1" a="1"/>
  <c r="BC288" i="1" a="1"/>
  <c r="AP373" i="1" a="1"/>
  <c r="BB780" i="1" a="1"/>
  <c r="BI694" i="1" a="1"/>
  <c r="AR809" i="1" a="1"/>
  <c r="AR698" i="1" a="1"/>
  <c r="AZ672" i="1" a="1"/>
  <c r="BI963" i="1" a="1"/>
  <c r="AO346" i="1" a="1"/>
  <c r="AL701" i="1" a="1"/>
  <c r="BE359" i="1" a="1"/>
  <c r="AS234" i="1" a="1"/>
  <c r="BA319" i="1" a="1"/>
  <c r="AU964" i="1" a="1"/>
  <c r="BI328" i="1" a="1"/>
  <c r="AW362" i="1" a="1"/>
  <c r="BD766" i="1" a="1"/>
  <c r="AY368" i="1" a="1"/>
  <c r="BB331" i="1" a="1"/>
  <c r="BB428" i="1" a="1"/>
  <c r="AR418" i="1" a="1"/>
  <c r="BA375" i="1" a="1"/>
  <c r="BA396" i="1" a="1"/>
  <c r="AV875" i="1" a="1"/>
  <c r="BI954" i="1" a="1"/>
  <c r="AZ462" i="1" a="1"/>
  <c r="AX417" i="1" a="1"/>
  <c r="AR282" i="1" a="1"/>
  <c r="AR310" i="1" a="1"/>
  <c r="AX970" i="1" a="1"/>
  <c r="BD385" i="1" a="1"/>
  <c r="AP269" i="1" a="1"/>
  <c r="BE332" i="1" a="1"/>
  <c r="BG365" i="1" a="1"/>
  <c r="AW706" i="1" a="1"/>
  <c r="AR832" i="1" a="1"/>
  <c r="AY297" i="1" a="1"/>
  <c r="BG229" i="1" a="1"/>
  <c r="AT232" i="1" a="1"/>
  <c r="BE845" i="1" a="1"/>
  <c r="BJ283" i="1" a="1"/>
  <c r="AU222" i="1" a="1"/>
  <c r="AR840" i="1" a="1"/>
  <c r="BB846" i="1" a="1"/>
  <c r="BI380" i="1" a="1"/>
  <c r="BH745" i="1" a="1"/>
  <c r="BE235" i="1" a="1"/>
  <c r="BD435" i="1" a="1"/>
  <c r="BG254" i="1" a="1"/>
  <c r="BG296" i="1" a="1"/>
  <c r="AU249" i="1" a="1"/>
  <c r="AV830" i="1" a="1"/>
  <c r="BJ330" i="1" a="1"/>
  <c r="BH686" i="1" a="1"/>
  <c r="BJ841" i="1" a="1"/>
  <c r="BG462" i="1" a="1"/>
  <c r="BG837" i="1" a="1"/>
  <c r="AU314" i="1" a="1"/>
  <c r="BD783" i="1" a="1"/>
  <c r="BC220" i="1" a="1"/>
  <c r="AV845" i="1" a="1"/>
  <c r="BB563" i="1" a="1"/>
  <c r="BF225" i="1" a="1"/>
  <c r="BC720" i="1" a="1"/>
  <c r="BE912" i="1" a="1"/>
  <c r="AV668" i="1" a="1"/>
  <c r="BG449" i="1" a="1"/>
  <c r="AZ472" i="1" a="1"/>
  <c r="AZ469" i="1" a="1"/>
  <c r="AU271" i="1" a="1"/>
  <c r="AQ964" i="1" a="1"/>
  <c r="BG291" i="1" a="1"/>
  <c r="BG418" i="1" a="1"/>
  <c r="BF714" i="1" a="1"/>
  <c r="AP290" i="1" a="1"/>
  <c r="AV303" i="1" a="1"/>
  <c r="BG239" i="1" a="1"/>
  <c r="AT941" i="1" a="1"/>
  <c r="AX292" i="1" a="1"/>
  <c r="AV275" i="1" a="1"/>
  <c r="BC827" i="1" a="1"/>
  <c r="AX678" i="1" a="1"/>
  <c r="BJ321" i="1" a="1"/>
  <c r="BE435" i="1" a="1"/>
  <c r="BH310" i="1" a="1"/>
  <c r="AV833" i="1" a="1"/>
  <c r="AZ250" i="1" a="1"/>
  <c r="BJ325" i="1" a="1"/>
  <c r="BI724" i="1" a="1"/>
  <c r="AO425" i="1" a="1"/>
  <c r="AU269" i="1" a="1"/>
  <c r="AR477" i="1" a="1"/>
  <c r="AW814" i="1" a="1"/>
  <c r="AP839" i="1" a="1"/>
  <c r="BA371" i="1" a="1"/>
  <c r="AY266" i="1" a="1"/>
  <c r="AQ785" i="1" a="1"/>
  <c r="BE781" i="1" a="1"/>
  <c r="AX419" i="1" a="1"/>
  <c r="BA384" i="1" a="1"/>
  <c r="AU333" i="1" a="1"/>
  <c r="AZ770" i="1" a="1"/>
  <c r="AP342" i="1" a="1"/>
  <c r="BG793" i="1" a="1"/>
  <c r="AS255" i="1" a="1"/>
  <c r="AS800" i="1" a="1"/>
  <c r="BD288" i="1" a="1"/>
  <c r="AY384" i="1" a="1"/>
  <c r="BB259" i="1" a="1"/>
  <c r="AW898" i="1" a="1"/>
  <c r="AY840" i="1" a="1"/>
  <c r="BJ780" i="1" a="1"/>
  <c r="AO275" i="1" a="1"/>
  <c r="AZ373" i="1" a="1"/>
  <c r="BB416" i="1" a="1"/>
  <c r="BG756" i="1" a="1"/>
  <c r="BH429" i="1" a="1"/>
  <c r="AO865" i="1" a="1"/>
  <c r="AW325" i="1" a="1"/>
  <c r="BJ548" i="1" a="1"/>
  <c r="AR538" i="1" a="1"/>
  <c r="BG849" i="1" a="1"/>
  <c r="BJ739" i="1" a="1"/>
  <c r="AR404" i="1" a="1"/>
  <c r="BH768" i="1" a="1"/>
  <c r="BI265" i="1" a="1"/>
  <c r="BG800" i="1" a="1"/>
  <c r="AU824" i="1" a="1"/>
  <c r="BH855" i="1" a="1"/>
  <c r="AW711" i="1" a="1"/>
  <c r="BB649" i="1" a="1"/>
  <c r="BG325" i="1" a="1"/>
  <c r="AW791" i="1" a="1"/>
  <c r="AY241" i="1" a="1"/>
  <c r="AP640" i="1" a="1"/>
  <c r="AR344" i="1" a="1"/>
  <c r="AT848" i="1" a="1"/>
  <c r="BC304" i="1" a="1"/>
  <c r="BD548" i="1" a="1"/>
  <c r="BG835" i="1" a="1"/>
  <c r="BJ698" i="1" a="1"/>
  <c r="AY742" i="1" a="1"/>
  <c r="AT723" i="1" a="1"/>
  <c r="AO520" i="1" a="1"/>
  <c r="AR853" i="1" a="1"/>
  <c r="AW586" i="1" a="1"/>
  <c r="AP831" i="1" a="1"/>
  <c r="BE236" i="1" a="1"/>
  <c r="AU226" i="1" a="1"/>
  <c r="AR737" i="1" a="1"/>
  <c r="AQ456" i="1" a="1"/>
  <c r="AR364" i="1" a="1"/>
  <c r="BH812" i="1" a="1"/>
  <c r="BH663" i="1" a="1"/>
  <c r="BH319" i="1" a="1"/>
  <c r="AP271" i="1" a="1"/>
  <c r="AY406" i="1" a="1"/>
  <c r="AY339" i="1" a="1"/>
  <c r="BI663" i="1" a="1"/>
  <c r="BG613" i="1" a="1"/>
  <c r="AO712" i="1" a="1"/>
  <c r="BB817" i="1" a="1"/>
  <c r="BC600" i="1" a="1"/>
  <c r="AU323" i="1" a="1"/>
  <c r="BG689" i="1" a="1"/>
  <c r="AO844" i="1" a="1"/>
  <c r="AR825" i="1" a="1"/>
  <c r="BE500" i="1" a="1"/>
  <c r="BF628" i="1" a="1"/>
  <c r="AQ532" i="1" a="1"/>
  <c r="BA539" i="1" a="1"/>
  <c r="AW775" i="1" a="1"/>
  <c r="BE403" i="1" a="1"/>
  <c r="AS459" i="1" a="1"/>
  <c r="BE230" i="1" a="1"/>
  <c r="AR674" i="1" a="1"/>
  <c r="AR260" i="1" a="1"/>
  <c r="BF220" i="1" a="1"/>
  <c r="BF560" i="1" a="1"/>
  <c r="AX819" i="1" a="1"/>
  <c r="BB793" i="1" a="1"/>
  <c r="BI716" i="1" a="1"/>
  <c r="AU690" i="1" a="1"/>
  <c r="AQ309" i="1" a="1"/>
  <c r="AQ299" i="1" a="1"/>
  <c r="AO260" i="1" a="1"/>
  <c r="AP245" i="1" a="1"/>
  <c r="AX955" i="1" a="1"/>
  <c r="BF847" i="1" a="1"/>
  <c r="BF823" i="1" a="1"/>
  <c r="AX641" i="1" a="1"/>
  <c r="BI332" i="1" a="1"/>
  <c r="AU668" i="1" a="1"/>
  <c r="AR858" i="1" a="1"/>
  <c r="AU588" i="1" a="1"/>
  <c r="AY299" i="1" a="1"/>
  <c r="BB243" i="1" a="1"/>
  <c r="AO359" i="1" a="1"/>
  <c r="AZ347" i="1" a="1"/>
  <c r="BA686" i="1" a="1"/>
  <c r="BF693" i="1" a="1"/>
  <c r="BE820" i="1" a="1"/>
  <c r="BF280" i="1" a="1"/>
  <c r="AP337" i="1" a="1"/>
  <c r="AY407" i="1" a="1"/>
  <c r="BB229" i="1" a="1"/>
  <c r="AR581" i="1" a="1"/>
  <c r="BF833" i="1" a="1"/>
  <c r="BJ826" i="1" a="1"/>
  <c r="AV293" i="1" a="1"/>
  <c r="AV711" i="1" a="1"/>
  <c r="AR818" i="1" a="1"/>
  <c r="AU253" i="1" a="1"/>
  <c r="AS721" i="1" a="1"/>
  <c r="AX412" i="1" a="1"/>
  <c r="BD269" i="1" a="1"/>
  <c r="BI501" i="1" a="1"/>
  <c r="AW648" i="1" a="1"/>
  <c r="BD759" i="1" a="1"/>
  <c r="BI287" i="1" a="1"/>
  <c r="AZ792" i="1" a="1"/>
  <c r="AQ706" i="1" a="1"/>
  <c r="AZ241" i="1" a="1"/>
  <c r="BJ791" i="1" a="1"/>
  <c r="AQ653" i="1" a="1"/>
  <c r="AZ218" i="1" a="1"/>
  <c r="BD330" i="1" a="1"/>
  <c r="BJ685" i="1" a="1"/>
  <c r="AY835" i="1" a="1"/>
  <c r="AT329" i="1" a="1"/>
  <c r="AQ579" i="1" a="1"/>
  <c r="BA703" i="1" a="1"/>
  <c r="BH255" i="1" a="1"/>
  <c r="BB759" i="1" a="1"/>
  <c r="AZ741" i="1" a="1"/>
  <c r="BH822" i="1" a="1"/>
  <c r="AO775" i="1" a="1"/>
  <c r="AW426" i="1" a="1"/>
  <c r="AY705" i="1" a="1"/>
  <c r="AX775" i="1" a="1"/>
  <c r="AQ270" i="1" a="1"/>
  <c r="AT218" i="1" a="1"/>
  <c r="BF682" i="1" a="1"/>
  <c r="AX805" i="1" a="1"/>
  <c r="BD708" i="1" a="1"/>
  <c r="BG424" i="1" a="1"/>
  <c r="AT713" i="1" a="1"/>
  <c r="BF666" i="1" a="1"/>
  <c r="AV394" i="1" a="1"/>
  <c r="BE604" i="1" a="1"/>
  <c r="BE413" i="1" a="1"/>
  <c r="BC425" i="1" a="1"/>
  <c r="BG948" i="1" a="1"/>
  <c r="BF751" i="1" a="1"/>
  <c r="AO605" i="1" a="1"/>
  <c r="AT264" i="1" a="1"/>
  <c r="AP303" i="1" a="1"/>
  <c r="AT776" i="1" a="1"/>
  <c r="AT901" i="1" a="1"/>
  <c r="AP368" i="1" a="1"/>
  <c r="AZ342" i="1" a="1"/>
  <c r="BH680" i="1" a="1"/>
  <c r="BG771" i="1" a="1"/>
  <c r="BD844" i="1" a="1"/>
  <c r="AT742" i="1" a="1"/>
  <c r="BG319" i="1" a="1"/>
  <c r="BA830" i="1" a="1"/>
  <c r="BG786" i="1" a="1"/>
  <c r="AU255" i="1" a="1"/>
  <c r="AO442" i="1" a="1"/>
  <c r="AZ675" i="1" a="1"/>
  <c r="BH619" i="1" a="1"/>
  <c r="AZ794" i="1" a="1"/>
  <c r="BI528" i="1" a="1"/>
  <c r="BE310" i="1" a="1"/>
  <c r="BJ403" i="1" a="1"/>
  <c r="BH817" i="1" a="1"/>
  <c r="BA726" i="1" a="1"/>
  <c r="AQ773" i="1" a="1"/>
  <c r="BB248" i="1" a="1"/>
  <c r="AR238" i="1" a="1"/>
  <c r="BF840" i="1" a="1"/>
  <c r="BI961" i="1" a="1"/>
  <c r="BF782" i="1" a="1"/>
  <c r="AO323" i="1" a="1"/>
  <c r="AO657" i="1" a="1"/>
  <c r="AZ762" i="1" a="1"/>
  <c r="BH318" i="1" a="1"/>
  <c r="BB276" i="1" a="1"/>
  <c r="AO820" i="1" a="1"/>
  <c r="AR337" i="1" a="1"/>
  <c r="BJ787" i="1" a="1"/>
  <c r="AW464" i="1" a="1"/>
  <c r="BB419" i="1" a="1"/>
  <c r="BB707" i="1" a="1"/>
  <c r="AX831" i="1" a="1"/>
  <c r="AY320" i="1" a="1"/>
  <c r="AS584" i="1" a="1"/>
  <c r="AV326" i="1" a="1"/>
  <c r="AV777" i="1" a="1"/>
  <c r="BD826" i="1" a="1"/>
  <c r="AY453" i="1" a="1"/>
  <c r="AQ813" i="1" a="1"/>
  <c r="BC226" i="1" a="1"/>
  <c r="AT233" i="1" a="1"/>
  <c r="AV250" i="1" a="1"/>
  <c r="BE228" i="1" a="1"/>
  <c r="BA679" i="1" a="1"/>
  <c r="BI290" i="1" a="1"/>
  <c r="AY623" i="1" a="1"/>
  <c r="AT711" i="1" a="1"/>
  <c r="AV608" i="1" a="1"/>
  <c r="BD302" i="1" a="1"/>
  <c r="BC848" i="1" a="1"/>
  <c r="BF436" i="1" a="1"/>
  <c r="AS726" i="1" a="1"/>
  <c r="AS337" i="1" a="1"/>
  <c r="AR704" i="1" a="1"/>
  <c r="AU649" i="1" a="1"/>
  <c r="BI377" i="1" a="1"/>
  <c r="AT405" i="1" a="1"/>
  <c r="BJ248" i="1" a="1"/>
  <c r="BD383" i="1" a="1"/>
  <c r="BI371" i="1" a="1"/>
  <c r="AP260" i="1" a="1"/>
  <c r="BH759" i="1" a="1"/>
  <c r="AZ242" i="1" a="1"/>
  <c r="BH678" i="1" a="1"/>
  <c r="AP349" i="1" a="1"/>
  <c r="BI748" i="1" a="1"/>
  <c r="AS682" i="1" a="1"/>
  <c r="AQ794" i="1" a="1"/>
  <c r="BE805" i="1" a="1"/>
  <c r="AR693" i="1" a="1"/>
  <c r="AT625" i="1" a="1"/>
  <c r="AW754" i="1" a="1"/>
  <c r="AT439" i="1" a="1"/>
  <c r="AP442" i="1" a="1"/>
  <c r="AV445" i="1" a="1"/>
  <c r="AY614" i="1" a="1"/>
  <c r="AT395" i="1" a="1"/>
  <c r="AY726" i="1" a="1"/>
  <c r="BI744" i="1" a="1"/>
  <c r="AX672" i="1" a="1"/>
  <c r="BB244" i="1" a="1"/>
  <c r="BC679" i="1" a="1"/>
  <c r="AY790" i="1" a="1"/>
  <c r="AY690" i="1" a="1"/>
  <c r="AO492" i="1" a="1"/>
  <c r="AU757" i="1" a="1"/>
  <c r="AS711" i="1" a="1"/>
  <c r="AS616" i="1" a="1"/>
  <c r="AP643" i="1" a="1"/>
  <c r="AX698" i="1" a="1"/>
  <c r="AO709" i="1" a="1"/>
  <c r="AW657" i="1" a="1"/>
  <c r="AS250" i="1" a="1"/>
  <c r="AO338" i="1" a="1"/>
  <c r="BA777" i="1" a="1"/>
  <c r="BD567" i="1" a="1"/>
  <c r="BJ556" i="1" a="1"/>
  <c r="BB847" i="1" a="1"/>
  <c r="BI358" i="1" a="1"/>
  <c r="BE232" i="1" a="1"/>
  <c r="BG684" i="1" a="1"/>
  <c r="BB630" i="1" a="1"/>
  <c r="BF248" i="1" a="1"/>
  <c r="AY645" i="1" a="1"/>
  <c r="BJ523" i="1" a="1"/>
  <c r="AS708" i="1" a="1"/>
  <c r="BD658" i="1" a="1"/>
  <c r="AQ290" i="1" a="1"/>
  <c r="AV834" i="1" a="1"/>
  <c r="BJ680" i="1" a="1"/>
  <c r="AY606" i="1" a="1"/>
  <c r="BC678" i="1" a="1"/>
  <c r="AV796" i="1" a="1"/>
  <c r="BF589" i="1" a="1"/>
  <c r="BA610" i="1" a="1"/>
  <c r="AX610" i="1" a="1"/>
  <c r="AR700" i="1" a="1"/>
  <c r="AX634" i="1" a="1"/>
  <c r="AR335" i="1" a="1"/>
  <c r="AR303" i="1" a="1"/>
  <c r="BD560" i="1" a="1"/>
  <c r="AU543" i="1" a="1"/>
  <c r="AS776" i="1" a="1"/>
  <c r="BE612" i="1" a="1"/>
  <c r="BJ386" i="1" a="1"/>
  <c r="BH387" i="1" a="1"/>
  <c r="BH840" i="1" a="1"/>
  <c r="BH665" i="1" a="1"/>
  <c r="AZ847" i="1" a="1"/>
  <c r="BF245" i="1" a="1"/>
  <c r="AT764" i="1" a="1"/>
  <c r="BD513" i="1" a="1"/>
  <c r="AO388" i="1" a="1"/>
  <c r="BC701" i="1" a="1"/>
  <c r="AT760" i="1" a="1"/>
  <c r="BF272" i="1" a="1"/>
  <c r="AX226" i="1" a="1"/>
  <c r="AT751" i="1" a="1"/>
  <c r="BC789" i="1" a="1"/>
  <c r="BG737" i="1" a="1"/>
  <c r="AU293" i="1" a="1"/>
  <c r="AT633" i="1" a="1"/>
  <c r="BD333" i="1" a="1"/>
  <c r="AW795" i="1" a="1"/>
  <c r="BA643" i="1" a="1"/>
  <c r="BE313" i="1" a="1"/>
  <c r="AX488" i="1" a="1"/>
  <c r="BC815" i="1" a="1"/>
  <c r="AV273" i="1" a="1"/>
  <c r="BA845" i="1" a="1"/>
  <c r="BF876" i="1" a="1"/>
  <c r="BD830" i="1" a="1"/>
  <c r="AQ820" i="1" a="1"/>
  <c r="AQ679" i="1" a="1"/>
  <c r="AU704" i="1" a="1"/>
  <c r="AQ744" i="1" a="1"/>
  <c r="BJ372" i="1" a="1"/>
  <c r="BF222" i="1" a="1"/>
  <c r="AX788" i="1" a="1"/>
  <c r="AX614" i="1" a="1"/>
  <c r="BI727" i="1" a="1"/>
  <c r="AV826" i="1" a="1"/>
  <c r="AU487" i="1" a="1"/>
  <c r="AP730" i="1" a="1"/>
  <c r="AY435" i="1" a="1"/>
  <c r="AX854" i="1" a="1"/>
  <c r="BE698" i="1" a="1"/>
  <c r="AR350" i="1" a="1"/>
  <c r="BI344" i="1" a="1"/>
  <c r="AY578" i="1" a="1"/>
  <c r="BJ602" i="1" a="1"/>
  <c r="BH528" i="1" a="1"/>
  <c r="BC267" i="1" a="1"/>
  <c r="BJ819" i="1" a="1"/>
  <c r="BI312" i="1" a="1"/>
  <c r="AT614" i="1" a="1"/>
  <c r="AS499" i="1" a="1"/>
  <c r="AP590" i="1" a="1"/>
  <c r="AP292" i="1" a="1"/>
  <c r="AU229" i="1" a="1"/>
  <c r="BC338" i="1" a="1"/>
  <c r="BH782" i="1" a="1"/>
  <c r="AQ231" i="1" a="1"/>
  <c r="BA828" i="1" a="1"/>
  <c r="AW223" i="1" a="1"/>
  <c r="BH289" i="1" a="1"/>
  <c r="BH825" i="1" a="1"/>
  <c r="BC564" i="1" a="1"/>
  <c r="BC283" i="1" a="1"/>
  <c r="AS676" i="1" a="1"/>
  <c r="AR839" i="1" a="1"/>
  <c r="AY225" i="1" a="1"/>
  <c r="BA270" i="1" a="1"/>
  <c r="BB752" i="1" a="1"/>
  <c r="BJ532" i="1" a="1"/>
  <c r="BB566" i="1" a="1"/>
  <c r="BH427" i="1" a="1"/>
  <c r="BJ838" i="1" a="1"/>
  <c r="AW487" i="1" a="1"/>
  <c r="BF770" i="1" a="1"/>
  <c r="AT741" i="1" a="1"/>
  <c r="BF824" i="1" a="1"/>
  <c r="AQ793" i="1" a="1"/>
  <c r="BF519" i="1" a="1"/>
  <c r="AT356" i="1" a="1"/>
  <c r="AV663" i="1" a="1"/>
  <c r="AP524" i="1" a="1"/>
  <c r="AU715" i="1" a="1"/>
  <c r="AY592" i="1" a="1"/>
  <c r="BG289" i="1" a="1"/>
  <c r="AX609" i="1" a="1"/>
  <c r="AR771" i="1" a="1"/>
  <c r="AS756" i="1" a="1"/>
  <c r="BH776" i="1" a="1"/>
  <c r="AR326" i="1" a="1"/>
  <c r="BB709" i="1" a="1"/>
  <c r="AX232" i="1" a="1"/>
  <c r="BH800" i="1" a="1"/>
  <c r="AX779" i="1" a="1"/>
  <c r="AY572" i="1" a="1"/>
  <c r="BI855" i="1" a="1"/>
  <c r="BD378" i="1" a="1"/>
  <c r="BF228" i="1" a="1"/>
  <c r="AT285" i="1" a="1"/>
  <c r="AV737" i="1" a="1"/>
  <c r="BJ589" i="1" a="1"/>
  <c r="BI939" i="1" a="1"/>
  <c r="BF475" i="1" a="1"/>
  <c r="AU476" i="1" a="1"/>
  <c r="AS306" i="1" a="1"/>
  <c r="AY265" i="1" a="1"/>
  <c r="BA838" i="1" a="1"/>
  <c r="AY841" i="1" a="1"/>
  <c r="BC783" i="1" a="1"/>
  <c r="AR411" i="1" a="1"/>
  <c r="BF330" i="1" a="1"/>
  <c r="AO809" i="1" a="1"/>
  <c r="AS740" i="1" a="1"/>
  <c r="AQ413" i="1" a="1"/>
  <c r="AQ463" i="1" a="1"/>
  <c r="AR297" i="1" a="1"/>
  <c r="AX266" i="1" a="1"/>
  <c r="BC396" i="1" a="1"/>
  <c r="BF827" i="1" a="1"/>
  <c r="AZ941" i="1" a="1"/>
  <c r="BJ790" i="1" a="1"/>
  <c r="AV526" i="1" a="1"/>
  <c r="AU470" i="1" a="1"/>
  <c r="AX595" i="1" a="1"/>
  <c r="BE240" i="1" a="1"/>
  <c r="AY692" i="1" a="1"/>
  <c r="BD857" i="1" a="1"/>
  <c r="BG545" i="1" a="1"/>
  <c r="BB658" i="1" a="1"/>
  <c r="BC775" i="1" a="1"/>
  <c r="AS324" i="1" a="1"/>
  <c r="AY246" i="1" a="1"/>
  <c r="BH309" i="1" a="1"/>
  <c r="BD259" i="1" a="1"/>
  <c r="AW391" i="1" a="1"/>
  <c r="BB312" i="1" a="1"/>
  <c r="BC676" i="1" a="1"/>
  <c r="AQ225" i="1" a="1"/>
  <c r="AZ305" i="1" a="1"/>
  <c r="AO285" i="1" a="1"/>
  <c r="BG886" i="1" a="1"/>
  <c r="BJ236" i="1" a="1"/>
  <c r="BB440" i="1" a="1"/>
  <c r="AX664" i="1" a="1"/>
  <c r="AR795" i="1" a="1"/>
  <c r="AW219" i="1" a="1"/>
  <c r="AW827" i="1" a="1"/>
  <c r="AR299" i="1" a="1"/>
  <c r="AZ837" i="1" a="1"/>
  <c r="BF620" i="1" a="1"/>
  <c r="BD238" i="1" a="1"/>
  <c r="BD586" i="1" a="1"/>
  <c r="BG685" i="1" a="1"/>
  <c r="AW797" i="1" a="1"/>
  <c r="BD640" i="1" a="1"/>
  <c r="AQ326" i="1" a="1"/>
  <c r="AU390" i="1" a="1"/>
  <c r="AP798" i="1" a="1"/>
  <c r="BD554" i="1" a="1"/>
  <c r="AR263" i="1" a="1"/>
  <c r="BC760" i="1" a="1"/>
  <c r="AP774" i="1" a="1"/>
  <c r="AQ677" i="1" a="1"/>
  <c r="BF313" i="1" a="1"/>
  <c r="AW744" i="1" a="1"/>
  <c r="BE237" i="1" a="1"/>
  <c r="AV682" i="1" a="1"/>
  <c r="AP675" i="1" a="1"/>
  <c r="BC702" i="1" a="1"/>
  <c r="BH811" i="1" a="1"/>
  <c r="BB261" i="1" a="1"/>
  <c r="BG282" i="1" a="1"/>
  <c r="BB800" i="1" a="1"/>
  <c r="AZ222" i="1" a="1"/>
  <c r="AO702" i="1" a="1"/>
  <c r="BA764" i="1" a="1"/>
  <c r="AV809" i="1" a="1"/>
  <c r="BG855" i="1" a="1"/>
  <c r="AT651" i="1" a="1"/>
  <c r="AZ713" i="1" a="1"/>
  <c r="BB422" i="1" a="1"/>
  <c r="AT619" i="1" a="1"/>
  <c r="AO707" i="1" a="1"/>
  <c r="AS769" i="1" a="1"/>
  <c r="BF663" i="1" a="1"/>
  <c r="AT615" i="1" a="1"/>
  <c r="BH742" i="1" a="1"/>
  <c r="BB816" i="1" a="1"/>
  <c r="BD541" i="1" a="1"/>
  <c r="BI610" i="1" a="1"/>
  <c r="BJ781" i="1" a="1"/>
  <c r="BC797" i="1" a="1"/>
  <c r="AQ695" i="1" a="1"/>
  <c r="BB706" i="1" a="1"/>
  <c r="AQ795" i="1" a="1"/>
  <c r="AW804" i="1" a="1"/>
  <c r="AX842" i="1" a="1"/>
  <c r="AS647" i="1" a="1"/>
  <c r="BJ831" i="1" a="1"/>
  <c r="BJ699" i="1" a="1"/>
  <c r="BC699" i="1" a="1"/>
  <c r="AY663" i="1" a="1"/>
  <c r="AS842" i="1" a="1"/>
  <c r="BH830" i="1" a="1"/>
  <c r="AY517" i="1" a="1"/>
  <c r="AT254" i="1" a="1"/>
  <c r="AP691" i="1" a="1"/>
  <c r="AR686" i="1" a="1"/>
  <c r="AO242" i="1" a="1"/>
  <c r="AP786" i="1" a="1"/>
  <c r="BJ255" i="1" a="1"/>
  <c r="BA262" i="1" a="1"/>
  <c r="BC641" i="1" a="1"/>
  <c r="AO362" i="1" a="1"/>
  <c r="AS542" i="1" a="1"/>
  <c r="BD796" i="1" a="1"/>
  <c r="BF644" i="1" a="1"/>
  <c r="AY788" i="1" a="1"/>
  <c r="AP274" i="1" a="1"/>
  <c r="BE800" i="1" a="1"/>
  <c r="AY802" i="1" a="1"/>
  <c r="BI815" i="1" a="1"/>
  <c r="AU806" i="1" a="1"/>
  <c r="AR532" i="1" a="1"/>
  <c r="AV460" i="1" a="1"/>
  <c r="BJ671" i="1" a="1"/>
  <c r="AT785" i="1" a="1"/>
  <c r="AP519" i="1" a="1"/>
  <c r="AY733" i="1" a="1"/>
  <c r="BE819" i="1" a="1"/>
  <c r="AZ821" i="1" a="1"/>
  <c r="BE287" i="1" a="1"/>
  <c r="AU963" i="1" a="1"/>
  <c r="AY393" i="1" a="1"/>
  <c r="BI250" i="1" a="1"/>
  <c r="AP869" i="1" a="1"/>
  <c r="AP812" i="1" a="1"/>
  <c r="BF711" i="1" a="1"/>
  <c r="AZ832" i="1" a="1"/>
  <c r="BA759" i="1" a="1"/>
  <c r="AY342" i="1" a="1"/>
  <c r="AS755" i="1" a="1"/>
  <c r="AU846" i="1" a="1"/>
  <c r="BF757" i="1" a="1"/>
  <c r="AT782" i="1" a="1"/>
  <c r="AV731" i="1" a="1"/>
  <c r="BI378" i="1" a="1"/>
  <c r="AP584" i="1" a="1"/>
  <c r="AQ943" i="1" a="1"/>
  <c r="BI357" i="1" a="1"/>
  <c r="BD424" i="1" a="1"/>
  <c r="BH694" i="1" a="1"/>
  <c r="AO222" i="1" a="1"/>
  <c r="AT649" i="1" a="1"/>
  <c r="AQ783" i="1" a="1"/>
  <c r="BB725" i="1" a="1"/>
  <c r="BG850" i="1" a="1"/>
  <c r="BI613" i="1" a="1"/>
  <c r="BD763" i="1" a="1"/>
  <c r="AR660" i="1" a="1"/>
  <c r="AT630" i="1" a="1"/>
  <c r="BI494" i="1" a="1"/>
  <c r="AW724" i="1" a="1"/>
  <c r="AU639" i="1" a="1"/>
  <c r="AX846" i="1" a="1"/>
  <c r="AX683" i="1" a="1"/>
  <c r="AR375" i="1" a="1"/>
  <c r="AX827" i="1" a="1"/>
  <c r="AV771" i="1" a="1"/>
  <c r="BA704" i="1" a="1"/>
  <c r="BE244" i="1" a="1"/>
  <c r="AU697" i="1" a="1"/>
  <c r="AZ267" i="1" a="1"/>
  <c r="BH576" i="1" a="1"/>
  <c r="AU768" i="1" a="1"/>
  <c r="AO696" i="1" a="1"/>
  <c r="BA672" i="1" a="1"/>
  <c r="AO233" i="1" a="1"/>
  <c r="BB735" i="1" a="1"/>
  <c r="AP777" i="1" a="1"/>
  <c r="AY401" i="1" a="1"/>
  <c r="AR321" i="1" a="1"/>
  <c r="AZ823" i="1" a="1"/>
  <c r="BE656" i="1" a="1"/>
  <c r="AS858" i="1" a="1"/>
  <c r="AS778" i="1" a="1"/>
  <c r="AU370" i="1" a="1"/>
  <c r="AS747" i="1" a="1"/>
  <c r="AZ410" i="1" a="1"/>
  <c r="BD834" i="1" a="1"/>
  <c r="AV619" i="1" a="1"/>
  <c r="AZ793" i="1" a="1"/>
  <c r="AP639" i="1" a="1"/>
  <c r="BI541" i="1" a="1"/>
  <c r="BH626" i="1" a="1"/>
  <c r="AQ439" i="1" a="1"/>
  <c r="BH850" i="1" a="1"/>
  <c r="AQ283" i="1" a="1"/>
  <c r="AU622" i="1" a="1"/>
  <c r="BJ788" i="1" a="1"/>
  <c r="AZ599" i="1" a="1"/>
  <c r="BH894" i="1" a="1"/>
  <c r="BC812" i="1" a="1"/>
  <c r="AX504" i="1" a="1"/>
  <c r="AV832" i="1" a="1"/>
  <c r="AW421" i="1" a="1"/>
  <c r="AP316" i="1" a="1"/>
  <c r="BG854" i="1" a="1"/>
  <c r="BA800" i="1" a="1"/>
  <c r="BG744" i="1" a="1"/>
  <c r="AP641" i="1" a="1"/>
  <c r="AR639" i="1" a="1"/>
  <c r="AS221" i="1" a="1"/>
  <c r="AO831" i="1" a="1"/>
  <c r="AY226" i="1" a="1"/>
  <c r="BD691" i="1" a="1"/>
  <c r="AQ704" i="1" a="1"/>
  <c r="BH757" i="1" a="1"/>
  <c r="AY516" i="1" a="1"/>
  <c r="AW312" i="1" a="1"/>
  <c r="AV821" i="1" a="1"/>
  <c r="AP662" i="1" a="1"/>
  <c r="AP576" i="1" a="1"/>
  <c r="AW243" i="1" a="1"/>
  <c r="AR652" i="1" a="1"/>
  <c r="BB627" i="1" a="1"/>
  <c r="AU698" i="1" a="1"/>
  <c r="AO592" i="1" a="1"/>
  <c r="AP528" i="1" a="1"/>
  <c r="AV569" i="1" a="1"/>
  <c r="BB681" i="1" a="1"/>
  <c r="AQ587" i="1" a="1"/>
  <c r="BG556" i="1" a="1"/>
  <c r="AP948" i="1" a="1"/>
  <c r="AY779" i="1" a="1"/>
  <c r="BF845" i="1" a="1"/>
  <c r="BG616" i="1" a="1"/>
  <c r="AP228" i="1" a="1"/>
  <c r="BH604" i="1" a="1"/>
  <c r="AV520" i="1" a="1"/>
  <c r="AY805" i="1" a="1"/>
  <c r="BF778" i="1" a="1"/>
  <c r="AS257" i="1" a="1"/>
  <c r="AO219" i="1" a="1"/>
  <c r="BF241" i="1" a="1"/>
  <c r="BG569" i="1" a="1"/>
  <c r="AU519" i="1" a="1"/>
  <c r="BH599" i="1" a="1"/>
  <c r="AW280" i="1" a="1"/>
  <c r="BF657" i="1" a="1"/>
  <c r="AQ534" i="1" a="1"/>
  <c r="AP301" i="1" a="1"/>
  <c r="BI636" i="1" a="1"/>
  <c r="AY664" i="1" a="1"/>
  <c r="BB586" i="1" a="1"/>
  <c r="BC654" i="1" a="1"/>
  <c r="AU341" i="1" a="1"/>
  <c r="AX585" i="1" a="1"/>
  <c r="AY234" i="1" a="1"/>
  <c r="AO735" i="1" a="1"/>
  <c r="AX797" i="1" a="1"/>
  <c r="BJ854" i="1" a="1"/>
  <c r="BB664" i="1" a="1"/>
  <c r="AR528" i="1" a="1"/>
  <c r="AP788" i="1" a="1"/>
  <c r="BA245" i="1" a="1"/>
  <c r="BD726" i="1" a="1"/>
  <c r="BJ615" i="1" a="1"/>
  <c r="BE631" i="1" a="1"/>
  <c r="BD756" i="1" a="1"/>
  <c r="AU594" i="1" a="1"/>
  <c r="AZ625" i="1" a="1"/>
  <c r="AU592" i="1" a="1"/>
  <c r="BE831" i="1" a="1"/>
  <c r="AU274" i="1" a="1"/>
  <c r="AU578" i="1" a="1"/>
  <c r="AY644" i="1" a="1"/>
  <c r="AU733" i="1" a="1"/>
  <c r="AS645" i="1" a="1"/>
  <c r="AV751" i="1" a="1"/>
  <c r="BI439" i="1" a="1"/>
  <c r="AU583" i="1" a="1"/>
  <c r="BJ592" i="1" a="1"/>
  <c r="AU237" i="1" a="1"/>
  <c r="AZ221" i="1" a="1"/>
  <c r="BD842" i="1" a="1"/>
  <c r="AR564" i="1" a="1"/>
  <c r="BG586" i="1" a="1"/>
  <c r="AQ855" i="1" a="1"/>
  <c r="AR548" i="1" a="1"/>
  <c r="BI534" i="1" a="1"/>
  <c r="AO811" i="1" a="1"/>
  <c r="BE453" i="1" a="1"/>
  <c r="AW563" i="1" a="1"/>
  <c r="AW695" i="1" a="1"/>
  <c r="BE537" i="1" a="1"/>
  <c r="AP534" i="1" a="1"/>
  <c r="AV547" i="1" a="1"/>
  <c r="AU520" i="1" a="1"/>
  <c r="BF753" i="1" a="1"/>
  <c r="BI682" i="1" a="1"/>
  <c r="AQ600" i="1" a="1"/>
  <c r="BA689" i="1" a="1"/>
  <c r="BD808" i="1" a="1"/>
  <c r="BC650" i="1" a="1"/>
  <c r="BH748" i="1" a="1"/>
  <c r="AP520" i="1" a="1"/>
  <c r="AX267" i="1" a="1"/>
  <c r="AR582" i="1" a="1"/>
  <c r="AW697" i="1" a="1"/>
  <c r="AP802" i="1" a="1"/>
  <c r="BF799" i="1" a="1"/>
  <c r="BB634" i="1" a="1"/>
  <c r="AX670" i="1" a="1"/>
  <c r="BB624" i="1" a="1"/>
  <c r="BJ772" i="1" a="1"/>
  <c r="BC228" i="1" a="1"/>
  <c r="AU232" i="1" a="1"/>
  <c r="AW588" i="1" a="1"/>
  <c r="BG504" i="1" a="1"/>
  <c r="AO665" i="1" a="1"/>
  <c r="BA497" i="1" a="1"/>
  <c r="BG600" i="1" a="1"/>
  <c r="AQ609" i="1" a="1"/>
  <c r="BA639" i="1" a="1"/>
  <c r="AU573" i="1" a="1"/>
  <c r="BE573" i="1" a="1"/>
  <c r="AZ527" i="1" a="1"/>
  <c r="AO316" i="1" a="1"/>
  <c r="BH341" i="1" a="1"/>
  <c r="AO738" i="1" a="1"/>
  <c r="AO822" i="1" a="1"/>
  <c r="AO536" i="1" a="1"/>
  <c r="AU696" i="1" a="1"/>
  <c r="AR658" i="1" a="1"/>
  <c r="AV549" i="1" a="1"/>
  <c r="AV537" i="1" a="1"/>
  <c r="AT790" i="1" a="1"/>
  <c r="AT644" i="1" a="1"/>
  <c r="BC606" i="1" a="1"/>
  <c r="BG375" i="1" a="1"/>
  <c r="AO664" i="1" a="1"/>
  <c r="BI583" i="1" a="1"/>
  <c r="AS553" i="1" a="1"/>
  <c r="BG519" i="1" a="1"/>
  <c r="AR484" i="1" a="1"/>
  <c r="BB829" i="1" a="1"/>
  <c r="AS607" i="1" a="1"/>
  <c r="BC239" i="1" a="1"/>
  <c r="BJ274" i="1" a="1"/>
  <c r="BF603" i="1" a="1"/>
  <c r="AZ537" i="1" a="1"/>
  <c r="AS518" i="1" a="1"/>
  <c r="BE553" i="1" a="1"/>
  <c r="AU612" i="1" a="1"/>
  <c r="AZ808" i="1" a="1"/>
  <c r="AT770" i="1" a="1"/>
  <c r="AW625" i="1" a="1"/>
  <c r="AO575" i="1" a="1"/>
  <c r="BE571" i="1" a="1"/>
  <c r="AZ515" i="1" a="1"/>
  <c r="AX576" i="1" a="1"/>
  <c r="AO556" i="1" a="1"/>
  <c r="AZ504" i="1" a="1"/>
  <c r="BA348" i="1" a="1"/>
  <c r="BF764" i="1" a="1"/>
  <c r="BH816" i="1" a="1"/>
  <c r="AQ498" i="1" a="1"/>
  <c r="BB239" i="1" a="1"/>
  <c r="AO654" i="1" a="1"/>
  <c r="AZ293" i="1" a="1"/>
  <c r="BG525" i="1" a="1"/>
  <c r="AW322" i="1" a="1"/>
  <c r="AZ740" i="1" a="1"/>
  <c r="AX571" i="1" a="1"/>
  <c r="BG534" i="1" a="1"/>
  <c r="BJ796" i="1" a="1"/>
  <c r="AQ649" i="1" a="1"/>
  <c r="BH842" i="1" a="1"/>
  <c r="AV857" i="1" a="1"/>
  <c r="BH696" i="1" a="1"/>
  <c r="AZ476" i="1" a="1"/>
  <c r="BF635" i="1" a="1"/>
  <c r="BD242" i="1" a="1"/>
  <c r="AX739" i="1" a="1"/>
  <c r="BA559" i="1" a="1"/>
  <c r="AR500" i="1" a="1"/>
  <c r="AZ503" i="1" a="1"/>
  <c r="BB515" i="1" a="1"/>
  <c r="BI633" i="1" a="1"/>
  <c r="BF582" i="1" a="1"/>
  <c r="AR712" i="1" a="1"/>
  <c r="BJ343" i="1" a="1"/>
  <c r="AO619" i="1" a="1"/>
  <c r="AY588" i="1" a="1"/>
  <c r="AU574" i="1" a="1"/>
  <c r="AT569" i="1" a="1"/>
  <c r="AV572" i="1" a="1"/>
  <c r="AV495" i="1" a="1"/>
  <c r="AS672" i="1" a="1"/>
  <c r="AO705" i="1" a="1"/>
  <c r="AW842" i="1" a="1"/>
  <c r="BE618" i="1" a="1"/>
  <c r="AP909" i="1" a="1"/>
  <c r="AW302" i="1" a="1"/>
  <c r="BJ942" i="1" a="1"/>
  <c r="AS294" i="1" a="1"/>
  <c r="AZ238" i="1" a="1"/>
  <c r="BF687" i="1" a="1"/>
  <c r="BB316" i="1" a="1"/>
  <c r="AS720" i="1" a="1"/>
  <c r="BE381" i="1" a="1"/>
  <c r="BI273" i="1" a="1"/>
  <c r="AP850" i="1" a="1"/>
  <c r="BD457" i="1" a="1"/>
  <c r="BG274" i="1" a="1"/>
  <c r="AR345" i="1" a="1"/>
  <c r="AQ234" i="1" a="1"/>
  <c r="BH410" i="1" a="1"/>
  <c r="AP410" i="1" a="1"/>
  <c r="BI816" i="1" a="1"/>
  <c r="BG445" i="1" a="1"/>
  <c r="AU421" i="1" a="1"/>
  <c r="BG454" i="1" a="1"/>
  <c r="BF236" i="1" a="1"/>
  <c r="AO948" i="1" a="1"/>
  <c r="BE782" i="1" a="1"/>
  <c r="BF821" i="1" a="1"/>
  <c r="AO722" i="1" a="1"/>
  <c r="AW760" i="1" a="1"/>
  <c r="AU631" i="1" a="1"/>
  <c r="AV837" i="1" a="1"/>
  <c r="AR332" i="1" a="1"/>
  <c r="BH753" i="1" a="1"/>
  <c r="AX436" i="1" a="1"/>
  <c r="BF625" i="1" a="1"/>
  <c r="AQ300" i="1" a="1"/>
  <c r="BC725" i="1" a="1"/>
  <c r="BD635" i="1" a="1"/>
  <c r="AX477" i="1" a="1"/>
  <c r="BF301" i="1" a="1"/>
  <c r="BA576" i="1" a="1"/>
  <c r="AZ442" i="1" a="1"/>
  <c r="AU772" i="1" a="1"/>
  <c r="BE229" i="1" a="1"/>
  <c r="BD585" i="1" a="1"/>
  <c r="AT222" i="1" a="1"/>
  <c r="BE629" i="1" a="1"/>
  <c r="AO445" i="1" a="1"/>
  <c r="AW399" i="1" a="1"/>
  <c r="AZ708" i="1" a="1"/>
  <c r="AO693" i="1" a="1"/>
  <c r="BJ833" i="1" a="1"/>
  <c r="AP585" i="1" a="1"/>
  <c r="BG636" i="1" a="1"/>
  <c r="BG306" i="1" a="1"/>
  <c r="AR598" i="1" a="1"/>
  <c r="AX856" i="1" a="1"/>
  <c r="AR710" i="1" a="1"/>
  <c r="AY749" i="1" a="1"/>
  <c r="BH229" i="1" a="1"/>
  <c r="BE329" i="1" a="1"/>
  <c r="BG843" i="1" a="1"/>
  <c r="BB711" i="1" a="1"/>
  <c r="AW273" i="1" a="1"/>
  <c r="BJ294" i="1" a="1"/>
  <c r="AT221" i="1" a="1"/>
  <c r="BE844" i="1" a="1"/>
  <c r="BD712" i="1" a="1"/>
  <c r="BE751" i="1" a="1"/>
  <c r="BJ743" i="1" a="1"/>
  <c r="AW700" i="1" a="1"/>
  <c r="BA690" i="1" a="1"/>
  <c r="AU395" i="1" a="1"/>
  <c r="AS609" i="1" a="1"/>
  <c r="BF744" i="1" a="1"/>
  <c r="BB777" i="1" a="1"/>
  <c r="AS627" i="1" a="1"/>
  <c r="BI771" i="1" a="1"/>
  <c r="BB714" i="1" a="1"/>
  <c r="BI647" i="1" a="1"/>
  <c r="AP530" i="1" a="1"/>
  <c r="AV257" i="1" a="1"/>
  <c r="BA618" i="1" a="1"/>
  <c r="AR311" i="1" a="1"/>
  <c r="AP791" i="1" a="1"/>
  <c r="BA507" i="1" a="1"/>
  <c r="BG333" i="1" a="1"/>
  <c r="AP843" i="1" a="1"/>
  <c r="BA606" i="1" a="1"/>
  <c r="BI533" i="1" a="1"/>
  <c r="BF812" i="1" a="1"/>
  <c r="AT411" i="1" a="1"/>
  <c r="BI309" i="1" a="1"/>
  <c r="BH525" i="1" a="1"/>
  <c r="AU541" i="1" a="1"/>
  <c r="AS792" i="1" a="1"/>
  <c r="BJ726" i="1" a="1"/>
  <c r="AT744" i="1" a="1"/>
  <c r="BF359" i="1" a="1"/>
  <c r="AU826" i="1" a="1"/>
  <c r="BB407" i="1" a="1"/>
  <c r="BH765" i="1" a="1"/>
  <c r="BF624" i="1" a="1"/>
  <c r="BG780" i="1" a="1"/>
  <c r="AQ779" i="1" a="1"/>
  <c r="BJ769" i="1" a="1"/>
  <c r="BD268" i="1" a="1"/>
  <c r="AX301" i="1" a="1"/>
  <c r="AT831" i="1" a="1"/>
  <c r="AQ585" i="1" a="1"/>
  <c r="AR246" i="1" a="1"/>
  <c r="AP813" i="1" a="1"/>
  <c r="BA948" i="1" a="1"/>
  <c r="AP605" i="1" a="1"/>
  <c r="AQ265" i="1" a="1"/>
  <c r="BD702" i="1" a="1"/>
  <c r="AR534" i="1" a="1"/>
  <c r="AR374" i="1" a="1"/>
  <c r="AW642" i="1" a="1"/>
  <c r="AU950" i="1" a="1"/>
  <c r="AP224" i="1" a="1"/>
  <c r="AO264" i="1" a="1"/>
  <c r="AQ832" i="1" a="1"/>
  <c r="BI809" i="1" a="1"/>
  <c r="AW489" i="1" a="1"/>
  <c r="AU296" i="1" a="1"/>
  <c r="AP702" i="1" a="1"/>
  <c r="AR617" i="1" a="1"/>
  <c r="AR637" i="1" a="1"/>
  <c r="AU486" i="1" a="1"/>
  <c r="AS748" i="1" a="1"/>
  <c r="AS588" i="1" a="1"/>
  <c r="BH829" i="1" a="1"/>
  <c r="BH278" i="1" a="1"/>
  <c r="AQ828" i="1" a="1"/>
  <c r="AR316" i="1" a="1"/>
  <c r="BI335" i="1" a="1"/>
  <c r="BA387" i="1" a="1"/>
  <c r="BH640" i="1" a="1"/>
  <c r="AU774" i="1" a="1"/>
  <c r="AZ759" i="1" a="1"/>
  <c r="BJ371" i="1" a="1"/>
  <c r="AQ334" i="1" a="1"/>
  <c r="BD703" i="1" a="1"/>
  <c r="AQ308" i="1" a="1"/>
  <c r="BD672" i="1" a="1"/>
  <c r="AS746" i="1" a="1"/>
  <c r="AS714" i="1" a="1"/>
  <c r="BG577" i="1" a="1"/>
  <c r="AP230" i="1" a="1"/>
  <c r="AT755" i="1" a="1"/>
  <c r="BB322" i="1" a="1"/>
  <c r="AV693" i="1" a="1"/>
  <c r="AV739" i="1" a="1"/>
  <c r="BE659" i="1" a="1"/>
  <c r="AW751" i="1" a="1"/>
  <c r="AV647" i="1" a="1"/>
  <c r="BI258" i="1" a="1"/>
  <c r="AX640" i="1" a="1"/>
  <c r="BE663" i="1" a="1"/>
  <c r="AW747" i="1" a="1"/>
  <c r="AS658" i="1" a="1"/>
  <c r="AV517" i="1" a="1"/>
  <c r="BH631" i="1" a="1"/>
  <c r="AY255" i="1" a="1"/>
  <c r="AU750" i="1" a="1"/>
  <c r="BA232" i="1" a="1"/>
  <c r="BC363" i="1" a="1"/>
  <c r="AS793" i="1" a="1"/>
  <c r="AO641" i="1" a="1"/>
  <c r="AW554" i="1" a="1"/>
  <c r="BE774" i="1" a="1"/>
  <c r="BJ632" i="1" a="1"/>
  <c r="BD231" i="1" a="1"/>
  <c r="AZ535" i="1" a="1"/>
  <c r="AX763" i="1" a="1"/>
  <c r="BA313" i="1" a="1"/>
  <c r="AS620" i="1" a="1"/>
  <c r="AY223" i="1" a="1"/>
  <c r="BA234" i="1" a="1"/>
  <c r="BA773" i="1" a="1"/>
  <c r="AZ383" i="1" a="1"/>
  <c r="BE325" i="1" a="1"/>
  <c r="BC272" i="1" a="1"/>
  <c r="BI679" i="1" a="1"/>
  <c r="BB380" i="1" a="1"/>
  <c r="BA688" i="1" a="1"/>
  <c r="AO611" i="1" a="1"/>
  <c r="AV249" i="1" a="1"/>
  <c r="AT555" i="1" a="1"/>
  <c r="BC826" i="1" a="1"/>
  <c r="AS251" i="1" a="1"/>
  <c r="AY693" i="1" a="1"/>
  <c r="BE582" i="1" a="1"/>
  <c r="AQ723" i="1" a="1"/>
  <c r="BI400" i="1" a="1"/>
  <c r="AS833" i="1" a="1"/>
  <c r="BD235" i="1" a="1"/>
  <c r="AW557" i="1" a="1"/>
  <c r="AV568" i="1" a="1"/>
  <c r="BC665" i="1" a="1"/>
  <c r="BJ218" i="1" a="1"/>
  <c r="AW749" i="1" a="1"/>
  <c r="BC786" i="1" a="1"/>
  <c r="AT567" i="1" a="1"/>
  <c r="AR854" i="1" a="1"/>
  <c r="AU742" i="1" a="1"/>
  <c r="BH728" i="1" a="1"/>
  <c r="AQ718" i="1" a="1"/>
  <c r="BB693" i="1" a="1"/>
  <c r="BC750" i="1" a="1"/>
  <c r="AO721" i="1" a="1"/>
  <c r="BH618" i="1" a="1"/>
  <c r="AQ360" i="1" a="1"/>
  <c r="AS361" i="1" a="1"/>
  <c r="AV345" i="1" a="1"/>
  <c r="BF802" i="1" a="1"/>
  <c r="AU648" i="1" a="1"/>
  <c r="BJ392" i="1" a="1"/>
  <c r="AP625" i="1" a="1"/>
  <c r="BH600" i="1" a="1"/>
  <c r="AX277" i="1" a="1"/>
  <c r="BJ310" i="1" a="1"/>
  <c r="BB645" i="1" a="1"/>
  <c r="BH493" i="1" a="1"/>
  <c r="AQ516" i="1" a="1"/>
  <c r="BF708" i="1" a="1"/>
  <c r="BH688" i="1" a="1"/>
  <c r="AW811" i="1" a="1"/>
  <c r="AT545" i="1" a="1"/>
  <c r="AR557" i="1" a="1"/>
  <c r="AS635" i="1" a="1"/>
  <c r="AP513" i="1" a="1"/>
  <c r="AX531" i="1" a="1"/>
  <c r="AW769" i="1" a="1"/>
  <c r="AP351" i="1" a="1"/>
  <c r="BA303" i="1" a="1"/>
  <c r="AS373" i="1" a="1"/>
  <c r="BG623" i="1" a="1"/>
  <c r="AU500" i="1" a="1"/>
  <c r="AW502" i="1" a="1"/>
  <c r="AX502" i="1" a="1"/>
  <c r="AW735" i="1" a="1"/>
  <c r="BI751" i="1" a="1"/>
  <c r="AZ668" i="1" a="1"/>
  <c r="BB595" i="1" a="1"/>
  <c r="BE492" i="1" a="1"/>
  <c r="AP618" i="1" a="1"/>
  <c r="AX749" i="1" a="1"/>
  <c r="BI393" i="1" a="1"/>
  <c r="AR498" i="1" a="1"/>
  <c r="BD236" i="1" a="1"/>
  <c r="BH779" i="1" a="1"/>
  <c r="AV597" i="1" a="1"/>
  <c r="BB557" i="1" a="1"/>
  <c r="AS514" i="1" a="1"/>
  <c r="BI556" i="1" a="1"/>
  <c r="AP716" i="1" a="1"/>
  <c r="BD533" i="1" a="1"/>
  <c r="BE648" i="1" a="1"/>
  <c r="AW570" i="1" a="1"/>
  <c r="BC561" i="1" a="1"/>
  <c r="BA630" i="1" a="1"/>
  <c r="AU661" i="1" a="1"/>
  <c r="AU605" i="1" a="1"/>
  <c r="AS709" i="1" a="1"/>
  <c r="BA826" i="1" a="1"/>
  <c r="AP947" i="1" a="1"/>
  <c r="AQ817" i="1" a="1"/>
  <c r="AT664" i="1" a="1"/>
  <c r="AQ591" i="1" a="1"/>
  <c r="AQ592" i="1" a="1"/>
  <c r="BD625" i="1" a="1"/>
  <c r="AW649" i="1" a="1"/>
  <c r="BJ811" i="1" a="1"/>
  <c r="AO646" i="1" a="1"/>
  <c r="BG630" i="1" a="1"/>
  <c r="AV308" i="1" a="1"/>
  <c r="AP807" i="1" a="1"/>
  <c r="AU675" i="1" a="1"/>
  <c r="BC671" i="1" a="1"/>
  <c r="BA623" i="1" a="1"/>
  <c r="BD601" i="1" a="1"/>
  <c r="AW531" i="1" a="1"/>
  <c r="AQ831" i="1" a="1"/>
  <c r="AZ320" i="1" a="1"/>
  <c r="AS717" i="1" a="1"/>
  <c r="BA693" i="1" a="1"/>
  <c r="BA563" i="1" a="1"/>
  <c r="BI554" i="1" a="1"/>
  <c r="BJ574" i="1" a="1"/>
  <c r="AQ797" i="1" a="1"/>
  <c r="BA852" i="1" a="1"/>
  <c r="BF731" i="1" a="1"/>
  <c r="AS662" i="1" a="1"/>
  <c r="BH574" i="1" a="1"/>
  <c r="BD611" i="1" a="1"/>
  <c r="AQ598" i="1" a="1"/>
  <c r="AR642" i="1" a="1"/>
  <c r="AO318" i="1" a="1"/>
  <c r="AY822" i="1" a="1"/>
  <c r="BA727" i="1" a="1"/>
  <c r="AV828" i="1" a="1"/>
  <c r="BB492" i="1" a="1"/>
  <c r="AT655" i="1" a="1"/>
  <c r="BB644" i="1" a="1"/>
  <c r="BG602" i="1" a="1"/>
  <c r="BJ267" i="1" a="1"/>
  <c r="BE606" i="1" a="1"/>
  <c r="AQ626" i="1" a="1"/>
  <c r="BH259" i="1" a="1"/>
  <c r="AX236" i="1" a="1"/>
  <c r="AZ730" i="1" a="1"/>
  <c r="AW728" i="1" a="1"/>
  <c r="AO564" i="1" a="1"/>
  <c r="BG574" i="1" a="1"/>
  <c r="BF497" i="1" a="1"/>
  <c r="AU797" i="1" a="1"/>
  <c r="AP721" i="1" a="1"/>
  <c r="BJ763" i="1" a="1"/>
  <c r="AV827" i="1" a="1"/>
  <c r="AT541" i="1" a="1"/>
  <c r="AO635" i="1" a="1"/>
  <c r="AZ501" i="1" a="1"/>
  <c r="AY583" i="1" a="1"/>
  <c r="BI644" i="1" a="1"/>
  <c r="BG703" i="1" a="1"/>
  <c r="AO580" i="1" a="1"/>
  <c r="BI596" i="1" a="1"/>
  <c r="AO413" i="1" a="1"/>
  <c r="BI693" i="1" a="1"/>
  <c r="BG709" i="1" a="1"/>
  <c r="BA806" i="1" a="1"/>
  <c r="BI567" i="1" a="1"/>
  <c r="AP575" i="1" a="1"/>
  <c r="BD581" i="1" a="1"/>
  <c r="BB529" i="1" a="1"/>
  <c r="AV673" i="1" a="1"/>
  <c r="AQ491" i="1" a="1"/>
  <c r="AW689" i="1" a="1"/>
  <c r="AQ751" i="1" a="1"/>
  <c r="AX336" i="1" a="1"/>
  <c r="BC672" i="1" a="1"/>
  <c r="AU641" i="1" a="1"/>
  <c r="BJ498" i="1" a="1"/>
  <c r="AY611" i="1" a="1"/>
  <c r="AU778" i="1" a="1"/>
  <c r="AV758" i="1" a="1"/>
  <c r="AU595" i="1" a="1"/>
  <c r="AV230" i="1" a="1"/>
  <c r="AW817" i="1" a="1"/>
  <c r="BJ715" i="1" a="1"/>
  <c r="AV624" i="1" a="1"/>
  <c r="BC502" i="1" a="1"/>
  <c r="BC549" i="1" a="1"/>
  <c r="BF800" i="1" a="1"/>
  <c r="BC634" i="1" a="1"/>
  <c r="BB669" i="1" a="1"/>
  <c r="AQ488" i="1" a="1"/>
  <c r="BD722" i="1" a="1"/>
  <c r="BH846" i="1" a="1"/>
  <c r="AZ618" i="1" a="1"/>
  <c r="BI536" i="1" a="1"/>
  <c r="AQ278" i="1" a="1"/>
  <c r="AS606" i="1" a="1"/>
  <c r="AX769" i="1" a="1"/>
  <c r="BJ803" i="1" a="1"/>
  <c r="BD555" i="1" a="1"/>
  <c r="BC733" i="1" a="1"/>
  <c r="AV783" i="1" a="1"/>
  <c r="AZ805" i="1" a="1"/>
  <c r="AO838" i="1" a="1"/>
  <c r="BB508" i="1" a="1"/>
  <c r="AX360" i="1" a="1"/>
  <c r="BA697" i="1" a="1"/>
  <c r="BJ816" i="1" a="1"/>
  <c r="AP654" i="1" a="1"/>
  <c r="BD551" i="1" a="1"/>
  <c r="BD574" i="1" a="1"/>
  <c r="BB605" i="1" a="1"/>
  <c r="BC487" i="1" a="1"/>
  <c r="AZ714" i="1" a="1"/>
  <c r="BE652" i="1" a="1"/>
  <c r="AT251" i="1" a="1"/>
  <c r="BF668" i="1" a="1"/>
  <c r="AW559" i="1" a="1"/>
  <c r="AO675" i="1" a="1"/>
  <c r="BI544" i="1" a="1"/>
  <c r="AV325" i="1" a="1"/>
  <c r="BC550" i="1" a="1"/>
  <c r="BG625" i="1" a="1"/>
  <c r="AY639" i="1" a="1"/>
  <c r="BG736" i="1" a="1"/>
  <c r="AU825" i="1" a="1"/>
  <c r="BG503" i="1" a="1"/>
  <c r="AR711" i="1" a="1"/>
  <c r="AO741" i="1" a="1"/>
  <c r="BB577" i="1" a="1"/>
  <c r="AU513" i="1" a="1"/>
  <c r="BH750" i="1" a="1"/>
  <c r="AY624" i="1" a="1"/>
  <c r="BB799" i="1" a="1"/>
  <c r="AY641" i="1" a="1"/>
  <c r="AO829" i="1" a="1"/>
  <c r="AQ388" i="1" a="1"/>
  <c r="BD465" i="1" a="1"/>
  <c r="AV970" i="1" a="1"/>
  <c r="AR694" i="1" a="1"/>
  <c r="AY932" i="1" a="1"/>
  <c r="BC693" i="1" a="1"/>
  <c r="AV474" i="1" a="1"/>
  <c r="BI943" i="1" a="1"/>
  <c r="AQ885" i="1" a="1"/>
  <c r="BF850" i="1" a="1"/>
  <c r="AO594" i="1" a="1"/>
  <c r="AX786" i="1" a="1"/>
  <c r="BD239" i="1" a="1"/>
  <c r="BE472" i="1" a="1"/>
  <c r="AO331" i="1" a="1"/>
  <c r="BE818" i="1" a="1"/>
  <c r="AY783" i="1" a="1"/>
  <c r="AR844" i="1" a="1"/>
  <c r="AS389" i="1" a="1"/>
  <c r="AO681" i="1" a="1"/>
  <c r="BC752" i="1" a="1"/>
  <c r="AW364" i="1" a="1"/>
  <c r="BA311" i="1" a="1"/>
  <c r="BJ244" i="1" a="1"/>
  <c r="AY434" i="1" a="1"/>
  <c r="BD718" i="1" a="1"/>
  <c r="AT724" i="1" a="1"/>
  <c r="BH276" i="1" a="1"/>
  <c r="AV265" i="1" a="1"/>
  <c r="AS333" i="1" a="1"/>
  <c r="AV725" i="1" a="1"/>
  <c r="AT835" i="1" a="1"/>
  <c r="BF573" i="1" a="1"/>
  <c r="AY717" i="1" a="1"/>
  <c r="BG702" i="1" a="1"/>
  <c r="BA797" i="1" a="1"/>
  <c r="AS264" i="1" a="1"/>
  <c r="AY789" i="1" a="1"/>
  <c r="BB224" i="1" a="1"/>
  <c r="AQ729" i="1" a="1"/>
  <c r="BG626" i="1" a="1"/>
  <c r="AO302" i="1" a="1"/>
  <c r="BJ696" i="1" a="1"/>
  <c r="BA741" i="1" a="1"/>
  <c r="AX633" i="1" a="1"/>
  <c r="BG541" i="1" a="1"/>
  <c r="BC256" i="1" a="1"/>
  <c r="BC361" i="1" a="1"/>
  <c r="BB746" i="1" a="1"/>
  <c r="AX241" i="1" a="1"/>
  <c r="AR843" i="1" a="1"/>
  <c r="BG752" i="1" a="1"/>
  <c r="AU456" i="1" a="1"/>
  <c r="AP597" i="1" a="1"/>
  <c r="AP870" i="1" a="1"/>
  <c r="AV411" i="1" a="1"/>
  <c r="AO755" i="1" a="1"/>
  <c r="AX766" i="1" a="1"/>
  <c r="BB791" i="1" a="1"/>
  <c r="AX755" i="1" a="1"/>
  <c r="BD218" i="1" a="1"/>
  <c r="AW707" i="1" a="1"/>
  <c r="BH303" i="1" a="1"/>
  <c r="BC355" i="1" a="1"/>
  <c r="BD467" i="1" a="1"/>
  <c r="AT830" i="1" a="1"/>
  <c r="AZ249" i="1" a="1"/>
  <c r="AV243" i="1" a="1"/>
  <c r="AQ271" i="1" a="1"/>
  <c r="BH747" i="1" a="1"/>
  <c r="AR295" i="1" a="1"/>
  <c r="BA658" i="1" a="1"/>
  <c r="AU330" i="1" a="1"/>
  <c r="BG741" i="1" a="1"/>
  <c r="BJ976" i="1" a="1"/>
  <c r="BC259" i="1" a="1"/>
  <c r="AR312" i="1" a="1"/>
  <c r="BH556" i="1" a="1"/>
  <c r="BH605" i="1" a="1"/>
  <c r="BH764" i="1" a="1"/>
  <c r="AQ731" i="1" a="1"/>
  <c r="BH597" i="1" a="1"/>
  <c r="AT686" i="1" a="1"/>
  <c r="AV640" i="1" a="1"/>
  <c r="AT636" i="1" a="1"/>
  <c r="AU275" i="1" a="1"/>
  <c r="BH607" i="1" a="1"/>
  <c r="BJ444" i="1" a="1"/>
  <c r="AY682" i="1" a="1"/>
  <c r="BF834" i="1" a="1"/>
  <c r="BG967" i="1" a="1"/>
  <c r="BI271" i="1" a="1"/>
  <c r="AV564" i="1" a="1"/>
  <c r="AX391" i="1" a="1"/>
  <c r="BC762" i="1" a="1"/>
  <c r="BJ806" i="1" a="1"/>
  <c r="AZ685" i="1" a="1"/>
  <c r="AZ831" i="1" a="1"/>
  <c r="BD294" i="1" a="1"/>
  <c r="AX829" i="1" a="1"/>
  <c r="AQ637" i="1" a="1"/>
  <c r="AZ398" i="1" a="1"/>
  <c r="AR824" i="1" a="1"/>
  <c r="BB220" i="1" a="1"/>
  <c r="AV419" i="1" a="1"/>
  <c r="BI356" i="1" a="1"/>
  <c r="AQ715" i="1" a="1"/>
  <c r="AV427" i="1" a="1"/>
  <c r="AO644" i="1" a="1"/>
  <c r="AY776" i="1" a="1"/>
  <c r="BF826" i="1" a="1"/>
  <c r="BI743" i="1" a="1"/>
  <c r="AQ776" i="1" a="1"/>
  <c r="BA649" i="1" a="1"/>
  <c r="BD508" i="1" a="1"/>
  <c r="BH708" i="1" a="1"/>
  <c r="AX813" i="1" a="1"/>
  <c r="AT727" i="1" a="1"/>
  <c r="AZ850" i="1" a="1"/>
  <c r="AO615" i="1" a="1"/>
  <c r="AX772" i="1" a="1"/>
  <c r="AS725" i="1" a="1"/>
  <c r="BB810" i="1" a="1"/>
  <c r="AW228" i="1" a="1"/>
  <c r="BG802" i="1" a="1"/>
  <c r="BI313" i="1" a="1"/>
  <c r="AV630" i="1" a="1"/>
  <c r="BF790" i="1" a="1"/>
  <c r="BA509" i="1" a="1"/>
  <c r="AP718" i="1" a="1"/>
  <c r="AZ769" i="1" a="1"/>
  <c r="BG852" i="1" a="1"/>
  <c r="BJ285" i="1" a="1"/>
  <c r="AZ903" i="1" a="1"/>
  <c r="AV854" i="1" a="1"/>
  <c r="BA660" i="1" a="1"/>
  <c r="BC530" i="1" a="1"/>
  <c r="AY807" i="1" a="1"/>
  <c r="BF517" i="1" a="1"/>
  <c r="AR319" i="1" a="1"/>
  <c r="BD684" i="1" a="1"/>
  <c r="BI588" i="1" a="1"/>
  <c r="AW731" i="1" a="1"/>
  <c r="AP724" i="1" a="1"/>
  <c r="AT728" i="1" a="1"/>
  <c r="BI757" i="1" a="1"/>
  <c r="BH666" i="1" a="1"/>
  <c r="BJ857" i="1" a="1"/>
  <c r="BG476" i="1" a="1"/>
  <c r="AR339" i="1" a="1"/>
  <c r="AV271" i="1" a="1"/>
  <c r="AO353" i="1" a="1"/>
  <c r="BE730" i="1" a="1"/>
  <c r="AY684" i="1" a="1"/>
  <c r="AY649" i="1" a="1"/>
  <c r="AR615" i="1" a="1"/>
  <c r="BH797" i="1" a="1"/>
  <c r="AZ764" i="1" a="1"/>
  <c r="BH406" i="1" a="1"/>
  <c r="BE518" i="1" a="1"/>
  <c r="BH785" i="1" a="1"/>
  <c r="AP840" i="1" a="1"/>
  <c r="BA784" i="1" a="1"/>
  <c r="AX793" i="1" a="1"/>
  <c r="AO637" i="1" a="1"/>
  <c r="AT443" i="1" a="1"/>
  <c r="AR811" i="1" a="1"/>
  <c r="AT761" i="1" a="1"/>
  <c r="AS369" i="1" a="1"/>
  <c r="AW789" i="1" a="1"/>
  <c r="BF632" i="1" a="1"/>
  <c r="AS390" i="1" a="1"/>
  <c r="AU304" i="1" a="1"/>
  <c r="BJ813" i="1" a="1"/>
  <c r="AR221" i="1" a="1"/>
  <c r="AO689" i="1" a="1"/>
  <c r="AQ219" i="1" a="1"/>
  <c r="AT692" i="1" a="1"/>
  <c r="BI722" i="1" a="1"/>
  <c r="AQ428" i="1" a="1"/>
  <c r="AT430" i="1" a="1"/>
  <c r="BJ319" i="1" a="1"/>
  <c r="BE822" i="1" a="1"/>
  <c r="AU564" i="1" a="1"/>
  <c r="BA728" i="1" a="1"/>
  <c r="BE662" i="1" a="1"/>
  <c r="AR657" i="1" a="1"/>
  <c r="AQ243" i="1" a="1"/>
  <c r="AP653" i="1" a="1"/>
  <c r="BB602" i="1" a="1"/>
  <c r="BA590" i="1" a="1"/>
  <c r="BA555" i="1" a="1"/>
  <c r="AR792" i="1" a="1"/>
  <c r="AQ543" i="1" a="1"/>
  <c r="BC759" i="1" a="1"/>
  <c r="AO985" i="1" a="1"/>
  <c r="BC847" i="1" a="1"/>
  <c r="AZ229" i="1" a="1"/>
  <c r="BB683" i="1" a="1"/>
  <c r="AW736" i="1" a="1"/>
  <c r="AS825" i="1" a="1"/>
  <c r="AO282" i="1" a="1"/>
  <c r="BC391" i="1" a="1"/>
  <c r="BE238" i="1" a="1"/>
  <c r="BH234" i="1" a="1"/>
  <c r="BJ331" i="1" a="1"/>
  <c r="AO289" i="1" a="1"/>
  <c r="BF273" i="1" a="1"/>
  <c r="BG301" i="1" a="1"/>
  <c r="BF870" i="1" a="1"/>
  <c r="BG220" i="1" a="1"/>
  <c r="AY814" i="1" a="1"/>
  <c r="BD827" i="1" a="1"/>
  <c r="AV467" i="1" a="1"/>
  <c r="AZ810" i="1" a="1"/>
  <c r="AY272" i="1" a="1"/>
  <c r="AO306" i="1" a="1"/>
  <c r="AV220" i="1" a="1"/>
  <c r="BF590" i="1" a="1"/>
  <c r="AZ258" i="1" a="1"/>
  <c r="AR328" i="1" a="1"/>
  <c r="AW846" i="1" a="1"/>
  <c r="BD479" i="1" a="1"/>
  <c r="BA251" i="1" a="1"/>
  <c r="BF705" i="1" a="1"/>
  <c r="AR785" i="1" a="1"/>
  <c r="BC753" i="1" a="1"/>
  <c r="AY781" i="1" a="1"/>
  <c r="BC763" i="1" a="1"/>
  <c r="BA310" i="1" a="1"/>
  <c r="AZ407" i="1" a="1"/>
  <c r="AZ780" i="1" a="1"/>
  <c r="BD699" i="1" a="1"/>
  <c r="AT765" i="1" a="1"/>
  <c r="AX685" i="1" a="1"/>
  <c r="AU702" i="1" a="1"/>
  <c r="BH573" i="1" a="1"/>
  <c r="BI783" i="1" a="1"/>
  <c r="BE300" i="1" a="1"/>
  <c r="BF754" i="1" a="1"/>
  <c r="BB399" i="1" a="1"/>
  <c r="AU791" i="1" a="1"/>
  <c r="AQ618" i="1" a="1"/>
  <c r="AQ311" i="1" a="1"/>
  <c r="BA479" i="1" a="1"/>
  <c r="BG784" i="1" a="1"/>
  <c r="BH355" i="1" a="1"/>
  <c r="BI819" i="1" a="1"/>
  <c r="AT450" i="1" a="1"/>
  <c r="AR800" i="1" a="1"/>
  <c r="BF340" i="1" a="1"/>
  <c r="BC768" i="1" a="1"/>
  <c r="BH314" i="1" a="1"/>
  <c r="BJ670" i="1" a="1"/>
  <c r="AZ343" i="1" a="1"/>
  <c r="AY308" i="1" a="1"/>
  <c r="AP853" i="1" a="1"/>
  <c r="AS232" i="1" a="1"/>
  <c r="BA357" i="1" a="1"/>
  <c r="BF740" i="1" a="1"/>
  <c r="BJ346" i="1" a="1"/>
  <c r="AT268" i="1" a="1"/>
  <c r="AT362" i="1" a="1"/>
  <c r="BE827" i="1" a="1"/>
  <c r="AP848" i="1" a="1"/>
  <c r="BD561" i="1" a="1"/>
  <c r="BD809" i="1" a="1"/>
  <c r="AU729" i="1" a="1"/>
  <c r="AT832" i="1" a="1"/>
  <c r="BI308" i="1" a="1"/>
  <c r="AZ817" i="1" a="1"/>
  <c r="AS320" i="1" a="1"/>
  <c r="AV260" i="1" a="1"/>
  <c r="AR776" i="1" a="1"/>
  <c r="BC612" i="1" a="1"/>
  <c r="AW620" i="1" a="1"/>
  <c r="BE634" i="1" a="1"/>
  <c r="AZ546" i="1" a="1"/>
  <c r="BF709" i="1" a="1"/>
  <c r="BI705" i="1" a="1"/>
  <c r="AP616" i="1" a="1"/>
  <c r="AW777" i="1" a="1"/>
  <c r="BJ657" i="1" a="1"/>
  <c r="BB295" i="1" a="1"/>
  <c r="AV768" i="1" a="1"/>
  <c r="AX607" i="1" a="1"/>
  <c r="BD662" i="1" a="1"/>
  <c r="AZ839" i="1" a="1"/>
  <c r="AO753" i="1" a="1"/>
  <c r="AY800" i="1" a="1"/>
  <c r="AY281" i="1" a="1"/>
  <c r="AP739" i="1" a="1"/>
  <c r="AX691" i="1" a="1"/>
  <c r="BG607" i="1" a="1"/>
  <c r="BE527" i="1" a="1"/>
  <c r="AY330" i="1" a="1"/>
  <c r="BF227" i="1" a="1"/>
  <c r="AY746" i="1" a="1"/>
  <c r="BC308" i="1" a="1"/>
  <c r="AR397" i="1" a="1"/>
  <c r="BC820" i="1" a="1"/>
  <c r="BH218" i="1" a="1"/>
  <c r="BJ628" i="1" a="1"/>
  <c r="BI559" i="1" a="1"/>
  <c r="AU850" i="1" a="1"/>
  <c r="AQ660" i="1" a="1"/>
  <c r="AW342" i="1" a="1"/>
  <c r="AV871" i="1" a="1"/>
  <c r="AO779" i="1" a="1"/>
  <c r="BD735" i="1" a="1"/>
  <c r="AY715" i="1" a="1"/>
  <c r="BG590" i="1" a="1"/>
  <c r="AZ842" i="1" a="1"/>
  <c r="BB650" i="1" a="1"/>
  <c r="BI231" i="1" a="1"/>
  <c r="BA746" i="1" a="1"/>
  <c r="AW716" i="1" a="1"/>
  <c r="AW656" i="1" a="1"/>
  <c r="BJ309" i="1" a="1"/>
  <c r="BH701" i="1" a="1"/>
  <c r="BG705" i="1" a="1"/>
  <c r="BE714" i="1" a="1"/>
  <c r="BF292" i="1" a="1"/>
  <c r="BC841" i="1" a="1"/>
  <c r="AW318" i="1" a="1"/>
  <c r="BA230" i="1" a="1"/>
  <c r="BH824" i="1" a="1"/>
  <c r="AY743" i="1" a="1"/>
  <c r="AO711" i="1" a="1"/>
  <c r="AQ557" i="1" a="1"/>
  <c r="BJ317" i="1" a="1"/>
  <c r="AR247" i="1" a="1"/>
  <c r="BI756" i="1" a="1"/>
  <c r="BG720" i="1" a="1"/>
  <c r="BC260" i="1" a="1"/>
  <c r="BB303" i="1" a="1"/>
  <c r="BH542" i="1" a="1"/>
  <c r="BG716" i="1" a="1"/>
  <c r="BC224" i="1" a="1"/>
  <c r="BA748" i="1" a="1"/>
  <c r="AX559" i="1" a="1"/>
  <c r="BH834" i="1" a="1"/>
  <c r="AR750" i="1" a="1"/>
  <c r="AU799" i="1" a="1"/>
  <c r="BJ755" i="1" a="1"/>
  <c r="AS282" i="1" a="1"/>
  <c r="AY668" i="1" a="1"/>
  <c r="AS582" i="1" a="1"/>
  <c r="AT849" i="1" a="1"/>
  <c r="BJ587" i="1" a="1"/>
  <c r="AS824" i="1" a="1"/>
  <c r="AX507" i="1" a="1"/>
  <c r="AO747" i="1" a="1"/>
  <c r="BJ707" i="1" a="1"/>
  <c r="AQ635" i="1" a="1"/>
  <c r="BI517" i="1" a="1"/>
  <c r="AT670" i="1" a="1"/>
  <c r="AY670" i="1" a="1"/>
  <c r="AO764" i="1" a="1"/>
  <c r="BA369" i="1" a="1"/>
  <c r="BA788" i="1" a="1"/>
  <c r="BC785" i="1" a="1"/>
  <c r="AS807" i="1" a="1"/>
  <c r="AT693" i="1" a="1"/>
  <c r="AW274" i="1" a="1"/>
  <c r="AX350" i="1" a="1"/>
  <c r="AP827" i="1" a="1"/>
  <c r="AT675" i="1" a="1"/>
  <c r="AZ678" i="1" a="1"/>
  <c r="BA624" i="1" a="1"/>
  <c r="BJ822" i="1" a="1"/>
  <c r="AZ751" i="1" a="1"/>
  <c r="AT242" i="1" a="1"/>
  <c r="AZ788" i="1" a="1"/>
  <c r="BC727" i="1" a="1"/>
  <c r="AR330" i="1" a="1"/>
  <c r="AW496" i="1" a="1"/>
  <c r="AV825" i="1" a="1"/>
  <c r="BA268" i="1" a="1"/>
  <c r="AR250" i="1" a="1"/>
  <c r="BD673" i="1" a="1"/>
  <c r="BH852" i="1" a="1"/>
  <c r="AY497" i="1" a="1"/>
  <c r="AV615" i="1" a="1"/>
  <c r="AY621" i="1" a="1"/>
  <c r="AQ576" i="1" a="1"/>
  <c r="BF825" i="1" a="1"/>
  <c r="AV607" i="1" a="1"/>
  <c r="AV233" i="1" a="1"/>
  <c r="AZ704" i="1" a="1"/>
  <c r="AW232" i="1" a="1"/>
  <c r="AZ841" i="1" a="1"/>
  <c r="BH664" i="1" a="1"/>
  <c r="BJ600" i="1" a="1"/>
  <c r="BD833" i="1" a="1"/>
  <c r="AP856" i="1" a="1"/>
  <c r="BC603" i="1" a="1"/>
  <c r="BA327" i="1" a="1"/>
  <c r="BI591" i="1" a="1"/>
  <c r="BH285" i="1" a="1"/>
  <c r="BE763" i="1" a="1"/>
  <c r="BG748" i="1" a="1"/>
  <c r="AU678" i="1" a="1"/>
  <c r="BH821" i="1" a="1"/>
  <c r="BJ700" i="1" a="1"/>
  <c r="AP484" i="1" a="1"/>
  <c r="AS820" i="1" a="1"/>
  <c r="BJ408" i="1" a="1"/>
  <c r="BE627" i="1" a="1"/>
  <c r="BB273" i="1" a="1"/>
  <c r="AS238" i="1" a="1"/>
  <c r="BD734" i="1" a="1"/>
  <c r="BH651" i="1" a="1"/>
  <c r="AW782" i="1" a="1"/>
  <c r="AZ598" i="1" a="1"/>
  <c r="AT645" i="1" a="1"/>
  <c r="BA577" i="1" a="1"/>
  <c r="BB290" i="1" a="1"/>
  <c r="BA753" i="1" a="1"/>
  <c r="AR553" i="1" a="1"/>
  <c r="BH820" i="1" a="1"/>
  <c r="AW567" i="1" a="1"/>
  <c r="AP495" i="1" a="1"/>
  <c r="AY545" i="1" a="1"/>
  <c r="AR726" i="1" a="1"/>
  <c r="BH691" i="1" a="1"/>
  <c r="AP799" i="1" a="1"/>
  <c r="AS270" i="1" a="1"/>
  <c r="BA664" i="1" a="1"/>
  <c r="BJ623" i="1" a="1"/>
  <c r="AP317" i="1" a="1"/>
  <c r="BD638" i="1" a="1"/>
  <c r="AV281" i="1" a="1"/>
  <c r="AU364" i="1" a="1"/>
  <c r="AY854" i="1" a="1"/>
  <c r="BJ536" i="1" a="1"/>
  <c r="AW498" i="1" a="1"/>
  <c r="BJ669" i="1" a="1"/>
  <c r="BA506" i="1" a="1"/>
  <c r="BE722" i="1" a="1"/>
  <c r="BA674" i="1" a="1"/>
  <c r="BF748" i="1" a="1"/>
  <c r="BI666" i="1" a="1"/>
  <c r="AO519" i="1" a="1"/>
  <c r="BJ484" i="1" a="1"/>
  <c r="AT620" i="1" a="1"/>
  <c r="AZ642" i="1" a="1"/>
  <c r="AQ493" i="1" a="1"/>
  <c r="AR703" i="1" a="1"/>
  <c r="AT273" i="1" a="1"/>
  <c r="BD596" i="1" a="1"/>
  <c r="AS236" i="1" a="1"/>
  <c r="BF809" i="1" a="1"/>
  <c r="AQ613" i="1" a="1"/>
  <c r="AS595" i="1" a="1"/>
  <c r="BF484" i="1" a="1"/>
  <c r="AO671" i="1" a="1"/>
  <c r="BJ853" i="1" a="1"/>
  <c r="AX596" i="1" a="1"/>
  <c r="BJ767" i="1" a="1"/>
  <c r="AY625" i="1" a="1"/>
  <c r="BF631" i="1" a="1"/>
  <c r="AY712" i="1" a="1"/>
  <c r="BD646" i="1" a="1"/>
  <c r="AU596" i="1" a="1"/>
  <c r="AW723" i="1" a="1"/>
  <c r="BF720" i="1" a="1"/>
  <c r="BC667" i="1" a="1"/>
  <c r="AV856" i="1" a="1"/>
  <c r="BG374" i="1" a="1"/>
  <c r="AV235" i="1" a="1"/>
  <c r="BB433" i="1" a="1"/>
  <c r="AU848" i="1" a="1"/>
  <c r="AZ518" i="1" a="1"/>
  <c r="BC508" i="1" a="1"/>
  <c r="BA223" i="1" a="1"/>
  <c r="BA851" i="1" a="1"/>
  <c r="BH710" i="1" a="1"/>
  <c r="AX341" i="1" a="1"/>
  <c r="BD727" i="1" a="1"/>
  <c r="BG723" i="1" a="1"/>
  <c r="AU569" i="1" a="1"/>
  <c r="BG537" i="1" a="1"/>
  <c r="AQ742" i="1" a="1"/>
  <c r="BJ747" i="1" a="1"/>
  <c r="AR782" i="1" a="1"/>
  <c r="BI615" i="1" a="1"/>
  <c r="AZ838" i="1" a="1"/>
  <c r="AZ219" i="1" a="1"/>
  <c r="AP735" i="1" a="1"/>
  <c r="BA849" i="1" a="1"/>
  <c r="BI803" i="1" a="1"/>
  <c r="BH670" i="1" a="1"/>
  <c r="AS248" i="1" a="1"/>
  <c r="BI616" i="1" a="1"/>
  <c r="BI490" i="1" a="1"/>
  <c r="BG506" i="1" a="1"/>
  <c r="AZ522" i="1" a="1"/>
  <c r="AW514" i="1" a="1"/>
  <c r="AX617" i="1" a="1"/>
  <c r="AP320" i="1" a="1"/>
  <c r="AW643" i="1" a="1"/>
  <c r="BJ940" i="1" a="1"/>
  <c r="AR831" i="1" a="1"/>
  <c r="AY723" i="1" a="1"/>
  <c r="BJ308" i="1" a="1"/>
  <c r="BG583" i="1" a="1"/>
  <c r="AS561" i="1" a="1"/>
  <c r="BB266" i="1" a="1"/>
  <c r="AS831" i="1" a="1"/>
  <c r="BD806" i="1" a="1"/>
  <c r="AW633" i="1" a="1"/>
  <c r="BA829" i="1" a="1"/>
  <c r="BD610" i="1" a="1"/>
  <c r="AX594" i="1" a="1"/>
  <c r="BE540" i="1" a="1"/>
  <c r="AV219" i="1" a="1"/>
  <c r="AR675" i="1" a="1"/>
  <c r="BC635" i="1" a="1"/>
  <c r="AV661" i="1" a="1"/>
  <c r="AR565" i="1" a="1"/>
  <c r="AS406" i="1" a="1"/>
  <c r="AP500" i="1" a="1"/>
  <c r="BF650" i="1" a="1"/>
  <c r="BE491" i="1" a="1"/>
  <c r="BF572" i="1" a="1"/>
  <c r="BA776" i="1" a="1"/>
  <c r="AP664" i="1" a="1"/>
  <c r="BG831" i="1" a="1"/>
  <c r="BD534" i="1" a="1"/>
  <c r="BI822" i="1" a="1"/>
  <c r="AZ710" i="1" a="1"/>
  <c r="BH667" i="1" a="1"/>
  <c r="BF399" i="1" a="1"/>
  <c r="AT807" i="1" a="1"/>
  <c r="BG779" i="1" a="1"/>
  <c r="AR628" i="1" a="1"/>
  <c r="AR298" i="1" a="1"/>
  <c r="BC271" i="1" a="1"/>
  <c r="BI704" i="1" a="1"/>
  <c r="BC584" i="1" a="1"/>
  <c r="BE316" i="1" a="1"/>
  <c r="AQ844" i="1" a="1"/>
  <c r="AV623" i="1" a="1"/>
  <c r="BD553" i="1" a="1"/>
  <c r="AP589" i="1" a="1"/>
  <c r="AZ834" i="1" a="1"/>
  <c r="AY579" i="1" a="1"/>
  <c r="AU554" i="1" a="1"/>
  <c r="AU620" i="1" a="1"/>
  <c r="AY768" i="1" a="1"/>
  <c r="BI238" i="1" a="1"/>
  <c r="BE594" i="1" a="1"/>
  <c r="BA573" i="1" a="1"/>
  <c r="BD817" i="1" a="1"/>
  <c r="AP704" i="1" a="1"/>
  <c r="AO301" i="1" a="1"/>
  <c r="AO571" i="1" a="1"/>
  <c r="AR255" i="1" a="1"/>
  <c r="AQ686" i="1" a="1"/>
  <c r="AO745" i="1" a="1"/>
  <c r="AQ694" i="1" a="1"/>
  <c r="BI484" i="1" a="1"/>
  <c r="AR234" i="1" a="1"/>
  <c r="AU974" i="1" a="1"/>
  <c r="AO750" i="1" a="1"/>
  <c r="AR777" i="1" a="1"/>
  <c r="BC497" i="1" a="1"/>
  <c r="AS523" i="1" a="1"/>
  <c r="AW855" i="1" a="1"/>
  <c r="AR543" i="1" a="1"/>
  <c r="AW661" i="1" a="1"/>
  <c r="AV368" i="1" a="1"/>
  <c r="BD758" i="1" a="1"/>
  <c r="AU831" i="1" a="1"/>
  <c r="AR550" i="1" a="1"/>
  <c r="AT556" i="1" a="1"/>
  <c r="AV617" i="1" a="1"/>
  <c r="AO749" i="1" a="1"/>
  <c r="BE294" i="1" a="1"/>
  <c r="BH735" i="1" a="1"/>
  <c r="AT226" i="1" a="1"/>
  <c r="AR516" i="1" a="1"/>
  <c r="BB533" i="1" a="1"/>
  <c r="AU534" i="1" a="1"/>
  <c r="BI842" i="1" a="1"/>
  <c r="AS618" i="1" a="1"/>
  <c r="AX558" i="1" a="1"/>
  <c r="AQ504" i="1" a="1"/>
  <c r="AO790" i="1" a="1"/>
  <c r="BH685" i="1" a="1"/>
  <c r="AU539" i="1" a="1"/>
  <c r="AX568" i="1" a="1"/>
  <c r="BI692" i="1" a="1"/>
  <c r="AZ673" i="1" a="1"/>
  <c r="AV582" i="1" a="1"/>
  <c r="BJ374" i="1" a="1"/>
  <c r="BH804" i="1" a="1"/>
  <c r="AQ249" i="1" a="1"/>
  <c r="AX905" i="1" a="1"/>
  <c r="BJ420" i="1" a="1"/>
  <c r="AP376" i="1" a="1"/>
  <c r="AT746" i="1" a="1"/>
  <c r="AP765" i="1" a="1"/>
  <c r="BC416" i="1" a="1"/>
  <c r="AX438" i="1" a="1"/>
  <c r="BB268" i="1" a="1"/>
  <c r="BH734" i="1" a="1"/>
  <c r="BJ676" i="1" a="1"/>
  <c r="BG400" i="1" a="1"/>
  <c r="AQ321" i="1" a="1"/>
  <c r="BJ752" i="1" a="1"/>
  <c r="BJ435" i="1" a="1"/>
  <c r="AZ264" i="1" a="1"/>
  <c r="AU406" i="1" a="1"/>
  <c r="AO372" i="1" a="1"/>
  <c r="AU758" i="1" a="1"/>
  <c r="AP833" i="1" a="1"/>
  <c r="BJ719" i="1" a="1"/>
  <c r="AS244" i="1" a="1"/>
  <c r="BB788" i="1" a="1"/>
  <c r="AQ240" i="1" a="1"/>
  <c r="AX693" i="1" a="1"/>
  <c r="AP345" i="1" a="1"/>
  <c r="AY793" i="1" a="1"/>
  <c r="AT814" i="1" a="1"/>
  <c r="BD707" i="1" a="1"/>
  <c r="AW702" i="1" a="1"/>
  <c r="BH578" i="1" a="1"/>
  <c r="AS764" i="1" a="1"/>
  <c r="AY716" i="1" a="1"/>
  <c r="AV226" i="1" a="1"/>
  <c r="BJ840" i="1" a="1"/>
  <c r="AZ830" i="1" a="1"/>
  <c r="BF602" i="1" a="1"/>
  <c r="BJ692" i="1" a="1"/>
  <c r="BF337" i="1" a="1"/>
  <c r="BB230" i="1" a="1"/>
  <c r="BB255" i="1" a="1"/>
  <c r="BH244" i="1" a="1"/>
  <c r="AV236" i="1" a="1"/>
  <c r="BF384" i="1" a="1"/>
  <c r="AT266" i="1" a="1"/>
  <c r="BH808" i="1" a="1"/>
  <c r="BH271" i="1" a="1"/>
  <c r="AT448" i="1" a="1"/>
  <c r="AQ220" i="1" a="1"/>
  <c r="AX734" i="1" a="1"/>
  <c r="BI747" i="1" a="1"/>
  <c r="BG731" i="1" a="1"/>
  <c r="AR273" i="1" a="1"/>
  <c r="AS413" i="1" a="1"/>
  <c r="AP284" i="1" a="1"/>
  <c r="BA399" i="1" a="1"/>
  <c r="BC849" i="1" a="1"/>
  <c r="AY774" i="1" a="1"/>
  <c r="BA858" i="1" a="1"/>
  <c r="BI728" i="1" a="1"/>
  <c r="BG297" i="1" a="1"/>
  <c r="AX787" i="1" a="1"/>
  <c r="BE220" i="1" a="1"/>
  <c r="BC769" i="1" a="1"/>
  <c r="BA361" i="1" a="1"/>
  <c r="AU756" i="1" a="1"/>
  <c r="AQ789" i="1" a="1"/>
  <c r="AX649" i="1" a="1"/>
  <c r="AX814" i="1" a="1"/>
  <c r="BI838" i="1" a="1"/>
  <c r="BB831" i="1" a="1"/>
  <c r="AY250" i="1" a="1"/>
  <c r="AW786" i="1" a="1"/>
  <c r="BC324" i="1" a="1"/>
  <c r="BF808" i="1" a="1"/>
  <c r="AZ725" i="1" a="1"/>
  <c r="AO733" i="1" a="1"/>
  <c r="AY747" i="1" a="1"/>
  <c r="BH273" i="1" a="1"/>
  <c r="AP592" i="1" a="1"/>
  <c r="AP832" i="1" a="1"/>
  <c r="AO717" i="1" a="1"/>
  <c r="AT304" i="1" a="1"/>
  <c r="BA657" i="1" a="1"/>
  <c r="AO247" i="1" a="1"/>
  <c r="AR715" i="1" a="1"/>
  <c r="AO428" i="1" a="1"/>
  <c r="AW806" i="1" a="1"/>
  <c r="BF854" i="1" a="1"/>
  <c r="AW532" i="1" a="1"/>
  <c r="BF716" i="1" a="1"/>
  <c r="BF329" i="1" a="1"/>
  <c r="AY709" i="1" a="1"/>
  <c r="AO284" i="1" a="1"/>
  <c r="AS851" i="1" a="1"/>
  <c r="AT694" i="1" a="1"/>
  <c r="BH711" i="1" a="1"/>
  <c r="AW839" i="1" a="1"/>
  <c r="AQ539" i="1" a="1"/>
  <c r="BJ799" i="1" a="1"/>
  <c r="AR826" i="1" a="1"/>
  <c r="BI220" i="1" a="1"/>
  <c r="BC718" i="1" a="1"/>
  <c r="AW533" i="1" a="1"/>
  <c r="AY436" i="1" a="1"/>
  <c r="AO620" i="1" a="1"/>
  <c r="BF777" i="1" a="1"/>
  <c r="AV261" i="1" a="1"/>
  <c r="BF414" i="1" a="1"/>
  <c r="BF466" i="1" a="1"/>
  <c r="BI227" i="1" a="1"/>
  <c r="AX646" i="1" a="1"/>
  <c r="AW249" i="1" a="1"/>
  <c r="AP726" i="1" a="1"/>
  <c r="BC680" i="1" a="1"/>
  <c r="BI749" i="1" a="1"/>
  <c r="BH223" i="1" a="1"/>
  <c r="AT635" i="1" a="1"/>
  <c r="BI714" i="1" a="1"/>
  <c r="BG805" i="1" a="1"/>
  <c r="AR743" i="1" a="1"/>
  <c r="AT612" i="1" a="1"/>
  <c r="AY309" i="1" a="1"/>
  <c r="BA636" i="1" a="1"/>
  <c r="AO770" i="1" a="1"/>
  <c r="BD230" i="1" a="1"/>
  <c r="BC728" i="1" a="1"/>
  <c r="AV523" i="1" a="1"/>
  <c r="AV799" i="1" a="1"/>
  <c r="AZ281" i="1" a="1"/>
  <c r="BI255" i="1" a="1"/>
  <c r="AV986" i="1" a="1"/>
  <c r="BC796" i="1" a="1"/>
  <c r="AS784" i="1" a="1"/>
  <c r="BI791" i="1" a="1"/>
  <c r="AQ786" i="1" a="1"/>
  <c r="BG823" i="1" a="1"/>
  <c r="BI656" i="1" a="1"/>
  <c r="AP849" i="1" a="1"/>
  <c r="AY706" i="1" a="1"/>
  <c r="BE222" i="1" a="1"/>
  <c r="BI770" i="1" a="1"/>
  <c r="BJ750" i="1" a="1"/>
  <c r="BF539" i="1" a="1"/>
  <c r="AR542" i="1" a="1"/>
  <c r="AV791" i="1" a="1"/>
  <c r="BH393" i="1" a="1"/>
  <c r="AW349" i="1" a="1"/>
  <c r="BB694" i="1" a="1"/>
  <c r="AW221" i="1" a="1"/>
  <c r="AX643" i="1" a="1"/>
  <c r="AP650" i="1" a="1"/>
  <c r="AX512" i="1" a="1"/>
  <c r="BH684" i="1" a="1"/>
  <c r="BJ659" i="1" a="1"/>
  <c r="BH729" i="1" a="1"/>
  <c r="AT661" i="1" a="1"/>
  <c r="AT796" i="1" a="1"/>
  <c r="BJ503" i="1" a="1"/>
  <c r="AY518" i="1" a="1"/>
  <c r="AP694" i="1" a="1"/>
  <c r="BC583" i="1" a="1"/>
  <c r="BG251" i="1" a="1"/>
  <c r="AQ237" i="1" a="1"/>
  <c r="AS568" i="1" a="1"/>
  <c r="AY651" i="1" a="1"/>
  <c r="BH774" i="1" a="1"/>
  <c r="BI272" i="1" a="1"/>
  <c r="AS795" i="1" a="1"/>
  <c r="AP657" i="1" a="1"/>
  <c r="AZ750" i="1" a="1"/>
  <c r="AQ549" i="1" a="1"/>
  <c r="AW683" i="1" a="1"/>
  <c r="BD666" i="1" a="1"/>
  <c r="AO228" i="1" a="1"/>
  <c r="AV669" i="1" a="1"/>
  <c r="AU749" i="1" a="1"/>
  <c r="BD825" i="1" a="1"/>
  <c r="BJ683" i="1" a="1"/>
  <c r="BJ272" i="1" a="1"/>
  <c r="BI650" i="1" a="1"/>
  <c r="AV840" i="1" a="1"/>
  <c r="BB392" i="1" a="1"/>
  <c r="BD390" i="1" a="1"/>
  <c r="BD491" i="1" a="1"/>
  <c r="AS220" i="1" a="1"/>
  <c r="BH579" i="1" a="1"/>
  <c r="BE588" i="1" a="1"/>
  <c r="AU324" i="1" a="1"/>
  <c r="BH499" i="1" a="1"/>
  <c r="BC489" i="1" a="1"/>
  <c r="AS650" i="1" a="1"/>
  <c r="AV841" i="1" a="1"/>
  <c r="BA733" i="1" a="1"/>
  <c r="AS625" i="1" a="1"/>
  <c r="AW619" i="1" a="1"/>
  <c r="AZ698" i="1" a="1"/>
  <c r="BF692" i="1" a="1"/>
  <c r="AZ649" i="1" a="1"/>
  <c r="AP621" i="1" a="1"/>
  <c r="AS636" i="1" a="1"/>
  <c r="BG358" i="1" a="1"/>
  <c r="BH942" i="1" a="1"/>
  <c r="AZ791" i="1" a="1"/>
  <c r="BA289" i="1" a="1"/>
  <c r="AQ418" i="1" a="1"/>
  <c r="AT672" i="1" a="1"/>
  <c r="AR671" i="1" a="1"/>
  <c r="BE680" i="1" a="1"/>
  <c r="AT691" i="1" a="1"/>
  <c r="BG218" i="1" a="1"/>
  <c r="BD801" i="1" a="1"/>
  <c r="BB850" i="1" a="1"/>
  <c r="AR754" i="1" a="1"/>
  <c r="AW720" i="1" a="1"/>
  <c r="AZ825" i="1" a="1"/>
  <c r="BH225" i="1" a="1"/>
  <c r="AP371" i="1" a="1"/>
  <c r="AP708" i="1" a="1"/>
  <c r="AV616" i="1" a="1"/>
  <c r="AW491" i="1" a="1"/>
  <c r="BC317" i="1" a="1"/>
  <c r="AS663" i="1" a="1"/>
  <c r="BE746" i="1" a="1"/>
  <c r="BC735" i="1" a="1"/>
  <c r="AQ709" i="1" a="1"/>
  <c r="AR646" i="1" a="1"/>
  <c r="AT792" i="1" a="1"/>
  <c r="AY855" i="1" a="1"/>
  <c r="AR784" i="1" a="1"/>
  <c r="BC571" i="1" a="1"/>
  <c r="BG759" i="1" a="1"/>
  <c r="AQ655" i="1" a="1"/>
  <c r="AU664" i="1" a="1"/>
  <c r="BG808" i="1" a="1"/>
  <c r="AP334" i="1" a="1"/>
  <c r="BB798" i="1" a="1"/>
  <c r="BG832" i="1" a="1"/>
  <c r="AR503" i="1" a="1"/>
  <c r="AU841" i="1" a="1"/>
  <c r="AQ736" i="1" a="1"/>
  <c r="BJ558" i="1" a="1"/>
  <c r="AP594" i="1" a="1"/>
  <c r="BD263" i="1" a="1"/>
  <c r="BH772" i="1" a="1"/>
  <c r="BI739" i="1" a="1"/>
  <c r="BB575" i="1" a="1"/>
  <c r="BG692" i="1" a="1"/>
  <c r="BB503" i="1" a="1"/>
  <c r="AP570" i="1" a="1"/>
  <c r="AV742" i="1" a="1"/>
  <c r="BB722" i="1" a="1"/>
  <c r="AY722" i="1" a="1"/>
  <c r="AQ495" i="1" a="1"/>
  <c r="BB547" i="1" a="1"/>
  <c r="BC825" i="1" a="1"/>
  <c r="AS632" i="1" a="1"/>
  <c r="AR487" i="1" a="1"/>
  <c r="BI568" i="1" a="1"/>
  <c r="AZ602" i="1" a="1"/>
  <c r="AZ286" i="1" a="1"/>
  <c r="BD500" i="1" a="1"/>
  <c r="AQ654" i="1" a="1"/>
  <c r="BC264" i="1" a="1"/>
  <c r="AY795" i="1" a="1"/>
  <c r="AX280" i="1" a="1"/>
  <c r="AU525" i="1" a="1"/>
  <c r="BA642" i="1" a="1"/>
  <c r="AX823" i="1" a="1"/>
  <c r="AY685" i="1" a="1"/>
  <c r="AX774" i="1" a="1"/>
  <c r="BB672" i="1" a="1"/>
  <c r="AO552" i="1" a="1"/>
  <c r="BE780" i="1" a="1"/>
  <c r="AT737" i="1" a="1"/>
  <c r="AW639" i="1" a="1"/>
  <c r="AW742" i="1" a="1"/>
  <c r="AX801" i="1" a="1"/>
  <c r="BA581" i="1" a="1"/>
  <c r="AW677" i="1" a="1"/>
  <c r="BG524" i="1" a="1"/>
  <c r="AY816" i="1" a="1"/>
  <c r="AW607" i="1" a="1"/>
  <c r="BA485" i="1" a="1"/>
  <c r="BF794" i="1" a="1"/>
  <c r="AZ585" i="1" a="1"/>
  <c r="BJ645" i="1" a="1"/>
  <c r="AT843" i="1" a="1"/>
  <c r="BE673" i="1" a="1"/>
  <c r="BJ546" i="1" a="1"/>
  <c r="BF571" i="1" a="1"/>
  <c r="AZ658" i="1" a="1"/>
  <c r="AW622" i="1" a="1"/>
  <c r="AO510" i="1" a="1"/>
  <c r="AT688" i="1" a="1"/>
  <c r="BA722" i="1" a="1"/>
  <c r="AX621" i="1" a="1"/>
  <c r="BE843" i="1" a="1"/>
  <c r="BF773" i="1" a="1"/>
  <c r="BH539" i="1" a="1"/>
  <c r="AP628" i="1" a="1"/>
  <c r="AU761" i="1" a="1"/>
  <c r="BC816" i="1" a="1"/>
  <c r="BI637" i="1" a="1"/>
  <c r="BJ666" i="1" a="1"/>
  <c r="AS605" i="1" a="1"/>
  <c r="AX311" i="1" a="1"/>
  <c r="BG845" i="1" a="1"/>
  <c r="BJ654" i="1" a="1"/>
  <c r="BC779" i="1" a="1"/>
  <c r="BJ547" i="1" a="1"/>
  <c r="AR623" i="1" a="1"/>
  <c r="BG749" i="1" a="1"/>
  <c r="AX689" i="1" a="1"/>
  <c r="BB744" i="1" a="1"/>
  <c r="AU811" i="1" a="1"/>
  <c r="AO582" i="1" a="1"/>
  <c r="AT815" i="1" a="1"/>
  <c r="BC709" i="1" a="1"/>
  <c r="BE483" i="1" a="1"/>
  <c r="BE538" i="1" a="1"/>
  <c r="BJ577" i="1" a="1"/>
  <c r="AY757" i="1" a="1"/>
  <c r="BI516" i="1" a="1"/>
  <c r="AV767" i="1" a="1"/>
  <c r="BG550" i="1" a="1"/>
  <c r="AP665" i="1" a="1"/>
  <c r="AX503" i="1" a="1"/>
  <c r="AS574" i="1" a="1"/>
  <c r="AZ500" i="1" a="1"/>
  <c r="BD583" i="1" a="1"/>
  <c r="BG275" i="1" a="1"/>
  <c r="AO661" i="1" a="1"/>
  <c r="AY600" i="1" a="1"/>
  <c r="BH508" i="1" a="1"/>
  <c r="AZ545" i="1" a="1"/>
  <c r="BF564" i="1" a="1"/>
  <c r="BJ638" i="1" a="1"/>
  <c r="AV744" i="1" a="1"/>
  <c r="AT624" i="1" a="1"/>
  <c r="AU582" i="1" a="1"/>
  <c r="AO783" i="1" a="1"/>
  <c r="AW573" i="1" a="1"/>
  <c r="AQ593" i="1" a="1"/>
  <c r="BA534" i="1" a="1"/>
  <c r="BC834" i="1" a="1"/>
  <c r="AZ533" i="1" a="1"/>
  <c r="AW783" i="1" a="1"/>
  <c r="AY271" i="1" a="1"/>
  <c r="AQ740" i="1" a="1"/>
  <c r="AP743" i="1" a="1"/>
  <c r="AZ570" i="1" a="1"/>
  <c r="AP529" i="1" a="1"/>
  <c r="AW812" i="1" a="1"/>
  <c r="AX490" i="1" a="1"/>
  <c r="BB274" i="1" a="1"/>
  <c r="AW560" i="1" a="1"/>
  <c r="AY485" i="1" a="1"/>
  <c r="BJ627" i="1" a="1"/>
  <c r="BF691" i="1" a="1"/>
  <c r="BB520" i="1" a="1"/>
  <c r="AT513" i="1" a="1"/>
  <c r="AV632" i="1" a="1"/>
  <c r="BF536" i="1" a="1"/>
  <c r="AR405" i="1" a="1"/>
  <c r="AZ773" i="1" a="1"/>
  <c r="AP486" i="1" a="1"/>
  <c r="AZ491" i="1" a="1"/>
  <c r="BF432" i="1" a="1"/>
  <c r="AO623" i="1" a="1"/>
  <c r="AV251" i="1" a="1"/>
  <c r="AU235" i="1" a="1"/>
  <c r="BJ608" i="1" a="1"/>
  <c r="AO720" i="1" a="1"/>
  <c r="AU528" i="1" a="1"/>
  <c r="AU598" i="1" a="1"/>
  <c r="BG841" i="1" a="1"/>
  <c r="BJ557" i="1" a="1"/>
  <c r="AQ853" i="1" a="1"/>
  <c r="AR261" i="1" a="1"/>
  <c r="BJ275" i="1" a="1"/>
  <c r="AV244" i="1" a="1"/>
  <c r="BH709" i="1" a="1"/>
  <c r="BC244" i="1" a="1"/>
  <c r="AP740" i="1" a="1"/>
  <c r="AZ734" i="1" a="1"/>
  <c r="BI558" i="1" a="1"/>
  <c r="AY667" i="1" a="1"/>
  <c r="AS674" i="1" a="1"/>
  <c r="BI789" i="1" a="1"/>
  <c r="AR554" i="1" a="1"/>
  <c r="AQ497" i="1" a="1"/>
  <c r="AP723" i="1" a="1"/>
  <c r="AO607" i="1" a="1"/>
  <c r="AY511" i="1" a="1"/>
  <c r="AZ583" i="1" a="1"/>
  <c r="BA625" i="1" a="1"/>
  <c r="AQ772" i="1" a="1"/>
  <c r="AO662" i="1" a="1"/>
  <c r="AU488" i="1" a="1"/>
  <c r="AQ425" i="1" a="1"/>
  <c r="AP318" i="1" a="1"/>
  <c r="AP810" i="1" a="1"/>
  <c r="BJ320" i="1" a="1"/>
  <c r="AY331" i="1" a="1"/>
  <c r="BC793" i="1" a="1"/>
  <c r="AV672" i="1" a="1"/>
  <c r="AT398" i="1" a="1"/>
  <c r="BD223" i="1" a="1"/>
  <c r="BF817" i="1" a="1"/>
  <c r="AQ476" i="1" a="1"/>
  <c r="BI442" i="1" a="1"/>
  <c r="AU657" i="1" a="1"/>
  <c r="AQ408" i="1" a="1"/>
  <c r="AZ357" i="1" a="1"/>
  <c r="BD276" i="1" a="1"/>
  <c r="BE337" i="1" a="1"/>
  <c r="BG461" i="1" a="1"/>
  <c r="AY315" i="1" a="1"/>
  <c r="AQ755" i="1" a="1"/>
  <c r="AQ823" i="1" a="1"/>
  <c r="BA386" i="1" a="1"/>
  <c r="AP298" i="1" a="1"/>
  <c r="BC431" i="1" a="1"/>
  <c r="BI363" i="1" a="1"/>
  <c r="AQ756" i="1" a="1"/>
  <c r="AU744" i="1" a="1"/>
  <c r="AW304" i="1" a="1"/>
  <c r="BE304" i="1" a="1"/>
  <c r="AT818" i="1" a="1"/>
  <c r="AQ645" i="1" a="1"/>
  <c r="BB347" i="1" a="1"/>
  <c r="AQ843" i="1" a="1"/>
  <c r="AO758" i="1" a="1"/>
  <c r="AT523" i="1" a="1"/>
  <c r="BH405" i="1" a="1"/>
  <c r="AQ727" i="1" a="1"/>
  <c r="BF820" i="1" a="1"/>
  <c r="BJ513" i="1" a="1"/>
  <c r="AX347" i="1" a="1"/>
  <c r="AV416" i="1" a="1"/>
  <c r="BF321" i="1" a="1"/>
  <c r="AT275" i="1" a="1"/>
  <c r="AR329" i="1" a="1"/>
  <c r="AX694" i="1" a="1"/>
  <c r="BE788" i="1" a="1"/>
  <c r="AO304" i="1" a="1"/>
  <c r="AZ809" i="1" a="1"/>
  <c r="AW387" i="1" a="1"/>
  <c r="AU227" i="1" a="1"/>
  <c r="AW780" i="1" a="1"/>
  <c r="AU266" i="1" a="1"/>
  <c r="AT355" i="1" a="1"/>
  <c r="BF230" i="1" a="1"/>
  <c r="AT236" i="1" a="1"/>
  <c r="AP780" i="1" a="1"/>
  <c r="BD747" i="1" a="1"/>
  <c r="AU781" i="1" a="1"/>
  <c r="AU272" i="1" a="1"/>
  <c r="AX424" i="1" a="1"/>
  <c r="BA379" i="1" a="1"/>
  <c r="AX758" i="1" a="1"/>
  <c r="BI852" i="1" a="1"/>
  <c r="BB839" i="1" a="1"/>
  <c r="AU775" i="1" a="1"/>
  <c r="AO794" i="1" a="1"/>
  <c r="BD837" i="1" a="1"/>
  <c r="AZ632" i="1" a="1"/>
  <c r="BJ786" i="1" a="1"/>
  <c r="AO685" i="1" a="1"/>
  <c r="AQ259" i="1" a="1"/>
  <c r="AQ713" i="1" a="1"/>
  <c r="BD320" i="1" a="1"/>
  <c r="BH809" i="1" a="1"/>
  <c r="AO232" i="1" a="1"/>
  <c r="AS844" i="1" a="1"/>
  <c r="AT704" i="1" a="1"/>
  <c r="BF295" i="1" a="1"/>
  <c r="BB840" i="1" a="1"/>
  <c r="BD728" i="1" a="1"/>
  <c r="BB837" i="1" a="1"/>
  <c r="AX385" i="1" a="1"/>
  <c r="AV300" i="1" a="1"/>
  <c r="AY391" i="1" a="1"/>
  <c r="AP846" i="1" a="1"/>
  <c r="BA229" i="1" a="1"/>
  <c r="AZ754" i="1" a="1"/>
  <c r="BG813" i="1" a="1"/>
  <c r="AO858" i="1" a="1"/>
  <c r="AP822" i="1" a="1"/>
  <c r="BB747" i="1" a="1"/>
  <c r="AV228" i="1" a="1"/>
  <c r="BD226" i="1" a="1"/>
  <c r="BB528" i="1" a="1"/>
  <c r="AR690" i="1" a="1"/>
  <c r="AZ375" i="1" a="1"/>
  <c r="AU771" i="1" a="1"/>
  <c r="BG285" i="1" a="1"/>
  <c r="AV500" i="1" a="1"/>
  <c r="BD777" i="1" a="1"/>
  <c r="AS763" i="1" a="1"/>
  <c r="BC744" i="1" a="1"/>
  <c r="AZ716" i="1" a="1"/>
  <c r="BF745" i="1" a="1"/>
  <c r="BJ687" i="1" a="1"/>
  <c r="BA324" i="1" a="1"/>
  <c r="AV225" i="1" a="1"/>
  <c r="BF656" i="1" a="1"/>
  <c r="BG224" i="1" a="1"/>
  <c r="AS407" i="1" a="1"/>
  <c r="AW710" i="1" a="1"/>
  <c r="AV396" i="1" a="1"/>
  <c r="AV824" i="1" a="1"/>
  <c r="AU544" i="1" a="1"/>
  <c r="BH484" i="1" a="1"/>
  <c r="BE223" i="1" a="1"/>
  <c r="AT895" i="1" a="1"/>
  <c r="BC316" i="1" a="1"/>
  <c r="AY643" i="1" a="1"/>
  <c r="AV659" i="1" a="1"/>
  <c r="BB852" i="1" a="1"/>
  <c r="AU692" i="1" a="1"/>
  <c r="AQ666" i="1" a="1"/>
  <c r="BG698" i="1" a="1"/>
  <c r="AX527" i="1" a="1"/>
  <c r="AW278" i="1" a="1"/>
  <c r="AO763" i="1" a="1"/>
  <c r="BF324" i="1" a="1"/>
  <c r="BI620" i="1" a="1"/>
  <c r="BG562" i="1" a="1"/>
  <c r="AW717" i="1" a="1"/>
  <c r="AU317" i="1" a="1"/>
  <c r="AZ359" i="1" a="1"/>
  <c r="BE419" i="1" a="1"/>
  <c r="BF621" i="1" a="1"/>
  <c r="AP717" i="1" a="1"/>
  <c r="AP693" i="1" a="1"/>
  <c r="BC710" i="1" a="1"/>
  <c r="BJ230" i="1" a="1"/>
  <c r="BG287" i="1" a="1"/>
  <c r="BI839" i="1" a="1"/>
  <c r="BI603" i="1" a="1"/>
  <c r="BG693" i="1" a="1"/>
  <c r="BB678" i="1" a="1"/>
  <c r="AO256" i="1" a="1"/>
  <c r="AX549" i="1" a="1"/>
  <c r="AV562" i="1" a="1"/>
  <c r="AT757" i="1" a="1"/>
  <c r="BB390" i="1" a="1"/>
  <c r="BD372" i="1" a="1"/>
  <c r="AT844" i="1" a="1"/>
  <c r="AV816" i="1" a="1"/>
  <c r="AW785" i="1" a="1"/>
  <c r="BI623" i="1" a="1"/>
  <c r="BE542" i="1" a="1"/>
  <c r="AS737" i="1" a="1"/>
  <c r="BJ754" i="1" a="1"/>
  <c r="BJ501" i="1" a="1"/>
  <c r="AQ746" i="1" a="1"/>
  <c r="BG268" i="1" a="1"/>
  <c r="AQ572" i="1" a="1"/>
  <c r="BG530" i="1" a="1"/>
  <c r="AO847" i="1" a="1"/>
  <c r="AU735" i="1" a="1"/>
  <c r="BD787" i="1" a="1"/>
  <c r="BC296" i="1" a="1"/>
  <c r="AW764" i="1" a="1"/>
  <c r="AX696" i="1" a="1"/>
  <c r="AU822" i="1" a="1"/>
  <c r="BB768" i="1" a="1"/>
  <c r="BG241" i="1" a="1"/>
  <c r="AP671" i="1" a="1"/>
  <c r="BH770" i="1" a="1"/>
  <c r="AZ752" i="1" a="1"/>
  <c r="AQ623" i="1" a="1"/>
  <c r="BI298" i="1" a="1"/>
  <c r="BI813" i="1" a="1"/>
  <c r="AP757" i="1" a="1"/>
  <c r="BA341" i="1" a="1"/>
  <c r="AU428" i="1" a="1"/>
  <c r="BI297" i="1" a="1"/>
  <c r="AV842" i="1" a="1"/>
  <c r="AY324" i="1" a="1"/>
  <c r="BD781" i="1" a="1"/>
  <c r="BA730" i="1" a="1"/>
  <c r="AY593" i="1" a="1"/>
  <c r="BA673" i="1" a="1"/>
  <c r="AQ765" i="1" a="1"/>
  <c r="AP415" i="1" a="1"/>
  <c r="AX695" i="1" a="1"/>
  <c r="AU726" i="1" a="1"/>
  <c r="BF841" i="1" a="1"/>
  <c r="AW604" i="1" a="1"/>
  <c r="BE724" i="1" a="1"/>
  <c r="AS312" i="1" a="1"/>
  <c r="BI869" i="1" a="1"/>
  <c r="AS570" i="1" a="1"/>
  <c r="BA815" i="1" a="1"/>
  <c r="AP598" i="1" a="1"/>
  <c r="AY397" i="1" a="1"/>
  <c r="AU840" i="1" a="1"/>
  <c r="BJ717" i="1" a="1"/>
  <c r="BI481" i="1" a="1"/>
  <c r="AP266" i="1" a="1"/>
  <c r="BB753" i="1" a="1"/>
  <c r="AQ426" i="1" a="1"/>
  <c r="BA735" i="1" a="1"/>
  <c r="AQ804" i="1" a="1"/>
  <c r="BC662" i="1" a="1"/>
  <c r="AZ580" i="1" a="1"/>
  <c r="BG368" i="1" a="1"/>
  <c r="AT276" i="1" a="1"/>
  <c r="BJ333" i="1" a="1"/>
  <c r="AZ800" i="1" a="1"/>
  <c r="AW665" i="1" a="1"/>
  <c r="AS732" i="1" a="1"/>
  <c r="BA785" i="1" a="1"/>
  <c r="BD221" i="1" a="1"/>
  <c r="AV410" i="1" a="1"/>
  <c r="AT260" i="1" a="1"/>
  <c r="AP783" i="1" a="1"/>
  <c r="BC568" i="1" a="1"/>
  <c r="AV560" i="1" a="1"/>
  <c r="AO254" i="1" a="1"/>
  <c r="AP806" i="1" a="1"/>
  <c r="AX567" i="1" a="1"/>
  <c r="AP326" i="1" a="1"/>
  <c r="BE590" i="1" a="1"/>
  <c r="BC684" i="1" a="1"/>
  <c r="BC578" i="1" a="1"/>
  <c r="AO494" i="1" a="1"/>
  <c r="BH726" i="1" a="1"/>
  <c r="AO628" i="1" a="1"/>
  <c r="AP835" i="1" a="1"/>
  <c r="BJ757" i="1" a="1"/>
  <c r="AV653" i="1" a="1"/>
  <c r="BJ724" i="1" a="1"/>
  <c r="BA717" i="1" a="1"/>
  <c r="BC507" i="1" a="1"/>
  <c r="BB302" i="1" a="1"/>
  <c r="AS681" i="1" a="1"/>
  <c r="BA675" i="1" a="1"/>
  <c r="AO857" i="1" a="1"/>
  <c r="AY632" i="1" a="1"/>
  <c r="BJ610" i="1" a="1"/>
  <c r="BD780" i="1" a="1"/>
  <c r="AX584" i="1" a="1"/>
  <c r="BA500" i="1" a="1"/>
  <c r="AY512" i="1" a="1"/>
  <c r="BB734" i="1" a="1"/>
  <c r="AO955" i="1" a="1"/>
  <c r="BF857" i="1" a="1"/>
  <c r="BD528" i="1" a="1"/>
  <c r="BJ842" i="1" a="1"/>
  <c r="BG621" i="1" a="1"/>
  <c r="BF617" i="1" a="1"/>
  <c r="BE589" i="1" a="1"/>
  <c r="BB717" i="1" a="1"/>
  <c r="BB386" i="1" a="1"/>
  <c r="BE596" i="1" a="1"/>
  <c r="AU522" i="1" a="1"/>
  <c r="BF580" i="1" a="1"/>
  <c r="BD824" i="1" a="1"/>
  <c r="BH716" i="1" a="1"/>
  <c r="AQ482" i="1" a="1"/>
  <c r="AR511" i="1" a="1"/>
  <c r="BD651" i="1" a="1"/>
  <c r="AR530" i="1" a="1"/>
  <c r="AW528" i="1" a="1"/>
  <c r="AY494" i="1" a="1"/>
  <c r="BB830" i="1" a="1"/>
  <c r="BF654" i="1" a="1"/>
  <c r="AR556" i="1" a="1"/>
  <c r="BD628" i="1" a="1"/>
  <c r="AO583" i="1" a="1"/>
  <c r="AU676" i="1" a="1"/>
  <c r="BB670" i="1" a="1"/>
  <c r="BE715" i="1" a="1"/>
  <c r="AR747" i="1" a="1"/>
  <c r="BI508" i="1" a="1"/>
  <c r="AW676" i="1" a="1"/>
  <c r="AY340" i="1" a="1"/>
  <c r="AY490" i="1" a="1"/>
  <c r="AO276" i="1" a="1"/>
  <c r="AO559" i="1" a="1"/>
  <c r="AR609" i="1" a="1"/>
  <c r="BE807" i="1" a="1"/>
  <c r="AY526" i="1" a="1"/>
  <c r="BD357" i="1" a="1"/>
  <c r="AR603" i="1" a="1"/>
  <c r="BJ499" i="1" a="1"/>
  <c r="BB848" i="1" a="1"/>
  <c r="BD802" i="1" a="1"/>
  <c r="BB504" i="1" a="1"/>
  <c r="AT503" i="1" a="1"/>
  <c r="BI668" i="1" a="1"/>
  <c r="BE605" i="1" a="1"/>
  <c r="BD523" i="1" a="1"/>
  <c r="AT582" i="1" a="1"/>
  <c r="BF636" i="1" a="1"/>
  <c r="BJ805" i="1" a="1"/>
  <c r="AW730" i="1" a="1"/>
  <c r="AW550" i="1" a="1"/>
  <c r="BJ711" i="1" a="1"/>
  <c r="AQ702" i="1" a="1"/>
  <c r="AR570" i="1" a="1"/>
  <c r="BH801" i="1" a="1"/>
  <c r="AX298" i="1" a="1"/>
  <c r="AR719" i="1" a="1"/>
  <c r="BE657" i="1" a="1"/>
  <c r="BE761" i="1" a="1"/>
  <c r="AY571" i="1" a="1"/>
  <c r="AO660" i="1" a="1"/>
  <c r="AR647" i="1" a="1"/>
  <c r="BF276" i="1" a="1"/>
  <c r="AY812" i="1" a="1"/>
  <c r="AY601" i="1" a="1"/>
  <c r="BA602" i="1" a="1"/>
  <c r="BE504" i="1" a="1"/>
  <c r="BC339" i="1" a="1"/>
  <c r="AU484" i="1" a="1"/>
  <c r="AT491" i="1" a="1"/>
  <c r="BF759" i="1" a="1"/>
  <c r="BD719" i="1" a="1"/>
  <c r="AS675" i="1" a="1"/>
  <c r="AS536" i="1" a="1"/>
  <c r="BA271" i="1" a="1"/>
  <c r="AZ271" i="1" a="1"/>
  <c r="BG817" i="1" a="1"/>
  <c r="BG664" i="1" a="1"/>
  <c r="BA786" i="1" a="1"/>
  <c r="AY563" i="1" a="1"/>
  <c r="AT801" i="1" a="1"/>
  <c r="BF627" i="1" a="1"/>
  <c r="AZ664" i="1" a="1"/>
  <c r="AP620" i="1" a="1"/>
  <c r="BJ555" i="1" a="1"/>
  <c r="AW615" i="1" a="1"/>
  <c r="AO588" i="1" a="1"/>
  <c r="BH749" i="1" a="1"/>
  <c r="BA505" i="1" a="1"/>
  <c r="AY631" i="1" a="1"/>
  <c r="AR235" i="1" a="1"/>
  <c r="BA246" i="1" a="1"/>
  <c r="AW493" i="1" a="1"/>
  <c r="BA562" i="1" a="1"/>
  <c r="AQ535" i="1" a="1"/>
  <c r="BJ643" i="1" a="1"/>
  <c r="AO531" i="1" a="1"/>
  <c r="AW518" i="1" a="1"/>
  <c r="BI226" i="1" a="1"/>
  <c r="BE529" i="1" a="1"/>
  <c r="AU654" i="1" a="1"/>
  <c r="BH836" i="1" a="1"/>
  <c r="AS624" i="1" a="1"/>
  <c r="AT341" i="1" a="1"/>
  <c r="BD608" i="1" a="1"/>
  <c r="AW583" i="1" a="1"/>
  <c r="AS857" i="1" a="1"/>
  <c r="BC554" i="1" a="1"/>
  <c r="BB546" i="1" a="1"/>
  <c r="AO514" i="1" a="1"/>
  <c r="BJ703" i="1" a="1"/>
  <c r="AU614" i="1" a="1"/>
  <c r="BB561" i="1" a="1"/>
  <c r="BF549" i="1" a="1"/>
  <c r="AY796" i="1" a="1"/>
  <c r="AQ583" i="1" a="1"/>
  <c r="AZ671" i="1" a="1"/>
  <c r="AT854" i="1" a="1"/>
  <c r="AQ281" i="1" a="1"/>
  <c r="AW691" i="1" a="1"/>
  <c r="AU804" i="1" a="1"/>
  <c r="BH713" i="1" a="1"/>
  <c r="BD677" i="1" a="1"/>
  <c r="AT759" i="1" a="1"/>
  <c r="AQ561" i="1" a="1"/>
  <c r="BH538" i="1" a="1"/>
  <c r="AO718" i="1" a="1"/>
  <c r="BG563" i="1" a="1"/>
  <c r="AV306" i="1" a="1"/>
  <c r="AX680" i="1" a="1"/>
  <c r="AQ242" i="1" a="1"/>
  <c r="AV822" i="1" a="1"/>
  <c r="BE385" i="1" a="1"/>
  <c r="BG540" i="1" a="1"/>
  <c r="AW627" i="1" a="1"/>
  <c r="BD850" i="1" a="1"/>
  <c r="AT749" i="1" a="1"/>
  <c r="AX506" i="1" a="1"/>
  <c r="BA803" i="1" a="1"/>
  <c r="AR573" i="1" a="1"/>
  <c r="BD448" i="1" a="1"/>
  <c r="BA848" i="1" a="1"/>
  <c r="BA553" i="1" a="1"/>
  <c r="AS527" i="1" a="1"/>
  <c r="AO553" i="1" a="1"/>
  <c r="AQ489" i="1" a="1"/>
  <c r="AZ534" i="1" a="1"/>
  <c r="BB663" i="1" a="1"/>
  <c r="BH849" i="1" a="1"/>
  <c r="BA958" i="1" a="1"/>
  <c r="AX442" i="1" a="1"/>
  <c r="AZ911" i="1" a="1"/>
  <c r="AY419" i="1" a="1"/>
  <c r="BG346" i="1" a="1"/>
  <c r="BF224" i="1" a="1"/>
  <c r="BE749" i="1" a="1"/>
  <c r="BA277" i="1" a="1"/>
  <c r="BE757" i="1" a="1"/>
  <c r="AX425" i="1" a="1"/>
  <c r="BD232" i="1" a="1"/>
  <c r="BC790" i="1" a="1"/>
  <c r="AS455" i="1" a="1"/>
  <c r="BC286" i="1" a="1"/>
  <c r="AP331" i="1" a="1"/>
  <c r="AX792" i="1" a="1"/>
  <c r="BA850" i="1" a="1"/>
  <c r="AX244" i="1" a="1"/>
  <c r="BA945" i="1" a="1"/>
  <c r="AY243" i="1" a="1"/>
  <c r="AY440" i="1" a="1"/>
  <c r="BG729" i="1" a="1"/>
  <c r="AW825" i="1" a="1"/>
  <c r="AR527" i="1" a="1"/>
  <c r="AV449" i="1" a="1"/>
  <c r="AO784" i="1" a="1"/>
  <c r="AT947" i="1" a="1"/>
  <c r="AW450" i="1" a="1"/>
  <c r="AV740" i="1" a="1"/>
  <c r="BD659" i="1" a="1"/>
  <c r="BB349" i="1" a="1"/>
  <c r="BA519" i="1" a="1"/>
  <c r="AQ700" i="1" a="1"/>
  <c r="BD285" i="1" a="1"/>
  <c r="BA560" i="1" a="1"/>
  <c r="AS340" i="1" a="1"/>
  <c r="AQ685" i="1" a="1"/>
  <c r="BG596" i="1" a="1"/>
  <c r="AS483" i="1" a="1"/>
  <c r="BI321" i="1" a="1"/>
  <c r="BG765" i="1" a="1"/>
  <c r="BA339" i="1" a="1"/>
  <c r="AO569" i="1" a="1"/>
  <c r="BH792" i="1" a="1"/>
  <c r="BC798" i="1" a="1"/>
  <c r="BC302" i="1" a="1"/>
  <c r="AU268" i="1" a="1"/>
  <c r="BB727" i="1" a="1"/>
  <c r="BF375" i="1" a="1"/>
  <c r="AU730" i="1" a="1"/>
  <c r="AZ684" i="1" a="1"/>
  <c r="AZ723" i="1" a="1"/>
  <c r="AO737" i="1" a="1"/>
  <c r="AO744" i="1" a="1"/>
  <c r="AU786" i="1" a="1"/>
  <c r="AR361" i="1" a="1"/>
  <c r="AQ733" i="1" a="1"/>
  <c r="BI766" i="1" a="1"/>
  <c r="AZ330" i="1" a="1"/>
  <c r="AT280" i="1" a="1"/>
  <c r="BA222" i="1" a="1"/>
  <c r="AQ768" i="1" a="1"/>
  <c r="BJ835" i="1" a="1"/>
  <c r="BF844" i="1" a="1"/>
  <c r="BC731" i="1" a="1"/>
  <c r="BG725" i="1" a="1"/>
  <c r="BE254" i="1" a="1"/>
  <c r="BF547" i="1" a="1"/>
  <c r="AQ956" i="1" a="1"/>
  <c r="AX574" i="1" a="1"/>
  <c r="AX331" i="1" a="1"/>
  <c r="AT804" i="1" a="1"/>
  <c r="AY849" i="1" a="1"/>
  <c r="BJ278" i="1" a="1"/>
  <c r="AZ743" i="1" a="1"/>
  <c r="AW727" i="1" a="1"/>
  <c r="AV850" i="1" a="1"/>
  <c r="BA832" i="1" a="1"/>
  <c r="AP277" i="1" a="1"/>
  <c r="AR537" i="1" a="1"/>
  <c r="AT827" i="1" a="1"/>
  <c r="AR731" i="1" a="1"/>
  <c r="BA700" i="1" a="1"/>
  <c r="BA496" i="1" a="1"/>
  <c r="AX714" i="1" a="1"/>
  <c r="BG364" i="1" a="1"/>
  <c r="AP772" i="1" a="1"/>
  <c r="AO236" i="1" a="1"/>
  <c r="AZ692" i="1" a="1"/>
  <c r="BG791" i="1" a="1"/>
  <c r="AU718" i="1" a="1"/>
  <c r="BH483" i="1" a="1"/>
  <c r="AP578" i="1" a="1"/>
  <c r="AQ856" i="1" a="1"/>
  <c r="BI800" i="1" a="1"/>
  <c r="BA791" i="1" a="1"/>
  <c r="BB583" i="1" a="1"/>
  <c r="AP711" i="1" a="1"/>
  <c r="AY820" i="1" a="1"/>
  <c r="AR828" i="1" a="1"/>
  <c r="AO604" i="1" a="1"/>
  <c r="AX679" i="1" a="1"/>
  <c r="AV685" i="1" a="1"/>
  <c r="BJ378" i="1" a="1"/>
  <c r="AZ757" i="1" a="1"/>
  <c r="BD543" i="1" a="1"/>
  <c r="AQ833" i="1" a="1"/>
  <c r="AS612" i="1" a="1"/>
  <c r="AP705" i="1" a="1"/>
  <c r="BH692" i="1" a="1"/>
  <c r="BH763" i="1" a="1"/>
  <c r="AU856" i="1" a="1"/>
  <c r="BJ505" i="1" a="1"/>
  <c r="AU570" i="1" a="1"/>
  <c r="BH598" i="1" a="1"/>
  <c r="BI219" i="1" a="1"/>
  <c r="AR549" i="1" a="1"/>
  <c r="BA694" i="1" a="1"/>
  <c r="BE802" i="1" a="1"/>
  <c r="AQ612" i="1" a="1"/>
  <c r="BH794" i="1" a="1"/>
  <c r="AU763" i="1" a="1"/>
  <c r="BE256" i="1" a="1"/>
  <c r="BH267" i="1" a="1"/>
  <c r="AO659" i="1" a="1"/>
  <c r="BJ616" i="1" a="1"/>
  <c r="AW603" i="1" a="1"/>
  <c r="BJ620" i="1" a="1"/>
  <c r="AQ688" i="1" a="1"/>
  <c r="BD590" i="1" a="1"/>
  <c r="AR855" i="1" a="1"/>
  <c r="AV398" i="1" a="1"/>
  <c r="AW233" i="1" a="1"/>
  <c r="AU685" i="1" a="1"/>
  <c r="BI823" i="1" a="1"/>
  <c r="AW753" i="1" a="1"/>
  <c r="AP733" i="1" a="1"/>
  <c r="AY797" i="1" a="1"/>
  <c r="AY528" i="1" a="1"/>
  <c r="AS821" i="1" a="1"/>
  <c r="BF633" i="1" a="1"/>
  <c r="BE689" i="1" a="1"/>
  <c r="AX708" i="1" a="1"/>
  <c r="BD811" i="1" a="1"/>
  <c r="BI240" i="1" a="1"/>
  <c r="AY626" i="1" a="1"/>
  <c r="BB773" i="1" a="1"/>
  <c r="BJ354" i="1" a="1"/>
  <c r="AZ408" i="1" a="1"/>
  <c r="BB825" i="1" a="1"/>
  <c r="AP769" i="1" a="1"/>
  <c r="AX703" i="1" a="1"/>
  <c r="BB789" i="1" a="1"/>
  <c r="BE764" i="1" a="1"/>
  <c r="BE856" i="1" a="1"/>
  <c r="AZ460" i="1" a="1"/>
  <c r="BE352" i="1" a="1"/>
  <c r="AT604" i="1" a="1"/>
  <c r="BH529" i="1" a="1"/>
  <c r="AT571" i="1" a="1"/>
  <c r="AX642" i="1" a="1"/>
  <c r="AU719" i="1" a="1"/>
  <c r="BI776" i="1" a="1"/>
  <c r="AS848" i="1" a="1"/>
  <c r="BD987" i="1" a="1"/>
  <c r="BB306" i="1" a="1"/>
  <c r="BG660" i="1" a="1"/>
  <c r="AY561" i="1" a="1"/>
  <c r="BC241" i="1" a="1"/>
  <c r="AT846" i="1" a="1"/>
  <c r="AX728" i="1" a="1"/>
  <c r="AU780" i="1" a="1"/>
  <c r="AZ836" i="1" a="1"/>
  <c r="BD277" i="1" a="1"/>
  <c r="AZ747" i="1" a="1"/>
  <c r="BH235" i="1" a="1"/>
  <c r="AZ674" i="1" a="1"/>
  <c r="AX540" i="1" a="1"/>
  <c r="AP469" i="1" a="1"/>
  <c r="BJ323" i="1" a="1"/>
  <c r="AR448" i="1" a="1"/>
  <c r="BJ735" i="1" a="1"/>
  <c r="AR572" i="1" a="1"/>
  <c r="AO687" i="1" a="1"/>
  <c r="BE293" i="1" a="1"/>
  <c r="AP823" i="1" a="1"/>
  <c r="BB551" i="1" a="1"/>
  <c r="BI589" i="1" a="1"/>
  <c r="BB648" i="1" a="1"/>
  <c r="AQ524" i="1" a="1"/>
  <c r="AO818" i="1" a="1"/>
  <c r="AX611" i="1" a="1"/>
  <c r="AV508" i="1" a="1"/>
  <c r="AW669" i="1" a="1"/>
  <c r="BI811" i="1" a="1"/>
  <c r="AV776" i="1" a="1"/>
  <c r="BH317" i="1" a="1"/>
  <c r="AR225" i="1" a="1"/>
  <c r="AU246" i="1" a="1"/>
  <c r="AR753" i="1" a="1"/>
  <c r="AX699" i="1" a="1"/>
  <c r="AT501" i="1" a="1"/>
  <c r="AW412" i="1" a="1"/>
  <c r="BG726" i="1" a="1"/>
  <c r="BJ845" i="1" a="1"/>
  <c r="BC402" i="1" a="1"/>
  <c r="AQ407" i="1" a="1"/>
  <c r="AX674" i="1" a="1"/>
  <c r="AQ807" i="1" a="1"/>
  <c r="AZ232" i="1" a="1"/>
  <c r="AX411" i="1" a="1"/>
  <c r="BH557" i="1" a="1"/>
  <c r="BH813" i="1" a="1"/>
  <c r="AZ333" i="1" a="1"/>
  <c r="BE607" i="1" a="1"/>
  <c r="AS752" i="1" a="1"/>
  <c r="BI243" i="1" a="1"/>
  <c r="AX605" i="1" a="1"/>
  <c r="AZ478" i="1" a="1"/>
  <c r="BB510" i="1" a="1"/>
  <c r="AQ602" i="1" a="1"/>
  <c r="AP615" i="1" a="1"/>
  <c r="AP814" i="1" a="1"/>
  <c r="BB878" i="1" a="1"/>
  <c r="AV716" i="1" a="1"/>
  <c r="AP647" i="1" a="1"/>
  <c r="BA316" i="1" a="1"/>
  <c r="AS761" i="1" a="1"/>
  <c r="BI512" i="1" a="1"/>
  <c r="AY647" i="1" a="1"/>
  <c r="BJ541" i="1" a="1"/>
  <c r="AR270" i="1" a="1"/>
  <c r="BC828" i="1" a="1"/>
  <c r="AW778" i="1" a="1"/>
  <c r="AQ724" i="1" a="1"/>
  <c r="AT754" i="1" a="1"/>
  <c r="AW679" i="1" a="1"/>
  <c r="AU601" i="1" a="1"/>
  <c r="BE506" i="1" a="1"/>
  <c r="AP287" i="1" a="1"/>
  <c r="AX667" i="1" a="1"/>
  <c r="AS631" i="1" a="1"/>
  <c r="BJ797" i="1" a="1"/>
  <c r="AS689" i="1" a="1"/>
  <c r="BG700" i="1" a="1"/>
  <c r="AU759" i="1" a="1"/>
  <c r="AS545" i="1" a="1"/>
  <c r="AP492" i="1" a="1"/>
  <c r="AT593" i="1" a="1"/>
  <c r="AR717" i="1" a="1"/>
  <c r="AV365" i="1" a="1"/>
  <c r="AO715" i="1" a="1"/>
  <c r="AQ629" i="1" a="1"/>
  <c r="AQ540" i="1" a="1"/>
  <c r="BD648" i="1" a="1"/>
  <c r="AT781" i="1" a="1"/>
  <c r="BJ678" i="1" a="1"/>
  <c r="AQ800" i="1" a="1"/>
  <c r="AP608" i="1" a="1"/>
  <c r="BH546" i="1" a="1"/>
  <c r="AS534" i="1" a="1"/>
  <c r="BA525" i="1" a="1"/>
  <c r="AU691" i="1" a="1"/>
  <c r="AS680" i="1" a="1"/>
  <c r="AV769" i="1" a="1"/>
  <c r="AP305" i="1" a="1"/>
  <c r="AO566" i="1" a="1"/>
  <c r="AQ640" i="1" a="1"/>
  <c r="AY537" i="1" a="1"/>
  <c r="BA597" i="1" a="1"/>
  <c r="AR611" i="1" a="1"/>
  <c r="BB544" i="1" a="1"/>
  <c r="BI496" i="1" a="1"/>
  <c r="AP609" i="1" a="1"/>
  <c r="AQ569" i="1" a="1"/>
  <c r="BB769" i="1" a="1"/>
  <c r="BJ491" i="1" a="1"/>
  <c r="BG665" i="1" a="1"/>
  <c r="BB741" i="1" a="1"/>
  <c r="BD855" i="1" a="1"/>
  <c r="AX736" i="1" a="1"/>
  <c r="BE502" i="1" a="1"/>
  <c r="AT607" i="1" a="1"/>
  <c r="AP683" i="1" a="1"/>
  <c r="BF618" i="1" a="1"/>
  <c r="AW574" i="1" a="1"/>
  <c r="BA650" i="1" a="1"/>
  <c r="AY750" i="1" a="1"/>
  <c r="BG639" i="1" a="1"/>
  <c r="AR644" i="1" a="1"/>
  <c r="AR627" i="1" a="1"/>
  <c r="AR597" i="1" a="1"/>
  <c r="AQ621" i="1" a="1"/>
  <c r="AY560" i="1" a="1"/>
  <c r="AW682" i="1" a="1"/>
  <c r="BD632" i="1" a="1"/>
  <c r="BG646" i="1" a="1"/>
  <c r="AO579" i="1" a="1"/>
  <c r="BE247" i="1" a="1"/>
  <c r="AS266" i="1" a="1"/>
  <c r="AQ642" i="1" a="1"/>
  <c r="BF718" i="1" a="1"/>
  <c r="BA580" i="1" a="1"/>
  <c r="AU670" i="1" a="1"/>
  <c r="BD599" i="1" a="1"/>
  <c r="AR669" i="1" a="1"/>
  <c r="AZ292" i="1" a="1"/>
  <c r="BE849" i="1" a="1"/>
  <c r="AO340" i="1" a="1"/>
  <c r="AV559" i="1" a="1"/>
  <c r="AQ328" i="1" a="1"/>
  <c r="AW551" i="1" a="1"/>
  <c r="AO645" i="1" a="1"/>
  <c r="AZ538" i="1" a="1"/>
  <c r="AO827" i="1" a="1"/>
  <c r="BB803" i="1" a="1"/>
  <c r="BE692" i="1" a="1"/>
  <c r="AZ720" i="1" a="1"/>
  <c r="AY775" i="1" a="1"/>
  <c r="AX630" i="1" a="1"/>
  <c r="AX743" i="1" a="1"/>
  <c r="AQ641" i="1" a="1"/>
  <c r="BG490" i="1" a="1"/>
  <c r="AX308" i="1" a="1"/>
  <c r="AT678" i="1" a="1"/>
  <c r="BJ601" i="1" a="1"/>
  <c r="AO312" i="1" a="1"/>
  <c r="AU267" i="1" a="1"/>
  <c r="BF483" i="1" a="1"/>
  <c r="BB568" i="1" a="1"/>
  <c r="AV591" i="1" a="1"/>
  <c r="AY535" i="1" a="1"/>
  <c r="AZ683" i="1" a="1"/>
  <c r="AP623" i="1" a="1"/>
  <c r="BA631" i="1" a="1"/>
  <c r="BC499" i="1" a="1"/>
  <c r="AY484" i="1" a="1"/>
  <c r="AX625" i="1" a="1"/>
  <c r="BE804" i="1" a="1"/>
  <c r="AR638" i="1" a="1"/>
  <c r="AR309" i="1" a="1"/>
  <c r="AZ578" i="1" a="1"/>
  <c r="AW584" i="1" a="1"/>
  <c r="AO658" i="1" a="1"/>
  <c r="BC525" i="1" a="1"/>
  <c r="AW565" i="1" a="1"/>
  <c r="AX353" i="1" a="1"/>
  <c r="BG757" i="1" a="1"/>
  <c r="BA721" i="1" a="1"/>
  <c r="AT241" i="1" a="1"/>
  <c r="AT772" i="1" a="1"/>
  <c r="BE245" i="1" a="1"/>
  <c r="BH509" i="1" a="1"/>
  <c r="AP630" i="1" a="1"/>
  <c r="BH572" i="1" a="1"/>
  <c r="BE234" i="1" a="1"/>
  <c r="BC857" i="1" a="1"/>
  <c r="AU858" i="1" a="1"/>
  <c r="AV820" i="1" a="1"/>
  <c r="BF546" i="1" a="1"/>
  <c r="AU492" i="1" a="1"/>
  <c r="BE535" i="1" a="1"/>
  <c r="AT740" i="1" a="1"/>
  <c r="AW670" i="1" a="1"/>
  <c r="AP637" i="1" a="1"/>
  <c r="BF758" i="1" a="1"/>
  <c r="BJ487" i="1" a="1"/>
  <c r="AO487" i="1" a="1"/>
  <c r="AX387" i="1" a="1"/>
  <c r="BG777" i="1" a="1"/>
  <c r="AS622" i="1" a="1"/>
  <c r="BE683" i="1" a="1"/>
  <c r="AX258" i="1" a="1"/>
  <c r="AV614" i="1" a="1"/>
  <c r="AS492" i="1" a="1"/>
  <c r="AS701" i="1" a="1"/>
  <c r="BD522" i="1" a="1"/>
  <c r="AV512" i="1" a="1"/>
  <c r="AW759" i="1" a="1"/>
  <c r="BC778" i="1" a="1"/>
  <c r="AX307" i="1" a="1"/>
  <c r="AQ577" i="1" a="1"/>
  <c r="AV671" i="1" a="1"/>
  <c r="AR732" i="1" a="1"/>
  <c r="AW268" i="1" a="1"/>
  <c r="BH622" i="1" a="1"/>
  <c r="BE514" i="1" a="1"/>
  <c r="AU556" i="1" a="1"/>
  <c r="AY730" i="1" a="1"/>
  <c r="BD649" i="1" a="1"/>
  <c r="AO678" i="1" a="1"/>
  <c r="AW686" i="1" a="1"/>
  <c r="BF681" i="1" a="1"/>
  <c r="AZ739" i="1" a="1"/>
  <c r="AT799" i="1" a="1"/>
  <c r="BE498" i="1" a="1"/>
  <c r="BB665" i="1" a="1"/>
  <c r="BI515" i="1" a="1"/>
  <c r="BG283" i="1" a="1"/>
  <c r="AQ743" i="1" a="1"/>
  <c r="AQ485" i="1" a="1"/>
  <c r="BG916" i="1" a="1"/>
  <c r="BD958" i="1" a="1"/>
  <c r="BI690" i="1" a="1"/>
  <c r="BE378" i="1" a="1"/>
  <c r="AO682" i="1" a="1"/>
  <c r="BG336" i="1" a="1"/>
  <c r="BC922" i="1" a="1"/>
  <c r="BB363" i="1" a="1"/>
  <c r="BH299" i="1" a="1"/>
  <c r="AU219" i="1" a="1"/>
  <c r="AS854" i="1" a="1"/>
  <c r="BG416" i="1" a="1"/>
  <c r="AP816" i="1" a="1"/>
  <c r="BG822" i="1" a="1"/>
  <c r="AZ775" i="1" a="1"/>
  <c r="BG422" i="1" a="1"/>
  <c r="AU245" i="1" a="1"/>
  <c r="AT445" i="1" a="1"/>
  <c r="AW333" i="1" a="1"/>
  <c r="BE371" i="1" a="1"/>
  <c r="BE834" i="1" a="1"/>
  <c r="AQ808" i="1" a="1"/>
  <c r="AY744" i="1" a="1"/>
  <c r="BI630" i="1" a="1"/>
  <c r="AX752" i="1" a="1"/>
  <c r="AU615" i="1" a="1"/>
  <c r="BE693" i="1" a="1"/>
  <c r="AP422" i="1" a="1"/>
  <c r="BF785" i="1" a="1"/>
  <c r="BE741" i="1" a="1"/>
  <c r="BF242" i="1" a="1"/>
  <c r="BJ562" i="1" a="1"/>
  <c r="AO300" i="1" a="1"/>
  <c r="BF357" i="1" a="1"/>
  <c r="BG959" i="1" a="1"/>
  <c r="AX291" i="1" a="1"/>
  <c r="AQ333" i="1" a="1"/>
  <c r="BH844" i="1" a="1"/>
  <c r="BF698" i="1" a="1"/>
  <c r="BE696" i="1" a="1"/>
  <c r="BA416" i="1" a="1"/>
  <c r="BC448" i="1" a="1"/>
  <c r="BA839" i="1" a="1"/>
  <c r="AW659" i="1" a="1"/>
  <c r="BE295" i="1" a="1"/>
  <c r="BD364" i="1" a="1"/>
  <c r="AR280" i="1" a="1"/>
  <c r="AP732" i="1" a="1"/>
  <c r="BD858" i="1" a="1"/>
  <c r="AO537" i="1" a="1"/>
  <c r="BH306" i="1" a="1"/>
  <c r="BI801" i="1" a="1"/>
  <c r="AZ749" i="1" a="1"/>
  <c r="BG675" i="1" a="1"/>
  <c r="AR774" i="1" a="1"/>
  <c r="BH838" i="1" a="1"/>
  <c r="BC773" i="1" a="1"/>
  <c r="BG248" i="1" a="1"/>
  <c r="AY332" i="1" a="1"/>
  <c r="AQ721" i="1" a="1"/>
  <c r="BG708" i="1" a="1"/>
  <c r="AQ228" i="1" a="1"/>
  <c r="BD279" i="1" a="1"/>
  <c r="BE671" i="1" a="1"/>
  <c r="BF287" i="1" a="1"/>
  <c r="AX243" i="1" a="1"/>
  <c r="BF333" i="1" a="1"/>
  <c r="AP793" i="1" a="1"/>
  <c r="BJ783" i="1" a="1"/>
  <c r="AV815" i="1" a="1"/>
  <c r="BH389" i="1" a="1"/>
  <c r="AP763" i="1" a="1"/>
  <c r="AO719" i="1" a="1"/>
  <c r="AS387" i="1" a="1"/>
  <c r="BE633" i="1" a="1"/>
  <c r="AO778" i="1" a="1"/>
  <c r="AX773" i="1" a="1"/>
  <c r="AW761" i="1" a="1"/>
  <c r="AQ409" i="1" a="1"/>
  <c r="AT813" i="1" a="1"/>
  <c r="BA827" i="1" a="1"/>
  <c r="AX705" i="1" a="1"/>
  <c r="AV280" i="1" a="1"/>
  <c r="AZ722" i="1" a="1"/>
  <c r="BH257" i="1" a="1"/>
  <c r="BD738" i="1" a="1"/>
  <c r="AY232" i="1" a="1"/>
  <c r="AX408" i="1" a="1"/>
  <c r="BI754" i="1" a="1"/>
  <c r="BD275" i="1" a="1"/>
  <c r="BF721" i="1" a="1"/>
  <c r="AU740" i="1" a="1"/>
  <c r="BH839" i="1" a="1"/>
  <c r="AX845" i="1" a="1"/>
  <c r="BJ749" i="1" a="1"/>
  <c r="AU847" i="1" a="1"/>
  <c r="AU788" i="1" a="1"/>
  <c r="BB313" i="1" a="1"/>
  <c r="BG624" i="1" a="1"/>
  <c r="AP312" i="1" a="1"/>
  <c r="AO805" i="1" a="1"/>
  <c r="AP661" i="1" a="1"/>
  <c r="AX740" i="1" a="1"/>
  <c r="BJ768" i="1" a="1"/>
  <c r="BI786" i="1" a="1"/>
  <c r="BD422" i="1" a="1"/>
  <c r="BF599" i="1" a="1"/>
  <c r="BF801" i="1" a="1"/>
  <c r="AZ689" i="1" a="1"/>
  <c r="BF277" i="1" a="1"/>
  <c r="AQ701" i="1" a="1"/>
  <c r="AP240" i="1" a="1"/>
  <c r="BD606" i="1" a="1"/>
  <c r="AW853" i="1" a="1"/>
  <c r="BC837" i="1" a="1"/>
  <c r="BD839" i="1" a="1"/>
  <c r="BJ665" i="1" a="1"/>
  <c r="AV764" i="1" a="1"/>
  <c r="AX656" i="1" a="1"/>
  <c r="BI720" i="1" a="1"/>
  <c r="AT771" i="1" a="1"/>
  <c r="BD832" i="1" a="1"/>
  <c r="BI701" i="1" a="1"/>
  <c r="BC698" i="1" a="1"/>
  <c r="BC298" i="1" a="1"/>
  <c r="AY711" i="1" a="1"/>
  <c r="AP503" i="1" a="1"/>
  <c r="AY602" i="1" a="1"/>
  <c r="AU677" i="1" a="1"/>
  <c r="AO224" i="1" a="1"/>
  <c r="AZ835" i="1" a="1"/>
  <c r="AV239" i="1" a="1"/>
  <c r="AR288" i="1" a="1"/>
  <c r="BH263" i="1" a="1"/>
  <c r="AX789" i="1" a="1"/>
  <c r="AW671" i="1" a="1"/>
  <c r="AQ382" i="1" a="1"/>
  <c r="AY737" i="1" a="1"/>
  <c r="BJ722" i="1" a="1"/>
  <c r="BF781" i="1" a="1"/>
  <c r="BB855" i="1" a="1"/>
  <c r="BA754" i="1" a="1"/>
  <c r="AW270" i="1" a="1"/>
  <c r="AU225" i="1" a="1"/>
  <c r="BB796" i="1" a="1"/>
  <c r="AV684" i="1" a="1"/>
  <c r="BF394" i="1" a="1"/>
  <c r="BI708" i="1" a="1"/>
  <c r="AZ760" i="1" a="1"/>
  <c r="AT732" i="1" a="1"/>
  <c r="AU708" i="1" a="1"/>
  <c r="BA695" i="1" a="1"/>
  <c r="BI831" i="1" a="1"/>
  <c r="BH617" i="1" a="1"/>
  <c r="BH348" i="1" a="1"/>
  <c r="BJ360" i="1" a="1"/>
  <c r="AT698" i="1" a="1"/>
  <c r="BC609" i="1" a="1"/>
  <c r="AO525" i="1" a="1"/>
  <c r="AR284" i="1" a="1"/>
  <c r="AO532" i="1" a="1"/>
  <c r="AT710" i="1" a="1"/>
  <c r="AO814" i="1" a="1"/>
  <c r="BI245" i="1" a="1"/>
  <c r="BE231" i="1" a="1"/>
  <c r="AZ395" i="1" a="1"/>
  <c r="BC682" i="1" a="1"/>
  <c r="AU767" i="1" a="1"/>
  <c r="AV699" i="1" a="1"/>
  <c r="BB618" i="1" a="1"/>
  <c r="AV748" i="1" a="1"/>
  <c r="BJ765" i="1" a="1"/>
  <c r="AP750" i="1" a="1"/>
  <c r="AR692" i="1" a="1"/>
  <c r="AO734" i="1" a="1"/>
  <c r="AX783" i="1" a="1"/>
  <c r="AW240" i="1" a="1"/>
  <c r="BJ882" i="1" a="1"/>
  <c r="BB373" i="1" a="1"/>
  <c r="BD760" i="1" a="1"/>
  <c r="AZ255" i="1" a="1"/>
  <c r="AT669" i="1" a="1"/>
  <c r="BE486" i="1" a="1"/>
  <c r="BD772" i="1" a="1"/>
  <c r="BA745" i="1" a="1"/>
  <c r="AT581" i="1" a="1"/>
  <c r="BF309" i="1" a="1"/>
  <c r="BF638" i="1" a="1"/>
  <c r="AP636" i="1" a="1"/>
  <c r="AT671" i="1" a="1"/>
  <c r="AS509" i="1" a="1"/>
  <c r="AU536" i="1" a="1"/>
  <c r="AS644" i="1" a="1"/>
  <c r="BF649" i="1" a="1"/>
  <c r="AQ812" i="1" a="1"/>
  <c r="AR629" i="1" a="1"/>
  <c r="BH847" i="1" a="1"/>
  <c r="AQ750" i="1" a="1"/>
  <c r="BC804" i="1" a="1"/>
  <c r="AY739" i="1" a="1"/>
  <c r="AX652" i="1" a="1"/>
  <c r="AP599" i="1" a="1"/>
  <c r="AX233" i="1" a="1"/>
  <c r="BI522" i="1" a="1"/>
  <c r="AZ496" i="1" a="1"/>
  <c r="AU746" i="1" a="1"/>
  <c r="AP236" i="1" a="1"/>
  <c r="BG710" i="1" a="1"/>
  <c r="AT810" i="1" a="1"/>
  <c r="AP613" i="1" a="1"/>
  <c r="AU264" i="1" a="1"/>
  <c r="AP713" i="1" a="1"/>
  <c r="AZ781" i="1" a="1"/>
  <c r="AZ637" i="1" a="1"/>
  <c r="BF630" i="1" a="1"/>
  <c r="BJ252" i="1" a="1"/>
  <c r="BC715" i="1" a="1"/>
  <c r="AR218" i="1" a="1"/>
  <c r="BI866" i="1" a="1"/>
  <c r="BF730" i="1" a="1"/>
  <c r="BD565" i="1" a="1"/>
  <c r="BD681" i="1" a="1"/>
  <c r="BH775" i="1" a="1"/>
  <c r="AR677" i="1" a="1"/>
  <c r="AR594" i="1" a="1"/>
  <c r="AR524" i="1" a="1"/>
  <c r="BI414" i="1" a="1"/>
  <c r="AX817" i="1" a="1"/>
  <c r="BG486" i="1" a="1"/>
  <c r="AY597" i="1" a="1"/>
  <c r="AT598" i="1" a="1"/>
  <c r="BE776" i="1" a="1"/>
  <c r="BF380" i="1" a="1"/>
  <c r="AV657" i="1" a="1"/>
  <c r="BE787" i="1" a="1"/>
  <c r="AZ827" i="1" a="1"/>
  <c r="AS506" i="1" a="1"/>
  <c r="AU551" i="1" a="1"/>
  <c r="AT534" i="1" a="1"/>
  <c r="BA799" i="1" a="1"/>
  <c r="AO441" i="1" a="1"/>
  <c r="AR601" i="1" a="1"/>
  <c r="AU671" i="1" a="1"/>
  <c r="AW635" i="1" a="1"/>
  <c r="AV606" i="1" a="1"/>
  <c r="AY676" i="1" a="1"/>
  <c r="BA732" i="1" a="1"/>
  <c r="AS811" i="1" a="1"/>
  <c r="AU491" i="1" a="1"/>
  <c r="BG681" i="1" a="1"/>
  <c r="AP619" i="1" a="1"/>
  <c r="AP600" i="1" a="1"/>
  <c r="AX245" i="1" a="1"/>
  <c r="BB519" i="1" a="1"/>
  <c r="BF803" i="1" a="1"/>
  <c r="AZ606" i="1" a="1"/>
  <c r="AR522" i="1" a="1"/>
  <c r="AT628" i="1" a="1"/>
  <c r="AZ629" i="1" a="1"/>
  <c r="AY655" i="1" a="1"/>
  <c r="BD723" i="1" a="1"/>
  <c r="BH733" i="1" a="1"/>
  <c r="BH720" i="1" a="1"/>
  <c r="BF593" i="1" a="1"/>
  <c r="AZ377" i="1" a="1"/>
  <c r="AZ593" i="1" a="1"/>
  <c r="AX598" i="1" a="1"/>
  <c r="BF575" i="1" a="1"/>
  <c r="AU251" i="1" a="1"/>
  <c r="AW522" i="1" a="1"/>
  <c r="AV433" i="1" a="1"/>
  <c r="AT616" i="1" a="1"/>
  <c r="AZ694" i="1" a="1"/>
  <c r="BA770" i="1" a="1"/>
  <c r="BI625" i="1" a="1"/>
  <c r="BI733" i="1" a="1"/>
  <c r="AS834" i="1" a="1"/>
  <c r="BB637" i="1" a="1"/>
  <c r="AS703" i="1" a="1"/>
  <c r="AP299" i="1" a="1"/>
  <c r="AX484" i="1" a="1"/>
  <c r="BJ554" i="1" a="1"/>
  <c r="BI527" i="1" a="1"/>
  <c r="AT533" i="1" a="1"/>
  <c r="AW651" i="1" a="1"/>
  <c r="AW558" i="1" a="1"/>
  <c r="BJ762" i="1" a="1"/>
  <c r="BH641" i="1" a="1"/>
  <c r="AS691" i="1" a="1"/>
  <c r="AW566" i="1" a="1"/>
  <c r="BC723" i="1" a="1"/>
  <c r="AX804" i="1" a="1"/>
  <c r="BB646" i="1" a="1"/>
  <c r="BA648" i="1" a="1"/>
  <c r="AR716" i="1" a="1"/>
  <c r="BI575" i="1" a="1"/>
  <c r="AY566" i="1" a="1"/>
  <c r="BJ535" i="1" a="1"/>
  <c r="AT493" i="1" a="1"/>
  <c r="AV695" i="1" a="1"/>
  <c r="BG719" i="1" a="1"/>
  <c r="AV581" i="1" a="1"/>
  <c r="BF704" i="1" a="1"/>
  <c r="AV553" i="1" a="1"/>
  <c r="AY551" i="1" a="1"/>
  <c r="BB599" i="1" a="1"/>
  <c r="AW257" i="1" a="1"/>
  <c r="BD698" i="1" a="1"/>
  <c r="AU686" i="1" a="1"/>
  <c r="BH629" i="1" a="1"/>
  <c r="BB277" i="1" a="1"/>
  <c r="AS572" i="1" a="1"/>
  <c r="AU821" i="1" a="1"/>
  <c r="AX795" i="1" a="1"/>
  <c r="BB281" i="1" a="1"/>
  <c r="AY567" i="1" a="1"/>
  <c r="BD358" i="1" a="1"/>
  <c r="AZ489" i="1" a="1"/>
  <c r="AV527" i="1" a="1"/>
  <c r="AT722" i="1" a="1"/>
  <c r="BF244" i="1" a="1"/>
  <c r="AP751" i="1" a="1"/>
  <c r="BI244" i="1" a="1"/>
  <c r="AT244" i="1" a="1"/>
  <c r="BI730" i="1" a="1"/>
  <c r="AP610" i="1" a="1"/>
  <c r="AT499" i="1" a="1"/>
  <c r="AT531" i="1" a="1"/>
  <c r="BD700" i="1" a="1"/>
  <c r="AY229" i="1" a="1"/>
  <c r="AT385" i="1" a="1"/>
  <c r="BI492" i="1" a="1"/>
  <c r="AY559" i="1" a="1"/>
  <c r="BA288" i="1" a="1"/>
  <c r="BH582" i="1" a="1"/>
  <c r="AV484" i="1" a="1"/>
  <c r="BE485" i="1" a="1"/>
  <c r="BH610" i="1" a="1"/>
  <c r="AU644" i="1" a="1"/>
  <c r="AX809" i="1" a="1"/>
  <c r="AW593" i="1" a="1"/>
  <c r="AW709" i="1" a="1"/>
  <c r="BH677" i="1" a="1"/>
  <c r="AW251" i="1" a="1"/>
  <c r="BC644" i="1" a="1"/>
  <c r="AX499" i="1" a="1"/>
  <c r="BF853" i="1" a="1"/>
  <c r="AZ706" i="1" a="1"/>
  <c r="BD696" i="1" a="1"/>
  <c r="BF557" i="1" a="1"/>
  <c r="AO600" i="1" a="1"/>
  <c r="AT638" i="1" a="1"/>
  <c r="AW596" i="1" a="1"/>
  <c r="BH603" i="1" a="1"/>
  <c r="BI808" i="1" a="1"/>
  <c r="BB742" i="1" a="1"/>
  <c r="AW809" i="1" a="1"/>
  <c r="BA855" i="1" a="1"/>
  <c r="AQ630" i="1" a="1"/>
  <c r="AR301" i="1" a="1"/>
  <c r="AX562" i="1" a="1"/>
  <c r="AV823" i="1" a="1"/>
  <c r="AP734" i="1" a="1"/>
  <c r="AQ762" i="1" a="1"/>
  <c r="BE496" i="1" a="1"/>
  <c r="AX744" i="1" a="1"/>
  <c r="AS558" i="1" a="1"/>
  <c r="AV542" i="1" a="1"/>
  <c r="BB786" i="1" a="1"/>
  <c r="AW668" i="1" a="1"/>
  <c r="AX228" i="1" a="1"/>
  <c r="AY498" i="1" a="1"/>
  <c r="AX580" i="1" a="1"/>
  <c r="BF537" i="1" a="1"/>
  <c r="AT370" i="1" a="1"/>
  <c r="BF968" i="1" a="1"/>
  <c r="AZ581" i="1" a="1"/>
  <c r="AW537" i="1" a="1"/>
  <c r="AW523" i="1" a="1"/>
  <c r="BC534" i="1" a="1"/>
  <c r="AR499" i="1" a="1"/>
  <c r="AT715" i="1" a="1"/>
  <c r="BJ625" i="1" a="1"/>
  <c r="BA275" i="1" a="1"/>
  <c r="BJ224" i="1" a="1"/>
  <c r="AU713" i="1" a="1"/>
  <c r="AW490" i="1" a="1"/>
  <c r="AU512" i="1" a="1"/>
  <c r="BD518" i="1" a="1"/>
  <c r="BC652" i="1" a="1"/>
  <c r="AW497" i="1" a="1"/>
  <c r="BE702" i="1" a="1"/>
  <c r="BH612" i="1" a="1"/>
  <c r="BI837" i="1" a="1"/>
  <c r="AV277" i="1" a="1"/>
  <c r="AX677" i="1" a="1"/>
  <c r="BE778" i="1" a="1"/>
  <c r="BF302" i="1" a="1"/>
  <c r="AX682" i="1" a="1"/>
  <c r="BJ553" i="1" a="1"/>
  <c r="BA627" i="1" a="1"/>
  <c r="BE638" i="1" a="1"/>
  <c r="BA584" i="1" a="1"/>
  <c r="BF562" i="1" a="1"/>
  <c r="AO791" i="1" a="1"/>
  <c r="BA796" i="1" a="1"/>
  <c r="BB574" i="1" a="1"/>
  <c r="BA607" i="1" a="1"/>
  <c r="AU303" i="1" a="1"/>
  <c r="AU552" i="1" a="1"/>
  <c r="BI742" i="1" a="1"/>
  <c r="AZ498" i="1" a="1"/>
  <c r="AQ511" i="1" a="1"/>
  <c r="BG707" i="1" a="1"/>
  <c r="AP778" i="1" a="1"/>
  <c r="AV813" i="1" a="1"/>
  <c r="BE585" i="1" a="1"/>
  <c r="AQ839" i="1" a="1"/>
  <c r="AZ614" i="1" a="1"/>
  <c r="AW290" i="1" a="1"/>
  <c r="AZ487" i="1" a="1"/>
  <c r="BD538" i="1" a="1"/>
  <c r="BE246" i="1" a="1"/>
  <c r="BJ636" i="1" a="1"/>
  <c r="BH233" i="1" a="1"/>
  <c r="AY691" i="1" a="1"/>
  <c r="AY576" i="1" a="1"/>
  <c r="AV851" i="1" a="1"/>
  <c r="BB653" i="1" a="1"/>
  <c r="AS654" i="1" a="1"/>
  <c r="AQ758" i="1" a="1"/>
  <c r="BJ471" i="1" a="1"/>
  <c r="BG695" i="1" a="1"/>
  <c r="AR506" i="1" a="1"/>
  <c r="BH571" i="1" a="1"/>
  <c r="AU530" i="1" a="1"/>
  <c r="AS353" i="1" a="1"/>
  <c r="AQ544" i="1" a="1"/>
  <c r="AT850" i="1" a="1"/>
  <c r="BI834" i="1" a="1"/>
  <c r="BA376" i="1" a="1"/>
  <c r="BH727" i="1" a="1"/>
  <c r="BD683" i="1" a="1"/>
  <c r="AO781" i="1" a="1"/>
  <c r="AR593" i="1" a="1"/>
  <c r="AR514" i="1" a="1"/>
  <c r="BG773" i="1" a="1"/>
  <c r="BH717" i="1" a="1"/>
  <c r="BG770" i="1" a="1"/>
  <c r="AU322" i="1" a="1"/>
  <c r="BH228" i="1" a="1"/>
  <c r="AQ668" i="1" a="1"/>
  <c r="AR592" i="1" a="1"/>
  <c r="AY524" i="1" a="1"/>
  <c r="BJ228" i="1" a="1"/>
  <c r="AT841" i="1" a="1"/>
  <c r="AQ235" i="1" a="1"/>
  <c r="AO291" i="1" a="1"/>
  <c r="AY277" i="1" a="1"/>
  <c r="BI622" i="1" a="1"/>
  <c r="BF591" i="1" a="1"/>
  <c r="AS692" i="1" a="1"/>
  <c r="BD564" i="1" a="1"/>
  <c r="BA609" i="1" a="1"/>
  <c r="BI669" i="1" a="1"/>
  <c r="AS249" i="1" a="1"/>
  <c r="AO633" i="1" a="1"/>
  <c r="AP566" i="1" a="1"/>
  <c r="AT611" i="1" a="1"/>
  <c r="AR580" i="1" a="1"/>
  <c r="AO493" i="1" a="1"/>
  <c r="AQ483" i="1" a="1"/>
  <c r="AQ676" i="1" a="1"/>
  <c r="BF229" i="1" a="1"/>
  <c r="AP673" i="1" a="1"/>
  <c r="BD609" i="1" a="1"/>
  <c r="AR513" i="1" a="1"/>
  <c r="AQ555" i="1" a="1"/>
  <c r="AZ582" i="1" a="1"/>
  <c r="BB676" i="1" a="1"/>
  <c r="AT563" i="1" a="1"/>
  <c r="AY735" i="1" a="1"/>
  <c r="AO511" i="1" a="1"/>
  <c r="AP554" i="1" a="1"/>
  <c r="BC596" i="1" a="1"/>
  <c r="AU515" i="1" a="1"/>
  <c r="BD488" i="1" a="1"/>
  <c r="BB600" i="1" a="1"/>
  <c r="AS841" i="1" a="1"/>
  <c r="AQ787" i="1" a="1"/>
  <c r="BD843" i="1" a="1"/>
  <c r="BJ821" i="1" a="1"/>
  <c r="AU511" i="1" a="1"/>
  <c r="BF529" i="1" a="1"/>
  <c r="AY595" i="1" a="1"/>
  <c r="AZ848" i="1" a="1"/>
  <c r="BE773" i="1" a="1"/>
  <c r="BF646" i="1" a="1"/>
  <c r="AR730" i="1" a="1"/>
  <c r="BH646" i="1" a="1"/>
  <c r="BJ603" i="1" a="1"/>
  <c r="AV670" i="1" a="1"/>
  <c r="AY636" i="1" a="1"/>
  <c r="AZ843" i="1" a="1"/>
  <c r="BC824" i="1" a="1"/>
  <c r="AW578" i="1" a="1"/>
  <c r="AO383" i="1" a="1"/>
  <c r="BA653" i="1" a="1"/>
  <c r="AX560" i="1" a="1"/>
  <c r="AX657" i="1" a="1"/>
  <c r="AR568" i="1" a="1"/>
  <c r="AP548" i="1" a="1"/>
  <c r="AX853" i="1" a="1"/>
  <c r="AZ728" i="1" a="1"/>
  <c r="AO485" i="1" a="1"/>
  <c r="BA760" i="1" a="1"/>
  <c r="AO502" i="1" a="1"/>
  <c r="BF513" i="1" a="1"/>
  <c r="BI518" i="1" a="1"/>
  <c r="AT646" i="1" a="1"/>
  <c r="BE577" i="1" a="1"/>
  <c r="AS555" i="1" a="1"/>
  <c r="BA798" i="1" a="1"/>
  <c r="BH264" i="1" a="1"/>
  <c r="BE357" i="1" a="1"/>
  <c r="BC569" i="1" a="1"/>
  <c r="AV610" i="1" a="1"/>
  <c r="BA670" i="1" a="1"/>
  <c r="BC616" i="1" a="1"/>
  <c r="BC613" i="1" a="1"/>
  <c r="AP564" i="1" a="1"/>
  <c r="BH585" i="1" a="1"/>
  <c r="AV544" i="1" a="1"/>
  <c r="BB395" i="1" a="1"/>
  <c r="AZ846" i="1" a="1"/>
  <c r="BA421" i="1" a="1"/>
  <c r="AO793" i="1" a="1"/>
  <c r="BG561" i="1" a="1"/>
  <c r="AV548" i="1" a="1"/>
  <c r="BA614" i="1" a="1"/>
  <c r="AQ520" i="1" a="1"/>
  <c r="AU521" i="1" a="1"/>
  <c r="BG656" i="1" a="1"/>
  <c r="AQ607" i="1" a="1"/>
  <c r="BH589" i="1" a="1"/>
  <c r="AT526" i="1" a="1"/>
  <c r="AQ510" i="1" a="1"/>
  <c r="AP672" i="1" a="1"/>
  <c r="AU810" i="1" a="1"/>
  <c r="BJ656" i="1" a="1"/>
  <c r="AT825" i="1" a="1"/>
  <c r="AY553" i="1" a="1"/>
  <c r="BE738" i="1" a="1"/>
  <c r="AW655" i="1" a="1"/>
  <c r="AZ782" i="1" a="1"/>
  <c r="BB643" i="1" a="1"/>
  <c r="AX806" i="1" a="1"/>
  <c r="AO560" i="1" a="1"/>
  <c r="AU485" i="1" a="1"/>
  <c r="AZ643" i="1" a="1"/>
  <c r="AY620" i="1" a="1"/>
  <c r="BI618" i="1" a="1"/>
  <c r="AY761" i="1" a="1"/>
  <c r="BG631" i="1" a="1"/>
  <c r="AO656" i="1" a="1"/>
  <c r="BE651" i="1" a="1"/>
  <c r="AQ822" i="1" a="1"/>
  <c r="AX631" i="1" a="1"/>
  <c r="BJ569" i="1" a="1"/>
  <c r="AV658" i="1" a="1"/>
  <c r="AZ524" i="1" a="1"/>
  <c r="BJ396" i="1" a="1"/>
  <c r="AR606" i="1" a="1"/>
  <c r="AR584" i="1" a="1"/>
  <c r="BJ572" i="1" a="1"/>
  <c r="BE719" i="1" a="1"/>
  <c r="AT605" i="1" a="1"/>
  <c r="AU537" i="1" a="1"/>
  <c r="AS544" i="1" a="1"/>
  <c r="AV664" i="1" a="1"/>
  <c r="BC580" i="1" a="1"/>
  <c r="BJ633" i="1" a="1"/>
  <c r="AU695" i="1" a="1"/>
  <c r="BD310" i="1" a="1"/>
  <c r="AS591" i="1" a="1"/>
  <c r="AU586" i="1" a="1"/>
  <c r="AU828" i="1" a="1"/>
  <c r="AV491" i="1" a="1"/>
  <c r="BF500" i="1" a="1"/>
  <c r="BC590" i="1" a="1"/>
  <c r="AR728" i="1" a="1"/>
  <c r="AT515" i="1" a="1"/>
  <c r="AO674" i="1" a="1"/>
  <c r="BB660" i="1" a="1"/>
  <c r="BC483" i="1" a="1"/>
  <c r="AU545" i="1" a="1"/>
  <c r="BG507" i="1" a="1"/>
  <c r="AV793" i="1" a="1"/>
  <c r="AR656" i="1" a="1"/>
  <c r="BE777" i="1" a="1"/>
  <c r="AX528" i="1" a="1"/>
  <c r="BD573" i="1" a="1"/>
  <c r="BI638" i="1" a="1"/>
  <c r="AZ628" i="1" a="1"/>
  <c r="BC531" i="1" a="1"/>
  <c r="BF607" i="1" a="1"/>
  <c r="BI495" i="1" a="1"/>
  <c r="BH550" i="1" a="1"/>
  <c r="BB719" i="1" a="1"/>
  <c r="BG565" i="1" a="1"/>
  <c r="AY520" i="1" a="1"/>
  <c r="BA712" i="1" a="1"/>
  <c r="BH569" i="1" a="1"/>
  <c r="AO649" i="1" a="1"/>
  <c r="BG512" i="1" a="1"/>
  <c r="BC605" i="1" a="1"/>
  <c r="AP571" i="1" a="1"/>
  <c r="BE559" i="1" a="1"/>
  <c r="BD570" i="1" a="1"/>
  <c r="BF508" i="1" a="1"/>
  <c r="BH637" i="1" a="1"/>
  <c r="BE563" i="1" a="1"/>
  <c r="AU684" i="1" a="1"/>
  <c r="BC520" i="1" a="1"/>
  <c r="AS563" i="1" a="1"/>
  <c r="AT652" i="1" a="1"/>
  <c r="AX501" i="1" a="1"/>
  <c r="BF729" i="1" a="1"/>
  <c r="BD256" i="1" a="1"/>
  <c r="AP559" i="1" a="1"/>
  <c r="BD788" i="1" a="1"/>
  <c r="AT580" i="1" a="1"/>
  <c r="AO238" i="1" a="1"/>
  <c r="AR507" i="1" a="1"/>
  <c r="BJ593" i="1" a="1"/>
  <c r="BC265" i="1" a="1"/>
  <c r="AR834" i="1" a="1"/>
  <c r="BC695" i="1" a="1"/>
  <c r="AS598" i="1" a="1"/>
  <c r="AW675" i="1" a="1"/>
  <c r="BH326" i="1" a="1"/>
  <c r="BF525" i="1" a="1"/>
  <c r="AU827" i="1" a="1"/>
  <c r="AS749" i="1" a="1"/>
  <c r="AP767" i="1" a="1"/>
  <c r="BI341" i="1" a="1"/>
  <c r="AY660" i="1" a="1"/>
  <c r="AX321" i="1" a="1"/>
  <c r="BG560" i="1" a="1"/>
  <c r="BH648" i="1" a="1"/>
  <c r="AY338" i="1" a="1"/>
  <c r="AZ631" i="1" a="1"/>
  <c r="AR590" i="1" a="1"/>
  <c r="BD731" i="1" a="1"/>
  <c r="BI719" i="1" a="1"/>
  <c r="BH544" i="1" a="1"/>
  <c r="BJ756" i="1" a="1"/>
  <c r="BH628" i="1" a="1"/>
  <c r="AW662" i="1" a="1"/>
  <c r="BG555" i="1" a="1"/>
  <c r="AY698" i="1" a="1"/>
  <c r="BB556" i="1" a="1"/>
  <c r="BH707" i="1" a="1"/>
  <c r="AX660" i="1" a="1"/>
  <c r="BG640" i="1" a="1"/>
  <c r="AO550" i="1" a="1"/>
  <c r="AV634" i="1" a="1"/>
  <c r="BC653" i="1" a="1"/>
  <c r="AQ541" i="1" a="1"/>
  <c r="AV604" i="1" a="1"/>
  <c r="AX577" i="1" a="1"/>
  <c r="BJ351" i="1" a="1"/>
  <c r="AP685" i="1" a="1"/>
  <c r="BA516" i="1" a="1"/>
  <c r="AO281" i="1" a="1"/>
  <c r="AY257" i="1" a="1"/>
  <c r="BI752" i="1" a="1"/>
  <c r="BB587" i="1" a="1"/>
  <c r="BD526" i="1" a="1"/>
  <c r="AV618" i="1" a="1"/>
  <c r="AT508" i="1" a="1"/>
  <c r="BC622" i="1" a="1"/>
  <c r="AW640" i="1" a="1"/>
  <c r="BD821" i="1" a="1"/>
  <c r="BG494" i="1" a="1"/>
  <c r="AW503" i="1" a="1"/>
  <c r="BA738" i="1" a="1"/>
  <c r="AV628" i="1" a="1"/>
  <c r="AW721" i="1" a="1"/>
  <c r="AQ538" i="1" a="1"/>
  <c r="AZ539" i="1" a="1"/>
  <c r="BH881" i="1" a="1"/>
  <c r="BC505" i="1" a="1"/>
  <c r="AS497" i="1" a="1"/>
  <c r="AV501" i="1" a="1"/>
  <c r="BG758" i="1" a="1"/>
  <c r="AS240" i="1" a="1"/>
  <c r="BI234" i="1" a="1"/>
  <c r="BB496" i="1" a="1"/>
  <c r="BI529" i="1" a="1"/>
  <c r="BI510" i="1" a="1"/>
  <c r="BD828" i="1" a="1"/>
  <c r="AW664" i="1" a="1"/>
  <c r="AO614" i="1" a="1"/>
  <c r="AZ494" i="1" a="1"/>
  <c r="BD627" i="1" a="1"/>
  <c r="BG820" i="1" a="1"/>
  <c r="BE814" i="1" a="1"/>
  <c r="AO363" i="1" a="1"/>
  <c r="BD626" i="1" a="1"/>
  <c r="AZ787" i="1" a="1"/>
  <c r="BC551" i="1" a="1"/>
  <c r="AV566" i="1" a="1"/>
  <c r="AX500" i="1" a="1"/>
  <c r="BB779" i="1" a="1"/>
  <c r="AR720" i="1" a="1"/>
  <c r="BA641" i="1" a="1"/>
  <c r="AY725" i="1" a="1"/>
  <c r="AQ337" i="1" a="1"/>
  <c r="AZ360" i="1" a="1"/>
  <c r="AP515" i="1" a="1"/>
  <c r="BD641" i="1" a="1"/>
  <c r="AY596" i="1" a="1"/>
  <c r="BB617" i="1" a="1"/>
  <c r="BC619" i="1" a="1"/>
  <c r="AP642" i="1" a="1"/>
  <c r="AW696" i="1" a="1"/>
  <c r="BB702" i="1" a="1"/>
  <c r="AT838" i="1" a="1"/>
  <c r="BH292" i="1" a="1"/>
  <c r="BA783" i="1" a="1"/>
  <c r="AR626" i="1" a="1"/>
  <c r="BI548" i="1" a="1"/>
  <c r="BB698" i="1" a="1"/>
  <c r="BJ237" i="1" a="1"/>
  <c r="AV575" i="1" a="1"/>
  <c r="AV492" i="1" a="1"/>
  <c r="AQ819" i="1" a="1"/>
  <c r="AY227" i="1" a="1"/>
  <c r="AV635" i="1" a="1"/>
  <c r="BA226" i="1" a="1"/>
  <c r="BE632" i="1" a="1"/>
  <c r="AU508" i="1" a="1"/>
  <c r="AV593" i="1" a="1"/>
  <c r="BB601" i="1" a="1"/>
  <c r="AO601" i="1" a="1"/>
  <c r="AY543" i="1" a="1"/>
  <c r="BA501" i="1" a="1"/>
  <c r="AW534" i="1" a="1"/>
  <c r="AP596" i="1" a="1"/>
  <c r="BF534" i="1" a="1"/>
  <c r="AS741" i="1" a="1"/>
  <c r="BF491" i="1" a="1"/>
  <c r="AY562" i="1" a="1"/>
  <c r="AR620" i="1" a="1"/>
  <c r="AU603" i="1" a="1"/>
  <c r="BJ573" i="1" a="1"/>
  <c r="AP505" i="1" a="1"/>
  <c r="AW840" i="1" a="1"/>
  <c r="BJ507" i="1" a="1"/>
  <c r="BC840" i="1" a="1"/>
  <c r="BH818" i="1" a="1"/>
  <c r="BE828" i="1" a="1"/>
  <c r="AY599" i="1" a="1"/>
  <c r="BA713" i="1" a="1"/>
  <c r="AX727" i="1" a="1"/>
  <c r="AO785" i="1" a="1"/>
  <c r="AS777" i="1" a="1"/>
  <c r="BJ349" i="1" a="1"/>
  <c r="AU764" i="1" a="1"/>
  <c r="AP762" i="1" a="1"/>
  <c r="BG645" i="1" a="1"/>
  <c r="BC535" i="1" a="1"/>
  <c r="BB550" i="1" a="1"/>
  <c r="BI587" i="1" a="1"/>
  <c r="AQ566" i="1" a="1"/>
  <c r="BE793" i="1" a="1"/>
  <c r="BC529" i="1" a="1"/>
  <c r="BB626" i="1" a="1"/>
  <c r="AP583" i="1" a="1"/>
  <c r="BG572" i="1" a="1"/>
  <c r="AY248" i="1" a="1"/>
  <c r="BF219" i="1" a="1"/>
  <c r="BE493" i="1" a="1"/>
  <c r="AX246" i="1" a="1"/>
  <c r="AR491" i="1" a="1"/>
  <c r="BD647" i="1" a="1"/>
  <c r="BI310" i="1" a="1"/>
  <c r="AS659" i="1" a="1"/>
  <c r="BB272" i="1" a="1"/>
  <c r="AO530" i="1" a="1"/>
  <c r="BG518" i="1" a="1"/>
  <c r="AV241" i="1" a="1"/>
  <c r="AX802" i="1" a="1"/>
  <c r="AY635" i="1" a="1"/>
  <c r="AP353" i="1" a="1"/>
  <c r="BJ701" i="1" a="1"/>
  <c r="AO731" i="1" a="1"/>
  <c r="AT542" i="1" a="1"/>
  <c r="BD767" i="1" a="1"/>
  <c r="AS648" i="1" a="1"/>
  <c r="BE732" i="1" a="1"/>
  <c r="BJ502" i="1" a="1"/>
  <c r="AQ838" i="1" a="1"/>
  <c r="BC573" i="1" a="1"/>
  <c r="AX673" i="1" a="1"/>
  <c r="BC503" i="1" a="1"/>
  <c r="BF640" i="1" a="1"/>
  <c r="BI699" i="1" a="1"/>
  <c r="BB820" i="1" a="1"/>
  <c r="BG610" i="1" a="1"/>
  <c r="BB236" i="1" a="1"/>
  <c r="AU689" i="1" a="1"/>
  <c r="AR624" i="1" a="1"/>
  <c r="AY509" i="1" a="1"/>
  <c r="BC645" i="1" a="1"/>
  <c r="BG489" i="1" a="1"/>
  <c r="AU635" i="1" a="1"/>
  <c r="BA227" i="1" a="1"/>
  <c r="AT622" i="1" a="1"/>
  <c r="AU527" i="1" a="1"/>
  <c r="AQ562" i="1" a="1"/>
  <c r="AW595" i="1" a="1"/>
  <c r="AW741" i="1" a="1"/>
  <c r="AX632" i="1" a="1"/>
  <c r="BE517" i="1" a="1"/>
  <c r="BH558" i="1" a="1"/>
  <c r="AS487" i="1" a="1"/>
  <c r="BE678" i="1" a="1"/>
  <c r="AS810" i="1" a="1"/>
  <c r="BD535" i="1" a="1"/>
  <c r="AW336" i="1" a="1"/>
  <c r="AX687" i="1" a="1"/>
  <c r="AO483" i="1" a="1"/>
  <c r="BC795" i="1" a="1"/>
  <c r="AP720" i="1" a="1"/>
  <c r="BJ817" i="1" a="1"/>
  <c r="BH588" i="1" a="1"/>
  <c r="BA499" i="1" a="1"/>
  <c r="BB345" i="1" a="1"/>
  <c r="BJ660" i="1" a="1"/>
  <c r="AT361" i="1" a="1"/>
  <c r="AS614" i="1" a="1"/>
  <c r="AW527" i="1" a="1"/>
  <c r="BC620" i="1" a="1"/>
  <c r="AS657" i="1" a="1"/>
  <c r="AV519" i="1" a="1"/>
  <c r="AW267" i="1" a="1"/>
  <c r="BC633" i="1" a="1"/>
  <c r="AR577" i="1" a="1"/>
  <c r="BG722" i="1" a="1"/>
  <c r="BJ737" i="1" a="1"/>
  <c r="BC799" i="1" a="1"/>
  <c r="AS526" i="1" a="1"/>
  <c r="BF262" i="1" a="1"/>
  <c r="BD580" i="1" a="1"/>
  <c r="AS724" i="1" a="1"/>
  <c r="BA514" i="1" a="1"/>
  <c r="AQ763" i="1" a="1"/>
  <c r="BD752" i="1" a="1"/>
  <c r="AQ487" i="1" a="1"/>
  <c r="AW833" i="1" a="1"/>
  <c r="AO227" i="1" a="1"/>
  <c r="BI569" i="1" a="1"/>
  <c r="AO789" i="1" a="1"/>
  <c r="BB247" i="1" a="1"/>
  <c r="AZ746" i="1" a="1"/>
  <c r="BG657" i="1" a="1"/>
  <c r="AX720" i="1" a="1"/>
  <c r="AX628" i="1" a="1"/>
  <c r="BA259" i="1" a="1"/>
  <c r="BF609" i="1" a="1"/>
  <c r="BD299" i="1" a="1"/>
  <c r="BG728" i="1" a="1"/>
  <c r="BE695" i="1" a="1"/>
  <c r="AQ568" i="1" a="1"/>
  <c r="BI595" i="1" a="1"/>
  <c r="BD690" i="1" a="1"/>
  <c r="BG712" i="1" a="1"/>
  <c r="AO723" i="1" a="1"/>
  <c r="AT820" i="1" a="1"/>
  <c r="BF672" i="1" a="1"/>
  <c r="BC809" i="1" a="1"/>
  <c r="AU292" i="1" a="1"/>
  <c r="BF247" i="1" a="1"/>
  <c r="BJ578" i="1" a="1"/>
  <c r="AZ314" i="1" a="1"/>
  <c r="BA635" i="1" a="1"/>
  <c r="BB765" i="1" a="1"/>
  <c r="BE603" i="1" a="1"/>
  <c r="BD496" i="1" a="1"/>
  <c r="BF784" i="1" a="1"/>
  <c r="BI758" i="1" a="1"/>
  <c r="BE677" i="1" a="1"/>
  <c r="AY642" i="1" a="1"/>
  <c r="AZ801" i="1" a="1"/>
  <c r="AP498" i="1" a="1"/>
  <c r="BG538" i="1" a="1"/>
  <c r="BF639" i="1" a="1"/>
  <c r="AQ689" i="1" a="1"/>
  <c r="AX662" i="1" a="1"/>
  <c r="AU738" i="1" a="1"/>
  <c r="AY264" i="1" a="1"/>
  <c r="BJ801" i="1" a="1"/>
  <c r="AT680" i="1" a="1"/>
  <c r="BE564" i="1" a="1"/>
  <c r="BH577" i="1" a="1"/>
  <c r="BC537" i="1" a="1"/>
  <c r="BC647" i="1" a="1"/>
  <c r="AY547" i="1" a="1"/>
  <c r="BF637" i="1" a="1"/>
  <c r="BC791" i="1" a="1"/>
  <c r="AR242" i="1" a="1"/>
  <c r="AU646" i="1" a="1"/>
  <c r="BH534" i="1" a="1"/>
  <c r="BF504" i="1" a="1"/>
  <c r="AO590" i="1" a="1"/>
  <c r="BE621" i="1" a="1"/>
  <c r="AZ530" i="1" a="1"/>
  <c r="AT836" i="1" a="1"/>
  <c r="AZ576" i="1" a="1"/>
  <c r="AT488" i="1" a="1"/>
  <c r="AO815" i="1" a="1"/>
  <c r="BH262" i="1" a="1"/>
  <c r="BC757" i="1" a="1"/>
  <c r="BC306" i="1" a="1"/>
  <c r="BH630" i="1" a="1"/>
  <c r="AT706" i="1" a="1"/>
  <c r="AZ687" i="1" a="1"/>
  <c r="AY491" i="1" a="1"/>
  <c r="AX833" i="1" a="1"/>
  <c r="AZ523" i="1" a="1"/>
  <c r="AP496" i="1" a="1"/>
  <c r="AO404" i="1" a="1"/>
  <c r="AR667" i="1" a="1"/>
  <c r="BA856" i="1" a="1"/>
  <c r="BF338" i="1" a="1"/>
  <c r="BD539" i="1" a="1"/>
  <c r="BC792" i="1" a="1"/>
  <c r="BI507" i="1" a="1"/>
  <c r="BI640" i="1" a="1"/>
  <c r="AP784" i="1" a="1"/>
  <c r="AV645" i="1" a="1"/>
  <c r="AR699" i="1" a="1"/>
  <c r="AQ949" i="1" a="1"/>
  <c r="BD579" i="1" a="1"/>
  <c r="BA544" i="1" a="1"/>
  <c r="AS661" i="1" a="1"/>
  <c r="BE532" i="1" a="1"/>
  <c r="AS827" i="1" a="1"/>
  <c r="BI832" i="1" a="1"/>
  <c r="BG680" i="1" a="1"/>
  <c r="AX702" i="1" a="1"/>
  <c r="AV551" i="1" a="1"/>
  <c r="AR231" i="1" a="1"/>
  <c r="AU585" i="1" a="1"/>
  <c r="BH505" i="1" a="1"/>
  <c r="BB767" i="1" a="1"/>
  <c r="AZ789" i="1" a="1"/>
  <c r="AT716" i="1" a="1"/>
  <c r="AX746" i="1" a="1"/>
  <c r="BJ655" i="1" a="1"/>
  <c r="AZ569" i="1" a="1"/>
  <c r="AX612" i="1" a="1"/>
  <c r="AW628" i="1" a="1"/>
  <c r="AW799" i="1" a="1"/>
  <c r="AY487" i="1" a="1"/>
  <c r="AQ672" i="1" a="1"/>
  <c r="AY418" i="1" a="1"/>
  <c r="AW756" i="1" a="1"/>
  <c r="AO527" i="1" a="1"/>
  <c r="AQ528" i="1" a="1"/>
  <c r="AW545" i="1" a="1"/>
  <c r="BB638" i="1" a="1"/>
  <c r="BF574" i="1" a="1"/>
  <c r="BG603" i="1" a="1"/>
  <c r="BI777" i="1" a="1"/>
  <c r="AT239" i="1" a="1"/>
  <c r="AT640" i="1" a="1"/>
  <c r="AZ513" i="1" a="1"/>
  <c r="BJ825" i="1" a="1"/>
  <c r="BA512" i="1" a="1"/>
  <c r="BC513" i="1" a="1"/>
  <c r="BB675" i="1" a="1"/>
  <c r="BJ672" i="1" a="1"/>
  <c r="BF750" i="1" a="1"/>
  <c r="AY507" i="1" a="1"/>
  <c r="BC655" i="1" a="1"/>
  <c r="BJ733" i="1" a="1"/>
  <c r="BC558" i="1" a="1"/>
  <c r="AV637" i="1" a="1"/>
  <c r="BH503" i="1" a="1"/>
  <c r="AS781" i="1" a="1"/>
  <c r="BI829" i="1" a="1"/>
  <c r="AV247" i="1" a="1"/>
  <c r="BD657" i="1" a="1"/>
  <c r="BC255" i="1" a="1"/>
  <c r="AU651" i="1" a="1"/>
  <c r="BD697" i="1" a="1"/>
  <c r="AZ224" i="1" a="1"/>
  <c r="AZ603" i="1" a="1"/>
  <c r="AR793" i="1" a="1"/>
  <c r="BF486" i="1" a="1"/>
  <c r="BA744" i="1" a="1"/>
  <c r="BC556" i="1" a="1"/>
  <c r="BF518" i="1" a="1"/>
  <c r="BF662" i="1" a="1"/>
  <c r="BF732" i="1" a="1"/>
  <c r="AZ588" i="1" a="1"/>
  <c r="BC707" i="1" a="1"/>
  <c r="AV577" i="1" a="1"/>
  <c r="BI593" i="1" a="1"/>
  <c r="BE643" i="1" a="1"/>
  <c r="BF623" i="1" a="1"/>
  <c r="AS783" i="1" a="1"/>
  <c r="BC851" i="1" a="1"/>
  <c r="AW571" i="1" a="1"/>
  <c r="BH565" i="1" a="1"/>
  <c r="BD653" i="1" a="1"/>
  <c r="BH777" i="1" a="1"/>
  <c r="BF680" i="1" a="1"/>
  <c r="BB548" i="1" a="1"/>
  <c r="AQ536" i="1" a="1"/>
  <c r="AY613" i="1" a="1"/>
  <c r="BA736" i="1" a="1"/>
  <c r="AV752" i="1" a="1"/>
  <c r="AR735" i="1" a="1"/>
  <c r="AX546" i="1" a="1"/>
  <c r="AO518" i="1" a="1"/>
  <c r="AY585" i="1" a="1"/>
  <c r="BD674" i="1" a="1"/>
  <c r="AO573" i="1" a="1"/>
  <c r="BH827" i="1" a="1"/>
  <c r="BI549" i="1" a="1"/>
  <c r="AX826" i="1" a="1"/>
  <c r="AT301" i="1" a="1"/>
  <c r="AV490" i="1" a="1"/>
  <c r="BC570" i="1" a="1"/>
  <c r="AT283" i="1" a="1"/>
  <c r="AS341" i="1" a="1"/>
  <c r="AY587" i="1" a="1"/>
  <c r="AT578" i="1" a="1"/>
  <c r="AT758" i="1" a="1"/>
  <c r="AU257" i="1" a="1"/>
  <c r="AX289" i="1" a="1"/>
  <c r="BI755" i="1" a="1"/>
  <c r="BF728" i="1" a="1"/>
  <c r="BE835" i="1" a="1"/>
  <c r="AP533" i="1" a="1"/>
  <c r="AT494" i="1" a="1"/>
  <c r="AO810" i="1" a="1"/>
  <c r="BE595" i="1" a="1"/>
  <c r="AS538" i="1" a="1"/>
  <c r="AZ387" i="1" a="1"/>
  <c r="AV528" i="1" a="1"/>
  <c r="AV489" i="1" a="1"/>
  <c r="BC518" i="1" a="1"/>
  <c r="AV483" i="1" a="1"/>
  <c r="AX669" i="1" a="1"/>
  <c r="AW674" i="1" a="1"/>
  <c r="BB565" i="1" a="1"/>
  <c r="AO679" i="1" a="1"/>
  <c r="BC730" i="1" a="1"/>
  <c r="BF542" i="1" a="1"/>
  <c r="BI562" i="1" a="1"/>
  <c r="BD656" i="1" a="1"/>
  <c r="AT594" i="1" a="1"/>
  <c r="BB812" i="1" a="1"/>
  <c r="BC553" i="1" a="1"/>
  <c r="AY504" i="1" a="1"/>
  <c r="AX579" i="1" a="1"/>
  <c r="AS734" i="1" a="1"/>
  <c r="BE587" i="1" a="1"/>
  <c r="AP819" i="1" a="1"/>
  <c r="AZ510" i="1" a="1"/>
  <c r="BH698" i="1" a="1"/>
  <c r="AX491" i="1" a="1"/>
  <c r="AY638" i="1" a="1"/>
  <c r="BI792" i="1" a="1"/>
  <c r="AP700" i="1" a="1"/>
  <c r="BI652" i="1" a="1"/>
  <c r="AT256" i="1" a="1"/>
  <c r="BF487" i="1" a="1"/>
  <c r="BB652" i="1" a="1"/>
  <c r="BH783" i="1" a="1"/>
  <c r="AX745" i="1" a="1"/>
  <c r="BI572" i="1" a="1"/>
  <c r="AS621" i="1" a="1"/>
  <c r="AP516" i="1" a="1"/>
  <c r="AO543" i="1" a="1"/>
  <c r="AW807" i="1" a="1"/>
  <c r="AP550" i="1" a="1"/>
  <c r="AO581" i="1" a="1"/>
  <c r="AS791" i="1" a="1"/>
  <c r="AV726" i="1" a="1"/>
  <c r="AQ771" i="1" a="1"/>
  <c r="AT512" i="1" a="1"/>
  <c r="BI671" i="1" a="1"/>
  <c r="BE578" i="1" a="1"/>
  <c r="BD851" i="1" a="1"/>
  <c r="BJ539" i="1" a="1"/>
  <c r="AR589" i="1" a="1"/>
  <c r="AW548" i="1" a="1"/>
  <c r="BB628" i="1" a="1"/>
  <c r="BH635" i="1" a="1"/>
  <c r="AZ587" i="1" a="1"/>
  <c r="BB526" i="1" a="1"/>
  <c r="AT780" i="1" a="1"/>
  <c r="BA503" i="1" a="1"/>
  <c r="BA600" i="1" a="1"/>
  <c r="AR533" i="1" a="1"/>
  <c r="BB250" i="1" a="1"/>
  <c r="BA578" i="1" a="1"/>
  <c r="BE799" i="1" a="1"/>
  <c r="AX821" i="1" a="1"/>
  <c r="AT335" i="1" a="1"/>
  <c r="AU643" i="1" a="1"/>
  <c r="AY590" i="1" a="1"/>
  <c r="AP719" i="1" a="1"/>
  <c r="AV687" i="1" a="1"/>
  <c r="AV592" i="1" a="1"/>
  <c r="BJ584" i="1" a="1"/>
  <c r="BB656" i="1" a="1"/>
  <c r="AZ253" i="1" a="1"/>
  <c r="BJ713" i="1" a="1"/>
  <c r="AW582" i="1" a="1"/>
  <c r="AS488" i="1" a="1"/>
  <c r="AU518" i="1" a="1"/>
  <c r="AR625" i="1" a="1"/>
  <c r="BE516" i="1" a="1"/>
  <c r="AP488" i="1" a="1"/>
  <c r="AW562" i="1" a="1"/>
  <c r="AT561" i="1" a="1"/>
  <c r="AT584" i="1" a="1"/>
  <c r="AV679" i="1" a="1"/>
  <c r="AY724" i="1" a="1"/>
  <c r="AY838" i="1" a="1"/>
  <c r="AZ508" i="1" a="1"/>
  <c r="AZ562" i="1" a="1"/>
  <c r="BG810" i="1" a="1"/>
  <c r="AS673" i="1" a="1"/>
  <c r="AZ514" i="1" a="1"/>
  <c r="BC292" i="1" a="1"/>
  <c r="BG308" i="1" a="1"/>
  <c r="AT490" i="1" a="1"/>
  <c r="AW492" i="1" a="1"/>
  <c r="BF622" i="1" a="1"/>
  <c r="BD600" i="1" a="1"/>
  <c r="AY832" i="1" a="1"/>
  <c r="AX521" i="1" a="1"/>
  <c r="BB572" i="1" a="1"/>
  <c r="AU606" i="1" a="1"/>
  <c r="BJ748" i="1" a="1"/>
  <c r="BG735" i="1" a="1"/>
  <c r="BE509" i="1" a="1"/>
  <c r="AZ616" i="1" a="1"/>
  <c r="BI233" i="1" a="1"/>
  <c r="AR666" i="1" a="1"/>
  <c r="BF585" i="1" a="1"/>
  <c r="AT822" i="1" a="1"/>
  <c r="AY687" i="1" a="1"/>
  <c r="BD531" i="1" a="1"/>
  <c r="AV590" i="1" a="1"/>
  <c r="AX653" i="1" a="1"/>
  <c r="BA737" i="1" a="1"/>
  <c r="BH754" i="1" a="1"/>
  <c r="AO642" i="1" a="1"/>
  <c r="BH502" i="1" a="1"/>
  <c r="BH498" i="1" a="1"/>
  <c r="BG379" i="1" a="1"/>
  <c r="AZ641" i="1" a="1"/>
  <c r="AS498" i="1" a="1"/>
  <c r="AZ529" i="1" a="1"/>
  <c r="AV580" i="1" a="1"/>
  <c r="AT647" i="1" a="1"/>
  <c r="AT577" i="1" a="1"/>
  <c r="AT621" i="1" a="1"/>
  <c r="BC495" i="1" a="1"/>
  <c r="AO545" i="1" a="1"/>
  <c r="AV579" i="1" a="1"/>
  <c r="BD489" i="1" a="1"/>
  <c r="AP263" i="1" a="1"/>
  <c r="BF701" i="1" a="1"/>
  <c r="AV722" i="1" a="1"/>
  <c r="AW704" i="1" a="1"/>
  <c r="BF509" i="1" a="1"/>
  <c r="AR264" i="1" a="1"/>
  <c r="AZ550" i="1" a="1"/>
  <c r="BA661" i="1" a="1"/>
  <c r="AX545" i="1" a="1"/>
  <c r="AS583" i="1" a="1"/>
  <c r="AU732" i="1" a="1"/>
  <c r="AP539" i="1" a="1"/>
  <c r="BC772" i="1" a="1"/>
  <c r="AU769" i="1" a="1"/>
  <c r="BC526" i="1" a="1"/>
  <c r="AO680" i="1" a="1"/>
  <c r="BD512" i="1" a="1"/>
  <c r="AQ499" i="1" a="1"/>
  <c r="BJ533" i="1" a="1"/>
  <c r="BG578" i="1" a="1"/>
  <c r="AW654" i="1" a="1"/>
  <c r="BJ613" i="1" a="1"/>
  <c r="AX741" i="1" a="1"/>
  <c r="AU220" i="1" a="1"/>
  <c r="AT689" i="1" a="1"/>
  <c r="AO526" i="1" a="1"/>
  <c r="AP805" i="1" a="1"/>
  <c r="AW684" i="1" a="1"/>
  <c r="AY557" i="1" a="1"/>
  <c r="BC412" i="1" a="1"/>
  <c r="BJ758" i="1" a="1"/>
  <c r="AU529" i="1" a="1"/>
  <c r="BI788" i="1" a="1"/>
  <c r="BG593" i="1" a="1"/>
  <c r="BB612" i="1" a="1"/>
  <c r="BE718" i="1" a="1"/>
  <c r="BF710" i="1" a="1"/>
  <c r="BH227" i="1" a="1"/>
  <c r="BB523" i="1" a="1"/>
  <c r="BG605" i="1" a="1"/>
  <c r="BA669" i="1" a="1"/>
  <c r="BG533" i="1" a="1"/>
  <c r="AO309" i="1" a="1"/>
  <c r="AV812" i="1" a="1"/>
  <c r="BD706" i="1" a="1"/>
  <c r="BA792" i="1" a="1"/>
  <c r="BG668" i="1" a="1"/>
  <c r="BC639" i="1" a="1"/>
  <c r="AV494" i="1" a="1"/>
  <c r="BE503" i="1" a="1"/>
  <c r="BG774" i="1" a="1"/>
  <c r="BI331" i="1" a="1"/>
  <c r="BD587" i="1" a="1"/>
  <c r="AY489" i="1" a="1"/>
  <c r="AO252" i="1" a="1"/>
  <c r="BF664" i="1" a="1"/>
  <c r="AW505" i="1" a="1"/>
  <c r="AQ545" i="1" a="1"/>
  <c r="AS335" i="1" a="1"/>
  <c r="AU252" i="1" a="1"/>
  <c r="AS790" i="1" a="1"/>
  <c r="AV811" i="1" a="1"/>
  <c r="AV521" i="1" a="1"/>
  <c r="AT639" i="1" a="1"/>
  <c r="BD704" i="1" a="1"/>
  <c r="BD668" i="1" a="1"/>
  <c r="BE789" i="1" a="1"/>
  <c r="BB545" i="1" a="1"/>
  <c r="BJ579" i="1" a="1"/>
  <c r="AT296" i="1" a="1"/>
  <c r="AV747" i="1" a="1"/>
  <c r="AZ296" i="1" a="1"/>
  <c r="AR822" i="1" a="1"/>
  <c r="AO771" i="1" a="1"/>
  <c r="BA542" i="1" a="1"/>
  <c r="AT574" i="1" a="1"/>
  <c r="BF548" i="1" a="1"/>
  <c r="BH554" i="1" a="1"/>
  <c r="AU640" i="1" a="1"/>
  <c r="BI651" i="1" a="1"/>
  <c r="AT484" i="1" a="1"/>
  <c r="AO546" i="1" a="1"/>
  <c r="AV603" i="1" a="1"/>
  <c r="AO495" i="1" a="1"/>
  <c r="AZ744" i="1" a="1"/>
  <c r="BA593" i="1" a="1"/>
  <c r="AZ701" i="1" a="1"/>
  <c r="AT662" i="1" a="1"/>
  <c r="BG839" i="1" a="1"/>
  <c r="BF747" i="1" a="1"/>
  <c r="AV732" i="1" a="1"/>
  <c r="AP535" i="1" a="1"/>
  <c r="AP275" i="1" a="1"/>
  <c r="AR761" i="1" a="1"/>
  <c r="AO761" i="1" a="1"/>
  <c r="AQ590" i="1" a="1"/>
  <c r="AV643" i="1" a="1"/>
  <c r="AP582" i="1" a="1"/>
  <c r="AX627" i="1" a="1"/>
  <c r="AW611" i="1" a="1"/>
  <c r="BE249" i="1" a="1"/>
  <c r="AU580" i="1" a="1"/>
  <c r="AX731" i="1" a="1"/>
  <c r="AS493" i="1" a="1"/>
  <c r="AO690" i="1" a="1"/>
  <c r="AS843" i="1" a="1"/>
  <c r="BI543" i="1" a="1"/>
  <c r="BD529" i="1" a="1"/>
  <c r="BE636" i="1" a="1"/>
  <c r="BH679" i="1" a="1"/>
  <c r="BC501" i="1" a="1"/>
  <c r="BC574" i="1" a="1"/>
  <c r="AW637" i="1" a="1"/>
  <c r="AS702" i="1" a="1"/>
  <c r="BI586" i="1" a="1"/>
  <c r="BF569" i="1" a="1"/>
  <c r="AT627" i="1" a="1"/>
  <c r="AU549" i="1" a="1"/>
  <c r="AY646" i="1" a="1"/>
  <c r="AS578" i="1" a="1"/>
  <c r="AQ738" i="1" a="1"/>
  <c r="AQ767" i="1" a="1"/>
  <c r="BF734" i="1" a="1"/>
  <c r="AT599" i="1" a="1"/>
  <c r="BA570" i="1" a="1"/>
  <c r="BJ490" i="1" a="1"/>
  <c r="AT705" i="1" a="1"/>
  <c r="BF856" i="1" a="1"/>
  <c r="BH495" i="1" a="1"/>
  <c r="BA493" i="1" a="1"/>
  <c r="BJ590" i="1" a="1"/>
  <c r="AT570" i="1" a="1"/>
  <c r="AR797" i="1" a="1"/>
  <c r="AP728" i="1" a="1"/>
  <c r="BG721" i="1" a="1"/>
  <c r="BD849" i="1" a="1"/>
  <c r="AQ627" i="1" a="1"/>
  <c r="AO539" i="1" a="1"/>
  <c r="AZ543" i="1" a="1"/>
  <c r="BD307" i="1" a="1"/>
  <c r="BE495" i="1" a="1"/>
  <c r="AT323" i="1" a="1"/>
  <c r="AX263" i="1" a="1"/>
  <c r="AQ620" i="1" a="1"/>
  <c r="AZ372" i="1" a="1"/>
  <c r="AY830" i="1" a="1"/>
  <c r="AO555" i="1" a="1"/>
  <c r="BH512" i="1" a="1"/>
  <c r="BF788" i="1" a="1"/>
  <c r="AV539" i="1" a="1"/>
  <c r="AY756" i="1" a="1"/>
  <c r="BJ651" i="1" a="1"/>
  <c r="BF592" i="1" a="1"/>
  <c r="AT608" i="1" a="1"/>
  <c r="BI598" i="1" a="1"/>
  <c r="AY546" i="1" a="1"/>
  <c r="AT390" i="1" a="1"/>
  <c r="BA568" i="1" a="1"/>
  <c r="BI580" i="1" a="1"/>
  <c r="AQ588" i="1" a="1"/>
  <c r="BJ489" i="1" a="1"/>
  <c r="BI826" i="1" a="1"/>
  <c r="BA612" i="1" a="1"/>
  <c r="AQ530" i="1" a="1"/>
  <c r="AV700" i="1" a="1"/>
  <c r="BD292" i="1" a="1"/>
  <c r="AR612" i="1" a="1"/>
  <c r="BF811" i="1" a="1"/>
  <c r="AS304" i="1" a="1"/>
  <c r="AR517" i="1" a="1"/>
  <c r="AS552" i="1" a="1"/>
  <c r="AX638" i="1" a="1"/>
  <c r="AP264" i="1" a="1"/>
  <c r="BD791" i="1" a="1"/>
  <c r="BC736" i="1" a="1"/>
  <c r="AX256" i="1" a="1"/>
  <c r="AW828" i="1" a="1"/>
  <c r="AT566" i="1" a="1"/>
  <c r="BA615" i="1" a="1"/>
  <c r="BI675" i="1" a="1"/>
  <c r="BA793" i="1" a="1"/>
  <c r="AW800" i="1" a="1"/>
  <c r="BJ684" i="1" a="1"/>
  <c r="AP837" i="1" a="1"/>
  <c r="AY771" i="1" a="1"/>
  <c r="BH492" i="1" a="1"/>
  <c r="AT634" i="1" a="1"/>
  <c r="BJ618" i="1" a="1"/>
  <c r="BB776" i="1" a="1"/>
  <c r="BB792" i="1" a="1"/>
  <c r="AZ707" i="1" a="1"/>
  <c r="BJ303" i="1" a="1"/>
  <c r="AX690" i="1" a="1"/>
  <c r="AR562" i="1" a="1"/>
  <c r="AV847" i="1" a="1"/>
  <c r="AU724" i="1" a="1"/>
  <c r="AX494" i="1" a="1"/>
  <c r="AP764" i="1" a="1"/>
  <c r="BD741" i="1" a="1"/>
  <c r="AZ765" i="1" a="1"/>
  <c r="AZ223" i="1" a="1"/>
  <c r="BJ564" i="1" a="1"/>
  <c r="AV626" i="1" a="1"/>
  <c r="AV231" i="1" a="1"/>
  <c r="BE484" i="1" a="1"/>
  <c r="AR758" i="1" a="1"/>
  <c r="BC263" i="1" a="1"/>
  <c r="BG746" i="1" a="1"/>
  <c r="BF223" i="1" a="1"/>
  <c r="AQ678" i="1" a="1"/>
  <c r="AP663" i="1" a="1"/>
  <c r="AW597" i="1" a="1"/>
  <c r="AV675" i="1" a="1"/>
  <c r="AR497" i="1" a="1"/>
  <c r="BH545" i="1" a="1"/>
  <c r="BG644" i="1" a="1"/>
  <c r="BA221" i="1" a="1"/>
  <c r="AX604" i="1" a="1"/>
  <c r="AO528" i="1" a="1"/>
  <c r="AZ651" i="1" a="1"/>
  <c r="AW530" i="1" a="1"/>
  <c r="AZ621" i="1" a="1"/>
  <c r="BB590" i="1" a="1"/>
  <c r="AR691" i="1" a="1"/>
  <c r="BI594" i="1" a="1"/>
  <c r="BB537" i="1" a="1"/>
  <c r="AZ854" i="1" a="1"/>
  <c r="AQ748" i="1" a="1"/>
  <c r="AO804" i="1" a="1"/>
  <c r="AU398" i="1" a="1"/>
  <c r="AY701" i="1" a="1"/>
  <c r="BF647" i="1" a="1"/>
  <c r="BE661" i="1" a="1"/>
  <c r="AX589" i="1" a="1"/>
  <c r="BA546" i="1" a="1"/>
  <c r="BG617" i="1" a="1"/>
  <c r="AW858" i="1" a="1"/>
  <c r="AY355" i="1" a="1"/>
  <c r="AV780" i="1" a="1"/>
  <c r="AP307" i="1" a="1"/>
  <c r="BE507" i="1" a="1"/>
  <c r="AQ518" i="1" a="1"/>
  <c r="AZ574" i="1" a="1"/>
  <c r="BG520" i="1" a="1"/>
  <c r="AW629" i="1" a="1"/>
  <c r="AP325" i="1" a="1"/>
  <c r="BE709" i="1" a="1"/>
  <c r="AZ699" i="1" a="1"/>
  <c r="BE686" i="1" a="1"/>
  <c r="BE515" i="1" a="1"/>
  <c r="AR613" i="1" a="1"/>
  <c r="BG571" i="1" a="1"/>
  <c r="BC844" i="1" a="1"/>
  <c r="AT522" i="1" a="1"/>
  <c r="AX524" i="1" a="1"/>
  <c r="AQ263" i="1" a="1"/>
  <c r="BH567" i="1" a="1"/>
  <c r="BC658" i="1" a="1"/>
  <c r="AV724" i="1" a="1"/>
  <c r="AO673" i="1" a="1"/>
  <c r="BI621" i="1" a="1"/>
  <c r="AV602" i="1" a="1"/>
  <c r="AS799" i="1" a="1"/>
  <c r="AW516" i="1" a="1"/>
  <c r="AR760" i="1" a="1"/>
  <c r="BA536" i="1" a="1"/>
  <c r="AS696" i="1" a="1"/>
  <c r="BJ827" i="1" a="1"/>
  <c r="BH245" i="1" a="1"/>
  <c r="BJ509" i="1" a="1"/>
  <c r="AQ728" i="1" a="1"/>
  <c r="BG529" i="1" a="1"/>
  <c r="BB549" i="1" a="1"/>
  <c r="BC510" i="1" a="1"/>
  <c r="AV554" i="1" a="1"/>
  <c r="AU753" i="1" a="1"/>
  <c r="BC599" i="1" a="1"/>
  <c r="BD550" i="1" a="1"/>
  <c r="AO677" i="1" a="1"/>
  <c r="AT668" i="1" a="1"/>
  <c r="AO757" i="1" a="1"/>
  <c r="AT738" i="1" a="1"/>
  <c r="BB521" i="1" a="1"/>
  <c r="AW768" i="1" a="1"/>
  <c r="BA819" i="1" a="1"/>
  <c r="AS694" i="1" a="1"/>
  <c r="AX485" i="1" a="1"/>
  <c r="BD729" i="1" a="1"/>
  <c r="BG641" i="1" a="1"/>
  <c r="AP804" i="1" a="1"/>
  <c r="BA731" i="1" a="1"/>
  <c r="AU369" i="1" a="1"/>
  <c r="BJ595" i="1" a="1"/>
  <c r="AR663" i="1" a="1"/>
  <c r="AQ570" i="1" a="1"/>
  <c r="BE770" i="1" a="1"/>
  <c r="BH247" i="1" a="1"/>
  <c r="BA220" i="1" a="1"/>
  <c r="BA805" i="1" a="1"/>
  <c r="AT623" i="1" a="1"/>
  <c r="BB794" i="1" a="1"/>
  <c r="AU576" i="1" a="1"/>
  <c r="AS229" i="1" a="1"/>
  <c r="BI805" i="1" a="1"/>
  <c r="BJ734" i="1" a="1"/>
  <c r="AY267" i="1" a="1"/>
  <c r="AY591" i="1" a="1"/>
  <c r="AO486" i="1" a="1"/>
  <c r="AQ667" i="1" a="1"/>
  <c r="AR654" i="1" a="1"/>
  <c r="BH644" i="1" a="1"/>
  <c r="BB784" i="1" a="1"/>
  <c r="AP581" i="1" a="1"/>
  <c r="AW822" i="1" a="1"/>
  <c r="AP602" i="1" a="1"/>
  <c r="AT853" i="1" a="1"/>
  <c r="AW602" i="1" a="1"/>
  <c r="BH621" i="1" a="1"/>
  <c r="AS772" i="1" a="1"/>
  <c r="BA716" i="1" a="1"/>
  <c r="BI845" i="1" a="1"/>
  <c r="AU849" i="1" a="1"/>
  <c r="AQ316" i="1" a="1"/>
  <c r="BG654" i="1" a="1"/>
  <c r="AO817" i="1" a="1"/>
  <c r="AW726" i="1" a="1"/>
  <c r="BE667" i="1" a="1"/>
  <c r="AO484" i="1" a="1"/>
  <c r="AV633" i="1" a="1"/>
  <c r="BF594" i="1" a="1"/>
  <c r="AW631" i="1" a="1"/>
  <c r="AX495" i="1" a="1"/>
  <c r="AS743" i="1" a="1"/>
  <c r="BH743" i="1" a="1"/>
  <c r="AR745" i="1" a="1"/>
  <c r="AW329" i="1" a="1"/>
  <c r="AX768" i="1" a="1"/>
  <c r="AR569" i="1" a="1"/>
  <c r="BI550" i="1" a="1"/>
  <c r="AZ595" i="1" a="1"/>
  <c r="AZ690" i="1" a="1"/>
  <c r="AZ441" i="1" a="1"/>
  <c r="BG261" i="1" a="1"/>
  <c r="AU627" i="1" a="1"/>
  <c r="AP563" i="1" a="1"/>
  <c r="AZ393" i="1" a="1"/>
  <c r="AR239" i="1" a="1"/>
  <c r="AQ658" i="1" a="1"/>
  <c r="BJ521" i="1" a="1"/>
  <c r="AR680" i="1" a="1"/>
  <c r="AT257" i="1" a="1"/>
  <c r="BG576" i="1" a="1"/>
  <c r="AV578" i="1" a="1"/>
  <c r="AZ732" i="1" a="1"/>
  <c r="AP638" i="1" a="1"/>
  <c r="AV486" i="1" a="1"/>
  <c r="BD556" i="1" a="1"/>
  <c r="BI678" i="1" a="1"/>
  <c r="AZ568" i="1" a="1"/>
  <c r="AT632" i="1" a="1"/>
  <c r="BD490" i="1" a="1"/>
  <c r="AS565" i="1" a="1"/>
  <c r="BC818" i="1" a="1"/>
  <c r="AY640" i="1" a="1"/>
  <c r="AZ712" i="1" a="1"/>
  <c r="AY575" i="1" a="1"/>
  <c r="AV550" i="1" a="1"/>
  <c r="AZ520" i="1" a="1"/>
  <c r="BA663" i="1" a="1"/>
  <c r="BF543" i="1" a="1"/>
  <c r="AR493" i="1" a="1"/>
  <c r="AS604" i="1" a="1"/>
  <c r="AT736" i="1" a="1"/>
  <c r="AO508" i="1" a="1"/>
  <c r="AO595" i="1" a="1"/>
  <c r="BE593" i="1" a="1"/>
  <c r="AV546" i="1" a="1"/>
  <c r="AS567" i="1" a="1"/>
  <c r="BG647" i="1" a="1"/>
  <c r="BE664" i="1" a="1"/>
  <c r="AX554" i="1" a="1"/>
  <c r="BD835" i="1" a="1"/>
  <c r="AR289" i="1" a="1"/>
  <c r="BG242" i="1" a="1"/>
  <c r="AU699" i="1" a="1"/>
  <c r="AR536" i="1" a="1"/>
  <c r="BA524" i="1" a="1"/>
  <c r="AQ597" i="1" a="1"/>
  <c r="BJ644" i="1" a="1"/>
  <c r="AZ564" i="1" a="1"/>
  <c r="AX709" i="1" a="1"/>
  <c r="BB684" i="1" a="1"/>
  <c r="AV686" i="1" a="1"/>
  <c r="AS519" i="1" a="1"/>
  <c r="AU672" i="1" a="1"/>
  <c r="AX676" i="1" a="1"/>
  <c r="BH790" i="1" a="1"/>
  <c r="BF485" i="1" a="1"/>
  <c r="AU665" i="1" a="1"/>
  <c r="BH570" i="1" a="1"/>
  <c r="BH507" i="1" a="1"/>
  <c r="BH715" i="1" a="1"/>
  <c r="AX532" i="1" a="1"/>
  <c r="AY574" i="1" a="1"/>
  <c r="BH609" i="1" a="1"/>
  <c r="AS699" i="1" a="1"/>
  <c r="BD582" i="1" a="1"/>
  <c r="BC492" i="1" a="1"/>
  <c r="BA579" i="1" a="1"/>
  <c r="BB841" i="1" a="1"/>
  <c r="AO557" i="1" a="1"/>
  <c r="AR567" i="1" a="1"/>
  <c r="BE541" i="1" a="1"/>
  <c r="BC754" i="1" a="1"/>
  <c r="BC711" i="1" a="1"/>
  <c r="BH487" i="1" a="1"/>
  <c r="AS637" i="1" a="1"/>
  <c r="AU535" i="1" a="1"/>
  <c r="AO586" i="1" a="1"/>
  <c r="AO515" i="1" a="1"/>
  <c r="BD492" i="1" a="1"/>
  <c r="BE552" i="1" a="1"/>
  <c r="AT596" i="1" a="1"/>
  <c r="BE576" i="1" a="1"/>
  <c r="AX590" i="1" a="1"/>
  <c r="AZ634" i="1" a="1"/>
  <c r="AU417" i="1" a="1"/>
  <c r="AY686" i="1" a="1"/>
  <c r="BF387" i="1" a="1"/>
  <c r="BI521" i="1" a="1"/>
  <c r="BD568" i="1" a="1"/>
  <c r="AV629" i="1" a="1"/>
  <c r="AZ852" i="1" a="1"/>
  <c r="AW652" i="1" a="1"/>
  <c r="AT847" i="1" a="1"/>
  <c r="AY502" i="1" a="1"/>
  <c r="AZ252" i="1" a="1"/>
  <c r="BF243" i="1" a="1"/>
  <c r="BE829" i="1" a="1"/>
  <c r="BD414" i="1" a="1"/>
  <c r="AU978" i="1" a="1"/>
  <c r="BE748" i="1" a="1"/>
  <c r="AY581" i="1" a="1"/>
  <c r="AP525" i="1" a="1"/>
  <c r="AY829" i="1" a="1"/>
  <c r="BJ693" i="1" a="1"/>
  <c r="BE833" i="1" a="1"/>
  <c r="BE574" i="1" a="1"/>
  <c r="BJ575" i="1" a="1"/>
  <c r="BE510" i="1" a="1"/>
  <c r="AS504" i="1" a="1"/>
  <c r="BB668" i="1" a="1"/>
  <c r="BJ350" i="1" a="1"/>
  <c r="BA517" i="1" a="1"/>
  <c r="AP714" i="1" a="1"/>
  <c r="AX564" i="1" a="1"/>
  <c r="BB517" i="1" a="1"/>
  <c r="BG517" i="1" a="1"/>
  <c r="AO819" i="1" a="1"/>
  <c r="BA778" i="1" a="1"/>
  <c r="BE687" i="1" a="1"/>
  <c r="AV513" i="1" a="1"/>
  <c r="AP562" i="1" a="1"/>
  <c r="AW612" i="1" a="1"/>
  <c r="AR649" i="1" a="1"/>
  <c r="BI825" i="1" a="1"/>
  <c r="BD845" i="1" a="1"/>
  <c r="AV728" i="1" a="1"/>
  <c r="AR385" i="1" a="1"/>
  <c r="AT696" i="1" a="1"/>
  <c r="AP670" i="1" a="1"/>
  <c r="AQ842" i="1" a="1"/>
  <c r="AS522" i="1" a="1"/>
  <c r="AX218" i="1" a="1"/>
  <c r="AV676" i="1" a="1"/>
  <c r="AU562" i="1" a="1"/>
  <c r="BA335" i="1" a="1"/>
  <c r="AZ755" i="1" a="1"/>
  <c r="BD665" i="1" a="1"/>
  <c r="BJ591" i="1" a="1"/>
  <c r="AX700" i="1" a="1"/>
  <c r="AT535" i="1" a="1"/>
  <c r="BI655" i="1" a="1"/>
  <c r="BG688" i="1" a="1"/>
  <c r="BC585" i="1" a="1"/>
  <c r="BA655" i="1" a="1"/>
  <c r="AX483" i="1" a="1"/>
  <c r="BC770" i="1" a="1"/>
  <c r="AU571" i="1" a="1"/>
  <c r="BB308" i="1" a="1"/>
  <c r="BF746" i="1" a="1"/>
  <c r="BA801" i="1" a="1"/>
  <c r="BJ568" i="1" a="1"/>
  <c r="AR492" i="1" a="1"/>
  <c r="AP614" i="1" a="1"/>
  <c r="AR778" i="1" a="1"/>
  <c r="BH833" i="1" a="1"/>
  <c r="BE685" i="1" a="1"/>
  <c r="BJ242" i="1" a="1"/>
  <c r="BI486" i="1" a="1"/>
  <c r="BG666" i="1" a="1"/>
  <c r="BJ804" i="1" a="1"/>
  <c r="BD749" i="1" a="1"/>
  <c r="BH316" i="1" a="1"/>
  <c r="AO676" i="1" a="1"/>
  <c r="BH536" i="1" a="1"/>
  <c r="AY650" i="1" a="1"/>
  <c r="AY594" i="1" a="1"/>
  <c r="BJ646" i="1" a="1"/>
  <c r="AR845" i="1" a="1"/>
  <c r="BB370" i="1" a="1"/>
  <c r="BJ812" i="1" a="1"/>
  <c r="BJ640" i="1" a="1"/>
  <c r="AY787" i="1" a="1"/>
  <c r="AP658" i="1" a="1"/>
  <c r="AS535" i="1" a="1"/>
  <c r="BJ233" i="1" a="1"/>
  <c r="BE526" i="1" a="1"/>
  <c r="BJ506" i="1" a="1"/>
  <c r="AR495" i="1" a="1"/>
  <c r="AU546" i="1" a="1"/>
  <c r="AT510" i="1" a="1"/>
  <c r="BE837" i="1" a="1"/>
  <c r="BJ661" i="1" a="1"/>
  <c r="AZ551" i="1" a="1"/>
  <c r="AS543" i="1" a="1"/>
  <c r="BH490" i="1" a="1"/>
  <c r="AO647" i="1" a="1"/>
  <c r="AY671" i="1" a="1"/>
  <c r="BA403" i="1" a="1"/>
  <c r="BA616" i="1" a="1"/>
  <c r="AS718" i="1" a="1"/>
  <c r="AX707" i="1" a="1"/>
  <c r="BD326" i="1" a="1"/>
  <c r="AY258" i="1" a="1"/>
  <c r="AO622" i="1" a="1"/>
  <c r="AS958" i="1" a="1"/>
  <c r="BA807" i="1" a="1"/>
  <c r="BI664" i="1" a="1"/>
  <c r="AY531" i="1" a="1"/>
  <c r="BH606" i="1" a="1"/>
  <c r="BC708" i="1" a="1"/>
  <c r="AV471" i="1" a="1"/>
  <c r="BA360" i="1" a="1"/>
  <c r="AV750" i="1" a="1"/>
  <c r="BG399" i="1" a="1"/>
  <c r="BE616" i="1" a="1"/>
  <c r="BC484" i="1" a="1"/>
  <c r="BH658" i="1" a="1"/>
  <c r="BI239" i="1" a="1"/>
  <c r="BH448" i="1" a="1"/>
  <c r="BG637" i="1" a="1"/>
  <c r="BA640" i="1" a="1"/>
  <c r="BH719" i="1" a="1"/>
  <c r="AO509" i="1" a="1"/>
  <c r="AT270" i="1" a="1"/>
  <c r="AS556" i="1" a="1"/>
  <c r="AR622" i="1" a="1"/>
  <c r="AV656" i="1" a="1"/>
  <c r="AS227" i="1" a="1"/>
  <c r="BG498" i="1" a="1"/>
  <c r="BH575" i="1" a="1"/>
  <c r="AU816" i="1" a="1"/>
  <c r="AZ820" i="1" a="1"/>
  <c r="AQ531" i="1" a="1"/>
  <c r="AR721" i="1" a="1"/>
  <c r="AY622" i="1" a="1"/>
  <c r="AQ693" i="1" a="1"/>
  <c r="BJ229" i="1" a="1"/>
  <c r="BH485" i="1" a="1"/>
  <c r="AR604" i="1" a="1"/>
  <c r="AS513" i="1" a="1"/>
  <c r="BB487" i="1" a="1"/>
  <c r="AZ485" i="1" a="1"/>
  <c r="AR775" i="1" a="1"/>
  <c r="BA489" i="1" a="1"/>
  <c r="BI753" i="1" a="1"/>
  <c r="BC557" i="1" a="1"/>
  <c r="AR837" i="1" a="1"/>
  <c r="BI574" i="1" a="1"/>
  <c r="AO587" i="1" a="1"/>
  <c r="AW739" i="1" a="1"/>
  <c r="AV503" i="1" a="1"/>
  <c r="AT788" i="1" a="1"/>
  <c r="BF498" i="1" a="1"/>
  <c r="BB749" i="1" a="1"/>
  <c r="AX496" i="1" a="1"/>
  <c r="AX254" i="1" a="1"/>
  <c r="BC677" i="1" a="1"/>
  <c r="AW660" i="1" a="1"/>
  <c r="BI505" i="1" a="1"/>
  <c r="AU533" i="1" a="1"/>
  <c r="AP504" i="1" a="1"/>
  <c r="BC624" i="1" a="1"/>
  <c r="BA808" i="1" a="1"/>
  <c r="BC808" i="1" a="1"/>
  <c r="AW543" i="1" a="1"/>
  <c r="BG396" i="1" a="1"/>
  <c r="AS836" i="1" a="1"/>
  <c r="AR616" i="1" a="1"/>
  <c r="BE676" i="1" a="1"/>
  <c r="BI662" i="1" a="1"/>
  <c r="BB560" i="1" a="1"/>
  <c r="AV596" i="1" a="1"/>
  <c r="BF667" i="1" a="1"/>
  <c r="BH690" i="1" a="1"/>
  <c r="BA393" i="1" a="1"/>
  <c r="AR850" i="1" a="1"/>
  <c r="BJ664" i="1" a="1"/>
  <c r="BB654" i="1" a="1"/>
  <c r="AY558" i="1" a="1"/>
  <c r="AV289" i="1" a="1"/>
  <c r="BA599" i="1" a="1"/>
  <c r="AP542" i="1" a="1"/>
  <c r="AQ803" i="1" a="1"/>
  <c r="AW694" i="1" a="1"/>
  <c r="BB490" i="1" a="1"/>
  <c r="BC572" i="1" a="1"/>
  <c r="BH593" i="1" a="1"/>
  <c r="BI687" i="1" a="1"/>
  <c r="BH594" i="1" a="1"/>
  <c r="BI806" i="1" a="1"/>
  <c r="AX748" i="1" a="1"/>
  <c r="AP668" i="1" a="1"/>
  <c r="AZ857" i="1" a="1"/>
  <c r="AY542" i="1" a="1"/>
  <c r="AT641" i="1" a="1"/>
  <c r="BG713" i="1" a="1"/>
  <c r="BB635" i="1" a="1"/>
  <c r="AP591" i="1" a="1"/>
  <c r="BC719" i="1" a="1"/>
  <c r="AV727" i="1" a="1"/>
  <c r="BC607" i="1" a="1"/>
  <c r="BA495" i="1" a="1"/>
  <c r="BD558" i="1" a="1"/>
  <c r="BC227" i="1" a="1"/>
  <c r="BJ691" i="1" a="1"/>
  <c r="BJ808" i="1" a="1"/>
  <c r="BF565" i="1" a="1"/>
  <c r="AW542" i="1" a="1"/>
  <c r="BA638" i="1" a="1"/>
  <c r="AP560" i="1" a="1"/>
  <c r="AZ654" i="1" a="1"/>
  <c r="AX561" i="1" a="1"/>
  <c r="BJ634" i="1" a="1"/>
  <c r="AQ698" i="1" a="1"/>
  <c r="AP546" i="1" a="1"/>
  <c r="BD389" i="1" a="1"/>
  <c r="AV775" i="1" a="1"/>
  <c r="AT774" i="1" a="1"/>
  <c r="AP631" i="1" a="1"/>
  <c r="BI493" i="1" a="1"/>
  <c r="AR490" i="1" a="1"/>
  <c r="AX623" i="1" a="1"/>
  <c r="AZ490" i="1" a="1"/>
  <c r="AT230" i="1" a="1"/>
  <c r="AY741" i="1" a="1"/>
  <c r="AP235" i="1" a="1"/>
  <c r="BB559" i="1" a="1"/>
  <c r="BH511" i="1" a="1"/>
  <c r="AZ777" i="1" a="1"/>
  <c r="BJ690" i="1" a="1"/>
  <c r="BG495" i="1" a="1"/>
  <c r="AU705" i="1" a="1"/>
  <c r="BA646" i="1" a="1"/>
  <c r="AW535" i="1" a="1"/>
  <c r="AO640" i="1" a="1"/>
  <c r="BC817" i="1" a="1"/>
  <c r="BJ635" i="1" a="1"/>
  <c r="BE766" i="1" a="1"/>
  <c r="AU619" i="1" a="1"/>
  <c r="BD854" i="1" a="1"/>
  <c r="BC594" i="1" a="1"/>
  <c r="BE218" i="1" a="1"/>
  <c r="BB584" i="1" a="1"/>
  <c r="AS531" i="1" a="1"/>
  <c r="AX296" i="1" a="1"/>
  <c r="AZ502" i="1" a="1"/>
  <c r="AR764" i="1" a="1"/>
  <c r="AX852" i="1" a="1"/>
  <c r="BD589" i="1" a="1"/>
  <c r="AV529" i="1" a="1"/>
  <c r="BJ609" i="1" a="1"/>
  <c r="BF676" i="1" a="1"/>
  <c r="AP556" i="1" a="1"/>
  <c r="AY503" i="1" a="1"/>
  <c r="AT521" i="1" a="1"/>
  <c r="BB362" i="1" a="1"/>
  <c r="BE396" i="1" a="1"/>
  <c r="AV641" i="1" a="1"/>
  <c r="AZ597" i="1" a="1"/>
  <c r="BA518" i="1" a="1"/>
  <c r="AT252" i="1" a="1"/>
  <c r="BB530" i="1" a="1"/>
  <c r="AV600" i="1" a="1"/>
  <c r="BJ391" i="1" a="1"/>
  <c r="AY549" i="1" a="1"/>
  <c r="BB539" i="1" a="1"/>
  <c r="AY529" i="1" a="1"/>
  <c r="BC673" i="1" a="1"/>
  <c r="AT507" i="1" a="1"/>
  <c r="AO562" i="1" a="1"/>
  <c r="AO752" i="1" a="1"/>
  <c r="BI605" i="1" a="1"/>
  <c r="BH672" i="1" a="1"/>
  <c r="AQ486" i="1" a="1"/>
  <c r="AQ546" i="1" a="1"/>
  <c r="AS515" i="1" a="1"/>
  <c r="AW515" i="1" a="1"/>
  <c r="AW837" i="1" a="1"/>
  <c r="AY666" i="1" a="1"/>
  <c r="AZ652" i="1" a="1"/>
  <c r="BG544" i="1" a="1"/>
  <c r="BH645" i="1" a="1"/>
  <c r="AR701" i="1" a="1"/>
  <c r="BA529" i="1" a="1"/>
  <c r="BH740" i="1" a="1"/>
  <c r="BI760" i="1" a="1"/>
  <c r="BJ483" i="1" a="1"/>
  <c r="BB581" i="1" a="1"/>
  <c r="BH624" i="1" a="1"/>
  <c r="BJ544" i="1" a="1"/>
  <c r="BA484" i="1" a="1"/>
  <c r="AW569" i="1" a="1"/>
  <c r="BE838" i="1" a="1"/>
  <c r="AX591" i="1" a="1"/>
  <c r="AR520" i="1" a="1"/>
  <c r="AZ554" i="1" a="1"/>
  <c r="AW641" i="1" a="1"/>
  <c r="AO541" i="1" a="1"/>
  <c r="AT506" i="1" a="1"/>
  <c r="BF606" i="1" a="1"/>
  <c r="BC523" i="1" a="1"/>
  <c r="BB688" i="1" a="1"/>
  <c r="AY672" i="1" a="1"/>
  <c r="AP579" i="1" a="1"/>
  <c r="AW536" i="1" a="1"/>
  <c r="BC541" i="1" a="1"/>
  <c r="AY224" i="1" a="1"/>
  <c r="AQ696" i="1" a="1"/>
  <c r="AR857" i="1" a="1"/>
  <c r="AQ714" i="1" a="1"/>
  <c r="AS629" i="1" a="1"/>
  <c r="AX268" i="1" a="1"/>
  <c r="AP489" i="1" a="1"/>
  <c r="AW587" i="1" a="1"/>
  <c r="AW623" i="1" a="1"/>
  <c r="BC591" i="1" a="1"/>
  <c r="BC755" i="1" a="1"/>
  <c r="BE614" i="1" a="1"/>
  <c r="AZ724" i="1" a="1"/>
  <c r="AX219" i="1" a="1"/>
  <c r="AV835" i="1" a="1"/>
  <c r="AT353" i="1" a="1"/>
  <c r="AZ484" i="1" a="1"/>
  <c r="AV734" i="1" a="1"/>
  <c r="AP234" i="1" a="1"/>
  <c r="AR585" i="1" a="1"/>
  <c r="AV509" i="1" a="1"/>
  <c r="AQ636" i="1" a="1"/>
  <c r="BG278" i="1" a="1"/>
  <c r="BD762" i="1" a="1"/>
  <c r="AR610" i="1" a="1"/>
  <c r="BG547" i="1" a="1"/>
  <c r="AZ506" i="1" a="1"/>
  <c r="BD483" i="1" a="1"/>
  <c r="AY495" i="1" a="1"/>
  <c r="BG515" i="1" a="1"/>
  <c r="BG650" i="1" a="1"/>
  <c r="AV545" i="1" a="1"/>
  <c r="AS729" i="1" a="1"/>
  <c r="BG667" i="1" a="1"/>
  <c r="AU653" i="1" a="1"/>
  <c r="AZ563" i="1" a="1"/>
  <c r="AO505" i="1" a="1"/>
  <c r="BH549" i="1" a="1"/>
  <c r="AP537" i="1" a="1"/>
  <c r="BB853" i="1" a="1"/>
  <c r="BB760" i="1" a="1"/>
  <c r="BA769" i="1" a="1"/>
  <c r="BI696" i="1" a="1"/>
  <c r="BH560" i="1" a="1"/>
  <c r="AZ663" i="1" a="1"/>
  <c r="BG557" i="1" a="1"/>
  <c r="BC688" i="1" a="1"/>
  <c r="AQ571" i="1" a="1"/>
  <c r="BB740" i="1" a="1"/>
  <c r="BJ732" i="1" a="1"/>
  <c r="AU650" i="1" a="1"/>
  <c r="AR808" i="1" a="1"/>
  <c r="AX486" i="1" a="1"/>
  <c r="AP847" i="1" a="1"/>
  <c r="AP676" i="1" a="1"/>
  <c r="AW802" i="1" a="1"/>
  <c r="AT308" i="1" a="1"/>
  <c r="BE549" i="1" a="1"/>
  <c r="BA740" i="1" a="1"/>
  <c r="AO653" i="1" a="1"/>
  <c r="AV532" i="1" a="1"/>
  <c r="BG532" i="1" a="1"/>
  <c r="AT500" i="1" a="1"/>
  <c r="AX535" i="1" a="1"/>
  <c r="AP775" i="1" a="1"/>
  <c r="BF533" i="1" a="1"/>
  <c r="AR575" i="1" a="1"/>
  <c r="BJ293" i="1" a="1"/>
  <c r="BG508" i="1" a="1"/>
  <c r="BC238" i="1" a="1"/>
  <c r="AR518" i="1" a="1"/>
  <c r="AY837" i="1" a="1"/>
  <c r="AP644" i="1" a="1"/>
  <c r="AW485" i="1" a="1"/>
  <c r="BE811" i="1" a="1"/>
  <c r="AY846" i="1" a="1"/>
  <c r="AT585" i="1" a="1"/>
  <c r="AX520" i="1" a="1"/>
  <c r="AY852" i="1" a="1"/>
  <c r="BC248" i="1" a="1"/>
  <c r="BG649" i="1" a="1"/>
  <c r="AV571" i="1" a="1"/>
  <c r="AV514" i="1" a="1"/>
  <c r="AX713" i="1" a="1"/>
  <c r="AR681" i="1" a="1"/>
  <c r="BJ597" i="1" a="1"/>
  <c r="BJ500" i="1" a="1"/>
  <c r="BA561" i="1" a="1"/>
  <c r="AY564" i="1" a="1"/>
  <c r="BI349" i="1" a="1"/>
  <c r="AU626" i="1" a="1"/>
  <c r="AS671" i="1" a="1"/>
  <c r="AO626" i="1" a="1"/>
  <c r="AP523" i="1" a="1"/>
  <c r="AO574" i="1" a="1"/>
  <c r="AO489" i="1" a="1"/>
  <c r="BE566" i="1" a="1"/>
  <c r="AW746" i="1" a="1"/>
  <c r="BI797" i="1" a="1"/>
  <c r="BD588" i="1" a="1"/>
  <c r="BH647" i="1" a="1"/>
  <c r="BA629" i="1" a="1"/>
  <c r="BA824" i="1" a="1"/>
  <c r="AQ632" i="1" a="1"/>
  <c r="AS503" i="1" a="1"/>
  <c r="BA707" i="1" a="1"/>
  <c r="AS505" i="1" a="1"/>
  <c r="AO512" i="1" a="1"/>
  <c r="BC646" i="1" a="1"/>
  <c r="AU789" i="1" a="1"/>
  <c r="AX603" i="1" a="1"/>
  <c r="BB535" i="1" a="1"/>
  <c r="BI631" i="1" a="1"/>
  <c r="AQ663" i="1" a="1"/>
  <c r="AU287" i="1" a="1"/>
  <c r="BF674" i="1" a="1"/>
  <c r="BH562" i="1" a="1"/>
  <c r="AY772" i="1" a="1"/>
  <c r="AV697" i="1" a="1"/>
  <c r="AT487" i="1" a="1"/>
  <c r="AV804" i="1" a="1"/>
  <c r="AQ589" i="1" a="1"/>
  <c r="BI489" i="1" a="1"/>
  <c r="BC319" i="1" a="1"/>
  <c r="AO538" i="1" a="1"/>
  <c r="BH591" i="1" a="1"/>
  <c r="BI683" i="1" a="1"/>
  <c r="BC831" i="1" a="1"/>
  <c r="BJ708" i="1" a="1"/>
  <c r="BI642" i="1" a="1"/>
  <c r="BJ847" i="1" a="1"/>
  <c r="BI547" i="1" a="1"/>
  <c r="AZ635" i="1" a="1"/>
  <c r="BI785" i="1" a="1"/>
  <c r="BI561" i="1" a="1"/>
  <c r="BD746" i="1" a="1"/>
  <c r="BJ619" i="1" a="1"/>
  <c r="BD519" i="1" a="1"/>
  <c r="AZ733" i="1" a="1"/>
  <c r="BC806" i="1" a="1"/>
  <c r="AZ717" i="1" a="1"/>
  <c r="BH697" i="1" a="1"/>
  <c r="AT505" i="1" a="1"/>
  <c r="BI817" i="1" a="1"/>
  <c r="BH249" i="1" a="1"/>
  <c r="AX659" i="1" a="1"/>
  <c r="AQ492" i="1" a="1"/>
  <c r="BC839" i="1" a="1"/>
  <c r="AZ577" i="1" a="1"/>
  <c r="BC879" i="1" a="1"/>
  <c r="AX721" i="1" a="1"/>
  <c r="AQ601" i="1" a="1"/>
  <c r="AP707" i="1" a="1"/>
  <c r="AT246" i="1" a="1"/>
  <c r="AP329" i="1" a="1"/>
  <c r="AR689" i="1" a="1"/>
  <c r="AP588" i="1" a="1"/>
  <c r="AQ737" i="1" a="1"/>
  <c r="AS735" i="1" a="1"/>
  <c r="AP755" i="1" a="1"/>
  <c r="BH239" i="1" a="1"/>
  <c r="AY534" i="1" a="1"/>
  <c r="BE569" i="1" a="1"/>
  <c r="AU560" i="1" a="1"/>
  <c r="AX732" i="1" a="1"/>
  <c r="AW718" i="1" a="1"/>
  <c r="AP518" i="1" a="1"/>
  <c r="AZ772" i="1" a="1"/>
  <c r="BF570" i="1" a="1"/>
  <c r="AP595" i="1" a="1"/>
  <c r="AY570" i="1" a="1"/>
  <c r="AX588" i="1" a="1"/>
  <c r="BJ488" i="1" a="1"/>
  <c r="AW836" i="1" a="1"/>
  <c r="AY288" i="1" a="1"/>
  <c r="AV654" i="1" a="1"/>
  <c r="AR673" i="1" a="1"/>
  <c r="AQ835" i="1" a="1"/>
  <c r="AX508" i="1" a="1"/>
  <c r="AV713" i="1" a="1"/>
  <c r="AQ619" i="1" a="1"/>
  <c r="AY589" i="1" a="1"/>
  <c r="AW494" i="1" a="1"/>
  <c r="AS686" i="1" a="1"/>
  <c r="BE812" i="1" a="1"/>
  <c r="AU223" i="1" a="1"/>
  <c r="BD562" i="1" a="1"/>
  <c r="AS633" i="1" a="1"/>
  <c r="BH682" i="1" a="1"/>
  <c r="BE592" i="1" a="1"/>
  <c r="BI573" i="1" a="1"/>
  <c r="BE815" i="1" a="1"/>
  <c r="AW568" i="1" a="1"/>
  <c r="BD605" i="1" a="1"/>
  <c r="AZ497" i="1" a="1"/>
  <c r="BB822" i="1" a="1"/>
  <c r="AR586" i="1" a="1"/>
  <c r="BI654" i="1" a="1"/>
  <c r="BB495" i="1" a="1"/>
  <c r="AZ541" i="1" a="1"/>
  <c r="BJ741" i="1" a="1"/>
  <c r="AU855" i="1" a="1"/>
  <c r="AZ338" i="1" a="1"/>
  <c r="BJ624" i="1" a="1"/>
  <c r="AY541" i="1" a="1"/>
  <c r="AO627" i="1" a="1"/>
  <c r="BH327" i="1" a="1"/>
  <c r="BC252" i="1" a="1"/>
  <c r="BD401" i="1" a="1"/>
  <c r="BI619" i="1" a="1"/>
  <c r="BC821" i="1" a="1"/>
  <c r="BC636" i="1" a="1"/>
  <c r="BH805" i="1" a="1"/>
  <c r="BE688" i="1" a="1"/>
  <c r="BA239" i="1" a="1"/>
  <c r="BB775" i="1" a="1"/>
  <c r="AS808" i="1" a="1"/>
  <c r="BI246" i="1" a="1"/>
  <c r="AW666" i="1" a="1"/>
  <c r="AS704" i="1" a="1"/>
  <c r="AU659" i="1" a="1"/>
  <c r="BB743" i="1" a="1"/>
  <c r="BD516" i="1" a="1"/>
  <c r="BA854" i="1" a="1"/>
  <c r="BF804" i="1" a="1"/>
  <c r="BH787" i="1" a="1"/>
  <c r="AT731" i="1" a="1"/>
  <c r="AS484" i="1" a="1"/>
  <c r="BJ261" i="1" a="1"/>
  <c r="AV877" i="1" a="1"/>
  <c r="AO498" i="1" a="1"/>
  <c r="AQ837" i="1" a="1"/>
  <c r="BC802" i="1" a="1"/>
  <c r="BD598" i="1" a="1"/>
  <c r="AR695" i="1" a="1"/>
  <c r="AW816" i="1" a="1"/>
  <c r="BH514" i="1" a="1"/>
  <c r="BC464" i="1" a="1"/>
  <c r="BA634" i="1" a="1"/>
  <c r="AY358" i="1" a="1"/>
  <c r="BJ721" i="1" a="1"/>
  <c r="AP766" i="1" a="1"/>
  <c r="AX284" i="1" a="1"/>
  <c r="AY483" i="1" a="1"/>
  <c r="BG826" i="1" a="1"/>
  <c r="BA678" i="1" a="1"/>
  <c r="BI667" i="1" a="1"/>
  <c r="AT618" i="1" a="1"/>
  <c r="BI604" i="1" a="1"/>
  <c r="BE836" i="1" a="1"/>
  <c r="BI681" i="1" a="1"/>
  <c r="AR636" i="1" a="1"/>
  <c r="BE703" i="1" a="1"/>
  <c r="AU332" i="1" a="1"/>
  <c r="BA522" i="1" a="1"/>
  <c r="BB532" i="1" a="1"/>
  <c r="BC776" i="1" a="1"/>
  <c r="AS550" i="1" a="1"/>
  <c r="BD838" i="1" a="1"/>
  <c r="AW227" i="1" a="1"/>
  <c r="AV594" i="1" a="1"/>
  <c r="AX247" i="1" a="1"/>
  <c r="AZ483" i="1" a="1"/>
  <c r="BB538" i="1" a="1"/>
  <c r="AX654" i="1" a="1"/>
  <c r="BC629" i="1" a="1"/>
  <c r="BF610" i="1" a="1"/>
  <c r="AU621" i="1" a="1"/>
  <c r="AV259" i="1" a="1"/>
  <c r="AT554" i="1" a="1"/>
  <c r="BD237" i="1" a="1"/>
  <c r="BD501" i="1" a="1"/>
  <c r="AO523" i="1" a="1"/>
  <c r="BD494" i="1" a="1"/>
  <c r="AR292" i="1" a="1"/>
  <c r="AQ317" i="1" a="1"/>
  <c r="AY515" i="1" a="1"/>
  <c r="AS258" i="1" a="1"/>
  <c r="AO490" i="1" a="1"/>
  <c r="BD595" i="1" a="1"/>
  <c r="BH521" i="1" a="1"/>
  <c r="BC552" i="1" a="1"/>
  <c r="AP612" i="1" a="1"/>
  <c r="BJ777" i="1" a="1"/>
  <c r="BH526" i="1" a="1"/>
  <c r="AW529" i="1" a="1"/>
  <c r="BI592" i="1" a="1"/>
  <c r="AV563" i="1" a="1"/>
  <c r="AW483" i="1" a="1"/>
  <c r="AX539" i="1" a="1"/>
  <c r="AR489" i="1" a="1"/>
  <c r="AZ803" i="1" a="1"/>
  <c r="AX723" i="1" a="1"/>
  <c r="BF568" i="1" a="1"/>
  <c r="AW798" i="1" a="1"/>
  <c r="AT856" i="1" a="1"/>
  <c r="AT795" i="1" a="1"/>
  <c r="BC814" i="1" a="1"/>
  <c r="BD686" i="1" a="1"/>
  <c r="AZ311" i="1" a="1"/>
  <c r="AV320" i="1" a="1"/>
  <c r="AO542" i="1" a="1"/>
  <c r="BF629" i="1" a="1"/>
  <c r="AU777" i="1" a="1"/>
  <c r="AV505" i="1" a="1"/>
  <c r="BD685" i="1" a="1"/>
  <c r="AP242" i="1" a="1"/>
  <c r="AR807" i="1" a="1"/>
  <c r="BF783" i="1" a="1"/>
  <c r="BE625" i="1" a="1"/>
  <c r="BH553" i="1" a="1"/>
  <c r="BJ789" i="1" a="1"/>
  <c r="AZ575" i="1" a="1"/>
  <c r="AO854" i="1" a="1"/>
  <c r="AY388" i="1" a="1"/>
  <c r="AV707" i="1" a="1"/>
  <c r="AP258" i="1" a="1"/>
  <c r="AZ589" i="1" a="1"/>
  <c r="AU523" i="1" a="1"/>
  <c r="BH636" i="1" a="1"/>
  <c r="AR608" i="1" a="1"/>
  <c r="AV745" i="1" a="1"/>
  <c r="BI498" i="1" a="1"/>
  <c r="BJ710" i="1" a="1"/>
  <c r="AU566" i="1" a="1"/>
  <c r="BF559" i="1" a="1"/>
  <c r="BB636" i="1" a="1"/>
  <c r="AU557" i="1" a="1"/>
  <c r="AU801" i="1" a="1"/>
  <c r="BB689" i="1" a="1"/>
  <c r="AZ824" i="1" a="1"/>
  <c r="AQ560" i="1" a="1"/>
  <c r="BJ414" i="1" a="1"/>
  <c r="AP527" i="1" a="1"/>
  <c r="BH616" i="1" a="1"/>
  <c r="BC670" i="1" a="1"/>
  <c r="BA592" i="1" a="1"/>
  <c r="AR547" i="1" a="1"/>
  <c r="AU790" i="1" a="1"/>
  <c r="AU737" i="1" a="1"/>
  <c r="AT590" i="1" a="1"/>
  <c r="AR816" i="1" a="1"/>
  <c r="BC521" i="1" a="1"/>
  <c r="BF492" i="1" a="1"/>
  <c r="BD274" i="1" a="1"/>
  <c r="AW830" i="1" a="1"/>
  <c r="BI660" i="1" a="1"/>
  <c r="AO501" i="1" a="1"/>
  <c r="BI581" i="1" a="1"/>
  <c r="BE522" i="1" a="1"/>
  <c r="BE611" i="1" a="1"/>
  <c r="AT530" i="1" a="1"/>
  <c r="AX671" i="1" a="1"/>
  <c r="AZ715" i="1" a="1"/>
  <c r="BH587" i="1" a="1"/>
  <c r="BC494" i="1" a="1"/>
  <c r="AT656" i="1" a="1"/>
  <c r="AZ656" i="1" a="1"/>
  <c r="BE809" i="1" a="1"/>
  <c r="AV625" i="1" a="1"/>
  <c r="BD840" i="1" a="1"/>
  <c r="BD615" i="1" a="1"/>
  <c r="BB751" i="1" a="1"/>
  <c r="BF815" i="1" a="1"/>
  <c r="BH659" i="1" a="1"/>
  <c r="AT745" i="1" a="1"/>
  <c r="AO551" i="1" a="1"/>
  <c r="BB578" i="1" a="1"/>
  <c r="AO846" i="1" a="1"/>
  <c r="AP321" i="1" a="1"/>
  <c r="AS273" i="1" a="1"/>
  <c r="AO563" i="1" a="1"/>
  <c r="AO578" i="1" a="1"/>
  <c r="BE530" i="1" a="1"/>
  <c r="AQ567" i="1" a="1"/>
  <c r="BE597" i="1" a="1"/>
  <c r="BC771" i="1" a="1"/>
  <c r="AS719" i="1" a="1"/>
  <c r="AP509" i="1" a="1"/>
  <c r="BA551" i="1" a="1"/>
  <c r="AQ674" i="1" a="1"/>
  <c r="AS569" i="1" a="1"/>
  <c r="BJ688" i="1" a="1"/>
  <c r="BA306" i="1" a="1"/>
  <c r="BD591" i="1" a="1"/>
  <c r="AZ579" i="1" a="1"/>
  <c r="AY704" i="1" a="1"/>
  <c r="AV846" i="1" a="1"/>
  <c r="AY577" i="1" a="1"/>
  <c r="BF503" i="1" a="1"/>
  <c r="BA617" i="1" a="1"/>
  <c r="BB690" i="1" a="1"/>
  <c r="BD530" i="1" a="1"/>
  <c r="BB738" i="1" a="1"/>
  <c r="BB335" i="1" a="1"/>
  <c r="AW740" i="1" a="1"/>
  <c r="BI579" i="1" a="1"/>
  <c r="AO293" i="1" a="1"/>
  <c r="AZ619" i="1" a="1"/>
  <c r="AT739" i="1" a="1"/>
  <c r="AQ573" i="1" a="1"/>
  <c r="BG236" i="1" a="1"/>
  <c r="BD650" i="1" a="1"/>
  <c r="AP512" i="1" a="1"/>
  <c r="AY603" i="1" a="1"/>
  <c r="AP851" i="1" a="1"/>
  <c r="BJ551" i="1" a="1"/>
  <c r="BB795" i="1" a="1"/>
  <c r="AQ509" i="1" a="1"/>
  <c r="BC519" i="1" a="1"/>
  <c r="AV352" i="1" a="1"/>
  <c r="AU305" i="1" a="1"/>
  <c r="AX818" i="1" a="1"/>
  <c r="AU636" i="1" a="1"/>
  <c r="BD527" i="1" a="1"/>
  <c r="AX658" i="1" a="1"/>
  <c r="AX718" i="1" a="1"/>
  <c r="AW592" i="1" a="1"/>
  <c r="BB221" i="1" a="1"/>
  <c r="BD629" i="1" a="1"/>
  <c r="AS757" i="1" a="1"/>
  <c r="BD602" i="1" a="1"/>
  <c r="BC354" i="1" a="1"/>
  <c r="AV557" i="1" a="1"/>
  <c r="BE528" i="1" a="1"/>
  <c r="BJ794" i="1" a="1"/>
  <c r="AW681" i="1" a="1"/>
  <c r="AU660" i="1" a="1"/>
  <c r="BB354" i="1" a="1"/>
  <c r="BB655" i="1" a="1"/>
  <c r="AW624" i="1" a="1"/>
  <c r="AO565" i="1" a="1"/>
  <c r="AZ613" i="1" a="1"/>
  <c r="BD309" i="1" a="1"/>
  <c r="BD847" i="1" a="1"/>
  <c r="AY801" i="1" a="1"/>
  <c r="BD765" i="1" a="1"/>
  <c r="AZ731" i="1" a="1"/>
  <c r="AW645" i="1" a="1"/>
  <c r="BB770" i="1" a="1"/>
  <c r="AT532" i="1" a="1"/>
  <c r="AX544" i="1" a="1"/>
  <c r="AV691" i="1" a="1"/>
  <c r="BH608" i="1" a="1"/>
  <c r="BE772" i="1" a="1"/>
  <c r="BG743" i="1" a="1"/>
  <c r="BB771" i="1" a="1"/>
  <c r="BH722" i="1" a="1"/>
  <c r="AT682" i="1" a="1"/>
  <c r="AV817" i="1" a="1"/>
  <c r="BE740" i="1" a="1"/>
  <c r="AY300" i="1" a="1"/>
  <c r="AR738" i="1" a="1"/>
  <c r="BA768" i="1" a="1"/>
  <c r="BF488" i="1" a="1"/>
  <c r="AW538" i="1" a="1"/>
  <c r="AS840" i="1" a="1"/>
  <c r="AT642" i="1" a="1"/>
  <c r="BA540" i="1" a="1"/>
  <c r="BA543" i="1" a="1"/>
  <c r="AR634" i="1" a="1"/>
  <c r="BI553" i="1" a="1"/>
  <c r="AZ573" i="1" a="1"/>
  <c r="AO612" i="1" a="1"/>
  <c r="AU723" i="1" a="1"/>
  <c r="AW549" i="1" a="1"/>
  <c r="BA377" i="1" a="1"/>
  <c r="BJ318" i="1" a="1"/>
  <c r="AT576" i="1" a="1"/>
  <c r="BI764" i="1" a="1"/>
  <c r="AV506" i="1" a="1"/>
  <c r="AV586" i="1" a="1"/>
  <c r="BF530" i="1" a="1"/>
  <c r="BI657" i="1" a="1"/>
  <c r="AY627" i="1" a="1"/>
  <c r="AP499" i="1" a="1"/>
  <c r="AQ580" i="1" a="1"/>
  <c r="BD732" i="1" a="1"/>
  <c r="AR632" i="1" a="1"/>
  <c r="BC543" i="1" a="1"/>
  <c r="BF653" i="1" a="1"/>
  <c r="BC830" i="1" a="1"/>
  <c r="BI251" i="1" a="1"/>
  <c r="AY703" i="1" a="1"/>
  <c r="BA523" i="1" a="1"/>
  <c r="AU496" i="1" a="1"/>
  <c r="AP220" i="1" a="1"/>
  <c r="AW500" i="1" a="1"/>
  <c r="BF493" i="1" a="1"/>
  <c r="AS247" i="1" a="1"/>
  <c r="BC598" i="1" a="1"/>
  <c r="BI555" i="1" a="1"/>
  <c r="AZ858" i="1" a="1"/>
  <c r="AS687" i="1" a="1"/>
  <c r="BG528" i="1" a="1"/>
  <c r="AR521" i="1" a="1"/>
  <c r="BF566" i="1" a="1"/>
  <c r="AX569" i="1" a="1"/>
  <c r="BG526" i="1" a="1"/>
  <c r="BI641" i="1" a="1"/>
  <c r="BD768" i="1" a="1"/>
  <c r="BH583" i="1" a="1"/>
  <c r="AP555" i="1" a="1"/>
  <c r="BH655" i="1" a="1"/>
  <c r="BI627" i="1" a="1"/>
  <c r="BC542" i="1" a="1"/>
  <c r="BC668" i="1" a="1"/>
  <c r="AX645" i="1" a="1"/>
  <c r="BG514" i="1" a="1"/>
  <c r="AZ623" i="1" a="1"/>
  <c r="AT518" i="1" a="1"/>
  <c r="BB522" i="1" a="1"/>
  <c r="AX602" i="1" a="1"/>
  <c r="AQ652" i="1" a="1"/>
  <c r="AO726" i="1" a="1"/>
  <c r="AV274" i="1" a="1"/>
  <c r="AQ554" i="1" a="1"/>
  <c r="BB661" i="1" a="1"/>
  <c r="BH652" i="1" a="1"/>
  <c r="AZ742" i="1" a="1"/>
  <c r="BH689" i="1" a="1"/>
  <c r="AT536" i="1" a="1"/>
  <c r="AW495" i="1" a="1"/>
  <c r="AY769" i="1" a="1"/>
  <c r="AZ644" i="1" a="1"/>
  <c r="BA676" i="1" a="1"/>
  <c r="AS551" i="1" a="1"/>
  <c r="AQ669" i="1" a="1"/>
  <c r="BI597" i="1" a="1"/>
  <c r="AQ716" i="1" a="1"/>
  <c r="AT592" i="1" a="1"/>
  <c r="AR746" i="1" a="1"/>
  <c r="BG818" i="1" a="1"/>
  <c r="AV642" i="1" a="1"/>
  <c r="AZ517" i="1" a="1"/>
  <c r="AO823" i="1" a="1"/>
  <c r="AO643" i="1" a="1"/>
  <c r="AS237" i="1" a="1"/>
  <c r="BB639" i="1" a="1"/>
  <c r="AW513" i="1" a="1"/>
  <c r="AZ600" i="1" a="1"/>
  <c r="AX710" i="1" a="1"/>
  <c r="BE660" i="1" a="1"/>
  <c r="BC642" i="1" a="1"/>
  <c r="BH781" i="1" a="1"/>
  <c r="BE497" i="1" a="1"/>
  <c r="BE752" i="1" a="1"/>
  <c r="AX272" i="1" a="1"/>
  <c r="AO577" i="1" a="1"/>
  <c r="AX737" i="1" a="1"/>
  <c r="BG247" i="1" a="1"/>
  <c r="AR229" i="1" a="1"/>
  <c r="BA504" i="1" a="1"/>
  <c r="BC593" i="1" a="1"/>
  <c r="BG311" i="1" a="1"/>
  <c r="AQ273" i="1" a="1"/>
  <c r="AY608" i="1" a="1"/>
  <c r="BA833" i="1" a="1"/>
  <c r="AY530" i="1" a="1"/>
  <c r="AZ745" i="1" a="1"/>
  <c r="AX618" i="1" a="1"/>
  <c r="BH638" i="1" a="1"/>
  <c r="AQ386" i="1" a="1"/>
  <c r="BJ243" i="1" a="1"/>
  <c r="BB802" i="1" a="1"/>
  <c r="BH845" i="1" a="1"/>
  <c r="BE653" i="1" a="1"/>
  <c r="AV558" i="1" a="1"/>
  <c r="AR665" i="1" a="1"/>
  <c r="BA502" i="1" a="1"/>
  <c r="BG542" i="1" a="1"/>
  <c r="AQ603" i="1" a="1"/>
  <c r="BF771" i="1" a="1"/>
  <c r="AS589" i="1" a="1"/>
  <c r="BE708" i="1" a="1"/>
  <c r="AU555" i="1" a="1"/>
  <c r="BB836" i="1" a="1"/>
  <c r="AU819" i="1" a="1"/>
  <c r="BE390" i="1" a="1"/>
  <c r="AS511" i="1" a="1"/>
  <c r="AP601" i="1" a="1"/>
  <c r="AR835" i="1" a="1"/>
  <c r="AX858" i="1" a="1"/>
  <c r="AO548" i="1" a="1"/>
  <c r="BG730" i="1" a="1"/>
  <c r="AW539" i="1" a="1"/>
  <c r="AQ274" i="1" a="1"/>
  <c r="AT769" i="1" a="1"/>
  <c r="AO630" i="1" a="1"/>
  <c r="BC765" i="1" a="1"/>
  <c r="AR650" i="1" a="1"/>
  <c r="AW486" i="1" a="1"/>
  <c r="AO651" i="1" a="1"/>
  <c r="AS532" i="1" a="1"/>
  <c r="BC334" i="1" a="1"/>
  <c r="BJ580" i="1" a="1"/>
  <c r="AX600" i="1" a="1"/>
  <c r="BF531" i="1" a="1"/>
  <c r="BD750" i="1" a="1"/>
  <c r="AZ646" i="1" a="1"/>
  <c r="BF489" i="1" a="1"/>
  <c r="BD675" i="1" a="1"/>
  <c r="BF749" i="1" a="1"/>
  <c r="BJ353" i="1" a="1"/>
  <c r="AQ529" i="1" a="1"/>
  <c r="BC538" i="1" a="1"/>
  <c r="AV499" i="1" a="1"/>
  <c r="AV836" i="1" a="1"/>
  <c r="BA510" i="1" a="1"/>
  <c r="BH832" i="1" a="1"/>
  <c r="BG551" i="1" a="1"/>
  <c r="AU494" i="1" a="1"/>
  <c r="BD661" i="1" a="1"/>
  <c r="AQ523" i="1" a="1"/>
  <c r="BC717" i="1" a="1"/>
  <c r="AR633" i="1" a="1"/>
  <c r="BE292" i="1" a="1"/>
  <c r="BE670" i="1" a="1"/>
  <c r="AQ501" i="1" a="1"/>
  <c r="BD536" i="1" a="1"/>
  <c r="AV595" i="1" a="1"/>
  <c r="AU836" i="1" a="1"/>
  <c r="AS713" i="1" a="1"/>
  <c r="BD233" i="1" a="1"/>
  <c r="BB225" i="1" a="1"/>
  <c r="BG492" i="1" a="1"/>
  <c r="BG673" i="1" a="1"/>
  <c r="AP660" i="1" a="1"/>
  <c r="BD545" i="1" a="1"/>
  <c r="AQ586" i="1" a="1"/>
  <c r="AQ732" i="1" a="1"/>
  <c r="AP687" i="1" a="1"/>
  <c r="AT591" i="1" a="1"/>
  <c r="AU617" i="1" a="1"/>
  <c r="BI585" i="1" a="1"/>
  <c r="AP756" i="1" a="1"/>
  <c r="BJ493" i="1" a="1"/>
  <c r="AY674" i="1" a="1"/>
  <c r="AQ670" i="1" a="1"/>
  <c r="AQ502" i="1" a="1"/>
  <c r="BC563" i="1" a="1"/>
  <c r="AO561" i="1" a="1"/>
  <c r="BB730" i="1" a="1"/>
  <c r="AZ615" i="1" a="1"/>
  <c r="BC332" i="1" a="1"/>
  <c r="BF737" i="1" a="1"/>
  <c r="BH504" i="1" a="1"/>
  <c r="AU542" i="1" a="1"/>
  <c r="BI325" i="1" a="1"/>
  <c r="BD619" i="1" a="1"/>
  <c r="BF743" i="1" a="1"/>
  <c r="AX570" i="1" a="1"/>
  <c r="BJ492" i="1" a="1"/>
  <c r="BB729" i="1" a="1"/>
  <c r="BE644" i="1" a="1"/>
  <c r="BC589" i="1" a="1"/>
  <c r="AQ298" i="1" a="1"/>
  <c r="BD612" i="1" a="1"/>
  <c r="AR519" i="1" a="1"/>
  <c r="AQ801" i="1" a="1"/>
  <c r="BC691" i="1" a="1"/>
  <c r="AY612" i="1" a="1"/>
  <c r="AY610" i="1" a="1"/>
  <c r="AQ564" i="1" a="1"/>
  <c r="BC577" i="1" a="1"/>
  <c r="BI511" i="1" a="1"/>
  <c r="BC811" i="1" a="1"/>
  <c r="BC638" i="1" a="1"/>
  <c r="BJ266" i="1" a="1"/>
  <c r="BE767" i="1" a="1"/>
  <c r="BC632" i="1" a="1"/>
  <c r="BA698" i="1" a="1"/>
  <c r="BJ702" i="1" a="1"/>
  <c r="AQ734" i="1" a="1"/>
  <c r="AZ856" i="1" a="1"/>
  <c r="BD241" i="1" a="1"/>
  <c r="BF852" i="1" a="1"/>
  <c r="BJ810" i="1" a="1"/>
  <c r="AP606" i="1" a="1"/>
  <c r="AR734" i="1" a="1"/>
  <c r="AT606" i="1" a="1"/>
  <c r="BF658" i="1" a="1"/>
  <c r="BA644" i="1" a="1"/>
  <c r="AV331" i="1" a="1"/>
  <c r="AS668" i="1" a="1"/>
  <c r="AO572" i="1" a="1"/>
  <c r="AV662" i="1" a="1"/>
  <c r="BC714" i="1" a="1"/>
  <c r="AX648" i="1" a="1"/>
  <c r="BG622" i="1" a="1"/>
  <c r="AV719" i="1" a="1"/>
  <c r="AO500" i="1" a="1"/>
  <c r="AZ486" i="1" a="1"/>
  <c r="BI661" i="1" a="1"/>
  <c r="AW579" i="1" a="1"/>
  <c r="AY648" i="1" a="1"/>
  <c r="AP645" i="1" a="1"/>
  <c r="BI487" i="1" a="1"/>
  <c r="BH693" i="1" a="1"/>
  <c r="AR496" i="1" a="1"/>
  <c r="AY540" i="1" a="1"/>
  <c r="BG584" i="1" a="1"/>
  <c r="AQ503" i="1" a="1"/>
  <c r="AS537" i="1" a="1"/>
  <c r="BE850" i="1" a="1"/>
  <c r="AQ494" i="1" a="1"/>
  <c r="BJ549" i="1" a="1"/>
  <c r="BH738" i="1" a="1"/>
  <c r="BA691" i="1" a="1"/>
  <c r="AQ722" i="1" a="1"/>
  <c r="BE599" i="1" a="1"/>
  <c r="AO503" i="1" a="1"/>
  <c r="BE318" i="1" a="1"/>
  <c r="BC689" i="1" a="1"/>
  <c r="BE556" i="1" a="1"/>
  <c r="AU802" i="1" a="1"/>
  <c r="BE736" i="1" a="1"/>
  <c r="AZ309" i="1" a="1"/>
  <c r="AZ388" i="1" a="1"/>
  <c r="AT857" i="1" a="1"/>
  <c r="BJ531" i="1" a="1"/>
  <c r="BJ776" i="1" a="1"/>
  <c r="BA647" i="1" a="1"/>
  <c r="AQ836" i="1" a="1"/>
  <c r="BD748" i="1" a="1"/>
  <c r="AP568" i="1" a="1"/>
  <c r="AQ264" i="1" a="1"/>
  <c r="AP247" i="1" a="1"/>
  <c r="BI765" i="1" a="1"/>
  <c r="BI600" i="1" a="1"/>
  <c r="AP844" i="1" a="1"/>
  <c r="BE581" i="1" a="1"/>
  <c r="BB641" i="1" a="1"/>
  <c r="AZ609" i="1" a="1"/>
  <c r="AS593" i="1" a="1"/>
  <c r="BH615" i="1" a="1"/>
  <c r="AR563" i="1" a="1"/>
  <c r="AY261" i="1" a="1"/>
  <c r="BD549" i="1" a="1"/>
  <c r="AX647" i="1" a="1"/>
  <c r="BB339" i="1" a="1"/>
  <c r="AO507" i="1" a="1"/>
  <c r="AZ666" i="1" a="1"/>
  <c r="AS548" i="1" a="1"/>
  <c r="AP857" i="1" a="1"/>
  <c r="BE649" i="1" a="1"/>
  <c r="BC788" i="1" a="1"/>
  <c r="AZ845" i="1" a="1"/>
  <c r="AO792" i="1" a="1"/>
  <c r="AU707" i="1" a="1"/>
  <c r="AO856" i="1" a="1"/>
  <c r="AR773" i="1" a="1"/>
  <c r="AS528" i="1" a="1"/>
  <c r="AW831" i="1" a="1"/>
  <c r="AZ297" i="1" a="1"/>
  <c r="AW235" i="1" a="1"/>
  <c r="AT798" i="1" a="1"/>
  <c r="AT496" i="1" a="1"/>
  <c r="AQ617" i="1" a="1"/>
  <c r="BA287" i="1" a="1"/>
  <c r="AT726" i="1" a="1"/>
  <c r="BE513" i="1" a="1"/>
  <c r="BG238" i="1" a="1"/>
  <c r="AW300" i="1" a="1"/>
  <c r="AX844" i="1" a="1"/>
  <c r="BB524" i="1" a="1"/>
  <c r="BC493" i="1" a="1"/>
  <c r="BI359" i="1" a="1"/>
  <c r="AP538" i="1" a="1"/>
  <c r="BD724" i="1" a="1"/>
  <c r="AR505" i="1" a="1"/>
  <c r="AP510" i="1" a="1"/>
  <c r="BI799" i="1" a="1"/>
  <c r="BG677" i="1" a="1"/>
  <c r="AX807" i="1" a="1"/>
  <c r="AR723" i="1" a="1"/>
  <c r="AV741" i="1" a="1"/>
  <c r="BF232" i="1" a="1"/>
  <c r="BI653" i="1" a="1"/>
  <c r="BG433" i="1" a="1"/>
  <c r="AP586" i="1" a="1"/>
  <c r="BJ220" i="1" a="1"/>
  <c r="AR591" i="1" a="1"/>
  <c r="BD631" i="1" a="1"/>
  <c r="AP858" i="1" a="1"/>
  <c r="BI709" i="1" a="1"/>
  <c r="BG237" i="1" a="1"/>
  <c r="BC310" i="1" a="1"/>
  <c r="BB620" i="1" a="1"/>
  <c r="BI563" i="1" a="1"/>
  <c r="BC540" i="1" a="1"/>
  <c r="BJ518" i="1" a="1"/>
  <c r="BI635" i="1" a="1"/>
  <c r="BH524" i="1" a="1"/>
  <c r="BG608" i="1" a="1"/>
  <c r="AX493" i="1" a="1"/>
  <c r="AO821" i="1" a="1"/>
  <c r="BD618" i="1" a="1"/>
  <c r="BE340" i="1" a="1"/>
  <c r="AV507" i="1" a="1"/>
  <c r="AP557" i="1" a="1"/>
  <c r="BB608" i="1" a="1"/>
  <c r="BJ281" i="1" a="1"/>
  <c r="AO672" i="1" a="1"/>
  <c r="BH584" i="1" a="1"/>
  <c r="BE727" i="1" a="1"/>
  <c r="BD751" i="1" a="1"/>
  <c r="BE642" i="1" a="1"/>
  <c r="BB219" i="1" a="1"/>
  <c r="AT784" i="1" a="1"/>
  <c r="BB782" i="1" a="1"/>
  <c r="BF838" i="1" a="1"/>
  <c r="AR596" i="1" a="1"/>
  <c r="AP577" i="1" a="1"/>
  <c r="AS815" i="1" a="1"/>
  <c r="BE586" i="1" a="1"/>
  <c r="BB674" i="1" a="1"/>
  <c r="AU717" i="1" a="1"/>
  <c r="BE679" i="1" a="1"/>
  <c r="AT560" i="1" a="1"/>
  <c r="BF512" i="1" a="1"/>
  <c r="AQ834" i="1" a="1"/>
  <c r="AV803" i="1" a="1"/>
  <c r="AV498" i="1" a="1"/>
  <c r="AU823" i="1" a="1"/>
  <c r="BG789" i="1" a="1"/>
  <c r="BI804" i="1" a="1"/>
  <c r="BB582" i="1" a="1"/>
  <c r="AU490" i="1" a="1"/>
  <c r="BD505" i="1" a="1"/>
  <c r="AX538" i="1" a="1"/>
  <c r="AR583" i="1" a="1"/>
  <c r="AU260" i="1" a="1"/>
  <c r="AP267" i="1" a="1"/>
  <c r="BG714" i="1" a="1"/>
  <c r="AW621" i="1" a="1"/>
  <c r="AP551" i="1" a="1"/>
  <c r="AW585" i="1" a="1"/>
  <c r="AW484" i="1" a="1"/>
  <c r="BB758" i="1" a="1"/>
  <c r="AT793" i="1" a="1"/>
  <c r="AX302" i="1" a="1"/>
  <c r="BA843" i="1" a="1"/>
  <c r="BD316" i="1" a="1"/>
  <c r="AS549" i="1" a="1"/>
  <c r="AO554" i="1" a="1"/>
  <c r="AX675" i="1" a="1"/>
  <c r="AZ767" i="1" a="1"/>
  <c r="BB662" i="1" a="1"/>
  <c r="AV736" i="1" a="1"/>
  <c r="AX530" i="1" a="1"/>
  <c r="BA771" i="1" a="1"/>
  <c r="AP659" i="1" a="1"/>
  <c r="AU563" i="1" a="1"/>
  <c r="AU526" i="1" a="1"/>
  <c r="AU681" i="1" a="1"/>
  <c r="AO668" i="1" a="1"/>
  <c r="AQ526" i="1" a="1"/>
  <c r="BG670" i="1" a="1"/>
  <c r="AX529" i="1" a="1"/>
  <c r="AP666" i="1" a="1"/>
  <c r="BD753" i="1" a="1"/>
  <c r="BI491" i="1" a="1"/>
  <c r="BI606" i="1" a="1"/>
  <c r="AZ633" i="1" a="1"/>
  <c r="BI545" i="1" a="1"/>
  <c r="BE519" i="1" a="1"/>
  <c r="AX597" i="1" a="1"/>
  <c r="BB499" i="1" a="1"/>
  <c r="AX522" i="1" a="1"/>
  <c r="AO803" i="1" a="1"/>
  <c r="BC745" i="1" a="1"/>
  <c r="AW608" i="1" a="1"/>
  <c r="AW781" i="1" a="1"/>
  <c r="BG629" i="1" a="1"/>
  <c r="AW520" i="1" a="1"/>
  <c r="AQ515" i="1" a="1"/>
  <c r="AY707" i="1" a="1"/>
  <c r="AY247" i="1" a="1"/>
  <c r="AR621" i="1" a="1"/>
  <c r="AZ344" i="1" a="1"/>
  <c r="BE639" i="1" a="1"/>
  <c r="BD547" i="1" a="1"/>
  <c r="AP688" i="1" a="1"/>
  <c r="AP483" i="1" a="1"/>
  <c r="AW647" i="1" a="1"/>
  <c r="BI624" i="1" a="1"/>
  <c r="BB350" i="1" a="1"/>
  <c r="BC747" i="1" a="1"/>
  <c r="AP674" i="1" a="1"/>
  <c r="BC627" i="1" a="1"/>
  <c r="AU779" i="1" a="1"/>
  <c r="AT391" i="1" a="1"/>
  <c r="AO772" i="1" a="1"/>
  <c r="BB705" i="1" a="1"/>
  <c r="BA765" i="1" a="1"/>
  <c r="BH623" i="1" a="1"/>
  <c r="BG585" i="1" a="1"/>
  <c r="AS566" i="1" a="1"/>
  <c r="AS667" i="1" a="1"/>
  <c r="BD623" i="1" a="1"/>
  <c r="AP684" i="1" a="1"/>
  <c r="BI353" i="1" a="1"/>
  <c r="AW808" i="1" a="1"/>
  <c r="AW504" i="1" a="1"/>
  <c r="AZ814" i="1" a="1"/>
  <c r="AU509" i="1" a="1"/>
  <c r="BJ259" i="1" a="1"/>
  <c r="BD229" i="1" a="1"/>
  <c r="BE647" i="1" a="1"/>
  <c r="AW380" i="1" a="1"/>
  <c r="AV264" i="1" a="1"/>
  <c r="BD737" i="1" a="1"/>
  <c r="BJ694" i="1" a="1"/>
  <c r="BA575" i="1" a="1"/>
  <c r="BI698" i="1" a="1"/>
  <c r="BF659" i="1" a="1"/>
  <c r="BG535" i="1" a="1"/>
  <c r="AZ499" i="1" a="1"/>
  <c r="BC488" i="1" a="1"/>
  <c r="BC559" i="1" a="1"/>
  <c r="BC375" i="1" a="1"/>
  <c r="AR571" i="1" a="1"/>
  <c r="AP646" i="1" a="1"/>
  <c r="BB384" i="1" a="1"/>
  <c r="BB485" i="1" a="1"/>
  <c r="BI649" i="1" a="1"/>
  <c r="AX517" i="1" a="1"/>
  <c r="AR488" i="1" a="1"/>
  <c r="BD785" i="1" a="1"/>
  <c r="BD709" i="1" a="1"/>
  <c r="AQ513" i="1" a="1"/>
  <c r="BH673" i="1" a="1"/>
  <c r="AR510" i="1" a="1"/>
  <c r="AS664" i="1" a="1"/>
  <c r="BJ563" i="1" a="1"/>
  <c r="BE711" i="1" a="1"/>
  <c r="BC610" i="1" a="1"/>
  <c r="AO596" i="1" a="1"/>
  <c r="BJ279" i="1" a="1"/>
  <c r="BG328" i="1" a="1"/>
  <c r="BA571" i="1" a="1"/>
  <c r="AO567" i="1" a="1"/>
  <c r="BH595" i="1" a="1"/>
  <c r="AQ357" i="1" a="1"/>
  <c r="AW638" i="1" a="1"/>
  <c r="AU224" i="1" a="1"/>
  <c r="AO695" i="1" a="1"/>
  <c r="BH802" i="1" a="1"/>
  <c r="AX620" i="1" a="1"/>
  <c r="BB713" i="1" a="1"/>
  <c r="AS710" i="1" a="1"/>
  <c r="BC517" i="1" a="1"/>
  <c r="BG745" i="1" a="1"/>
  <c r="BJ525" i="1" a="1"/>
  <c r="AQ719" i="1" a="1"/>
  <c r="AP392" i="1" a="1"/>
  <c r="AO767" i="1" a="1"/>
  <c r="BJ686" i="1" a="1"/>
  <c r="BJ736" i="1" a="1"/>
  <c r="BE817" i="1" a="1"/>
  <c r="BI925" i="1" a="1"/>
  <c r="AY370" i="1" a="1"/>
  <c r="AU313" i="1" a="1"/>
  <c r="AV573" i="1" a="1"/>
  <c r="AQ551" i="1" a="1"/>
  <c r="AX511" i="1" a="1"/>
  <c r="AV683" i="1" a="1"/>
  <c r="BG536" i="1" a="1"/>
  <c r="AW755" i="1" a="1"/>
  <c r="AX715" i="1" a="1"/>
  <c r="BD645" i="1" a="1"/>
  <c r="AQ553" i="1" a="1"/>
  <c r="BB569" i="1" a="1"/>
  <c r="AR531" i="1" a="1"/>
  <c r="AR494" i="1" a="1"/>
  <c r="BB733" i="1" a="1"/>
  <c r="AO732" i="1" a="1"/>
  <c r="AW544" i="1" a="1"/>
  <c r="AZ566" i="1" a="1"/>
  <c r="BE567" i="1" a="1"/>
  <c r="BF601" i="1" a="1"/>
  <c r="AX525" i="1" a="1"/>
  <c r="AQ565" i="1" a="1"/>
  <c r="AX586" i="1" a="1"/>
  <c r="BH815" i="1" a="1"/>
  <c r="BC536" i="1" a="1"/>
  <c r="BG567" i="1" a="1"/>
  <c r="AT829" i="1" a="1"/>
  <c r="AZ540" i="1" a="1"/>
  <c r="AQ556" i="1" a="1"/>
  <c r="AP656" i="1" a="1"/>
  <c r="AO842" i="1" a="1"/>
  <c r="AO273" i="1" a="1"/>
  <c r="AS828" i="1" a="1"/>
  <c r="AS628" i="1" a="1"/>
  <c r="BA656" i="1" a="1"/>
  <c r="BJ263" i="1" a="1"/>
  <c r="AR607" i="1" a="1"/>
  <c r="AV808" i="1" a="1"/>
  <c r="BE635" i="1" a="1"/>
  <c r="AY681" i="1" a="1"/>
  <c r="BC706" i="1" a="1"/>
  <c r="BD613" i="1" a="1"/>
  <c r="BB671" i="1" a="1"/>
  <c r="BC628" i="1" a="1"/>
  <c r="AU593" i="1" a="1"/>
  <c r="AT600" i="1" a="1"/>
  <c r="BI674" i="1" a="1"/>
  <c r="AZ528" i="1" a="1"/>
  <c r="AS599" i="1" a="1"/>
  <c r="AW499" i="1" a="1"/>
  <c r="AY740" i="1" a="1"/>
  <c r="AP692" i="1" a="1"/>
  <c r="BD687" i="1" a="1"/>
  <c r="AS533" i="1" a="1"/>
  <c r="BG548" i="1" a="1"/>
  <c r="BI599" i="1" a="1"/>
  <c r="AU794" i="1" a="1"/>
  <c r="BH761" i="1" a="1"/>
  <c r="BB597" i="1" a="1"/>
  <c r="AO599" i="1" a="1"/>
  <c r="AZ659" i="1" a="1"/>
  <c r="AP761" i="1" a="1"/>
  <c r="BJ238" i="1" a="1"/>
  <c r="AS226" i="1" a="1"/>
  <c r="AT539" i="1" a="1"/>
  <c r="AR539" i="1" a="1"/>
  <c r="BH510" i="1" a="1"/>
  <c r="BG558" i="1" a="1"/>
  <c r="AW512" i="1" a="1"/>
  <c r="AR595" i="1" a="1"/>
  <c r="BC687" i="1" a="1"/>
  <c r="BB488" i="1" a="1"/>
  <c r="AZ298" i="1" a="1"/>
  <c r="BG842" i="1" a="1"/>
  <c r="BE560" i="1" a="1"/>
  <c r="AQ615" i="1" a="1"/>
  <c r="BG349" i="1" a="1"/>
  <c r="BG601" i="1" a="1"/>
  <c r="BE765" i="1" a="1"/>
  <c r="AP611" i="1" a="1"/>
  <c r="BG587" i="1" a="1"/>
  <c r="BJ511" i="1" a="1"/>
  <c r="BG265" i="1" a="1"/>
  <c r="AO725" i="1" a="1"/>
  <c r="BJ663" i="1" a="1"/>
  <c r="BE545" i="1" a="1"/>
  <c r="AX515" i="1" a="1"/>
  <c r="AX593" i="1" a="1"/>
  <c r="BI659" i="1" a="1"/>
  <c r="BG592" i="1" a="1"/>
  <c r="BD487" i="1" a="1"/>
  <c r="AO570" i="1" a="1"/>
  <c r="AX747" i="1" a="1"/>
  <c r="AZ557" i="1" a="1"/>
  <c r="BG527" i="1" a="1"/>
  <c r="AW581" i="1" a="1"/>
  <c r="BE725" i="1" a="1"/>
  <c r="BH516" i="1" a="1"/>
  <c r="AV504" i="1" a="1"/>
  <c r="BG627" i="1" a="1"/>
  <c r="BD594" i="1" a="1"/>
  <c r="AO754" i="1" a="1"/>
  <c r="BF846" i="1" a="1"/>
  <c r="BF719" i="1" a="1"/>
  <c r="BJ637" i="1" a="1"/>
  <c r="AU845" i="1" a="1"/>
  <c r="AP826" i="1" a="1"/>
  <c r="BA520" i="1" a="1"/>
  <c r="BI524" i="1" a="1"/>
  <c r="BD639" i="1" a="1"/>
  <c r="BD714" i="1" a="1"/>
  <c r="AO593" i="1" a="1"/>
  <c r="BJ286" i="1" a="1"/>
  <c r="AS733" i="1" a="1"/>
  <c r="BD524" i="1" a="1"/>
  <c r="BF696" i="1" a="1"/>
  <c r="BE665" i="1" a="1"/>
  <c r="BF642" i="1" a="1"/>
  <c r="BF727" i="1" a="1"/>
  <c r="BC602" i="1" a="1"/>
  <c r="BJ607" i="1" a="1"/>
  <c r="AU805" i="1" a="1"/>
  <c r="AR227" i="1" a="1"/>
  <c r="AZ645" i="1" a="1"/>
  <c r="AT528" i="1" a="1"/>
  <c r="BI546" i="1" a="1"/>
  <c r="BA709" i="1" a="1"/>
  <c r="AV516" i="1" a="1"/>
  <c r="AO499" i="1" a="1"/>
  <c r="AR523" i="1" a="1"/>
  <c r="BE487" i="1" a="1"/>
  <c r="BF567" i="1" a="1"/>
  <c r="AP690" i="1" a="1"/>
  <c r="AY319" i="1" a="1"/>
  <c r="BI526" i="1" a="1"/>
  <c r="AS677" i="1" a="1"/>
  <c r="BD739" i="1" a="1"/>
  <c r="BI502" i="1" a="1"/>
  <c r="BH758" i="1" a="1"/>
  <c r="BD520" i="1" a="1"/>
  <c r="AR968" i="1" a="1"/>
  <c r="BH552" i="1" a="1"/>
  <c r="AO602" i="1" a="1"/>
  <c r="AS832" i="1" a="1"/>
  <c r="AS485" i="1" a="1"/>
  <c r="BC686" i="1" a="1"/>
  <c r="BI538" i="1" a="1"/>
  <c r="BF797" i="1" a="1"/>
  <c r="BF643" i="1" a="1"/>
  <c r="AQ775" i="1" a="1"/>
  <c r="AP629" i="1" a="1"/>
  <c r="AO762" i="1" a="1"/>
  <c r="AT483" i="1" a="1"/>
  <c r="BG387" i="1" a="1"/>
  <c r="BD721" i="1" a="1"/>
  <c r="AS643" i="1" a="1"/>
  <c r="AQ814" i="1" a="1"/>
  <c r="BJ241" i="1" a="1"/>
  <c r="BJ617" i="1" a="1"/>
  <c r="AV221" i="1" a="1"/>
  <c r="BF688" i="1" a="1"/>
  <c r="BF597" i="1" a="1"/>
  <c r="AZ594" i="1" a="1"/>
  <c r="AV786" i="1" a="1"/>
  <c r="AR545" i="1" a="1"/>
  <c r="BD308" i="1" a="1"/>
  <c r="BG502" i="1" a="1"/>
  <c r="AZ639" i="1" a="1"/>
  <c r="BB502" i="1" a="1"/>
  <c r="BC659" i="1" a="1"/>
  <c r="AZ536" i="1" a="1"/>
  <c r="BH843" i="1" a="1"/>
  <c r="AO837" i="1" a="1"/>
  <c r="AZ807" i="1" a="1"/>
  <c r="AX557" i="1" a="1"/>
  <c r="BB721" i="1" a="1"/>
  <c r="AV567" i="1" a="1"/>
  <c r="AP426" i="1" a="1"/>
  <c r="AV311" i="1" a="1"/>
  <c r="AS541" i="1" a="1"/>
  <c r="BH522" i="1" a="1"/>
  <c r="AS495" i="1" a="1"/>
  <c r="BE536" i="1" a="1"/>
  <c r="AY508" i="1" a="1"/>
  <c r="AT235" i="1" a="1"/>
  <c r="BA236" i="1" a="1"/>
  <c r="AO621" i="1" a="1"/>
  <c r="AQ707" i="1" a="1"/>
  <c r="AS678" i="1" a="1"/>
  <c r="BA556" i="1" a="1"/>
  <c r="AX606" i="1" a="1"/>
  <c r="AU727" i="1" a="1"/>
  <c r="BG539" i="1" a="1"/>
  <c r="BD576" i="1" a="1"/>
  <c r="BB677" i="1" a="1"/>
  <c r="BF499" i="1" a="1"/>
  <c r="AP521" i="1" a="1"/>
  <c r="BF851" i="1" a="1"/>
  <c r="AU662" i="1" a="1"/>
  <c r="AS309" i="1" a="1"/>
  <c r="AQ643" i="1" a="1"/>
  <c r="BG573" i="1" a="1"/>
  <c r="BC533" i="1" a="1"/>
  <c r="AP514" i="1" a="1"/>
  <c r="BA572" i="1" a="1"/>
  <c r="BD604" i="1" a="1"/>
  <c r="BI523" i="1" a="1"/>
  <c r="BD502" i="1" a="1"/>
  <c r="BH752" i="1" a="1"/>
  <c r="BB764" i="1" a="1"/>
  <c r="AQ537" i="1" a="1"/>
  <c r="BF641" i="1" a="1"/>
  <c r="AW616" i="1" a="1"/>
  <c r="AR670" i="1" a="1"/>
  <c r="AT719" i="1" a="1"/>
  <c r="BE523" i="1" a="1"/>
  <c r="BA715" i="1" a="1"/>
  <c r="AV555" i="1" a="1"/>
  <c r="BC555" i="1" a="1"/>
  <c r="BF660" i="1" a="1"/>
  <c r="AY527" i="1" a="1"/>
  <c r="BF523" i="1" a="1"/>
  <c r="BE630" i="1" a="1"/>
  <c r="AT586" i="1" a="1"/>
  <c r="BE520" i="1" a="1"/>
  <c r="BA261" i="1" a="1"/>
  <c r="AZ590" i="1" a="1"/>
  <c r="AQ703" i="1" a="1"/>
  <c r="AU503" i="1" a="1"/>
  <c r="AY519" i="1" a="1"/>
  <c r="AR276" i="1" a="1"/>
  <c r="BD572" i="1" a="1"/>
  <c r="BC666" i="1" a="1"/>
  <c r="AP549" i="1" a="1"/>
  <c r="AX650" i="1" a="1"/>
  <c r="AT597" i="1" a="1"/>
  <c r="BA511" i="1" a="1"/>
  <c r="AY556" i="1" a="1"/>
  <c r="AS521" i="1" a="1"/>
  <c r="BI632" i="1" a="1"/>
  <c r="BB834" i="1" a="1"/>
  <c r="AZ657" i="1" a="1"/>
  <c r="AT709" i="1" a="1"/>
  <c r="BD515" i="1" a="1"/>
  <c r="AU510" i="1" a="1"/>
  <c r="AS813" i="1" a="1"/>
  <c r="AY237" i="1" a="1"/>
  <c r="AX798" i="1" a="1"/>
  <c r="AX688" i="1" a="1"/>
  <c r="BA752" i="1" a="1"/>
  <c r="AZ677" i="1" a="1"/>
  <c r="AS759" i="1" a="1"/>
  <c r="AV698" i="1" a="1"/>
  <c r="BG659" i="1" a="1"/>
  <c r="AW610" i="1" a="1"/>
  <c r="AV612" i="1" a="1"/>
  <c r="BA469" i="1" a="1"/>
  <c r="AY607" i="1" a="1"/>
  <c r="BF274" i="1" a="1"/>
  <c r="AX704" i="1" a="1"/>
  <c r="AX697" i="1" a="1"/>
  <c r="AT520" i="1" a="1"/>
  <c r="BF310" i="1" a="1"/>
  <c r="AO634" i="1" a="1"/>
  <c r="AP830" i="1" a="1"/>
  <c r="BE274" i="1" a="1"/>
  <c r="BC486" i="1" a="1"/>
  <c r="BJ581" i="1" a="1"/>
  <c r="BE620" i="1" a="1"/>
  <c r="AU633" i="1" a="1"/>
  <c r="BF312" i="1" a="1"/>
  <c r="BI601" i="1" a="1"/>
  <c r="AO773" i="1" a="1"/>
  <c r="AZ521" i="1" a="1"/>
  <c r="AX655" i="1" a="1"/>
  <c r="BE823" i="1" a="1"/>
  <c r="BA481" i="1" a="1"/>
  <c r="BC800" i="1" a="1"/>
  <c r="AU666" i="1" a="1"/>
  <c r="BC539" i="1" a="1"/>
  <c r="BJ565" i="1" a="1"/>
  <c r="BF371" i="1" a="1"/>
  <c r="BD710" i="1" a="1"/>
  <c r="AV665" i="1" a="1"/>
  <c r="BG683" i="1" a="1"/>
  <c r="AU568" i="1" a="1"/>
  <c r="AP800" i="1" a="1"/>
  <c r="BD678" i="1" a="1"/>
  <c r="BG543" i="1" a="1"/>
  <c r="BD503" i="1" a="1"/>
  <c r="BI670" i="1" a="1"/>
  <c r="BG510" i="1" a="1"/>
  <c r="AZ519" i="1" a="1"/>
  <c r="BD786" i="1" a="1"/>
  <c r="BC870" i="1" a="1"/>
  <c r="BH661" i="1" a="1"/>
  <c r="BI691" i="1" a="1"/>
  <c r="AP820" i="1" a="1"/>
  <c r="AS641" i="1" a="1"/>
  <c r="BE658" i="1" a="1"/>
  <c r="BB692" i="1" a="1"/>
  <c r="BE783" i="1" a="1"/>
  <c r="AW320" i="1" a="1"/>
  <c r="BC344" i="1" a="1"/>
  <c r="AO624" i="1" a="1"/>
  <c r="BI700" i="1" a="1"/>
  <c r="AW521" i="1" a="1"/>
  <c r="AP855" i="1" a="1"/>
  <c r="BB564" i="1" a="1"/>
  <c r="BE494" i="1" a="1"/>
  <c r="AS587" i="1" a="1"/>
  <c r="BB778" i="1" a="1"/>
  <c r="BF490" i="1" a="1"/>
  <c r="AP541" i="1" a="1"/>
  <c r="AV757" i="1" a="1"/>
  <c r="AU711" i="1" a="1"/>
  <c r="AU616" i="1" a="1"/>
  <c r="AS560" i="1" a="1"/>
  <c r="BI557" i="1" a="1"/>
  <c r="AT540" i="1" a="1"/>
  <c r="AT220" i="1" a="1"/>
  <c r="BE672" i="1" a="1"/>
  <c r="AX608" i="1" a="1"/>
  <c r="AQ846" i="1" a="1"/>
  <c r="AS617" i="1" a="1"/>
  <c r="BA344" i="1" a="1"/>
  <c r="AX479" i="1" a="1"/>
  <c r="AR796" i="1" a="1"/>
  <c r="BC575" i="1" a="1"/>
  <c r="AS608" i="1" a="1"/>
  <c r="BE570" i="1" a="1"/>
  <c r="BG588" i="1" a="1"/>
  <c r="AR502" i="1" a="1"/>
  <c r="AS496" i="1" a="1"/>
  <c r="BI629" i="1" a="1"/>
  <c r="AS571" i="1" a="1"/>
  <c r="BB774" i="1" a="1"/>
  <c r="AS600" i="1" a="1"/>
  <c r="AQ811" i="1" a="1"/>
  <c r="BE505" i="1" a="1"/>
  <c r="AZ786" i="1" a="1"/>
  <c r="BC509" i="1" a="1"/>
  <c r="BB606" i="1" a="1"/>
  <c r="AY669" i="1" a="1"/>
  <c r="BH486" i="1" a="1"/>
  <c r="BB483" i="1" a="1"/>
  <c r="AV667" i="1" a="1"/>
  <c r="AO824" i="1" a="1"/>
  <c r="AS872" i="1" a="1"/>
  <c r="BF619" i="1" a="1"/>
  <c r="AU581" i="1" a="1"/>
  <c r="AR756" i="1" a="1"/>
  <c r="BG604" i="1" a="1"/>
  <c r="AQ611" i="1" a="1"/>
  <c r="AT603" i="1" a="1"/>
  <c r="BH766" i="1" a="1"/>
  <c r="BC223" i="1" a="1"/>
  <c r="AQ496" i="1" a="1"/>
  <c r="AO497" i="1" a="1"/>
  <c r="AV710" i="1" a="1"/>
  <c r="AZ516" i="1" a="1"/>
  <c r="AV583" i="1" a="1"/>
  <c r="AO802" i="1" a="1"/>
  <c r="AO701" i="1" a="1"/>
  <c r="BF766" i="1" a="1"/>
  <c r="BF598" i="1" a="1"/>
  <c r="BG497" i="1" a="1"/>
  <c r="BE501" i="1" a="1"/>
  <c r="AY637" i="1" a="1"/>
  <c r="AT313" i="1" a="1"/>
  <c r="AT613" i="1" a="1"/>
  <c r="BI542" i="1" a="1"/>
  <c r="BG690" i="1" a="1"/>
  <c r="AX719" i="1" a="1"/>
  <c r="BG652" i="1" a="1"/>
  <c r="BE572" i="1" a="1"/>
  <c r="BI504" i="1" a="1"/>
  <c r="BG679" i="1" a="1"/>
  <c r="AS779" i="1" a="1"/>
  <c r="AW767" i="1" a="1"/>
  <c r="AW745" i="1" a="1"/>
  <c r="AY307" i="1" a="1"/>
  <c r="BI590" i="1" a="1"/>
  <c r="BB835" i="1" a="1"/>
  <c r="AP239" i="1" a="1"/>
  <c r="BG811" i="1" a="1"/>
  <c r="AX712" i="1" a="1"/>
  <c r="AW848" i="1" a="1"/>
  <c r="BF576" i="1" a="1"/>
  <c r="BB525" i="1" a="1"/>
  <c r="BA633" i="1" a="1"/>
  <c r="AZ526" i="1" a="1"/>
  <c r="BF494" i="1" a="1"/>
  <c r="BG579" i="1" a="1"/>
  <c r="BG483" i="1" a="1"/>
  <c r="BG825" i="1" a="1"/>
  <c r="BF535" i="1" a="1"/>
  <c r="BF511" i="1" a="1"/>
  <c r="AW230" i="1" a="1"/>
  <c r="BG676" i="1" a="1"/>
  <c r="BB541" i="1" a="1"/>
  <c r="AT800" i="1" a="1"/>
  <c r="AT767" i="1" a="1"/>
  <c r="AP686" i="1" a="1"/>
  <c r="BB659" i="1" a="1"/>
  <c r="BC741" i="1" a="1"/>
  <c r="AQ761" i="1" a="1"/>
  <c r="BC751" i="1" a="1"/>
  <c r="AT657" i="1" a="1"/>
  <c r="BF611" i="1" a="1"/>
  <c r="BC623" i="1" a="1"/>
  <c r="BD319" i="1" a="1"/>
  <c r="BC581" i="1" a="1"/>
  <c r="BJ682" i="1" a="1"/>
  <c r="AZ669" i="1" a="1"/>
  <c r="AW672" i="1" a="1"/>
  <c r="BG521" i="1" a="1"/>
  <c r="AP742" i="1" a="1"/>
  <c r="BE808" i="1" a="1"/>
  <c r="BD298" i="1" a="1"/>
  <c r="AV313" i="1" a="1"/>
  <c r="AR645" i="1" a="1"/>
  <c r="AT502" i="1" a="1"/>
  <c r="BH851" i="1" a="1"/>
  <c r="BH540" i="1" a="1"/>
  <c r="AZ702" i="1" a="1"/>
  <c r="AZ630" i="1" a="1"/>
  <c r="BI695" i="1" a="1"/>
  <c r="AZ662" i="1" a="1"/>
  <c r="AU604" i="1" a="1"/>
  <c r="BA761" i="1" a="1"/>
  <c r="BA622" i="1" a="1"/>
  <c r="BE470" i="1" a="1"/>
  <c r="AV589" i="1" a="1"/>
  <c r="AQ599" i="1" a="1"/>
  <c r="AX666" i="1" a="1"/>
  <c r="BI643" i="1" a="1"/>
  <c r="BD497" i="1" a="1"/>
  <c r="AY845" i="1" a="1"/>
  <c r="AQ610" i="1" a="1"/>
  <c r="BB282" i="1" a="1"/>
  <c r="BJ751" i="1" a="1"/>
  <c r="BF282" i="1" a="1"/>
  <c r="AS510" i="1" a="1"/>
  <c r="BA537" i="1" a="1"/>
  <c r="AX857" i="1" a="1"/>
  <c r="AR655" i="1" a="1"/>
  <c r="AT537" i="1" a="1"/>
  <c r="AS846" i="1" a="1"/>
  <c r="BE622" i="1" a="1"/>
  <c r="BC832" i="1" a="1"/>
  <c r="AZ670" i="1" a="1"/>
  <c r="BA521" i="1" a="1"/>
  <c r="BE641" i="1" a="1"/>
  <c r="BB615" i="1" a="1"/>
  <c r="AY510" i="1" a="1"/>
  <c r="BH767" i="1" a="1"/>
  <c r="AS670" i="1" a="1"/>
  <c r="AO618" i="1" a="1"/>
  <c r="AO263" i="1" a="1"/>
  <c r="AP729" i="1" a="1"/>
  <c r="BJ706" i="1" a="1"/>
  <c r="AZ624" i="1" a="1"/>
  <c r="BI270" i="1" a="1"/>
  <c r="AX665" i="1" a="1"/>
  <c r="AW606" i="1" a="1"/>
  <c r="AY555" i="1" a="1"/>
  <c r="AU242" i="1" a="1"/>
  <c r="AW788" i="1" a="1"/>
  <c r="AZ300" i="1" a="1"/>
  <c r="BG724" i="1" a="1"/>
  <c r="AX765" i="1" a="1"/>
  <c r="BB562" i="1" a="1"/>
  <c r="AU747" i="1" a="1"/>
  <c r="AQ622" i="1" a="1"/>
  <c r="AS623" i="1" a="1"/>
  <c r="BF234" i="1" a="1"/>
  <c r="AY824" i="1" a="1"/>
  <c r="AZ855" i="1" a="1"/>
  <c r="BI540" i="1" a="1"/>
  <c r="BD652" i="1" a="1"/>
  <c r="BC614" i="1" a="1"/>
  <c r="BI634" i="1" a="1"/>
  <c r="AT610" i="1" a="1"/>
  <c r="AS685" i="1" a="1"/>
  <c r="BA666" i="1" a="1"/>
  <c r="BA720" i="1" a="1"/>
  <c r="BI570" i="1" a="1"/>
  <c r="BF505" i="1" a="1"/>
  <c r="AS559" i="1" a="1"/>
  <c r="BG384" i="1" a="1"/>
  <c r="AZ310" i="1" a="1"/>
  <c r="BJ545" i="1" a="1"/>
  <c r="AY580" i="1" a="1"/>
  <c r="AU634" i="1" a="1"/>
  <c r="BH657" i="1" a="1"/>
  <c r="AS731" i="1" a="1"/>
  <c r="AQ563" i="1" a="1"/>
  <c r="AZ826" i="1" a="1"/>
  <c r="BC947" i="1" a="1"/>
  <c r="BG615" i="1" a="1"/>
  <c r="AS817" i="1" a="1"/>
  <c r="BJ681" i="1" a="1"/>
  <c r="BI218" i="1" a="1"/>
  <c r="AV772" i="1" a="1"/>
  <c r="AO591" i="1" a="1"/>
  <c r="AO616" i="1" a="1"/>
  <c r="AQ575" i="1" a="1"/>
  <c r="BG669" i="1" a="1"/>
  <c r="AZ512" i="1" a="1"/>
  <c r="AO299" i="1" a="1"/>
  <c r="AP572" i="1" a="1"/>
  <c r="BJ650" i="1" a="1"/>
  <c r="AY584" i="1" a="1"/>
  <c r="BC247" i="1" a="1"/>
  <c r="AP522" i="1" a="1"/>
  <c r="AT553" i="1" a="1"/>
  <c r="AX487" i="1" a="1"/>
  <c r="BG516" i="1" a="1"/>
  <c r="AU584" i="1" a="1"/>
  <c r="BJ649" i="1" a="1"/>
  <c r="AV588" i="1" a="1"/>
  <c r="BB667" i="1" a="1"/>
  <c r="BH739" i="1" a="1"/>
  <c r="BD334" i="1" a="1"/>
  <c r="BE739" i="1" a="1"/>
  <c r="AP617" i="1" a="1"/>
  <c r="BC532" i="1" a="1"/>
  <c r="AP593" i="1" a="1"/>
  <c r="AX489" i="1" a="1"/>
  <c r="AU687" i="1" a="1"/>
  <c r="AY605" i="1" a="1"/>
  <c r="BG511" i="1" a="1"/>
  <c r="AO698" i="1" a="1"/>
  <c r="BJ704" i="1" a="1"/>
  <c r="BD499" i="1" a="1"/>
  <c r="AR442" i="1" a="1"/>
  <c r="AP561" i="1" a="1"/>
  <c r="BF515" i="1" a="1"/>
  <c r="AS274" i="1" a="1"/>
  <c r="BE591" i="1" a="1"/>
  <c r="BF496" i="1" a="1"/>
  <c r="AR640" i="1" a="1"/>
  <c r="BI577" i="1" a="1"/>
  <c r="AX509" i="1" a="1"/>
  <c r="AR641" i="1" a="1"/>
  <c r="AU587" i="1" a="1"/>
  <c r="BI658" i="1" a="1"/>
  <c r="AT817" i="1" a="1"/>
  <c r="BE521" i="1" a="1"/>
  <c r="BF645" i="1" a="1"/>
  <c r="AO535" i="1" a="1"/>
  <c r="AT516" i="1" a="1"/>
  <c r="AP487" i="1" a="1"/>
  <c r="BG501" i="1" a="1"/>
  <c r="AT511" i="1" a="1"/>
  <c r="BE645" i="1" a="1"/>
  <c r="BD584" i="1" a="1"/>
  <c r="AO517" i="1" a="1"/>
  <c r="AP493" i="1" a="1"/>
  <c r="AQ656" i="1" a="1"/>
  <c r="BA611" i="1" a="1"/>
  <c r="BC587" i="1" a="1"/>
  <c r="AV613" i="1" a="1"/>
  <c r="AW841" i="1" a="1"/>
  <c r="BJ512" i="1" a="1"/>
  <c r="AW634" i="1" a="1"/>
  <c r="BC595" i="1" a="1"/>
  <c r="AV784" i="1" a="1"/>
  <c r="BE713" i="1" a="1"/>
  <c r="BC617" i="1" a="1"/>
  <c r="AP682" i="1" a="1"/>
  <c r="BG642" i="1" a="1"/>
  <c r="BF556" i="1" a="1"/>
  <c r="BE276" i="1" a="1"/>
  <c r="AW663" i="1" a="1"/>
  <c r="BH627" i="1" a="1"/>
  <c r="AZ608" i="1" a="1"/>
  <c r="BD559" i="1" a="1"/>
  <c r="AO597" i="1" a="1"/>
  <c r="AU531" i="1" a="1"/>
  <c r="AZ627" i="1" a="1"/>
  <c r="AZ695" i="1" a="1"/>
  <c r="BI673" i="1" a="1"/>
  <c r="BG840" i="1" a="1"/>
  <c r="AO278" i="1" a="1"/>
  <c r="BJ538" i="1" a="1"/>
  <c r="AU559" i="1" a="1"/>
  <c r="BF724" i="1" a="1"/>
  <c r="BE338" i="1" a="1"/>
  <c r="BH807" i="1" a="1"/>
  <c r="BD664" i="1" a="1"/>
  <c r="AW614" i="1" a="1"/>
  <c r="AY235" i="1" a="1"/>
  <c r="AQ671" i="1" a="1"/>
  <c r="BA595" i="1" a="1"/>
  <c r="BF552" i="1" a="1"/>
  <c r="AW605" i="1" a="1"/>
  <c r="AQ781" i="1" a="1"/>
  <c r="AQ684" i="1" a="1"/>
  <c r="BB588" i="1" a="1"/>
  <c r="AS665" i="1" a="1"/>
  <c r="AW591" i="1" a="1"/>
  <c r="BH803" i="1" a="1"/>
  <c r="BF524" i="1" a="1"/>
  <c r="BF829" i="1" a="1"/>
  <c r="AU688" i="1" a="1"/>
  <c r="AQ578" i="1" a="1"/>
  <c r="AS540" i="1" a="1"/>
  <c r="AQ741" i="1" a="1"/>
  <c r="BJ815" i="1" a="1"/>
  <c r="AO639" i="1" a="1"/>
  <c r="AQ508" i="1" a="1"/>
  <c r="AU673" i="1" a="1"/>
  <c r="AP776" i="1" a="1"/>
  <c r="BJ647" i="1" a="1"/>
  <c r="AO544" i="1" a="1"/>
  <c r="AP649" i="1" a="1"/>
  <c r="AT752" i="1" a="1"/>
  <c r="BD688" i="1" a="1"/>
  <c r="AX294" i="1" a="1"/>
  <c r="BF612" i="1" a="1"/>
  <c r="AZ638" i="1" a="1"/>
  <c r="AQ506" i="1" a="1"/>
  <c r="AX240" i="1" a="1"/>
  <c r="AR944" i="1" a="1"/>
  <c r="BE525" i="1" a="1"/>
  <c r="AT514" i="1" a="1"/>
  <c r="AT565" i="1" a="1"/>
  <c r="AQ760" i="1" a="1"/>
  <c r="BF761" i="1" a="1"/>
  <c r="BJ524" i="1" a="1"/>
  <c r="AP531" i="1" a="1"/>
  <c r="BJ730" i="1" a="1"/>
  <c r="BC524" i="1" a="1"/>
  <c r="BA569" i="1" a="1"/>
  <c r="BA488" i="1" a="1"/>
  <c r="BI820" i="1" a="1"/>
  <c r="AU754" i="1" a="1"/>
  <c r="AU638" i="1" a="1"/>
  <c r="BB484" i="1" a="1"/>
  <c r="BC498" i="1" a="1"/>
  <c r="BH527" i="1" a="1"/>
  <c r="BE826" i="1" a="1"/>
  <c r="BG638" i="1" a="1"/>
  <c r="AY514" i="1" a="1"/>
  <c r="BD730" i="1" a="1"/>
  <c r="AU524" i="1" a="1"/>
  <c r="BH518" i="1" a="1"/>
  <c r="BF848" i="1" a="1"/>
  <c r="BJ355" i="1" a="1"/>
  <c r="AR578" i="1" a="1"/>
  <c r="BC813" i="1" a="1"/>
  <c r="AW234" i="1" a="1"/>
  <c r="AP249" i="1" a="1"/>
  <c r="BI509" i="1" a="1"/>
  <c r="BG807" i="1" a="1"/>
  <c r="AQ796" i="1" a="1"/>
  <c r="AW553" i="1" a="1"/>
  <c r="AU567" i="1" a="1"/>
  <c r="BE841" i="1" a="1"/>
  <c r="BI617" i="1" a="1"/>
  <c r="AV552" i="1" a="1"/>
  <c r="BB610" i="1" a="1"/>
  <c r="BF605" i="1" a="1"/>
  <c r="BB857" i="1" a="1"/>
  <c r="AY568" i="1" a="1"/>
  <c r="BC562" i="1" a="1"/>
  <c r="BG581" i="1" a="1"/>
  <c r="BJ249" i="1" a="1"/>
  <c r="AP506" i="1" a="1"/>
  <c r="AY755" i="1" a="1"/>
  <c r="BB642" i="1" a="1"/>
  <c r="AO540" i="1" a="1"/>
  <c r="AR535" i="1" a="1"/>
  <c r="AT263" i="1" a="1"/>
  <c r="AX565" i="1" a="1"/>
  <c r="AV631" i="1" a="1"/>
  <c r="AR801" i="1" a="1"/>
  <c r="BC511" i="1" a="1"/>
  <c r="AR696" i="1" a="1"/>
  <c r="AU832" i="1" a="1"/>
  <c r="BI514" i="1" a="1"/>
  <c r="BB750" i="1" a="1"/>
  <c r="BH755" i="1" a="1"/>
  <c r="AP745" i="1" a="1"/>
  <c r="BJ570" i="1" a="1"/>
  <c r="AT231" i="1" a="1"/>
  <c r="BC640" i="1" a="1"/>
  <c r="BB513" i="1" a="1"/>
  <c r="AP580" i="1" a="1"/>
  <c r="AP760" i="1" a="1"/>
  <c r="AR833" i="1" a="1"/>
  <c r="BC586" i="1" a="1"/>
  <c r="AP502" i="1" a="1"/>
  <c r="BC807" i="1" a="1"/>
  <c r="AV797" i="1" a="1"/>
  <c r="BH580" i="1" a="1"/>
  <c r="BF581" i="1" a="1"/>
  <c r="BJ339" i="1" a="1"/>
  <c r="AZ849" i="1" a="1"/>
  <c r="AS642" i="1" a="1"/>
  <c r="AX837" i="1" a="1"/>
  <c r="AT549" i="1" a="1"/>
  <c r="BE562" i="1" a="1"/>
  <c r="AR526" i="1" a="1"/>
  <c r="BE539" i="1" a="1"/>
  <c r="AU504" i="1" a="1"/>
  <c r="AS652" i="1" a="1"/>
  <c r="BB763" i="1" a="1"/>
  <c r="AT665" i="1" a="1"/>
  <c r="BH563" i="1" a="1"/>
  <c r="BB509" i="1" a="1"/>
  <c r="BH519" i="1" a="1"/>
  <c r="BF507" i="1" a="1"/>
  <c r="AW758" i="1" a="1"/>
  <c r="BF713" i="1" a="1"/>
  <c r="BA358" i="1" a="1"/>
  <c r="BB806" i="1" a="1"/>
  <c r="BE512" i="1" a="1"/>
  <c r="AU502" i="1" a="1"/>
  <c r="BC274" i="1" a="1"/>
  <c r="BA582" i="1" a="1"/>
  <c r="AY799" i="1" a="1"/>
  <c r="AQ614" i="1" a="1"/>
  <c r="AZ240" i="1" a="1"/>
  <c r="BG678" i="1" a="1"/>
  <c r="BJ322" i="1" a="1"/>
  <c r="BD322" i="1" a="1"/>
  <c r="BC651" i="1" a="1"/>
  <c r="AU579" i="1" a="1"/>
  <c r="BJ514" i="1" a="1"/>
  <c r="BI846" i="1" a="1"/>
  <c r="AO730" i="1" a="1"/>
  <c r="BG834" i="1" a="1"/>
  <c r="AS314" i="1" a="1"/>
  <c r="AU514" i="1" a="1"/>
  <c r="BB507" i="1" a="1"/>
  <c r="AR348" i="1" a="1"/>
  <c r="AR653" i="1" a="1"/>
  <c r="BG760" i="1" a="1"/>
  <c r="AW687" i="1" a="1"/>
  <c r="AW556" i="1" a="1"/>
  <c r="AR661" i="1" a="1"/>
  <c r="BE699" i="1" a="1"/>
  <c r="AS547" i="1" a="1"/>
  <c r="AS728" i="1" a="1"/>
  <c r="BJ336" i="1" a="1"/>
  <c r="BB271" i="1" a="1"/>
  <c r="AO337" i="1" a="1"/>
  <c r="BB826" i="1" a="1"/>
  <c r="BD856" i="1" a="1"/>
  <c r="BC630" i="1" a="1"/>
  <c r="AT837" i="1" a="1"/>
  <c r="AX553" i="1" a="1"/>
  <c r="BA817" i="1" a="1"/>
  <c r="BB632" i="1" a="1"/>
  <c r="BJ641" i="1" a="1"/>
  <c r="AO584" i="1" a="1"/>
  <c r="BH799" i="1" a="1"/>
  <c r="AS501" i="1" a="1"/>
  <c r="AQ559" i="1" a="1"/>
  <c r="BC245" i="1" a="1"/>
  <c r="AY554" i="1" a="1"/>
  <c r="AZ558" i="1" a="1"/>
  <c r="AT601" i="1" a="1"/>
  <c r="BH491" i="1" a="1"/>
  <c r="BH238" i="1" a="1"/>
  <c r="AR672" i="1" a="1"/>
  <c r="AZ738" i="1" a="1"/>
  <c r="BA483" i="1" a="1"/>
  <c r="AU784" i="1" a="1"/>
  <c r="BJ232" i="1" a="1"/>
  <c r="AV305" i="1" a="1"/>
  <c r="AT550" i="1" a="1"/>
  <c r="AO240" i="1" a="1"/>
  <c r="BA491" i="1" a="1"/>
  <c r="AW311" i="1" a="1"/>
  <c r="BH823" i="1" a="1"/>
  <c r="AU538" i="1" a="1"/>
  <c r="BH295" i="1" a="1"/>
  <c r="AZ571" i="1" a="1"/>
  <c r="AQ788" i="1" a="1"/>
  <c r="AW406" i="1" a="1"/>
  <c r="AS794" i="1" a="1"/>
  <c r="AV535" i="1" a="1"/>
  <c r="BG255" i="1" a="1"/>
  <c r="BH642" i="1" a="1"/>
  <c r="AY565" i="1" a="1"/>
  <c r="AQ810" i="1" a="1"/>
  <c r="AT699" i="1" a="1"/>
  <c r="AU547" i="1" a="1"/>
  <c r="BB555" i="1" a="1"/>
  <c r="BB598" i="1" a="1"/>
  <c r="BH649" i="1" a="1"/>
  <c r="AR501" i="1" a="1"/>
  <c r="AT359" i="1" a="1"/>
  <c r="AX510" i="1" a="1"/>
  <c r="AY727" i="1" a="1"/>
  <c r="AX492" i="1" a="1"/>
  <c r="BE796" i="1" a="1"/>
  <c r="BJ622" i="1" a="1"/>
  <c r="AQ647" i="1" a="1"/>
  <c r="BH723" i="1" a="1"/>
  <c r="AW688" i="1" a="1"/>
  <c r="AP278" i="1" a="1"/>
  <c r="BF522" i="1" a="1"/>
  <c r="BE543" i="1" a="1"/>
  <c r="AW561" i="1" a="1"/>
  <c r="AQ634" i="1" a="1"/>
  <c r="AO226" i="1" a="1"/>
  <c r="AR244" i="1" a="1"/>
  <c r="AT643" i="1" a="1"/>
  <c r="BA683" i="1" a="1"/>
  <c r="AS278" i="1" a="1"/>
  <c r="AR540" i="1" a="1"/>
  <c r="BD622" i="1" a="1"/>
  <c r="BF281" i="1" a="1"/>
  <c r="BG313" i="1" a="1"/>
  <c r="BH236" i="1" a="1"/>
  <c r="AT227" i="1" a="1"/>
  <c r="BI677" i="1" a="1"/>
  <c r="BI483" i="1" a="1"/>
  <c r="AT552" i="1" a="1"/>
  <c r="AS557" i="1" a="1"/>
  <c r="BH231" i="1" a="1"/>
  <c r="AW289" i="1" a="1"/>
  <c r="AV288" i="1" a="1"/>
  <c r="AW618" i="1" a="1"/>
  <c r="AV570" i="1" a="1"/>
  <c r="AS602" i="1" a="1"/>
  <c r="AX726" i="1" a="1"/>
  <c r="AR643" i="1" a="1"/>
  <c r="AR744" i="1" a="1"/>
  <c r="BI252" i="1" a="1"/>
  <c r="AY492" i="1" a="1"/>
  <c r="AS716" i="1" a="1"/>
  <c r="AX629" i="1" a="1"/>
  <c r="BF648" i="1" a="1"/>
  <c r="AP633" i="1" a="1"/>
  <c r="BG661" i="1" a="1"/>
  <c r="BC512" i="1" a="1"/>
  <c r="AW510" i="1" a="1"/>
  <c r="BE584" i="1" a="1"/>
  <c r="AZ709" i="1" a="1"/>
  <c r="BI552" i="1" a="1"/>
  <c r="BA822" i="1" a="1"/>
  <c r="AY499" i="1" a="1"/>
  <c r="AW509" i="1" a="1"/>
  <c r="AZ661" i="1" a="1"/>
  <c r="BH796" i="1" a="1"/>
  <c r="BF271" i="1" a="1"/>
  <c r="BD679" i="1" a="1"/>
  <c r="AU565" i="1" a="1"/>
  <c r="AW644" i="1" a="1"/>
  <c r="AT725" i="1" a="1"/>
  <c r="BB716" i="1" a="1"/>
  <c r="AU599" i="1" a="1"/>
  <c r="BH780" i="1" a="1"/>
  <c r="BJ695" i="1" a="1"/>
  <c r="AX537" i="1" a="1"/>
  <c r="AX547" i="1" a="1"/>
  <c r="BJ631" i="1" a="1"/>
  <c r="AZ552" i="1" a="1"/>
  <c r="AQ664" i="1" a="1"/>
  <c r="AQ774" i="1" a="1"/>
  <c r="AZ748" i="1" a="1"/>
  <c r="AX835" i="1" a="1"/>
  <c r="AS289" i="1" a="1"/>
  <c r="AX548" i="1" a="1"/>
  <c r="AW526" i="1" a="1"/>
  <c r="AW632" i="1" a="1"/>
  <c r="AP350" i="1" a="1"/>
  <c r="AP552" i="1" a="1"/>
  <c r="BF545" i="1" a="1"/>
  <c r="AR659" i="1" a="1"/>
  <c r="AO488" i="1" a="1"/>
  <c r="AV530" i="1" a="1"/>
  <c r="AY544" i="1" a="1"/>
  <c r="BD630" i="1" a="1"/>
  <c r="BE825" i="1" a="1"/>
  <c r="AU787" i="1" a="1"/>
  <c r="AV729" i="1" a="1"/>
  <c r="AP712" i="1" a="1"/>
  <c r="AZ532" i="1" a="1"/>
  <c r="BI684" i="1" a="1"/>
  <c r="AR241" i="1" a="1"/>
  <c r="AR223" i="1" a="1"/>
  <c r="BB832" i="1" a="1"/>
  <c r="BC601" i="1" a="1"/>
  <c r="AZ736" i="1" a="1"/>
  <c r="BC516" i="1" a="1"/>
  <c r="AO760" i="1" a="1"/>
  <c r="BG628" i="1" a="1"/>
  <c r="BI721" i="1" a="1"/>
  <c r="AZ761" i="1" a="1"/>
  <c r="BH737" i="1" a="1"/>
  <c r="BE321" i="1" a="1"/>
  <c r="AY680" i="1" a="1"/>
  <c r="AS590" i="1" a="1"/>
  <c r="AS744" i="1" a="1"/>
  <c r="BF762" i="1" a="1"/>
  <c r="BF540" i="1" a="1"/>
  <c r="BJ662" i="1" a="1"/>
  <c r="AX572" i="1" a="1"/>
  <c r="AT573" i="1" a="1"/>
  <c r="BH620" i="1" a="1"/>
  <c r="AR679" i="1" a="1"/>
  <c r="BD695" i="1" a="1"/>
  <c r="BE601" i="1" a="1"/>
  <c r="BH819" i="1" a="1"/>
  <c r="BA417" i="1" a="1"/>
  <c r="AO746" i="1" a="1"/>
  <c r="AV721" i="1" a="1"/>
  <c r="AY786" i="1" a="1"/>
  <c r="AO547" i="1" a="1"/>
  <c r="AY848" i="1" a="1"/>
  <c r="AT654" i="1" a="1"/>
  <c r="AV609" i="1" a="1"/>
  <c r="AP789" i="1" a="1"/>
  <c r="BD717" i="1" a="1"/>
  <c r="BJ778" i="1" a="1"/>
  <c r="AR780" i="1" a="1"/>
  <c r="AT775" i="1" a="1"/>
  <c r="BJ559" i="1" a="1"/>
  <c r="BB493" i="1" a="1"/>
  <c r="AR546" i="1" a="1"/>
  <c r="AS684" i="1" a="1"/>
  <c r="AV229" i="1" a="1"/>
  <c r="AU814" i="1" a="1"/>
  <c r="AU625" i="1" a="1"/>
  <c r="BE733" i="1" a="1"/>
  <c r="BH488" i="1" a="1"/>
  <c r="BJ851" i="1" a="1"/>
  <c r="BA583" i="1" a="1"/>
  <c r="BH837" i="1" a="1"/>
  <c r="BC560" i="1" a="1"/>
  <c r="BG674" i="1" a="1"/>
  <c r="BA659" i="1" a="1"/>
  <c r="AQ659" i="1" a="1"/>
  <c r="AQ799" i="1" a="1"/>
  <c r="AY617" i="1" a="1"/>
  <c r="AX541" i="1" a="1"/>
  <c r="AW693" i="1" a="1"/>
  <c r="BB680" i="1" a="1"/>
  <c r="BA652" i="1" a="1"/>
  <c r="BI779" i="1" a="1"/>
  <c r="AS562" i="1" a="1"/>
  <c r="AV496" i="1" a="1"/>
  <c r="BH718" i="1" a="1"/>
  <c r="AZ572" i="1" a="1"/>
  <c r="BE756" i="1" a="1"/>
  <c r="BD532" i="1" a="1"/>
  <c r="AY240" i="1" a="1"/>
  <c r="AP553" i="1" a="1"/>
  <c r="BB845" i="1" a="1"/>
  <c r="AP632" i="1" a="1"/>
  <c r="BI539" i="1" a="1"/>
  <c r="AQ777" i="1" a="1"/>
  <c r="BG330" i="1" a="1"/>
  <c r="AV522" i="1" a="1"/>
  <c r="BB486" i="1" a="1"/>
  <c r="AU418" i="1" a="1"/>
  <c r="BE278" i="1" a="1"/>
  <c r="AS297" i="1" a="1"/>
  <c r="AZ511" i="1" a="1"/>
  <c r="BD616" i="1" a="1"/>
  <c r="AT489" i="1" a="1"/>
  <c r="BH532" i="1" a="1"/>
  <c r="AX237" i="1" a="1"/>
  <c r="AO813" i="1" a="1"/>
  <c r="AT703" i="1" a="1"/>
  <c r="AV680" i="1" a="1"/>
  <c r="BC514" i="1" a="1"/>
  <c r="BJ270" i="1" a="1"/>
  <c r="AP507" i="1" a="1"/>
  <c r="BF550" i="1" a="1"/>
  <c r="BB691" i="1" a="1"/>
  <c r="AW617" i="1" a="1"/>
  <c r="AQ604" i="1" a="1"/>
  <c r="AS818" i="1" a="1"/>
  <c r="AS516" i="1" a="1"/>
  <c r="AT684" i="1" a="1"/>
  <c r="AS539" i="1" a="1"/>
  <c r="AY699" i="1" a="1"/>
  <c r="AR759" i="1" a="1"/>
  <c r="BD774" i="1" a="1"/>
  <c r="AW738" i="1" a="1"/>
  <c r="BA844" i="1" a="1"/>
  <c r="BD592" i="1" a="1"/>
  <c r="AY550" i="1" a="1"/>
  <c r="BI576" i="1" a="1"/>
  <c r="BH650" i="1" a="1"/>
  <c r="BA392" i="1" a="1"/>
  <c r="BD517" i="1" a="1"/>
  <c r="BE508" i="1" a="1"/>
  <c r="AS530" i="1" a="1"/>
  <c r="BJ560" i="1" a="1"/>
  <c r="AY525" i="1" a="1"/>
  <c r="BH280" i="1" a="1"/>
  <c r="AO576" i="1" a="1"/>
  <c r="AS380" i="1" a="1"/>
  <c r="BA667" i="1" a="1"/>
  <c r="AV805" i="1" a="1"/>
  <c r="AQ829" i="1" a="1"/>
  <c r="AP231" i="1" a="1"/>
  <c r="AY728" i="1" a="1"/>
  <c r="BJ668" i="1" a="1"/>
  <c r="BG559" i="1" a="1"/>
  <c r="BH581" i="1" a="1"/>
  <c r="BH531" i="1" a="1"/>
  <c r="BF578" i="1" a="1"/>
  <c r="AY719" i="1" a="1"/>
  <c r="BA527" i="1" a="1"/>
  <c r="AT717" i="1" a="1"/>
  <c r="AY552" i="1" a="1"/>
  <c r="AW524" i="1" a="1"/>
  <c r="BC746" i="1" a="1"/>
  <c r="AS679" i="1" a="1"/>
  <c r="AS576" i="1" a="1"/>
  <c r="AZ636" i="1" a="1"/>
  <c r="AZ620" i="1" a="1"/>
  <c r="BD829" i="1" a="1"/>
  <c r="AY278" i="1" a="1"/>
  <c r="BB772" i="1" a="1"/>
  <c r="BJ740" i="1" a="1"/>
  <c r="BH356" i="1" a="1"/>
  <c r="AQ816" i="1" a="1"/>
  <c r="BB700" i="1" a="1"/>
  <c r="AY791" i="1" a="1"/>
  <c r="AS525" i="1" a="1"/>
  <c r="AO266" i="1" a="1"/>
  <c r="AX599" i="1" a="1"/>
  <c r="BJ567" i="1" a="1"/>
  <c r="BD603" i="1" a="1"/>
  <c r="AX799" i="1" a="1"/>
  <c r="AS586" i="1" a="1"/>
  <c r="BB604" i="1" a="1"/>
  <c r="BI503" i="1" a="1"/>
  <c r="AV646" i="1" a="1"/>
  <c r="BA588" i="1" a="1"/>
  <c r="AW599" i="1" a="1"/>
  <c r="BE488" i="1" a="1"/>
  <c r="AP545" i="1" a="1"/>
  <c r="AO516" i="1" a="1"/>
  <c r="BG546" i="1" a="1"/>
  <c r="AO608" i="1" a="1"/>
  <c r="BC515" i="1" a="1"/>
  <c r="BD841" i="1" a="1"/>
  <c r="BF670" i="1" a="1"/>
  <c r="BA552" i="1" a="1"/>
  <c r="BI676" i="1" a="1"/>
  <c r="BA557" i="1" a="1"/>
  <c r="AV533" i="1" a="1"/>
  <c r="AY488" i="1" a="1"/>
  <c r="BF577" i="1" a="1"/>
  <c r="AQ690" i="1" a="1"/>
  <c r="BE558" i="1" a="1"/>
  <c r="BD510" i="1" a="1"/>
  <c r="AW254" i="1" a="1"/>
  <c r="AO766" i="1" a="1"/>
  <c r="BF411" i="1" a="1"/>
  <c r="BB824" i="1" a="1"/>
  <c r="AS520" i="1" a="1"/>
  <c r="AQ624" i="1" a="1"/>
  <c r="AS594" i="1" a="1"/>
  <c r="BI645" i="1" a="1"/>
  <c r="BB762" i="1" a="1"/>
  <c r="BA530" i="1" a="1"/>
  <c r="BB531" i="1" a="1"/>
  <c r="AS610" i="1" a="1"/>
  <c r="AP796" i="1" a="1"/>
  <c r="BI612" i="1" a="1"/>
  <c r="BC592" i="1" a="1"/>
  <c r="AU558" i="1" a="1"/>
  <c r="AS564" i="1" a="1"/>
  <c r="AS592" i="1" a="1"/>
  <c r="BB542" i="1" a="1"/>
  <c r="BC648" i="1" a="1"/>
  <c r="AT551" i="1" a="1"/>
  <c r="AX613" i="1" a="1"/>
  <c r="BF286" i="1" a="1"/>
  <c r="BD511" i="1" a="1"/>
  <c r="BI688" i="1" a="1"/>
  <c r="AQ661" i="1" a="1"/>
  <c r="AZ548" i="1" a="1"/>
  <c r="AY656" i="1" a="1"/>
  <c r="BD544" i="1" a="1"/>
  <c r="AR599" i="1" a="1"/>
  <c r="AS816" i="1" a="1"/>
  <c r="AZ718" i="1" a="1"/>
  <c r="BA330" i="1" a="1"/>
  <c r="AS653" i="1" a="1"/>
  <c r="BC822" i="1" a="1"/>
  <c r="AV858" i="1" a="1"/>
  <c r="BC852" i="1" a="1"/>
  <c r="BA299" i="1" a="1"/>
  <c r="BH523" i="1" a="1"/>
  <c r="AV493" i="1" a="1"/>
  <c r="AU602" i="1" a="1"/>
  <c r="AV540" i="1" a="1"/>
  <c r="AX771" i="1" a="1"/>
  <c r="BD607" i="1" a="1"/>
  <c r="BC545" i="1" a="1"/>
  <c r="BJ586" i="1" a="1"/>
  <c r="AS577" i="1" a="1"/>
  <c r="BE499" i="1" a="1"/>
  <c r="AQ757" i="1" a="1"/>
  <c r="BG648" i="1" a="1"/>
  <c r="AZ561" i="1" a="1"/>
  <c r="BF686" i="1" a="1"/>
  <c r="BH662" i="1" a="1"/>
  <c r="BA608" i="1" a="1"/>
  <c r="AY677" i="1" a="1"/>
  <c r="BA258" i="1" a="1"/>
  <c r="AY678" i="1" a="1"/>
  <c r="AQ582" i="1" a="1"/>
  <c r="BC315" i="1" a="1"/>
  <c r="AT547" i="1" a="1"/>
  <c r="AP558" i="1" a="1"/>
  <c r="AO655" i="1" a="1"/>
  <c r="BG499" i="1" a="1"/>
  <c r="AX790" i="1" a="1"/>
  <c r="BD571" i="1" a="1"/>
  <c r="AT299" i="1" a="1"/>
  <c r="BF528" i="1" a="1"/>
  <c r="BA586" i="1" a="1"/>
  <c r="AU499" i="1" a="1"/>
  <c r="AU798" i="1" a="1"/>
  <c r="AV599" i="1" a="1"/>
  <c r="AR619" i="1" a="1"/>
  <c r="AW722" i="1" a="1"/>
  <c r="AT546" i="1" a="1"/>
  <c r="BJ839" i="1" a="1"/>
  <c r="BH520" i="1" a="1"/>
  <c r="BF669" i="1" a="1"/>
  <c r="BC664" i="1" a="1"/>
  <c r="BH614" i="1" a="1"/>
  <c r="AQ845" i="1" a="1"/>
  <c r="BF616" i="1" a="1"/>
  <c r="AO740" i="1" a="1"/>
  <c r="BF678" i="1" a="1"/>
  <c r="BF780" i="1" a="1"/>
  <c r="AO533" i="1" a="1"/>
  <c r="BG599" i="1" a="1"/>
  <c r="BB755" i="1" a="1"/>
  <c r="AS656" i="1" a="1"/>
  <c r="BG570" i="1" a="1"/>
  <c r="BE750" i="1" a="1"/>
  <c r="AU498" i="1" a="1"/>
  <c r="BE583" i="1" a="1"/>
  <c r="BI513" i="1" a="1"/>
  <c r="BB218" i="1" a="1"/>
  <c r="BA711" i="1" a="1"/>
  <c r="AQ708" i="1" a="1"/>
  <c r="AV485" i="1" a="1"/>
  <c r="AQ735" i="1" a="1"/>
  <c r="BA802" i="1" a="1"/>
  <c r="AY619" i="1" a="1"/>
  <c r="AX824" i="1" a="1"/>
  <c r="AQ322" i="1" a="1"/>
  <c r="AY328" i="1" a="1"/>
  <c r="AO491" i="1" a="1"/>
  <c r="BA541" i="1" a="1"/>
  <c r="AZ544" i="1" a="1"/>
  <c r="AQ533" i="1" a="1"/>
  <c r="BE646" i="1" a="1"/>
  <c r="AW572" i="1" a="1"/>
  <c r="AX583" i="1" a="1"/>
  <c r="BJ596" i="1" a="1"/>
  <c r="AQ519" i="1" a="1"/>
  <c r="AZ507" i="1" a="1"/>
  <c r="BB567" i="1" a="1"/>
  <c r="AX514" i="1" a="1"/>
  <c r="AU656" i="1" a="1"/>
  <c r="BG487" i="1" a="1"/>
  <c r="AR757" i="1" a="1"/>
  <c r="BC579" i="1" a="1"/>
  <c r="BH611" i="1" a="1"/>
  <c r="BB494" i="1" a="1"/>
  <c r="BD578" i="1" a="1"/>
  <c r="BE775" i="1" a="1"/>
  <c r="BF495" i="1" a="1"/>
  <c r="AP706" i="1" a="1"/>
  <c r="AT629" i="1" a="1"/>
  <c r="AT811" i="1" a="1"/>
  <c r="BJ639" i="1" a="1"/>
  <c r="AQ594" i="1" a="1"/>
  <c r="BA535" i="1" a="1"/>
  <c r="BA831" i="1" a="1"/>
  <c r="BJ723" i="1" a="1"/>
  <c r="BB613" i="1" a="1"/>
  <c r="BJ850" i="1" a="1"/>
  <c r="AU505" i="1" a="1"/>
  <c r="AZ326" i="1" a="1"/>
  <c r="BB516" i="1" a="1"/>
  <c r="AP652" i="1" a="1"/>
  <c r="BG523" i="1" a="1"/>
  <c r="AX661" i="1" a="1"/>
  <c r="AS507" i="1" a="1"/>
  <c r="AY604" i="1" a="1"/>
  <c r="AT559" i="1" a="1"/>
  <c r="AQ527" i="1" a="1"/>
  <c r="AU575" i="1" a="1"/>
  <c r="AS613" i="1" a="1"/>
  <c r="AX635" i="1" a="1"/>
  <c r="BD642" i="1" a="1"/>
  <c r="BH669" i="1" a="1"/>
  <c r="AR630" i="1" a="1"/>
  <c r="AZ509" i="1" a="1"/>
  <c r="BE533" i="1" a="1"/>
  <c r="BH730" i="1" a="1"/>
  <c r="AY569" i="1" a="1"/>
  <c r="BG706" i="1" a="1"/>
  <c r="AX518" i="1" a="1"/>
  <c r="BC565" i="1" a="1"/>
  <c r="AQ261" i="1" a="1"/>
  <c r="BC280" i="1" a="1"/>
  <c r="BE544" i="1" a="1"/>
  <c r="BI485" i="1" a="1"/>
  <c r="BH798" i="1" a="1"/>
  <c r="AS706" i="1" a="1"/>
  <c r="AR486" i="1" a="1"/>
  <c r="BH643" i="1" a="1"/>
  <c r="BA747" i="1" a="1"/>
  <c r="BE720" i="1" a="1"/>
  <c r="BG799" i="1" a="1"/>
  <c r="AU630" i="1" a="1"/>
  <c r="BJ771" i="1" a="1"/>
  <c r="AY654" i="1" a="1"/>
  <c r="AT659" i="1" a="1"/>
  <c r="BH671" i="1" a="1"/>
  <c r="AP604" i="1" a="1"/>
  <c r="BG619" i="1" a="1"/>
  <c r="BH564" i="1" a="1"/>
  <c r="AO534" i="1" a="1"/>
  <c r="BI795" i="1" a="1"/>
  <c r="BF520" i="1" a="1"/>
  <c r="AP803" i="1" a="1"/>
  <c r="BC522" i="1" a="1"/>
  <c r="AT485" i="1" a="1"/>
  <c r="BG580" i="1" a="1"/>
  <c r="AY718" i="1" a="1"/>
  <c r="AQ764" i="1" a="1"/>
  <c r="AT492" i="1" a="1"/>
  <c r="AQ581" i="1" a="1"/>
  <c r="AT720" i="1" a="1"/>
  <c r="AY454" i="1" a="1"/>
  <c r="BB511" i="1" a="1"/>
  <c r="AO568" i="1" a="1"/>
  <c r="BC218" i="1" a="1"/>
  <c r="BE233" i="1" a="1"/>
  <c r="AR555" i="1" a="1"/>
  <c r="BF554" i="1" a="1"/>
  <c r="BJ606" i="1" a="1"/>
  <c r="AV690" i="1" a="1"/>
  <c r="AS801" i="1" a="1"/>
  <c r="BA603" i="1" a="1"/>
  <c r="BE655" i="1" a="1"/>
  <c r="BJ470" i="1" a="1"/>
  <c r="AP795" i="1" a="1"/>
  <c r="BH543" i="1" a="1"/>
  <c r="AR559" i="1" a="1"/>
  <c r="BJ611" i="1" a="1"/>
  <c r="BE615" i="1" a="1"/>
  <c r="BI725" i="1" a="1"/>
  <c r="AZ667" i="1" a="1"/>
  <c r="BH279" i="1" a="1"/>
  <c r="AY661" i="1" a="1"/>
  <c r="BE511" i="1" a="1"/>
  <c r="AT588" i="1" a="1"/>
  <c r="BC663" i="1" a="1"/>
  <c r="AY708" i="1" a="1"/>
  <c r="BJ300" i="1" a="1"/>
  <c r="BD521" i="1" a="1"/>
  <c r="AT626" i="1" a="1"/>
  <c r="BJ262" i="1" a="1"/>
  <c r="AO652" i="1" a="1"/>
  <c r="BH602" i="1" a="1"/>
  <c r="AR668" i="1" a="1"/>
  <c r="AO606" i="1" a="1"/>
  <c r="BG633" i="1" a="1"/>
  <c r="AX505" i="1" a="1"/>
  <c r="AZ771" i="1" a="1"/>
  <c r="AV538" i="1" a="1"/>
  <c r="AY785" i="1" a="1"/>
  <c r="BA243" i="1" a="1"/>
  <c r="AS573" i="1" a="1"/>
  <c r="BF694" i="1" a="1"/>
  <c r="BF755" i="1" a="1"/>
  <c r="AQ644" i="1" a="1"/>
  <c r="AS579" i="1" a="1"/>
  <c r="AW598" i="1" a="1"/>
  <c r="AY665" i="1" a="1"/>
  <c r="BD740" i="1" a="1"/>
  <c r="BC758" i="1" a="1"/>
  <c r="BF514" i="1" a="1"/>
  <c r="BE613" i="1" a="1"/>
  <c r="AP497" i="1" a="1"/>
  <c r="AU663" i="1" a="1"/>
  <c r="AQ512" i="1" a="1"/>
  <c r="AT486" i="1" a="1"/>
  <c r="AO513" i="1" a="1"/>
  <c r="BC700" i="1" a="1"/>
  <c r="AV712" i="1" a="1"/>
  <c r="AT824" i="1" a="1"/>
  <c r="BH566" i="1" a="1"/>
  <c r="BA486" i="1" a="1"/>
  <c r="BI707" i="1" a="1"/>
  <c r="AQ522" i="1" a="1"/>
  <c r="AP526" i="1" a="1"/>
  <c r="BD637" i="1" a="1"/>
  <c r="AT812" i="1" a="1"/>
  <c r="AR561" i="1" a="1"/>
  <c r="AR815" i="1" a="1"/>
  <c r="BJ642" i="1" a="1"/>
  <c r="AZ648" i="1" a="1"/>
  <c r="AQ675" i="1" a="1"/>
  <c r="AY683" i="1" a="1"/>
  <c r="BE392" i="1" a="1"/>
  <c r="BB614" i="1" a="1"/>
  <c r="AZ779" i="1" a="1"/>
  <c r="AU540" i="1" a="1"/>
  <c r="BD757" i="1" a="1"/>
  <c r="BH515" i="1" a="1"/>
  <c r="BE548" i="1" a="1"/>
  <c r="AU629" i="1" a="1"/>
  <c r="BJ820" i="1" a="1"/>
  <c r="BF772" i="1" a="1"/>
  <c r="BF700" i="1" a="1"/>
  <c r="AP517" i="1" a="1"/>
  <c r="BF675" i="1" a="1"/>
  <c r="AO598" i="1" a="1"/>
  <c r="BA325" i="1" a="1"/>
  <c r="AO522" i="1" a="1"/>
  <c r="BG847" i="1" a="1"/>
  <c r="BC567" i="1" a="1"/>
  <c r="AR529" i="1" a="1"/>
  <c r="AV852" i="1" a="1"/>
  <c r="AU674" i="1" a="1"/>
  <c r="BI525" i="1" a="1"/>
  <c r="AV853" i="1" a="1"/>
  <c r="AW734" i="1" a="1"/>
  <c r="BF604" i="1" a="1"/>
  <c r="BF541" i="1" a="1"/>
  <c r="AT721" i="1" a="1"/>
  <c r="AY573" i="1" a="1"/>
  <c r="BD670" i="1" a="1"/>
  <c r="AQ558" i="1" a="1"/>
  <c r="BC547" i="1" a="1"/>
  <c r="AZ655" i="1" a="1"/>
  <c r="AZ783" i="1" a="1"/>
  <c r="BB603" i="1" a="1"/>
  <c r="BE743" i="1" a="1"/>
  <c r="AV605" i="1" a="1"/>
  <c r="BI551" i="1" a="1"/>
  <c r="BB594" i="1" a="1"/>
  <c r="AP679" i="1" a="1"/>
  <c r="BB609" i="1" a="1"/>
  <c r="BH548" i="1" a="1"/>
  <c r="BI429" i="1" a="1"/>
  <c r="BJ966" i="1" a="1"/>
  <c r="AR783" i="1" a="1"/>
  <c r="BC576" i="1" a="1"/>
  <c r="BF588" i="1" a="1"/>
  <c r="AT544" i="1" a="1"/>
  <c r="AX551" i="1" a="1"/>
  <c r="AU642" i="1" a="1"/>
  <c r="BF673" i="1" a="1"/>
  <c r="BJ576" i="1" a="1"/>
  <c r="AV639" i="1" a="1"/>
  <c r="BC704" i="1" a="1"/>
  <c r="BF615" i="1" a="1"/>
  <c r="AT557" i="1" a="1"/>
  <c r="AR605" i="1" a="1"/>
  <c r="AO716" i="1" a="1"/>
  <c r="AU550" i="1" a="1"/>
  <c r="AU618" i="1" a="1"/>
  <c r="AU842" i="1" a="1"/>
  <c r="AY675" i="1" a="1"/>
  <c r="AR631" i="1" a="1"/>
  <c r="AY523" i="1" a="1"/>
  <c r="AR788" i="1" a="1"/>
  <c r="AR515" i="1" a="1"/>
  <c r="BC712" i="1" a="1"/>
  <c r="AV576" i="1" a="1"/>
  <c r="AZ697" i="1" a="1"/>
  <c r="BG809" i="1" a="1"/>
  <c r="BB346" i="1" a="1"/>
  <c r="BE602" i="1" a="1"/>
  <c r="AV638" i="1" a="1"/>
  <c r="AY486" i="1" a="1"/>
  <c r="BH559" i="1" a="1"/>
  <c r="BB534" i="1" a="1"/>
  <c r="AV487" i="1" a="1"/>
  <c r="BF793" i="1" a="1"/>
  <c r="AX742" i="1" a="1"/>
  <c r="BE716" i="1" a="1"/>
  <c r="AO816" i="1" a="1"/>
  <c r="BI520" i="1" a="1"/>
  <c r="BG754" i="1" a="1"/>
  <c r="AU589" i="1" a="1"/>
  <c r="AQ821" i="1" a="1"/>
  <c r="BI726" i="1" a="1"/>
  <c r="AU517" i="1" a="1"/>
  <c r="BJ653" i="1" a="1"/>
  <c r="AV317" i="1" a="1"/>
  <c r="BF614" i="1" a="1"/>
  <c r="AU311" i="1" a="1"/>
  <c r="AS626" i="1" a="1"/>
  <c r="BG284" i="1" a="1"/>
  <c r="BC588" i="1" a="1"/>
  <c r="AZ611" i="1" a="1"/>
  <c r="AX639" i="1" a="1"/>
  <c r="BE704" i="1" a="1"/>
  <c r="AZ542" i="1" a="1"/>
  <c r="AU647" i="1" a="1"/>
  <c r="BC597" i="1" a="1"/>
  <c r="BJ844" i="1" a="1"/>
  <c r="BC726" i="1" a="1"/>
  <c r="BD803" i="1" a="1"/>
  <c r="BC285" i="1" a="1"/>
  <c r="BF555" i="1" a="1"/>
  <c r="AY493" i="1" a="1"/>
  <c r="BI734" i="1" a="1"/>
  <c r="AU725" i="1" a="1"/>
  <c r="AT347" i="1" a="1"/>
  <c r="AT858" i="1" a="1"/>
  <c r="AW779" i="1" a="1"/>
  <c r="BJ561" i="1" a="1"/>
  <c r="AV524" i="1" a="1"/>
  <c r="AQ639" i="1" a="1"/>
  <c r="BH632" i="1" a="1"/>
  <c r="BB611" i="1" a="1"/>
  <c r="AY521" i="1" a="1"/>
  <c r="BA515" i="1" a="1"/>
  <c r="AV651" i="1" a="1"/>
  <c r="BC604" i="1" a="1"/>
  <c r="AZ525" i="1" a="1"/>
  <c r="AR602" i="1" a="1"/>
  <c r="BA671" i="1" a="1"/>
  <c r="BB241" i="1" a="1"/>
  <c r="BH530" i="1" a="1"/>
  <c r="AT558" i="1" a="1"/>
  <c r="BE575" i="1" a="1"/>
  <c r="AZ691" i="1" a="1"/>
  <c r="AU680" i="1" a="1"/>
  <c r="AZ601" i="1" a="1"/>
  <c r="BD525" i="1" a="1"/>
  <c r="AW488" i="1" a="1"/>
  <c r="AU597" i="1" a="1"/>
  <c r="AT602" i="1" a="1"/>
  <c r="AT631" i="1" a="1"/>
  <c r="BE580" i="1" a="1"/>
  <c r="AY500" i="1" a="1"/>
  <c r="BA632" i="1" a="1"/>
  <c r="AZ505" i="1" a="1"/>
  <c r="BE555" i="1" a="1"/>
  <c r="AX533" i="1" a="1"/>
  <c r="AZ225" i="1" a="1"/>
  <c r="AS580" i="1" a="1"/>
  <c r="BB506" i="1" a="1"/>
  <c r="AT589" i="1" a="1"/>
  <c r="AX555" i="1" a="1"/>
  <c r="BI519" i="1" a="1"/>
  <c r="BG553" i="1" a="1"/>
  <c r="BA487" i="1" a="1"/>
  <c r="BE669" i="1" a="1"/>
  <c r="BJ537" i="1" a="1"/>
  <c r="BF506" i="1" a="1"/>
  <c r="BD669" i="1" a="1"/>
  <c r="AV831" i="1" a="1"/>
  <c r="AT583" i="1" a="1"/>
  <c r="AU548" i="1" a="1"/>
  <c r="BF831" i="1" a="1"/>
  <c r="BE675" i="1" a="1"/>
  <c r="AQ625" i="1" a="1"/>
  <c r="AW525" i="1" a="1"/>
  <c r="BB596" i="1" a="1"/>
  <c r="AU600" i="1" a="1"/>
  <c r="AS494" i="1" a="1"/>
  <c r="BG271" i="1" a="1"/>
  <c r="AW829" i="1" a="1"/>
  <c r="BG589" i="1" a="1"/>
  <c r="BA589" i="1" a="1"/>
  <c r="AX636" i="1" a="1"/>
  <c r="BD506" i="1" a="1"/>
  <c r="AS486" i="1" a="1"/>
  <c r="BG591" i="1" a="1"/>
  <c r="BA538" i="1" a="1"/>
  <c r="BJ520" i="1" a="1"/>
  <c r="AW546" i="1" a="1"/>
  <c r="AY766" i="1" a="1"/>
  <c r="BJ598" i="1" a="1"/>
  <c r="BA645" i="1" a="1"/>
  <c r="AS630" i="1" a="1"/>
  <c r="BA567" i="1" a="1"/>
  <c r="BA508" i="1" a="1"/>
  <c r="BG598" i="1" a="1"/>
  <c r="AU241" i="1" a="1"/>
  <c r="BC656" i="1" a="1"/>
  <c r="BC278" i="1" a="1"/>
  <c r="BD484" i="1" a="1"/>
  <c r="AY513" i="1" a="1"/>
  <c r="BB696" i="1" a="1"/>
  <c r="BG606" i="1" a="1"/>
  <c r="BI626" i="1" a="1"/>
  <c r="BE551" i="1" a="1"/>
  <c r="BA699" i="1" a="1"/>
  <c r="AS585" i="1" a="1"/>
  <c r="AY532" i="1" a="1"/>
  <c r="AZ605" i="1" a="1"/>
  <c r="AS646" i="1" a="1"/>
  <c r="AV674" i="1" a="1"/>
  <c r="BD593" i="1" a="1"/>
  <c r="BA680" i="1" a="1"/>
  <c r="AZ492" i="1" a="1"/>
  <c r="BH828" i="1" a="1"/>
  <c r="BE628" i="1" a="1"/>
  <c r="BC643" i="1" a="1"/>
  <c r="AR504" i="1" a="1"/>
  <c r="AU837" i="1" a="1"/>
  <c r="BA565" i="1" a="1"/>
  <c r="AO244" i="1" a="1"/>
  <c r="BG472" i="1" a="1"/>
  <c r="AV636" i="1" a="1"/>
  <c r="AU609" i="1" a="1"/>
  <c r="AS727" i="1" a="1"/>
  <c r="AP574" i="1" a="1"/>
  <c r="BC275" i="1" a="1"/>
  <c r="AX836" i="1" a="1"/>
  <c r="BF379" i="1" a="1"/>
  <c r="BD671" i="1" a="1"/>
  <c r="BI672" i="1" a="1"/>
  <c r="AZ559" i="1" a="1"/>
  <c r="AV511" i="1" a="1"/>
  <c r="BJ552" i="1" a="1"/>
  <c r="AT587" i="1" a="1"/>
  <c r="BG618" i="1" a="1"/>
  <c r="AX753" i="1" a="1"/>
  <c r="AY533" i="1" a="1"/>
  <c r="AW577" i="1" a="1"/>
  <c r="BJ753" i="1" a="1"/>
  <c r="BA598" i="1" a="1"/>
  <c r="BE568" i="1" a="1"/>
  <c r="AU655" i="1" a="1"/>
  <c r="AR508" i="1" a="1"/>
  <c r="BD575" i="1" a="1"/>
  <c r="BJ496" i="1" a="1"/>
  <c r="BA549" i="1" a="1"/>
  <c r="AU506" i="1" a="1"/>
  <c r="BE619" i="1" a="1"/>
  <c r="BD621" i="1" a="1"/>
  <c r="BD812" i="1" a="1"/>
  <c r="AP655" i="1" a="1"/>
  <c r="BH253" i="1" a="1"/>
  <c r="AS508" i="1" a="1"/>
  <c r="AW698" i="1" a="1"/>
  <c r="BI532" i="1" a="1"/>
  <c r="BE550" i="1" a="1"/>
  <c r="BB491" i="1" a="1"/>
  <c r="AX796" i="1" a="1"/>
  <c r="AZ560" i="1" a="1"/>
  <c r="BG828" i="1" a="1"/>
  <c r="AR705" i="1" a="1"/>
  <c r="AW600" i="1" a="1"/>
  <c r="BE561" i="1" a="1"/>
  <c r="AU577" i="1" a="1"/>
  <c r="AX754" i="1" a="1"/>
  <c r="AU785" i="1" a="1"/>
  <c r="AY659" i="1" a="1"/>
  <c r="AW501" i="1" a="1"/>
  <c r="BJ534" i="1" a="1"/>
  <c r="BB552" i="1" a="1"/>
  <c r="AO617" i="1" a="1"/>
  <c r="AR560" i="1" a="1"/>
  <c r="BD754" i="1" a="1"/>
  <c r="BG493" i="1" a="1"/>
  <c r="BD643" i="1" a="1"/>
  <c r="BB527" i="1" a="1"/>
  <c r="AR485" i="1" a="1"/>
  <c r="BJ604" i="1" a="1"/>
  <c r="BB245" i="1" a="1"/>
  <c r="BG790" i="1" a="1"/>
  <c r="BB497" i="1" a="1"/>
  <c r="AT701" i="1" a="1"/>
  <c r="AU765" i="1" a="1"/>
  <c r="BG595" i="1" a="1"/>
  <c r="AO524" i="1" a="1"/>
  <c r="AU682" i="1" a="1"/>
  <c r="AP607" i="1" a="1"/>
  <c r="AU613" i="1" a="1"/>
  <c r="BI566" i="1" a="1"/>
  <c r="BH494" i="1" a="1"/>
  <c r="AO706" i="1" a="1"/>
  <c r="AQ505" i="1" a="1"/>
  <c r="BG772" i="1" a="1"/>
  <c r="BI531" i="1" a="1"/>
  <c r="AV749" i="1" a="1"/>
  <c r="BA605" i="1" a="1"/>
  <c r="BG500" i="1" a="1"/>
  <c r="AY770" i="1" a="1"/>
  <c r="AT498" i="1" a="1"/>
  <c r="BJ485" i="1" a="1"/>
  <c r="AV787" i="1" a="1"/>
  <c r="AR271" i="1" a="1"/>
  <c r="BF553" i="1" a="1"/>
  <c r="BA532" i="1" a="1"/>
  <c r="AW844" i="1" a="1"/>
  <c r="BD597" i="1" a="1"/>
  <c r="AV218" i="1" a="1"/>
  <c r="BA558" i="1" a="1"/>
  <c r="BJ542" i="1" a="1"/>
  <c r="AT525" i="1" a="1"/>
  <c r="AS669" i="1" a="1"/>
  <c r="BE490" i="1" a="1"/>
  <c r="BB585" i="1" a="1"/>
  <c r="AO631" i="1" a="1"/>
  <c r="BA809" i="1" a="1"/>
  <c r="AY598" i="1" a="1"/>
  <c r="AY538" i="1" a="1"/>
  <c r="AO756" i="1" a="1"/>
  <c r="AS597" i="1" a="1"/>
  <c r="AV814" i="1" a="1"/>
  <c r="AR786" i="1" a="1"/>
  <c r="BC544" i="1" a="1"/>
  <c r="BA548" i="1" a="1"/>
  <c r="BF586" i="1" a="1"/>
  <c r="AY736" i="1" a="1"/>
  <c r="BH501" i="1" a="1"/>
  <c r="AT753" i="1" a="1"/>
  <c r="AX681" i="1" a="1"/>
  <c r="AV255" i="1" a="1"/>
  <c r="BF315" i="1" a="1"/>
  <c r="BA591" i="1" a="1"/>
  <c r="BI565" i="1" a="1"/>
  <c r="AV622" i="1" a="1"/>
  <c r="BI535" i="1" a="1"/>
  <c r="BC618" i="1" a="1"/>
  <c r="AR842" i="1" a="1"/>
  <c r="BJ585" i="1" a="1"/>
  <c r="AP491" i="1" a="1"/>
  <c r="BH500" i="1" a="1"/>
  <c r="AY522" i="1" a="1"/>
  <c r="AR338" i="1" a="1"/>
  <c r="AR707" i="1" a="1"/>
  <c r="AV692" i="1" a="1"/>
  <c r="AU516" i="1" a="1"/>
  <c r="BB571" i="1" a="1"/>
  <c r="BD755" i="1" a="1"/>
  <c r="BG549" i="1" a="1"/>
  <c r="BH568" i="1" a="1"/>
  <c r="BH517" i="1" a="1"/>
  <c r="AX738" i="1" a="1"/>
  <c r="AR664" i="1" a="1"/>
  <c r="BB593" i="1" a="1"/>
  <c r="AV611" i="1" a="1"/>
  <c r="BJ614" i="1" a="1"/>
  <c r="AO724" i="1" a="1"/>
  <c r="AZ711" i="1" a="1"/>
  <c r="BJ517" i="1" a="1"/>
  <c r="BF651" i="1" a="1"/>
  <c r="AZ567" i="1" a="1"/>
  <c r="AO529" i="1" a="1"/>
  <c r="AO686" i="1" a="1"/>
  <c r="BA533" i="1" a="1"/>
  <c r="BJ529" i="1" a="1"/>
  <c r="AQ605" i="1" a="1"/>
  <c r="AV536" i="1" a="1"/>
  <c r="AP603" i="1" a="1"/>
  <c r="AT572" i="1" a="1"/>
  <c r="AQ275" i="1" a="1"/>
  <c r="AZ233" i="1" a="1"/>
  <c r="BH806" i="1" a="1"/>
  <c r="BD736" i="1" a="1"/>
  <c r="BH703" i="1" a="1"/>
  <c r="AX229" i="1" a="1"/>
  <c r="BJ629" i="1" a="1"/>
  <c r="BD540" i="1" a="1"/>
  <c r="AR574" i="1" a="1"/>
  <c r="BF526" i="1" a="1"/>
  <c r="BG564" i="1" a="1"/>
  <c r="BH496" i="1" a="1"/>
  <c r="BD733" i="1" a="1"/>
  <c r="AX644" i="1" a="1"/>
  <c r="AV525" i="1" a="1"/>
  <c r="BH625" i="1" a="1"/>
  <c r="BJ508" i="1" a="1"/>
  <c r="AV497" i="1" a="1"/>
  <c r="AY505" i="1" a="1"/>
  <c r="AS753" i="1" a="1"/>
  <c r="BG715" i="1" a="1"/>
  <c r="AX729" i="1" a="1"/>
  <c r="AT527" i="1" a="1"/>
  <c r="AO270" i="1" a="1"/>
  <c r="AX855" i="1" a="1"/>
  <c r="AZ813" i="1" a="1"/>
  <c r="AO506" i="1" a="1"/>
  <c r="AV585" i="1" a="1"/>
  <c r="BI248" i="1" a="1"/>
  <c r="AW580" i="1" a="1"/>
  <c r="BD537" i="1" a="1"/>
  <c r="BB536" i="1" a="1"/>
  <c r="AU658" i="1" a="1"/>
  <c r="BF510" i="1" a="1"/>
  <c r="BF596" i="1" a="1"/>
  <c r="AZ679" i="1" a="1"/>
  <c r="AR803" i="1" a="1"/>
  <c r="BI602" i="1" a="1"/>
  <c r="AV502" i="1" a="1"/>
  <c r="BA547" i="1" a="1"/>
  <c r="BB704" i="1" a="1"/>
  <c r="AV531" i="1" a="1"/>
  <c r="AO670" i="1" a="1"/>
  <c r="AS715" i="1" a="1"/>
  <c r="AZ318" i="1" a="1"/>
  <c r="BJ588" i="1" a="1"/>
  <c r="BH537" i="1" a="1"/>
  <c r="AQ500" i="1" a="1"/>
  <c r="BH221" i="1" a="1"/>
  <c r="AX615" i="1" a="1"/>
  <c r="BJ652" i="1" a="1"/>
  <c r="AY548" i="1" a="1"/>
  <c r="AX581" i="1" a="1"/>
  <c r="AY628" i="1" a="1"/>
  <c r="BI284" i="1" a="1"/>
  <c r="BH497" i="1" a="1"/>
  <c r="BE598" i="1" a="1"/>
  <c r="AU591" i="1" a="1"/>
  <c r="BC625" i="1" a="1"/>
  <c r="AW729" i="1" a="1"/>
  <c r="BJ648" i="1" a="1"/>
  <c r="BJ519" i="1" a="1"/>
  <c r="BA701" i="1" a="1"/>
  <c r="AU607" i="1" a="1"/>
  <c r="AY618" i="1" a="1"/>
  <c r="BA528" i="1" a="1"/>
  <c r="BH687" i="1" a="1"/>
  <c r="BI702" i="1" a="1"/>
  <c r="BB633" i="1" a="1"/>
  <c r="BG228" i="1" a="1"/>
  <c r="AS575" i="1" a="1"/>
  <c r="BB500" i="1" a="1"/>
  <c r="AV650" i="1" a="1"/>
  <c r="AR566" i="1" a="1"/>
  <c r="BJ504" i="1" a="1"/>
  <c r="AY731" i="1" a="1"/>
  <c r="BD644" i="1" a="1"/>
  <c r="AP501" i="1" a="1"/>
  <c r="BB498" i="1" a="1"/>
  <c r="BE684" i="1" a="1"/>
  <c r="AP792" i="1" a="1"/>
  <c r="AQ313" i="1" a="1"/>
  <c r="BD245" i="1" a="1"/>
  <c r="BA651" i="1" a="1"/>
  <c r="BD693" i="1" a="1"/>
  <c r="AP648" i="1" a="1"/>
  <c r="BE608" i="1" a="1"/>
  <c r="AT564" i="1" a="1"/>
  <c r="AU495" i="1" a="1"/>
  <c r="AV510" i="1" a="1"/>
  <c r="BB278" i="1" a="1"/>
  <c r="AX315" i="1" a="1"/>
  <c r="AS512" i="1" a="1"/>
  <c r="AZ586" i="1" a="1"/>
  <c r="AT524" i="1" a="1"/>
  <c r="BA772" i="1" a="1"/>
  <c r="AS502" i="1" a="1"/>
  <c r="BJ510" i="1" a="1"/>
  <c r="BE650" i="1" a="1"/>
  <c r="BF521" i="1" a="1"/>
  <c r="BE546" i="1" a="1"/>
  <c r="AQ542" i="1" a="1"/>
  <c r="BI499" i="1" a="1"/>
  <c r="AX575" i="1" a="1"/>
  <c r="AT249" i="1" a="1"/>
  <c r="AY496" i="1" a="1"/>
  <c r="AP701" i="1" a="1"/>
  <c r="BB701" i="1" a="1"/>
  <c r="BJ843" i="1" a="1"/>
  <c r="AT667" i="1" a="1"/>
  <c r="BH592" i="1" a="1"/>
  <c r="BJ621" i="1" a="1"/>
  <c r="AP852" i="1" a="1"/>
  <c r="AX767" i="1" a="1"/>
  <c r="BE579" i="1" a="1"/>
  <c r="BB579" i="1" a="1"/>
  <c r="AO504" i="1" a="1"/>
  <c r="AT617" i="1" a="1"/>
  <c r="BG513" i="1" a="1"/>
  <c r="AW589" i="1" a="1"/>
  <c r="BC546" i="1" a="1"/>
  <c r="BI685" i="1" a="1"/>
  <c r="AY539" i="1" a="1"/>
  <c r="AZ647" i="1" a="1"/>
  <c r="BI736" i="1" a="1"/>
  <c r="BG568" i="1" a="1"/>
  <c r="AY506" i="1" a="1"/>
  <c r="AQ257" i="1" a="1"/>
  <c r="AQ616" i="1" a="1"/>
  <c r="AO769" i="1" a="1"/>
  <c r="BB699" i="1" a="1"/>
  <c r="AV488" i="1" a="1"/>
  <c r="AO638" i="1" a="1"/>
  <c r="AY673" i="1" a="1"/>
  <c r="AV848" i="1" a="1"/>
  <c r="BG889" i="1" a="1"/>
  <c r="AY615" i="1" a="1"/>
  <c r="AT839" i="1" a="1"/>
  <c r="BB589" i="1" a="1"/>
  <c r="BB756" i="1" a="1"/>
  <c r="AU703" i="1" a="1"/>
  <c r="AU230" i="1" a="1"/>
  <c r="BH681" i="1" a="1"/>
  <c r="BD633" i="1" a="1"/>
  <c r="AY819" i="1" a="1"/>
  <c r="AQ340" i="1" a="1"/>
  <c r="BG554" i="1" a="1"/>
  <c r="AO496" i="1" a="1"/>
  <c r="AW794" i="1" a="1"/>
  <c r="AW609" i="1" a="1"/>
  <c r="AQ628" i="1" a="1"/>
  <c r="AW801" i="1" a="1"/>
  <c r="BD546" i="1" a="1"/>
  <c r="AU667" i="1" a="1"/>
  <c r="BE258" i="1" a="1"/>
  <c r="AW507" i="1" a="1"/>
  <c r="BI713" i="1" a="1"/>
  <c r="AT517" i="1" a="1"/>
  <c r="AQ769" i="1" a="1"/>
  <c r="BE637" i="1" a="1"/>
  <c r="AX556" i="1" a="1"/>
  <c r="BA757" i="1" a="1"/>
  <c r="AT548" i="1" a="1"/>
  <c r="BH613" i="1" a="1"/>
  <c r="BH561" i="1" a="1"/>
  <c r="BC631" i="1" a="1"/>
  <c r="AS318" i="1" a="1"/>
  <c r="BC500" i="1" a="1"/>
  <c r="AY616" i="1" a="1"/>
  <c r="AY652" i="1" a="1"/>
  <c r="BH705" i="1" a="1"/>
  <c r="BC566" i="1" a="1"/>
  <c r="AP543" i="1" a="1"/>
  <c r="BA596" i="1" a="1"/>
  <c r="AS524" i="1" a="1"/>
  <c r="AU553" i="1" a="1"/>
  <c r="AT543" i="1" a="1"/>
  <c r="AU610" i="1" a="1"/>
  <c r="AY658" i="1" a="1"/>
  <c r="BG643" i="1" a="1"/>
  <c r="AT666" i="1" a="1"/>
  <c r="AO610" i="1" a="1"/>
  <c r="AQ521" i="1" a="1"/>
  <c r="BE241" i="1" a="1"/>
  <c r="AT504" i="1" a="1"/>
  <c r="AO636" i="1" a="1"/>
  <c r="BD764" i="1" a="1"/>
  <c r="BC780" i="1" a="1"/>
  <c r="AQ280" i="1" a="1"/>
  <c r="AP218" i="1" a="1"/>
  <c r="AX519" i="1" a="1"/>
  <c r="BB489" i="1" a="1"/>
  <c r="BA550" i="1" a="1"/>
  <c r="AR722" i="1" a="1"/>
  <c r="AP573" i="1" a="1"/>
  <c r="BI611" i="1" a="1"/>
  <c r="BF661" i="1" a="1"/>
  <c r="BF798" i="1" a="1"/>
  <c r="AP261" i="1" a="1"/>
  <c r="AP824" i="1" a="1"/>
  <c r="AW519" i="1" a="1"/>
  <c r="AV760" i="1" a="1"/>
  <c r="BJ256" i="1" a="1"/>
  <c r="AV838" i="1" a="1"/>
  <c r="BE554" i="1" a="1"/>
  <c r="BH633" i="1" a="1"/>
  <c r="AQ692" i="1" a="1"/>
  <c r="BJ522" i="1" a="1"/>
  <c r="AO797" i="1" a="1"/>
  <c r="AW590" i="1" a="1"/>
  <c r="BA566" i="1" a="1"/>
  <c r="BJ714" i="1" a="1"/>
  <c r="BJ515" i="1" a="1"/>
  <c r="AW517" i="1" a="1"/>
  <c r="AS830" i="1" a="1"/>
  <c r="BF306" i="1" a="1"/>
  <c r="AY662" i="1" a="1"/>
  <c r="BD744" i="1" a="1"/>
  <c r="AR552" i="1" a="1"/>
  <c r="AT808" i="1" a="1"/>
  <c r="AV648" i="1" a="1"/>
  <c r="AW506" i="1" a="1"/>
  <c r="BH736" i="1" a="1"/>
  <c r="AO549" i="1" a="1"/>
  <c r="AT648" i="1" a="1"/>
  <c r="AQ657" i="1" a="1"/>
  <c r="AZ555" i="1" a="1"/>
  <c r="AZ488" i="1" a="1"/>
  <c r="BB580" i="1" a="1"/>
  <c r="BJ527" i="1" a="1"/>
  <c r="BG814" i="1" a="1"/>
  <c r="AV541" i="1" a="1"/>
  <c r="AT819" i="1" a="1"/>
  <c r="AT509" i="1" a="1"/>
  <c r="BE557" i="1" a="1"/>
  <c r="AP244" i="1" a="1"/>
  <c r="AQ525" i="1" a="1"/>
  <c r="AO710" i="1" a="1"/>
  <c r="BF665" i="1" a="1"/>
  <c r="AQ574" i="1" a="1"/>
  <c r="BC777" i="1" a="1"/>
  <c r="BH695" i="1" a="1"/>
  <c r="BD507" i="1" a="1"/>
  <c r="AQ852" i="1" a="1"/>
  <c r="AV543" i="1" a="1"/>
  <c r="BG761" i="1" a="1"/>
  <c r="BF671" i="1" a="1"/>
  <c r="AX513" i="1" a="1"/>
  <c r="AP490" i="1" a="1"/>
  <c r="BG582" i="1" a="1"/>
  <c r="BI582" i="1" a="1"/>
  <c r="AW732" i="1" a="1"/>
  <c r="AT852" i="1" a="1"/>
  <c r="BA767" i="1" a="1"/>
  <c r="AQ638" i="1" a="1"/>
  <c r="AW511" i="1" a="1"/>
  <c r="BC692" i="1" a="1"/>
  <c r="BD485" i="1" a="1"/>
  <c r="BJ530" i="1" a="1"/>
  <c r="AX516" i="1" a="1"/>
  <c r="BA775" i="1" a="1"/>
  <c r="BJ946" i="1" a="1"/>
  <c r="AV756" i="1" a="1"/>
  <c r="BI843" i="1" a="1"/>
  <c r="AT660" i="1" a="1"/>
  <c r="BJ675" i="1" a="1"/>
  <c r="BJ550" i="1" a="1"/>
  <c r="BH226" i="1" a="1"/>
  <c r="BB573" i="1" a="1"/>
  <c r="AP741" i="1" a="1"/>
  <c r="BB651" i="1" a="1"/>
  <c r="AV601" i="1" a="1"/>
  <c r="AY713" i="1" a="1"/>
  <c r="AY586" i="1" a="1"/>
  <c r="BD542" i="1" a="1"/>
  <c r="AO629" i="1" a="1"/>
  <c r="BI373" i="1" a="1"/>
  <c r="AZ607" i="1" a="1"/>
  <c r="AP634" i="1" a="1"/>
  <c r="BA494" i="1" a="1"/>
  <c r="BI830" i="1" a="1"/>
  <c r="BF544" i="1" a="1"/>
  <c r="AS517" i="1" a="1"/>
  <c r="BE626" i="1" a="1"/>
  <c r="BI488" i="1" a="1"/>
  <c r="BD504" i="1" a="1"/>
  <c r="AX616" i="1" a="1"/>
  <c r="BC491" i="1" a="1"/>
  <c r="BE280" i="1" a="1"/>
  <c r="BG635" i="1" a="1"/>
  <c r="BF655" i="1" a="1"/>
  <c r="BA779" i="1" a="1"/>
  <c r="AO521" i="1" a="1"/>
  <c r="AR709" i="1" a="1"/>
  <c r="BJ528" i="1" a="1"/>
  <c r="AV587" i="1" a="1"/>
  <c r="BJ540" i="1" a="1"/>
  <c r="AS730" i="1" a="1"/>
  <c r="AS712" i="1" a="1"/>
  <c r="BA654" i="1" a="1"/>
  <c r="AZ592" i="1" a="1"/>
  <c r="AS695" i="1" a="1"/>
  <c r="BE668" i="1" a="1"/>
  <c r="BA706" i="1" a="1"/>
  <c r="BH702" i="1" a="1"/>
  <c r="BJ745" i="1" a="1"/>
  <c r="BC690" i="1" a="1"/>
  <c r="BD725" i="1" a="1"/>
  <c r="BB234" i="1" a="1"/>
  <c r="AW248" i="1" a="1"/>
  <c r="AW673" i="1" a="1"/>
  <c r="AW540" i="1" a="1"/>
  <c r="BI740" i="1" a="1"/>
  <c r="BI775" i="1" a="1"/>
  <c r="AU309" i="1" a="1"/>
  <c r="AX716" i="1" a="1"/>
  <c r="BI665" i="1" a="1"/>
  <c r="BE610" i="1" a="1"/>
  <c r="BF608" i="1" a="1"/>
  <c r="AU722" i="1" a="1"/>
  <c r="AZ650" i="1" a="1"/>
  <c r="AS611" i="1" a="1"/>
  <c r="BD663" i="1" a="1"/>
  <c r="AR708" i="1" a="1"/>
  <c r="BD689" i="1" a="1"/>
  <c r="BA513" i="1" a="1"/>
  <c r="BA601" i="1" a="1"/>
  <c r="BE531" i="1" a="1"/>
  <c r="AZ591" i="1" a="1"/>
  <c r="AT708" i="1" a="1"/>
  <c r="BI824" i="1" a="1"/>
  <c r="BG505" i="1" a="1"/>
  <c r="AV465" i="1" a="1"/>
  <c r="AV620" i="1" a="1"/>
  <c r="AX622" i="1" a="1"/>
  <c r="AR804" i="1" a="1"/>
  <c r="BJ516" i="1" a="1"/>
  <c r="BJ582" i="1" a="1"/>
  <c r="AQ584" i="1" a="1"/>
  <c r="AR544" i="1" a="1"/>
  <c r="BG738" i="1" a="1"/>
  <c r="AZ774" i="1" a="1"/>
  <c r="BA814" i="1" a="1"/>
  <c r="AS634" i="1" a="1"/>
  <c r="BB553" i="1" a="1"/>
  <c r="BA804" i="1" a="1"/>
  <c r="BD818" i="1" a="1"/>
  <c r="AX762" i="1" a="1"/>
  <c r="BH533" i="1" a="1"/>
  <c r="AV701" i="1" a="1"/>
  <c r="BB607" i="1" a="1"/>
  <c r="BF558" i="1" a="1"/>
  <c r="AS554" i="1" a="1"/>
  <c r="BF652" i="1" a="1"/>
  <c r="AX573" i="1" a="1"/>
  <c r="BA687" i="1" a="1"/>
  <c r="BD486" i="1" a="1"/>
  <c r="AW555" i="1" a="1"/>
  <c r="BI584" i="1" a="1"/>
  <c r="AR541" i="1" a="1"/>
  <c r="AU736" i="1" a="1"/>
  <c r="AR509" i="1" a="1"/>
  <c r="BI759" i="1" a="1"/>
  <c r="BI247" i="1" a="1"/>
  <c r="AS750" i="1" a="1"/>
  <c r="BF634" i="1" a="1"/>
  <c r="AY758" i="1" a="1"/>
  <c r="BC853" i="1" a="1"/>
  <c r="AR736" i="1" a="1"/>
  <c r="BG699" i="1" a="1"/>
  <c r="AO603" i="1" a="1"/>
  <c r="AX592" i="1" a="1"/>
  <c r="AZ705" i="1" a="1"/>
  <c r="BD514" i="1" a="1"/>
  <c r="AT676" i="1" a="1"/>
  <c r="BC485" i="1" a="1"/>
  <c r="BD509" i="1" a="1"/>
  <c r="AX815" i="1" a="1"/>
  <c r="AX536" i="1" a="1"/>
  <c r="BI646" i="1" a="1"/>
  <c r="AR551" i="1" a="1"/>
  <c r="AP622" i="1" a="1"/>
  <c r="BF816" i="1" a="1"/>
  <c r="BA250" i="1" a="1"/>
  <c r="BG437" i="1" a="1"/>
  <c r="AS260" i="1" a="1"/>
  <c r="AW719" i="1" a="1"/>
  <c r="BE609" i="1" a="1"/>
  <c r="AQ550" i="1" a="1"/>
  <c r="BF702" i="1" a="1"/>
  <c r="BA619" i="1" a="1"/>
  <c r="BB647" i="1" a="1"/>
  <c r="AR685" i="1" a="1"/>
  <c r="BC749" i="1" a="1"/>
  <c r="BG488" i="1" a="1"/>
  <c r="BE524" i="1" a="1"/>
  <c r="BD793" i="1" a="1"/>
  <c r="AT497" i="1" a="1"/>
  <c r="AP569" i="1" a="1"/>
  <c r="AX764" i="1" a="1"/>
  <c r="BF527" i="1" a="1"/>
  <c r="BD493" i="1" a="1"/>
  <c r="BF806" i="1" a="1"/>
  <c r="BA621" i="1" a="1"/>
  <c r="AZ617" i="1" a="1"/>
  <c r="BJ583" i="1" a="1"/>
  <c r="BI850" i="1" a="1"/>
  <c r="BJ761" i="1" a="1"/>
  <c r="BE565" i="1" a="1"/>
  <c r="AQ662" i="1" a="1"/>
  <c r="AT712" i="1" a="1"/>
  <c r="AQ730" i="1" a="1"/>
  <c r="AR875" i="1" a="1"/>
  <c r="BA254" i="1" a="1"/>
  <c r="AV270" i="1" a="1"/>
  <c r="BJ674" i="1" a="1"/>
  <c r="AW575" i="1" a="1"/>
  <c r="AY634" i="1" a="1"/>
  <c r="BI768" i="1" a="1"/>
  <c r="AP696" i="1" a="1"/>
  <c r="AW793" i="1" a="1"/>
  <c r="AP494" i="1" a="1"/>
  <c r="AU839" i="1" a="1"/>
  <c r="AX542" i="1" a="1"/>
  <c r="AZ604" i="1" a="1"/>
  <c r="AY582" i="1" a="1"/>
  <c r="BF715" i="1" a="1"/>
  <c r="AS529" i="1" a="1"/>
  <c r="AQ608" i="1" a="1"/>
  <c r="AP669" i="1" a="1"/>
  <c r="AS500" i="1" a="1"/>
  <c r="AP627" i="1" a="1"/>
  <c r="AR579" i="1" a="1"/>
  <c r="AY536" i="1" a="1"/>
  <c r="AU734" i="1" a="1"/>
  <c r="AP770" i="1" a="1"/>
  <c r="BA587" i="1" a="1"/>
  <c r="AS596" i="1" a="1"/>
  <c r="BH506" i="1" a="1"/>
  <c r="AR648" i="1" a="1"/>
  <c r="AO736" i="1" a="1"/>
  <c r="BG856" i="1" a="1"/>
  <c r="BH756" i="1" a="1"/>
  <c r="AW552" i="1" a="1"/>
  <c r="AX624" i="1" a="1"/>
  <c r="AX624" i="1" l="1"/>
  <c r="AW552" i="1"/>
  <c r="BH756" i="1"/>
  <c r="BG856" i="1"/>
  <c r="AO736" i="1"/>
  <c r="AR648" i="1"/>
  <c r="BH506" i="1"/>
  <c r="AS596" i="1"/>
  <c r="BA587" i="1"/>
  <c r="AP770" i="1"/>
  <c r="AU734" i="1"/>
  <c r="AY536" i="1"/>
  <c r="AR579" i="1"/>
  <c r="AP627" i="1"/>
  <c r="AS500" i="1"/>
  <c r="AP669" i="1"/>
  <c r="AQ608" i="1"/>
  <c r="AS529" i="1"/>
  <c r="BF715" i="1"/>
  <c r="AY582" i="1"/>
  <c r="AZ604" i="1"/>
  <c r="AX542" i="1"/>
  <c r="AU839" i="1"/>
  <c r="AP494" i="1"/>
  <c r="AW793" i="1"/>
  <c r="AP696" i="1"/>
  <c r="BI768" i="1"/>
  <c r="AY634" i="1"/>
  <c r="AW575" i="1"/>
  <c r="BJ674" i="1"/>
  <c r="AV270" i="1"/>
  <c r="BA254" i="1"/>
  <c r="AR875" i="1"/>
  <c r="AQ730" i="1"/>
  <c r="AT712" i="1"/>
  <c r="AQ662" i="1"/>
  <c r="BE565" i="1"/>
  <c r="BJ761" i="1"/>
  <c r="BI850" i="1"/>
  <c r="BJ583" i="1"/>
  <c r="AZ617" i="1"/>
  <c r="BA621" i="1"/>
  <c r="BF806" i="1"/>
  <c r="BD493" i="1"/>
  <c r="BF527" i="1"/>
  <c r="AX764" i="1"/>
  <c r="AP569" i="1"/>
  <c r="AT497" i="1"/>
  <c r="BD793" i="1"/>
  <c r="BE524" i="1"/>
  <c r="BG488" i="1"/>
  <c r="BC749" i="1"/>
  <c r="AR685" i="1"/>
  <c r="BB647" i="1"/>
  <c r="BA619" i="1"/>
  <c r="BF702" i="1"/>
  <c r="AQ550" i="1"/>
  <c r="BE609" i="1"/>
  <c r="AW719" i="1"/>
  <c r="AS260" i="1"/>
  <c r="BG437" i="1"/>
  <c r="BA250" i="1"/>
  <c r="BF816" i="1"/>
  <c r="AP622" i="1"/>
  <c r="AR551" i="1"/>
  <c r="BI646" i="1"/>
  <c r="AX536" i="1"/>
  <c r="AX815" i="1"/>
  <c r="BD509" i="1"/>
  <c r="BC485" i="1"/>
  <c r="AT676" i="1"/>
  <c r="BD514" i="1"/>
  <c r="AZ705" i="1"/>
  <c r="AX592" i="1"/>
  <c r="AO603" i="1"/>
  <c r="BG699" i="1"/>
  <c r="AR736" i="1"/>
  <c r="BC853" i="1"/>
  <c r="AY758" i="1"/>
  <c r="BF634" i="1"/>
  <c r="AS750" i="1"/>
  <c r="BI247" i="1"/>
  <c r="BI759" i="1"/>
  <c r="AR509" i="1"/>
  <c r="AU736" i="1"/>
  <c r="AR541" i="1"/>
  <c r="BI584" i="1"/>
  <c r="AW555" i="1"/>
  <c r="BD486" i="1"/>
  <c r="BA687" i="1"/>
  <c r="AX573" i="1"/>
  <c r="BF652" i="1"/>
  <c r="AS554" i="1"/>
  <c r="BF558" i="1"/>
  <c r="BB607" i="1"/>
  <c r="AV701" i="1"/>
  <c r="BH533" i="1"/>
  <c r="AX762" i="1"/>
  <c r="BD818" i="1"/>
  <c r="BA804" i="1"/>
  <c r="BB553" i="1"/>
  <c r="AS634" i="1"/>
  <c r="BA814" i="1"/>
  <c r="AZ774" i="1"/>
  <c r="BG738" i="1"/>
  <c r="AR544" i="1"/>
  <c r="AQ584" i="1"/>
  <c r="BJ582" i="1"/>
  <c r="BJ516" i="1"/>
  <c r="AR804" i="1"/>
  <c r="AX622" i="1"/>
  <c r="AV620" i="1"/>
  <c r="AV465" i="1"/>
  <c r="BG505" i="1"/>
  <c r="BI824" i="1"/>
  <c r="AT708" i="1"/>
  <c r="AZ591" i="1"/>
  <c r="BE531" i="1"/>
  <c r="BA601" i="1"/>
  <c r="BA513" i="1"/>
  <c r="BD689" i="1"/>
  <c r="AR708" i="1"/>
  <c r="BD663" i="1"/>
  <c r="AS611" i="1"/>
  <c r="AZ650" i="1"/>
  <c r="AU722" i="1"/>
  <c r="BF608" i="1"/>
  <c r="BE610" i="1"/>
  <c r="BI665" i="1"/>
  <c r="AX716" i="1"/>
  <c r="AU309" i="1"/>
  <c r="BI775" i="1"/>
  <c r="BI740" i="1"/>
  <c r="AW540" i="1"/>
  <c r="AW673" i="1"/>
  <c r="AW248" i="1"/>
  <c r="BB234" i="1"/>
  <c r="BD725" i="1"/>
  <c r="BC690" i="1"/>
  <c r="BJ745" i="1"/>
  <c r="BH702" i="1"/>
  <c r="BA706" i="1"/>
  <c r="BE668" i="1"/>
  <c r="AS695" i="1"/>
  <c r="AZ592" i="1"/>
  <c r="BA654" i="1"/>
  <c r="AS712" i="1"/>
  <c r="AS730" i="1"/>
  <c r="BJ540" i="1"/>
  <c r="AV587" i="1"/>
  <c r="BJ528" i="1"/>
  <c r="AR709" i="1"/>
  <c r="AO521" i="1"/>
  <c r="BA779" i="1"/>
  <c r="BF655" i="1"/>
  <c r="BG635" i="1"/>
  <c r="BE280" i="1"/>
  <c r="BC491" i="1"/>
  <c r="AX616" i="1"/>
  <c r="BD504" i="1"/>
  <c r="BI488" i="1"/>
  <c r="BE626" i="1"/>
  <c r="AS517" i="1"/>
  <c r="BF544" i="1"/>
  <c r="BI830" i="1"/>
  <c r="BA494" i="1"/>
  <c r="AP634" i="1"/>
  <c r="AZ607" i="1"/>
  <c r="BI373" i="1"/>
  <c r="AO629" i="1"/>
  <c r="BD542" i="1"/>
  <c r="AY586" i="1"/>
  <c r="AY713" i="1"/>
  <c r="AV601" i="1"/>
  <c r="BB651" i="1"/>
  <c r="AP741" i="1"/>
  <c r="BB573" i="1"/>
  <c r="BH226" i="1"/>
  <c r="BJ550" i="1"/>
  <c r="BJ675" i="1"/>
  <c r="AT660" i="1"/>
  <c r="BI843" i="1"/>
  <c r="AV756" i="1"/>
  <c r="BJ946" i="1"/>
  <c r="BA775" i="1"/>
  <c r="AX516" i="1"/>
  <c r="BJ530" i="1"/>
  <c r="BD485" i="1"/>
  <c r="BC692" i="1"/>
  <c r="AW511" i="1"/>
  <c r="AQ638" i="1"/>
  <c r="BA767" i="1"/>
  <c r="AT852" i="1"/>
  <c r="AW732" i="1"/>
  <c r="BI582" i="1"/>
  <c r="BG582" i="1"/>
  <c r="AP490" i="1"/>
  <c r="AX513" i="1"/>
  <c r="BF671" i="1"/>
  <c r="BG761" i="1"/>
  <c r="AV543" i="1"/>
  <c r="AQ852" i="1"/>
  <c r="BD507" i="1"/>
  <c r="BH695" i="1"/>
  <c r="BC777" i="1"/>
  <c r="AQ574" i="1"/>
  <c r="BF665" i="1"/>
  <c r="AO710" i="1"/>
  <c r="AQ525" i="1"/>
  <c r="AP244" i="1"/>
  <c r="BE557" i="1"/>
  <c r="AT509" i="1"/>
  <c r="AT819" i="1"/>
  <c r="AV541" i="1"/>
  <c r="BG814" i="1"/>
  <c r="BJ527" i="1"/>
  <c r="BB580" i="1"/>
  <c r="AZ488" i="1"/>
  <c r="AZ555" i="1"/>
  <c r="AQ657" i="1"/>
  <c r="AT648" i="1"/>
  <c r="AO549" i="1"/>
  <c r="BH736" i="1"/>
  <c r="AW506" i="1"/>
  <c r="AV648" i="1"/>
  <c r="AT808" i="1"/>
  <c r="AR552" i="1"/>
  <c r="BD744" i="1"/>
  <c r="AY662" i="1"/>
  <c r="BF306" i="1"/>
  <c r="AS830" i="1"/>
  <c r="AW517" i="1"/>
  <c r="BJ515" i="1"/>
  <c r="BJ714" i="1"/>
  <c r="BA566" i="1"/>
  <c r="AW590" i="1"/>
  <c r="AO797" i="1"/>
  <c r="BJ522" i="1"/>
  <c r="AQ692" i="1"/>
  <c r="BH633" i="1"/>
  <c r="BE554" i="1"/>
  <c r="AV838" i="1"/>
  <c r="BJ256" i="1"/>
  <c r="AV760" i="1"/>
  <c r="AW519" i="1"/>
  <c r="AP824" i="1"/>
  <c r="AP261" i="1"/>
  <c r="BF798" i="1"/>
  <c r="BF661" i="1"/>
  <c r="BI611" i="1"/>
  <c r="AP573" i="1"/>
  <c r="AR722" i="1"/>
  <c r="BA550" i="1"/>
  <c r="BB489" i="1"/>
  <c r="AX519" i="1"/>
  <c r="AP218" i="1"/>
  <c r="AQ280" i="1"/>
  <c r="BC780" i="1"/>
  <c r="BD764" i="1"/>
  <c r="AO636" i="1"/>
  <c r="AT504" i="1"/>
  <c r="BE241" i="1"/>
  <c r="AQ521" i="1"/>
  <c r="AO610" i="1"/>
  <c r="AT666" i="1"/>
  <c r="BG643" i="1"/>
  <c r="AY658" i="1"/>
  <c r="AU610" i="1"/>
  <c r="AT543" i="1"/>
  <c r="AU553" i="1"/>
  <c r="AS524" i="1"/>
  <c r="BA596" i="1"/>
  <c r="AP543" i="1"/>
  <c r="BC566" i="1"/>
  <c r="BH705" i="1"/>
  <c r="AY652" i="1"/>
  <c r="AY616" i="1"/>
  <c r="BC500" i="1"/>
  <c r="AS318" i="1"/>
  <c r="BC631" i="1"/>
  <c r="BH561" i="1"/>
  <c r="BH613" i="1"/>
  <c r="AT548" i="1"/>
  <c r="BA757" i="1"/>
  <c r="AX556" i="1"/>
  <c r="BE637" i="1"/>
  <c r="AQ769" i="1"/>
  <c r="AT517" i="1"/>
  <c r="BI713" i="1"/>
  <c r="AW507" i="1"/>
  <c r="BE258" i="1"/>
  <c r="AU667" i="1"/>
  <c r="BD546" i="1"/>
  <c r="AW801" i="1"/>
  <c r="AQ628" i="1"/>
  <c r="AW609" i="1"/>
  <c r="AW794" i="1"/>
  <c r="AO496" i="1"/>
  <c r="BG554" i="1"/>
  <c r="AQ340" i="1"/>
  <c r="AY819" i="1"/>
  <c r="BD633" i="1"/>
  <c r="BH681" i="1"/>
  <c r="AU230" i="1"/>
  <c r="AU703" i="1"/>
  <c r="BB756" i="1"/>
  <c r="BB589" i="1"/>
  <c r="AT839" i="1"/>
  <c r="AY615" i="1"/>
  <c r="BG889" i="1"/>
  <c r="AV848" i="1"/>
  <c r="AY673" i="1"/>
  <c r="AO638" i="1"/>
  <c r="AV488" i="1"/>
  <c r="BB699" i="1"/>
  <c r="AO769" i="1"/>
  <c r="AQ616" i="1"/>
  <c r="AQ257" i="1"/>
  <c r="AY506" i="1"/>
  <c r="BG568" i="1"/>
  <c r="BI736" i="1"/>
  <c r="AZ647" i="1"/>
  <c r="AY539" i="1"/>
  <c r="BI685" i="1"/>
  <c r="BC546" i="1"/>
  <c r="AW589" i="1"/>
  <c r="BG513" i="1"/>
  <c r="AT617" i="1"/>
  <c r="AO504" i="1"/>
  <c r="BB579" i="1"/>
  <c r="BE579" i="1"/>
  <c r="AX767" i="1"/>
  <c r="AP852" i="1"/>
  <c r="BJ621" i="1"/>
  <c r="BH592" i="1"/>
  <c r="AT667" i="1"/>
  <c r="BJ843" i="1"/>
  <c r="BB701" i="1"/>
  <c r="AP701" i="1"/>
  <c r="AY496" i="1"/>
  <c r="AT249" i="1"/>
  <c r="AX575" i="1"/>
  <c r="BI499" i="1"/>
  <c r="AQ542" i="1"/>
  <c r="BE546" i="1"/>
  <c r="BF521" i="1"/>
  <c r="BE650" i="1"/>
  <c r="BJ510" i="1"/>
  <c r="AS502" i="1"/>
  <c r="BA772" i="1"/>
  <c r="AT524" i="1"/>
  <c r="AZ586" i="1"/>
  <c r="AS512" i="1"/>
  <c r="AX315" i="1"/>
  <c r="BB278" i="1"/>
  <c r="AV510" i="1"/>
  <c r="AU495" i="1"/>
  <c r="AT564" i="1"/>
  <c r="BE608" i="1"/>
  <c r="AP648" i="1"/>
  <c r="BD693" i="1"/>
  <c r="BA651" i="1"/>
  <c r="BD245" i="1"/>
  <c r="AQ313" i="1"/>
  <c r="AP792" i="1"/>
  <c r="BE684" i="1"/>
  <c r="BB498" i="1"/>
  <c r="AP501" i="1"/>
  <c r="BD644" i="1"/>
  <c r="AY731" i="1"/>
  <c r="BJ504" i="1"/>
  <c r="AR566" i="1"/>
  <c r="AV650" i="1"/>
  <c r="BB500" i="1"/>
  <c r="AS575" i="1"/>
  <c r="BG228" i="1"/>
  <c r="BB633" i="1"/>
  <c r="BI702" i="1"/>
  <c r="BH687" i="1"/>
  <c r="BA528" i="1"/>
  <c r="AY618" i="1"/>
  <c r="AU607" i="1"/>
  <c r="BA701" i="1"/>
  <c r="BJ519" i="1"/>
  <c r="BJ648" i="1"/>
  <c r="AW729" i="1"/>
  <c r="BC625" i="1"/>
  <c r="AU591" i="1"/>
  <c r="BE598" i="1"/>
  <c r="BH497" i="1"/>
  <c r="BI284" i="1"/>
  <c r="AY628" i="1"/>
  <c r="AX581" i="1"/>
  <c r="AY548" i="1"/>
  <c r="BJ652" i="1"/>
  <c r="AX615" i="1"/>
  <c r="BH221" i="1"/>
  <c r="AQ500" i="1"/>
  <c r="BH537" i="1"/>
  <c r="BJ588" i="1"/>
  <c r="AZ318" i="1"/>
  <c r="AS715" i="1"/>
  <c r="AO670" i="1"/>
  <c r="AV531" i="1"/>
  <c r="BB704" i="1"/>
  <c r="BA547" i="1"/>
  <c r="AV502" i="1"/>
  <c r="BI602" i="1"/>
  <c r="AR803" i="1"/>
  <c r="AZ679" i="1"/>
  <c r="BF596" i="1"/>
  <c r="BF510" i="1"/>
  <c r="AU658" i="1"/>
  <c r="BB536" i="1"/>
  <c r="BD537" i="1"/>
  <c r="AW580" i="1"/>
  <c r="BI248" i="1"/>
  <c r="AV585" i="1"/>
  <c r="AO506" i="1"/>
  <c r="AZ813" i="1"/>
  <c r="AX855" i="1"/>
  <c r="AO270" i="1"/>
  <c r="AT527" i="1"/>
  <c r="AX729" i="1"/>
  <c r="BG715" i="1"/>
  <c r="AS753" i="1"/>
  <c r="AY505" i="1"/>
  <c r="AV497" i="1"/>
  <c r="BJ508" i="1"/>
  <c r="BH625" i="1"/>
  <c r="AV525" i="1"/>
  <c r="AX644" i="1"/>
  <c r="BD733" i="1"/>
  <c r="BH496" i="1"/>
  <c r="BG564" i="1"/>
  <c r="BF526" i="1"/>
  <c r="AR574" i="1"/>
  <c r="BD540" i="1"/>
  <c r="BJ629" i="1"/>
  <c r="AX229" i="1"/>
  <c r="BH703" i="1"/>
  <c r="BD736" i="1"/>
  <c r="BH806" i="1"/>
  <c r="AZ233" i="1"/>
  <c r="AQ275" i="1"/>
  <c r="AT572" i="1"/>
  <c r="AP603" i="1"/>
  <c r="AV536" i="1"/>
  <c r="AQ605" i="1"/>
  <c r="BJ529" i="1"/>
  <c r="BA533" i="1"/>
  <c r="AO686" i="1"/>
  <c r="AO529" i="1"/>
  <c r="AZ567" i="1"/>
  <c r="BF651" i="1"/>
  <c r="BJ517" i="1"/>
  <c r="AZ711" i="1"/>
  <c r="AO724" i="1"/>
  <c r="BJ614" i="1"/>
  <c r="AV611" i="1"/>
  <c r="BB593" i="1"/>
  <c r="AR664" i="1"/>
  <c r="AX738" i="1"/>
  <c r="BH517" i="1"/>
  <c r="BH568" i="1"/>
  <c r="BG549" i="1"/>
  <c r="BD755" i="1"/>
  <c r="BB571" i="1"/>
  <c r="AU516" i="1"/>
  <c r="AV692" i="1"/>
  <c r="AR707" i="1"/>
  <c r="AR338" i="1"/>
  <c r="AY522" i="1"/>
  <c r="BH500" i="1"/>
  <c r="AP491" i="1"/>
  <c r="BJ585" i="1"/>
  <c r="AR842" i="1"/>
  <c r="BC618" i="1"/>
  <c r="BI535" i="1"/>
  <c r="AV622" i="1"/>
  <c r="BI565" i="1"/>
  <c r="BA591" i="1"/>
  <c r="BF315" i="1"/>
  <c r="AV255" i="1"/>
  <c r="AX681" i="1"/>
  <c r="AT753" i="1"/>
  <c r="BH501" i="1"/>
  <c r="AY736" i="1"/>
  <c r="BF586" i="1"/>
  <c r="BA548" i="1"/>
  <c r="BC544" i="1"/>
  <c r="AR786" i="1"/>
  <c r="AV814" i="1"/>
  <c r="AS597" i="1"/>
  <c r="AO756" i="1"/>
  <c r="AY538" i="1"/>
  <c r="AY598" i="1"/>
  <c r="BA809" i="1"/>
  <c r="AO631" i="1"/>
  <c r="BB585" i="1"/>
  <c r="BE490" i="1"/>
  <c r="AS669" i="1"/>
  <c r="AT525" i="1"/>
  <c r="BJ542" i="1"/>
  <c r="BA558" i="1"/>
  <c r="AV218" i="1"/>
  <c r="BD597" i="1"/>
  <c r="AW844" i="1"/>
  <c r="BA532" i="1"/>
  <c r="BF553" i="1"/>
  <c r="AR271" i="1"/>
  <c r="AV787" i="1"/>
  <c r="BJ485" i="1"/>
  <c r="AT498" i="1"/>
  <c r="AY770" i="1"/>
  <c r="BG500" i="1"/>
  <c r="BA605" i="1"/>
  <c r="AV749" i="1"/>
  <c r="BI531" i="1"/>
  <c r="BG772" i="1"/>
  <c r="AQ505" i="1"/>
  <c r="AO706" i="1"/>
  <c r="BH494" i="1"/>
  <c r="BI566" i="1"/>
  <c r="AU613" i="1"/>
  <c r="AP607" i="1"/>
  <c r="AU682" i="1"/>
  <c r="AO524" i="1"/>
  <c r="BG595" i="1"/>
  <c r="AU765" i="1"/>
  <c r="AT701" i="1"/>
  <c r="BB497" i="1"/>
  <c r="BG790" i="1"/>
  <c r="BB245" i="1"/>
  <c r="BJ604" i="1"/>
  <c r="AR485" i="1"/>
  <c r="BB527" i="1"/>
  <c r="BD643" i="1"/>
  <c r="BG493" i="1"/>
  <c r="BD754" i="1"/>
  <c r="AR560" i="1"/>
  <c r="AO617" i="1"/>
  <c r="BB552" i="1"/>
  <c r="BJ534" i="1"/>
  <c r="AW501" i="1"/>
  <c r="AY659" i="1"/>
  <c r="AU785" i="1"/>
  <c r="AX754" i="1"/>
  <c r="AU577" i="1"/>
  <c r="BE561" i="1"/>
  <c r="AW600" i="1"/>
  <c r="AR705" i="1"/>
  <c r="BG828" i="1"/>
  <c r="AZ560" i="1"/>
  <c r="AX796" i="1"/>
  <c r="BB491" i="1"/>
  <c r="BE550" i="1"/>
  <c r="BI532" i="1"/>
  <c r="AW698" i="1"/>
  <c r="AS508" i="1"/>
  <c r="BH253" i="1"/>
  <c r="AP655" i="1"/>
  <c r="BD812" i="1"/>
  <c r="BD621" i="1"/>
  <c r="BE619" i="1"/>
  <c r="AU506" i="1"/>
  <c r="BA549" i="1"/>
  <c r="BJ496" i="1"/>
  <c r="BD575" i="1"/>
  <c r="AR508" i="1"/>
  <c r="AU655" i="1"/>
  <c r="BE568" i="1"/>
  <c r="BA598" i="1"/>
  <c r="BJ753" i="1"/>
  <c r="AW577" i="1"/>
  <c r="AY533" i="1"/>
  <c r="AX753" i="1"/>
  <c r="BG618" i="1"/>
  <c r="AT587" i="1"/>
  <c r="BJ552" i="1"/>
  <c r="AV511" i="1"/>
  <c r="AZ559" i="1"/>
  <c r="BI672" i="1"/>
  <c r="BD671" i="1"/>
  <c r="BF379" i="1"/>
  <c r="AX836" i="1"/>
  <c r="BC275" i="1"/>
  <c r="AP574" i="1"/>
  <c r="AS727" i="1"/>
  <c r="AU609" i="1"/>
  <c r="AV636" i="1"/>
  <c r="BG472" i="1"/>
  <c r="AO244" i="1"/>
  <c r="BA565" i="1"/>
  <c r="AU837" i="1"/>
  <c r="AR504" i="1"/>
  <c r="BC643" i="1"/>
  <c r="BE628" i="1"/>
  <c r="BH828" i="1"/>
  <c r="AZ492" i="1"/>
  <c r="BA680" i="1"/>
  <c r="BD593" i="1"/>
  <c r="AV674" i="1"/>
  <c r="AS646" i="1"/>
  <c r="AZ605" i="1"/>
  <c r="AY532" i="1"/>
  <c r="AS585" i="1"/>
  <c r="BA699" i="1"/>
  <c r="BE551" i="1"/>
  <c r="BI626" i="1"/>
  <c r="BG606" i="1"/>
  <c r="BB696" i="1"/>
  <c r="AY513" i="1"/>
  <c r="BD484" i="1"/>
  <c r="BC278" i="1"/>
  <c r="BC656" i="1"/>
  <c r="AU241" i="1"/>
  <c r="BG598" i="1"/>
  <c r="BA508" i="1"/>
  <c r="BA567" i="1"/>
  <c r="AS630" i="1"/>
  <c r="BA645" i="1"/>
  <c r="BJ598" i="1"/>
  <c r="AY766" i="1"/>
  <c r="AW546" i="1"/>
  <c r="BJ520" i="1"/>
  <c r="BA538" i="1"/>
  <c r="BG591" i="1"/>
  <c r="AS486" i="1"/>
  <c r="BD506" i="1"/>
  <c r="AX636" i="1"/>
  <c r="BA589" i="1"/>
  <c r="BG589" i="1"/>
  <c r="AW829" i="1"/>
  <c r="BG271" i="1"/>
  <c r="AS494" i="1"/>
  <c r="AU600" i="1"/>
  <c r="BB596" i="1"/>
  <c r="AW525" i="1"/>
  <c r="AQ625" i="1"/>
  <c r="BE675" i="1"/>
  <c r="BF831" i="1"/>
  <c r="AU548" i="1"/>
  <c r="AT583" i="1"/>
  <c r="AV831" i="1"/>
  <c r="BD669" i="1"/>
  <c r="BF506" i="1"/>
  <c r="BJ537" i="1"/>
  <c r="BE669" i="1"/>
  <c r="BA487" i="1"/>
  <c r="BG553" i="1"/>
  <c r="BI519" i="1"/>
  <c r="AX555" i="1"/>
  <c r="AT589" i="1"/>
  <c r="BB506" i="1"/>
  <c r="AS580" i="1"/>
  <c r="AZ225" i="1"/>
  <c r="AX533" i="1"/>
  <c r="BE555" i="1"/>
  <c r="AZ505" i="1"/>
  <c r="BA632" i="1"/>
  <c r="AY500" i="1"/>
  <c r="BE580" i="1"/>
  <c r="AT631" i="1"/>
  <c r="AT602" i="1"/>
  <c r="AU597" i="1"/>
  <c r="AW488" i="1"/>
  <c r="BD525" i="1"/>
  <c r="AZ601" i="1"/>
  <c r="AU680" i="1"/>
  <c r="AZ691" i="1"/>
  <c r="BE575" i="1"/>
  <c r="AT558" i="1"/>
  <c r="BH530" i="1"/>
  <c r="BB241" i="1"/>
  <c r="BA671" i="1"/>
  <c r="AR602" i="1"/>
  <c r="AZ525" i="1"/>
  <c r="BC604" i="1"/>
  <c r="AV651" i="1"/>
  <c r="BA515" i="1"/>
  <c r="AY521" i="1"/>
  <c r="BB611" i="1"/>
  <c r="BH632" i="1"/>
  <c r="AQ639" i="1"/>
  <c r="AV524" i="1"/>
  <c r="BJ561" i="1"/>
  <c r="AW779" i="1"/>
  <c r="AT858" i="1"/>
  <c r="AT347" i="1"/>
  <c r="AU725" i="1"/>
  <c r="BI734" i="1"/>
  <c r="AY493" i="1"/>
  <c r="BF555" i="1"/>
  <c r="BC285" i="1"/>
  <c r="BD803" i="1"/>
  <c r="BC726" i="1"/>
  <c r="BJ844" i="1"/>
  <c r="BC597" i="1"/>
  <c r="AU647" i="1"/>
  <c r="AZ542" i="1"/>
  <c r="BE704" i="1"/>
  <c r="AX639" i="1"/>
  <c r="AZ611" i="1"/>
  <c r="BC588" i="1"/>
  <c r="BG284" i="1"/>
  <c r="AS626" i="1"/>
  <c r="AU311" i="1"/>
  <c r="BF614" i="1"/>
  <c r="AV317" i="1"/>
  <c r="BJ653" i="1"/>
  <c r="AU517" i="1"/>
  <c r="BI726" i="1"/>
  <c r="AQ821" i="1"/>
  <c r="AU589" i="1"/>
  <c r="BG754" i="1"/>
  <c r="BI520" i="1"/>
  <c r="AO816" i="1"/>
  <c r="BE716" i="1"/>
  <c r="AX742" i="1"/>
  <c r="BF793" i="1"/>
  <c r="AV487" i="1"/>
  <c r="BB534" i="1"/>
  <c r="BH559" i="1"/>
  <c r="AY486" i="1"/>
  <c r="AV638" i="1"/>
  <c r="BE602" i="1"/>
  <c r="BB346" i="1"/>
  <c r="BG809" i="1"/>
  <c r="AZ697" i="1"/>
  <c r="AV576" i="1"/>
  <c r="BC712" i="1"/>
  <c r="AR515" i="1"/>
  <c r="AR788" i="1"/>
  <c r="AY523" i="1"/>
  <c r="AR631" i="1"/>
  <c r="AY675" i="1"/>
  <c r="AU842" i="1"/>
  <c r="AU618" i="1"/>
  <c r="AU550" i="1"/>
  <c r="AO716" i="1"/>
  <c r="AR605" i="1"/>
  <c r="AT557" i="1"/>
  <c r="BF615" i="1"/>
  <c r="BC704" i="1"/>
  <c r="AV639" i="1"/>
  <c r="BJ576" i="1"/>
  <c r="BF673" i="1"/>
  <c r="AU642" i="1"/>
  <c r="AX551" i="1"/>
  <c r="AT544" i="1"/>
  <c r="BF588" i="1"/>
  <c r="BC576" i="1"/>
  <c r="AR783" i="1"/>
  <c r="BJ966" i="1"/>
  <c r="BI429" i="1"/>
  <c r="BH548" i="1"/>
  <c r="BB609" i="1"/>
  <c r="AP679" i="1"/>
  <c r="BB594" i="1"/>
  <c r="BI551" i="1"/>
  <c r="AV605" i="1"/>
  <c r="BE743" i="1"/>
  <c r="BB603" i="1"/>
  <c r="AZ783" i="1"/>
  <c r="AZ655" i="1"/>
  <c r="BC547" i="1"/>
  <c r="AQ558" i="1"/>
  <c r="BD670" i="1"/>
  <c r="AY573" i="1"/>
  <c r="AT721" i="1"/>
  <c r="BF541" i="1"/>
  <c r="BF604" i="1"/>
  <c r="AW734" i="1"/>
  <c r="AV853" i="1"/>
  <c r="BI525" i="1"/>
  <c r="AU674" i="1"/>
  <c r="AV852" i="1"/>
  <c r="AR529" i="1"/>
  <c r="BC567" i="1"/>
  <c r="BG847" i="1"/>
  <c r="AO522" i="1"/>
  <c r="BA325" i="1"/>
  <c r="AO598" i="1"/>
  <c r="BF675" i="1"/>
  <c r="AP517" i="1"/>
  <c r="BF700" i="1"/>
  <c r="BF772" i="1"/>
  <c r="BJ820" i="1"/>
  <c r="AU629" i="1"/>
  <c r="BE548" i="1"/>
  <c r="BH515" i="1"/>
  <c r="BD757" i="1"/>
  <c r="AU540" i="1"/>
  <c r="AZ779" i="1"/>
  <c r="BB614" i="1"/>
  <c r="BE392" i="1"/>
  <c r="AY683" i="1"/>
  <c r="AQ675" i="1"/>
  <c r="AZ648" i="1"/>
  <c r="BJ642" i="1"/>
  <c r="AR815" i="1"/>
  <c r="AR561" i="1"/>
  <c r="AT812" i="1"/>
  <c r="BD637" i="1"/>
  <c r="AP526" i="1"/>
  <c r="AQ522" i="1"/>
  <c r="BI707" i="1"/>
  <c r="BA486" i="1"/>
  <c r="BH566" i="1"/>
  <c r="AT824" i="1"/>
  <c r="AV712" i="1"/>
  <c r="BC700" i="1"/>
  <c r="AO513" i="1"/>
  <c r="AT486" i="1"/>
  <c r="AQ512" i="1"/>
  <c r="AU663" i="1"/>
  <c r="AP497" i="1"/>
  <c r="BE613" i="1"/>
  <c r="BF514" i="1"/>
  <c r="BC758" i="1"/>
  <c r="BD740" i="1"/>
  <c r="AY665" i="1"/>
  <c r="AW598" i="1"/>
  <c r="AS579" i="1"/>
  <c r="AQ644" i="1"/>
  <c r="BF755" i="1"/>
  <c r="BF694" i="1"/>
  <c r="AS573" i="1"/>
  <c r="BA243" i="1"/>
  <c r="AY785" i="1"/>
  <c r="AV538" i="1"/>
  <c r="AZ771" i="1"/>
  <c r="AX505" i="1"/>
  <c r="BG633" i="1"/>
  <c r="AO606" i="1"/>
  <c r="AR668" i="1"/>
  <c r="BH602" i="1"/>
  <c r="AO652" i="1"/>
  <c r="BJ262" i="1"/>
  <c r="AT626" i="1"/>
  <c r="BD521" i="1"/>
  <c r="BJ300" i="1"/>
  <c r="AY708" i="1"/>
  <c r="BC663" i="1"/>
  <c r="AT588" i="1"/>
  <c r="BE511" i="1"/>
  <c r="AY661" i="1"/>
  <c r="BH279" i="1"/>
  <c r="AZ667" i="1"/>
  <c r="BI725" i="1"/>
  <c r="BE615" i="1"/>
  <c r="BJ611" i="1"/>
  <c r="AR559" i="1"/>
  <c r="BH543" i="1"/>
  <c r="AP795" i="1"/>
  <c r="BJ470" i="1"/>
  <c r="BE655" i="1"/>
  <c r="BA603" i="1"/>
  <c r="AS801" i="1"/>
  <c r="AV690" i="1"/>
  <c r="BJ606" i="1"/>
  <c r="BF554" i="1"/>
  <c r="AR555" i="1"/>
  <c r="BE233" i="1"/>
  <c r="BC218" i="1"/>
  <c r="AO568" i="1"/>
  <c r="BB511" i="1"/>
  <c r="AY454" i="1"/>
  <c r="AT720" i="1"/>
  <c r="AQ581" i="1"/>
  <c r="AT492" i="1"/>
  <c r="AQ764" i="1"/>
  <c r="AY718" i="1"/>
  <c r="BG580" i="1"/>
  <c r="AT485" i="1"/>
  <c r="BC522" i="1"/>
  <c r="AP803" i="1"/>
  <c r="BF520" i="1"/>
  <c r="BI795" i="1"/>
  <c r="AO534" i="1"/>
  <c r="BH564" i="1"/>
  <c r="BG619" i="1"/>
  <c r="AP604" i="1"/>
  <c r="BH671" i="1"/>
  <c r="AT659" i="1"/>
  <c r="AY654" i="1"/>
  <c r="BJ771" i="1"/>
  <c r="AU630" i="1"/>
  <c r="BG799" i="1"/>
  <c r="BE720" i="1"/>
  <c r="BA747" i="1"/>
  <c r="BH643" i="1"/>
  <c r="AR486" i="1"/>
  <c r="AS706" i="1"/>
  <c r="BH798" i="1"/>
  <c r="BI485" i="1"/>
  <c r="BE544" i="1"/>
  <c r="BC280" i="1"/>
  <c r="AQ261" i="1"/>
  <c r="BC565" i="1"/>
  <c r="AX518" i="1"/>
  <c r="BG706" i="1"/>
  <c r="AY569" i="1"/>
  <c r="BH730" i="1"/>
  <c r="BE533" i="1"/>
  <c r="AZ509" i="1"/>
  <c r="AR630" i="1"/>
  <c r="BH669" i="1"/>
  <c r="BD642" i="1"/>
  <c r="AX635" i="1"/>
  <c r="AS613" i="1"/>
  <c r="AU575" i="1"/>
  <c r="AQ527" i="1"/>
  <c r="AT559" i="1"/>
  <c r="AY604" i="1"/>
  <c r="AS507" i="1"/>
  <c r="AX661" i="1"/>
  <c r="BG523" i="1"/>
  <c r="AP652" i="1"/>
  <c r="BB516" i="1"/>
  <c r="AZ326" i="1"/>
  <c r="AU505" i="1"/>
  <c r="BJ850" i="1"/>
  <c r="BB613" i="1"/>
  <c r="BJ723" i="1"/>
  <c r="BA831" i="1"/>
  <c r="BA535" i="1"/>
  <c r="AQ594" i="1"/>
  <c r="BJ639" i="1"/>
  <c r="AT811" i="1"/>
  <c r="AT629" i="1"/>
  <c r="AP706" i="1"/>
  <c r="BF495" i="1"/>
  <c r="BE775" i="1"/>
  <c r="BD578" i="1"/>
  <c r="BB494" i="1"/>
  <c r="BH611" i="1"/>
  <c r="BC579" i="1"/>
  <c r="AR757" i="1"/>
  <c r="BG487" i="1"/>
  <c r="AU656" i="1"/>
  <c r="AX514" i="1"/>
  <c r="BB567" i="1"/>
  <c r="AZ507" i="1"/>
  <c r="AQ519" i="1"/>
  <c r="BJ596" i="1"/>
  <c r="AX583" i="1"/>
  <c r="AW572" i="1"/>
  <c r="BE646" i="1"/>
  <c r="AQ533" i="1"/>
  <c r="AZ544" i="1"/>
  <c r="BA541" i="1"/>
  <c r="AO491" i="1"/>
  <c r="AY328" i="1"/>
  <c r="AQ322" i="1"/>
  <c r="AX824" i="1"/>
  <c r="AY619" i="1"/>
  <c r="BA802" i="1"/>
  <c r="AQ735" i="1"/>
  <c r="AV485" i="1"/>
  <c r="AQ708" i="1"/>
  <c r="BA711" i="1"/>
  <c r="BB218" i="1"/>
  <c r="BI513" i="1"/>
  <c r="BE583" i="1"/>
  <c r="AU498" i="1"/>
  <c r="BE750" i="1"/>
  <c r="BG570" i="1"/>
  <c r="AS656" i="1"/>
  <c r="BB755" i="1"/>
  <c r="BG599" i="1"/>
  <c r="AO533" i="1"/>
  <c r="BF780" i="1"/>
  <c r="BF678" i="1"/>
  <c r="AO740" i="1"/>
  <c r="BF616" i="1"/>
  <c r="AQ845" i="1"/>
  <c r="BH614" i="1"/>
  <c r="BC664" i="1"/>
  <c r="BF669" i="1"/>
  <c r="BH520" i="1"/>
  <c r="BJ839" i="1"/>
  <c r="AT546" i="1"/>
  <c r="AW722" i="1"/>
  <c r="AR619" i="1"/>
  <c r="AV599" i="1"/>
  <c r="AU798" i="1"/>
  <c r="AU499" i="1"/>
  <c r="BA586" i="1"/>
  <c r="BF528" i="1"/>
  <c r="AT299" i="1"/>
  <c r="BD571" i="1"/>
  <c r="AX790" i="1"/>
  <c r="BG499" i="1"/>
  <c r="AO655" i="1"/>
  <c r="AP558" i="1"/>
  <c r="AT547" i="1"/>
  <c r="BC315" i="1"/>
  <c r="AQ582" i="1"/>
  <c r="AY678" i="1"/>
  <c r="BA258" i="1"/>
  <c r="AY677" i="1"/>
  <c r="BA608" i="1"/>
  <c r="BH662" i="1"/>
  <c r="BF686" i="1"/>
  <c r="AZ561" i="1"/>
  <c r="BG648" i="1"/>
  <c r="AQ757" i="1"/>
  <c r="BE499" i="1"/>
  <c r="AS577" i="1"/>
  <c r="BJ586" i="1"/>
  <c r="BC545" i="1"/>
  <c r="BD607" i="1"/>
  <c r="AX771" i="1"/>
  <c r="AV540" i="1"/>
  <c r="AU602" i="1"/>
  <c r="AV493" i="1"/>
  <c r="BH523" i="1"/>
  <c r="BA299" i="1"/>
  <c r="BC852" i="1"/>
  <c r="AV858" i="1"/>
  <c r="BC822" i="1"/>
  <c r="AS653" i="1"/>
  <c r="BA330" i="1"/>
  <c r="AZ718" i="1"/>
  <c r="AS816" i="1"/>
  <c r="AR599" i="1"/>
  <c r="BD544" i="1"/>
  <c r="AY656" i="1"/>
  <c r="AZ548" i="1"/>
  <c r="AQ661" i="1"/>
  <c r="BI688" i="1"/>
  <c r="BD511" i="1"/>
  <c r="BF286" i="1"/>
  <c r="AX613" i="1"/>
  <c r="AT551" i="1"/>
  <c r="BC648" i="1"/>
  <c r="BB542" i="1"/>
  <c r="AS592" i="1"/>
  <c r="AS564" i="1"/>
  <c r="AU558" i="1"/>
  <c r="BC592" i="1"/>
  <c r="BI612" i="1"/>
  <c r="AP796" i="1"/>
  <c r="AS610" i="1"/>
  <c r="BB531" i="1"/>
  <c r="BA530" i="1"/>
  <c r="BB762" i="1"/>
  <c r="BI645" i="1"/>
  <c r="AS594" i="1"/>
  <c r="AQ624" i="1"/>
  <c r="AS520" i="1"/>
  <c r="BB824" i="1"/>
  <c r="BF411" i="1"/>
  <c r="AO766" i="1"/>
  <c r="AW254" i="1"/>
  <c r="BD510" i="1"/>
  <c r="BE558" i="1"/>
  <c r="AQ690" i="1"/>
  <c r="BF577" i="1"/>
  <c r="AY488" i="1"/>
  <c r="AV533" i="1"/>
  <c r="BA557" i="1"/>
  <c r="BI676" i="1"/>
  <c r="BA552" i="1"/>
  <c r="BF670" i="1"/>
  <c r="BD841" i="1"/>
  <c r="BC515" i="1"/>
  <c r="AO608" i="1"/>
  <c r="BG546" i="1"/>
  <c r="AO516" i="1"/>
  <c r="AP545" i="1"/>
  <c r="BE488" i="1"/>
  <c r="AW599" i="1"/>
  <c r="BA588" i="1"/>
  <c r="AV646" i="1"/>
  <c r="BI503" i="1"/>
  <c r="BB604" i="1"/>
  <c r="AS586" i="1"/>
  <c r="AX799" i="1"/>
  <c r="BD603" i="1"/>
  <c r="BJ567" i="1"/>
  <c r="AX599" i="1"/>
  <c r="AO266" i="1"/>
  <c r="AS525" i="1"/>
  <c r="AY791" i="1"/>
  <c r="BB700" i="1"/>
  <c r="AQ816" i="1"/>
  <c r="BH356" i="1"/>
  <c r="BJ740" i="1"/>
  <c r="BB772" i="1"/>
  <c r="AY278" i="1"/>
  <c r="BD829" i="1"/>
  <c r="AZ620" i="1"/>
  <c r="AZ636" i="1"/>
  <c r="AS576" i="1"/>
  <c r="AS679" i="1"/>
  <c r="BC746" i="1"/>
  <c r="AW524" i="1"/>
  <c r="AY552" i="1"/>
  <c r="AT717" i="1"/>
  <c r="BA527" i="1"/>
  <c r="AY719" i="1"/>
  <c r="BF578" i="1"/>
  <c r="BH531" i="1"/>
  <c r="BH581" i="1"/>
  <c r="BG559" i="1"/>
  <c r="BJ668" i="1"/>
  <c r="AY728" i="1"/>
  <c r="AP231" i="1"/>
  <c r="AQ829" i="1"/>
  <c r="AV805" i="1"/>
  <c r="BA667" i="1"/>
  <c r="AS380" i="1"/>
  <c r="AO576" i="1"/>
  <c r="BH280" i="1"/>
  <c r="AY525" i="1"/>
  <c r="BJ560" i="1"/>
  <c r="AS530" i="1"/>
  <c r="BE508" i="1"/>
  <c r="BD517" i="1"/>
  <c r="BA392" i="1"/>
  <c r="BH650" i="1"/>
  <c r="BI576" i="1"/>
  <c r="AY550" i="1"/>
  <c r="BD592" i="1"/>
  <c r="BA844" i="1"/>
  <c r="AW738" i="1"/>
  <c r="BD774" i="1"/>
  <c r="AR759" i="1"/>
  <c r="AY699" i="1"/>
  <c r="AS539" i="1"/>
  <c r="AT684" i="1"/>
  <c r="AS516" i="1"/>
  <c r="AS818" i="1"/>
  <c r="AQ604" i="1"/>
  <c r="AW617" i="1"/>
  <c r="BB691" i="1"/>
  <c r="BF550" i="1"/>
  <c r="AP507" i="1"/>
  <c r="BJ270" i="1"/>
  <c r="BC514" i="1"/>
  <c r="AV680" i="1"/>
  <c r="AT703" i="1"/>
  <c r="AO813" i="1"/>
  <c r="AX237" i="1"/>
  <c r="BH532" i="1"/>
  <c r="AT489" i="1"/>
  <c r="BD616" i="1"/>
  <c r="AZ511" i="1"/>
  <c r="AS297" i="1"/>
  <c r="BE278" i="1"/>
  <c r="AU418" i="1"/>
  <c r="BB486" i="1"/>
  <c r="AV522" i="1"/>
  <c r="BG330" i="1"/>
  <c r="AQ777" i="1"/>
  <c r="BI539" i="1"/>
  <c r="AP632" i="1"/>
  <c r="BB845" i="1"/>
  <c r="AP553" i="1"/>
  <c r="AY240" i="1"/>
  <c r="BD532" i="1"/>
  <c r="BE756" i="1"/>
  <c r="AZ572" i="1"/>
  <c r="BH718" i="1"/>
  <c r="AV496" i="1"/>
  <c r="AS562" i="1"/>
  <c r="BI779" i="1"/>
  <c r="BA652" i="1"/>
  <c r="BB680" i="1"/>
  <c r="AW693" i="1"/>
  <c r="AX541" i="1"/>
  <c r="AY617" i="1"/>
  <c r="AQ799" i="1"/>
  <c r="AQ659" i="1"/>
  <c r="BA659" i="1"/>
  <c r="BG674" i="1"/>
  <c r="BC560" i="1"/>
  <c r="BH837" i="1"/>
  <c r="BA583" i="1"/>
  <c r="BJ851" i="1"/>
  <c r="BH488" i="1"/>
  <c r="BE733" i="1"/>
  <c r="AU625" i="1"/>
  <c r="AU814" i="1"/>
  <c r="AV229" i="1"/>
  <c r="AS684" i="1"/>
  <c r="AR546" i="1"/>
  <c r="BB493" i="1"/>
  <c r="BJ559" i="1"/>
  <c r="AT775" i="1"/>
  <c r="AR780" i="1"/>
  <c r="BJ778" i="1"/>
  <c r="BD717" i="1"/>
  <c r="AP789" i="1"/>
  <c r="AV609" i="1"/>
  <c r="AT654" i="1"/>
  <c r="AY848" i="1"/>
  <c r="AO547" i="1"/>
  <c r="AY786" i="1"/>
  <c r="AV721" i="1"/>
  <c r="AO746" i="1"/>
  <c r="BA417" i="1"/>
  <c r="BH819" i="1"/>
  <c r="BE601" i="1"/>
  <c r="BD695" i="1"/>
  <c r="AR679" i="1"/>
  <c r="BH620" i="1"/>
  <c r="AT573" i="1"/>
  <c r="AX572" i="1"/>
  <c r="BJ662" i="1"/>
  <c r="BF540" i="1"/>
  <c r="BF762" i="1"/>
  <c r="AS744" i="1"/>
  <c r="AS590" i="1"/>
  <c r="AY680" i="1"/>
  <c r="BE321" i="1"/>
  <c r="BH737" i="1"/>
  <c r="AZ761" i="1"/>
  <c r="BI721" i="1"/>
  <c r="BG628" i="1"/>
  <c r="AO760" i="1"/>
  <c r="BC516" i="1"/>
  <c r="AZ736" i="1"/>
  <c r="BC601" i="1"/>
  <c r="BB832" i="1"/>
  <c r="AR223" i="1"/>
  <c r="AR241" i="1"/>
  <c r="BI684" i="1"/>
  <c r="AZ532" i="1"/>
  <c r="AP712" i="1"/>
  <c r="AV729" i="1"/>
  <c r="AU787" i="1"/>
  <c r="BE825" i="1"/>
  <c r="BD630" i="1"/>
  <c r="AY544" i="1"/>
  <c r="AV530" i="1"/>
  <c r="AO488" i="1"/>
  <c r="AR659" i="1"/>
  <c r="BF545" i="1"/>
  <c r="AP552" i="1"/>
  <c r="AP350" i="1"/>
  <c r="AW632" i="1"/>
  <c r="AW526" i="1"/>
  <c r="AX548" i="1"/>
  <c r="AS289" i="1"/>
  <c r="AX835" i="1"/>
  <c r="AZ748" i="1"/>
  <c r="AQ774" i="1"/>
  <c r="AQ664" i="1"/>
  <c r="AZ552" i="1"/>
  <c r="BJ631" i="1"/>
  <c r="AX547" i="1"/>
  <c r="AX537" i="1"/>
  <c r="BJ695" i="1"/>
  <c r="BH780" i="1"/>
  <c r="AU599" i="1"/>
  <c r="BB716" i="1"/>
  <c r="AT725" i="1"/>
  <c r="AW644" i="1"/>
  <c r="AU565" i="1"/>
  <c r="BD679" i="1"/>
  <c r="BF271" i="1"/>
  <c r="BH796" i="1"/>
  <c r="AZ661" i="1"/>
  <c r="AW509" i="1"/>
  <c r="AY499" i="1"/>
  <c r="BA822" i="1"/>
  <c r="BI552" i="1"/>
  <c r="AZ709" i="1"/>
  <c r="BE584" i="1"/>
  <c r="AW510" i="1"/>
  <c r="BC512" i="1"/>
  <c r="BG661" i="1"/>
  <c r="AP633" i="1"/>
  <c r="BF648" i="1"/>
  <c r="AX629" i="1"/>
  <c r="AS716" i="1"/>
  <c r="AY492" i="1"/>
  <c r="BI252" i="1"/>
  <c r="AR744" i="1"/>
  <c r="AR643" i="1"/>
  <c r="AX726" i="1"/>
  <c r="AS602" i="1"/>
  <c r="AV570" i="1"/>
  <c r="AW618" i="1"/>
  <c r="AV288" i="1"/>
  <c r="AW289" i="1"/>
  <c r="BH231" i="1"/>
  <c r="AS557" i="1"/>
  <c r="AT552" i="1"/>
  <c r="BI483" i="1"/>
  <c r="BI677" i="1"/>
  <c r="AT227" i="1"/>
  <c r="BH236" i="1"/>
  <c r="BG313" i="1"/>
  <c r="BF281" i="1"/>
  <c r="BD622" i="1"/>
  <c r="AR540" i="1"/>
  <c r="AS278" i="1"/>
  <c r="BA683" i="1"/>
  <c r="AT643" i="1"/>
  <c r="AR244" i="1"/>
  <c r="AO226" i="1"/>
  <c r="AQ634" i="1"/>
  <c r="AW561" i="1"/>
  <c r="BE543" i="1"/>
  <c r="BF522" i="1"/>
  <c r="AP278" i="1"/>
  <c r="AW688" i="1"/>
  <c r="BH723" i="1"/>
  <c r="AQ647" i="1"/>
  <c r="BJ622" i="1"/>
  <c r="BE796" i="1"/>
  <c r="AX492" i="1"/>
  <c r="AY727" i="1"/>
  <c r="AX510" i="1"/>
  <c r="AT359" i="1"/>
  <c r="AR501" i="1"/>
  <c r="BH649" i="1"/>
  <c r="BB598" i="1"/>
  <c r="BB555" i="1"/>
  <c r="AU547" i="1"/>
  <c r="AT699" i="1"/>
  <c r="AQ810" i="1"/>
  <c r="AY565" i="1"/>
  <c r="BH642" i="1"/>
  <c r="BG255" i="1"/>
  <c r="AV535" i="1"/>
  <c r="AS794" i="1"/>
  <c r="AW406" i="1"/>
  <c r="AQ788" i="1"/>
  <c r="AZ571" i="1"/>
  <c r="BH295" i="1"/>
  <c r="AU538" i="1"/>
  <c r="BH823" i="1"/>
  <c r="AW311" i="1"/>
  <c r="BA491" i="1"/>
  <c r="AO240" i="1"/>
  <c r="AT550" i="1"/>
  <c r="AV305" i="1"/>
  <c r="BJ232" i="1"/>
  <c r="AU784" i="1"/>
  <c r="BA483" i="1"/>
  <c r="AZ738" i="1"/>
  <c r="AR672" i="1"/>
  <c r="BH238" i="1"/>
  <c r="BH491" i="1"/>
  <c r="AT601" i="1"/>
  <c r="AZ558" i="1"/>
  <c r="AY554" i="1"/>
  <c r="BC245" i="1"/>
  <c r="AQ559" i="1"/>
  <c r="AS501" i="1"/>
  <c r="BH799" i="1"/>
  <c r="AO584" i="1"/>
  <c r="BJ641" i="1"/>
  <c r="BB632" i="1"/>
  <c r="BA817" i="1"/>
  <c r="AX553" i="1"/>
  <c r="AT837" i="1"/>
  <c r="BC630" i="1"/>
  <c r="BD856" i="1"/>
  <c r="BB826" i="1"/>
  <c r="AO337" i="1"/>
  <c r="BB271" i="1"/>
  <c r="BJ336" i="1"/>
  <c r="AS728" i="1"/>
  <c r="AS547" i="1"/>
  <c r="BE699" i="1"/>
  <c r="AR661" i="1"/>
  <c r="AW556" i="1"/>
  <c r="AW687" i="1"/>
  <c r="BG760" i="1"/>
  <c r="AR653" i="1"/>
  <c r="AR348" i="1"/>
  <c r="BB507" i="1"/>
  <c r="AU514" i="1"/>
  <c r="AS314" i="1"/>
  <c r="BG834" i="1"/>
  <c r="AO730" i="1"/>
  <c r="BI846" i="1"/>
  <c r="BJ514" i="1"/>
  <c r="AU579" i="1"/>
  <c r="BC651" i="1"/>
  <c r="BD322" i="1"/>
  <c r="BJ322" i="1"/>
  <c r="BG678" i="1"/>
  <c r="AZ240" i="1"/>
  <c r="AQ614" i="1"/>
  <c r="AY799" i="1"/>
  <c r="BA582" i="1"/>
  <c r="BC274" i="1"/>
  <c r="AU502" i="1"/>
  <c r="BE512" i="1"/>
  <c r="BB806" i="1"/>
  <c r="BA358" i="1"/>
  <c r="BF713" i="1"/>
  <c r="AW758" i="1"/>
  <c r="BF507" i="1"/>
  <c r="BH519" i="1"/>
  <c r="BB509" i="1"/>
  <c r="BH563" i="1"/>
  <c r="AT665" i="1"/>
  <c r="BB763" i="1"/>
  <c r="AS652" i="1"/>
  <c r="AU504" i="1"/>
  <c r="BE539" i="1"/>
  <c r="AR526" i="1"/>
  <c r="BE562" i="1"/>
  <c r="AT549" i="1"/>
  <c r="AX837" i="1"/>
  <c r="AS642" i="1"/>
  <c r="AZ849" i="1"/>
  <c r="BJ339" i="1"/>
  <c r="BF581" i="1"/>
  <c r="BH580" i="1"/>
  <c r="AV797" i="1"/>
  <c r="BC807" i="1"/>
  <c r="AP502" i="1"/>
  <c r="BC586" i="1"/>
  <c r="AR833" i="1"/>
  <c r="AP760" i="1"/>
  <c r="AP580" i="1"/>
  <c r="BB513" i="1"/>
  <c r="BC640" i="1"/>
  <c r="AT231" i="1"/>
  <c r="BJ570" i="1"/>
  <c r="AP745" i="1"/>
  <c r="BH755" i="1"/>
  <c r="BB750" i="1"/>
  <c r="BI514" i="1"/>
  <c r="AU832" i="1"/>
  <c r="AR696" i="1"/>
  <c r="BC511" i="1"/>
  <c r="AR801" i="1"/>
  <c r="AV631" i="1"/>
  <c r="AX565" i="1"/>
  <c r="AT263" i="1"/>
  <c r="AR535" i="1"/>
  <c r="AO540" i="1"/>
  <c r="BB642" i="1"/>
  <c r="AY755" i="1"/>
  <c r="AP506" i="1"/>
  <c r="BJ249" i="1"/>
  <c r="BG581" i="1"/>
  <c r="BC562" i="1"/>
  <c r="AY568" i="1"/>
  <c r="BB857" i="1"/>
  <c r="BF605" i="1"/>
  <c r="BB610" i="1"/>
  <c r="AV552" i="1"/>
  <c r="BI617" i="1"/>
  <c r="BE841" i="1"/>
  <c r="AU567" i="1"/>
  <c r="AW553" i="1"/>
  <c r="AQ796" i="1"/>
  <c r="BG807" i="1"/>
  <c r="BI509" i="1"/>
  <c r="AP249" i="1"/>
  <c r="AW234" i="1"/>
  <c r="BC813" i="1"/>
  <c r="AR578" i="1"/>
  <c r="BJ355" i="1"/>
  <c r="BF848" i="1"/>
  <c r="BH518" i="1"/>
  <c r="AU524" i="1"/>
  <c r="BD730" i="1"/>
  <c r="AY514" i="1"/>
  <c r="BG638" i="1"/>
  <c r="BE826" i="1"/>
  <c r="BH527" i="1"/>
  <c r="BC498" i="1"/>
  <c r="BB484" i="1"/>
  <c r="AU638" i="1"/>
  <c r="AU754" i="1"/>
  <c r="BI820" i="1"/>
  <c r="BA488" i="1"/>
  <c r="BA569" i="1"/>
  <c r="BC524" i="1"/>
  <c r="BJ730" i="1"/>
  <c r="AP531" i="1"/>
  <c r="BJ524" i="1"/>
  <c r="BF761" i="1"/>
  <c r="AQ760" i="1"/>
  <c r="AT565" i="1"/>
  <c r="AT514" i="1"/>
  <c r="BE525" i="1"/>
  <c r="AR944" i="1"/>
  <c r="AX240" i="1"/>
  <c r="AQ506" i="1"/>
  <c r="AZ638" i="1"/>
  <c r="BF612" i="1"/>
  <c r="AX294" i="1"/>
  <c r="BD688" i="1"/>
  <c r="AT752" i="1"/>
  <c r="AP649" i="1"/>
  <c r="AO544" i="1"/>
  <c r="BJ647" i="1"/>
  <c r="AP776" i="1"/>
  <c r="AU673" i="1"/>
  <c r="AQ508" i="1"/>
  <c r="AO639" i="1"/>
  <c r="BJ815" i="1"/>
  <c r="AQ741" i="1"/>
  <c r="AS540" i="1"/>
  <c r="AQ578" i="1"/>
  <c r="AU688" i="1"/>
  <c r="BF829" i="1"/>
  <c r="BF524" i="1"/>
  <c r="BH803" i="1"/>
  <c r="AW591" i="1"/>
  <c r="AS665" i="1"/>
  <c r="BB588" i="1"/>
  <c r="AQ684" i="1"/>
  <c r="AQ781" i="1"/>
  <c r="AW605" i="1"/>
  <c r="BF552" i="1"/>
  <c r="BA595" i="1"/>
  <c r="AQ671" i="1"/>
  <c r="AY235" i="1"/>
  <c r="AW614" i="1"/>
  <c r="BD664" i="1"/>
  <c r="BH807" i="1"/>
  <c r="BE338" i="1"/>
  <c r="BF724" i="1"/>
  <c r="AU559" i="1"/>
  <c r="BJ538" i="1"/>
  <c r="AO278" i="1"/>
  <c r="BG840" i="1"/>
  <c r="BI673" i="1"/>
  <c r="AZ695" i="1"/>
  <c r="AZ627" i="1"/>
  <c r="AU531" i="1"/>
  <c r="AO597" i="1"/>
  <c r="BD559" i="1"/>
  <c r="AZ608" i="1"/>
  <c r="BH627" i="1"/>
  <c r="AW663" i="1"/>
  <c r="BE276" i="1"/>
  <c r="BF556" i="1"/>
  <c r="BG642" i="1"/>
  <c r="AP682" i="1"/>
  <c r="BC617" i="1"/>
  <c r="BE713" i="1"/>
  <c r="AV784" i="1"/>
  <c r="BC595" i="1"/>
  <c r="AW634" i="1"/>
  <c r="BJ512" i="1"/>
  <c r="AW841" i="1"/>
  <c r="AV613" i="1"/>
  <c r="BC587" i="1"/>
  <c r="BA611" i="1"/>
  <c r="AQ656" i="1"/>
  <c r="AP493" i="1"/>
  <c r="AO517" i="1"/>
  <c r="BD584" i="1"/>
  <c r="BE645" i="1"/>
  <c r="AT511" i="1"/>
  <c r="BG501" i="1"/>
  <c r="AP487" i="1"/>
  <c r="AT516" i="1"/>
  <c r="AO535" i="1"/>
  <c r="BF645" i="1"/>
  <c r="BE521" i="1"/>
  <c r="AT817" i="1"/>
  <c r="BI658" i="1"/>
  <c r="AU587" i="1"/>
  <c r="AR641" i="1"/>
  <c r="AX509" i="1"/>
  <c r="BI577" i="1"/>
  <c r="AR640" i="1"/>
  <c r="BF496" i="1"/>
  <c r="BE591" i="1"/>
  <c r="AS274" i="1"/>
  <c r="BF515" i="1"/>
  <c r="AP561" i="1"/>
  <c r="AR442" i="1"/>
  <c r="BD499" i="1"/>
  <c r="BJ704" i="1"/>
  <c r="AO698" i="1"/>
  <c r="BG511" i="1"/>
  <c r="AY605" i="1"/>
  <c r="AU687" i="1"/>
  <c r="AX489" i="1"/>
  <c r="AP593" i="1"/>
  <c r="BC532" i="1"/>
  <c r="AP617" i="1"/>
  <c r="BE739" i="1"/>
  <c r="BD334" i="1"/>
  <c r="BH739" i="1"/>
  <c r="BB667" i="1"/>
  <c r="AV588" i="1"/>
  <c r="BJ649" i="1"/>
  <c r="AU584" i="1"/>
  <c r="BG516" i="1"/>
  <c r="AX487" i="1"/>
  <c r="AT553" i="1"/>
  <c r="AP522" i="1"/>
  <c r="BC247" i="1"/>
  <c r="AY584" i="1"/>
  <c r="BJ650" i="1"/>
  <c r="AP572" i="1"/>
  <c r="AO299" i="1"/>
  <c r="AZ512" i="1"/>
  <c r="BG669" i="1"/>
  <c r="AQ575" i="1"/>
  <c r="AO616" i="1"/>
  <c r="AO591" i="1"/>
  <c r="AV772" i="1"/>
  <c r="BI218" i="1"/>
  <c r="BJ681" i="1"/>
  <c r="AS817" i="1"/>
  <c r="BG615" i="1"/>
  <c r="BC947" i="1"/>
  <c r="AZ826" i="1"/>
  <c r="AQ563" i="1"/>
  <c r="AS731" i="1"/>
  <c r="BH657" i="1"/>
  <c r="AU634" i="1"/>
  <c r="AY580" i="1"/>
  <c r="BJ545" i="1"/>
  <c r="AZ310" i="1"/>
  <c r="BG384" i="1"/>
  <c r="AS559" i="1"/>
  <c r="BF505" i="1"/>
  <c r="BI570" i="1"/>
  <c r="BA720" i="1"/>
  <c r="BA666" i="1"/>
  <c r="AS685" i="1"/>
  <c r="AT610" i="1"/>
  <c r="BI634" i="1"/>
  <c r="BC614" i="1"/>
  <c r="BD652" i="1"/>
  <c r="BI540" i="1"/>
  <c r="AZ855" i="1"/>
  <c r="AY824" i="1"/>
  <c r="BF234" i="1"/>
  <c r="AS623" i="1"/>
  <c r="AQ622" i="1"/>
  <c r="AU747" i="1"/>
  <c r="BB562" i="1"/>
  <c r="AX765" i="1"/>
  <c r="BG724" i="1"/>
  <c r="AZ300" i="1"/>
  <c r="AW788" i="1"/>
  <c r="AU242" i="1"/>
  <c r="AY555" i="1"/>
  <c r="AW606" i="1"/>
  <c r="AX665" i="1"/>
  <c r="BI270" i="1"/>
  <c r="AZ624" i="1"/>
  <c r="BJ706" i="1"/>
  <c r="AP729" i="1"/>
  <c r="AO263" i="1"/>
  <c r="AO618" i="1"/>
  <c r="AS670" i="1"/>
  <c r="BH767" i="1"/>
  <c r="AY510" i="1"/>
  <c r="BB615" i="1"/>
  <c r="BE641" i="1"/>
  <c r="BA521" i="1"/>
  <c r="AZ670" i="1"/>
  <c r="BC832" i="1"/>
  <c r="BE622" i="1"/>
  <c r="AS846" i="1"/>
  <c r="AT537" i="1"/>
  <c r="AR655" i="1"/>
  <c r="AX857" i="1"/>
  <c r="BA537" i="1"/>
  <c r="AS510" i="1"/>
  <c r="BF282" i="1"/>
  <c r="BJ751" i="1"/>
  <c r="BB282" i="1"/>
  <c r="AQ610" i="1"/>
  <c r="AY845" i="1"/>
  <c r="BD497" i="1"/>
  <c r="BI643" i="1"/>
  <c r="AX666" i="1"/>
  <c r="AQ599" i="1"/>
  <c r="AV589" i="1"/>
  <c r="BE470" i="1"/>
  <c r="BA622" i="1"/>
  <c r="BA761" i="1"/>
  <c r="AU604" i="1"/>
  <c r="AZ662" i="1"/>
  <c r="BI695" i="1"/>
  <c r="AZ630" i="1"/>
  <c r="AZ702" i="1"/>
  <c r="BH540" i="1"/>
  <c r="BH851" i="1"/>
  <c r="AT502" i="1"/>
  <c r="AR645" i="1"/>
  <c r="AV313" i="1"/>
  <c r="BD298" i="1"/>
  <c r="BE808" i="1"/>
  <c r="AP742" i="1"/>
  <c r="BG521" i="1"/>
  <c r="AW672" i="1"/>
  <c r="AZ669" i="1"/>
  <c r="BJ682" i="1"/>
  <c r="BC581" i="1"/>
  <c r="BD319" i="1"/>
  <c r="BC623" i="1"/>
  <c r="BF611" i="1"/>
  <c r="AT657" i="1"/>
  <c r="BC751" i="1"/>
  <c r="AQ761" i="1"/>
  <c r="BC741" i="1"/>
  <c r="BB659" i="1"/>
  <c r="AP686" i="1"/>
  <c r="AT767" i="1"/>
  <c r="AT800" i="1"/>
  <c r="BB541" i="1"/>
  <c r="BG676" i="1"/>
  <c r="AW230" i="1"/>
  <c r="BF511" i="1"/>
  <c r="BF535" i="1"/>
  <c r="BG825" i="1"/>
  <c r="BG483" i="1"/>
  <c r="BG579" i="1"/>
  <c r="BF494" i="1"/>
  <c r="AZ526" i="1"/>
  <c r="BA633" i="1"/>
  <c r="BB525" i="1"/>
  <c r="BF576" i="1"/>
  <c r="AW848" i="1"/>
  <c r="AX712" i="1"/>
  <c r="BG811" i="1"/>
  <c r="AP239" i="1"/>
  <c r="BB835" i="1"/>
  <c r="BI590" i="1"/>
  <c r="AY307" i="1"/>
  <c r="AW745" i="1"/>
  <c r="AW767" i="1"/>
  <c r="AS779" i="1"/>
  <c r="BG679" i="1"/>
  <c r="BI504" i="1"/>
  <c r="BE572" i="1"/>
  <c r="BG652" i="1"/>
  <c r="AX719" i="1"/>
  <c r="BG690" i="1"/>
  <c r="BI542" i="1"/>
  <c r="AT613" i="1"/>
  <c r="AT313" i="1"/>
  <c r="AY637" i="1"/>
  <c r="BE501" i="1"/>
  <c r="BG497" i="1"/>
  <c r="BF598" i="1"/>
  <c r="BF766" i="1"/>
  <c r="AO701" i="1"/>
  <c r="AO802" i="1"/>
  <c r="AV583" i="1"/>
  <c r="AZ516" i="1"/>
  <c r="AV710" i="1"/>
  <c r="AO497" i="1"/>
  <c r="AQ496" i="1"/>
  <c r="BC223" i="1"/>
  <c r="BH766" i="1"/>
  <c r="AT603" i="1"/>
  <c r="AQ611" i="1"/>
  <c r="BG604" i="1"/>
  <c r="AR756" i="1"/>
  <c r="AU581" i="1"/>
  <c r="BF619" i="1"/>
  <c r="AS872" i="1"/>
  <c r="AO824" i="1"/>
  <c r="AV667" i="1"/>
  <c r="BB483" i="1"/>
  <c r="BH486" i="1"/>
  <c r="AY669" i="1"/>
  <c r="BB606" i="1"/>
  <c r="BC509" i="1"/>
  <c r="AZ786" i="1"/>
  <c r="BE505" i="1"/>
  <c r="AQ811" i="1"/>
  <c r="AS600" i="1"/>
  <c r="BB774" i="1"/>
  <c r="AS571" i="1"/>
  <c r="BI629" i="1"/>
  <c r="AS496" i="1"/>
  <c r="AR502" i="1"/>
  <c r="BG588" i="1"/>
  <c r="BE570" i="1"/>
  <c r="AS608" i="1"/>
  <c r="BC575" i="1"/>
  <c r="AR796" i="1"/>
  <c r="AX479" i="1"/>
  <c r="BA344" i="1"/>
  <c r="AS617" i="1"/>
  <c r="AQ846" i="1"/>
  <c r="AX608" i="1"/>
  <c r="BE672" i="1"/>
  <c r="AT220" i="1"/>
  <c r="AT540" i="1"/>
  <c r="BI557" i="1"/>
  <c r="AS560" i="1"/>
  <c r="AU616" i="1"/>
  <c r="AU711" i="1"/>
  <c r="AV757" i="1"/>
  <c r="AP541" i="1"/>
  <c r="BF490" i="1"/>
  <c r="BB778" i="1"/>
  <c r="AS587" i="1"/>
  <c r="BE494" i="1"/>
  <c r="BB564" i="1"/>
  <c r="AP855" i="1"/>
  <c r="AW521" i="1"/>
  <c r="BI700" i="1"/>
  <c r="AO624" i="1"/>
  <c r="BC344" i="1"/>
  <c r="AW320" i="1"/>
  <c r="BE783" i="1"/>
  <c r="BB692" i="1"/>
  <c r="BE658" i="1"/>
  <c r="AS641" i="1"/>
  <c r="AP820" i="1"/>
  <c r="BI691" i="1"/>
  <c r="BH661" i="1"/>
  <c r="BC870" i="1"/>
  <c r="BD786" i="1"/>
  <c r="AZ519" i="1"/>
  <c r="BG510" i="1"/>
  <c r="BI670" i="1"/>
  <c r="BD503" i="1"/>
  <c r="BG543" i="1"/>
  <c r="BD678" i="1"/>
  <c r="AP800" i="1"/>
  <c r="AU568" i="1"/>
  <c r="BG683" i="1"/>
  <c r="AV665" i="1"/>
  <c r="BD710" i="1"/>
  <c r="BF371" i="1"/>
  <c r="BJ565" i="1"/>
  <c r="BC539" i="1"/>
  <c r="AU666" i="1"/>
  <c r="BC800" i="1"/>
  <c r="BA481" i="1"/>
  <c r="BE823" i="1"/>
  <c r="AX655" i="1"/>
  <c r="AZ521" i="1"/>
  <c r="AO773" i="1"/>
  <c r="BI601" i="1"/>
  <c r="BF312" i="1"/>
  <c r="AU633" i="1"/>
  <c r="BE620" i="1"/>
  <c r="BJ581" i="1"/>
  <c r="BC486" i="1"/>
  <c r="BE274" i="1"/>
  <c r="AP830" i="1"/>
  <c r="AO634" i="1"/>
  <c r="BF310" i="1"/>
  <c r="AT520" i="1"/>
  <c r="AX697" i="1"/>
  <c r="AX704" i="1"/>
  <c r="BF274" i="1"/>
  <c r="AY607" i="1"/>
  <c r="BA469" i="1"/>
  <c r="AV612" i="1"/>
  <c r="AW610" i="1"/>
  <c r="BG659" i="1"/>
  <c r="AV698" i="1"/>
  <c r="AS759" i="1"/>
  <c r="AZ677" i="1"/>
  <c r="BA752" i="1"/>
  <c r="AX688" i="1"/>
  <c r="AX798" i="1"/>
  <c r="AY237" i="1"/>
  <c r="AS813" i="1"/>
  <c r="AU510" i="1"/>
  <c r="BD515" i="1"/>
  <c r="AT709" i="1"/>
  <c r="AZ657" i="1"/>
  <c r="BB834" i="1"/>
  <c r="BI632" i="1"/>
  <c r="AS521" i="1"/>
  <c r="AY556" i="1"/>
  <c r="BA511" i="1"/>
  <c r="AT597" i="1"/>
  <c r="AX650" i="1"/>
  <c r="AP549" i="1"/>
  <c r="BC666" i="1"/>
  <c r="BD572" i="1"/>
  <c r="AR276" i="1"/>
  <c r="AY519" i="1"/>
  <c r="AU503" i="1"/>
  <c r="AQ703" i="1"/>
  <c r="AZ590" i="1"/>
  <c r="BA261" i="1"/>
  <c r="BE520" i="1"/>
  <c r="AT586" i="1"/>
  <c r="BE630" i="1"/>
  <c r="BF523" i="1"/>
  <c r="AY527" i="1"/>
  <c r="BF660" i="1"/>
  <c r="BC555" i="1"/>
  <c r="AV555" i="1"/>
  <c r="BA715" i="1"/>
  <c r="BE523" i="1"/>
  <c r="AT719" i="1"/>
  <c r="AR670" i="1"/>
  <c r="AW616" i="1"/>
  <c r="BF641" i="1"/>
  <c r="AQ537" i="1"/>
  <c r="BB764" i="1"/>
  <c r="BH752" i="1"/>
  <c r="BD502" i="1"/>
  <c r="BI523" i="1"/>
  <c r="BD604" i="1"/>
  <c r="BA572" i="1"/>
  <c r="AP514" i="1"/>
  <c r="BC533" i="1"/>
  <c r="BG573" i="1"/>
  <c r="AQ643" i="1"/>
  <c r="AS309" i="1"/>
  <c r="AU662" i="1"/>
  <c r="BF851" i="1"/>
  <c r="AP521" i="1"/>
  <c r="BF499" i="1"/>
  <c r="BB677" i="1"/>
  <c r="BD576" i="1"/>
  <c r="BG539" i="1"/>
  <c r="AU727" i="1"/>
  <c r="AX606" i="1"/>
  <c r="BA556" i="1"/>
  <c r="AS678" i="1"/>
  <c r="AQ707" i="1"/>
  <c r="AO621" i="1"/>
  <c r="BA236" i="1"/>
  <c r="AT235" i="1"/>
  <c r="AY508" i="1"/>
  <c r="BE536" i="1"/>
  <c r="AS495" i="1"/>
  <c r="BH522" i="1"/>
  <c r="AS541" i="1"/>
  <c r="AV311" i="1"/>
  <c r="AP426" i="1"/>
  <c r="AV567" i="1"/>
  <c r="BB721" i="1"/>
  <c r="AX557" i="1"/>
  <c r="AZ807" i="1"/>
  <c r="AO837" i="1"/>
  <c r="BH843" i="1"/>
  <c r="AZ536" i="1"/>
  <c r="BC659" i="1"/>
  <c r="BB502" i="1"/>
  <c r="AZ639" i="1"/>
  <c r="BG502" i="1"/>
  <c r="BD308" i="1"/>
  <c r="AR545" i="1"/>
  <c r="AV786" i="1"/>
  <c r="AZ594" i="1"/>
  <c r="BF597" i="1"/>
  <c r="BF688" i="1"/>
  <c r="AV221" i="1"/>
  <c r="BJ617" i="1"/>
  <c r="BJ241" i="1"/>
  <c r="AQ814" i="1"/>
  <c r="AS643" i="1"/>
  <c r="BD721" i="1"/>
  <c r="BG387" i="1"/>
  <c r="AT483" i="1"/>
  <c r="AO762" i="1"/>
  <c r="AP629" i="1"/>
  <c r="AQ775" i="1"/>
  <c r="BF643" i="1"/>
  <c r="BF797" i="1"/>
  <c r="BI538" i="1"/>
  <c r="BC686" i="1"/>
  <c r="AS485" i="1"/>
  <c r="AS832" i="1"/>
  <c r="AO602" i="1"/>
  <c r="BH552" i="1"/>
  <c r="AR968" i="1"/>
  <c r="BD520" i="1"/>
  <c r="BH758" i="1"/>
  <c r="BI502" i="1"/>
  <c r="BD739" i="1"/>
  <c r="AS677" i="1"/>
  <c r="BI526" i="1"/>
  <c r="AY319" i="1"/>
  <c r="AP690" i="1"/>
  <c r="BF567" i="1"/>
  <c r="BE487" i="1"/>
  <c r="AR523" i="1"/>
  <c r="AO499" i="1"/>
  <c r="AV516" i="1"/>
  <c r="BA709" i="1"/>
  <c r="BI546" i="1"/>
  <c r="AT528" i="1"/>
  <c r="AZ645" i="1"/>
  <c r="AR227" i="1"/>
  <c r="AU805" i="1"/>
  <c r="BJ607" i="1"/>
  <c r="BC602" i="1"/>
  <c r="BF727" i="1"/>
  <c r="BF642" i="1"/>
  <c r="BE665" i="1"/>
  <c r="BF696" i="1"/>
  <c r="BD524" i="1"/>
  <c r="AS733" i="1"/>
  <c r="BJ286" i="1"/>
  <c r="AO593" i="1"/>
  <c r="BD714" i="1"/>
  <c r="BD639" i="1"/>
  <c r="BI524" i="1"/>
  <c r="BA520" i="1"/>
  <c r="AP826" i="1"/>
  <c r="AU845" i="1"/>
  <c r="BJ637" i="1"/>
  <c r="BF719" i="1"/>
  <c r="BF846" i="1"/>
  <c r="AO754" i="1"/>
  <c r="BD594" i="1"/>
  <c r="BG627" i="1"/>
  <c r="AV504" i="1"/>
  <c r="BH516" i="1"/>
  <c r="BE725" i="1"/>
  <c r="AW581" i="1"/>
  <c r="BG527" i="1"/>
  <c r="AZ557" i="1"/>
  <c r="AX747" i="1"/>
  <c r="AO570" i="1"/>
  <c r="BD487" i="1"/>
  <c r="BG592" i="1"/>
  <c r="BI659" i="1"/>
  <c r="AX593" i="1"/>
  <c r="AX515" i="1"/>
  <c r="BE545" i="1"/>
  <c r="BJ663" i="1"/>
  <c r="AO725" i="1"/>
  <c r="BG265" i="1"/>
  <c r="BJ511" i="1"/>
  <c r="BG587" i="1"/>
  <c r="AP611" i="1"/>
  <c r="BE765" i="1"/>
  <c r="BG601" i="1"/>
  <c r="BG349" i="1"/>
  <c r="AQ615" i="1"/>
  <c r="BE560" i="1"/>
  <c r="BG842" i="1"/>
  <c r="AZ298" i="1"/>
  <c r="BB488" i="1"/>
  <c r="BC687" i="1"/>
  <c r="AR595" i="1"/>
  <c r="AW512" i="1"/>
  <c r="BG558" i="1"/>
  <c r="BH510" i="1"/>
  <c r="AR539" i="1"/>
  <c r="AT539" i="1"/>
  <c r="AS226" i="1"/>
  <c r="BJ238" i="1"/>
  <c r="AP761" i="1"/>
  <c r="AZ659" i="1"/>
  <c r="AO599" i="1"/>
  <c r="BB597" i="1"/>
  <c r="BH761" i="1"/>
  <c r="AU794" i="1"/>
  <c r="BI599" i="1"/>
  <c r="BG548" i="1"/>
  <c r="AS533" i="1"/>
  <c r="BD687" i="1"/>
  <c r="AP692" i="1"/>
  <c r="AY740" i="1"/>
  <c r="AW499" i="1"/>
  <c r="AS599" i="1"/>
  <c r="AZ528" i="1"/>
  <c r="BI674" i="1"/>
  <c r="AT600" i="1"/>
  <c r="AU593" i="1"/>
  <c r="BC628" i="1"/>
  <c r="BB671" i="1"/>
  <c r="BD613" i="1"/>
  <c r="BC706" i="1"/>
  <c r="AY681" i="1"/>
  <c r="BE635" i="1"/>
  <c r="AV808" i="1"/>
  <c r="AR607" i="1"/>
  <c r="BJ263" i="1"/>
  <c r="BA656" i="1"/>
  <c r="AS628" i="1"/>
  <c r="AS828" i="1"/>
  <c r="AO273" i="1"/>
  <c r="AO842" i="1"/>
  <c r="AP656" i="1"/>
  <c r="AQ556" i="1"/>
  <c r="AZ540" i="1"/>
  <c r="AT829" i="1"/>
  <c r="BG567" i="1"/>
  <c r="BC536" i="1"/>
  <c r="BH815" i="1"/>
  <c r="AX586" i="1"/>
  <c r="AQ565" i="1"/>
  <c r="AX525" i="1"/>
  <c r="BF601" i="1"/>
  <c r="BE567" i="1"/>
  <c r="AZ566" i="1"/>
  <c r="AW544" i="1"/>
  <c r="AO732" i="1"/>
  <c r="BB733" i="1"/>
  <c r="AR494" i="1"/>
  <c r="AR531" i="1"/>
  <c r="BB569" i="1"/>
  <c r="AQ553" i="1"/>
  <c r="BD645" i="1"/>
  <c r="AX715" i="1"/>
  <c r="AW755" i="1"/>
  <c r="BG536" i="1"/>
  <c r="AV683" i="1"/>
  <c r="AX511" i="1"/>
  <c r="AQ551" i="1"/>
  <c r="AV573" i="1"/>
  <c r="AU313" i="1"/>
  <c r="AY370" i="1"/>
  <c r="BI925" i="1"/>
  <c r="BE817" i="1"/>
  <c r="BJ736" i="1"/>
  <c r="BJ686" i="1"/>
  <c r="AO767" i="1"/>
  <c r="AP392" i="1"/>
  <c r="AQ719" i="1"/>
  <c r="BJ525" i="1"/>
  <c r="BG745" i="1"/>
  <c r="BC517" i="1"/>
  <c r="AS710" i="1"/>
  <c r="BB713" i="1"/>
  <c r="AX620" i="1"/>
  <c r="BH802" i="1"/>
  <c r="AO695" i="1"/>
  <c r="AU224" i="1"/>
  <c r="AW638" i="1"/>
  <c r="AQ357" i="1"/>
  <c r="BH595" i="1"/>
  <c r="AO567" i="1"/>
  <c r="BA571" i="1"/>
  <c r="BG328" i="1"/>
  <c r="BJ279" i="1"/>
  <c r="AO596" i="1"/>
  <c r="BC610" i="1"/>
  <c r="BE711" i="1"/>
  <c r="BJ563" i="1"/>
  <c r="AS664" i="1"/>
  <c r="AR510" i="1"/>
  <c r="BH673" i="1"/>
  <c r="AQ513" i="1"/>
  <c r="BD709" i="1"/>
  <c r="BD785" i="1"/>
  <c r="AR488" i="1"/>
  <c r="AX517" i="1"/>
  <c r="BI649" i="1"/>
  <c r="BB485" i="1"/>
  <c r="BB384" i="1"/>
  <c r="AP646" i="1"/>
  <c r="AR571" i="1"/>
  <c r="BC375" i="1"/>
  <c r="BC559" i="1"/>
  <c r="BC488" i="1"/>
  <c r="AZ499" i="1"/>
  <c r="BG535" i="1"/>
  <c r="BF659" i="1"/>
  <c r="BI698" i="1"/>
  <c r="BA575" i="1"/>
  <c r="BJ694" i="1"/>
  <c r="BD737" i="1"/>
  <c r="AV264" i="1"/>
  <c r="AW380" i="1"/>
  <c r="BE647" i="1"/>
  <c r="BD229" i="1"/>
  <c r="BJ259" i="1"/>
  <c r="AU509" i="1"/>
  <c r="AZ814" i="1"/>
  <c r="AW504" i="1"/>
  <c r="AW808" i="1"/>
  <c r="BI353" i="1"/>
  <c r="AP684" i="1"/>
  <c r="BD623" i="1"/>
  <c r="AS667" i="1"/>
  <c r="AS566" i="1"/>
  <c r="BG585" i="1"/>
  <c r="BH623" i="1"/>
  <c r="BA765" i="1"/>
  <c r="BB705" i="1"/>
  <c r="AO772" i="1"/>
  <c r="AT391" i="1"/>
  <c r="AU779" i="1"/>
  <c r="BC627" i="1"/>
  <c r="AP674" i="1"/>
  <c r="BC747" i="1"/>
  <c r="BB350" i="1"/>
  <c r="BI624" i="1"/>
  <c r="AW647" i="1"/>
  <c r="AP483" i="1"/>
  <c r="AP688" i="1"/>
  <c r="BD547" i="1"/>
  <c r="BE639" i="1"/>
  <c r="AZ344" i="1"/>
  <c r="AR621" i="1"/>
  <c r="AY247" i="1"/>
  <c r="AY707" i="1"/>
  <c r="AQ515" i="1"/>
  <c r="AW520" i="1"/>
  <c r="BG629" i="1"/>
  <c r="AW781" i="1"/>
  <c r="AW608" i="1"/>
  <c r="BC745" i="1"/>
  <c r="AO803" i="1"/>
  <c r="AX522" i="1"/>
  <c r="BB499" i="1"/>
  <c r="AX597" i="1"/>
  <c r="BE519" i="1"/>
  <c r="BI545" i="1"/>
  <c r="AZ633" i="1"/>
  <c r="BI606" i="1"/>
  <c r="BI491" i="1"/>
  <c r="BD753" i="1"/>
  <c r="AP666" i="1"/>
  <c r="AX529" i="1"/>
  <c r="BG670" i="1"/>
  <c r="AQ526" i="1"/>
  <c r="AO668" i="1"/>
  <c r="AU681" i="1"/>
  <c r="AU526" i="1"/>
  <c r="AU563" i="1"/>
  <c r="AP659" i="1"/>
  <c r="BA771" i="1"/>
  <c r="AX530" i="1"/>
  <c r="AV736" i="1"/>
  <c r="BB662" i="1"/>
  <c r="AZ767" i="1"/>
  <c r="AX675" i="1"/>
  <c r="AO554" i="1"/>
  <c r="AS549" i="1"/>
  <c r="BD316" i="1"/>
  <c r="BA843" i="1"/>
  <c r="AX302" i="1"/>
  <c r="AT793" i="1"/>
  <c r="BB758" i="1"/>
  <c r="AW484" i="1"/>
  <c r="AW585" i="1"/>
  <c r="AP551" i="1"/>
  <c r="AW621" i="1"/>
  <c r="BG714" i="1"/>
  <c r="AP267" i="1"/>
  <c r="AU260" i="1"/>
  <c r="AR583" i="1"/>
  <c r="AX538" i="1"/>
  <c r="BD505" i="1"/>
  <c r="AU490" i="1"/>
  <c r="BB582" i="1"/>
  <c r="BI804" i="1"/>
  <c r="BG789" i="1"/>
  <c r="AU823" i="1"/>
  <c r="AV498" i="1"/>
  <c r="AV803" i="1"/>
  <c r="AQ834" i="1"/>
  <c r="BF512" i="1"/>
  <c r="AT560" i="1"/>
  <c r="BE679" i="1"/>
  <c r="AU717" i="1"/>
  <c r="BB674" i="1"/>
  <c r="BE586" i="1"/>
  <c r="AS815" i="1"/>
  <c r="AP577" i="1"/>
  <c r="AR596" i="1"/>
  <c r="BF838" i="1"/>
  <c r="BB782" i="1"/>
  <c r="AT784" i="1"/>
  <c r="BB219" i="1"/>
  <c r="BE642" i="1"/>
  <c r="BD751" i="1"/>
  <c r="BE727" i="1"/>
  <c r="BH584" i="1"/>
  <c r="AO672" i="1"/>
  <c r="BJ281" i="1"/>
  <c r="BB608" i="1"/>
  <c r="AP557" i="1"/>
  <c r="AV507" i="1"/>
  <c r="BE340" i="1"/>
  <c r="BD618" i="1"/>
  <c r="AO821" i="1"/>
  <c r="AX493" i="1"/>
  <c r="BG608" i="1"/>
  <c r="BH524" i="1"/>
  <c r="BI635" i="1"/>
  <c r="BJ518" i="1"/>
  <c r="BC540" i="1"/>
  <c r="BI563" i="1"/>
  <c r="BB620" i="1"/>
  <c r="BC310" i="1"/>
  <c r="BG237" i="1"/>
  <c r="BI709" i="1"/>
  <c r="AP858" i="1"/>
  <c r="BD631" i="1"/>
  <c r="AR591" i="1"/>
  <c r="BJ220" i="1"/>
  <c r="AP586" i="1"/>
  <c r="BG433" i="1"/>
  <c r="BI653" i="1"/>
  <c r="BF232" i="1"/>
  <c r="AV741" i="1"/>
  <c r="AR723" i="1"/>
  <c r="AX807" i="1"/>
  <c r="BG677" i="1"/>
  <c r="BI799" i="1"/>
  <c r="AP510" i="1"/>
  <c r="AR505" i="1"/>
  <c r="BD724" i="1"/>
  <c r="AP538" i="1"/>
  <c r="BI359" i="1"/>
  <c r="BC493" i="1"/>
  <c r="BB524" i="1"/>
  <c r="AX844" i="1"/>
  <c r="AW300" i="1"/>
  <c r="BG238" i="1"/>
  <c r="BE513" i="1"/>
  <c r="AT726" i="1"/>
  <c r="BA287" i="1"/>
  <c r="AQ617" i="1"/>
  <c r="AT496" i="1"/>
  <c r="AT798" i="1"/>
  <c r="AW235" i="1"/>
  <c r="AZ297" i="1"/>
  <c r="AW831" i="1"/>
  <c r="AS528" i="1"/>
  <c r="AR773" i="1"/>
  <c r="AO856" i="1"/>
  <c r="AU707" i="1"/>
  <c r="AO792" i="1"/>
  <c r="AZ845" i="1"/>
  <c r="BC788" i="1"/>
  <c r="BE649" i="1"/>
  <c r="AP857" i="1"/>
  <c r="AS548" i="1"/>
  <c r="AZ666" i="1"/>
  <c r="AO507" i="1"/>
  <c r="BB339" i="1"/>
  <c r="AX647" i="1"/>
  <c r="BD549" i="1"/>
  <c r="AY261" i="1"/>
  <c r="AR563" i="1"/>
  <c r="BH615" i="1"/>
  <c r="AS593" i="1"/>
  <c r="AZ609" i="1"/>
  <c r="BB641" i="1"/>
  <c r="BE581" i="1"/>
  <c r="AP844" i="1"/>
  <c r="BI600" i="1"/>
  <c r="BI765" i="1"/>
  <c r="AP247" i="1"/>
  <c r="AQ264" i="1"/>
  <c r="AP568" i="1"/>
  <c r="BD748" i="1"/>
  <c r="AQ836" i="1"/>
  <c r="BA647" i="1"/>
  <c r="BJ776" i="1"/>
  <c r="BJ531" i="1"/>
  <c r="AT857" i="1"/>
  <c r="AZ388" i="1"/>
  <c r="AZ309" i="1"/>
  <c r="BE736" i="1"/>
  <c r="AU802" i="1"/>
  <c r="BE556" i="1"/>
  <c r="BC689" i="1"/>
  <c r="BE318" i="1"/>
  <c r="AO503" i="1"/>
  <c r="BE599" i="1"/>
  <c r="AQ722" i="1"/>
  <c r="BA691" i="1"/>
  <c r="BH738" i="1"/>
  <c r="BJ549" i="1"/>
  <c r="AQ494" i="1"/>
  <c r="BE850" i="1"/>
  <c r="AS537" i="1"/>
  <c r="AQ503" i="1"/>
  <c r="BG584" i="1"/>
  <c r="AY540" i="1"/>
  <c r="AR496" i="1"/>
  <c r="BH693" i="1"/>
  <c r="BI487" i="1"/>
  <c r="AP645" i="1"/>
  <c r="AY648" i="1"/>
  <c r="AW579" i="1"/>
  <c r="BI661" i="1"/>
  <c r="AZ486" i="1"/>
  <c r="AO500" i="1"/>
  <c r="AV719" i="1"/>
  <c r="BG622" i="1"/>
  <c r="AX648" i="1"/>
  <c r="BC714" i="1"/>
  <c r="AV662" i="1"/>
  <c r="AO572" i="1"/>
  <c r="AS668" i="1"/>
  <c r="AV331" i="1"/>
  <c r="BA644" i="1"/>
  <c r="BF658" i="1"/>
  <c r="AT606" i="1"/>
  <c r="AR734" i="1"/>
  <c r="AP606" i="1"/>
  <c r="BJ810" i="1"/>
  <c r="BF852" i="1"/>
  <c r="BD241" i="1"/>
  <c r="AZ856" i="1"/>
  <c r="AQ734" i="1"/>
  <c r="BJ702" i="1"/>
  <c r="BA698" i="1"/>
  <c r="BC632" i="1"/>
  <c r="BE767" i="1"/>
  <c r="BJ266" i="1"/>
  <c r="BC638" i="1"/>
  <c r="BC811" i="1"/>
  <c r="BI511" i="1"/>
  <c r="BC577" i="1"/>
  <c r="AQ564" i="1"/>
  <c r="AY610" i="1"/>
  <c r="AY612" i="1"/>
  <c r="BC691" i="1"/>
  <c r="AQ801" i="1"/>
  <c r="AR519" i="1"/>
  <c r="BD612" i="1"/>
  <c r="AQ298" i="1"/>
  <c r="BC589" i="1"/>
  <c r="BE644" i="1"/>
  <c r="BB729" i="1"/>
  <c r="BJ492" i="1"/>
  <c r="AX570" i="1"/>
  <c r="BF743" i="1"/>
  <c r="BD619" i="1"/>
  <c r="BI325" i="1"/>
  <c r="AU542" i="1"/>
  <c r="BH504" i="1"/>
  <c r="BF737" i="1"/>
  <c r="BC332" i="1"/>
  <c r="AZ615" i="1"/>
  <c r="BB730" i="1"/>
  <c r="AO561" i="1"/>
  <c r="BC563" i="1"/>
  <c r="AQ502" i="1"/>
  <c r="AQ670" i="1"/>
  <c r="AY674" i="1"/>
  <c r="BJ493" i="1"/>
  <c r="AP756" i="1"/>
  <c r="BI585" i="1"/>
  <c r="AU617" i="1"/>
  <c r="AT591" i="1"/>
  <c r="AP687" i="1"/>
  <c r="AQ732" i="1"/>
  <c r="AQ586" i="1"/>
  <c r="BD545" i="1"/>
  <c r="AP660" i="1"/>
  <c r="BG673" i="1"/>
  <c r="BG492" i="1"/>
  <c r="BB225" i="1"/>
  <c r="BD233" i="1"/>
  <c r="AS713" i="1"/>
  <c r="AU836" i="1"/>
  <c r="AV595" i="1"/>
  <c r="BD536" i="1"/>
  <c r="AQ501" i="1"/>
  <c r="BE670" i="1"/>
  <c r="BE292" i="1"/>
  <c r="AR633" i="1"/>
  <c r="BC717" i="1"/>
  <c r="AQ523" i="1"/>
  <c r="BD661" i="1"/>
  <c r="AU494" i="1"/>
  <c r="BG551" i="1"/>
  <c r="BH832" i="1"/>
  <c r="BA510" i="1"/>
  <c r="AV836" i="1"/>
  <c r="AV499" i="1"/>
  <c r="BC538" i="1"/>
  <c r="AQ529" i="1"/>
  <c r="BJ353" i="1"/>
  <c r="BF749" i="1"/>
  <c r="BD675" i="1"/>
  <c r="BF489" i="1"/>
  <c r="AZ646" i="1"/>
  <c r="BD750" i="1"/>
  <c r="BF531" i="1"/>
  <c r="AX600" i="1"/>
  <c r="BJ580" i="1"/>
  <c r="BC334" i="1"/>
  <c r="AS532" i="1"/>
  <c r="AO651" i="1"/>
  <c r="AW486" i="1"/>
  <c r="AR650" i="1"/>
  <c r="BC765" i="1"/>
  <c r="AO630" i="1"/>
  <c r="AT769" i="1"/>
  <c r="AQ274" i="1"/>
  <c r="AW539" i="1"/>
  <c r="BG730" i="1"/>
  <c r="AO548" i="1"/>
  <c r="AX858" i="1"/>
  <c r="AR835" i="1"/>
  <c r="AP601" i="1"/>
  <c r="AS511" i="1"/>
  <c r="BE390" i="1"/>
  <c r="AU819" i="1"/>
  <c r="BB836" i="1"/>
  <c r="AU555" i="1"/>
  <c r="BE708" i="1"/>
  <c r="AS589" i="1"/>
  <c r="BF771" i="1"/>
  <c r="AQ603" i="1"/>
  <c r="BG542" i="1"/>
  <c r="BA502" i="1"/>
  <c r="AR665" i="1"/>
  <c r="AV558" i="1"/>
  <c r="BE653" i="1"/>
  <c r="BH845" i="1"/>
  <c r="BB802" i="1"/>
  <c r="BJ243" i="1"/>
  <c r="AQ386" i="1"/>
  <c r="BH638" i="1"/>
  <c r="AX618" i="1"/>
  <c r="AZ745" i="1"/>
  <c r="AY530" i="1"/>
  <c r="BA833" i="1"/>
  <c r="AY608" i="1"/>
  <c r="AQ273" i="1"/>
  <c r="BG311" i="1"/>
  <c r="BC593" i="1"/>
  <c r="BA504" i="1"/>
  <c r="AR229" i="1"/>
  <c r="BG247" i="1"/>
  <c r="AX737" i="1"/>
  <c r="AO577" i="1"/>
  <c r="AX272" i="1"/>
  <c r="BE752" i="1"/>
  <c r="BE497" i="1"/>
  <c r="BH781" i="1"/>
  <c r="BC642" i="1"/>
  <c r="BE660" i="1"/>
  <c r="AX710" i="1"/>
  <c r="AZ600" i="1"/>
  <c r="AW513" i="1"/>
  <c r="BB639" i="1"/>
  <c r="AS237" i="1"/>
  <c r="AO643" i="1"/>
  <c r="AO823" i="1"/>
  <c r="AZ517" i="1"/>
  <c r="AV642" i="1"/>
  <c r="BG818" i="1"/>
  <c r="AR746" i="1"/>
  <c r="AT592" i="1"/>
  <c r="AQ716" i="1"/>
  <c r="BI597" i="1"/>
  <c r="AQ669" i="1"/>
  <c r="AS551" i="1"/>
  <c r="BA676" i="1"/>
  <c r="AZ644" i="1"/>
  <c r="AY769" i="1"/>
  <c r="AW495" i="1"/>
  <c r="AT536" i="1"/>
  <c r="BH689" i="1"/>
  <c r="AZ742" i="1"/>
  <c r="BH652" i="1"/>
  <c r="BB661" i="1"/>
  <c r="AQ554" i="1"/>
  <c r="AV274" i="1"/>
  <c r="AO726" i="1"/>
  <c r="AQ652" i="1"/>
  <c r="AX602" i="1"/>
  <c r="BB522" i="1"/>
  <c r="AT518" i="1"/>
  <c r="AZ623" i="1"/>
  <c r="BG514" i="1"/>
  <c r="AX645" i="1"/>
  <c r="BC668" i="1"/>
  <c r="BC542" i="1"/>
  <c r="BI627" i="1"/>
  <c r="BH655" i="1"/>
  <c r="AP555" i="1"/>
  <c r="BH583" i="1"/>
  <c r="BD768" i="1"/>
  <c r="BI641" i="1"/>
  <c r="BG526" i="1"/>
  <c r="AX569" i="1"/>
  <c r="BF566" i="1"/>
  <c r="AR521" i="1"/>
  <c r="BG528" i="1"/>
  <c r="AS687" i="1"/>
  <c r="AZ858" i="1"/>
  <c r="BI555" i="1"/>
  <c r="BC598" i="1"/>
  <c r="AS247" i="1"/>
  <c r="BF493" i="1"/>
  <c r="AW500" i="1"/>
  <c r="AP220" i="1"/>
  <c r="AU496" i="1"/>
  <c r="BA523" i="1"/>
  <c r="AY703" i="1"/>
  <c r="BI251" i="1"/>
  <c r="BC830" i="1"/>
  <c r="BF653" i="1"/>
  <c r="BC543" i="1"/>
  <c r="AR632" i="1"/>
  <c r="BD732" i="1"/>
  <c r="AQ580" i="1"/>
  <c r="AP499" i="1"/>
  <c r="AY627" i="1"/>
  <c r="BI657" i="1"/>
  <c r="BF530" i="1"/>
  <c r="AV586" i="1"/>
  <c r="AV506" i="1"/>
  <c r="BI764" i="1"/>
  <c r="AT576" i="1"/>
  <c r="BJ318" i="1"/>
  <c r="BA377" i="1"/>
  <c r="AW549" i="1"/>
  <c r="AU723" i="1"/>
  <c r="AO612" i="1"/>
  <c r="AZ573" i="1"/>
  <c r="BI553" i="1"/>
  <c r="AR634" i="1"/>
  <c r="BA543" i="1"/>
  <c r="BA540" i="1"/>
  <c r="AT642" i="1"/>
  <c r="AS840" i="1"/>
  <c r="AW538" i="1"/>
  <c r="BF488" i="1"/>
  <c r="BA768" i="1"/>
  <c r="AR738" i="1"/>
  <c r="AY300" i="1"/>
  <c r="BE740" i="1"/>
  <c r="AV817" i="1"/>
  <c r="AT682" i="1"/>
  <c r="BH722" i="1"/>
  <c r="BB771" i="1"/>
  <c r="BG743" i="1"/>
  <c r="BE772" i="1"/>
  <c r="BH608" i="1"/>
  <c r="AV691" i="1"/>
  <c r="AX544" i="1"/>
  <c r="AT532" i="1"/>
  <c r="BB770" i="1"/>
  <c r="AW645" i="1"/>
  <c r="AZ731" i="1"/>
  <c r="BD765" i="1"/>
  <c r="AY801" i="1"/>
  <c r="BD847" i="1"/>
  <c r="BD309" i="1"/>
  <c r="AZ613" i="1"/>
  <c r="AO565" i="1"/>
  <c r="AW624" i="1"/>
  <c r="BB655" i="1"/>
  <c r="BB354" i="1"/>
  <c r="AU660" i="1"/>
  <c r="AW681" i="1"/>
  <c r="BJ794" i="1"/>
  <c r="BE528" i="1"/>
  <c r="AV557" i="1"/>
  <c r="BC354" i="1"/>
  <c r="BD602" i="1"/>
  <c r="AS757" i="1"/>
  <c r="BD629" i="1"/>
  <c r="BB221" i="1"/>
  <c r="AW592" i="1"/>
  <c r="AX718" i="1"/>
  <c r="AX658" i="1"/>
  <c r="BD527" i="1"/>
  <c r="AU636" i="1"/>
  <c r="AX818" i="1"/>
  <c r="AU305" i="1"/>
  <c r="AV352" i="1"/>
  <c r="BC519" i="1"/>
  <c r="AQ509" i="1"/>
  <c r="BB795" i="1"/>
  <c r="BJ551" i="1"/>
  <c r="AP851" i="1"/>
  <c r="AY603" i="1"/>
  <c r="AP512" i="1"/>
  <c r="BD650" i="1"/>
  <c r="BG236" i="1"/>
  <c r="AQ573" i="1"/>
  <c r="AT739" i="1"/>
  <c r="AZ619" i="1"/>
  <c r="AO293" i="1"/>
  <c r="BI579" i="1"/>
  <c r="AW740" i="1"/>
  <c r="BB335" i="1"/>
  <c r="BB738" i="1"/>
  <c r="BD530" i="1"/>
  <c r="BB690" i="1"/>
  <c r="BA617" i="1"/>
  <c r="BF503" i="1"/>
  <c r="AY577" i="1"/>
  <c r="AV846" i="1"/>
  <c r="AY704" i="1"/>
  <c r="AZ579" i="1"/>
  <c r="BD591" i="1"/>
  <c r="BA306" i="1"/>
  <c r="BJ688" i="1"/>
  <c r="AS569" i="1"/>
  <c r="AQ674" i="1"/>
  <c r="BA551" i="1"/>
  <c r="AP509" i="1"/>
  <c r="AS719" i="1"/>
  <c r="BC771" i="1"/>
  <c r="BE597" i="1"/>
  <c r="AQ567" i="1"/>
  <c r="BE530" i="1"/>
  <c r="AO578" i="1"/>
  <c r="AO563" i="1"/>
  <c r="AS273" i="1"/>
  <c r="AP321" i="1"/>
  <c r="AO846" i="1"/>
  <c r="BB578" i="1"/>
  <c r="AO551" i="1"/>
  <c r="AT745" i="1"/>
  <c r="BH659" i="1"/>
  <c r="BF815" i="1"/>
  <c r="BB751" i="1"/>
  <c r="BD615" i="1"/>
  <c r="BD840" i="1"/>
  <c r="AV625" i="1"/>
  <c r="BE809" i="1"/>
  <c r="AZ656" i="1"/>
  <c r="AT656" i="1"/>
  <c r="BC494" i="1"/>
  <c r="BH587" i="1"/>
  <c r="AZ715" i="1"/>
  <c r="AX671" i="1"/>
  <c r="AT530" i="1"/>
  <c r="BE611" i="1"/>
  <c r="BE522" i="1"/>
  <c r="BI581" i="1"/>
  <c r="AO501" i="1"/>
  <c r="BI660" i="1"/>
  <c r="AW830" i="1"/>
  <c r="BD274" i="1"/>
  <c r="BF492" i="1"/>
  <c r="BC521" i="1"/>
  <c r="AR816" i="1"/>
  <c r="AT590" i="1"/>
  <c r="AU737" i="1"/>
  <c r="AU790" i="1"/>
  <c r="AR547" i="1"/>
  <c r="BA592" i="1"/>
  <c r="BC670" i="1"/>
  <c r="BH616" i="1"/>
  <c r="AP527" i="1"/>
  <c r="BJ414" i="1"/>
  <c r="AQ560" i="1"/>
  <c r="AZ824" i="1"/>
  <c r="BB689" i="1"/>
  <c r="AU801" i="1"/>
  <c r="AU557" i="1"/>
  <c r="BB636" i="1"/>
  <c r="BF559" i="1"/>
  <c r="AU566" i="1"/>
  <c r="BJ710" i="1"/>
  <c r="BI498" i="1"/>
  <c r="AV745" i="1"/>
  <c r="AR608" i="1"/>
  <c r="BH636" i="1"/>
  <c r="AU523" i="1"/>
  <c r="AZ589" i="1"/>
  <c r="AP258" i="1"/>
  <c r="AV707" i="1"/>
  <c r="AY388" i="1"/>
  <c r="AO854" i="1"/>
  <c r="AZ575" i="1"/>
  <c r="BJ789" i="1"/>
  <c r="BH553" i="1"/>
  <c r="BE625" i="1"/>
  <c r="BF783" i="1"/>
  <c r="AR807" i="1"/>
  <c r="AP242" i="1"/>
  <c r="BD685" i="1"/>
  <c r="AV505" i="1"/>
  <c r="AU777" i="1"/>
  <c r="BF629" i="1"/>
  <c r="AO542" i="1"/>
  <c r="AV320" i="1"/>
  <c r="AZ311" i="1"/>
  <c r="BD686" i="1"/>
  <c r="BC814" i="1"/>
  <c r="AT795" i="1"/>
  <c r="AT856" i="1"/>
  <c r="AW798" i="1"/>
  <c r="BF568" i="1"/>
  <c r="AX723" i="1"/>
  <c r="AZ803" i="1"/>
  <c r="AR489" i="1"/>
  <c r="AX539" i="1"/>
  <c r="AW483" i="1"/>
  <c r="AV563" i="1"/>
  <c r="BI592" i="1"/>
  <c r="AW529" i="1"/>
  <c r="BH526" i="1"/>
  <c r="BJ777" i="1"/>
  <c r="AP612" i="1"/>
  <c r="BC552" i="1"/>
  <c r="BH521" i="1"/>
  <c r="BD595" i="1"/>
  <c r="AO490" i="1"/>
  <c r="AS258" i="1"/>
  <c r="AY515" i="1"/>
  <c r="AQ317" i="1"/>
  <c r="AR292" i="1"/>
  <c r="BD494" i="1"/>
  <c r="AO523" i="1"/>
  <c r="BD501" i="1"/>
  <c r="BD237" i="1"/>
  <c r="AT554" i="1"/>
  <c r="AV259" i="1"/>
  <c r="AU621" i="1"/>
  <c r="BF610" i="1"/>
  <c r="BC629" i="1"/>
  <c r="AX654" i="1"/>
  <c r="BB538" i="1"/>
  <c r="AZ483" i="1"/>
  <c r="AX247" i="1"/>
  <c r="AV594" i="1"/>
  <c r="AW227" i="1"/>
  <c r="BD838" i="1"/>
  <c r="AS550" i="1"/>
  <c r="BC776" i="1"/>
  <c r="BB532" i="1"/>
  <c r="BA522" i="1"/>
  <c r="AU332" i="1"/>
  <c r="BE703" i="1"/>
  <c r="AR636" i="1"/>
  <c r="BI681" i="1"/>
  <c r="BE836" i="1"/>
  <c r="BI604" i="1"/>
  <c r="AT618" i="1"/>
  <c r="BI667" i="1"/>
  <c r="BA678" i="1"/>
  <c r="BG826" i="1"/>
  <c r="AY483" i="1"/>
  <c r="AX284" i="1"/>
  <c r="AP766" i="1"/>
  <c r="BJ721" i="1"/>
  <c r="AY358" i="1"/>
  <c r="BA634" i="1"/>
  <c r="BC464" i="1"/>
  <c r="BH514" i="1"/>
  <c r="AW816" i="1"/>
  <c r="AR695" i="1"/>
  <c r="BD598" i="1"/>
  <c r="BC802" i="1"/>
  <c r="AQ837" i="1"/>
  <c r="AO498" i="1"/>
  <c r="AV877" i="1"/>
  <c r="BJ261" i="1"/>
  <c r="AS484" i="1"/>
  <c r="AT731" i="1"/>
  <c r="BH787" i="1"/>
  <c r="BF804" i="1"/>
  <c r="BA854" i="1"/>
  <c r="BD516" i="1"/>
  <c r="BB743" i="1"/>
  <c r="AU659" i="1"/>
  <c r="AS704" i="1"/>
  <c r="AW666" i="1"/>
  <c r="BI246" i="1"/>
  <c r="AS808" i="1"/>
  <c r="BB775" i="1"/>
  <c r="BA239" i="1"/>
  <c r="BE688" i="1"/>
  <c r="BH805" i="1"/>
  <c r="BC636" i="1"/>
  <c r="BC821" i="1"/>
  <c r="BI619" i="1"/>
  <c r="BD401" i="1"/>
  <c r="BC252" i="1"/>
  <c r="BH327" i="1"/>
  <c r="AO627" i="1"/>
  <c r="AY541" i="1"/>
  <c r="BJ624" i="1"/>
  <c r="AZ338" i="1"/>
  <c r="AU855" i="1"/>
  <c r="BJ741" i="1"/>
  <c r="AZ541" i="1"/>
  <c r="BB495" i="1"/>
  <c r="BI654" i="1"/>
  <c r="AR586" i="1"/>
  <c r="BB822" i="1"/>
  <c r="AZ497" i="1"/>
  <c r="BD605" i="1"/>
  <c r="AW568" i="1"/>
  <c r="BE815" i="1"/>
  <c r="BI573" i="1"/>
  <c r="BE592" i="1"/>
  <c r="BH682" i="1"/>
  <c r="AS633" i="1"/>
  <c r="BD562" i="1"/>
  <c r="AU223" i="1"/>
  <c r="BE812" i="1"/>
  <c r="AS686" i="1"/>
  <c r="AW494" i="1"/>
  <c r="AY589" i="1"/>
  <c r="AQ619" i="1"/>
  <c r="AV713" i="1"/>
  <c r="AX508" i="1"/>
  <c r="AQ835" i="1"/>
  <c r="AR673" i="1"/>
  <c r="AV654" i="1"/>
  <c r="AY288" i="1"/>
  <c r="AW836" i="1"/>
  <c r="BJ488" i="1"/>
  <c r="AX588" i="1"/>
  <c r="AY570" i="1"/>
  <c r="AP595" i="1"/>
  <c r="BF570" i="1"/>
  <c r="AZ772" i="1"/>
  <c r="AP518" i="1"/>
  <c r="AW718" i="1"/>
  <c r="AX732" i="1"/>
  <c r="AU560" i="1"/>
  <c r="BE569" i="1"/>
  <c r="AY534" i="1"/>
  <c r="BH239" i="1"/>
  <c r="AP755" i="1"/>
  <c r="AS735" i="1"/>
  <c r="AQ737" i="1"/>
  <c r="AP588" i="1"/>
  <c r="AR689" i="1"/>
  <c r="AP329" i="1"/>
  <c r="AT246" i="1"/>
  <c r="AP707" i="1"/>
  <c r="AQ601" i="1"/>
  <c r="AX721" i="1"/>
  <c r="BC879" i="1"/>
  <c r="AZ577" i="1"/>
  <c r="BC839" i="1"/>
  <c r="AQ492" i="1"/>
  <c r="AX659" i="1"/>
  <c r="BH249" i="1"/>
  <c r="BI817" i="1"/>
  <c r="AT505" i="1"/>
  <c r="BH697" i="1"/>
  <c r="AZ717" i="1"/>
  <c r="BC806" i="1"/>
  <c r="AZ733" i="1"/>
  <c r="BD519" i="1"/>
  <c r="BJ619" i="1"/>
  <c r="BD746" i="1"/>
  <c r="BI561" i="1"/>
  <c r="BI785" i="1"/>
  <c r="AZ635" i="1"/>
  <c r="BI547" i="1"/>
  <c r="BJ847" i="1"/>
  <c r="BI642" i="1"/>
  <c r="BJ708" i="1"/>
  <c r="BC831" i="1"/>
  <c r="BI683" i="1"/>
  <c r="BH591" i="1"/>
  <c r="AO538" i="1"/>
  <c r="BC319" i="1"/>
  <c r="BI489" i="1"/>
  <c r="AQ589" i="1"/>
  <c r="AV804" i="1"/>
  <c r="AT487" i="1"/>
  <c r="AV697" i="1"/>
  <c r="AY772" i="1"/>
  <c r="BH562" i="1"/>
  <c r="BF674" i="1"/>
  <c r="AU287" i="1"/>
  <c r="AQ663" i="1"/>
  <c r="BI631" i="1"/>
  <c r="BB535" i="1"/>
  <c r="AX603" i="1"/>
  <c r="AU789" i="1"/>
  <c r="BC646" i="1"/>
  <c r="AO512" i="1"/>
  <c r="AS505" i="1"/>
  <c r="BA707" i="1"/>
  <c r="AS503" i="1"/>
  <c r="AQ632" i="1"/>
  <c r="BA824" i="1"/>
  <c r="BA629" i="1"/>
  <c r="BH647" i="1"/>
  <c r="BD588" i="1"/>
  <c r="BI797" i="1"/>
  <c r="AW746" i="1"/>
  <c r="BE566" i="1"/>
  <c r="AO489" i="1"/>
  <c r="AO574" i="1"/>
  <c r="AP523" i="1"/>
  <c r="AO626" i="1"/>
  <c r="AS671" i="1"/>
  <c r="AU626" i="1"/>
  <c r="BI349" i="1"/>
  <c r="AY564" i="1"/>
  <c r="BA561" i="1"/>
  <c r="BJ500" i="1"/>
  <c r="BJ597" i="1"/>
  <c r="AR681" i="1"/>
  <c r="AX713" i="1"/>
  <c r="AV514" i="1"/>
  <c r="AV571" i="1"/>
  <c r="BG649" i="1"/>
  <c r="BC248" i="1"/>
  <c r="AY852" i="1"/>
  <c r="AX520" i="1"/>
  <c r="AT585" i="1"/>
  <c r="AY846" i="1"/>
  <c r="BE811" i="1"/>
  <c r="AW485" i="1"/>
  <c r="AP644" i="1"/>
  <c r="AY837" i="1"/>
  <c r="AR518" i="1"/>
  <c r="BC238" i="1"/>
  <c r="BG508" i="1"/>
  <c r="BJ293" i="1"/>
  <c r="AR575" i="1"/>
  <c r="BF533" i="1"/>
  <c r="AP775" i="1"/>
  <c r="AX535" i="1"/>
  <c r="AT500" i="1"/>
  <c r="BG532" i="1"/>
  <c r="AV532" i="1"/>
  <c r="AO653" i="1"/>
  <c r="BA740" i="1"/>
  <c r="BE549" i="1"/>
  <c r="AT308" i="1"/>
  <c r="AW802" i="1"/>
  <c r="AP676" i="1"/>
  <c r="AP847" i="1"/>
  <c r="AX486" i="1"/>
  <c r="AR808" i="1"/>
  <c r="AU650" i="1"/>
  <c r="BJ732" i="1"/>
  <c r="BB740" i="1"/>
  <c r="AQ571" i="1"/>
  <c r="BC688" i="1"/>
  <c r="BG557" i="1"/>
  <c r="AZ663" i="1"/>
  <c r="BH560" i="1"/>
  <c r="BI696" i="1"/>
  <c r="BA769" i="1"/>
  <c r="BB760" i="1"/>
  <c r="BB853" i="1"/>
  <c r="AP537" i="1"/>
  <c r="BH549" i="1"/>
  <c r="AO505" i="1"/>
  <c r="AZ563" i="1"/>
  <c r="AU653" i="1"/>
  <c r="BG667" i="1"/>
  <c r="AS729" i="1"/>
  <c r="AV545" i="1"/>
  <c r="BG650" i="1"/>
  <c r="BG515" i="1"/>
  <c r="AY495" i="1"/>
  <c r="BD483" i="1"/>
  <c r="AZ506" i="1"/>
  <c r="BG547" i="1"/>
  <c r="AR610" i="1"/>
  <c r="BD762" i="1"/>
  <c r="BG278" i="1"/>
  <c r="AQ636" i="1"/>
  <c r="AV509" i="1"/>
  <c r="AR585" i="1"/>
  <c r="AP234" i="1"/>
  <c r="AV734" i="1"/>
  <c r="AZ484" i="1"/>
  <c r="AT353" i="1"/>
  <c r="AV835" i="1"/>
  <c r="AX219" i="1"/>
  <c r="AZ724" i="1"/>
  <c r="BE614" i="1"/>
  <c r="BC755" i="1"/>
  <c r="BC591" i="1"/>
  <c r="AW623" i="1"/>
  <c r="AW587" i="1"/>
  <c r="AP489" i="1"/>
  <c r="AX268" i="1"/>
  <c r="AS629" i="1"/>
  <c r="AQ714" i="1"/>
  <c r="AR857" i="1"/>
  <c r="AQ696" i="1"/>
  <c r="AY224" i="1"/>
  <c r="BC541" i="1"/>
  <c r="AW536" i="1"/>
  <c r="AP579" i="1"/>
  <c r="AY672" i="1"/>
  <c r="BB688" i="1"/>
  <c r="BC523" i="1"/>
  <c r="BF606" i="1"/>
  <c r="AT506" i="1"/>
  <c r="AO541" i="1"/>
  <c r="AW641" i="1"/>
  <c r="AZ554" i="1"/>
  <c r="AR520" i="1"/>
  <c r="AX591" i="1"/>
  <c r="BE838" i="1"/>
  <c r="AW569" i="1"/>
  <c r="BA484" i="1"/>
  <c r="BJ544" i="1"/>
  <c r="BH624" i="1"/>
  <c r="BB581" i="1"/>
  <c r="BJ483" i="1"/>
  <c r="BI760" i="1"/>
  <c r="BH740" i="1"/>
  <c r="BA529" i="1"/>
  <c r="AR701" i="1"/>
  <c r="BH645" i="1"/>
  <c r="BG544" i="1"/>
  <c r="AZ652" i="1"/>
  <c r="AY666" i="1"/>
  <c r="AW837" i="1"/>
  <c r="AW515" i="1"/>
  <c r="AS515" i="1"/>
  <c r="AQ546" i="1"/>
  <c r="AQ486" i="1"/>
  <c r="BH672" i="1"/>
  <c r="BI605" i="1"/>
  <c r="AO752" i="1"/>
  <c r="AO562" i="1"/>
  <c r="AT507" i="1"/>
  <c r="BC673" i="1"/>
  <c r="AY529" i="1"/>
  <c r="BB539" i="1"/>
  <c r="AY549" i="1"/>
  <c r="BJ391" i="1"/>
  <c r="AV600" i="1"/>
  <c r="BB530" i="1"/>
  <c r="AT252" i="1"/>
  <c r="BA518" i="1"/>
  <c r="AZ597" i="1"/>
  <c r="AV641" i="1"/>
  <c r="BE396" i="1"/>
  <c r="BB362" i="1"/>
  <c r="AT521" i="1"/>
  <c r="AY503" i="1"/>
  <c r="AP556" i="1"/>
  <c r="BF676" i="1"/>
  <c r="BJ609" i="1"/>
  <c r="AV529" i="1"/>
  <c r="BD589" i="1"/>
  <c r="AX852" i="1"/>
  <c r="AR764" i="1"/>
  <c r="AZ502" i="1"/>
  <c r="AX296" i="1"/>
  <c r="AS531" i="1"/>
  <c r="BB584" i="1"/>
  <c r="BE218" i="1"/>
  <c r="BC594" i="1"/>
  <c r="BD854" i="1"/>
  <c r="AU619" i="1"/>
  <c r="BE766" i="1"/>
  <c r="BJ635" i="1"/>
  <c r="BC817" i="1"/>
  <c r="AO640" i="1"/>
  <c r="AW535" i="1"/>
  <c r="BA646" i="1"/>
  <c r="AU705" i="1"/>
  <c r="BG495" i="1"/>
  <c r="BJ690" i="1"/>
  <c r="AZ777" i="1"/>
  <c r="BH511" i="1"/>
  <c r="BB559" i="1"/>
  <c r="AP235" i="1"/>
  <c r="AY741" i="1"/>
  <c r="AT230" i="1"/>
  <c r="AZ490" i="1"/>
  <c r="AX623" i="1"/>
  <c r="AR490" i="1"/>
  <c r="BI493" i="1"/>
  <c r="AP631" i="1"/>
  <c r="AT774" i="1"/>
  <c r="AV775" i="1"/>
  <c r="BD389" i="1"/>
  <c r="AP546" i="1"/>
  <c r="AQ698" i="1"/>
  <c r="BJ634" i="1"/>
  <c r="AX561" i="1"/>
  <c r="AZ654" i="1"/>
  <c r="AP560" i="1"/>
  <c r="BA638" i="1"/>
  <c r="AW542" i="1"/>
  <c r="BF565" i="1"/>
  <c r="BJ808" i="1"/>
  <c r="BJ691" i="1"/>
  <c r="BC227" i="1"/>
  <c r="BD558" i="1"/>
  <c r="BA495" i="1"/>
  <c r="BC607" i="1"/>
  <c r="AV727" i="1"/>
  <c r="BC719" i="1"/>
  <c r="AP591" i="1"/>
  <c r="BB635" i="1"/>
  <c r="BG713" i="1"/>
  <c r="AT641" i="1"/>
  <c r="AY542" i="1"/>
  <c r="AZ857" i="1"/>
  <c r="AP668" i="1"/>
  <c r="AX748" i="1"/>
  <c r="BI806" i="1"/>
  <c r="BH594" i="1"/>
  <c r="BI687" i="1"/>
  <c r="BH593" i="1"/>
  <c r="BC572" i="1"/>
  <c r="BB490" i="1"/>
  <c r="AW694" i="1"/>
  <c r="AQ803" i="1"/>
  <c r="AP542" i="1"/>
  <c r="BA599" i="1"/>
  <c r="AV289" i="1"/>
  <c r="AY558" i="1"/>
  <c r="BB654" i="1"/>
  <c r="BJ664" i="1"/>
  <c r="AR850" i="1"/>
  <c r="BA393" i="1"/>
  <c r="BH690" i="1"/>
  <c r="BF667" i="1"/>
  <c r="AV596" i="1"/>
  <c r="BB560" i="1"/>
  <c r="BI662" i="1"/>
  <c r="BE676" i="1"/>
  <c r="AR616" i="1"/>
  <c r="AS836" i="1"/>
  <c r="BG396" i="1"/>
  <c r="AW543" i="1"/>
  <c r="BC808" i="1"/>
  <c r="BA808" i="1"/>
  <c r="BC624" i="1"/>
  <c r="AP504" i="1"/>
  <c r="AU533" i="1"/>
  <c r="BI505" i="1"/>
  <c r="AW660" i="1"/>
  <c r="BC677" i="1"/>
  <c r="AX254" i="1"/>
  <c r="AX496" i="1"/>
  <c r="BB749" i="1"/>
  <c r="BF498" i="1"/>
  <c r="AT788" i="1"/>
  <c r="AV503" i="1"/>
  <c r="AW739" i="1"/>
  <c r="AO587" i="1"/>
  <c r="BI574" i="1"/>
  <c r="AR837" i="1"/>
  <c r="BC557" i="1"/>
  <c r="BI753" i="1"/>
  <c r="BA489" i="1"/>
  <c r="AR775" i="1"/>
  <c r="AZ485" i="1"/>
  <c r="BB487" i="1"/>
  <c r="AS513" i="1"/>
  <c r="AR604" i="1"/>
  <c r="BH485" i="1"/>
  <c r="BJ229" i="1"/>
  <c r="AQ693" i="1"/>
  <c r="AY622" i="1"/>
  <c r="AR721" i="1"/>
  <c r="AQ531" i="1"/>
  <c r="AZ820" i="1"/>
  <c r="AU816" i="1"/>
  <c r="BH575" i="1"/>
  <c r="BG498" i="1"/>
  <c r="AS227" i="1"/>
  <c r="AV656" i="1"/>
  <c r="AR622" i="1"/>
  <c r="AS556" i="1"/>
  <c r="AT270" i="1"/>
  <c r="AO509" i="1"/>
  <c r="BH719" i="1"/>
  <c r="BA640" i="1"/>
  <c r="BG637" i="1"/>
  <c r="BH448" i="1"/>
  <c r="BI239" i="1"/>
  <c r="BH658" i="1"/>
  <c r="BC484" i="1"/>
  <c r="BE616" i="1"/>
  <c r="BG399" i="1"/>
  <c r="AV750" i="1"/>
  <c r="BA360" i="1"/>
  <c r="AV471" i="1"/>
  <c r="BC708" i="1"/>
  <c r="BH606" i="1"/>
  <c r="AY531" i="1"/>
  <c r="BI664" i="1"/>
  <c r="BA807" i="1"/>
  <c r="AS958" i="1"/>
  <c r="AO622" i="1"/>
  <c r="AY258" i="1"/>
  <c r="BD326" i="1"/>
  <c r="AX707" i="1"/>
  <c r="AS718" i="1"/>
  <c r="BA616" i="1"/>
  <c r="BA403" i="1"/>
  <c r="AY671" i="1"/>
  <c r="AO647" i="1"/>
  <c r="BH490" i="1"/>
  <c r="AS543" i="1"/>
  <c r="AZ551" i="1"/>
  <c r="BJ661" i="1"/>
  <c r="BE837" i="1"/>
  <c r="AT510" i="1"/>
  <c r="AU546" i="1"/>
  <c r="AR495" i="1"/>
  <c r="BJ506" i="1"/>
  <c r="BE526" i="1"/>
  <c r="BJ233" i="1"/>
  <c r="AS535" i="1"/>
  <c r="AP658" i="1"/>
  <c r="AY787" i="1"/>
  <c r="BJ640" i="1"/>
  <c r="BJ812" i="1"/>
  <c r="BB370" i="1"/>
  <c r="AR845" i="1"/>
  <c r="BJ646" i="1"/>
  <c r="AY594" i="1"/>
  <c r="AY650" i="1"/>
  <c r="BH536" i="1"/>
  <c r="AO676" i="1"/>
  <c r="BH316" i="1"/>
  <c r="BD749" i="1"/>
  <c r="BJ804" i="1"/>
  <c r="BG666" i="1"/>
  <c r="BI486" i="1"/>
  <c r="BJ242" i="1"/>
  <c r="BE685" i="1"/>
  <c r="BH833" i="1"/>
  <c r="AR778" i="1"/>
  <c r="AP614" i="1"/>
  <c r="AR492" i="1"/>
  <c r="BJ568" i="1"/>
  <c r="BA801" i="1"/>
  <c r="BF746" i="1"/>
  <c r="BB308" i="1"/>
  <c r="AU571" i="1"/>
  <c r="BC770" i="1"/>
  <c r="AX483" i="1"/>
  <c r="BA655" i="1"/>
  <c r="BC585" i="1"/>
  <c r="BG688" i="1"/>
  <c r="BI655" i="1"/>
  <c r="AT535" i="1"/>
  <c r="AX700" i="1"/>
  <c r="BJ591" i="1"/>
  <c r="BD665" i="1"/>
  <c r="AZ755" i="1"/>
  <c r="BA335" i="1"/>
  <c r="AU562" i="1"/>
  <c r="AV676" i="1"/>
  <c r="AX218" i="1"/>
  <c r="AS522" i="1"/>
  <c r="AQ842" i="1"/>
  <c r="AP670" i="1"/>
  <c r="AT696" i="1"/>
  <c r="AR385" i="1"/>
  <c r="AV728" i="1"/>
  <c r="BD845" i="1"/>
  <c r="BI825" i="1"/>
  <c r="AR649" i="1"/>
  <c r="AW612" i="1"/>
  <c r="AP562" i="1"/>
  <c r="AV513" i="1"/>
  <c r="BE687" i="1"/>
  <c r="BA778" i="1"/>
  <c r="AO819" i="1"/>
  <c r="BG517" i="1"/>
  <c r="BB517" i="1"/>
  <c r="AX564" i="1"/>
  <c r="AP714" i="1"/>
  <c r="BA517" i="1"/>
  <c r="BJ350" i="1"/>
  <c r="BB668" i="1"/>
  <c r="AS504" i="1"/>
  <c r="BE510" i="1"/>
  <c r="BJ575" i="1"/>
  <c r="BE574" i="1"/>
  <c r="BE833" i="1"/>
  <c r="BJ693" i="1"/>
  <c r="AY829" i="1"/>
  <c r="AP525" i="1"/>
  <c r="AY581" i="1"/>
  <c r="BE748" i="1"/>
  <c r="AU978" i="1"/>
  <c r="BD414" i="1"/>
  <c r="BE829" i="1"/>
  <c r="BF243" i="1"/>
  <c r="AZ252" i="1"/>
  <c r="AY502" i="1"/>
  <c r="AT847" i="1"/>
  <c r="AW652" i="1"/>
  <c r="AZ852" i="1"/>
  <c r="AV629" i="1"/>
  <c r="BD568" i="1"/>
  <c r="BI521" i="1"/>
  <c r="BF387" i="1"/>
  <c r="AY686" i="1"/>
  <c r="AU417" i="1"/>
  <c r="AZ634" i="1"/>
  <c r="AX590" i="1"/>
  <c r="BE576" i="1"/>
  <c r="AT596" i="1"/>
  <c r="BE552" i="1"/>
  <c r="BD492" i="1"/>
  <c r="AO515" i="1"/>
  <c r="AO586" i="1"/>
  <c r="AU535" i="1"/>
  <c r="AS637" i="1"/>
  <c r="BH487" i="1"/>
  <c r="BC711" i="1"/>
  <c r="BC754" i="1"/>
  <c r="BE541" i="1"/>
  <c r="AR567" i="1"/>
  <c r="AO557" i="1"/>
  <c r="BB841" i="1"/>
  <c r="BA579" i="1"/>
  <c r="BC492" i="1"/>
  <c r="BD582" i="1"/>
  <c r="AS699" i="1"/>
  <c r="BH609" i="1"/>
  <c r="AY574" i="1"/>
  <c r="AX532" i="1"/>
  <c r="BH715" i="1"/>
  <c r="BH507" i="1"/>
  <c r="BH570" i="1"/>
  <c r="AU665" i="1"/>
  <c r="BF485" i="1"/>
  <c r="BH790" i="1"/>
  <c r="AX676" i="1"/>
  <c r="AU672" i="1"/>
  <c r="AS519" i="1"/>
  <c r="AV686" i="1"/>
  <c r="BB684" i="1"/>
  <c r="AX709" i="1"/>
  <c r="AZ564" i="1"/>
  <c r="BJ644" i="1"/>
  <c r="AQ597" i="1"/>
  <c r="BA524" i="1"/>
  <c r="AR536" i="1"/>
  <c r="AU699" i="1"/>
  <c r="BG242" i="1"/>
  <c r="AR289" i="1"/>
  <c r="BD835" i="1"/>
  <c r="AX554" i="1"/>
  <c r="BE664" i="1"/>
  <c r="BG647" i="1"/>
  <c r="AS567" i="1"/>
  <c r="AV546" i="1"/>
  <c r="BE593" i="1"/>
  <c r="AO595" i="1"/>
  <c r="AO508" i="1"/>
  <c r="AT736" i="1"/>
  <c r="AS604" i="1"/>
  <c r="AR493" i="1"/>
  <c r="BF543" i="1"/>
  <c r="BA663" i="1"/>
  <c r="AZ520" i="1"/>
  <c r="AV550" i="1"/>
  <c r="AY575" i="1"/>
  <c r="AZ712" i="1"/>
  <c r="AY640" i="1"/>
  <c r="BC818" i="1"/>
  <c r="AS565" i="1"/>
  <c r="BD490" i="1"/>
  <c r="AT632" i="1"/>
  <c r="AZ568" i="1"/>
  <c r="BI678" i="1"/>
  <c r="BD556" i="1"/>
  <c r="AV486" i="1"/>
  <c r="AP638" i="1"/>
  <c r="AZ732" i="1"/>
  <c r="AV578" i="1"/>
  <c r="BG576" i="1"/>
  <c r="AT257" i="1"/>
  <c r="AR680" i="1"/>
  <c r="BJ521" i="1"/>
  <c r="AQ658" i="1"/>
  <c r="AR239" i="1"/>
  <c r="AZ393" i="1"/>
  <c r="AP563" i="1"/>
  <c r="AU627" i="1"/>
  <c r="BG261" i="1"/>
  <c r="AZ441" i="1"/>
  <c r="AZ690" i="1"/>
  <c r="AZ595" i="1"/>
  <c r="BI550" i="1"/>
  <c r="AR569" i="1"/>
  <c r="AX768" i="1"/>
  <c r="AW329" i="1"/>
  <c r="AR745" i="1"/>
  <c r="BH743" i="1"/>
  <c r="AS743" i="1"/>
  <c r="AX495" i="1"/>
  <c r="AW631" i="1"/>
  <c r="BF594" i="1"/>
  <c r="AV633" i="1"/>
  <c r="AO484" i="1"/>
  <c r="BE667" i="1"/>
  <c r="AW726" i="1"/>
  <c r="AO817" i="1"/>
  <c r="BG654" i="1"/>
  <c r="AQ316" i="1"/>
  <c r="AU849" i="1"/>
  <c r="BI845" i="1"/>
  <c r="BA716" i="1"/>
  <c r="AS772" i="1"/>
  <c r="BH621" i="1"/>
  <c r="AW602" i="1"/>
  <c r="AT853" i="1"/>
  <c r="AP602" i="1"/>
  <c r="AW822" i="1"/>
  <c r="AP581" i="1"/>
  <c r="BB784" i="1"/>
  <c r="BH644" i="1"/>
  <c r="AR654" i="1"/>
  <c r="AQ667" i="1"/>
  <c r="AO486" i="1"/>
  <c r="AY591" i="1"/>
  <c r="AY267" i="1"/>
  <c r="BJ734" i="1"/>
  <c r="BI805" i="1"/>
  <c r="AS229" i="1"/>
  <c r="AU576" i="1"/>
  <c r="BB794" i="1"/>
  <c r="AT623" i="1"/>
  <c r="BA805" i="1"/>
  <c r="BA220" i="1"/>
  <c r="BH247" i="1"/>
  <c r="BE770" i="1"/>
  <c r="AQ570" i="1"/>
  <c r="AR663" i="1"/>
  <c r="BJ595" i="1"/>
  <c r="AU369" i="1"/>
  <c r="BA731" i="1"/>
  <c r="AP804" i="1"/>
  <c r="BG641" i="1"/>
  <c r="BD729" i="1"/>
  <c r="AX485" i="1"/>
  <c r="AS694" i="1"/>
  <c r="BA819" i="1"/>
  <c r="AW768" i="1"/>
  <c r="BB521" i="1"/>
  <c r="AT738" i="1"/>
  <c r="AO757" i="1"/>
  <c r="AT668" i="1"/>
  <c r="AO677" i="1"/>
  <c r="BD550" i="1"/>
  <c r="BC599" i="1"/>
  <c r="AU753" i="1"/>
  <c r="AV554" i="1"/>
  <c r="BC510" i="1"/>
  <c r="BB549" i="1"/>
  <c r="BG529" i="1"/>
  <c r="AQ728" i="1"/>
  <c r="BJ509" i="1"/>
  <c r="BH245" i="1"/>
  <c r="BJ827" i="1"/>
  <c r="AS696" i="1"/>
  <c r="BA536" i="1"/>
  <c r="AR760" i="1"/>
  <c r="AW516" i="1"/>
  <c r="AS799" i="1"/>
  <c r="AV602" i="1"/>
  <c r="BI621" i="1"/>
  <c r="AO673" i="1"/>
  <c r="AV724" i="1"/>
  <c r="BC658" i="1"/>
  <c r="BH567" i="1"/>
  <c r="AQ263" i="1"/>
  <c r="AX524" i="1"/>
  <c r="AT522" i="1"/>
  <c r="BC844" i="1"/>
  <c r="BG571" i="1"/>
  <c r="AR613" i="1"/>
  <c r="BE515" i="1"/>
  <c r="BE686" i="1"/>
  <c r="AZ699" i="1"/>
  <c r="BE709" i="1"/>
  <c r="AP325" i="1"/>
  <c r="AW629" i="1"/>
  <c r="BG520" i="1"/>
  <c r="AZ574" i="1"/>
  <c r="AQ518" i="1"/>
  <c r="BE507" i="1"/>
  <c r="AP307" i="1"/>
  <c r="AV780" i="1"/>
  <c r="AY355" i="1"/>
  <c r="AW858" i="1"/>
  <c r="BG617" i="1"/>
  <c r="BA546" i="1"/>
  <c r="AX589" i="1"/>
  <c r="BE661" i="1"/>
  <c r="BF647" i="1"/>
  <c r="AY701" i="1"/>
  <c r="AU398" i="1"/>
  <c r="AO804" i="1"/>
  <c r="AQ748" i="1"/>
  <c r="AZ854" i="1"/>
  <c r="BB537" i="1"/>
  <c r="BI594" i="1"/>
  <c r="AR691" i="1"/>
  <c r="BB590" i="1"/>
  <c r="AZ621" i="1"/>
  <c r="AW530" i="1"/>
  <c r="AZ651" i="1"/>
  <c r="AO528" i="1"/>
  <c r="AX604" i="1"/>
  <c r="BA221" i="1"/>
  <c r="BG644" i="1"/>
  <c r="BH545" i="1"/>
  <c r="AR497" i="1"/>
  <c r="AV675" i="1"/>
  <c r="AW597" i="1"/>
  <c r="AP663" i="1"/>
  <c r="AQ678" i="1"/>
  <c r="BF223" i="1"/>
  <c r="BG746" i="1"/>
  <c r="BC263" i="1"/>
  <c r="AR758" i="1"/>
  <c r="BE484" i="1"/>
  <c r="AV231" i="1"/>
  <c r="AV626" i="1"/>
  <c r="BJ564" i="1"/>
  <c r="AZ223" i="1"/>
  <c r="AZ765" i="1"/>
  <c r="BD741" i="1"/>
  <c r="AP764" i="1"/>
  <c r="AX494" i="1"/>
  <c r="AU724" i="1"/>
  <c r="AV847" i="1"/>
  <c r="AR562" i="1"/>
  <c r="AX690" i="1"/>
  <c r="BJ303" i="1"/>
  <c r="AZ707" i="1"/>
  <c r="BB792" i="1"/>
  <c r="BB776" i="1"/>
  <c r="BJ618" i="1"/>
  <c r="AT634" i="1"/>
  <c r="BH492" i="1"/>
  <c r="AY771" i="1"/>
  <c r="AP837" i="1"/>
  <c r="BJ684" i="1"/>
  <c r="AW800" i="1"/>
  <c r="BA793" i="1"/>
  <c r="BI675" i="1"/>
  <c r="BA615" i="1"/>
  <c r="AT566" i="1"/>
  <c r="AW828" i="1"/>
  <c r="AX256" i="1"/>
  <c r="BC736" i="1"/>
  <c r="BD791" i="1"/>
  <c r="AP264" i="1"/>
  <c r="AX638" i="1"/>
  <c r="AS552" i="1"/>
  <c r="AR517" i="1"/>
  <c r="AS304" i="1"/>
  <c r="BF811" i="1"/>
  <c r="AR612" i="1"/>
  <c r="BD292" i="1"/>
  <c r="AV700" i="1"/>
  <c r="AQ530" i="1"/>
  <c r="BA612" i="1"/>
  <c r="BI826" i="1"/>
  <c r="BJ489" i="1"/>
  <c r="AQ588" i="1"/>
  <c r="BI580" i="1"/>
  <c r="BA568" i="1"/>
  <c r="AT390" i="1"/>
  <c r="AY546" i="1"/>
  <c r="BI598" i="1"/>
  <c r="AT608" i="1"/>
  <c r="BF592" i="1"/>
  <c r="BJ651" i="1"/>
  <c r="AY756" i="1"/>
  <c r="AV539" i="1"/>
  <c r="BF788" i="1"/>
  <c r="BH512" i="1"/>
  <c r="AO555" i="1"/>
  <c r="AY830" i="1"/>
  <c r="AZ372" i="1"/>
  <c r="AQ620" i="1"/>
  <c r="AX263" i="1"/>
  <c r="AT323" i="1"/>
  <c r="BE495" i="1"/>
  <c r="BD307" i="1"/>
  <c r="AZ543" i="1"/>
  <c r="AO539" i="1"/>
  <c r="AQ627" i="1"/>
  <c r="BD849" i="1"/>
  <c r="BG721" i="1"/>
  <c r="AP728" i="1"/>
  <c r="AR797" i="1"/>
  <c r="AT570" i="1"/>
  <c r="BJ590" i="1"/>
  <c r="BA493" i="1"/>
  <c r="BH495" i="1"/>
  <c r="BF856" i="1"/>
  <c r="AT705" i="1"/>
  <c r="BJ490" i="1"/>
  <c r="BA570" i="1"/>
  <c r="AT599" i="1"/>
  <c r="BF734" i="1"/>
  <c r="AQ767" i="1"/>
  <c r="AQ738" i="1"/>
  <c r="AS578" i="1"/>
  <c r="AY646" i="1"/>
  <c r="AU549" i="1"/>
  <c r="AT627" i="1"/>
  <c r="BF569" i="1"/>
  <c r="BI586" i="1"/>
  <c r="AS702" i="1"/>
  <c r="AW637" i="1"/>
  <c r="BC574" i="1"/>
  <c r="BC501" i="1"/>
  <c r="BH679" i="1"/>
  <c r="BE636" i="1"/>
  <c r="BD529" i="1"/>
  <c r="BI543" i="1"/>
  <c r="AS843" i="1"/>
  <c r="AO690" i="1"/>
  <c r="AS493" i="1"/>
  <c r="AX731" i="1"/>
  <c r="AU580" i="1"/>
  <c r="BE249" i="1"/>
  <c r="AW611" i="1"/>
  <c r="AX627" i="1"/>
  <c r="AP582" i="1"/>
  <c r="AV643" i="1"/>
  <c r="AQ590" i="1"/>
  <c r="AO761" i="1"/>
  <c r="AR761" i="1"/>
  <c r="AP275" i="1"/>
  <c r="AP535" i="1"/>
  <c r="AV732" i="1"/>
  <c r="BF747" i="1"/>
  <c r="BG839" i="1"/>
  <c r="AT662" i="1"/>
  <c r="AZ701" i="1"/>
  <c r="BA593" i="1"/>
  <c r="AZ744" i="1"/>
  <c r="AO495" i="1"/>
  <c r="AV603" i="1"/>
  <c r="AO546" i="1"/>
  <c r="AT484" i="1"/>
  <c r="BI651" i="1"/>
  <c r="AU640" i="1"/>
  <c r="BH554" i="1"/>
  <c r="BF548" i="1"/>
  <c r="AT574" i="1"/>
  <c r="BA542" i="1"/>
  <c r="AO771" i="1"/>
  <c r="AR822" i="1"/>
  <c r="AZ296" i="1"/>
  <c r="AV747" i="1"/>
  <c r="AT296" i="1"/>
  <c r="BJ579" i="1"/>
  <c r="BB545" i="1"/>
  <c r="BE789" i="1"/>
  <c r="BD668" i="1"/>
  <c r="BD704" i="1"/>
  <c r="AT639" i="1"/>
  <c r="AV521" i="1"/>
  <c r="AV811" i="1"/>
  <c r="AS790" i="1"/>
  <c r="AU252" i="1"/>
  <c r="AS335" i="1"/>
  <c r="AQ545" i="1"/>
  <c r="AW505" i="1"/>
  <c r="BF664" i="1"/>
  <c r="AO252" i="1"/>
  <c r="AY489" i="1"/>
  <c r="BD587" i="1"/>
  <c r="BI331" i="1"/>
  <c r="BG774" i="1"/>
  <c r="BE503" i="1"/>
  <c r="AV494" i="1"/>
  <c r="BC639" i="1"/>
  <c r="BG668" i="1"/>
  <c r="BA792" i="1"/>
  <c r="BD706" i="1"/>
  <c r="AV812" i="1"/>
  <c r="AO309" i="1"/>
  <c r="BG533" i="1"/>
  <c r="BA669" i="1"/>
  <c r="BG605" i="1"/>
  <c r="BB523" i="1"/>
  <c r="BH227" i="1"/>
  <c r="BF710" i="1"/>
  <c r="BE718" i="1"/>
  <c r="BB612" i="1"/>
  <c r="BG593" i="1"/>
  <c r="BI788" i="1"/>
  <c r="AU529" i="1"/>
  <c r="BJ758" i="1"/>
  <c r="BC412" i="1"/>
  <c r="AY557" i="1"/>
  <c r="AW684" i="1"/>
  <c r="AP805" i="1"/>
  <c r="AO526" i="1"/>
  <c r="AT689" i="1"/>
  <c r="AU220" i="1"/>
  <c r="AX741" i="1"/>
  <c r="BJ613" i="1"/>
  <c r="AW654" i="1"/>
  <c r="BG578" i="1"/>
  <c r="BJ533" i="1"/>
  <c r="AQ499" i="1"/>
  <c r="BD512" i="1"/>
  <c r="AO680" i="1"/>
  <c r="BC526" i="1"/>
  <c r="AU769" i="1"/>
  <c r="BC772" i="1"/>
  <c r="AP539" i="1"/>
  <c r="AU732" i="1"/>
  <c r="AS583" i="1"/>
  <c r="AX545" i="1"/>
  <c r="BA661" i="1"/>
  <c r="AZ550" i="1"/>
  <c r="AR264" i="1"/>
  <c r="BF509" i="1"/>
  <c r="AW704" i="1"/>
  <c r="AV722" i="1"/>
  <c r="BF701" i="1"/>
  <c r="AP263" i="1"/>
  <c r="BD489" i="1"/>
  <c r="AV579" i="1"/>
  <c r="AO545" i="1"/>
  <c r="BC495" i="1"/>
  <c r="AT621" i="1"/>
  <c r="AT577" i="1"/>
  <c r="AT647" i="1"/>
  <c r="AV580" i="1"/>
  <c r="AZ529" i="1"/>
  <c r="AS498" i="1"/>
  <c r="AZ641" i="1"/>
  <c r="BG379" i="1"/>
  <c r="BH498" i="1"/>
  <c r="BH502" i="1"/>
  <c r="AO642" i="1"/>
  <c r="BH754" i="1"/>
  <c r="BA737" i="1"/>
  <c r="AX653" i="1"/>
  <c r="AV590" i="1"/>
  <c r="BD531" i="1"/>
  <c r="AY687" i="1"/>
  <c r="AT822" i="1"/>
  <c r="BF585" i="1"/>
  <c r="AR666" i="1"/>
  <c r="BI233" i="1"/>
  <c r="AZ616" i="1"/>
  <c r="BE509" i="1"/>
  <c r="BG735" i="1"/>
  <c r="BJ748" i="1"/>
  <c r="AU606" i="1"/>
  <c r="BB572" i="1"/>
  <c r="AX521" i="1"/>
  <c r="AY832" i="1"/>
  <c r="BD600" i="1"/>
  <c r="BF622" i="1"/>
  <c r="AW492" i="1"/>
  <c r="AT490" i="1"/>
  <c r="BG308" i="1"/>
  <c r="BC292" i="1"/>
  <c r="AZ514" i="1"/>
  <c r="AS673" i="1"/>
  <c r="BG810" i="1"/>
  <c r="AZ562" i="1"/>
  <c r="AZ508" i="1"/>
  <c r="AY838" i="1"/>
  <c r="AY724" i="1"/>
  <c r="AV679" i="1"/>
  <c r="AT584" i="1"/>
  <c r="AT561" i="1"/>
  <c r="AW562" i="1"/>
  <c r="AP488" i="1"/>
  <c r="BE516" i="1"/>
  <c r="AR625" i="1"/>
  <c r="AU518" i="1"/>
  <c r="AS488" i="1"/>
  <c r="AW582" i="1"/>
  <c r="BJ713" i="1"/>
  <c r="AZ253" i="1"/>
  <c r="BB656" i="1"/>
  <c r="BJ584" i="1"/>
  <c r="AV592" i="1"/>
  <c r="AV687" i="1"/>
  <c r="AP719" i="1"/>
  <c r="AY590" i="1"/>
  <c r="AU643" i="1"/>
  <c r="AT335" i="1"/>
  <c r="AX821" i="1"/>
  <c r="BE799" i="1"/>
  <c r="BA578" i="1"/>
  <c r="BB250" i="1"/>
  <c r="AR533" i="1"/>
  <c r="BA600" i="1"/>
  <c r="BA503" i="1"/>
  <c r="AT780" i="1"/>
  <c r="BB526" i="1"/>
  <c r="AZ587" i="1"/>
  <c r="BH635" i="1"/>
  <c r="BB628" i="1"/>
  <c r="AW548" i="1"/>
  <c r="AR589" i="1"/>
  <c r="BJ539" i="1"/>
  <c r="BD851" i="1"/>
  <c r="BE578" i="1"/>
  <c r="BI671" i="1"/>
  <c r="AT512" i="1"/>
  <c r="AQ771" i="1"/>
  <c r="AV726" i="1"/>
  <c r="AS791" i="1"/>
  <c r="AO581" i="1"/>
  <c r="AP550" i="1"/>
  <c r="AW807" i="1"/>
  <c r="AO543" i="1"/>
  <c r="AP516" i="1"/>
  <c r="AS621" i="1"/>
  <c r="BI572" i="1"/>
  <c r="AX745" i="1"/>
  <c r="BH783" i="1"/>
  <c r="BB652" i="1"/>
  <c r="BF487" i="1"/>
  <c r="AT256" i="1"/>
  <c r="BI652" i="1"/>
  <c r="AP700" i="1"/>
  <c r="BI792" i="1"/>
  <c r="AY638" i="1"/>
  <c r="AX491" i="1"/>
  <c r="BH698" i="1"/>
  <c r="AZ510" i="1"/>
  <c r="AP819" i="1"/>
  <c r="BE587" i="1"/>
  <c r="AS734" i="1"/>
  <c r="AX579" i="1"/>
  <c r="AY504" i="1"/>
  <c r="BC553" i="1"/>
  <c r="BB812" i="1"/>
  <c r="AT594" i="1"/>
  <c r="BD656" i="1"/>
  <c r="BI562" i="1"/>
  <c r="BF542" i="1"/>
  <c r="BC730" i="1"/>
  <c r="AO679" i="1"/>
  <c r="BB565" i="1"/>
  <c r="AW674" i="1"/>
  <c r="AX669" i="1"/>
  <c r="AV483" i="1"/>
  <c r="BC518" i="1"/>
  <c r="AV489" i="1"/>
  <c r="AV528" i="1"/>
  <c r="AZ387" i="1"/>
  <c r="AS538" i="1"/>
  <c r="BE595" i="1"/>
  <c r="AO810" i="1"/>
  <c r="AT494" i="1"/>
  <c r="AP533" i="1"/>
  <c r="BE835" i="1"/>
  <c r="BF728" i="1"/>
  <c r="BI755" i="1"/>
  <c r="AX289" i="1"/>
  <c r="AU257" i="1"/>
  <c r="AT758" i="1"/>
  <c r="AT578" i="1"/>
  <c r="AY587" i="1"/>
  <c r="AS341" i="1"/>
  <c r="AT283" i="1"/>
  <c r="BC570" i="1"/>
  <c r="AV490" i="1"/>
  <c r="AT301" i="1"/>
  <c r="AX826" i="1"/>
  <c r="BI549" i="1"/>
  <c r="BH827" i="1"/>
  <c r="AO573" i="1"/>
  <c r="BD674" i="1"/>
  <c r="AY585" i="1"/>
  <c r="AO518" i="1"/>
  <c r="AX546" i="1"/>
  <c r="AR735" i="1"/>
  <c r="AV752" i="1"/>
  <c r="BA736" i="1"/>
  <c r="AY613" i="1"/>
  <c r="AQ536" i="1"/>
  <c r="BB548" i="1"/>
  <c r="BF680" i="1"/>
  <c r="BH777" i="1"/>
  <c r="BD653" i="1"/>
  <c r="BH565" i="1"/>
  <c r="AW571" i="1"/>
  <c r="BC851" i="1"/>
  <c r="AS783" i="1"/>
  <c r="BF623" i="1"/>
  <c r="BE643" i="1"/>
  <c r="BI593" i="1"/>
  <c r="AV577" i="1"/>
  <c r="BC707" i="1"/>
  <c r="AZ588" i="1"/>
  <c r="BF732" i="1"/>
  <c r="BF662" i="1"/>
  <c r="BF518" i="1"/>
  <c r="BC556" i="1"/>
  <c r="BA744" i="1"/>
  <c r="BF486" i="1"/>
  <c r="AR793" i="1"/>
  <c r="AZ603" i="1"/>
  <c r="AZ224" i="1"/>
  <c r="BD697" i="1"/>
  <c r="AU651" i="1"/>
  <c r="BC255" i="1"/>
  <c r="BD657" i="1"/>
  <c r="AV247" i="1"/>
  <c r="BI829" i="1"/>
  <c r="AS781" i="1"/>
  <c r="BH503" i="1"/>
  <c r="AV637" i="1"/>
  <c r="BC558" i="1"/>
  <c r="BJ733" i="1"/>
  <c r="BC655" i="1"/>
  <c r="AY507" i="1"/>
  <c r="BF750" i="1"/>
  <c r="BJ672" i="1"/>
  <c r="BB675" i="1"/>
  <c r="BC513" i="1"/>
  <c r="BA512" i="1"/>
  <c r="BJ825" i="1"/>
  <c r="AZ513" i="1"/>
  <c r="AT640" i="1"/>
  <c r="AT239" i="1"/>
  <c r="BI777" i="1"/>
  <c r="BG603" i="1"/>
  <c r="BF574" i="1"/>
  <c r="BB638" i="1"/>
  <c r="AW545" i="1"/>
  <c r="AQ528" i="1"/>
  <c r="AO527" i="1"/>
  <c r="AW756" i="1"/>
  <c r="AY418" i="1"/>
  <c r="AQ672" i="1"/>
  <c r="AY487" i="1"/>
  <c r="AW799" i="1"/>
  <c r="AW628" i="1"/>
  <c r="AX612" i="1"/>
  <c r="AZ569" i="1"/>
  <c r="BJ655" i="1"/>
  <c r="AX746" i="1"/>
  <c r="AT716" i="1"/>
  <c r="AZ789" i="1"/>
  <c r="BB767" i="1"/>
  <c r="BH505" i="1"/>
  <c r="AU585" i="1"/>
  <c r="AR231" i="1"/>
  <c r="AV551" i="1"/>
  <c r="AX702" i="1"/>
  <c r="BG680" i="1"/>
  <c r="BI832" i="1"/>
  <c r="AS827" i="1"/>
  <c r="BE532" i="1"/>
  <c r="AS661" i="1"/>
  <c r="BA544" i="1"/>
  <c r="BD579" i="1"/>
  <c r="AQ949" i="1"/>
  <c r="AR699" i="1"/>
  <c r="AV645" i="1"/>
  <c r="AP784" i="1"/>
  <c r="BI640" i="1"/>
  <c r="BI507" i="1"/>
  <c r="BC792" i="1"/>
  <c r="BD539" i="1"/>
  <c r="BF338" i="1"/>
  <c r="BA856" i="1"/>
  <c r="AR667" i="1"/>
  <c r="AO404" i="1"/>
  <c r="AP496" i="1"/>
  <c r="AZ523" i="1"/>
  <c r="AX833" i="1"/>
  <c r="AY491" i="1"/>
  <c r="AZ687" i="1"/>
  <c r="AT706" i="1"/>
  <c r="BH630" i="1"/>
  <c r="BC306" i="1"/>
  <c r="BC757" i="1"/>
  <c r="BH262" i="1"/>
  <c r="AO815" i="1"/>
  <c r="AT488" i="1"/>
  <c r="AZ576" i="1"/>
  <c r="AT836" i="1"/>
  <c r="AZ530" i="1"/>
  <c r="BE621" i="1"/>
  <c r="AO590" i="1"/>
  <c r="BF504" i="1"/>
  <c r="BH534" i="1"/>
  <c r="AU646" i="1"/>
  <c r="AR242" i="1"/>
  <c r="BC791" i="1"/>
  <c r="BF637" i="1"/>
  <c r="AY547" i="1"/>
  <c r="BC647" i="1"/>
  <c r="BC537" i="1"/>
  <c r="BH577" i="1"/>
  <c r="BE564" i="1"/>
  <c r="AT680" i="1"/>
  <c r="BJ801" i="1"/>
  <c r="AY264" i="1"/>
  <c r="AU738" i="1"/>
  <c r="AX662" i="1"/>
  <c r="AQ689" i="1"/>
  <c r="BF639" i="1"/>
  <c r="BG538" i="1"/>
  <c r="AP498" i="1"/>
  <c r="AZ801" i="1"/>
  <c r="AY642" i="1"/>
  <c r="BE677" i="1"/>
  <c r="BI758" i="1"/>
  <c r="BF784" i="1"/>
  <c r="BD496" i="1"/>
  <c r="BE603" i="1"/>
  <c r="BB765" i="1"/>
  <c r="BA635" i="1"/>
  <c r="AZ314" i="1"/>
  <c r="BJ578" i="1"/>
  <c r="BF247" i="1"/>
  <c r="AU292" i="1"/>
  <c r="BC809" i="1"/>
  <c r="BF672" i="1"/>
  <c r="AT820" i="1"/>
  <c r="AO723" i="1"/>
  <c r="BG712" i="1"/>
  <c r="BD690" i="1"/>
  <c r="BI595" i="1"/>
  <c r="AQ568" i="1"/>
  <c r="BE695" i="1"/>
  <c r="BG728" i="1"/>
  <c r="BD299" i="1"/>
  <c r="BF609" i="1"/>
  <c r="BA259" i="1"/>
  <c r="AX628" i="1"/>
  <c r="AX720" i="1"/>
  <c r="BG657" i="1"/>
  <c r="AZ746" i="1"/>
  <c r="BB247" i="1"/>
  <c r="AO789" i="1"/>
  <c r="BI569" i="1"/>
  <c r="AO227" i="1"/>
  <c r="AW833" i="1"/>
  <c r="AQ487" i="1"/>
  <c r="BD752" i="1"/>
  <c r="AQ763" i="1"/>
  <c r="BA514" i="1"/>
  <c r="AS724" i="1"/>
  <c r="BD580" i="1"/>
  <c r="BF262" i="1"/>
  <c r="AS526" i="1"/>
  <c r="BC799" i="1"/>
  <c r="BJ737" i="1"/>
  <c r="BG722" i="1"/>
  <c r="AR577" i="1"/>
  <c r="BC633" i="1"/>
  <c r="AW267" i="1"/>
  <c r="AV519" i="1"/>
  <c r="AS657" i="1"/>
  <c r="BC620" i="1"/>
  <c r="AW527" i="1"/>
  <c r="AS614" i="1"/>
  <c r="AT361" i="1"/>
  <c r="BJ660" i="1"/>
  <c r="BB345" i="1"/>
  <c r="BA499" i="1"/>
  <c r="BH588" i="1"/>
  <c r="BJ817" i="1"/>
  <c r="AP720" i="1"/>
  <c r="BC795" i="1"/>
  <c r="AO483" i="1"/>
  <c r="AX687" i="1"/>
  <c r="AW336" i="1"/>
  <c r="BD535" i="1"/>
  <c r="AS810" i="1"/>
  <c r="BE678" i="1"/>
  <c r="AS487" i="1"/>
  <c r="BH558" i="1"/>
  <c r="BE517" i="1"/>
  <c r="AX632" i="1"/>
  <c r="AW741" i="1"/>
  <c r="AW595" i="1"/>
  <c r="AQ562" i="1"/>
  <c r="AU527" i="1"/>
  <c r="AT622" i="1"/>
  <c r="BA227" i="1"/>
  <c r="AU635" i="1"/>
  <c r="BG489" i="1"/>
  <c r="BC645" i="1"/>
  <c r="AY509" i="1"/>
  <c r="AR624" i="1"/>
  <c r="AU689" i="1"/>
  <c r="BB236" i="1"/>
  <c r="BG610" i="1"/>
  <c r="BB820" i="1"/>
  <c r="BI699" i="1"/>
  <c r="BF640" i="1"/>
  <c r="BC503" i="1"/>
  <c r="AX673" i="1"/>
  <c r="BC573" i="1"/>
  <c r="AQ838" i="1"/>
  <c r="BJ502" i="1"/>
  <c r="BE732" i="1"/>
  <c r="AS648" i="1"/>
  <c r="BD767" i="1"/>
  <c r="AT542" i="1"/>
  <c r="AO731" i="1"/>
  <c r="BJ701" i="1"/>
  <c r="AP353" i="1"/>
  <c r="AY635" i="1"/>
  <c r="AX802" i="1"/>
  <c r="AV241" i="1"/>
  <c r="BG518" i="1"/>
  <c r="AO530" i="1"/>
  <c r="BB272" i="1"/>
  <c r="AS659" i="1"/>
  <c r="BI310" i="1"/>
  <c r="BD647" i="1"/>
  <c r="AR491" i="1"/>
  <c r="AX246" i="1"/>
  <c r="BE493" i="1"/>
  <c r="BF219" i="1"/>
  <c r="AY248" i="1"/>
  <c r="BG572" i="1"/>
  <c r="AP583" i="1"/>
  <c r="BB626" i="1"/>
  <c r="BC529" i="1"/>
  <c r="BE793" i="1"/>
  <c r="AQ566" i="1"/>
  <c r="BI587" i="1"/>
  <c r="BB550" i="1"/>
  <c r="BC535" i="1"/>
  <c r="BG645" i="1"/>
  <c r="AP762" i="1"/>
  <c r="AU764" i="1"/>
  <c r="BJ349" i="1"/>
  <c r="AS777" i="1"/>
  <c r="AO785" i="1"/>
  <c r="AX727" i="1"/>
  <c r="BA713" i="1"/>
  <c r="AY599" i="1"/>
  <c r="BE828" i="1"/>
  <c r="BH818" i="1"/>
  <c r="BC840" i="1"/>
  <c r="BJ507" i="1"/>
  <c r="AW840" i="1"/>
  <c r="AP505" i="1"/>
  <c r="BJ573" i="1"/>
  <c r="AU603" i="1"/>
  <c r="AR620" i="1"/>
  <c r="AY562" i="1"/>
  <c r="BF491" i="1"/>
  <c r="AS741" i="1"/>
  <c r="BF534" i="1"/>
  <c r="AP596" i="1"/>
  <c r="AW534" i="1"/>
  <c r="BA501" i="1"/>
  <c r="AY543" i="1"/>
  <c r="AO601" i="1"/>
  <c r="BB601" i="1"/>
  <c r="AV593" i="1"/>
  <c r="AU508" i="1"/>
  <c r="BE632" i="1"/>
  <c r="BA226" i="1"/>
  <c r="AV635" i="1"/>
  <c r="AY227" i="1"/>
  <c r="AQ819" i="1"/>
  <c r="AV492" i="1"/>
  <c r="AV575" i="1"/>
  <c r="BJ237" i="1"/>
  <c r="BB698" i="1"/>
  <c r="BI548" i="1"/>
  <c r="AR626" i="1"/>
  <c r="BA783" i="1"/>
  <c r="BH292" i="1"/>
  <c r="AT838" i="1"/>
  <c r="BB702" i="1"/>
  <c r="AW696" i="1"/>
  <c r="AP642" i="1"/>
  <c r="BC619" i="1"/>
  <c r="BB617" i="1"/>
  <c r="AY596" i="1"/>
  <c r="BD641" i="1"/>
  <c r="AP515" i="1"/>
  <c r="AZ360" i="1"/>
  <c r="AQ337" i="1"/>
  <c r="AY725" i="1"/>
  <c r="BA641" i="1"/>
  <c r="AR720" i="1"/>
  <c r="BB779" i="1"/>
  <c r="AX500" i="1"/>
  <c r="AV566" i="1"/>
  <c r="BC551" i="1"/>
  <c r="AZ787" i="1"/>
  <c r="BD626" i="1"/>
  <c r="AO363" i="1"/>
  <c r="BE814" i="1"/>
  <c r="BG820" i="1"/>
  <c r="BD627" i="1"/>
  <c r="AZ494" i="1"/>
  <c r="AO614" i="1"/>
  <c r="AW664" i="1"/>
  <c r="BD828" i="1"/>
  <c r="BI510" i="1"/>
  <c r="BI529" i="1"/>
  <c r="BB496" i="1"/>
  <c r="BI234" i="1"/>
  <c r="AS240" i="1"/>
  <c r="BG758" i="1"/>
  <c r="AV501" i="1"/>
  <c r="AS497" i="1"/>
  <c r="BC505" i="1"/>
  <c r="BH881" i="1"/>
  <c r="AZ539" i="1"/>
  <c r="AQ538" i="1"/>
  <c r="AW721" i="1"/>
  <c r="AV628" i="1"/>
  <c r="BA738" i="1"/>
  <c r="AW503" i="1"/>
  <c r="BG494" i="1"/>
  <c r="BD821" i="1"/>
  <c r="AW640" i="1"/>
  <c r="BC622" i="1"/>
  <c r="AT508" i="1"/>
  <c r="AV618" i="1"/>
  <c r="BD526" i="1"/>
  <c r="BB587" i="1"/>
  <c r="BI752" i="1"/>
  <c r="AY257" i="1"/>
  <c r="AO281" i="1"/>
  <c r="BA516" i="1"/>
  <c r="AP685" i="1"/>
  <c r="BJ351" i="1"/>
  <c r="AX577" i="1"/>
  <c r="AV604" i="1"/>
  <c r="AQ541" i="1"/>
  <c r="BC653" i="1"/>
  <c r="AV634" i="1"/>
  <c r="AO550" i="1"/>
  <c r="BG640" i="1"/>
  <c r="AX660" i="1"/>
  <c r="BH707" i="1"/>
  <c r="BB556" i="1"/>
  <c r="AY698" i="1"/>
  <c r="BG555" i="1"/>
  <c r="AW662" i="1"/>
  <c r="BH628" i="1"/>
  <c r="BJ756" i="1"/>
  <c r="BH544" i="1"/>
  <c r="BI719" i="1"/>
  <c r="BD731" i="1"/>
  <c r="AR590" i="1"/>
  <c r="AZ631" i="1"/>
  <c r="AY338" i="1"/>
  <c r="BH648" i="1"/>
  <c r="BG560" i="1"/>
  <c r="AX321" i="1"/>
  <c r="AY660" i="1"/>
  <c r="BI341" i="1"/>
  <c r="AP767" i="1"/>
  <c r="AS749" i="1"/>
  <c r="AU827" i="1"/>
  <c r="BF525" i="1"/>
  <c r="BH326" i="1"/>
  <c r="AW675" i="1"/>
  <c r="AS598" i="1"/>
  <c r="BC695" i="1"/>
  <c r="AR834" i="1"/>
  <c r="BC265" i="1"/>
  <c r="BJ593" i="1"/>
  <c r="AR507" i="1"/>
  <c r="AO238" i="1"/>
  <c r="AT580" i="1"/>
  <c r="BD788" i="1"/>
  <c r="AP559" i="1"/>
  <c r="BD256" i="1"/>
  <c r="BF729" i="1"/>
  <c r="AX501" i="1"/>
  <c r="AT652" i="1"/>
  <c r="AS563" i="1"/>
  <c r="BC520" i="1"/>
  <c r="AU684" i="1"/>
  <c r="BE563" i="1"/>
  <c r="BH637" i="1"/>
  <c r="BF508" i="1"/>
  <c r="BD570" i="1"/>
  <c r="BE559" i="1"/>
  <c r="AP571" i="1"/>
  <c r="BC605" i="1"/>
  <c r="BG512" i="1"/>
  <c r="AO649" i="1"/>
  <c r="BH569" i="1"/>
  <c r="BA712" i="1"/>
  <c r="AY520" i="1"/>
  <c r="BG565" i="1"/>
  <c r="BB719" i="1"/>
  <c r="BH550" i="1"/>
  <c r="BI495" i="1"/>
  <c r="BF607" i="1"/>
  <c r="BC531" i="1"/>
  <c r="AZ628" i="1"/>
  <c r="BI638" i="1"/>
  <c r="BD573" i="1"/>
  <c r="AX528" i="1"/>
  <c r="BE777" i="1"/>
  <c r="AR656" i="1"/>
  <c r="AV793" i="1"/>
  <c r="BG507" i="1"/>
  <c r="AU545" i="1"/>
  <c r="BC483" i="1"/>
  <c r="BB660" i="1"/>
  <c r="AO674" i="1"/>
  <c r="AT515" i="1"/>
  <c r="AR728" i="1"/>
  <c r="BC590" i="1"/>
  <c r="BF500" i="1"/>
  <c r="AV491" i="1"/>
  <c r="AU828" i="1"/>
  <c r="AU586" i="1"/>
  <c r="AS591" i="1"/>
  <c r="BD310" i="1"/>
  <c r="AU695" i="1"/>
  <c r="BJ633" i="1"/>
  <c r="BC580" i="1"/>
  <c r="AV664" i="1"/>
  <c r="AS544" i="1"/>
  <c r="AU537" i="1"/>
  <c r="AT605" i="1"/>
  <c r="BE719" i="1"/>
  <c r="BJ572" i="1"/>
  <c r="AR584" i="1"/>
  <c r="AR606" i="1"/>
  <c r="BJ396" i="1"/>
  <c r="AZ524" i="1"/>
  <c r="AV658" i="1"/>
  <c r="BJ569" i="1"/>
  <c r="AX631" i="1"/>
  <c r="AQ822" i="1"/>
  <c r="BE651" i="1"/>
  <c r="AO656" i="1"/>
  <c r="BG631" i="1"/>
  <c r="AY761" i="1"/>
  <c r="BI618" i="1"/>
  <c r="AY620" i="1"/>
  <c r="AZ643" i="1"/>
  <c r="AU485" i="1"/>
  <c r="AO560" i="1"/>
  <c r="AX806" i="1"/>
  <c r="BB643" i="1"/>
  <c r="AZ782" i="1"/>
  <c r="AW655" i="1"/>
  <c r="BE738" i="1"/>
  <c r="AY553" i="1"/>
  <c r="AT825" i="1"/>
  <c r="BJ656" i="1"/>
  <c r="AU810" i="1"/>
  <c r="AP672" i="1"/>
  <c r="AQ510" i="1"/>
  <c r="AT526" i="1"/>
  <c r="BH589" i="1"/>
  <c r="AQ607" i="1"/>
  <c r="BG656" i="1"/>
  <c r="AU521" i="1"/>
  <c r="AQ520" i="1"/>
  <c r="BA614" i="1"/>
  <c r="AV548" i="1"/>
  <c r="BG561" i="1"/>
  <c r="AO793" i="1"/>
  <c r="BA421" i="1"/>
  <c r="AZ846" i="1"/>
  <c r="BB395" i="1"/>
  <c r="AV544" i="1"/>
  <c r="BH585" i="1"/>
  <c r="AP564" i="1"/>
  <c r="BC613" i="1"/>
  <c r="BC616" i="1"/>
  <c r="BA670" i="1"/>
  <c r="AV610" i="1"/>
  <c r="BC569" i="1"/>
  <c r="BE357" i="1"/>
  <c r="BH264" i="1"/>
  <c r="BA798" i="1"/>
  <c r="AS555" i="1"/>
  <c r="BE577" i="1"/>
  <c r="AT646" i="1"/>
  <c r="BI518" i="1"/>
  <c r="BF513" i="1"/>
  <c r="AO502" i="1"/>
  <c r="BA760" i="1"/>
  <c r="AO485" i="1"/>
  <c r="AZ728" i="1"/>
  <c r="AX853" i="1"/>
  <c r="AP548" i="1"/>
  <c r="AR568" i="1"/>
  <c r="AX657" i="1"/>
  <c r="AX560" i="1"/>
  <c r="BA653" i="1"/>
  <c r="AO383" i="1"/>
  <c r="AW578" i="1"/>
  <c r="BC824" i="1"/>
  <c r="AZ843" i="1"/>
  <c r="AY636" i="1"/>
  <c r="AV670" i="1"/>
  <c r="BJ603" i="1"/>
  <c r="BH646" i="1"/>
  <c r="AR730" i="1"/>
  <c r="BF646" i="1"/>
  <c r="BE773" i="1"/>
  <c r="AZ848" i="1"/>
  <c r="AY595" i="1"/>
  <c r="BF529" i="1"/>
  <c r="AU511" i="1"/>
  <c r="BJ821" i="1"/>
  <c r="BD843" i="1"/>
  <c r="AQ787" i="1"/>
  <c r="AS841" i="1"/>
  <c r="BB600" i="1"/>
  <c r="BD488" i="1"/>
  <c r="AU515" i="1"/>
  <c r="BC596" i="1"/>
  <c r="AP554" i="1"/>
  <c r="AO511" i="1"/>
  <c r="AY735" i="1"/>
  <c r="AT563" i="1"/>
  <c r="BB676" i="1"/>
  <c r="AZ582" i="1"/>
  <c r="AQ555" i="1"/>
  <c r="AR513" i="1"/>
  <c r="BD609" i="1"/>
  <c r="AP673" i="1"/>
  <c r="BF229" i="1"/>
  <c r="AQ676" i="1"/>
  <c r="AQ483" i="1"/>
  <c r="AO493" i="1"/>
  <c r="AR580" i="1"/>
  <c r="AT611" i="1"/>
  <c r="AP566" i="1"/>
  <c r="AO633" i="1"/>
  <c r="AS249" i="1"/>
  <c r="BI669" i="1"/>
  <c r="BA609" i="1"/>
  <c r="BD564" i="1"/>
  <c r="AS692" i="1"/>
  <c r="BF591" i="1"/>
  <c r="BI622" i="1"/>
  <c r="AY277" i="1"/>
  <c r="AO291" i="1"/>
  <c r="AQ235" i="1"/>
  <c r="AT841" i="1"/>
  <c r="BJ228" i="1"/>
  <c r="AY524" i="1"/>
  <c r="AR592" i="1"/>
  <c r="AQ668" i="1"/>
  <c r="BH228" i="1"/>
  <c r="AU322" i="1"/>
  <c r="BG770" i="1"/>
  <c r="BH717" i="1"/>
  <c r="BG773" i="1"/>
  <c r="AR514" i="1"/>
  <c r="AR593" i="1"/>
  <c r="AO781" i="1"/>
  <c r="BD683" i="1"/>
  <c r="BH727" i="1"/>
  <c r="BA376" i="1"/>
  <c r="BI834" i="1"/>
  <c r="AT850" i="1"/>
  <c r="AQ544" i="1"/>
  <c r="AS353" i="1"/>
  <c r="AU530" i="1"/>
  <c r="BH571" i="1"/>
  <c r="AR506" i="1"/>
  <c r="BG695" i="1"/>
  <c r="BJ471" i="1"/>
  <c r="AQ758" i="1"/>
  <c r="AS654" i="1"/>
  <c r="BB653" i="1"/>
  <c r="AV851" i="1"/>
  <c r="AY576" i="1"/>
  <c r="AY691" i="1"/>
  <c r="BH233" i="1"/>
  <c r="BJ636" i="1"/>
  <c r="BE246" i="1"/>
  <c r="BD538" i="1"/>
  <c r="AZ487" i="1"/>
  <c r="AW290" i="1"/>
  <c r="AZ614" i="1"/>
  <c r="AQ839" i="1"/>
  <c r="BE585" i="1"/>
  <c r="AV813" i="1"/>
  <c r="AP778" i="1"/>
  <c r="BG707" i="1"/>
  <c r="AQ511" i="1"/>
  <c r="AZ498" i="1"/>
  <c r="BI742" i="1"/>
  <c r="AU552" i="1"/>
  <c r="AU303" i="1"/>
  <c r="BA607" i="1"/>
  <c r="BB574" i="1"/>
  <c r="BA796" i="1"/>
  <c r="AO791" i="1"/>
  <c r="BF562" i="1"/>
  <c r="BA584" i="1"/>
  <c r="BE638" i="1"/>
  <c r="BA627" i="1"/>
  <c r="BJ553" i="1"/>
  <c r="AX682" i="1"/>
  <c r="BF302" i="1"/>
  <c r="BE778" i="1"/>
  <c r="AX677" i="1"/>
  <c r="AV277" i="1"/>
  <c r="BI837" i="1"/>
  <c r="BH612" i="1"/>
  <c r="BE702" i="1"/>
  <c r="AW497" i="1"/>
  <c r="BC652" i="1"/>
  <c r="BD518" i="1"/>
  <c r="AU512" i="1"/>
  <c r="AW490" i="1"/>
  <c r="AU713" i="1"/>
  <c r="BJ224" i="1"/>
  <c r="BA275" i="1"/>
  <c r="BJ625" i="1"/>
  <c r="AT715" i="1"/>
  <c r="AR499" i="1"/>
  <c r="BC534" i="1"/>
  <c r="AW523" i="1"/>
  <c r="AW537" i="1"/>
  <c r="AZ581" i="1"/>
  <c r="BF968" i="1"/>
  <c r="AT370" i="1"/>
  <c r="BF537" i="1"/>
  <c r="AX580" i="1"/>
  <c r="AY498" i="1"/>
  <c r="AX228" i="1"/>
  <c r="AW668" i="1"/>
  <c r="BB786" i="1"/>
  <c r="AV542" i="1"/>
  <c r="AS558" i="1"/>
  <c r="AX744" i="1"/>
  <c r="BE496" i="1"/>
  <c r="AQ762" i="1"/>
  <c r="AP734" i="1"/>
  <c r="AV823" i="1"/>
  <c r="AX562" i="1"/>
  <c r="AR301" i="1"/>
  <c r="AQ630" i="1"/>
  <c r="BA855" i="1"/>
  <c r="AW809" i="1"/>
  <c r="BB742" i="1"/>
  <c r="BI808" i="1"/>
  <c r="BH603" i="1"/>
  <c r="AW596" i="1"/>
  <c r="AT638" i="1"/>
  <c r="AO600" i="1"/>
  <c r="BF557" i="1"/>
  <c r="BD696" i="1"/>
  <c r="AZ706" i="1"/>
  <c r="BF853" i="1"/>
  <c r="AX499" i="1"/>
  <c r="BC644" i="1"/>
  <c r="AW251" i="1"/>
  <c r="BH677" i="1"/>
  <c r="AW709" i="1"/>
  <c r="AW593" i="1"/>
  <c r="AX809" i="1"/>
  <c r="AU644" i="1"/>
  <c r="BH610" i="1"/>
  <c r="BE485" i="1"/>
  <c r="AV484" i="1"/>
  <c r="BH582" i="1"/>
  <c r="BA288" i="1"/>
  <c r="AY559" i="1"/>
  <c r="BI492" i="1"/>
  <c r="AT385" i="1"/>
  <c r="AY229" i="1"/>
  <c r="BD700" i="1"/>
  <c r="AT531" i="1"/>
  <c r="AT499" i="1"/>
  <c r="AP610" i="1"/>
  <c r="BI730" i="1"/>
  <c r="AT244" i="1"/>
  <c r="BI244" i="1"/>
  <c r="AP751" i="1"/>
  <c r="BF244" i="1"/>
  <c r="AT722" i="1"/>
  <c r="AV527" i="1"/>
  <c r="AZ489" i="1"/>
  <c r="BD358" i="1"/>
  <c r="AY567" i="1"/>
  <c r="BB281" i="1"/>
  <c r="AX795" i="1"/>
  <c r="AU821" i="1"/>
  <c r="AS572" i="1"/>
  <c r="BB277" i="1"/>
  <c r="BH629" i="1"/>
  <c r="AU686" i="1"/>
  <c r="BD698" i="1"/>
  <c r="AW257" i="1"/>
  <c r="BB599" i="1"/>
  <c r="AY551" i="1"/>
  <c r="AV553" i="1"/>
  <c r="BF704" i="1"/>
  <c r="AV581" i="1"/>
  <c r="BG719" i="1"/>
  <c r="AV695" i="1"/>
  <c r="AT493" i="1"/>
  <c r="BJ535" i="1"/>
  <c r="AY566" i="1"/>
  <c r="BI575" i="1"/>
  <c r="AR716" i="1"/>
  <c r="BA648" i="1"/>
  <c r="BB646" i="1"/>
  <c r="AX804" i="1"/>
  <c r="BC723" i="1"/>
  <c r="AW566" i="1"/>
  <c r="AS691" i="1"/>
  <c r="BH641" i="1"/>
  <c r="BJ762" i="1"/>
  <c r="AW558" i="1"/>
  <c r="AW651" i="1"/>
  <c r="AT533" i="1"/>
  <c r="BI527" i="1"/>
  <c r="BJ554" i="1"/>
  <c r="AX484" i="1"/>
  <c r="AP299" i="1"/>
  <c r="AS703" i="1"/>
  <c r="BB637" i="1"/>
  <c r="AS834" i="1"/>
  <c r="BI733" i="1"/>
  <c r="BI625" i="1"/>
  <c r="BA770" i="1"/>
  <c r="AZ694" i="1"/>
  <c r="AT616" i="1"/>
  <c r="AV433" i="1"/>
  <c r="AW522" i="1"/>
  <c r="AU251" i="1"/>
  <c r="BF575" i="1"/>
  <c r="AX598" i="1"/>
  <c r="AZ593" i="1"/>
  <c r="AZ377" i="1"/>
  <c r="BF593" i="1"/>
  <c r="BH720" i="1"/>
  <c r="BH733" i="1"/>
  <c r="BD723" i="1"/>
  <c r="AY655" i="1"/>
  <c r="AZ629" i="1"/>
  <c r="AT628" i="1"/>
  <c r="AR522" i="1"/>
  <c r="AZ606" i="1"/>
  <c r="BF803" i="1"/>
  <c r="BB519" i="1"/>
  <c r="AX245" i="1"/>
  <c r="AP600" i="1"/>
  <c r="AP619" i="1"/>
  <c r="BG681" i="1"/>
  <c r="AU491" i="1"/>
  <c r="AS811" i="1"/>
  <c r="BA732" i="1"/>
  <c r="AY676" i="1"/>
  <c r="AV606" i="1"/>
  <c r="AW635" i="1"/>
  <c r="AU671" i="1"/>
  <c r="AR601" i="1"/>
  <c r="AO441" i="1"/>
  <c r="BA799" i="1"/>
  <c r="AT534" i="1"/>
  <c r="AU551" i="1"/>
  <c r="AS506" i="1"/>
  <c r="AZ827" i="1"/>
  <c r="BE787" i="1"/>
  <c r="AV657" i="1"/>
  <c r="BF380" i="1"/>
  <c r="BE776" i="1"/>
  <c r="AT598" i="1"/>
  <c r="AY597" i="1"/>
  <c r="BG486" i="1"/>
  <c r="AX817" i="1"/>
  <c r="BI414" i="1"/>
  <c r="AR524" i="1"/>
  <c r="AR594" i="1"/>
  <c r="AR677" i="1"/>
  <c r="BH775" i="1"/>
  <c r="BD681" i="1"/>
  <c r="BD565" i="1"/>
  <c r="BF730" i="1"/>
  <c r="BI866" i="1"/>
  <c r="AR218" i="1"/>
  <c r="BC715" i="1"/>
  <c r="BJ252" i="1"/>
  <c r="BF630" i="1"/>
  <c r="AZ637" i="1"/>
  <c r="AZ781" i="1"/>
  <c r="AP713" i="1"/>
  <c r="AU264" i="1"/>
  <c r="AP613" i="1"/>
  <c r="AT810" i="1"/>
  <c r="BG710" i="1"/>
  <c r="AP236" i="1"/>
  <c r="AU746" i="1"/>
  <c r="AZ496" i="1"/>
  <c r="BI522" i="1"/>
  <c r="AX233" i="1"/>
  <c r="AP599" i="1"/>
  <c r="AX652" i="1"/>
  <c r="AY739" i="1"/>
  <c r="BC804" i="1"/>
  <c r="AQ750" i="1"/>
  <c r="BH847" i="1"/>
  <c r="AR629" i="1"/>
  <c r="AQ812" i="1"/>
  <c r="BF649" i="1"/>
  <c r="AS644" i="1"/>
  <c r="AU536" i="1"/>
  <c r="AS509" i="1"/>
  <c r="AT671" i="1"/>
  <c r="AP636" i="1"/>
  <c r="BF638" i="1"/>
  <c r="BF309" i="1"/>
  <c r="AT581" i="1"/>
  <c r="BA745" i="1"/>
  <c r="BD772" i="1"/>
  <c r="BE486" i="1"/>
  <c r="AT669" i="1"/>
  <c r="AZ255" i="1"/>
  <c r="BD760" i="1"/>
  <c r="BB373" i="1"/>
  <c r="BJ882" i="1"/>
  <c r="AW240" i="1"/>
  <c r="AX783" i="1"/>
  <c r="AO734" i="1"/>
  <c r="AR692" i="1"/>
  <c r="AP750" i="1"/>
  <c r="BJ765" i="1"/>
  <c r="AV748" i="1"/>
  <c r="BB618" i="1"/>
  <c r="AV699" i="1"/>
  <c r="AU767" i="1"/>
  <c r="BC682" i="1"/>
  <c r="AZ395" i="1"/>
  <c r="BE231" i="1"/>
  <c r="BI245" i="1"/>
  <c r="AO814" i="1"/>
  <c r="AT710" i="1"/>
  <c r="AO532" i="1"/>
  <c r="AR284" i="1"/>
  <c r="AO525" i="1"/>
  <c r="BC609" i="1"/>
  <c r="AT698" i="1"/>
  <c r="BJ360" i="1"/>
  <c r="BH348" i="1"/>
  <c r="BH617" i="1"/>
  <c r="BI831" i="1"/>
  <c r="BA695" i="1"/>
  <c r="AU708" i="1"/>
  <c r="AT732" i="1"/>
  <c r="AZ760" i="1"/>
  <c r="BI708" i="1"/>
  <c r="BF394" i="1"/>
  <c r="AV684" i="1"/>
  <c r="BB796" i="1"/>
  <c r="AU225" i="1"/>
  <c r="AW270" i="1"/>
  <c r="BA754" i="1"/>
  <c r="BB855" i="1"/>
  <c r="BF781" i="1"/>
  <c r="BJ722" i="1"/>
  <c r="AY737" i="1"/>
  <c r="AQ382" i="1"/>
  <c r="AW671" i="1"/>
  <c r="AX789" i="1"/>
  <c r="BH263" i="1"/>
  <c r="AR288" i="1"/>
  <c r="AV239" i="1"/>
  <c r="AZ835" i="1"/>
  <c r="AO224" i="1"/>
  <c r="AU677" i="1"/>
  <c r="AY602" i="1"/>
  <c r="AP503" i="1"/>
  <c r="AY711" i="1"/>
  <c r="BC298" i="1"/>
  <c r="BC698" i="1"/>
  <c r="BI701" i="1"/>
  <c r="BD832" i="1"/>
  <c r="AT771" i="1"/>
  <c r="BI720" i="1"/>
  <c r="AX656" i="1"/>
  <c r="AV764" i="1"/>
  <c r="BJ665" i="1"/>
  <c r="BD839" i="1"/>
  <c r="BC837" i="1"/>
  <c r="AW853" i="1"/>
  <c r="BD606" i="1"/>
  <c r="AP240" i="1"/>
  <c r="AQ701" i="1"/>
  <c r="BF277" i="1"/>
  <c r="AZ689" i="1"/>
  <c r="BF801" i="1"/>
  <c r="BF599" i="1"/>
  <c r="BD422" i="1"/>
  <c r="BI786" i="1"/>
  <c r="BJ768" i="1"/>
  <c r="AX740" i="1"/>
  <c r="AP661" i="1"/>
  <c r="AO805" i="1"/>
  <c r="AP312" i="1"/>
  <c r="BG624" i="1"/>
  <c r="BB313" i="1"/>
  <c r="AU788" i="1"/>
  <c r="AU847" i="1"/>
  <c r="BJ749" i="1"/>
  <c r="AX845" i="1"/>
  <c r="BH839" i="1"/>
  <c r="AU740" i="1"/>
  <c r="BF721" i="1"/>
  <c r="BD275" i="1"/>
  <c r="BI754" i="1"/>
  <c r="AX408" i="1"/>
  <c r="AY232" i="1"/>
  <c r="BD738" i="1"/>
  <c r="BH257" i="1"/>
  <c r="AZ722" i="1"/>
  <c r="AV280" i="1"/>
  <c r="AX705" i="1"/>
  <c r="BA827" i="1"/>
  <c r="AT813" i="1"/>
  <c r="AQ409" i="1"/>
  <c r="AW761" i="1"/>
  <c r="AX773" i="1"/>
  <c r="AO778" i="1"/>
  <c r="BE633" i="1"/>
  <c r="AS387" i="1"/>
  <c r="AO719" i="1"/>
  <c r="AP763" i="1"/>
  <c r="BH389" i="1"/>
  <c r="AV815" i="1"/>
  <c r="BJ783" i="1"/>
  <c r="AP793" i="1"/>
  <c r="BF333" i="1"/>
  <c r="AX243" i="1"/>
  <c r="BF287" i="1"/>
  <c r="BE671" i="1"/>
  <c r="BD279" i="1"/>
  <c r="AQ228" i="1"/>
  <c r="BG708" i="1"/>
  <c r="AQ721" i="1"/>
  <c r="AY332" i="1"/>
  <c r="BG248" i="1"/>
  <c r="BC773" i="1"/>
  <c r="BH838" i="1"/>
  <c r="AR774" i="1"/>
  <c r="BG675" i="1"/>
  <c r="AZ749" i="1"/>
  <c r="BI801" i="1"/>
  <c r="BH306" i="1"/>
  <c r="AO537" i="1"/>
  <c r="BD858" i="1"/>
  <c r="AP732" i="1"/>
  <c r="AR280" i="1"/>
  <c r="BD364" i="1"/>
  <c r="BE295" i="1"/>
  <c r="AW659" i="1"/>
  <c r="BA839" i="1"/>
  <c r="BC448" i="1"/>
  <c r="BA416" i="1"/>
  <c r="BE696" i="1"/>
  <c r="BF698" i="1"/>
  <c r="BH844" i="1"/>
  <c r="AQ333" i="1"/>
  <c r="AX291" i="1"/>
  <c r="BG959" i="1"/>
  <c r="BF357" i="1"/>
  <c r="AO300" i="1"/>
  <c r="BJ562" i="1"/>
  <c r="BF242" i="1"/>
  <c r="BE741" i="1"/>
  <c r="BF785" i="1"/>
  <c r="AP422" i="1"/>
  <c r="BE693" i="1"/>
  <c r="AU615" i="1"/>
  <c r="AX752" i="1"/>
  <c r="BI630" i="1"/>
  <c r="AY744" i="1"/>
  <c r="AQ808" i="1"/>
  <c r="BE834" i="1"/>
  <c r="BE371" i="1"/>
  <c r="AW333" i="1"/>
  <c r="AT445" i="1"/>
  <c r="AU245" i="1"/>
  <c r="BG422" i="1"/>
  <c r="AZ775" i="1"/>
  <c r="BG822" i="1"/>
  <c r="AP816" i="1"/>
  <c r="BG416" i="1"/>
  <c r="AS854" i="1"/>
  <c r="AU219" i="1"/>
  <c r="BH299" i="1"/>
  <c r="BB363" i="1"/>
  <c r="BC922" i="1"/>
  <c r="BG336" i="1"/>
  <c r="AO682" i="1"/>
  <c r="BE378" i="1"/>
  <c r="BI690" i="1"/>
  <c r="BD958" i="1"/>
  <c r="BG916" i="1"/>
  <c r="AQ485" i="1"/>
  <c r="AQ743" i="1"/>
  <c r="BG283" i="1"/>
  <c r="BI515" i="1"/>
  <c r="BB665" i="1"/>
  <c r="BE498" i="1"/>
  <c r="AT799" i="1"/>
  <c r="AZ739" i="1"/>
  <c r="BF681" i="1"/>
  <c r="AW686" i="1"/>
  <c r="AO678" i="1"/>
  <c r="BD649" i="1"/>
  <c r="AY730" i="1"/>
  <c r="AU556" i="1"/>
  <c r="BE514" i="1"/>
  <c r="BH622" i="1"/>
  <c r="AW268" i="1"/>
  <c r="AR732" i="1"/>
  <c r="AV671" i="1"/>
  <c r="AQ577" i="1"/>
  <c r="AX307" i="1"/>
  <c r="BC778" i="1"/>
  <c r="AW759" i="1"/>
  <c r="AV512" i="1"/>
  <c r="BD522" i="1"/>
  <c r="AS701" i="1"/>
  <c r="AS492" i="1"/>
  <c r="AV614" i="1"/>
  <c r="AX258" i="1"/>
  <c r="BE683" i="1"/>
  <c r="AS622" i="1"/>
  <c r="BG777" i="1"/>
  <c r="AX387" i="1"/>
  <c r="AO487" i="1"/>
  <c r="BJ487" i="1"/>
  <c r="BF758" i="1"/>
  <c r="AP637" i="1"/>
  <c r="AW670" i="1"/>
  <c r="AT740" i="1"/>
  <c r="BE535" i="1"/>
  <c r="AU492" i="1"/>
  <c r="BF546" i="1"/>
  <c r="AV820" i="1"/>
  <c r="AU858" i="1"/>
  <c r="BC857" i="1"/>
  <c r="BE234" i="1"/>
  <c r="BH572" i="1"/>
  <c r="AP630" i="1"/>
  <c r="BH509" i="1"/>
  <c r="BE245" i="1"/>
  <c r="AT772" i="1"/>
  <c r="AT241" i="1"/>
  <c r="BA721" i="1"/>
  <c r="BG757" i="1"/>
  <c r="AX353" i="1"/>
  <c r="AW565" i="1"/>
  <c r="BC525" i="1"/>
  <c r="AO658" i="1"/>
  <c r="AW584" i="1"/>
  <c r="AZ578" i="1"/>
  <c r="AR309" i="1"/>
  <c r="AR638" i="1"/>
  <c r="BE804" i="1"/>
  <c r="AX625" i="1"/>
  <c r="AY484" i="1"/>
  <c r="BC499" i="1"/>
  <c r="BA631" i="1"/>
  <c r="AP623" i="1"/>
  <c r="AZ683" i="1"/>
  <c r="AY535" i="1"/>
  <c r="AV591" i="1"/>
  <c r="BB568" i="1"/>
  <c r="BF483" i="1"/>
  <c r="AU267" i="1"/>
  <c r="AO312" i="1"/>
  <c r="BJ601" i="1"/>
  <c r="AT678" i="1"/>
  <c r="AX308" i="1"/>
  <c r="BG490" i="1"/>
  <c r="AQ641" i="1"/>
  <c r="AX743" i="1"/>
  <c r="AX630" i="1"/>
  <c r="AY775" i="1"/>
  <c r="AZ720" i="1"/>
  <c r="BE692" i="1"/>
  <c r="BB803" i="1"/>
  <c r="AO827" i="1"/>
  <c r="AZ538" i="1"/>
  <c r="AO645" i="1"/>
  <c r="AW551" i="1"/>
  <c r="AQ328" i="1"/>
  <c r="AV559" i="1"/>
  <c r="AO340" i="1"/>
  <c r="BE849" i="1"/>
  <c r="AZ292" i="1"/>
  <c r="AR669" i="1"/>
  <c r="BD599" i="1"/>
  <c r="AU670" i="1"/>
  <c r="BA580" i="1"/>
  <c r="BF718" i="1"/>
  <c r="AQ642" i="1"/>
  <c r="AS266" i="1"/>
  <c r="BE247" i="1"/>
  <c r="AO579" i="1"/>
  <c r="BG646" i="1"/>
  <c r="BD632" i="1"/>
  <c r="AW682" i="1"/>
  <c r="AY560" i="1"/>
  <c r="AQ621" i="1"/>
  <c r="AR597" i="1"/>
  <c r="AR627" i="1"/>
  <c r="AR644" i="1"/>
  <c r="BG639" i="1"/>
  <c r="AY750" i="1"/>
  <c r="BA650" i="1"/>
  <c r="AW574" i="1"/>
  <c r="BF618" i="1"/>
  <c r="AP683" i="1"/>
  <c r="AT607" i="1"/>
  <c r="BE502" i="1"/>
  <c r="AX736" i="1"/>
  <c r="BD855" i="1"/>
  <c r="BB741" i="1"/>
  <c r="BG665" i="1"/>
  <c r="BJ491" i="1"/>
  <c r="BB769" i="1"/>
  <c r="AQ569" i="1"/>
  <c r="AP609" i="1"/>
  <c r="BI496" i="1"/>
  <c r="BB544" i="1"/>
  <c r="AR611" i="1"/>
  <c r="BA597" i="1"/>
  <c r="AY537" i="1"/>
  <c r="AQ640" i="1"/>
  <c r="AO566" i="1"/>
  <c r="AP305" i="1"/>
  <c r="AV769" i="1"/>
  <c r="AS680" i="1"/>
  <c r="AU691" i="1"/>
  <c r="BA525" i="1"/>
  <c r="AS534" i="1"/>
  <c r="BH546" i="1"/>
  <c r="AP608" i="1"/>
  <c r="AQ800" i="1"/>
  <c r="BJ678" i="1"/>
  <c r="AT781" i="1"/>
  <c r="BD648" i="1"/>
  <c r="AQ540" i="1"/>
  <c r="AQ629" i="1"/>
  <c r="AO715" i="1"/>
  <c r="AV365" i="1"/>
  <c r="AR717" i="1"/>
  <c r="AT593" i="1"/>
  <c r="AP492" i="1"/>
  <c r="AS545" i="1"/>
  <c r="AU759" i="1"/>
  <c r="BG700" i="1"/>
  <c r="AS689" i="1"/>
  <c r="BJ797" i="1"/>
  <c r="AS631" i="1"/>
  <c r="AX667" i="1"/>
  <c r="AP287" i="1"/>
  <c r="BE506" i="1"/>
  <c r="AU601" i="1"/>
  <c r="AW679" i="1"/>
  <c r="AT754" i="1"/>
  <c r="AQ724" i="1"/>
  <c r="AW778" i="1"/>
  <c r="BC828" i="1"/>
  <c r="AR270" i="1"/>
  <c r="BJ541" i="1"/>
  <c r="AY647" i="1"/>
  <c r="BI512" i="1"/>
  <c r="AS761" i="1"/>
  <c r="BA316" i="1"/>
  <c r="AP647" i="1"/>
  <c r="AV716" i="1"/>
  <c r="BB878" i="1"/>
  <c r="AP814" i="1"/>
  <c r="AP615" i="1"/>
  <c r="AQ602" i="1"/>
  <c r="BB510" i="1"/>
  <c r="AZ478" i="1"/>
  <c r="AX605" i="1"/>
  <c r="BI243" i="1"/>
  <c r="AS752" i="1"/>
  <c r="BE607" i="1"/>
  <c r="AZ333" i="1"/>
  <c r="BH813" i="1"/>
  <c r="BH557" i="1"/>
  <c r="AX411" i="1"/>
  <c r="AZ232" i="1"/>
  <c r="AQ807" i="1"/>
  <c r="AX674" i="1"/>
  <c r="AQ407" i="1"/>
  <c r="BC402" i="1"/>
  <c r="BJ845" i="1"/>
  <c r="BG726" i="1"/>
  <c r="AW412" i="1"/>
  <c r="AT501" i="1"/>
  <c r="AX699" i="1"/>
  <c r="AR753" i="1"/>
  <c r="AU246" i="1"/>
  <c r="AR225" i="1"/>
  <c r="BH317" i="1"/>
  <c r="AV776" i="1"/>
  <c r="BI811" i="1"/>
  <c r="AW669" i="1"/>
  <c r="AV508" i="1"/>
  <c r="AX611" i="1"/>
  <c r="AO818" i="1"/>
  <c r="AQ524" i="1"/>
  <c r="BB648" i="1"/>
  <c r="BI589" i="1"/>
  <c r="BB551" i="1"/>
  <c r="AP823" i="1"/>
  <c r="BE293" i="1"/>
  <c r="AO687" i="1"/>
  <c r="AR572" i="1"/>
  <c r="BJ735" i="1"/>
  <c r="AR448" i="1"/>
  <c r="BJ323" i="1"/>
  <c r="AP469" i="1"/>
  <c r="AX540" i="1"/>
  <c r="AZ674" i="1"/>
  <c r="BH235" i="1"/>
  <c r="AZ747" i="1"/>
  <c r="BD277" i="1"/>
  <c r="AZ836" i="1"/>
  <c r="AU780" i="1"/>
  <c r="AX728" i="1"/>
  <c r="AT846" i="1"/>
  <c r="BC241" i="1"/>
  <c r="AY561" i="1"/>
  <c r="BG660" i="1"/>
  <c r="BB306" i="1"/>
  <c r="BD987" i="1"/>
  <c r="AS848" i="1"/>
  <c r="BI776" i="1"/>
  <c r="AU719" i="1"/>
  <c r="AX642" i="1"/>
  <c r="AT571" i="1"/>
  <c r="BH529" i="1"/>
  <c r="AT604" i="1"/>
  <c r="BE352" i="1"/>
  <c r="AZ460" i="1"/>
  <c r="BE856" i="1"/>
  <c r="BE764" i="1"/>
  <c r="BB789" i="1"/>
  <c r="AX703" i="1"/>
  <c r="AP769" i="1"/>
  <c r="BB825" i="1"/>
  <c r="AZ408" i="1"/>
  <c r="BJ354" i="1"/>
  <c r="BB773" i="1"/>
  <c r="AY626" i="1"/>
  <c r="BI240" i="1"/>
  <c r="BD811" i="1"/>
  <c r="AX708" i="1"/>
  <c r="BE689" i="1"/>
  <c r="BF633" i="1"/>
  <c r="AS821" i="1"/>
  <c r="AY528" i="1"/>
  <c r="AY797" i="1"/>
  <c r="AP733" i="1"/>
  <c r="AW753" i="1"/>
  <c r="BI823" i="1"/>
  <c r="AU685" i="1"/>
  <c r="AW233" i="1"/>
  <c r="AV398" i="1"/>
  <c r="AR855" i="1"/>
  <c r="BD590" i="1"/>
  <c r="AQ688" i="1"/>
  <c r="BJ620" i="1"/>
  <c r="AW603" i="1"/>
  <c r="BJ616" i="1"/>
  <c r="AO659" i="1"/>
  <c r="BH267" i="1"/>
  <c r="BE256" i="1"/>
  <c r="AU763" i="1"/>
  <c r="BH794" i="1"/>
  <c r="AQ612" i="1"/>
  <c r="BE802" i="1"/>
  <c r="BA694" i="1"/>
  <c r="AR549" i="1"/>
  <c r="BI219" i="1"/>
  <c r="BH598" i="1"/>
  <c r="AU570" i="1"/>
  <c r="BJ505" i="1"/>
  <c r="AU856" i="1"/>
  <c r="BH763" i="1"/>
  <c r="BH692" i="1"/>
  <c r="AP705" i="1"/>
  <c r="AS612" i="1"/>
  <c r="AQ833" i="1"/>
  <c r="BD543" i="1"/>
  <c r="AZ757" i="1"/>
  <c r="BJ378" i="1"/>
  <c r="AV685" i="1"/>
  <c r="AX679" i="1"/>
  <c r="AO604" i="1"/>
  <c r="AR828" i="1"/>
  <c r="AY820" i="1"/>
  <c r="AP711" i="1"/>
  <c r="BB583" i="1"/>
  <c r="BA791" i="1"/>
  <c r="BI800" i="1"/>
  <c r="AQ856" i="1"/>
  <c r="AP578" i="1"/>
  <c r="BH483" i="1"/>
  <c r="AU718" i="1"/>
  <c r="BG791" i="1"/>
  <c r="AZ692" i="1"/>
  <c r="AO236" i="1"/>
  <c r="AP772" i="1"/>
  <c r="BG364" i="1"/>
  <c r="AX714" i="1"/>
  <c r="BA496" i="1"/>
  <c r="BA700" i="1"/>
  <c r="AR731" i="1"/>
  <c r="AT827" i="1"/>
  <c r="AR537" i="1"/>
  <c r="AP277" i="1"/>
  <c r="BA832" i="1"/>
  <c r="AV850" i="1"/>
  <c r="AW727" i="1"/>
  <c r="AZ743" i="1"/>
  <c r="BJ278" i="1"/>
  <c r="AY849" i="1"/>
  <c r="AT804" i="1"/>
  <c r="AX331" i="1"/>
  <c r="AX574" i="1"/>
  <c r="AQ956" i="1"/>
  <c r="BF547" i="1"/>
  <c r="BE254" i="1"/>
  <c r="BG725" i="1"/>
  <c r="BC731" i="1"/>
  <c r="BF844" i="1"/>
  <c r="BJ835" i="1"/>
  <c r="AQ768" i="1"/>
  <c r="BA222" i="1"/>
  <c r="AT280" i="1"/>
  <c r="AZ330" i="1"/>
  <c r="BI766" i="1"/>
  <c r="AQ733" i="1"/>
  <c r="AR361" i="1"/>
  <c r="AU786" i="1"/>
  <c r="AO744" i="1"/>
  <c r="AO737" i="1"/>
  <c r="AZ723" i="1"/>
  <c r="AZ684" i="1"/>
  <c r="AU730" i="1"/>
  <c r="BF375" i="1"/>
  <c r="BB727" i="1"/>
  <c r="AU268" i="1"/>
  <c r="BC302" i="1"/>
  <c r="BC798" i="1"/>
  <c r="BH792" i="1"/>
  <c r="AO569" i="1"/>
  <c r="BA339" i="1"/>
  <c r="BG765" i="1"/>
  <c r="BI321" i="1"/>
  <c r="AS483" i="1"/>
  <c r="BG596" i="1"/>
  <c r="AQ685" i="1"/>
  <c r="AS340" i="1"/>
  <c r="BA560" i="1"/>
  <c r="BD285" i="1"/>
  <c r="AQ700" i="1"/>
  <c r="BA519" i="1"/>
  <c r="BB349" i="1"/>
  <c r="BD659" i="1"/>
  <c r="AV740" i="1"/>
  <c r="AW450" i="1"/>
  <c r="AT947" i="1"/>
  <c r="AO784" i="1"/>
  <c r="AV449" i="1"/>
  <c r="AR527" i="1"/>
  <c r="AW825" i="1"/>
  <c r="BG729" i="1"/>
  <c r="AY440" i="1"/>
  <c r="AY243" i="1"/>
  <c r="BA945" i="1"/>
  <c r="AX244" i="1"/>
  <c r="BA850" i="1"/>
  <c r="AX792" i="1"/>
  <c r="AP331" i="1"/>
  <c r="BC286" i="1"/>
  <c r="AS455" i="1"/>
  <c r="BC790" i="1"/>
  <c r="BD232" i="1"/>
  <c r="AX425" i="1"/>
  <c r="BE757" i="1"/>
  <c r="BA277" i="1"/>
  <c r="BE749" i="1"/>
  <c r="BF224" i="1"/>
  <c r="BG346" i="1"/>
  <c r="AY419" i="1"/>
  <c r="AZ911" i="1"/>
  <c r="AX442" i="1"/>
  <c r="BA958" i="1"/>
  <c r="BH849" i="1"/>
  <c r="BB663" i="1"/>
  <c r="AZ534" i="1"/>
  <c r="AQ489" i="1"/>
  <c r="AO553" i="1"/>
  <c r="AS527" i="1"/>
  <c r="BA553" i="1"/>
  <c r="BA848" i="1"/>
  <c r="BD448" i="1"/>
  <c r="AR573" i="1"/>
  <c r="BA803" i="1"/>
  <c r="AX506" i="1"/>
  <c r="AT749" i="1"/>
  <c r="BD850" i="1"/>
  <c r="AW627" i="1"/>
  <c r="BG540" i="1"/>
  <c r="BE385" i="1"/>
  <c r="AV822" i="1"/>
  <c r="AQ242" i="1"/>
  <c r="AX680" i="1"/>
  <c r="AV306" i="1"/>
  <c r="BG563" i="1"/>
  <c r="AO718" i="1"/>
  <c r="BH538" i="1"/>
  <c r="AQ561" i="1"/>
  <c r="AT759" i="1"/>
  <c r="BD677" i="1"/>
  <c r="BH713" i="1"/>
  <c r="AU804" i="1"/>
  <c r="AW691" i="1"/>
  <c r="AQ281" i="1"/>
  <c r="AT854" i="1"/>
  <c r="AZ671" i="1"/>
  <c r="AQ583" i="1"/>
  <c r="AY796" i="1"/>
  <c r="BF549" i="1"/>
  <c r="BB561" i="1"/>
  <c r="AU614" i="1"/>
  <c r="BJ703" i="1"/>
  <c r="AO514" i="1"/>
  <c r="BB546" i="1"/>
  <c r="BC554" i="1"/>
  <c r="AS857" i="1"/>
  <c r="AW583" i="1"/>
  <c r="BD608" i="1"/>
  <c r="AT341" i="1"/>
  <c r="AS624" i="1"/>
  <c r="BH836" i="1"/>
  <c r="AU654" i="1"/>
  <c r="BE529" i="1"/>
  <c r="BI226" i="1"/>
  <c r="AW518" i="1"/>
  <c r="AO531" i="1"/>
  <c r="BJ643" i="1"/>
  <c r="AQ535" i="1"/>
  <c r="BA562" i="1"/>
  <c r="AW493" i="1"/>
  <c r="BA246" i="1"/>
  <c r="AR235" i="1"/>
  <c r="AY631" i="1"/>
  <c r="BA505" i="1"/>
  <c r="BH749" i="1"/>
  <c r="AO588" i="1"/>
  <c r="AW615" i="1"/>
  <c r="BJ555" i="1"/>
  <c r="AP620" i="1"/>
  <c r="AZ664" i="1"/>
  <c r="BF627" i="1"/>
  <c r="AT801" i="1"/>
  <c r="AY563" i="1"/>
  <c r="BA786" i="1"/>
  <c r="BG664" i="1"/>
  <c r="BG817" i="1"/>
  <c r="AZ271" i="1"/>
  <c r="BA271" i="1"/>
  <c r="AS536" i="1"/>
  <c r="AS675" i="1"/>
  <c r="BD719" i="1"/>
  <c r="BF759" i="1"/>
  <c r="AT491" i="1"/>
  <c r="AU484" i="1"/>
  <c r="BC339" i="1"/>
  <c r="BE504" i="1"/>
  <c r="BA602" i="1"/>
  <c r="AY601" i="1"/>
  <c r="AY812" i="1"/>
  <c r="BF276" i="1"/>
  <c r="AR647" i="1"/>
  <c r="AO660" i="1"/>
  <c r="AY571" i="1"/>
  <c r="BE761" i="1"/>
  <c r="BE657" i="1"/>
  <c r="AR719" i="1"/>
  <c r="AX298" i="1"/>
  <c r="BH801" i="1"/>
  <c r="AR570" i="1"/>
  <c r="AQ702" i="1"/>
  <c r="BJ711" i="1"/>
  <c r="AW550" i="1"/>
  <c r="AW730" i="1"/>
  <c r="BJ805" i="1"/>
  <c r="BF636" i="1"/>
  <c r="AT582" i="1"/>
  <c r="BD523" i="1"/>
  <c r="BE605" i="1"/>
  <c r="BI668" i="1"/>
  <c r="AT503" i="1"/>
  <c r="BB504" i="1"/>
  <c r="BD802" i="1"/>
  <c r="BB848" i="1"/>
  <c r="BJ499" i="1"/>
  <c r="AR603" i="1"/>
  <c r="BD357" i="1"/>
  <c r="AY526" i="1"/>
  <c r="BE807" i="1"/>
  <c r="AR609" i="1"/>
  <c r="AO559" i="1"/>
  <c r="AO276" i="1"/>
  <c r="AY490" i="1"/>
  <c r="AY340" i="1"/>
  <c r="AW676" i="1"/>
  <c r="BI508" i="1"/>
  <c r="AR747" i="1"/>
  <c r="BE715" i="1"/>
  <c r="BB670" i="1"/>
  <c r="AU676" i="1"/>
  <c r="AO583" i="1"/>
  <c r="BD628" i="1"/>
  <c r="AR556" i="1"/>
  <c r="BF654" i="1"/>
  <c r="BB830" i="1"/>
  <c r="AY494" i="1"/>
  <c r="AW528" i="1"/>
  <c r="AR530" i="1"/>
  <c r="BD651" i="1"/>
  <c r="AR511" i="1"/>
  <c r="AQ482" i="1"/>
  <c r="BH716" i="1"/>
  <c r="BD824" i="1"/>
  <c r="BF580" i="1"/>
  <c r="AU522" i="1"/>
  <c r="BE596" i="1"/>
  <c r="BB386" i="1"/>
  <c r="BB717" i="1"/>
  <c r="BE589" i="1"/>
  <c r="BF617" i="1"/>
  <c r="BG621" i="1"/>
  <c r="BJ842" i="1"/>
  <c r="BD528" i="1"/>
  <c r="BF857" i="1"/>
  <c r="AO955" i="1"/>
  <c r="BB734" i="1"/>
  <c r="AY512" i="1"/>
  <c r="BA500" i="1"/>
  <c r="AX584" i="1"/>
  <c r="BD780" i="1"/>
  <c r="BJ610" i="1"/>
  <c r="AY632" i="1"/>
  <c r="AO857" i="1"/>
  <c r="BA675" i="1"/>
  <c r="AS681" i="1"/>
  <c r="BB302" i="1"/>
  <c r="BC507" i="1"/>
  <c r="BA717" i="1"/>
  <c r="BJ724" i="1"/>
  <c r="AV653" i="1"/>
  <c r="BJ757" i="1"/>
  <c r="AP835" i="1"/>
  <c r="AO628" i="1"/>
  <c r="BH726" i="1"/>
  <c r="AO494" i="1"/>
  <c r="BC578" i="1"/>
  <c r="BC684" i="1"/>
  <c r="BE590" i="1"/>
  <c r="AP326" i="1"/>
  <c r="AX567" i="1"/>
  <c r="AP806" i="1"/>
  <c r="AO254" i="1"/>
  <c r="AV560" i="1"/>
  <c r="BC568" i="1"/>
  <c r="AP783" i="1"/>
  <c r="AT260" i="1"/>
  <c r="AV410" i="1"/>
  <c r="BD221" i="1"/>
  <c r="BA785" i="1"/>
  <c r="AS732" i="1"/>
  <c r="AW665" i="1"/>
  <c r="AZ800" i="1"/>
  <c r="BJ333" i="1"/>
  <c r="AT276" i="1"/>
  <c r="BG368" i="1"/>
  <c r="AZ580" i="1"/>
  <c r="BC662" i="1"/>
  <c r="AQ804" i="1"/>
  <c r="BA735" i="1"/>
  <c r="AQ426" i="1"/>
  <c r="BB753" i="1"/>
  <c r="AP266" i="1"/>
  <c r="BI481" i="1"/>
  <c r="BJ717" i="1"/>
  <c r="AU840" i="1"/>
  <c r="AY397" i="1"/>
  <c r="AP598" i="1"/>
  <c r="BA815" i="1"/>
  <c r="AS570" i="1"/>
  <c r="BI869" i="1"/>
  <c r="AS312" i="1"/>
  <c r="BE724" i="1"/>
  <c r="AW604" i="1"/>
  <c r="BF841" i="1"/>
  <c r="AU726" i="1"/>
  <c r="AX695" i="1"/>
  <c r="AP415" i="1"/>
  <c r="AQ765" i="1"/>
  <c r="BA673" i="1"/>
  <c r="AY593" i="1"/>
  <c r="BA730" i="1"/>
  <c r="BD781" i="1"/>
  <c r="AY324" i="1"/>
  <c r="AV842" i="1"/>
  <c r="BI297" i="1"/>
  <c r="AU428" i="1"/>
  <c r="BA341" i="1"/>
  <c r="AP757" i="1"/>
  <c r="BI813" i="1"/>
  <c r="BI298" i="1"/>
  <c r="AQ623" i="1"/>
  <c r="AZ752" i="1"/>
  <c r="BH770" i="1"/>
  <c r="AP671" i="1"/>
  <c r="BG241" i="1"/>
  <c r="BB768" i="1"/>
  <c r="AU822" i="1"/>
  <c r="AX696" i="1"/>
  <c r="AW764" i="1"/>
  <c r="BC296" i="1"/>
  <c r="BD787" i="1"/>
  <c r="AU735" i="1"/>
  <c r="AO847" i="1"/>
  <c r="BG530" i="1"/>
  <c r="AQ572" i="1"/>
  <c r="BG268" i="1"/>
  <c r="AQ746" i="1"/>
  <c r="BJ501" i="1"/>
  <c r="BJ754" i="1"/>
  <c r="AS737" i="1"/>
  <c r="BE542" i="1"/>
  <c r="BI623" i="1"/>
  <c r="AW785" i="1"/>
  <c r="AV816" i="1"/>
  <c r="AT844" i="1"/>
  <c r="BD372" i="1"/>
  <c r="BB390" i="1"/>
  <c r="AT757" i="1"/>
  <c r="AV562" i="1"/>
  <c r="AX549" i="1"/>
  <c r="AO256" i="1"/>
  <c r="BB678" i="1"/>
  <c r="BG693" i="1"/>
  <c r="BI603" i="1"/>
  <c r="BI839" i="1"/>
  <c r="BG287" i="1"/>
  <c r="BJ230" i="1"/>
  <c r="BC710" i="1"/>
  <c r="AP693" i="1"/>
  <c r="AP717" i="1"/>
  <c r="BF621" i="1"/>
  <c r="BE419" i="1"/>
  <c r="AZ359" i="1"/>
  <c r="AU317" i="1"/>
  <c r="AW717" i="1"/>
  <c r="BG562" i="1"/>
  <c r="BI620" i="1"/>
  <c r="BF324" i="1"/>
  <c r="AO763" i="1"/>
  <c r="AW278" i="1"/>
  <c r="AX527" i="1"/>
  <c r="BG698" i="1"/>
  <c r="AQ666" i="1"/>
  <c r="AU692" i="1"/>
  <c r="BB852" i="1"/>
  <c r="AV659" i="1"/>
  <c r="AY643" i="1"/>
  <c r="BC316" i="1"/>
  <c r="AT895" i="1"/>
  <c r="BE223" i="1"/>
  <c r="BH484" i="1"/>
  <c r="AU544" i="1"/>
  <c r="AV824" i="1"/>
  <c r="AV396" i="1"/>
  <c r="AW710" i="1"/>
  <c r="AS407" i="1"/>
  <c r="BG224" i="1"/>
  <c r="BF656" i="1"/>
  <c r="AV225" i="1"/>
  <c r="BA324" i="1"/>
  <c r="BJ687" i="1"/>
  <c r="BF745" i="1"/>
  <c r="AZ716" i="1"/>
  <c r="BC744" i="1"/>
  <c r="AS763" i="1"/>
  <c r="BD777" i="1"/>
  <c r="AV500" i="1"/>
  <c r="BG285" i="1"/>
  <c r="AU771" i="1"/>
  <c r="AZ375" i="1"/>
  <c r="AR690" i="1"/>
  <c r="BB528" i="1"/>
  <c r="BD226" i="1"/>
  <c r="AV228" i="1"/>
  <c r="BB747" i="1"/>
  <c r="AP822" i="1"/>
  <c r="AO858" i="1"/>
  <c r="BG813" i="1"/>
  <c r="AZ754" i="1"/>
  <c r="BA229" i="1"/>
  <c r="AP846" i="1"/>
  <c r="AY391" i="1"/>
  <c r="AV300" i="1"/>
  <c r="AX385" i="1"/>
  <c r="BB837" i="1"/>
  <c r="BD728" i="1"/>
  <c r="BB840" i="1"/>
  <c r="BF295" i="1"/>
  <c r="AT704" i="1"/>
  <c r="AS844" i="1"/>
  <c r="AO232" i="1"/>
  <c r="BH809" i="1"/>
  <c r="BD320" i="1"/>
  <c r="AQ713" i="1"/>
  <c r="AQ259" i="1"/>
  <c r="AO685" i="1"/>
  <c r="BJ786" i="1"/>
  <c r="AZ632" i="1"/>
  <c r="BD837" i="1"/>
  <c r="AO794" i="1"/>
  <c r="AU775" i="1"/>
  <c r="BB839" i="1"/>
  <c r="BI852" i="1"/>
  <c r="AX758" i="1"/>
  <c r="BA379" i="1"/>
  <c r="AX424" i="1"/>
  <c r="AU272" i="1"/>
  <c r="AU781" i="1"/>
  <c r="BD747" i="1"/>
  <c r="AP780" i="1"/>
  <c r="AT236" i="1"/>
  <c r="BF230" i="1"/>
  <c r="AT355" i="1"/>
  <c r="AU266" i="1"/>
  <c r="AW780" i="1"/>
  <c r="AU227" i="1"/>
  <c r="AW387" i="1"/>
  <c r="AZ809" i="1"/>
  <c r="AO304" i="1"/>
  <c r="BE788" i="1"/>
  <c r="AX694" i="1"/>
  <c r="AR329" i="1"/>
  <c r="AT275" i="1"/>
  <c r="BF321" i="1"/>
  <c r="AV416" i="1"/>
  <c r="AX347" i="1"/>
  <c r="BJ513" i="1"/>
  <c r="BF820" i="1"/>
  <c r="AQ727" i="1"/>
  <c r="BH405" i="1"/>
  <c r="AT523" i="1"/>
  <c r="AO758" i="1"/>
  <c r="AQ843" i="1"/>
  <c r="BB347" i="1"/>
  <c r="AQ645" i="1"/>
  <c r="AT818" i="1"/>
  <c r="BE304" i="1"/>
  <c r="AW304" i="1"/>
  <c r="AU744" i="1"/>
  <c r="AQ756" i="1"/>
  <c r="BI363" i="1"/>
  <c r="BC431" i="1"/>
  <c r="AP298" i="1"/>
  <c r="BA386" i="1"/>
  <c r="AQ823" i="1"/>
  <c r="AQ755" i="1"/>
  <c r="AY315" i="1"/>
  <c r="BG461" i="1"/>
  <c r="BE337" i="1"/>
  <c r="BD276" i="1"/>
  <c r="AZ357" i="1"/>
  <c r="AQ408" i="1"/>
  <c r="AU657" i="1"/>
  <c r="BI442" i="1"/>
  <c r="AQ476" i="1"/>
  <c r="BF817" i="1"/>
  <c r="BD223" i="1"/>
  <c r="AT398" i="1"/>
  <c r="AV672" i="1"/>
  <c r="BC793" i="1"/>
  <c r="AY331" i="1"/>
  <c r="BJ320" i="1"/>
  <c r="AP810" i="1"/>
  <c r="AP318" i="1"/>
  <c r="AQ425" i="1"/>
  <c r="AU488" i="1"/>
  <c r="AO662" i="1"/>
  <c r="AQ772" i="1"/>
  <c r="BA625" i="1"/>
  <c r="AZ583" i="1"/>
  <c r="AY511" i="1"/>
  <c r="AO607" i="1"/>
  <c r="AP723" i="1"/>
  <c r="AQ497" i="1"/>
  <c r="AR554" i="1"/>
  <c r="BI789" i="1"/>
  <c r="AS674" i="1"/>
  <c r="AY667" i="1"/>
  <c r="BI558" i="1"/>
  <c r="AZ734" i="1"/>
  <c r="AP740" i="1"/>
  <c r="BC244" i="1"/>
  <c r="BH709" i="1"/>
  <c r="AV244" i="1"/>
  <c r="BJ275" i="1"/>
  <c r="AR261" i="1"/>
  <c r="AQ853" i="1"/>
  <c r="BJ557" i="1"/>
  <c r="BG841" i="1"/>
  <c r="AU598" i="1"/>
  <c r="AU528" i="1"/>
  <c r="AO720" i="1"/>
  <c r="BJ608" i="1"/>
  <c r="AU235" i="1"/>
  <c r="AV251" i="1"/>
  <c r="AO623" i="1"/>
  <c r="BF432" i="1"/>
  <c r="AZ491" i="1"/>
  <c r="AP486" i="1"/>
  <c r="AZ773" i="1"/>
  <c r="AR405" i="1"/>
  <c r="BF536" i="1"/>
  <c r="AV632" i="1"/>
  <c r="AT513" i="1"/>
  <c r="BB520" i="1"/>
  <c r="BF691" i="1"/>
  <c r="BJ627" i="1"/>
  <c r="AY485" i="1"/>
  <c r="AW560" i="1"/>
  <c r="BB274" i="1"/>
  <c r="AX490" i="1"/>
  <c r="AW812" i="1"/>
  <c r="AP529" i="1"/>
  <c r="AZ570" i="1"/>
  <c r="AP743" i="1"/>
  <c r="AQ740" i="1"/>
  <c r="AY271" i="1"/>
  <c r="AW783" i="1"/>
  <c r="AZ533" i="1"/>
  <c r="BC834" i="1"/>
  <c r="BA534" i="1"/>
  <c r="AQ593" i="1"/>
  <c r="AW573" i="1"/>
  <c r="AO783" i="1"/>
  <c r="AU582" i="1"/>
  <c r="AT624" i="1"/>
  <c r="AV744" i="1"/>
  <c r="BJ638" i="1"/>
  <c r="BF564" i="1"/>
  <c r="AZ545" i="1"/>
  <c r="BH508" i="1"/>
  <c r="AY600" i="1"/>
  <c r="AO661" i="1"/>
  <c r="BG275" i="1"/>
  <c r="BD583" i="1"/>
  <c r="AZ500" i="1"/>
  <c r="AS574" i="1"/>
  <c r="AX503" i="1"/>
  <c r="AP665" i="1"/>
  <c r="BG550" i="1"/>
  <c r="AV767" i="1"/>
  <c r="BI516" i="1"/>
  <c r="AY757" i="1"/>
  <c r="BJ577" i="1"/>
  <c r="BE538" i="1"/>
  <c r="BE483" i="1"/>
  <c r="BC709" i="1"/>
  <c r="AT815" i="1"/>
  <c r="AO582" i="1"/>
  <c r="AU811" i="1"/>
  <c r="BB744" i="1"/>
  <c r="AX689" i="1"/>
  <c r="BG749" i="1"/>
  <c r="AR623" i="1"/>
  <c r="BJ547" i="1"/>
  <c r="BC779" i="1"/>
  <c r="BJ654" i="1"/>
  <c r="BG845" i="1"/>
  <c r="AX311" i="1"/>
  <c r="AS605" i="1"/>
  <c r="BJ666" i="1"/>
  <c r="BI637" i="1"/>
  <c r="BC816" i="1"/>
  <c r="AU761" i="1"/>
  <c r="AP628" i="1"/>
  <c r="BH539" i="1"/>
  <c r="BF773" i="1"/>
  <c r="BE843" i="1"/>
  <c r="AX621" i="1"/>
  <c r="BA722" i="1"/>
  <c r="AT688" i="1"/>
  <c r="AO510" i="1"/>
  <c r="AW622" i="1"/>
  <c r="AZ658" i="1"/>
  <c r="BF571" i="1"/>
  <c r="BJ546" i="1"/>
  <c r="BE673" i="1"/>
  <c r="AT843" i="1"/>
  <c r="BJ645" i="1"/>
  <c r="AZ585" i="1"/>
  <c r="BF794" i="1"/>
  <c r="BA485" i="1"/>
  <c r="AW607" i="1"/>
  <c r="AY816" i="1"/>
  <c r="BG524" i="1"/>
  <c r="AW677" i="1"/>
  <c r="BA581" i="1"/>
  <c r="AX801" i="1"/>
  <c r="AW742" i="1"/>
  <c r="AW639" i="1"/>
  <c r="AT737" i="1"/>
  <c r="BE780" i="1"/>
  <c r="AO552" i="1"/>
  <c r="BB672" i="1"/>
  <c r="AX774" i="1"/>
  <c r="AY685" i="1"/>
  <c r="AX823" i="1"/>
  <c r="BA642" i="1"/>
  <c r="AU525" i="1"/>
  <c r="AX280" i="1"/>
  <c r="AY795" i="1"/>
  <c r="BC264" i="1"/>
  <c r="AQ654" i="1"/>
  <c r="BD500" i="1"/>
  <c r="AZ286" i="1"/>
  <c r="AZ602" i="1"/>
  <c r="BI568" i="1"/>
  <c r="AR487" i="1"/>
  <c r="AS632" i="1"/>
  <c r="BC825" i="1"/>
  <c r="BB547" i="1"/>
  <c r="AQ495" i="1"/>
  <c r="AY722" i="1"/>
  <c r="BB722" i="1"/>
  <c r="AV742" i="1"/>
  <c r="AP570" i="1"/>
  <c r="BB503" i="1"/>
  <c r="BG692" i="1"/>
  <c r="BB575" i="1"/>
  <c r="BI739" i="1"/>
  <c r="BH772" i="1"/>
  <c r="BD263" i="1"/>
  <c r="AP594" i="1"/>
  <c r="BJ558" i="1"/>
  <c r="AQ736" i="1"/>
  <c r="AU841" i="1"/>
  <c r="AR503" i="1"/>
  <c r="BG832" i="1"/>
  <c r="BB798" i="1"/>
  <c r="AP334" i="1"/>
  <c r="BG808" i="1"/>
  <c r="AU664" i="1"/>
  <c r="AQ655" i="1"/>
  <c r="BG759" i="1"/>
  <c r="BC571" i="1"/>
  <c r="AR784" i="1"/>
  <c r="AY855" i="1"/>
  <c r="AT792" i="1"/>
  <c r="AR646" i="1"/>
  <c r="AQ709" i="1"/>
  <c r="BC735" i="1"/>
  <c r="BE746" i="1"/>
  <c r="AS663" i="1"/>
  <c r="BC317" i="1"/>
  <c r="AW491" i="1"/>
  <c r="AV616" i="1"/>
  <c r="AP708" i="1"/>
  <c r="AP371" i="1"/>
  <c r="BH225" i="1"/>
  <c r="AZ825" i="1"/>
  <c r="AW720" i="1"/>
  <c r="AR754" i="1"/>
  <c r="BB850" i="1"/>
  <c r="BD801" i="1"/>
  <c r="BG218" i="1"/>
  <c r="AT691" i="1"/>
  <c r="BE680" i="1"/>
  <c r="AR671" i="1"/>
  <c r="AT672" i="1"/>
  <c r="AQ418" i="1"/>
  <c r="BA289" i="1"/>
  <c r="AZ791" i="1"/>
  <c r="BH942" i="1"/>
  <c r="BG358" i="1"/>
  <c r="AS636" i="1"/>
  <c r="AP621" i="1"/>
  <c r="AZ649" i="1"/>
  <c r="BF692" i="1"/>
  <c r="AZ698" i="1"/>
  <c r="AW619" i="1"/>
  <c r="AS625" i="1"/>
  <c r="BA733" i="1"/>
  <c r="AV841" i="1"/>
  <c r="AS650" i="1"/>
  <c r="BC489" i="1"/>
  <c r="BH499" i="1"/>
  <c r="AU324" i="1"/>
  <c r="BE588" i="1"/>
  <c r="BH579" i="1"/>
  <c r="AS220" i="1"/>
  <c r="BD491" i="1"/>
  <c r="BD390" i="1"/>
  <c r="BB392" i="1"/>
  <c r="AV840" i="1"/>
  <c r="BI650" i="1"/>
  <c r="BJ272" i="1"/>
  <c r="BJ683" i="1"/>
  <c r="BD825" i="1"/>
  <c r="AU749" i="1"/>
  <c r="AV669" i="1"/>
  <c r="AO228" i="1"/>
  <c r="BD666" i="1"/>
  <c r="AW683" i="1"/>
  <c r="AQ549" i="1"/>
  <c r="AZ750" i="1"/>
  <c r="AP657" i="1"/>
  <c r="AS795" i="1"/>
  <c r="BI272" i="1"/>
  <c r="BH774" i="1"/>
  <c r="AY651" i="1"/>
  <c r="AS568" i="1"/>
  <c r="AQ237" i="1"/>
  <c r="BG251" i="1"/>
  <c r="BC583" i="1"/>
  <c r="AP694" i="1"/>
  <c r="AY518" i="1"/>
  <c r="BJ503" i="1"/>
  <c r="AT796" i="1"/>
  <c r="AT661" i="1"/>
  <c r="BH729" i="1"/>
  <c r="BJ659" i="1"/>
  <c r="BH684" i="1"/>
  <c r="AX512" i="1"/>
  <c r="AP650" i="1"/>
  <c r="AX643" i="1"/>
  <c r="AW221" i="1"/>
  <c r="BB694" i="1"/>
  <c r="AW349" i="1"/>
  <c r="BH393" i="1"/>
  <c r="AV791" i="1"/>
  <c r="AR542" i="1"/>
  <c r="BF539" i="1"/>
  <c r="BJ750" i="1"/>
  <c r="BI770" i="1"/>
  <c r="BE222" i="1"/>
  <c r="AY706" i="1"/>
  <c r="AP849" i="1"/>
  <c r="BI656" i="1"/>
  <c r="BG823" i="1"/>
  <c r="AQ786" i="1"/>
  <c r="BI791" i="1"/>
  <c r="AS784" i="1"/>
  <c r="BC796" i="1"/>
  <c r="AV986" i="1"/>
  <c r="BI255" i="1"/>
  <c r="AZ281" i="1"/>
  <c r="AV799" i="1"/>
  <c r="AV523" i="1"/>
  <c r="BC728" i="1"/>
  <c r="BD230" i="1"/>
  <c r="AO770" i="1"/>
  <c r="BA636" i="1"/>
  <c r="AY309" i="1"/>
  <c r="AT612" i="1"/>
  <c r="AR743" i="1"/>
  <c r="BG805" i="1"/>
  <c r="BI714" i="1"/>
  <c r="AT635" i="1"/>
  <c r="BH223" i="1"/>
  <c r="BI749" i="1"/>
  <c r="BC680" i="1"/>
  <c r="AP726" i="1"/>
  <c r="AW249" i="1"/>
  <c r="AX646" i="1"/>
  <c r="BI227" i="1"/>
  <c r="BF466" i="1"/>
  <c r="BF414" i="1"/>
  <c r="AV261" i="1"/>
  <c r="BF777" i="1"/>
  <c r="AO620" i="1"/>
  <c r="AY436" i="1"/>
  <c r="AW533" i="1"/>
  <c r="BC718" i="1"/>
  <c r="BI220" i="1"/>
  <c r="AR826" i="1"/>
  <c r="BJ799" i="1"/>
  <c r="AQ539" i="1"/>
  <c r="AW839" i="1"/>
  <c r="BH711" i="1"/>
  <c r="AT694" i="1"/>
  <c r="AS851" i="1"/>
  <c r="AO284" i="1"/>
  <c r="AY709" i="1"/>
  <c r="BF329" i="1"/>
  <c r="BF716" i="1"/>
  <c r="AW532" i="1"/>
  <c r="BF854" i="1"/>
  <c r="AW806" i="1"/>
  <c r="AO428" i="1"/>
  <c r="AR715" i="1"/>
  <c r="AO247" i="1"/>
  <c r="BA657" i="1"/>
  <c r="AT304" i="1"/>
  <c r="AO717" i="1"/>
  <c r="AP832" i="1"/>
  <c r="AP592" i="1"/>
  <c r="BH273" i="1"/>
  <c r="AY747" i="1"/>
  <c r="AO733" i="1"/>
  <c r="AZ725" i="1"/>
  <c r="BF808" i="1"/>
  <c r="BC324" i="1"/>
  <c r="AW786" i="1"/>
  <c r="AY250" i="1"/>
  <c r="BB831" i="1"/>
  <c r="BI838" i="1"/>
  <c r="AX814" i="1"/>
  <c r="AX649" i="1"/>
  <c r="AQ789" i="1"/>
  <c r="AU756" i="1"/>
  <c r="BA361" i="1"/>
  <c r="BC769" i="1"/>
  <c r="BE220" i="1"/>
  <c r="AX787" i="1"/>
  <c r="BG297" i="1"/>
  <c r="BI728" i="1"/>
  <c r="BA858" i="1"/>
  <c r="AY774" i="1"/>
  <c r="BC849" i="1"/>
  <c r="BA399" i="1"/>
  <c r="AP284" i="1"/>
  <c r="AS413" i="1"/>
  <c r="AR273" i="1"/>
  <c r="BG731" i="1"/>
  <c r="BI747" i="1"/>
  <c r="AX734" i="1"/>
  <c r="AQ220" i="1"/>
  <c r="AT448" i="1"/>
  <c r="BH271" i="1"/>
  <c r="BH808" i="1"/>
  <c r="AT266" i="1"/>
  <c r="BF384" i="1"/>
  <c r="AV236" i="1"/>
  <c r="BH244" i="1"/>
  <c r="BB255" i="1"/>
  <c r="BB230" i="1"/>
  <c r="BF337" i="1"/>
  <c r="BJ692" i="1"/>
  <c r="BF602" i="1"/>
  <c r="AZ830" i="1"/>
  <c r="BJ840" i="1"/>
  <c r="AV226" i="1"/>
  <c r="AY716" i="1"/>
  <c r="AS764" i="1"/>
  <c r="BH578" i="1"/>
  <c r="AW702" i="1"/>
  <c r="BD707" i="1"/>
  <c r="AT814" i="1"/>
  <c r="AY793" i="1"/>
  <c r="AP345" i="1"/>
  <c r="AX693" i="1"/>
  <c r="AQ240" i="1"/>
  <c r="BB788" i="1"/>
  <c r="AS244" i="1"/>
  <c r="BJ719" i="1"/>
  <c r="AP833" i="1"/>
  <c r="AU758" i="1"/>
  <c r="AO372" i="1"/>
  <c r="AU406" i="1"/>
  <c r="AZ264" i="1"/>
  <c r="BJ435" i="1"/>
  <c r="BJ752" i="1"/>
  <c r="AQ321" i="1"/>
  <c r="BG400" i="1"/>
  <c r="BJ676" i="1"/>
  <c r="BH734" i="1"/>
  <c r="BB268" i="1"/>
  <c r="AX438" i="1"/>
  <c r="BC416" i="1"/>
  <c r="AP765" i="1"/>
  <c r="AT746" i="1"/>
  <c r="AP376" i="1"/>
  <c r="BJ420" i="1"/>
  <c r="AX905" i="1"/>
  <c r="AQ249" i="1"/>
  <c r="BH804" i="1"/>
  <c r="BJ374" i="1"/>
  <c r="AV582" i="1"/>
  <c r="AZ673" i="1"/>
  <c r="BI692" i="1"/>
  <c r="AX568" i="1"/>
  <c r="AU539" i="1"/>
  <c r="BH685" i="1"/>
  <c r="AO790" i="1"/>
  <c r="AQ504" i="1"/>
  <c r="AX558" i="1"/>
  <c r="AS618" i="1"/>
  <c r="BI842" i="1"/>
  <c r="AU534" i="1"/>
  <c r="BB533" i="1"/>
  <c r="AR516" i="1"/>
  <c r="AT226" i="1"/>
  <c r="BH735" i="1"/>
  <c r="BE294" i="1"/>
  <c r="AO749" i="1"/>
  <c r="AV617" i="1"/>
  <c r="AT556" i="1"/>
  <c r="AR550" i="1"/>
  <c r="AU831" i="1"/>
  <c r="BD758" i="1"/>
  <c r="AV368" i="1"/>
  <c r="AW661" i="1"/>
  <c r="AR543" i="1"/>
  <c r="AW855" i="1"/>
  <c r="AS523" i="1"/>
  <c r="BC497" i="1"/>
  <c r="AR777" i="1"/>
  <c r="AO750" i="1"/>
  <c r="AU974" i="1"/>
  <c r="AR234" i="1"/>
  <c r="BI484" i="1"/>
  <c r="AQ694" i="1"/>
  <c r="AO745" i="1"/>
  <c r="AQ686" i="1"/>
  <c r="AR255" i="1"/>
  <c r="AO571" i="1"/>
  <c r="AO301" i="1"/>
  <c r="AP704" i="1"/>
  <c r="BD817" i="1"/>
  <c r="BA573" i="1"/>
  <c r="BE594" i="1"/>
  <c r="BI238" i="1"/>
  <c r="AY768" i="1"/>
  <c r="AU620" i="1"/>
  <c r="AU554" i="1"/>
  <c r="AY579" i="1"/>
  <c r="AZ834" i="1"/>
  <c r="AP589" i="1"/>
  <c r="BD553" i="1"/>
  <c r="AV623" i="1"/>
  <c r="AQ844" i="1"/>
  <c r="BE316" i="1"/>
  <c r="BC584" i="1"/>
  <c r="BI704" i="1"/>
  <c r="BC271" i="1"/>
  <c r="AR298" i="1"/>
  <c r="AR628" i="1"/>
  <c r="BG779" i="1"/>
  <c r="AT807" i="1"/>
  <c r="BF399" i="1"/>
  <c r="BH667" i="1"/>
  <c r="AZ710" i="1"/>
  <c r="BI822" i="1"/>
  <c r="BD534" i="1"/>
  <c r="BG831" i="1"/>
  <c r="AP664" i="1"/>
  <c r="BA776" i="1"/>
  <c r="BF572" i="1"/>
  <c r="BE491" i="1"/>
  <c r="BF650" i="1"/>
  <c r="AP500" i="1"/>
  <c r="AS406" i="1"/>
  <c r="AR565" i="1"/>
  <c r="AV661" i="1"/>
  <c r="BC635" i="1"/>
  <c r="AR675" i="1"/>
  <c r="AV219" i="1"/>
  <c r="BE540" i="1"/>
  <c r="AX594" i="1"/>
  <c r="BD610" i="1"/>
  <c r="BA829" i="1"/>
  <c r="AW633" i="1"/>
  <c r="BD806" i="1"/>
  <c r="AS831" i="1"/>
  <c r="BB266" i="1"/>
  <c r="AS561" i="1"/>
  <c r="BG583" i="1"/>
  <c r="BJ308" i="1"/>
  <c r="AY723" i="1"/>
  <c r="AR831" i="1"/>
  <c r="BJ940" i="1"/>
  <c r="AW643" i="1"/>
  <c r="AP320" i="1"/>
  <c r="AX617" i="1"/>
  <c r="AW514" i="1"/>
  <c r="AZ522" i="1"/>
  <c r="BG506" i="1"/>
  <c r="BI490" i="1"/>
  <c r="BI616" i="1"/>
  <c r="AS248" i="1"/>
  <c r="BH670" i="1"/>
  <c r="BI803" i="1"/>
  <c r="BA849" i="1"/>
  <c r="AP735" i="1"/>
  <c r="AZ219" i="1"/>
  <c r="AZ838" i="1"/>
  <c r="BI615" i="1"/>
  <c r="AR782" i="1"/>
  <c r="BJ747" i="1"/>
  <c r="AQ742" i="1"/>
  <c r="BG537" i="1"/>
  <c r="AU569" i="1"/>
  <c r="BG723" i="1"/>
  <c r="BD727" i="1"/>
  <c r="AX341" i="1"/>
  <c r="BH710" i="1"/>
  <c r="BA851" i="1"/>
  <c r="BA223" i="1"/>
  <c r="BC508" i="1"/>
  <c r="AZ518" i="1"/>
  <c r="AU848" i="1"/>
  <c r="BB433" i="1"/>
  <c r="AV235" i="1"/>
  <c r="BG374" i="1"/>
  <c r="AV856" i="1"/>
  <c r="BC667" i="1"/>
  <c r="BF720" i="1"/>
  <c r="AW723" i="1"/>
  <c r="AU596" i="1"/>
  <c r="BD646" i="1"/>
  <c r="AY712" i="1"/>
  <c r="BF631" i="1"/>
  <c r="AY625" i="1"/>
  <c r="BJ767" i="1"/>
  <c r="AX596" i="1"/>
  <c r="BJ853" i="1"/>
  <c r="AO671" i="1"/>
  <c r="BF484" i="1"/>
  <c r="AS595" i="1"/>
  <c r="AQ613" i="1"/>
  <c r="BF809" i="1"/>
  <c r="AS236" i="1"/>
  <c r="BD596" i="1"/>
  <c r="AT273" i="1"/>
  <c r="AR703" i="1"/>
  <c r="AQ493" i="1"/>
  <c r="AZ642" i="1"/>
  <c r="AT620" i="1"/>
  <c r="BJ484" i="1"/>
  <c r="AO519" i="1"/>
  <c r="BI666" i="1"/>
  <c r="BF748" i="1"/>
  <c r="BA674" i="1"/>
  <c r="BE722" i="1"/>
  <c r="BA506" i="1"/>
  <c r="BJ669" i="1"/>
  <c r="AW498" i="1"/>
  <c r="BJ536" i="1"/>
  <c r="AY854" i="1"/>
  <c r="AU364" i="1"/>
  <c r="AV281" i="1"/>
  <c r="BD638" i="1"/>
  <c r="AP317" i="1"/>
  <c r="BJ623" i="1"/>
  <c r="BA664" i="1"/>
  <c r="AS270" i="1"/>
  <c r="AP799" i="1"/>
  <c r="BH691" i="1"/>
  <c r="AR726" i="1"/>
  <c r="AY545" i="1"/>
  <c r="AP495" i="1"/>
  <c r="AW567" i="1"/>
  <c r="BH820" i="1"/>
  <c r="AR553" i="1"/>
  <c r="BA753" i="1"/>
  <c r="BB290" i="1"/>
  <c r="BA577" i="1"/>
  <c r="AT645" i="1"/>
  <c r="AZ598" i="1"/>
  <c r="AW782" i="1"/>
  <c r="BH651" i="1"/>
  <c r="BD734" i="1"/>
  <c r="AS238" i="1"/>
  <c r="BB273" i="1"/>
  <c r="BE627" i="1"/>
  <c r="BJ408" i="1"/>
  <c r="AS820" i="1"/>
  <c r="AP484" i="1"/>
  <c r="BJ700" i="1"/>
  <c r="BH821" i="1"/>
  <c r="AU678" i="1"/>
  <c r="BG748" i="1"/>
  <c r="BE763" i="1"/>
  <c r="BH285" i="1"/>
  <c r="BI591" i="1"/>
  <c r="BA327" i="1"/>
  <c r="BC603" i="1"/>
  <c r="AP856" i="1"/>
  <c r="BD833" i="1"/>
  <c r="BJ600" i="1"/>
  <c r="BH664" i="1"/>
  <c r="AZ841" i="1"/>
  <c r="AW232" i="1"/>
  <c r="AZ704" i="1"/>
  <c r="AV233" i="1"/>
  <c r="AV607" i="1"/>
  <c r="BF825" i="1"/>
  <c r="AQ576" i="1"/>
  <c r="AY621" i="1"/>
  <c r="AV615" i="1"/>
  <c r="AY497" i="1"/>
  <c r="BH852" i="1"/>
  <c r="BD673" i="1"/>
  <c r="AR250" i="1"/>
  <c r="BA268" i="1"/>
  <c r="AV825" i="1"/>
  <c r="AW496" i="1"/>
  <c r="AR330" i="1"/>
  <c r="BC727" i="1"/>
  <c r="AZ788" i="1"/>
  <c r="AT242" i="1"/>
  <c r="AZ751" i="1"/>
  <c r="BJ822" i="1"/>
  <c r="BA624" i="1"/>
  <c r="AZ678" i="1"/>
  <c r="AT675" i="1"/>
  <c r="AP827" i="1"/>
  <c r="AX350" i="1"/>
  <c r="AW274" i="1"/>
  <c r="AT693" i="1"/>
  <c r="AS807" i="1"/>
  <c r="BC785" i="1"/>
  <c r="BA788" i="1"/>
  <c r="BA369" i="1"/>
  <c r="AO764" i="1"/>
  <c r="AY670" i="1"/>
  <c r="AT670" i="1"/>
  <c r="BI517" i="1"/>
  <c r="AQ635" i="1"/>
  <c r="BJ707" i="1"/>
  <c r="AO747" i="1"/>
  <c r="AX507" i="1"/>
  <c r="AS824" i="1"/>
  <c r="BJ587" i="1"/>
  <c r="AT849" i="1"/>
  <c r="AS582" i="1"/>
  <c r="AY668" i="1"/>
  <c r="AS282" i="1"/>
  <c r="BJ755" i="1"/>
  <c r="AU799" i="1"/>
  <c r="AR750" i="1"/>
  <c r="BH834" i="1"/>
  <c r="AX559" i="1"/>
  <c r="BA748" i="1"/>
  <c r="BC224" i="1"/>
  <c r="BG716" i="1"/>
  <c r="BH542" i="1"/>
  <c r="BB303" i="1"/>
  <c r="BC260" i="1"/>
  <c r="BG720" i="1"/>
  <c r="BI756" i="1"/>
  <c r="AR247" i="1"/>
  <c r="BJ317" i="1"/>
  <c r="AQ557" i="1"/>
  <c r="AO711" i="1"/>
  <c r="AY743" i="1"/>
  <c r="BH824" i="1"/>
  <c r="BA230" i="1"/>
  <c r="AW318" i="1"/>
  <c r="BC841" i="1"/>
  <c r="BF292" i="1"/>
  <c r="BE714" i="1"/>
  <c r="BG705" i="1"/>
  <c r="BH701" i="1"/>
  <c r="BJ309" i="1"/>
  <c r="AW656" i="1"/>
  <c r="AW716" i="1"/>
  <c r="BA746" i="1"/>
  <c r="BI231" i="1"/>
  <c r="BB650" i="1"/>
  <c r="AZ842" i="1"/>
  <c r="BG590" i="1"/>
  <c r="AY715" i="1"/>
  <c r="BD735" i="1"/>
  <c r="AO779" i="1"/>
  <c r="AV871" i="1"/>
  <c r="AW342" i="1"/>
  <c r="AQ660" i="1"/>
  <c r="AU850" i="1"/>
  <c r="BI559" i="1"/>
  <c r="BJ628" i="1"/>
  <c r="BH218" i="1"/>
  <c r="BC820" i="1"/>
  <c r="AR397" i="1"/>
  <c r="BC308" i="1"/>
  <c r="AY746" i="1"/>
  <c r="BF227" i="1"/>
  <c r="AY330" i="1"/>
  <c r="BE527" i="1"/>
  <c r="BG607" i="1"/>
  <c r="AX691" i="1"/>
  <c r="AP739" i="1"/>
  <c r="AY281" i="1"/>
  <c r="AY800" i="1"/>
  <c r="AO753" i="1"/>
  <c r="AZ839" i="1"/>
  <c r="BD662" i="1"/>
  <c r="AX607" i="1"/>
  <c r="AV768" i="1"/>
  <c r="BB295" i="1"/>
  <c r="BJ657" i="1"/>
  <c r="AW777" i="1"/>
  <c r="AP616" i="1"/>
  <c r="BI705" i="1"/>
  <c r="BF709" i="1"/>
  <c r="AZ546" i="1"/>
  <c r="BE634" i="1"/>
  <c r="AW620" i="1"/>
  <c r="BC612" i="1"/>
  <c r="AR776" i="1"/>
  <c r="AV260" i="1"/>
  <c r="AS320" i="1"/>
  <c r="AZ817" i="1"/>
  <c r="BI308" i="1"/>
  <c r="AT832" i="1"/>
  <c r="AU729" i="1"/>
  <c r="BD809" i="1"/>
  <c r="BD561" i="1"/>
  <c r="AP848" i="1"/>
  <c r="BE827" i="1"/>
  <c r="AT362" i="1"/>
  <c r="AT268" i="1"/>
  <c r="BJ346" i="1"/>
  <c r="BF740" i="1"/>
  <c r="BA357" i="1"/>
  <c r="AS232" i="1"/>
  <c r="AP853" i="1"/>
  <c r="AY308" i="1"/>
  <c r="AZ343" i="1"/>
  <c r="BJ670" i="1"/>
  <c r="BH314" i="1"/>
  <c r="BC768" i="1"/>
  <c r="BF340" i="1"/>
  <c r="AR800" i="1"/>
  <c r="AT450" i="1"/>
  <c r="BI819" i="1"/>
  <c r="BH355" i="1"/>
  <c r="BG784" i="1"/>
  <c r="BA479" i="1"/>
  <c r="AQ311" i="1"/>
  <c r="AQ618" i="1"/>
  <c r="AU791" i="1"/>
  <c r="BB399" i="1"/>
  <c r="BF754" i="1"/>
  <c r="BE300" i="1"/>
  <c r="BI783" i="1"/>
  <c r="BH573" i="1"/>
  <c r="AU702" i="1"/>
  <c r="AX685" i="1"/>
  <c r="AT765" i="1"/>
  <c r="BD699" i="1"/>
  <c r="AZ780" i="1"/>
  <c r="AZ407" i="1"/>
  <c r="BA310" i="1"/>
  <c r="BC763" i="1"/>
  <c r="AY781" i="1"/>
  <c r="BC753" i="1"/>
  <c r="AR785" i="1"/>
  <c r="BF705" i="1"/>
  <c r="BA251" i="1"/>
  <c r="BD479" i="1"/>
  <c r="AW846" i="1"/>
  <c r="AR328" i="1"/>
  <c r="AZ258" i="1"/>
  <c r="BF590" i="1"/>
  <c r="AV220" i="1"/>
  <c r="AO306" i="1"/>
  <c r="AY272" i="1"/>
  <c r="AZ810" i="1"/>
  <c r="AV467" i="1"/>
  <c r="BD827" i="1"/>
  <c r="AY814" i="1"/>
  <c r="BG220" i="1"/>
  <c r="BF870" i="1"/>
  <c r="BG301" i="1"/>
  <c r="BF273" i="1"/>
  <c r="AO289" i="1"/>
  <c r="BJ331" i="1"/>
  <c r="BH234" i="1"/>
  <c r="BE238" i="1"/>
  <c r="BC391" i="1"/>
  <c r="AO282" i="1"/>
  <c r="AS825" i="1"/>
  <c r="AW736" i="1"/>
  <c r="BB683" i="1"/>
  <c r="AZ229" i="1"/>
  <c r="BC847" i="1"/>
  <c r="AO985" i="1"/>
  <c r="BC759" i="1"/>
  <c r="AQ543" i="1"/>
  <c r="AR792" i="1"/>
  <c r="BA555" i="1"/>
  <c r="BA590" i="1"/>
  <c r="BB602" i="1"/>
  <c r="AP653" i="1"/>
  <c r="AQ243" i="1"/>
  <c r="AR657" i="1"/>
  <c r="BE662" i="1"/>
  <c r="BA728" i="1"/>
  <c r="AU564" i="1"/>
  <c r="BE822" i="1"/>
  <c r="BJ319" i="1"/>
  <c r="AT430" i="1"/>
  <c r="AQ428" i="1"/>
  <c r="BI722" i="1"/>
  <c r="AT692" i="1"/>
  <c r="AQ219" i="1"/>
  <c r="AO689" i="1"/>
  <c r="AR221" i="1"/>
  <c r="BJ813" i="1"/>
  <c r="AU304" i="1"/>
  <c r="AS390" i="1"/>
  <c r="BF632" i="1"/>
  <c r="AW789" i="1"/>
  <c r="AS369" i="1"/>
  <c r="AT761" i="1"/>
  <c r="AR811" i="1"/>
  <c r="AT443" i="1"/>
  <c r="AO637" i="1"/>
  <c r="AX793" i="1"/>
  <c r="BA784" i="1"/>
  <c r="AP840" i="1"/>
  <c r="BH785" i="1"/>
  <c r="BE518" i="1"/>
  <c r="BH406" i="1"/>
  <c r="AZ764" i="1"/>
  <c r="BH797" i="1"/>
  <c r="AR615" i="1"/>
  <c r="AY649" i="1"/>
  <c r="AY684" i="1"/>
  <c r="BE730" i="1"/>
  <c r="AO353" i="1"/>
  <c r="AV271" i="1"/>
  <c r="AR339" i="1"/>
  <c r="BG476" i="1"/>
  <c r="BJ857" i="1"/>
  <c r="BH666" i="1"/>
  <c r="BI757" i="1"/>
  <c r="AT728" i="1"/>
  <c r="AP724" i="1"/>
  <c r="AW731" i="1"/>
  <c r="BI588" i="1"/>
  <c r="BD684" i="1"/>
  <c r="AR319" i="1"/>
  <c r="BF517" i="1"/>
  <c r="AY807" i="1"/>
  <c r="BC530" i="1"/>
  <c r="BA660" i="1"/>
  <c r="AV854" i="1"/>
  <c r="AZ903" i="1"/>
  <c r="BJ285" i="1"/>
  <c r="BG852" i="1"/>
  <c r="AZ769" i="1"/>
  <c r="AP718" i="1"/>
  <c r="BA509" i="1"/>
  <c r="BF790" i="1"/>
  <c r="AV630" i="1"/>
  <c r="BI313" i="1"/>
  <c r="BG802" i="1"/>
  <c r="AW228" i="1"/>
  <c r="BB810" i="1"/>
  <c r="AS725" i="1"/>
  <c r="AX772" i="1"/>
  <c r="AO615" i="1"/>
  <c r="AZ850" i="1"/>
  <c r="AT727" i="1"/>
  <c r="AX813" i="1"/>
  <c r="BH708" i="1"/>
  <c r="BD508" i="1"/>
  <c r="BA649" i="1"/>
  <c r="AQ776" i="1"/>
  <c r="BI743" i="1"/>
  <c r="BF826" i="1"/>
  <c r="AY776" i="1"/>
  <c r="AO644" i="1"/>
  <c r="AV427" i="1"/>
  <c r="AQ715" i="1"/>
  <c r="BI356" i="1"/>
  <c r="AV419" i="1"/>
  <c r="BB220" i="1"/>
  <c r="AR824" i="1"/>
  <c r="AZ398" i="1"/>
  <c r="AQ637" i="1"/>
  <c r="AX829" i="1"/>
  <c r="BD294" i="1"/>
  <c r="AZ831" i="1"/>
  <c r="AZ685" i="1"/>
  <c r="BJ806" i="1"/>
  <c r="BC762" i="1"/>
  <c r="AX391" i="1"/>
  <c r="AV564" i="1"/>
  <c r="BI271" i="1"/>
  <c r="BG967" i="1"/>
  <c r="BF834" i="1"/>
  <c r="AY682" i="1"/>
  <c r="BJ444" i="1"/>
  <c r="BH607" i="1"/>
  <c r="AU275" i="1"/>
  <c r="AT636" i="1"/>
  <c r="AV640" i="1"/>
  <c r="AT686" i="1"/>
  <c r="BH597" i="1"/>
  <c r="AQ731" i="1"/>
  <c r="BH764" i="1"/>
  <c r="BH605" i="1"/>
  <c r="BH556" i="1"/>
  <c r="AR312" i="1"/>
  <c r="BC259" i="1"/>
  <c r="BJ976" i="1"/>
  <c r="BG741" i="1"/>
  <c r="AU330" i="1"/>
  <c r="BA658" i="1"/>
  <c r="AR295" i="1"/>
  <c r="BH747" i="1"/>
  <c r="AQ271" i="1"/>
  <c r="AV243" i="1"/>
  <c r="AZ249" i="1"/>
  <c r="AT830" i="1"/>
  <c r="BD467" i="1"/>
  <c r="BC355" i="1"/>
  <c r="BH303" i="1"/>
  <c r="AW707" i="1"/>
  <c r="BD218" i="1"/>
  <c r="AX755" i="1"/>
  <c r="BB791" i="1"/>
  <c r="AX766" i="1"/>
  <c r="AO755" i="1"/>
  <c r="AV411" i="1"/>
  <c r="AP870" i="1"/>
  <c r="AP597" i="1"/>
  <c r="AU456" i="1"/>
  <c r="BG752" i="1"/>
  <c r="AR843" i="1"/>
  <c r="AX241" i="1"/>
  <c r="BB746" i="1"/>
  <c r="BC361" i="1"/>
  <c r="BC256" i="1"/>
  <c r="BG541" i="1"/>
  <c r="AX633" i="1"/>
  <c r="BA741" i="1"/>
  <c r="BJ696" i="1"/>
  <c r="AO302" i="1"/>
  <c r="BG626" i="1"/>
  <c r="AQ729" i="1"/>
  <c r="BB224" i="1"/>
  <c r="AY789" i="1"/>
  <c r="AS264" i="1"/>
  <c r="BA797" i="1"/>
  <c r="BG702" i="1"/>
  <c r="AY717" i="1"/>
  <c r="BF573" i="1"/>
  <c r="AT835" i="1"/>
  <c r="AV725" i="1"/>
  <c r="AS333" i="1"/>
  <c r="AV265" i="1"/>
  <c r="BH276" i="1"/>
  <c r="AT724" i="1"/>
  <c r="BD718" i="1"/>
  <c r="AY434" i="1"/>
  <c r="BJ244" i="1"/>
  <c r="BA311" i="1"/>
  <c r="AW364" i="1"/>
  <c r="BC752" i="1"/>
  <c r="AO681" i="1"/>
  <c r="AS389" i="1"/>
  <c r="AR844" i="1"/>
  <c r="AY783" i="1"/>
  <c r="BE818" i="1"/>
  <c r="AO331" i="1"/>
  <c r="BE472" i="1"/>
  <c r="BD239" i="1"/>
  <c r="AX786" i="1"/>
  <c r="AO594" i="1"/>
  <c r="BF850" i="1"/>
  <c r="AQ885" i="1"/>
  <c r="BI943" i="1"/>
  <c r="AV474" i="1"/>
  <c r="BC693" i="1"/>
  <c r="AY932" i="1"/>
  <c r="AR694" i="1"/>
  <c r="AV970" i="1"/>
  <c r="BD465" i="1"/>
  <c r="AQ388" i="1"/>
  <c r="AO829" i="1"/>
  <c r="AY641" i="1"/>
  <c r="BB799" i="1"/>
  <c r="AY624" i="1"/>
  <c r="BH750" i="1"/>
  <c r="AU513" i="1"/>
  <c r="BB577" i="1"/>
  <c r="AO741" i="1"/>
  <c r="AR711" i="1"/>
  <c r="BG503" i="1"/>
  <c r="AU825" i="1"/>
  <c r="BG736" i="1"/>
  <c r="AY639" i="1"/>
  <c r="BG625" i="1"/>
  <c r="BC550" i="1"/>
  <c r="AV325" i="1"/>
  <c r="BI544" i="1"/>
  <c r="AO675" i="1"/>
  <c r="AW559" i="1"/>
  <c r="BF668" i="1"/>
  <c r="AT251" i="1"/>
  <c r="BE652" i="1"/>
  <c r="AZ714" i="1"/>
  <c r="BC487" i="1"/>
  <c r="BB605" i="1"/>
  <c r="BD574" i="1"/>
  <c r="BD551" i="1"/>
  <c r="AP654" i="1"/>
  <c r="BJ816" i="1"/>
  <c r="BA697" i="1"/>
  <c r="AX360" i="1"/>
  <c r="BB508" i="1"/>
  <c r="AO838" i="1"/>
  <c r="AZ805" i="1"/>
  <c r="AV783" i="1"/>
  <c r="BC733" i="1"/>
  <c r="BD555" i="1"/>
  <c r="BJ803" i="1"/>
  <c r="AX769" i="1"/>
  <c r="AS606" i="1"/>
  <c r="AQ278" i="1"/>
  <c r="BI536" i="1"/>
  <c r="AZ618" i="1"/>
  <c r="BH846" i="1"/>
  <c r="BD722" i="1"/>
  <c r="AQ488" i="1"/>
  <c r="BB669" i="1"/>
  <c r="BC634" i="1"/>
  <c r="BF800" i="1"/>
  <c r="BC549" i="1"/>
  <c r="BC502" i="1"/>
  <c r="AV624" i="1"/>
  <c r="BJ715" i="1"/>
  <c r="AW817" i="1"/>
  <c r="AV230" i="1"/>
  <c r="AU595" i="1"/>
  <c r="AV758" i="1"/>
  <c r="AU778" i="1"/>
  <c r="AY611" i="1"/>
  <c r="BJ498" i="1"/>
  <c r="AU641" i="1"/>
  <c r="BC672" i="1"/>
  <c r="AX336" i="1"/>
  <c r="AQ751" i="1"/>
  <c r="AW689" i="1"/>
  <c r="AQ491" i="1"/>
  <c r="AV673" i="1"/>
  <c r="BB529" i="1"/>
  <c r="BD581" i="1"/>
  <c r="AP575" i="1"/>
  <c r="BI567" i="1"/>
  <c r="BA806" i="1"/>
  <c r="BG709" i="1"/>
  <c r="BI693" i="1"/>
  <c r="AO413" i="1"/>
  <c r="BI596" i="1"/>
  <c r="AO580" i="1"/>
  <c r="BG703" i="1"/>
  <c r="BI644" i="1"/>
  <c r="AY583" i="1"/>
  <c r="AZ501" i="1"/>
  <c r="AO635" i="1"/>
  <c r="AT541" i="1"/>
  <c r="AV827" i="1"/>
  <c r="BJ763" i="1"/>
  <c r="AP721" i="1"/>
  <c r="AU797" i="1"/>
  <c r="BF497" i="1"/>
  <c r="BG574" i="1"/>
  <c r="AO564" i="1"/>
  <c r="AW728" i="1"/>
  <c r="AZ730" i="1"/>
  <c r="AX236" i="1"/>
  <c r="BH259" i="1"/>
  <c r="AQ626" i="1"/>
  <c r="BE606" i="1"/>
  <c r="BJ267" i="1"/>
  <c r="BG602" i="1"/>
  <c r="BB644" i="1"/>
  <c r="AT655" i="1"/>
  <c r="BB492" i="1"/>
  <c r="AV828" i="1"/>
  <c r="BA727" i="1"/>
  <c r="AY822" i="1"/>
  <c r="AO318" i="1"/>
  <c r="AR642" i="1"/>
  <c r="AQ598" i="1"/>
  <c r="BD611" i="1"/>
  <c r="BH574" i="1"/>
  <c r="AS662" i="1"/>
  <c r="BF731" i="1"/>
  <c r="BA852" i="1"/>
  <c r="AQ797" i="1"/>
  <c r="BJ574" i="1"/>
  <c r="BI554" i="1"/>
  <c r="BA563" i="1"/>
  <c r="BA693" i="1"/>
  <c r="AS717" i="1"/>
  <c r="AZ320" i="1"/>
  <c r="AQ831" i="1"/>
  <c r="AW531" i="1"/>
  <c r="BD601" i="1"/>
  <c r="BA623" i="1"/>
  <c r="BC671" i="1"/>
  <c r="AU675" i="1"/>
  <c r="AP807" i="1"/>
  <c r="AV308" i="1"/>
  <c r="BG630" i="1"/>
  <c r="AO646" i="1"/>
  <c r="BJ811" i="1"/>
  <c r="AW649" i="1"/>
  <c r="BD625" i="1"/>
  <c r="AQ592" i="1"/>
  <c r="AQ591" i="1"/>
  <c r="AT664" i="1"/>
  <c r="AQ817" i="1"/>
  <c r="AP947" i="1"/>
  <c r="BA826" i="1"/>
  <c r="AS709" i="1"/>
  <c r="AU605" i="1"/>
  <c r="AU661" i="1"/>
  <c r="BA630" i="1"/>
  <c r="BC561" i="1"/>
  <c r="AW570" i="1"/>
  <c r="BE648" i="1"/>
  <c r="BD533" i="1"/>
  <c r="AP716" i="1"/>
  <c r="BI556" i="1"/>
  <c r="AS514" i="1"/>
  <c r="BB557" i="1"/>
  <c r="AV597" i="1"/>
  <c r="BH779" i="1"/>
  <c r="BD236" i="1"/>
  <c r="AR498" i="1"/>
  <c r="BI393" i="1"/>
  <c r="AX749" i="1"/>
  <c r="AP618" i="1"/>
  <c r="BE492" i="1"/>
  <c r="BB595" i="1"/>
  <c r="AZ668" i="1"/>
  <c r="BI751" i="1"/>
  <c r="AW735" i="1"/>
  <c r="AX502" i="1"/>
  <c r="AW502" i="1"/>
  <c r="AU500" i="1"/>
  <c r="BG623" i="1"/>
  <c r="AS373" i="1"/>
  <c r="BA303" i="1"/>
  <c r="AP351" i="1"/>
  <c r="AW769" i="1"/>
  <c r="AX531" i="1"/>
  <c r="AP513" i="1"/>
  <c r="AS635" i="1"/>
  <c r="AR557" i="1"/>
  <c r="AT545" i="1"/>
  <c r="AW811" i="1"/>
  <c r="BH688" i="1"/>
  <c r="BF708" i="1"/>
  <c r="AQ516" i="1"/>
  <c r="BH493" i="1"/>
  <c r="BB645" i="1"/>
  <c r="BJ310" i="1"/>
  <c r="AX277" i="1"/>
  <c r="BH600" i="1"/>
  <c r="AP625" i="1"/>
  <c r="BJ392" i="1"/>
  <c r="AU648" i="1"/>
  <c r="BF802" i="1"/>
  <c r="AV345" i="1"/>
  <c r="AS361" i="1"/>
  <c r="AQ360" i="1"/>
  <c r="BH618" i="1"/>
  <c r="AO721" i="1"/>
  <c r="BC750" i="1"/>
  <c r="BB693" i="1"/>
  <c r="AQ718" i="1"/>
  <c r="BH728" i="1"/>
  <c r="AU742" i="1"/>
  <c r="AR854" i="1"/>
  <c r="AT567" i="1"/>
  <c r="BC786" i="1"/>
  <c r="AW749" i="1"/>
  <c r="BJ218" i="1"/>
  <c r="BC665" i="1"/>
  <c r="AV568" i="1"/>
  <c r="AW557" i="1"/>
  <c r="BD235" i="1"/>
  <c r="AS833" i="1"/>
  <c r="BI400" i="1"/>
  <c r="AQ723" i="1"/>
  <c r="BE582" i="1"/>
  <c r="AY693" i="1"/>
  <c r="AS251" i="1"/>
  <c r="BC826" i="1"/>
  <c r="AT555" i="1"/>
  <c r="AV249" i="1"/>
  <c r="AO611" i="1"/>
  <c r="BA688" i="1"/>
  <c r="BB380" i="1"/>
  <c r="BI679" i="1"/>
  <c r="BC272" i="1"/>
  <c r="BE325" i="1"/>
  <c r="AZ383" i="1"/>
  <c r="BA773" i="1"/>
  <c r="BA234" i="1"/>
  <c r="AY223" i="1"/>
  <c r="AS620" i="1"/>
  <c r="BA313" i="1"/>
  <c r="AX763" i="1"/>
  <c r="AZ535" i="1"/>
  <c r="BD231" i="1"/>
  <c r="BJ632" i="1"/>
  <c r="BE774" i="1"/>
  <c r="AW554" i="1"/>
  <c r="AO641" i="1"/>
  <c r="AS793" i="1"/>
  <c r="BC363" i="1"/>
  <c r="BA232" i="1"/>
  <c r="AU750" i="1"/>
  <c r="AY255" i="1"/>
  <c r="BH631" i="1"/>
  <c r="AV517" i="1"/>
  <c r="AS658" i="1"/>
  <c r="AW747" i="1"/>
  <c r="BE663" i="1"/>
  <c r="AX640" i="1"/>
  <c r="BI258" i="1"/>
  <c r="AV647" i="1"/>
  <c r="AW751" i="1"/>
  <c r="BE659" i="1"/>
  <c r="AV739" i="1"/>
  <c r="AV693" i="1"/>
  <c r="BB322" i="1"/>
  <c r="AT755" i="1"/>
  <c r="AP230" i="1"/>
  <c r="BG577" i="1"/>
  <c r="AS714" i="1"/>
  <c r="AS746" i="1"/>
  <c r="BD672" i="1"/>
  <c r="AQ308" i="1"/>
  <c r="BD703" i="1"/>
  <c r="AQ334" i="1"/>
  <c r="BJ371" i="1"/>
  <c r="AZ759" i="1"/>
  <c r="AU774" i="1"/>
  <c r="BH640" i="1"/>
  <c r="BA387" i="1"/>
  <c r="BI335" i="1"/>
  <c r="AR316" i="1"/>
  <c r="AQ828" i="1"/>
  <c r="BH278" i="1"/>
  <c r="BH829" i="1"/>
  <c r="AS588" i="1"/>
  <c r="AS748" i="1"/>
  <c r="AU486" i="1"/>
  <c r="AR637" i="1"/>
  <c r="AR617" i="1"/>
  <c r="AP702" i="1"/>
  <c r="AU296" i="1"/>
  <c r="AW489" i="1"/>
  <c r="BI809" i="1"/>
  <c r="AQ832" i="1"/>
  <c r="AO264" i="1"/>
  <c r="AP224" i="1"/>
  <c r="AU950" i="1"/>
  <c r="AW642" i="1"/>
  <c r="AR374" i="1"/>
  <c r="AR534" i="1"/>
  <c r="BD702" i="1"/>
  <c r="AQ265" i="1"/>
  <c r="AP605" i="1"/>
  <c r="BA948" i="1"/>
  <c r="AP813" i="1"/>
  <c r="AR246" i="1"/>
  <c r="AQ585" i="1"/>
  <c r="AT831" i="1"/>
  <c r="AX301" i="1"/>
  <c r="BD268" i="1"/>
  <c r="BJ769" i="1"/>
  <c r="AQ779" i="1"/>
  <c r="BG780" i="1"/>
  <c r="BF624" i="1"/>
  <c r="BH765" i="1"/>
  <c r="BB407" i="1"/>
  <c r="AU826" i="1"/>
  <c r="BF359" i="1"/>
  <c r="AT744" i="1"/>
  <c r="BJ726" i="1"/>
  <c r="AS792" i="1"/>
  <c r="AU541" i="1"/>
  <c r="BH525" i="1"/>
  <c r="BI309" i="1"/>
  <c r="AT411" i="1"/>
  <c r="BF812" i="1"/>
  <c r="BI533" i="1"/>
  <c r="BA606" i="1"/>
  <c r="AP843" i="1"/>
  <c r="BG333" i="1"/>
  <c r="BA507" i="1"/>
  <c r="AP791" i="1"/>
  <c r="AR311" i="1"/>
  <c r="BA618" i="1"/>
  <c r="AV257" i="1"/>
  <c r="AP530" i="1"/>
  <c r="BI647" i="1"/>
  <c r="BB714" i="1"/>
  <c r="BI771" i="1"/>
  <c r="AS627" i="1"/>
  <c r="BB777" i="1"/>
  <c r="BF744" i="1"/>
  <c r="AS609" i="1"/>
  <c r="AU395" i="1"/>
  <c r="BA690" i="1"/>
  <c r="AW700" i="1"/>
  <c r="BJ743" i="1"/>
  <c r="BE751" i="1"/>
  <c r="BD712" i="1"/>
  <c r="BE844" i="1"/>
  <c r="AT221" i="1"/>
  <c r="BJ294" i="1"/>
  <c r="AW273" i="1"/>
  <c r="BB711" i="1"/>
  <c r="BG843" i="1"/>
  <c r="BE329" i="1"/>
  <c r="BH229" i="1"/>
  <c r="AY749" i="1"/>
  <c r="AR710" i="1"/>
  <c r="AX856" i="1"/>
  <c r="AR598" i="1"/>
  <c r="BG306" i="1"/>
  <c r="BG636" i="1"/>
  <c r="AP585" i="1"/>
  <c r="BJ833" i="1"/>
  <c r="AO693" i="1"/>
  <c r="AZ708" i="1"/>
  <c r="AW399" i="1"/>
  <c r="AO445" i="1"/>
  <c r="BE629" i="1"/>
  <c r="AT222" i="1"/>
  <c r="BD585" i="1"/>
  <c r="BE229" i="1"/>
  <c r="AU772" i="1"/>
  <c r="AZ442" i="1"/>
  <c r="BA576" i="1"/>
  <c r="BF301" i="1"/>
  <c r="AX477" i="1"/>
  <c r="BD635" i="1"/>
  <c r="BC725" i="1"/>
  <c r="AQ300" i="1"/>
  <c r="BF625" i="1"/>
  <c r="AX436" i="1"/>
  <c r="BH753" i="1"/>
  <c r="AR332" i="1"/>
  <c r="AV837" i="1"/>
  <c r="AU631" i="1"/>
  <c r="AW760" i="1"/>
  <c r="AO722" i="1"/>
  <c r="BF821" i="1"/>
  <c r="BE782" i="1"/>
  <c r="AO948" i="1"/>
  <c r="BF236" i="1"/>
  <c r="BG454" i="1"/>
  <c r="AU421" i="1"/>
  <c r="BG445" i="1"/>
  <c r="BI816" i="1"/>
  <c r="AP410" i="1"/>
  <c r="BH410" i="1"/>
  <c r="AQ234" i="1"/>
  <c r="AR345" i="1"/>
  <c r="BG274" i="1"/>
  <c r="BD457" i="1"/>
  <c r="AP850" i="1"/>
  <c r="BI273" i="1"/>
  <c r="BE381" i="1"/>
  <c r="AS720" i="1"/>
  <c r="BB316" i="1"/>
  <c r="BF687" i="1"/>
  <c r="AZ238" i="1"/>
  <c r="AS294" i="1"/>
  <c r="BJ942" i="1"/>
  <c r="AW302" i="1"/>
  <c r="AP909" i="1"/>
  <c r="BE618" i="1"/>
  <c r="AW842" i="1"/>
  <c r="AO705" i="1"/>
  <c r="AS672" i="1"/>
  <c r="AV495" i="1"/>
  <c r="AV572" i="1"/>
  <c r="AT569" i="1"/>
  <c r="AU574" i="1"/>
  <c r="AY588" i="1"/>
  <c r="AO619" i="1"/>
  <c r="BJ343" i="1"/>
  <c r="AR712" i="1"/>
  <c r="BF582" i="1"/>
  <c r="BI633" i="1"/>
  <c r="BB515" i="1"/>
  <c r="AZ503" i="1"/>
  <c r="AR500" i="1"/>
  <c r="BA559" i="1"/>
  <c r="AX739" i="1"/>
  <c r="BD242" i="1"/>
  <c r="BF635" i="1"/>
  <c r="AZ476" i="1"/>
  <c r="BH696" i="1"/>
  <c r="AV857" i="1"/>
  <c r="BH842" i="1"/>
  <c r="AQ649" i="1"/>
  <c r="BJ796" i="1"/>
  <c r="BG534" i="1"/>
  <c r="AX571" i="1"/>
  <c r="AZ740" i="1"/>
  <c r="AW322" i="1"/>
  <c r="BG525" i="1"/>
  <c r="AZ293" i="1"/>
  <c r="AO654" i="1"/>
  <c r="BB239" i="1"/>
  <c r="AQ498" i="1"/>
  <c r="BH816" i="1"/>
  <c r="BF764" i="1"/>
  <c r="BA348" i="1"/>
  <c r="AZ504" i="1"/>
  <c r="AO556" i="1"/>
  <c r="AX576" i="1"/>
  <c r="AZ515" i="1"/>
  <c r="BE571" i="1"/>
  <c r="AO575" i="1"/>
  <c r="AW625" i="1"/>
  <c r="AT770" i="1"/>
  <c r="AZ808" i="1"/>
  <c r="AU612" i="1"/>
  <c r="BE553" i="1"/>
  <c r="AS518" i="1"/>
  <c r="AZ537" i="1"/>
  <c r="BF603" i="1"/>
  <c r="BJ274" i="1"/>
  <c r="BC239" i="1"/>
  <c r="AS607" i="1"/>
  <c r="BB829" i="1"/>
  <c r="AR484" i="1"/>
  <c r="BG519" i="1"/>
  <c r="AS553" i="1"/>
  <c r="BI583" i="1"/>
  <c r="AO664" i="1"/>
  <c r="BG375" i="1"/>
  <c r="BC606" i="1"/>
  <c r="AT644" i="1"/>
  <c r="AT790" i="1"/>
  <c r="AV537" i="1"/>
  <c r="AV549" i="1"/>
  <c r="AR658" i="1"/>
  <c r="AU696" i="1"/>
  <c r="AO536" i="1"/>
  <c r="AO822" i="1"/>
  <c r="AO738" i="1"/>
  <c r="BH341" i="1"/>
  <c r="AO316" i="1"/>
  <c r="AZ527" i="1"/>
  <c r="BE573" i="1"/>
  <c r="AU573" i="1"/>
  <c r="BA639" i="1"/>
  <c r="AQ609" i="1"/>
  <c r="BG600" i="1"/>
  <c r="BA497" i="1"/>
  <c r="AO665" i="1"/>
  <c r="BG504" i="1"/>
  <c r="AW588" i="1"/>
  <c r="AU232" i="1"/>
  <c r="BC228" i="1"/>
  <c r="BJ772" i="1"/>
  <c r="BB624" i="1"/>
  <c r="AX670" i="1"/>
  <c r="BB634" i="1"/>
  <c r="BF799" i="1"/>
  <c r="AP802" i="1"/>
  <c r="AW697" i="1"/>
  <c r="AR582" i="1"/>
  <c r="AX267" i="1"/>
  <c r="AP520" i="1"/>
  <c r="BH748" i="1"/>
  <c r="BC650" i="1"/>
  <c r="BD808" i="1"/>
  <c r="BA689" i="1"/>
  <c r="AQ600" i="1"/>
  <c r="BI682" i="1"/>
  <c r="BF753" i="1"/>
  <c r="AU520" i="1"/>
  <c r="AV547" i="1"/>
  <c r="AP534" i="1"/>
  <c r="BE537" i="1"/>
  <c r="AW695" i="1"/>
  <c r="AW563" i="1"/>
  <c r="BE453" i="1"/>
  <c r="AO811" i="1"/>
  <c r="BI534" i="1"/>
  <c r="AR548" i="1"/>
  <c r="AQ855" i="1"/>
  <c r="BG586" i="1"/>
  <c r="AR564" i="1"/>
  <c r="BD842" i="1"/>
  <c r="AZ221" i="1"/>
  <c r="AU237" i="1"/>
  <c r="BJ592" i="1"/>
  <c r="AU583" i="1"/>
  <c r="BI439" i="1"/>
  <c r="AV751" i="1"/>
  <c r="AS645" i="1"/>
  <c r="AU733" i="1"/>
  <c r="AY644" i="1"/>
  <c r="AU578" i="1"/>
  <c r="AU274" i="1"/>
  <c r="BE831" i="1"/>
  <c r="AU592" i="1"/>
  <c r="AZ625" i="1"/>
  <c r="AU594" i="1"/>
  <c r="BD756" i="1"/>
  <c r="BE631" i="1"/>
  <c r="BJ615" i="1"/>
  <c r="BD726" i="1"/>
  <c r="BA245" i="1"/>
  <c r="AP788" i="1"/>
  <c r="AR528" i="1"/>
  <c r="BB664" i="1"/>
  <c r="BJ854" i="1"/>
  <c r="AX797" i="1"/>
  <c r="AO735" i="1"/>
  <c r="AY234" i="1"/>
  <c r="AX585" i="1"/>
  <c r="AU341" i="1"/>
  <c r="BC654" i="1"/>
  <c r="BB586" i="1"/>
  <c r="AY664" i="1"/>
  <c r="BI636" i="1"/>
  <c r="AP301" i="1"/>
  <c r="AQ534" i="1"/>
  <c r="BF657" i="1"/>
  <c r="AW280" i="1"/>
  <c r="BH599" i="1"/>
  <c r="AU519" i="1"/>
  <c r="BG569" i="1"/>
  <c r="BF241" i="1"/>
  <c r="AO219" i="1"/>
  <c r="AS257" i="1"/>
  <c r="BF778" i="1"/>
  <c r="AY805" i="1"/>
  <c r="AV520" i="1"/>
  <c r="BH604" i="1"/>
  <c r="AP228" i="1"/>
  <c r="BG616" i="1"/>
  <c r="BF845" i="1"/>
  <c r="AY779" i="1"/>
  <c r="AP948" i="1"/>
  <c r="BG556" i="1"/>
  <c r="AQ587" i="1"/>
  <c r="BB681" i="1"/>
  <c r="AV569" i="1"/>
  <c r="AP528" i="1"/>
  <c r="AO592" i="1"/>
  <c r="AU698" i="1"/>
  <c r="BB627" i="1"/>
  <c r="AR652" i="1"/>
  <c r="AW243" i="1"/>
  <c r="AP576" i="1"/>
  <c r="AP662" i="1"/>
  <c r="AV821" i="1"/>
  <c r="AW312" i="1"/>
  <c r="AY516" i="1"/>
  <c r="BH757" i="1"/>
  <c r="AQ704" i="1"/>
  <c r="BD691" i="1"/>
  <c r="AY226" i="1"/>
  <c r="AO831" i="1"/>
  <c r="AS221" i="1"/>
  <c r="AR639" i="1"/>
  <c r="AP641" i="1"/>
  <c r="BG744" i="1"/>
  <c r="BA800" i="1"/>
  <c r="BG854" i="1"/>
  <c r="AP316" i="1"/>
  <c r="AW421" i="1"/>
  <c r="AV832" i="1"/>
  <c r="AX504" i="1"/>
  <c r="BC812" i="1"/>
  <c r="BH894" i="1"/>
  <c r="AZ599" i="1"/>
  <c r="BJ788" i="1"/>
  <c r="AU622" i="1"/>
  <c r="AQ283" i="1"/>
  <c r="BH850" i="1"/>
  <c r="AQ439" i="1"/>
  <c r="BH626" i="1"/>
  <c r="BI541" i="1"/>
  <c r="AP639" i="1"/>
  <c r="AZ793" i="1"/>
  <c r="AV619" i="1"/>
  <c r="BD834" i="1"/>
  <c r="AZ410" i="1"/>
  <c r="AS747" i="1"/>
  <c r="AU370" i="1"/>
  <c r="AS778" i="1"/>
  <c r="AS858" i="1"/>
  <c r="BE656" i="1"/>
  <c r="AZ823" i="1"/>
  <c r="AR321" i="1"/>
  <c r="AY401" i="1"/>
  <c r="AP777" i="1"/>
  <c r="BB735" i="1"/>
  <c r="AO233" i="1"/>
  <c r="BA672" i="1"/>
  <c r="AO696" i="1"/>
  <c r="AU768" i="1"/>
  <c r="BH576" i="1"/>
  <c r="AZ267" i="1"/>
  <c r="AU697" i="1"/>
  <c r="BE244" i="1"/>
  <c r="BA704" i="1"/>
  <c r="AV771" i="1"/>
  <c r="AX827" i="1"/>
  <c r="AR375" i="1"/>
  <c r="AX683" i="1"/>
  <c r="AX846" i="1"/>
  <c r="AU639" i="1"/>
  <c r="AW724" i="1"/>
  <c r="BI494" i="1"/>
  <c r="AT630" i="1"/>
  <c r="AR660" i="1"/>
  <c r="BD763" i="1"/>
  <c r="BI613" i="1"/>
  <c r="BG850" i="1"/>
  <c r="BB725" i="1"/>
  <c r="AQ783" i="1"/>
  <c r="AT649" i="1"/>
  <c r="AO222" i="1"/>
  <c r="BH694" i="1"/>
  <c r="BD424" i="1"/>
  <c r="BI357" i="1"/>
  <c r="AQ943" i="1"/>
  <c r="AP584" i="1"/>
  <c r="BI378" i="1"/>
  <c r="AV731" i="1"/>
  <c r="AT782" i="1"/>
  <c r="BF757" i="1"/>
  <c r="AU846" i="1"/>
  <c r="AS755" i="1"/>
  <c r="AY342" i="1"/>
  <c r="BA759" i="1"/>
  <c r="AZ832" i="1"/>
  <c r="BF711" i="1"/>
  <c r="AP812" i="1"/>
  <c r="AP869" i="1"/>
  <c r="BI250" i="1"/>
  <c r="AY393" i="1"/>
  <c r="AU963" i="1"/>
  <c r="BE287" i="1"/>
  <c r="AZ821" i="1"/>
  <c r="BE819" i="1"/>
  <c r="AY733" i="1"/>
  <c r="AP519" i="1"/>
  <c r="AT785" i="1"/>
  <c r="BJ671" i="1"/>
  <c r="AV460" i="1"/>
  <c r="AR532" i="1"/>
  <c r="AU806" i="1"/>
  <c r="BI815" i="1"/>
  <c r="AY802" i="1"/>
  <c r="BE800" i="1"/>
  <c r="AP274" i="1"/>
  <c r="AY788" i="1"/>
  <c r="BF644" i="1"/>
  <c r="BD796" i="1"/>
  <c r="AS542" i="1"/>
  <c r="AO362" i="1"/>
  <c r="BC641" i="1"/>
  <c r="BA262" i="1"/>
  <c r="BJ255" i="1"/>
  <c r="AP786" i="1"/>
  <c r="AO242" i="1"/>
  <c r="AR686" i="1"/>
  <c r="AP691" i="1"/>
  <c r="AT254" i="1"/>
  <c r="AY517" i="1"/>
  <c r="BH830" i="1"/>
  <c r="AS842" i="1"/>
  <c r="AY663" i="1"/>
  <c r="BC699" i="1"/>
  <c r="BJ699" i="1"/>
  <c r="BJ831" i="1"/>
  <c r="AS647" i="1"/>
  <c r="AX842" i="1"/>
  <c r="AW804" i="1"/>
  <c r="AQ795" i="1"/>
  <c r="BB706" i="1"/>
  <c r="AQ695" i="1"/>
  <c r="BC797" i="1"/>
  <c r="BJ781" i="1"/>
  <c r="BI610" i="1"/>
  <c r="BD541" i="1"/>
  <c r="BB816" i="1"/>
  <c r="BH742" i="1"/>
  <c r="AT615" i="1"/>
  <c r="BF663" i="1"/>
  <c r="AS769" i="1"/>
  <c r="AO707" i="1"/>
  <c r="AT619" i="1"/>
  <c r="BB422" i="1"/>
  <c r="AZ713" i="1"/>
  <c r="AT651" i="1"/>
  <c r="BG855" i="1"/>
  <c r="AV809" i="1"/>
  <c r="BA764" i="1"/>
  <c r="AO702" i="1"/>
  <c r="AZ222" i="1"/>
  <c r="BB800" i="1"/>
  <c r="BG282" i="1"/>
  <c r="BB261" i="1"/>
  <c r="BH811" i="1"/>
  <c r="BC702" i="1"/>
  <c r="AP675" i="1"/>
  <c r="AV682" i="1"/>
  <c r="BE237" i="1"/>
  <c r="AW744" i="1"/>
  <c r="BF313" i="1"/>
  <c r="AQ677" i="1"/>
  <c r="AP774" i="1"/>
  <c r="BC760" i="1"/>
  <c r="AR263" i="1"/>
  <c r="BD554" i="1"/>
  <c r="AP798" i="1"/>
  <c r="AU390" i="1"/>
  <c r="AQ326" i="1"/>
  <c r="BD640" i="1"/>
  <c r="AW797" i="1"/>
  <c r="BG685" i="1"/>
  <c r="BD586" i="1"/>
  <c r="BD238" i="1"/>
  <c r="BF620" i="1"/>
  <c r="AZ837" i="1"/>
  <c r="AR299" i="1"/>
  <c r="AW827" i="1"/>
  <c r="AW219" i="1"/>
  <c r="AR795" i="1"/>
  <c r="AX664" i="1"/>
  <c r="BB440" i="1"/>
  <c r="BJ236" i="1"/>
  <c r="BG886" i="1"/>
  <c r="AO285" i="1"/>
  <c r="AZ305" i="1"/>
  <c r="AQ225" i="1"/>
  <c r="BC676" i="1"/>
  <c r="BB312" i="1"/>
  <c r="AW391" i="1"/>
  <c r="BD259" i="1"/>
  <c r="BH309" i="1"/>
  <c r="AY246" i="1"/>
  <c r="AS324" i="1"/>
  <c r="BC775" i="1"/>
  <c r="BB658" i="1"/>
  <c r="BG545" i="1"/>
  <c r="BD857" i="1"/>
  <c r="AY692" i="1"/>
  <c r="BE240" i="1"/>
  <c r="AX595" i="1"/>
  <c r="AU470" i="1"/>
  <c r="AV526" i="1"/>
  <c r="BJ790" i="1"/>
  <c r="AZ941" i="1"/>
  <c r="BF827" i="1"/>
  <c r="BC396" i="1"/>
  <c r="AX266" i="1"/>
  <c r="AR297" i="1"/>
  <c r="AQ463" i="1"/>
  <c r="AQ413" i="1"/>
  <c r="AS740" i="1"/>
  <c r="AO809" i="1"/>
  <c r="BF330" i="1"/>
  <c r="AR411" i="1"/>
  <c r="BC783" i="1"/>
  <c r="AY841" i="1"/>
  <c r="BA838" i="1"/>
  <c r="AY265" i="1"/>
  <c r="AS306" i="1"/>
  <c r="AU476" i="1"/>
  <c r="BF475" i="1"/>
  <c r="BI939" i="1"/>
  <c r="BJ589" i="1"/>
  <c r="AV737" i="1"/>
  <c r="AT285" i="1"/>
  <c r="BF228" i="1"/>
  <c r="BD378" i="1"/>
  <c r="BI855" i="1"/>
  <c r="AY572" i="1"/>
  <c r="AX779" i="1"/>
  <c r="BH800" i="1"/>
  <c r="AX232" i="1"/>
  <c r="BB709" i="1"/>
  <c r="AR326" i="1"/>
  <c r="BH776" i="1"/>
  <c r="AS756" i="1"/>
  <c r="AR771" i="1"/>
  <c r="AX609" i="1"/>
  <c r="BG289" i="1"/>
  <c r="AY592" i="1"/>
  <c r="AU715" i="1"/>
  <c r="AP524" i="1"/>
  <c r="AV663" i="1"/>
  <c r="AT356" i="1"/>
  <c r="BF519" i="1"/>
  <c r="AQ793" i="1"/>
  <c r="BF824" i="1"/>
  <c r="AT741" i="1"/>
  <c r="BF770" i="1"/>
  <c r="AW487" i="1"/>
  <c r="BJ838" i="1"/>
  <c r="BH427" i="1"/>
  <c r="BB566" i="1"/>
  <c r="BJ532" i="1"/>
  <c r="BB752" i="1"/>
  <c r="BA270" i="1"/>
  <c r="AY225" i="1"/>
  <c r="AR839" i="1"/>
  <c r="AS676" i="1"/>
  <c r="BC283" i="1"/>
  <c r="BC564" i="1"/>
  <c r="BH825" i="1"/>
  <c r="BH289" i="1"/>
  <c r="AW223" i="1"/>
  <c r="BA828" i="1"/>
  <c r="AQ231" i="1"/>
  <c r="BH782" i="1"/>
  <c r="BC338" i="1"/>
  <c r="AU229" i="1"/>
  <c r="AP292" i="1"/>
  <c r="AP590" i="1"/>
  <c r="AS499" i="1"/>
  <c r="AT614" i="1"/>
  <c r="BI312" i="1"/>
  <c r="BJ819" i="1"/>
  <c r="BC267" i="1"/>
  <c r="BH528" i="1"/>
  <c r="BJ602" i="1"/>
  <c r="AY578" i="1"/>
  <c r="BI344" i="1"/>
  <c r="AR350" i="1"/>
  <c r="BE698" i="1"/>
  <c r="AX854" i="1"/>
  <c r="AY435" i="1"/>
  <c r="AP730" i="1"/>
  <c r="AU487" i="1"/>
  <c r="AV826" i="1"/>
  <c r="BI727" i="1"/>
  <c r="AX614" i="1"/>
  <c r="AX788" i="1"/>
  <c r="BF222" i="1"/>
  <c r="BJ372" i="1"/>
  <c r="AQ744" i="1"/>
  <c r="AU704" i="1"/>
  <c r="AQ679" i="1"/>
  <c r="AQ820" i="1"/>
  <c r="BD830" i="1"/>
  <c r="BF876" i="1"/>
  <c r="BA845" i="1"/>
  <c r="AV273" i="1"/>
  <c r="BC815" i="1"/>
  <c r="AX488" i="1"/>
  <c r="BE313" i="1"/>
  <c r="BA643" i="1"/>
  <c r="AW795" i="1"/>
  <c r="BD333" i="1"/>
  <c r="AT633" i="1"/>
  <c r="AU293" i="1"/>
  <c r="BG737" i="1"/>
  <c r="BC789" i="1"/>
  <c r="AT751" i="1"/>
  <c r="AX226" i="1"/>
  <c r="BF272" i="1"/>
  <c r="AT760" i="1"/>
  <c r="BC701" i="1"/>
  <c r="AO388" i="1"/>
  <c r="BD513" i="1"/>
  <c r="AT764" i="1"/>
  <c r="BF245" i="1"/>
  <c r="AZ847" i="1"/>
  <c r="BH665" i="1"/>
  <c r="BH840" i="1"/>
  <c r="BH387" i="1"/>
  <c r="BJ386" i="1"/>
  <c r="BE612" i="1"/>
  <c r="AS776" i="1"/>
  <c r="AU543" i="1"/>
  <c r="BD560" i="1"/>
  <c r="AR303" i="1"/>
  <c r="AR335" i="1"/>
  <c r="AX634" i="1"/>
  <c r="AR700" i="1"/>
  <c r="AX610" i="1"/>
  <c r="BA610" i="1"/>
  <c r="BF589" i="1"/>
  <c r="AV796" i="1"/>
  <c r="BC678" i="1"/>
  <c r="AY606" i="1"/>
  <c r="BJ680" i="1"/>
  <c r="AV834" i="1"/>
  <c r="AQ290" i="1"/>
  <c r="BD658" i="1"/>
  <c r="AS708" i="1"/>
  <c r="BJ523" i="1"/>
  <c r="AY645" i="1"/>
  <c r="BF248" i="1"/>
  <c r="BB630" i="1"/>
  <c r="BG684" i="1"/>
  <c r="BE232" i="1"/>
  <c r="BI358" i="1"/>
  <c r="BB847" i="1"/>
  <c r="BJ556" i="1"/>
  <c r="BD567" i="1"/>
  <c r="BA777" i="1"/>
  <c r="AO338" i="1"/>
  <c r="AS250" i="1"/>
  <c r="AW657" i="1"/>
  <c r="AO709" i="1"/>
  <c r="AX698" i="1"/>
  <c r="AP643" i="1"/>
  <c r="AS616" i="1"/>
  <c r="AS711" i="1"/>
  <c r="AU757" i="1"/>
  <c r="AO492" i="1"/>
  <c r="AY690" i="1"/>
  <c r="AY790" i="1"/>
  <c r="BC679" i="1"/>
  <c r="BB244" i="1"/>
  <c r="AX672" i="1"/>
  <c r="BI744" i="1"/>
  <c r="AY726" i="1"/>
  <c r="AT395" i="1"/>
  <c r="AY614" i="1"/>
  <c r="AV445" i="1"/>
  <c r="AP442" i="1"/>
  <c r="AT439" i="1"/>
  <c r="AW754" i="1"/>
  <c r="AT625" i="1"/>
  <c r="AR693" i="1"/>
  <c r="BE805" i="1"/>
  <c r="AQ794" i="1"/>
  <c r="AS682" i="1"/>
  <c r="BI748" i="1"/>
  <c r="AP349" i="1"/>
  <c r="BH678" i="1"/>
  <c r="AZ242" i="1"/>
  <c r="BH759" i="1"/>
  <c r="AP260" i="1"/>
  <c r="BI371" i="1"/>
  <c r="BD383" i="1"/>
  <c r="BJ248" i="1"/>
  <c r="AT405" i="1"/>
  <c r="BI377" i="1"/>
  <c r="AU649" i="1"/>
  <c r="AR704" i="1"/>
  <c r="AS337" i="1"/>
  <c r="AS726" i="1"/>
  <c r="BF436" i="1"/>
  <c r="BC848" i="1"/>
  <c r="BD302" i="1"/>
  <c r="AV608" i="1"/>
  <c r="AT711" i="1"/>
  <c r="AY623" i="1"/>
  <c r="BI290" i="1"/>
  <c r="BA679" i="1"/>
  <c r="BE228" i="1"/>
  <c r="AV250" i="1"/>
  <c r="AT233" i="1"/>
  <c r="BC226" i="1"/>
  <c r="AQ813" i="1"/>
  <c r="AY453" i="1"/>
  <c r="BD826" i="1"/>
  <c r="AV777" i="1"/>
  <c r="AV326" i="1"/>
  <c r="AS584" i="1"/>
  <c r="AY320" i="1"/>
  <c r="AX831" i="1"/>
  <c r="BB707" i="1"/>
  <c r="BB419" i="1"/>
  <c r="AW464" i="1"/>
  <c r="BJ787" i="1"/>
  <c r="AR337" i="1"/>
  <c r="AO820" i="1"/>
  <c r="BB276" i="1"/>
  <c r="BH318" i="1"/>
  <c r="AZ762" i="1"/>
  <c r="AO657" i="1"/>
  <c r="AO323" i="1"/>
  <c r="BF782" i="1"/>
  <c r="BI961" i="1"/>
  <c r="BF840" i="1"/>
  <c r="AR238" i="1"/>
  <c r="BB248" i="1"/>
  <c r="AQ773" i="1"/>
  <c r="BA726" i="1"/>
  <c r="BH817" i="1"/>
  <c r="BJ403" i="1"/>
  <c r="BE310" i="1"/>
  <c r="BI528" i="1"/>
  <c r="AZ794" i="1"/>
  <c r="BH619" i="1"/>
  <c r="AZ675" i="1"/>
  <c r="AO442" i="1"/>
  <c r="AU255" i="1"/>
  <c r="BG786" i="1"/>
  <c r="BA830" i="1"/>
  <c r="BG319" i="1"/>
  <c r="AT742" i="1"/>
  <c r="BD844" i="1"/>
  <c r="BG771" i="1"/>
  <c r="BH680" i="1"/>
  <c r="AZ342" i="1"/>
  <c r="AP368" i="1"/>
  <c r="AT901" i="1"/>
  <c r="AT776" i="1"/>
  <c r="AP303" i="1"/>
  <c r="AT264" i="1"/>
  <c r="AO605" i="1"/>
  <c r="BF751" i="1"/>
  <c r="BG948" i="1"/>
  <c r="BC425" i="1"/>
  <c r="BE413" i="1"/>
  <c r="BE604" i="1"/>
  <c r="AV394" i="1"/>
  <c r="BF666" i="1"/>
  <c r="AT713" i="1"/>
  <c r="BG424" i="1"/>
  <c r="BD708" i="1"/>
  <c r="AX805" i="1"/>
  <c r="BF682" i="1"/>
  <c r="AT218" i="1"/>
  <c r="AQ270" i="1"/>
  <c r="AX775" i="1"/>
  <c r="AY705" i="1"/>
  <c r="AW426" i="1"/>
  <c r="AO775" i="1"/>
  <c r="BH822" i="1"/>
  <c r="AZ741" i="1"/>
  <c r="BB759" i="1"/>
  <c r="BH255" i="1"/>
  <c r="BA703" i="1"/>
  <c r="AQ579" i="1"/>
  <c r="AT329" i="1"/>
  <c r="AY835" i="1"/>
  <c r="BJ685" i="1"/>
  <c r="BD330" i="1"/>
  <c r="AZ218" i="1"/>
  <c r="AQ653" i="1"/>
  <c r="BJ791" i="1"/>
  <c r="AZ241" i="1"/>
  <c r="AQ706" i="1"/>
  <c r="AZ792" i="1"/>
  <c r="BI287" i="1"/>
  <c r="BD759" i="1"/>
  <c r="AW648" i="1"/>
  <c r="BI501" i="1"/>
  <c r="BD269" i="1"/>
  <c r="AX412" i="1"/>
  <c r="AS721" i="1"/>
  <c r="AU253" i="1"/>
  <c r="AR818" i="1"/>
  <c r="AV711" i="1"/>
  <c r="AV293" i="1"/>
  <c r="BJ826" i="1"/>
  <c r="BF833" i="1"/>
  <c r="AR581" i="1"/>
  <c r="BB229" i="1"/>
  <c r="AY407" i="1"/>
  <c r="AP337" i="1"/>
  <c r="BF280" i="1"/>
  <c r="BE820" i="1"/>
  <c r="BF693" i="1"/>
  <c r="BA686" i="1"/>
  <c r="AZ347" i="1"/>
  <c r="AO359" i="1"/>
  <c r="BB243" i="1"/>
  <c r="AY299" i="1"/>
  <c r="AU588" i="1"/>
  <c r="AR858" i="1"/>
  <c r="AU668" i="1"/>
  <c r="BI332" i="1"/>
  <c r="AX641" i="1"/>
  <c r="BF823" i="1"/>
  <c r="BF847" i="1"/>
  <c r="AX955" i="1"/>
  <c r="AP245" i="1"/>
  <c r="AO260" i="1"/>
  <c r="AQ299" i="1"/>
  <c r="AQ309" i="1"/>
  <c r="AU690" i="1"/>
  <c r="BI716" i="1"/>
  <c r="BB793" i="1"/>
  <c r="AX819" i="1"/>
  <c r="BF560" i="1"/>
  <c r="BF220" i="1"/>
  <c r="AR260" i="1"/>
  <c r="AR674" i="1"/>
  <c r="BE230" i="1"/>
  <c r="AS459" i="1"/>
  <c r="BE403" i="1"/>
  <c r="AW775" i="1"/>
  <c r="BA539" i="1"/>
  <c r="AQ532" i="1"/>
  <c r="BF628" i="1"/>
  <c r="BE500" i="1"/>
  <c r="AR825" i="1"/>
  <c r="AO844" i="1"/>
  <c r="BG689" i="1"/>
  <c r="AU323" i="1"/>
  <c r="BC600" i="1"/>
  <c r="BB817" i="1"/>
  <c r="AO712" i="1"/>
  <c r="BG613" i="1"/>
  <c r="BI663" i="1"/>
  <c r="AY339" i="1"/>
  <c r="AY406" i="1"/>
  <c r="AP271" i="1"/>
  <c r="BH319" i="1"/>
  <c r="BH663" i="1"/>
  <c r="BH812" i="1"/>
  <c r="AR364" i="1"/>
  <c r="AQ456" i="1"/>
  <c r="AR737" i="1"/>
  <c r="AU226" i="1"/>
  <c r="BE236" i="1"/>
  <c r="AP831" i="1"/>
  <c r="AW586" i="1"/>
  <c r="AR853" i="1"/>
  <c r="AO520" i="1"/>
  <c r="AT723" i="1"/>
  <c r="AY742" i="1"/>
  <c r="BJ698" i="1"/>
  <c r="BG835" i="1"/>
  <c r="BD548" i="1"/>
  <c r="BC304" i="1"/>
  <c r="AT848" i="1"/>
  <c r="AR344" i="1"/>
  <c r="AP640" i="1"/>
  <c r="AY241" i="1"/>
  <c r="AW791" i="1"/>
  <c r="BG325" i="1"/>
  <c r="BB649" i="1"/>
  <c r="AW711" i="1"/>
  <c r="BH855" i="1"/>
  <c r="AU824" i="1"/>
  <c r="BG800" i="1"/>
  <c r="BI265" i="1"/>
  <c r="BH768" i="1"/>
  <c r="AR404" i="1"/>
  <c r="BJ739" i="1"/>
  <c r="BG849" i="1"/>
  <c r="AR538" i="1"/>
  <c r="BJ548" i="1"/>
  <c r="AW325" i="1"/>
  <c r="AO865" i="1"/>
  <c r="BH429" i="1"/>
  <c r="BG756" i="1"/>
  <c r="BB416" i="1"/>
  <c r="AZ373" i="1"/>
  <c r="AO275" i="1"/>
  <c r="BJ780" i="1"/>
  <c r="AY840" i="1"/>
  <c r="AW898" i="1"/>
  <c r="BB259" i="1"/>
  <c r="AY384" i="1"/>
  <c r="BD288" i="1"/>
  <c r="AS800" i="1"/>
  <c r="AS255" i="1"/>
  <c r="BG793" i="1"/>
  <c r="AP342" i="1"/>
  <c r="AZ770" i="1"/>
  <c r="AU333" i="1"/>
  <c r="BA384" i="1"/>
  <c r="AX419" i="1"/>
  <c r="BE781" i="1"/>
  <c r="AQ785" i="1"/>
  <c r="AY266" i="1"/>
  <c r="BA371" i="1"/>
  <c r="AP839" i="1"/>
  <c r="AW814" i="1"/>
  <c r="AR477" i="1"/>
  <c r="AU269" i="1"/>
  <c r="AO425" i="1"/>
  <c r="BI724" i="1"/>
  <c r="BJ325" i="1"/>
  <c r="AZ250" i="1"/>
  <c r="AV833" i="1"/>
  <c r="BH310" i="1"/>
  <c r="BE435" i="1"/>
  <c r="BJ321" i="1"/>
  <c r="AX678" i="1"/>
  <c r="BC827" i="1"/>
  <c r="AV275" i="1"/>
  <c r="AX292" i="1"/>
  <c r="AT941" i="1"/>
  <c r="BG239" i="1"/>
  <c r="AV303" i="1"/>
  <c r="AP290" i="1"/>
  <c r="BF714" i="1"/>
  <c r="BG418" i="1"/>
  <c r="BG291" i="1"/>
  <c r="AQ964" i="1"/>
  <c r="AU271" i="1"/>
  <c r="AZ469" i="1"/>
  <c r="AZ472" i="1"/>
  <c r="BG449" i="1"/>
  <c r="AV668" i="1"/>
  <c r="BE912" i="1"/>
  <c r="BC720" i="1"/>
  <c r="BF225" i="1"/>
  <c r="BB563" i="1"/>
  <c r="AV845" i="1"/>
  <c r="BC220" i="1"/>
  <c r="BD783" i="1"/>
  <c r="AU314" i="1"/>
  <c r="BG837" i="1"/>
  <c r="BG462" i="1"/>
  <c r="BJ841" i="1"/>
  <c r="BH686" i="1"/>
  <c r="BJ330" i="1"/>
  <c r="AV830" i="1"/>
  <c r="AU249" i="1"/>
  <c r="BG296" i="1"/>
  <c r="BG254" i="1"/>
  <c r="BD435" i="1"/>
  <c r="BE235" i="1"/>
  <c r="BH745" i="1"/>
  <c r="BI380" i="1"/>
  <c r="BB846" i="1"/>
  <c r="AR840" i="1"/>
  <c r="AU222" i="1"/>
  <c r="BJ283" i="1"/>
  <c r="BE845" i="1"/>
  <c r="AT232" i="1"/>
  <c r="BG229" i="1"/>
  <c r="AY297" i="1"/>
  <c r="AR832" i="1"/>
  <c r="AW706" i="1"/>
  <c r="BG365" i="1"/>
  <c r="BE332" i="1"/>
  <c r="AP269" i="1"/>
  <c r="BD385" i="1"/>
  <c r="AX970" i="1"/>
  <c r="AR310" i="1"/>
  <c r="AR282" i="1"/>
  <c r="AX417" i="1"/>
  <c r="AZ462" i="1"/>
  <c r="BI954" i="1"/>
  <c r="AV875" i="1"/>
  <c r="BA396" i="1"/>
  <c r="BA375" i="1"/>
  <c r="AR418" i="1"/>
  <c r="BB428" i="1"/>
  <c r="BB331" i="1"/>
  <c r="AY368" i="1"/>
  <c r="BD766" i="1"/>
  <c r="AW362" i="1"/>
  <c r="BI328" i="1"/>
  <c r="AU964" i="1"/>
  <c r="BA319" i="1"/>
  <c r="AS234" i="1"/>
  <c r="BE359" i="1"/>
  <c r="AL701" i="1"/>
  <c r="AO346" i="1"/>
  <c r="BI963" i="1"/>
  <c r="AZ672" i="1"/>
  <c r="AR698" i="1"/>
  <c r="AR809" i="1"/>
  <c r="BI694" i="1"/>
  <c r="BB780" i="1"/>
  <c r="AP373" i="1"/>
  <c r="BC288" i="1"/>
  <c r="AV880" i="1"/>
  <c r="AY425" i="1"/>
  <c r="AO71" i="1"/>
  <c r="AX242" i="1"/>
  <c r="BD352" i="1"/>
  <c r="BA411" i="1"/>
  <c r="BI969" i="1"/>
  <c r="BF356" i="1"/>
  <c r="AR274" i="1"/>
  <c r="AU284" i="1"/>
  <c r="BD715" i="1"/>
  <c r="BE407" i="1"/>
  <c r="AX414" i="1"/>
  <c r="BI458" i="1"/>
  <c r="BJ347" i="1"/>
  <c r="BI417" i="1"/>
  <c r="BE928" i="1"/>
  <c r="BG429" i="1"/>
  <c r="AP352" i="1"/>
  <c r="BA946" i="1"/>
  <c r="AX45" i="1"/>
  <c r="BI828" i="1"/>
  <c r="BG280" i="1"/>
  <c r="AU386" i="1"/>
  <c r="AV849" i="1"/>
  <c r="AW851" i="1"/>
  <c r="AU447" i="1"/>
  <c r="BH841" i="1"/>
  <c r="AW712" i="1"/>
  <c r="BC660" i="1"/>
  <c r="BA682" i="1"/>
  <c r="AY269" i="1"/>
  <c r="AT279" i="1"/>
  <c r="BF779" i="1"/>
  <c r="BH853" i="1"/>
  <c r="BI398" i="1"/>
  <c r="BG658" i="1"/>
  <c r="AQ514" i="1"/>
  <c r="AV534" i="1"/>
  <c r="BC767" i="1"/>
  <c r="BH675" i="1"/>
  <c r="AQ230" i="1"/>
  <c r="BI847" i="1"/>
  <c r="AV755" i="1"/>
  <c r="BI689" i="1"/>
  <c r="AR291" i="1"/>
  <c r="BJ727" i="1"/>
  <c r="BA729" i="1"/>
  <c r="BF822" i="1"/>
  <c r="AU632" i="1"/>
  <c r="AW276" i="1"/>
  <c r="AW541" i="1"/>
  <c r="AP754" i="1"/>
  <c r="AV706" i="1"/>
  <c r="AS395" i="1"/>
  <c r="AY318" i="1"/>
  <c r="BC732" i="1"/>
  <c r="BJ454" i="1"/>
  <c r="BI291" i="1"/>
  <c r="BB726" i="1"/>
  <c r="AZ795" i="1"/>
  <c r="BD742" i="1"/>
  <c r="AQ285" i="1"/>
  <c r="AV872" i="1"/>
  <c r="AW961" i="1"/>
  <c r="AX290" i="1"/>
  <c r="AY732" i="1"/>
  <c r="BA368" i="1"/>
  <c r="BI794" i="1"/>
  <c r="AP667" i="1"/>
  <c r="AQ646" i="1"/>
  <c r="BG672" i="1"/>
  <c r="AQ633" i="1"/>
  <c r="AX225" i="1"/>
  <c r="BA383" i="1"/>
  <c r="AP540" i="1"/>
  <c r="BD495" i="1"/>
  <c r="BF501" i="1"/>
  <c r="BF689" i="1"/>
  <c r="BA947" i="1"/>
  <c r="AS822" i="1"/>
  <c r="AW792" i="1"/>
  <c r="AQ354" i="1"/>
  <c r="AO683" i="1"/>
  <c r="AR748" i="1"/>
  <c r="AZ726" i="1"/>
  <c r="BB666" i="1"/>
  <c r="BF289" i="1"/>
  <c r="AT833" i="1"/>
  <c r="BE251" i="1"/>
  <c r="BF334" i="1"/>
  <c r="AZ822" i="1"/>
  <c r="AS697" i="1"/>
  <c r="AP710" i="1"/>
  <c r="BI710" i="1"/>
  <c r="AZ612" i="1"/>
  <c r="BJ809" i="1"/>
  <c r="BB718" i="1"/>
  <c r="AY762" i="1"/>
  <c r="AP801" i="1"/>
  <c r="AS490" i="1"/>
  <c r="AX619" i="1"/>
  <c r="BG496" i="1"/>
  <c r="AY233" i="1"/>
  <c r="AU812" i="1"/>
  <c r="BJ731" i="1"/>
  <c r="BD382" i="1"/>
  <c r="BA585" i="1"/>
  <c r="BB591" i="1"/>
  <c r="AO806" i="1"/>
  <c r="BG836" i="1"/>
  <c r="BA420" i="1"/>
  <c r="AX782" i="1"/>
  <c r="BF842" i="1"/>
  <c r="AO787" i="1"/>
  <c r="AO632" i="1"/>
  <c r="BG230" i="1"/>
  <c r="AX760" i="1"/>
  <c r="AW594" i="1"/>
  <c r="BE640" i="1"/>
  <c r="AV359" i="1"/>
  <c r="AX396" i="1"/>
  <c r="AW856" i="1"/>
  <c r="BF683" i="1"/>
  <c r="BJ271" i="1"/>
  <c r="BI787" i="1"/>
  <c r="BB404" i="1"/>
  <c r="BF626" i="1"/>
  <c r="AZ681" i="1"/>
  <c r="AX380" i="1"/>
  <c r="BJ830" i="1"/>
  <c r="AY767" i="1"/>
  <c r="BD280" i="1"/>
  <c r="BB622" i="1"/>
  <c r="BF583" i="1"/>
  <c r="BF855" i="1"/>
  <c r="AW772" i="1"/>
  <c r="BI790" i="1"/>
  <c r="BE289" i="1"/>
  <c r="BF441" i="1"/>
  <c r="BJ856" i="1"/>
  <c r="BJ770" i="1"/>
  <c r="AR687" i="1"/>
  <c r="BJ658" i="1"/>
  <c r="AW690" i="1"/>
  <c r="BE839" i="1"/>
  <c r="BE221" i="1"/>
  <c r="BH379" i="1"/>
  <c r="BJ879" i="1"/>
  <c r="AP829" i="1"/>
  <c r="AR483" i="1"/>
  <c r="AR713" i="1"/>
  <c r="AW275" i="1"/>
  <c r="BF725" i="1"/>
  <c r="BE296" i="1"/>
  <c r="BG833" i="1"/>
  <c r="AY811" i="1"/>
  <c r="BF378" i="1"/>
  <c r="BE710" i="1"/>
  <c r="BA626" i="1"/>
  <c r="BF805" i="1"/>
  <c r="BC819" i="1"/>
  <c r="AW292" i="1"/>
  <c r="BE320" i="1"/>
  <c r="AQ377" i="1"/>
  <c r="AZ384" i="1"/>
  <c r="BF685" i="1"/>
  <c r="AU376" i="1"/>
  <c r="BJ295" i="1"/>
  <c r="BI844" i="1"/>
  <c r="BC399" i="1"/>
  <c r="BB808" i="1"/>
  <c r="AT375" i="1"/>
  <c r="AX310" i="1"/>
  <c r="BC871" i="1"/>
  <c r="AS766" i="1"/>
  <c r="AQ830" i="1"/>
  <c r="BF420" i="1"/>
  <c r="AQ356" i="1"/>
  <c r="BJ448" i="1"/>
  <c r="AV315" i="1"/>
  <c r="AS456" i="1"/>
  <c r="BE327" i="1"/>
  <c r="BB246" i="1"/>
  <c r="BC268" i="1"/>
  <c r="AW282" i="1"/>
  <c r="BE879" i="1"/>
  <c r="BI835" i="1"/>
  <c r="BJ363" i="1"/>
  <c r="BG913" i="1"/>
  <c r="BD434" i="1"/>
  <c r="BE288" i="1"/>
  <c r="BI807" i="1"/>
  <c r="AV770" i="1"/>
  <c r="BH810" i="1"/>
  <c r="BJ779" i="1"/>
  <c r="AO669" i="1"/>
  <c r="BC739" i="1"/>
  <c r="BJ225" i="1"/>
  <c r="AU712" i="1"/>
  <c r="BF723" i="1"/>
  <c r="AZ768" i="1"/>
  <c r="BG246" i="1"/>
  <c r="BH714" i="1"/>
  <c r="AY803" i="1"/>
  <c r="AX834" i="1"/>
  <c r="AU259" i="1"/>
  <c r="AT415" i="1"/>
  <c r="AZ248" i="1"/>
  <c r="AW733" i="1"/>
  <c r="BJ725" i="1"/>
  <c r="AV702" i="1"/>
  <c r="BI608" i="1"/>
  <c r="BG655" i="1"/>
  <c r="BF362" i="1"/>
  <c r="AT278" i="1"/>
  <c r="AZ260" i="1"/>
  <c r="BB766" i="1"/>
  <c r="AO223" i="1"/>
  <c r="AW288" i="1"/>
  <c r="BB341" i="1"/>
  <c r="BG787" i="1"/>
  <c r="AW314" i="1"/>
  <c r="AU792" i="1"/>
  <c r="AY409" i="1"/>
  <c r="AO798" i="1"/>
  <c r="AS798" i="1"/>
  <c r="BG292" i="1"/>
  <c r="AO412" i="1"/>
  <c r="AP395" i="1"/>
  <c r="AT253" i="1"/>
  <c r="BJ800" i="1"/>
  <c r="BG467" i="1"/>
  <c r="BD775" i="1"/>
  <c r="BG620" i="1"/>
  <c r="BC626" i="1"/>
  <c r="BC527" i="1"/>
  <c r="BA554" i="1"/>
  <c r="AT707" i="1"/>
  <c r="BC289" i="1"/>
  <c r="BD720" i="1"/>
  <c r="AT336" i="1"/>
  <c r="AV766" i="1"/>
  <c r="BD794" i="1"/>
  <c r="AV649" i="1"/>
  <c r="BG686" i="1"/>
  <c r="BF254" i="1"/>
  <c r="AQ296" i="1"/>
  <c r="BF722" i="1"/>
  <c r="AU637" i="1"/>
  <c r="BG829" i="1"/>
  <c r="AO230" i="1"/>
  <c r="AY326" i="1"/>
  <c r="BC281" i="1"/>
  <c r="BC805" i="1"/>
  <c r="AT568" i="1"/>
  <c r="AT297" i="1"/>
  <c r="BC454" i="1"/>
  <c r="AZ763" i="1"/>
  <c r="AX543" i="1"/>
  <c r="AP532" i="1"/>
  <c r="BE742" i="1"/>
  <c r="AZ727" i="1"/>
  <c r="AU701" i="1"/>
  <c r="BH760" i="1"/>
  <c r="AW708" i="1"/>
  <c r="AS773" i="1"/>
  <c r="BJ226" i="1"/>
  <c r="BD784" i="1"/>
  <c r="BD566" i="1"/>
  <c r="AU331" i="1"/>
  <c r="BD563" i="1"/>
  <c r="AY396" i="1"/>
  <c r="AQ329" i="1"/>
  <c r="AT730" i="1"/>
  <c r="BD234" i="1"/>
  <c r="BH232" i="1"/>
  <c r="BC637" i="1"/>
  <c r="AY294" i="1"/>
  <c r="AS546" i="1"/>
  <c r="AO558" i="1"/>
  <c r="BB378" i="1"/>
  <c r="BG783" i="1"/>
  <c r="BF293" i="1"/>
  <c r="BI406" i="1"/>
  <c r="BF813" i="1"/>
  <c r="AX800" i="1"/>
  <c r="AQ307" i="1"/>
  <c r="AP241" i="1"/>
  <c r="BB737" i="1"/>
  <c r="AY242" i="1"/>
  <c r="AS334" i="1"/>
  <c r="AY609" i="1"/>
  <c r="BI746" i="1"/>
  <c r="BF587" i="1"/>
  <c r="BJ497" i="1"/>
  <c r="BD343" i="1"/>
  <c r="AP333" i="1"/>
  <c r="AX285" i="1"/>
  <c r="BC273" i="1"/>
  <c r="AQ252" i="1"/>
  <c r="AO743" i="1"/>
  <c r="AQ665" i="1"/>
  <c r="BJ798" i="1"/>
  <c r="AU782" i="1"/>
  <c r="BD327" i="1"/>
  <c r="BH371" i="1"/>
  <c r="BG397" i="1"/>
  <c r="AT369" i="1"/>
  <c r="AV788" i="1"/>
  <c r="AT823" i="1"/>
  <c r="AW714" i="1"/>
  <c r="BJ824" i="1"/>
  <c r="AZ719" i="1"/>
  <c r="BC764" i="1"/>
  <c r="BH590" i="1"/>
  <c r="AW547" i="1"/>
  <c r="BH551" i="1"/>
  <c r="BI628" i="1"/>
  <c r="AT851" i="1"/>
  <c r="BD552" i="1"/>
  <c r="BC311" i="1"/>
  <c r="BF258" i="1"/>
  <c r="BH771" i="1"/>
  <c r="AO320" i="1"/>
  <c r="AY828" i="1"/>
  <c r="BC299" i="1"/>
  <c r="AV448" i="1"/>
  <c r="AS448" i="1"/>
  <c r="AV369" i="1"/>
  <c r="BH398" i="1"/>
  <c r="BI798" i="1"/>
  <c r="BB625" i="1"/>
  <c r="AU396" i="1"/>
  <c r="AP678" i="1"/>
  <c r="BJ742" i="1"/>
  <c r="AT234" i="1"/>
  <c r="AU714" i="1"/>
  <c r="AS758" i="1"/>
  <c r="BF261" i="1"/>
  <c r="AT756" i="1"/>
  <c r="BE654" i="1"/>
  <c r="AP773" i="1"/>
  <c r="BG522" i="1"/>
  <c r="AQ754" i="1"/>
  <c r="AS845" i="1"/>
  <c r="AS225" i="1"/>
  <c r="BB754" i="1"/>
  <c r="BC240" i="1"/>
  <c r="BE842" i="1"/>
  <c r="AZ626" i="1"/>
  <c r="AU489" i="1"/>
  <c r="AW564" i="1"/>
  <c r="BC331" i="1"/>
  <c r="BD305" i="1"/>
  <c r="BD836" i="1"/>
  <c r="BG302" i="1"/>
  <c r="BE728" i="1"/>
  <c r="AQ222" i="1"/>
  <c r="AV372" i="1"/>
  <c r="BJ298" i="1"/>
  <c r="AV743" i="1"/>
  <c r="BI365" i="1"/>
  <c r="BB300" i="1"/>
  <c r="BC582" i="1"/>
  <c r="AS829" i="1"/>
  <c r="AR392" i="1"/>
  <c r="AT700" i="1"/>
  <c r="AQ595" i="1"/>
  <c r="AQ826" i="1"/>
  <c r="BC740" i="1"/>
  <c r="AW385" i="1"/>
  <c r="AP635" i="1"/>
  <c r="AS723" i="1"/>
  <c r="AP565" i="1"/>
  <c r="AS660" i="1"/>
  <c r="BG671" i="1"/>
  <c r="AV621" i="1"/>
  <c r="BF296" i="1"/>
  <c r="BE791" i="1"/>
  <c r="BC674" i="1"/>
  <c r="AP362" i="1"/>
  <c r="AV715" i="1"/>
  <c r="BD636" i="1"/>
  <c r="AX840" i="1"/>
  <c r="AR770" i="1"/>
  <c r="AO788" i="1"/>
  <c r="AZ321" i="1"/>
  <c r="BI836" i="1"/>
  <c r="BJ728" i="1"/>
  <c r="AW226" i="1"/>
  <c r="BC766" i="1"/>
  <c r="BA684" i="1"/>
  <c r="BB787" i="1"/>
  <c r="BD336" i="1"/>
  <c r="AR281" i="1"/>
  <c r="BC850" i="1"/>
  <c r="AW763" i="1"/>
  <c r="BD243" i="1"/>
  <c r="BF442" i="1"/>
  <c r="BI366" i="1"/>
  <c r="BD350" i="1"/>
  <c r="BI370" i="1"/>
  <c r="AY899" i="1"/>
  <c r="BD272" i="1"/>
  <c r="AZ610" i="1"/>
  <c r="BC246" i="1"/>
  <c r="AO776" i="1"/>
  <c r="BB356" i="1"/>
  <c r="AR848" i="1"/>
  <c r="BI223" i="1"/>
  <c r="AW417" i="1"/>
  <c r="AW368" i="1"/>
  <c r="AU808" i="1"/>
  <c r="BA790" i="1"/>
  <c r="AZ284" i="1"/>
  <c r="AX974" i="1"/>
  <c r="AU243" i="1"/>
  <c r="BG801" i="1"/>
  <c r="BB472" i="1"/>
  <c r="BJ357" i="1"/>
  <c r="BE439" i="1"/>
  <c r="BD224" i="1"/>
  <c r="AT384" i="1"/>
  <c r="BG267" i="1"/>
  <c r="AW787" i="1"/>
  <c r="BG279" i="1"/>
  <c r="AR963" i="1"/>
  <c r="AY357" i="1"/>
  <c r="BE779" i="1"/>
  <c r="AZ688" i="1"/>
  <c r="BI769" i="1"/>
  <c r="BB461" i="1"/>
  <c r="BH240" i="1"/>
  <c r="AR802" i="1"/>
  <c r="AQ364" i="1"/>
  <c r="AO344" i="1"/>
  <c r="AZ371" i="1"/>
  <c r="AQ433" i="1"/>
  <c r="BC234" i="1"/>
  <c r="AV391" i="1"/>
  <c r="BE315" i="1"/>
  <c r="AZ948" i="1"/>
  <c r="AW220" i="1"/>
  <c r="AW383" i="1"/>
  <c r="BG389" i="1"/>
  <c r="BD914" i="1"/>
  <c r="AZ317" i="1"/>
  <c r="AX345" i="1"/>
  <c r="AZ368" i="1"/>
  <c r="BG227" i="1"/>
  <c r="BA279" i="1"/>
  <c r="AO423" i="1"/>
  <c r="AZ448" i="1"/>
  <c r="AW748" i="1"/>
  <c r="BH962" i="1"/>
  <c r="AT845" i="1"/>
  <c r="AT328" i="1"/>
  <c r="BG872" i="1"/>
  <c r="BC842" i="1"/>
  <c r="AW343" i="1"/>
  <c r="BG687" i="1"/>
  <c r="AT777" i="1"/>
  <c r="AO376" i="1"/>
  <c r="AZ417" i="1"/>
  <c r="AQ453" i="1"/>
  <c r="BE367" i="1"/>
  <c r="BH383" i="1"/>
  <c r="BC348" i="1"/>
  <c r="BJ775" i="1"/>
  <c r="BA766" i="1"/>
  <c r="BG347" i="1"/>
  <c r="BE795" i="1"/>
  <c r="AT805" i="1"/>
  <c r="AU218" i="1"/>
  <c r="AT286" i="1"/>
  <c r="BC468" i="1"/>
  <c r="AW819" i="1"/>
  <c r="BF259" i="1"/>
  <c r="BE784" i="1"/>
  <c r="BI706" i="1"/>
  <c r="AW347" i="1"/>
  <c r="AS853" i="1"/>
  <c r="AQ398" i="1"/>
  <c r="AT444" i="1"/>
  <c r="AR387" i="1"/>
  <c r="AT407" i="1"/>
  <c r="AS287" i="1"/>
  <c r="AQ373" i="1"/>
  <c r="BA870" i="1"/>
  <c r="AV341" i="1"/>
  <c r="AV886" i="1"/>
  <c r="BB464" i="1"/>
  <c r="BI978" i="1"/>
  <c r="AR220" i="1"/>
  <c r="AO384" i="1"/>
  <c r="AT271" i="1"/>
  <c r="AU318" i="1"/>
  <c r="BD745" i="1"/>
  <c r="AW762" i="1"/>
  <c r="BJ273" i="1"/>
  <c r="AS370" i="1"/>
  <c r="BF374" i="1"/>
  <c r="AQ430" i="1"/>
  <c r="BF367" i="1"/>
  <c r="AY268" i="1"/>
  <c r="AP624" i="1"/>
  <c r="BE737" i="1"/>
  <c r="AZ336" i="1"/>
  <c r="AW432" i="1"/>
  <c r="BI851" i="1"/>
  <c r="BA365" i="1"/>
  <c r="AW244" i="1"/>
  <c r="BG350" i="1"/>
  <c r="BG369" i="1"/>
  <c r="AQ874" i="1"/>
  <c r="BA926" i="1"/>
  <c r="AP6" i="1"/>
  <c r="AP335" i="1"/>
  <c r="AW396" i="1"/>
  <c r="AV377" i="1"/>
  <c r="BG352" i="1"/>
  <c r="AW449" i="1"/>
  <c r="AO452" i="1"/>
  <c r="BC478" i="1"/>
  <c r="AZ323" i="1"/>
  <c r="AY960" i="1"/>
  <c r="AO287" i="1"/>
  <c r="BJ421" i="1"/>
  <c r="AY353" i="1"/>
  <c r="BE339" i="1"/>
  <c r="BF981" i="1"/>
  <c r="BG848" i="1"/>
  <c r="BB289" i="1"/>
  <c r="AW389" i="1"/>
  <c r="AY809" i="1"/>
  <c r="BJ367" i="1"/>
  <c r="AS765" i="1"/>
  <c r="AX578" i="1"/>
  <c r="BG663" i="1"/>
  <c r="BH237" i="1"/>
  <c r="BA249" i="1"/>
  <c r="AV982" i="1"/>
  <c r="BA264" i="1"/>
  <c r="AP226" i="1"/>
  <c r="BE731" i="1"/>
  <c r="AR318" i="1"/>
  <c r="AS655" i="1"/>
  <c r="AT702" i="1"/>
  <c r="BC794" i="1"/>
  <c r="AT733" i="1"/>
  <c r="BG740" i="1"/>
  <c r="AQ392" i="1"/>
  <c r="AZ553" i="1"/>
  <c r="BG701" i="1"/>
  <c r="AY695" i="1"/>
  <c r="AU410" i="1"/>
  <c r="AT763" i="1"/>
  <c r="BC669" i="1"/>
  <c r="AU344" i="1"/>
  <c r="AS308" i="1"/>
  <c r="AT729" i="1"/>
  <c r="AS316" i="1"/>
  <c r="AT747" i="1"/>
  <c r="AX756" i="1"/>
  <c r="AQ293" i="1"/>
  <c r="AY231" i="1"/>
  <c r="BF756" i="1"/>
  <c r="BG870" i="1"/>
  <c r="AY759" i="1"/>
  <c r="BI810" i="1"/>
  <c r="BF768" i="1"/>
  <c r="AO253" i="1"/>
  <c r="BH301" i="1"/>
  <c r="AU334" i="1"/>
  <c r="AU234" i="1"/>
  <c r="AX352" i="1"/>
  <c r="BC724" i="1"/>
  <c r="BF532" i="1"/>
  <c r="AV753" i="1"/>
  <c r="BB629" i="1"/>
  <c r="AO836" i="1"/>
  <c r="BA821" i="1"/>
  <c r="AP752" i="1"/>
  <c r="AS311" i="1"/>
  <c r="BB858" i="1"/>
  <c r="BB640" i="1"/>
  <c r="BJ746" i="1"/>
  <c r="AV703" i="1"/>
  <c r="BJ720" i="1"/>
  <c r="BA708" i="1"/>
  <c r="BC336" i="1"/>
  <c r="BF307" i="1"/>
  <c r="AP256" i="1"/>
  <c r="BE754" i="1"/>
  <c r="AW636" i="1"/>
  <c r="BE832" i="1"/>
  <c r="AP300" i="1"/>
  <c r="BE816" i="1"/>
  <c r="AT269" i="1"/>
  <c r="AU315" i="1"/>
  <c r="BB856" i="1"/>
  <c r="BC823" i="1"/>
  <c r="BI333" i="1"/>
  <c r="AQ699" i="1"/>
  <c r="AO742" i="1"/>
  <c r="BE723" i="1"/>
  <c r="BB512" i="1"/>
  <c r="AY780" i="1"/>
  <c r="AS705" i="1"/>
  <c r="BJ744" i="1"/>
  <c r="AV733" i="1"/>
  <c r="AX750" i="1"/>
  <c r="AU829" i="1"/>
  <c r="AX431" i="1"/>
  <c r="AX637" i="1"/>
  <c r="AO609" i="1"/>
  <c r="AV792" i="1"/>
  <c r="BF712" i="1"/>
  <c r="AS603" i="1"/>
  <c r="AY751" i="1"/>
  <c r="BE726" i="1"/>
  <c r="AP286" i="1"/>
  <c r="BC713" i="1"/>
  <c r="AV789" i="1"/>
  <c r="AV652" i="1"/>
  <c r="BI784" i="1"/>
  <c r="BC229" i="1"/>
  <c r="BE682" i="1"/>
  <c r="AU361" i="1"/>
  <c r="BD222" i="1"/>
  <c r="BA820" i="1"/>
  <c r="BB374" i="1"/>
  <c r="AU624" i="1"/>
  <c r="BC888" i="1"/>
  <c r="AW242" i="1"/>
  <c r="AO231" i="1"/>
  <c r="AV561" i="1"/>
  <c r="AP309" i="1"/>
  <c r="BE482" i="1"/>
  <c r="BH334" i="1"/>
  <c r="BJ673" i="1"/>
  <c r="AR787" i="1"/>
  <c r="AV660" i="1"/>
  <c r="BG753" i="1"/>
  <c r="BB728" i="1"/>
  <c r="BG343" i="1"/>
  <c r="BD265" i="1"/>
  <c r="BB540" i="1"/>
  <c r="AX552" i="1"/>
  <c r="BH721" i="1"/>
  <c r="AR751" i="1"/>
  <c r="AW324" i="1"/>
  <c r="AT809" i="1"/>
  <c r="AR413" i="1"/>
  <c r="AX759" i="1"/>
  <c r="AV735" i="1"/>
  <c r="AU623" i="1"/>
  <c r="AS219" i="1"/>
  <c r="BH265" i="1"/>
  <c r="BF875" i="1"/>
  <c r="AU532" i="1"/>
  <c r="BD792" i="1"/>
  <c r="AO759" i="1"/>
  <c r="AV738" i="1"/>
  <c r="AU795" i="1"/>
  <c r="AU366" i="1"/>
  <c r="AU238" i="1"/>
  <c r="AR237" i="1"/>
  <c r="AO834" i="1"/>
  <c r="AO379" i="1"/>
  <c r="BF837" i="1"/>
  <c r="AP406" i="1"/>
  <c r="AP536" i="1"/>
  <c r="BF584" i="1"/>
  <c r="AX751" i="1"/>
  <c r="AX780" i="1"/>
  <c r="BD814" i="1"/>
  <c r="AV272" i="1"/>
  <c r="BA705" i="1"/>
  <c r="BH388" i="1"/>
  <c r="AS666" i="1"/>
  <c r="AZ851" i="1"/>
  <c r="BE790" i="1"/>
  <c r="BH222" i="1"/>
  <c r="BB366" i="1"/>
  <c r="AO727" i="1"/>
  <c r="AT674" i="1"/>
  <c r="BA297" i="1"/>
  <c r="BI738" i="1"/>
  <c r="BA756" i="1"/>
  <c r="BA813" i="1"/>
  <c r="BD852" i="1"/>
  <c r="BH444" i="1"/>
  <c r="BC756" i="1"/>
  <c r="AO257" i="1"/>
  <c r="BF763" i="1"/>
  <c r="AW667" i="1"/>
  <c r="AY784" i="1"/>
  <c r="AZ389" i="1"/>
  <c r="BJ766" i="1"/>
  <c r="BD822" i="1"/>
  <c r="AX566" i="1"/>
  <c r="BF752" i="1"/>
  <c r="AQ680" i="1"/>
  <c r="AR779" i="1"/>
  <c r="BA825" i="1"/>
  <c r="AP232" i="1"/>
  <c r="BF819" i="1"/>
  <c r="AW834" i="1"/>
  <c r="AX828" i="1"/>
  <c r="AY748" i="1"/>
  <c r="BH660" i="1"/>
  <c r="AV223" i="1"/>
  <c r="BB438" i="1"/>
  <c r="AQ253" i="1"/>
  <c r="AV240" i="1"/>
  <c r="BF305" i="1"/>
  <c r="BB813" i="1"/>
  <c r="BE343" i="1"/>
  <c r="AW826" i="1"/>
  <c r="AX684" i="1"/>
  <c r="BD680" i="1"/>
  <c r="AO830" i="1"/>
  <c r="AX770" i="1"/>
  <c r="BJ312" i="1"/>
  <c r="BA233" i="1"/>
  <c r="AR762" i="1"/>
  <c r="AO703" i="1"/>
  <c r="BG653" i="1"/>
  <c r="AZ315" i="1"/>
  <c r="BH358" i="1"/>
  <c r="AY413" i="1"/>
  <c r="AT334" i="1"/>
  <c r="AV778" i="1"/>
  <c r="BF739" i="1"/>
  <c r="BC694" i="1"/>
  <c r="BE705" i="1"/>
  <c r="AT305" i="1"/>
  <c r="AP357" i="1"/>
  <c r="BA342" i="1"/>
  <c r="BA224" i="1"/>
  <c r="AV242" i="1"/>
  <c r="BE840" i="1"/>
  <c r="BC774" i="1"/>
  <c r="AR725" i="1"/>
  <c r="AU310" i="1"/>
  <c r="AP459" i="1"/>
  <c r="AR763" i="1"/>
  <c r="BH288" i="1"/>
  <c r="AZ394" i="1"/>
  <c r="AO246" i="1"/>
  <c r="BJ311" i="1"/>
  <c r="AZ680" i="1"/>
  <c r="AR697" i="1"/>
  <c r="BG830" i="1"/>
  <c r="BE824" i="1"/>
  <c r="BD795" i="1"/>
  <c r="BF796" i="1"/>
  <c r="BH308" i="1"/>
  <c r="BD790" i="1"/>
  <c r="BE265" i="1"/>
  <c r="BA333" i="1"/>
  <c r="BF595" i="1"/>
  <c r="AY857" i="1"/>
  <c r="BC372" i="1"/>
  <c r="AR682" i="1"/>
  <c r="AY729" i="1"/>
  <c r="AT245" i="1"/>
  <c r="AT595" i="1"/>
  <c r="AP838" i="1"/>
  <c r="BC305" i="1"/>
  <c r="AR428" i="1"/>
  <c r="AR472" i="1"/>
  <c r="AS277" i="1"/>
  <c r="BI235" i="1"/>
  <c r="AQ350" i="1"/>
  <c r="BB761" i="1"/>
  <c r="AW701" i="1"/>
  <c r="BB685" i="1"/>
  <c r="BD577" i="1"/>
  <c r="BF386" i="1"/>
  <c r="BA526" i="1"/>
  <c r="AX777" i="1"/>
  <c r="BC340" i="1"/>
  <c r="BG797" i="1"/>
  <c r="AU851" i="1"/>
  <c r="BB801" i="1"/>
  <c r="AS392" i="1"/>
  <c r="BI431" i="1"/>
  <c r="BE771" i="1"/>
  <c r="BB712" i="1"/>
  <c r="BA613" i="1"/>
  <c r="BI715" i="1"/>
  <c r="AP737" i="1"/>
  <c r="BJ785" i="1"/>
  <c r="BH311" i="1"/>
  <c r="AP339" i="1"/>
  <c r="BD369" i="1"/>
  <c r="AZ796" i="1"/>
  <c r="AO780" i="1"/>
  <c r="AY827" i="1"/>
  <c r="BE473" i="1"/>
  <c r="AZ565" i="1"/>
  <c r="AU783" i="1"/>
  <c r="BB621" i="1"/>
  <c r="BJ712" i="1"/>
  <c r="AT366" i="1"/>
  <c r="AP727" i="1"/>
  <c r="BI723" i="1"/>
  <c r="AQ752" i="1"/>
  <c r="AR232" i="1"/>
  <c r="BH541" i="1"/>
  <c r="BF579" i="1"/>
  <c r="BD289" i="1"/>
  <c r="BI827" i="1"/>
  <c r="BG270" i="1"/>
  <c r="AQ410" i="1"/>
  <c r="AV774" i="1"/>
  <c r="AS329" i="1"/>
  <c r="AT459" i="1"/>
  <c r="BG614" i="1"/>
  <c r="AP391" i="1"/>
  <c r="BA755" i="1"/>
  <c r="BC734" i="1"/>
  <c r="BJ818" i="1"/>
  <c r="BA531" i="1"/>
  <c r="AZ493" i="1"/>
  <c r="BD311" i="1"/>
  <c r="BB851" i="1"/>
  <c r="BB724" i="1"/>
  <c r="AQ841" i="1"/>
  <c r="AX692" i="1"/>
  <c r="AX420" i="1"/>
  <c r="AQ320" i="1"/>
  <c r="BG853" i="1"/>
  <c r="BF828" i="1"/>
  <c r="AR378" i="1"/>
  <c r="AP365" i="1"/>
  <c r="BI340" i="1"/>
  <c r="AS359" i="1"/>
  <c r="AT240" i="1"/>
  <c r="BJ335" i="1"/>
  <c r="AO796" i="1"/>
  <c r="AT289" i="1"/>
  <c r="BE681" i="1"/>
  <c r="BI304" i="1"/>
  <c r="BA718" i="1"/>
  <c r="BJ848" i="1"/>
  <c r="BH814" i="1"/>
  <c r="AP547" i="1"/>
  <c r="AT653" i="1"/>
  <c r="BG781" i="1"/>
  <c r="BF843" i="1"/>
  <c r="AR683" i="1"/>
  <c r="AS767" i="1"/>
  <c r="BE700" i="1"/>
  <c r="AX776" i="1"/>
  <c r="AY395" i="1"/>
  <c r="AR614" i="1"/>
  <c r="AY815" i="1"/>
  <c r="AQ393" i="1"/>
  <c r="AW805" i="1"/>
  <c r="AU507" i="1"/>
  <c r="BJ782" i="1"/>
  <c r="BG767" i="1"/>
  <c r="AZ227" i="1"/>
  <c r="AP815" i="1"/>
  <c r="AS254" i="1"/>
  <c r="BF814" i="1"/>
  <c r="AO422" i="1"/>
  <c r="AU360" i="1"/>
  <c r="AQ725" i="1"/>
  <c r="BH910" i="1"/>
  <c r="BA355" i="1"/>
  <c r="AU745" i="1"/>
  <c r="AV655" i="1"/>
  <c r="BA628" i="1"/>
  <c r="AZ729" i="1"/>
  <c r="AX498" i="1"/>
  <c r="AU843" i="1"/>
  <c r="AV321" i="1"/>
  <c r="AX601" i="1"/>
  <c r="BE717" i="1"/>
  <c r="AR739" i="1"/>
  <c r="BI614" i="1"/>
  <c r="AV424" i="1"/>
  <c r="AO648" i="1"/>
  <c r="AW260" i="1"/>
  <c r="BF351" i="1"/>
  <c r="BF787" i="1"/>
  <c r="AZ244" i="1"/>
  <c r="BJ729" i="1"/>
  <c r="BI841" i="1"/>
  <c r="BJ437" i="1"/>
  <c r="AP808" i="1"/>
  <c r="BC4" i="1"/>
  <c r="BG314" i="1"/>
  <c r="AO245" i="1"/>
  <c r="BD318" i="1"/>
  <c r="BC858" i="1"/>
  <c r="BG806" i="1"/>
  <c r="AU279" i="1"/>
  <c r="AQ255" i="1"/>
  <c r="BG233" i="1"/>
  <c r="AV779" i="1"/>
  <c r="AV921" i="1"/>
  <c r="BA305" i="1"/>
  <c r="AU817" i="1"/>
  <c r="AZ259" i="1"/>
  <c r="BE431" i="1"/>
  <c r="AX293" i="1"/>
  <c r="AX563" i="1"/>
  <c r="AP821" i="1"/>
  <c r="BF255" i="1"/>
  <c r="AP902" i="1"/>
  <c r="BJ963" i="1"/>
  <c r="AU342" i="1"/>
  <c r="AO250" i="1"/>
  <c r="AO311" i="1"/>
  <c r="AW269" i="1"/>
  <c r="BI402" i="1"/>
  <c r="AW239" i="1"/>
  <c r="BH246" i="1"/>
  <c r="BJ807" i="1"/>
  <c r="BE466" i="1"/>
  <c r="BH275" i="1"/>
  <c r="BI394" i="1"/>
  <c r="AW941" i="1"/>
  <c r="BA269" i="1"/>
  <c r="AT259" i="1"/>
  <c r="AZ16" i="1"/>
  <c r="BE952" i="1"/>
  <c r="AO357" i="1"/>
  <c r="AT350" i="1"/>
  <c r="AS443" i="1"/>
  <c r="AV759" i="1"/>
  <c r="AS265" i="1"/>
  <c r="AQ269" i="1"/>
  <c r="AS785" i="1"/>
  <c r="AV717" i="1"/>
  <c r="BD770" i="1"/>
  <c r="AX264" i="1"/>
  <c r="AS382" i="1"/>
  <c r="AS690" i="1"/>
  <c r="AX781" i="1"/>
  <c r="AO382" i="1"/>
  <c r="BB823" i="1"/>
  <c r="AZ968" i="1"/>
  <c r="AX357" i="1"/>
  <c r="AZ228" i="1"/>
  <c r="BJ352" i="1"/>
  <c r="AX810" i="1"/>
  <c r="BA414" i="1"/>
  <c r="BJ246" i="1"/>
  <c r="AU942" i="1"/>
  <c r="AO739" i="1"/>
  <c r="BI960" i="1"/>
  <c r="BB323" i="1"/>
  <c r="BF941" i="1"/>
  <c r="AY381" i="1"/>
  <c r="AO234" i="1"/>
  <c r="BE266" i="1"/>
  <c r="BF858" i="1"/>
  <c r="BI399" i="1"/>
  <c r="AP343" i="1"/>
  <c r="BC938" i="1"/>
  <c r="AZ870" i="1"/>
  <c r="AV446" i="1"/>
  <c r="AO401" i="1"/>
  <c r="AO979" i="1"/>
  <c r="AV378" i="1"/>
  <c r="BG575" i="1"/>
  <c r="AP223" i="1"/>
  <c r="BA454" i="1"/>
  <c r="AW323" i="1"/>
  <c r="BG317" i="1"/>
  <c r="AS985" i="1"/>
  <c r="AR454" i="1"/>
  <c r="AV319" i="1"/>
  <c r="BA312" i="1"/>
  <c r="BB679" i="1"/>
  <c r="BI941" i="1"/>
  <c r="AZ682" i="1"/>
  <c r="BJ389" i="1"/>
  <c r="BB935" i="1"/>
  <c r="AU442" i="1"/>
  <c r="AY372" i="1"/>
  <c r="BG355" i="1"/>
  <c r="AU359" i="1"/>
  <c r="BF355" i="1"/>
  <c r="BE270" i="1"/>
  <c r="AU425" i="1"/>
  <c r="AT969" i="1"/>
  <c r="BA437" i="1"/>
  <c r="BC335" i="1"/>
  <c r="BD417" i="1"/>
  <c r="BA373" i="1"/>
  <c r="AQ403" i="1"/>
  <c r="BI303" i="1"/>
  <c r="BC729" i="1"/>
  <c r="AT826" i="1"/>
  <c r="BD300" i="1"/>
  <c r="BC329" i="1"/>
  <c r="BD301" i="1"/>
  <c r="BB369" i="1"/>
  <c r="BI447" i="1"/>
  <c r="BA419" i="1"/>
  <c r="AU483" i="1"/>
  <c r="BE534" i="1"/>
  <c r="BI497" i="1"/>
  <c r="AU460" i="1"/>
  <c r="BJ716" i="1"/>
  <c r="BI260" i="1"/>
  <c r="BI384" i="1"/>
  <c r="BH513" i="1"/>
  <c r="BH555" i="1"/>
  <c r="AU501" i="1"/>
  <c r="AX252" i="1"/>
  <c r="BE305" i="1"/>
  <c r="AP818" i="1"/>
  <c r="BA218" i="1"/>
  <c r="BC284" i="1"/>
  <c r="BH869" i="1"/>
  <c r="AO370" i="1"/>
  <c r="BD282" i="1"/>
  <c r="BF406" i="1"/>
  <c r="AY422" i="1"/>
  <c r="AZ950" i="1"/>
  <c r="BH287" i="1"/>
  <c r="BI264" i="1"/>
  <c r="AU12" i="1"/>
  <c r="BF311" i="1"/>
  <c r="AT440" i="1"/>
  <c r="AV476" i="1"/>
  <c r="BC436" i="1"/>
  <c r="AV328" i="1"/>
  <c r="AZ295" i="1"/>
  <c r="AU382" i="1"/>
  <c r="BF830" i="1"/>
  <c r="AT697" i="1"/>
  <c r="AV285" i="1"/>
  <c r="BD473" i="1"/>
  <c r="BC611" i="1"/>
  <c r="AO268" i="1"/>
  <c r="AQ279" i="1"/>
  <c r="AQ276" i="1"/>
  <c r="AU898" i="1"/>
  <c r="AT519" i="1"/>
  <c r="AR714" i="1"/>
  <c r="AS775" i="1"/>
  <c r="AP753" i="1"/>
  <c r="BE786" i="1"/>
  <c r="AS707" i="1"/>
  <c r="AP270" i="1"/>
  <c r="AX948" i="1"/>
  <c r="BG249" i="1"/>
  <c r="BE333" i="1"/>
  <c r="BH586" i="1"/>
  <c r="BB686" i="1"/>
  <c r="BB811" i="1"/>
  <c r="AZ665" i="1"/>
  <c r="AU561" i="1"/>
  <c r="BB256" i="1"/>
  <c r="BG717" i="1"/>
  <c r="BB715" i="1"/>
  <c r="BD351" i="1"/>
  <c r="BF354" i="1"/>
  <c r="AQ770" i="1"/>
  <c r="BE272" i="1"/>
  <c r="BF502" i="1"/>
  <c r="BG739" i="1"/>
  <c r="AS241" i="1"/>
  <c r="BA724" i="1"/>
  <c r="BG711" i="1"/>
  <c r="AT495" i="1"/>
  <c r="BE284" i="1"/>
  <c r="BA835" i="1"/>
  <c r="AU815" i="1"/>
  <c r="BA498" i="1"/>
  <c r="AT650" i="1"/>
  <c r="BA677" i="1"/>
  <c r="AZ797" i="1"/>
  <c r="BG727" i="1"/>
  <c r="AY220" i="1"/>
  <c r="BB827" i="1"/>
  <c r="AR724" i="1"/>
  <c r="BE797" i="1"/>
  <c r="BF707" i="1"/>
  <c r="BB631" i="1"/>
  <c r="AR791" i="1"/>
  <c r="AV248" i="1"/>
  <c r="AR651" i="1"/>
  <c r="AW737" i="1"/>
  <c r="AY633" i="1"/>
  <c r="AP771" i="1"/>
  <c r="BJ705" i="1"/>
  <c r="BB828" i="1"/>
  <c r="BA351" i="1"/>
  <c r="BB682" i="1"/>
  <c r="BI230" i="1"/>
  <c r="AY818" i="1"/>
  <c r="BE855" i="1"/>
  <c r="BD694" i="1"/>
  <c r="AY734" i="1"/>
  <c r="BI318" i="1"/>
  <c r="AU397" i="1"/>
  <c r="AY826" i="1"/>
  <c r="BE769" i="1"/>
  <c r="AO269" i="1"/>
  <c r="BG782" i="1"/>
  <c r="AU645" i="1"/>
  <c r="BB657" i="1"/>
  <c r="AY842" i="1"/>
  <c r="AX379" i="1"/>
  <c r="BH856" i="1"/>
  <c r="AS745" i="1"/>
  <c r="BG858" i="1"/>
  <c r="AW847" i="1"/>
  <c r="BG704" i="1"/>
  <c r="BA749" i="1"/>
  <c r="BB262" i="1"/>
  <c r="AR558" i="1"/>
  <c r="BB514" i="1"/>
  <c r="AX587" i="1"/>
  <c r="BA710" i="1"/>
  <c r="AP759" i="1"/>
  <c r="AU694" i="1"/>
  <c r="BE225" i="1"/>
  <c r="BJ227" i="1"/>
  <c r="AZ234" i="1"/>
  <c r="AP746" i="1"/>
  <c r="BD807" i="1"/>
  <c r="AT806" i="1"/>
  <c r="BA818" i="1"/>
  <c r="AQ292" i="1"/>
  <c r="BC738" i="1"/>
  <c r="BF818" i="1"/>
  <c r="BG327" i="1"/>
  <c r="BF250" i="1"/>
  <c r="BF836" i="1"/>
  <c r="AR814" i="1"/>
  <c r="BE830" i="1"/>
  <c r="AV763" i="1"/>
  <c r="AP511" i="1"/>
  <c r="BB687" i="1"/>
  <c r="AT677" i="1"/>
  <c r="AR588" i="1"/>
  <c r="BC615" i="1"/>
  <c r="AU336" i="1"/>
  <c r="AX330" i="1"/>
  <c r="AQ790" i="1"/>
  <c r="BJ855" i="1"/>
  <c r="BI639" i="1"/>
  <c r="AW796" i="1"/>
  <c r="BE848" i="1"/>
  <c r="BH712" i="1"/>
  <c r="BD655" i="1"/>
  <c r="BJ486" i="1"/>
  <c r="BA763" i="1"/>
  <c r="AW835" i="1"/>
  <c r="BI686" i="1"/>
  <c r="BG691" i="1"/>
  <c r="AW341" i="1"/>
  <c r="AR512" i="1"/>
  <c r="BB805" i="1"/>
  <c r="AR317" i="1"/>
  <c r="BJ594" i="1"/>
  <c r="AY629" i="1"/>
  <c r="AY245" i="1"/>
  <c r="AP268" i="1"/>
  <c r="BD469" i="1"/>
  <c r="AZ556" i="1"/>
  <c r="BD346" i="1"/>
  <c r="AS751" i="1"/>
  <c r="BA795" i="1"/>
  <c r="AR8" i="1"/>
  <c r="AR262" i="1"/>
  <c r="AO777" i="1"/>
  <c r="AW784" i="1"/>
  <c r="BD258" i="1"/>
  <c r="AU716" i="1"/>
  <c r="AW258" i="1"/>
  <c r="AV709" i="1"/>
  <c r="AQ682" i="1"/>
  <c r="AQ759" i="1"/>
  <c r="AR718" i="1"/>
  <c r="BB849" i="1"/>
  <c r="AS826" i="1"/>
  <c r="BC506" i="1"/>
  <c r="AP567" i="1"/>
  <c r="AU766" i="1"/>
  <c r="BB697" i="1"/>
  <c r="AR256" i="1"/>
  <c r="AQ289" i="1"/>
  <c r="AP680" i="1"/>
  <c r="BH409" i="1"/>
  <c r="BG612" i="1"/>
  <c r="AU818" i="1"/>
  <c r="AZ693" i="1"/>
  <c r="AP785" i="1"/>
  <c r="BD823" i="1"/>
  <c r="AU820" i="1"/>
  <c r="AW820" i="1"/>
  <c r="BJ413" i="1"/>
  <c r="AX271" i="1"/>
  <c r="AR243" i="1"/>
  <c r="BH601" i="1"/>
  <c r="AS651" i="1"/>
  <c r="BC414" i="1"/>
  <c r="BF360" i="1"/>
  <c r="AS852" i="1"/>
  <c r="AY239" i="1"/>
  <c r="AT575" i="1"/>
  <c r="BI697" i="1"/>
  <c r="AY327" i="1"/>
  <c r="AP248" i="1"/>
  <c r="AU590" i="1"/>
  <c r="AS786" i="1"/>
  <c r="BC803" i="1"/>
  <c r="BJ313" i="1"/>
  <c r="BB961" i="1"/>
  <c r="AS774" i="1"/>
  <c r="BC621" i="1"/>
  <c r="AW462" i="1"/>
  <c r="AW752" i="1"/>
  <c r="BE243" i="1"/>
  <c r="AQ327" i="1"/>
  <c r="BD432" i="1"/>
  <c r="AQ683" i="1"/>
  <c r="AY700" i="1"/>
  <c r="AX830" i="1"/>
  <c r="AV714" i="1"/>
  <c r="BC845" i="1"/>
  <c r="AX825" i="1"/>
  <c r="BH773" i="1"/>
  <c r="BA911" i="1"/>
  <c r="AV829" i="1"/>
  <c r="AP715" i="1"/>
  <c r="BH381" i="1"/>
  <c r="AT282" i="1"/>
  <c r="AW293" i="1"/>
  <c r="AQ720" i="1"/>
  <c r="AX319" i="1"/>
  <c r="BI680" i="1"/>
  <c r="BC258" i="1"/>
  <c r="AZ776" i="1"/>
  <c r="AZ653" i="1"/>
  <c r="AO699" i="1"/>
  <c r="AQ717" i="1"/>
  <c r="AS245" i="1"/>
  <c r="AX239" i="1"/>
  <c r="BC389" i="1"/>
  <c r="BE314" i="1"/>
  <c r="BA247" i="1"/>
  <c r="AT690" i="1"/>
  <c r="BH639" i="1"/>
  <c r="AT842" i="1"/>
  <c r="AW699" i="1"/>
  <c r="AP782" i="1"/>
  <c r="AW372" i="1"/>
  <c r="AY378" i="1"/>
  <c r="AS698" i="1"/>
  <c r="AX363" i="1"/>
  <c r="AY321" i="1"/>
  <c r="BG566" i="1"/>
  <c r="BJ254" i="1"/>
  <c r="BB781" i="1"/>
  <c r="BC683" i="1"/>
  <c r="AX841" i="1"/>
  <c r="AW766" i="1"/>
  <c r="AO360" i="1"/>
  <c r="AX234" i="1"/>
  <c r="BE445" i="1"/>
  <c r="BI731" i="1"/>
  <c r="BG804" i="1"/>
  <c r="BH336" i="1"/>
  <c r="BG682" i="1"/>
  <c r="AP698" i="1"/>
  <c r="BC742" i="1"/>
  <c r="BJ599" i="1"/>
  <c r="AW838" i="1"/>
  <c r="BE755" i="1"/>
  <c r="BH762" i="1"/>
  <c r="BB327" i="1"/>
  <c r="AY432" i="1"/>
  <c r="AX832" i="1"/>
  <c r="BH407" i="1"/>
  <c r="BA782" i="1"/>
  <c r="BE734" i="1"/>
  <c r="AY702" i="1"/>
  <c r="BF789" i="1"/>
  <c r="AU277" i="1"/>
  <c r="AS239" i="1"/>
  <c r="AU239" i="1"/>
  <c r="BH354" i="1"/>
  <c r="BB745" i="1"/>
  <c r="BH399" i="1"/>
  <c r="BI411" i="1"/>
  <c r="BA253" i="1"/>
  <c r="BD819" i="1"/>
  <c r="AY653" i="1"/>
  <c r="BF738" i="1"/>
  <c r="BI821" i="1"/>
  <c r="BE361" i="1"/>
  <c r="BB265" i="1"/>
  <c r="BF231" i="1"/>
  <c r="BC473" i="1"/>
  <c r="AZ261" i="1"/>
  <c r="BJ221" i="1"/>
  <c r="AV794" i="1"/>
  <c r="AR433" i="1"/>
  <c r="BG844" i="1"/>
  <c r="AO688" i="1"/>
  <c r="AO878" i="1"/>
  <c r="BH683" i="1"/>
  <c r="AR618" i="1"/>
  <c r="BJ231" i="1"/>
  <c r="BB238" i="1"/>
  <c r="BE426" i="1"/>
  <c r="AV806" i="1"/>
  <c r="AO251" i="1"/>
  <c r="BF279" i="1"/>
  <c r="BA252" i="1"/>
  <c r="BE600" i="1"/>
  <c r="AV401" i="1"/>
  <c r="AS780" i="1"/>
  <c r="BA237" i="1"/>
  <c r="BB367" i="1"/>
  <c r="BA842" i="1"/>
  <c r="BD253" i="1"/>
  <c r="AV227" i="1"/>
  <c r="BJ689" i="1"/>
  <c r="AZ285" i="1"/>
  <c r="AW713" i="1"/>
  <c r="AR805" i="1"/>
  <c r="BH654" i="1"/>
  <c r="BF600" i="1"/>
  <c r="AQ389" i="1"/>
  <c r="BI737" i="1"/>
  <c r="AP651" i="1"/>
  <c r="BH732" i="1"/>
  <c r="AX262" i="1"/>
  <c r="AW818" i="1"/>
  <c r="AW770" i="1"/>
  <c r="AP294" i="1"/>
  <c r="BI306" i="1"/>
  <c r="AP297" i="1"/>
  <c r="BA241" i="1"/>
  <c r="AW857" i="1"/>
  <c r="BI302" i="1"/>
  <c r="AP296" i="1"/>
  <c r="BA406" i="1"/>
  <c r="BG386" i="1"/>
  <c r="BC649" i="1"/>
  <c r="BF316" i="1"/>
  <c r="AR676" i="1"/>
  <c r="AQ223" i="1"/>
  <c r="AP689" i="1"/>
  <c r="AU776" i="1"/>
  <c r="AR823" i="1"/>
  <c r="BJ543" i="1"/>
  <c r="AW576" i="1"/>
  <c r="AV746" i="1"/>
  <c r="AP508" i="1"/>
  <c r="AQ484" i="1"/>
  <c r="BC835" i="1"/>
  <c r="BF786" i="1"/>
  <c r="BG356" i="1"/>
  <c r="AU669" i="1"/>
  <c r="AS649" i="1"/>
  <c r="BG310" i="1"/>
  <c r="BF260" i="1"/>
  <c r="BH653" i="1"/>
  <c r="BA231" i="1"/>
  <c r="BC782" i="1"/>
  <c r="AV723" i="1"/>
  <c r="AO708" i="1"/>
  <c r="BD797" i="1"/>
  <c r="BJ361" i="1"/>
  <c r="AO840" i="1"/>
  <c r="AR228" i="1"/>
  <c r="AO330" i="1"/>
  <c r="AQ336" i="1"/>
  <c r="AP681" i="1"/>
  <c r="BH464" i="1"/>
  <c r="BF767" i="1"/>
  <c r="BB807" i="1"/>
  <c r="BI249" i="1"/>
  <c r="BG594" i="1"/>
  <c r="BG785" i="1"/>
  <c r="AZ278" i="1"/>
  <c r="BJ677" i="1"/>
  <c r="AO807" i="1"/>
  <c r="BI256" i="1"/>
  <c r="AX265" i="1"/>
  <c r="AR272" i="1"/>
  <c r="BE821" i="1"/>
  <c r="AP626" i="1"/>
  <c r="BI802" i="1"/>
  <c r="AY813" i="1"/>
  <c r="AT802" i="1"/>
  <c r="AS246" i="1"/>
  <c r="AR727" i="1"/>
  <c r="AX794" i="1"/>
  <c r="AU813" i="1"/>
  <c r="BD799" i="1"/>
  <c r="BH746" i="1"/>
  <c r="AS770" i="1"/>
  <c r="AT298" i="1"/>
  <c r="AU770" i="1"/>
  <c r="AP677" i="1"/>
  <c r="AX523" i="1"/>
  <c r="AT529" i="1"/>
  <c r="BD381" i="1"/>
  <c r="AP456" i="1"/>
  <c r="AV301" i="1"/>
  <c r="AR441" i="1"/>
  <c r="AZ676" i="1"/>
  <c r="AX358" i="1"/>
  <c r="AR293" i="1"/>
  <c r="AT368" i="1"/>
  <c r="AU793" i="1"/>
  <c r="AO841" i="1"/>
  <c r="BF835" i="1"/>
  <c r="BG425" i="1"/>
  <c r="AO808" i="1"/>
  <c r="BA780" i="1"/>
  <c r="AY303" i="1"/>
  <c r="BI343" i="1"/>
  <c r="BF434" i="1"/>
  <c r="BG803" i="1"/>
  <c r="BD362" i="1"/>
  <c r="BB321" i="1"/>
  <c r="BC894" i="1"/>
  <c r="AO352" i="1"/>
  <c r="BF372" i="1"/>
  <c r="AY379" i="1"/>
  <c r="BF939" i="1"/>
  <c r="BG258" i="1"/>
  <c r="BH294" i="1"/>
  <c r="BC386" i="1"/>
  <c r="AR388" i="1"/>
  <c r="BB358" i="1"/>
  <c r="AY337" i="1"/>
  <c r="AU319" i="1"/>
  <c r="AY452" i="1"/>
  <c r="AR891" i="1"/>
  <c r="AU352" i="1"/>
  <c r="BI868" i="1"/>
  <c r="AQ330" i="1"/>
  <c r="BD387" i="1"/>
  <c r="AY794" i="1"/>
  <c r="BE253" i="1"/>
  <c r="AT414" i="1"/>
  <c r="BH438" i="1"/>
  <c r="AV885" i="1"/>
  <c r="AT475" i="1"/>
  <c r="BF325" i="1"/>
  <c r="AO713" i="1"/>
  <c r="AY335" i="1"/>
  <c r="AO692" i="1"/>
  <c r="AQ331" i="1"/>
  <c r="AR772" i="1"/>
  <c r="AT363" i="1"/>
  <c r="BF388" i="1"/>
  <c r="AS325" i="1"/>
  <c r="AT579" i="1"/>
  <c r="BH744" i="1"/>
  <c r="AU835" i="1"/>
  <c r="AP416" i="1"/>
  <c r="AU652" i="1"/>
  <c r="BH304" i="1"/>
  <c r="AW680" i="1"/>
  <c r="BB310" i="1"/>
  <c r="AV357" i="1"/>
  <c r="BG857" i="1"/>
  <c r="BI261" i="1"/>
  <c r="AV462" i="1"/>
  <c r="BC385" i="1"/>
  <c r="AO296" i="1"/>
  <c r="AS418" i="1"/>
  <c r="AQ306" i="1"/>
  <c r="AQ673" i="1"/>
  <c r="AY478" i="1"/>
  <c r="BH391" i="1"/>
  <c r="BG388" i="1"/>
  <c r="BH345" i="1"/>
  <c r="BD944" i="1"/>
  <c r="AQ238" i="1"/>
  <c r="AP836" i="1"/>
  <c r="AP695" i="1"/>
  <c r="BC967" i="1"/>
  <c r="BJ834" i="1"/>
  <c r="BH224" i="1"/>
  <c r="BE317" i="1"/>
  <c r="BB443" i="1"/>
  <c r="AW985" i="1"/>
  <c r="AV798" i="1"/>
  <c r="AX838" i="1"/>
  <c r="BE768" i="1"/>
  <c r="AU306" i="1"/>
  <c r="BH270" i="1"/>
  <c r="BB348" i="1"/>
  <c r="AO333" i="1"/>
  <c r="AY710" i="1"/>
  <c r="BI296" i="1"/>
  <c r="BD377" i="1"/>
  <c r="BD262" i="1"/>
  <c r="AP283" i="1"/>
  <c r="AV232" i="1"/>
  <c r="AV708" i="1"/>
  <c r="AQ705" i="1"/>
  <c r="AU312" i="1"/>
  <c r="AY323" i="1"/>
  <c r="BC376" i="1"/>
  <c r="BI379" i="1"/>
  <c r="AP854" i="1"/>
  <c r="AV704" i="1"/>
  <c r="AR370" i="1"/>
  <c r="AP327" i="1"/>
  <c r="AU372" i="1"/>
  <c r="BE869" i="1"/>
  <c r="BD328" i="1"/>
  <c r="BH323" i="1"/>
  <c r="BB797" i="1"/>
  <c r="BD271" i="1"/>
  <c r="BD427" i="1"/>
  <c r="AO274" i="1"/>
  <c r="AU844" i="1"/>
  <c r="AO867" i="1"/>
  <c r="AO356" i="1"/>
  <c r="AO336" i="1"/>
  <c r="AW824" i="1"/>
  <c r="BI413" i="1"/>
  <c r="BF438" i="1"/>
  <c r="BG371" i="1"/>
  <c r="BJ304" i="1"/>
  <c r="AY948" i="1"/>
  <c r="AZ374" i="1"/>
  <c r="AZ331" i="1"/>
  <c r="BD445" i="1"/>
  <c r="AP384" i="1"/>
  <c r="AU437" i="1"/>
  <c r="AR346" i="1"/>
  <c r="AS339" i="1"/>
  <c r="BH392" i="1"/>
  <c r="BH454" i="1"/>
  <c r="AS973" i="1"/>
  <c r="AT794" i="1"/>
  <c r="BB413" i="1"/>
  <c r="AR365" i="1"/>
  <c r="AV346" i="1"/>
  <c r="BE958" i="1"/>
  <c r="AQ651" i="1"/>
  <c r="BA244" i="1"/>
  <c r="BG406" i="1"/>
  <c r="BE707" i="1"/>
  <c r="AZ231" i="1"/>
  <c r="BI262" i="1"/>
  <c r="BB748" i="1"/>
  <c r="AR769" i="1"/>
  <c r="BG795" i="1"/>
  <c r="AT816" i="1"/>
  <c r="AY218" i="1"/>
  <c r="AO310" i="1"/>
  <c r="BH384" i="1"/>
  <c r="BF706" i="1"/>
  <c r="BI537" i="1"/>
  <c r="AW508" i="1"/>
  <c r="AS812" i="1"/>
  <c r="AX722" i="1"/>
  <c r="BB558" i="1"/>
  <c r="AV689" i="1"/>
  <c r="AT695" i="1"/>
  <c r="BB505" i="1"/>
  <c r="AQ379" i="1"/>
  <c r="BC249" i="1"/>
  <c r="BB731" i="1"/>
  <c r="BB783" i="1"/>
  <c r="AQ490" i="1"/>
  <c r="AW630" i="1"/>
  <c r="BE624" i="1"/>
  <c r="BG609" i="1"/>
  <c r="BI530" i="1"/>
  <c r="AY782" i="1"/>
  <c r="AP363" i="1"/>
  <c r="AO410" i="1"/>
  <c r="BF741" i="1"/>
  <c r="BB353" i="1"/>
  <c r="AU762" i="1"/>
  <c r="AT683" i="1"/>
  <c r="BH725" i="1"/>
  <c r="BH793" i="1"/>
  <c r="AW357" i="1"/>
  <c r="AU800" i="1"/>
  <c r="AS228" i="1"/>
  <c r="AS379" i="1"/>
  <c r="BE328" i="1"/>
  <c r="AW774" i="1"/>
  <c r="AP722" i="1"/>
  <c r="AX550" i="1"/>
  <c r="AV252" i="1"/>
  <c r="BJ324" i="1"/>
  <c r="AY833" i="1"/>
  <c r="AS638" i="1"/>
  <c r="AT321" i="1"/>
  <c r="BA662" i="1"/>
  <c r="AP227" i="1"/>
  <c r="AX733" i="1"/>
  <c r="AT309" i="1"/>
  <c r="AP328" i="1"/>
  <c r="BI762" i="1"/>
  <c r="BH791" i="1"/>
  <c r="AR233" i="1"/>
  <c r="AP749" i="1"/>
  <c r="BJ222" i="1"/>
  <c r="AV843" i="1"/>
  <c r="BH699" i="1"/>
  <c r="BJ566" i="1"/>
  <c r="BB710" i="1"/>
  <c r="AW715" i="1"/>
  <c r="BC838" i="1"/>
  <c r="BI796" i="1"/>
  <c r="BJ837" i="1"/>
  <c r="AT422" i="1"/>
  <c r="AR766" i="1"/>
  <c r="BD778" i="1"/>
  <c r="BI242" i="1"/>
  <c r="BE342" i="1"/>
  <c r="AX626" i="1"/>
  <c r="AP841" i="1"/>
  <c r="BB294" i="1"/>
  <c r="BC854" i="1"/>
  <c r="AV677" i="1"/>
  <c r="AT538" i="1"/>
  <c r="BB815" i="1"/>
  <c r="BJ784" i="1"/>
  <c r="AR688" i="1"/>
  <c r="AS601" i="1"/>
  <c r="BA564" i="1"/>
  <c r="AO700" i="1"/>
  <c r="BF233" i="1"/>
  <c r="AS823" i="1"/>
  <c r="AU755" i="1"/>
  <c r="AQ825" i="1"/>
  <c r="AT265" i="1"/>
  <c r="AU833" i="1"/>
  <c r="BD820" i="1"/>
  <c r="BG778" i="1"/>
  <c r="BB818" i="1"/>
  <c r="BH547" i="1"/>
  <c r="BI717" i="1"/>
  <c r="AO728" i="1"/>
  <c r="BH382" i="1"/>
  <c r="AX784" i="1"/>
  <c r="AV730" i="1"/>
  <c r="AQ840" i="1"/>
  <c r="BE489" i="1"/>
  <c r="AW601" i="1"/>
  <c r="BE308" i="1"/>
  <c r="BB414" i="1"/>
  <c r="AR729" i="1"/>
  <c r="AQ517" i="1"/>
  <c r="BA665" i="1"/>
  <c r="BD624" i="1"/>
  <c r="AU381" i="1"/>
  <c r="BB785" i="1"/>
  <c r="BC675" i="1"/>
  <c r="BB708" i="1"/>
  <c r="BF690" i="1"/>
  <c r="AZ549" i="1"/>
  <c r="AX730" i="1"/>
  <c r="AV782" i="1"/>
  <c r="BC949" i="1"/>
  <c r="BD498" i="1"/>
  <c r="AZ802" i="1"/>
  <c r="AW705" i="1"/>
  <c r="BE674" i="1"/>
  <c r="BC696" i="1"/>
  <c r="BC327" i="1"/>
  <c r="BI464" i="1"/>
  <c r="BE463" i="1"/>
  <c r="BC295" i="1"/>
  <c r="BB334" i="1"/>
  <c r="AV720" i="1"/>
  <c r="AT229" i="1"/>
  <c r="BB736" i="1"/>
  <c r="BD354" i="1"/>
  <c r="AY460" i="1"/>
  <c r="BA282" i="1"/>
  <c r="AV688" i="1"/>
  <c r="BD782" i="1"/>
  <c r="AZ354" i="1"/>
  <c r="AO832" i="1"/>
  <c r="AO667" i="1"/>
  <c r="AZ735" i="1"/>
  <c r="AR706" i="1"/>
  <c r="AT224" i="1"/>
  <c r="BA267" i="1"/>
  <c r="BF736" i="1"/>
  <c r="AS819" i="1"/>
  <c r="AS771" i="1"/>
  <c r="BH269" i="1"/>
  <c r="AY630" i="1"/>
  <c r="BD402" i="1"/>
  <c r="AZ275" i="1"/>
  <c r="BG412" i="1"/>
  <c r="BA594" i="1"/>
  <c r="AQ648" i="1"/>
  <c r="AT687" i="1"/>
  <c r="AQ739" i="1"/>
  <c r="BC657" i="1"/>
  <c r="BG827" i="1"/>
  <c r="AX275" i="1"/>
  <c r="AY942" i="1"/>
  <c r="AQ806" i="1"/>
  <c r="AW685" i="1"/>
  <c r="AU353" i="1"/>
  <c r="BF382" i="1"/>
  <c r="BF377" i="1"/>
  <c r="AY450" i="1"/>
  <c r="AQ784" i="1"/>
  <c r="BE375" i="1"/>
  <c r="BB285" i="1"/>
  <c r="AS768" i="1"/>
  <c r="AU760" i="1"/>
  <c r="BD244" i="1"/>
  <c r="BB720" i="1"/>
  <c r="AW279" i="1"/>
  <c r="AP281" i="1"/>
  <c r="AR408" i="1"/>
  <c r="AU720" i="1"/>
  <c r="BG816" i="1"/>
  <c r="AW626" i="1"/>
  <c r="AV818" i="1"/>
  <c r="AT345" i="1"/>
  <c r="BI267" i="1"/>
  <c r="BD257" i="1"/>
  <c r="AV666" i="1"/>
  <c r="AR252" i="1"/>
  <c r="AU349" i="1"/>
  <c r="BC330" i="1"/>
  <c r="BB757" i="1"/>
  <c r="AY657" i="1"/>
  <c r="BH535" i="1"/>
  <c r="BH668" i="1"/>
  <c r="AT609" i="1"/>
  <c r="BC233" i="1"/>
  <c r="AW390" i="1"/>
  <c r="AX468" i="1"/>
  <c r="BH252" i="1"/>
  <c r="AT219" i="1"/>
  <c r="BD315" i="1"/>
  <c r="AU731" i="1"/>
  <c r="BI361" i="1"/>
  <c r="AX668" i="1"/>
  <c r="BE759" i="1"/>
  <c r="BG662" i="1"/>
  <c r="AY238" i="1"/>
  <c r="AQ266" i="1"/>
  <c r="AZ816" i="1"/>
  <c r="AU440" i="1"/>
  <c r="AR849" i="1"/>
  <c r="AU834" i="1"/>
  <c r="AU700" i="1"/>
  <c r="AR789" i="1"/>
  <c r="BE368" i="1"/>
  <c r="AX392" i="1"/>
  <c r="BI506" i="1"/>
  <c r="BG531" i="1"/>
  <c r="BD711" i="1"/>
  <c r="AQ681" i="1"/>
  <c r="BC737" i="1"/>
  <c r="BI778" i="1"/>
  <c r="AX706" i="1"/>
  <c r="AR755" i="1"/>
  <c r="AT258" i="1"/>
  <c r="BG370" i="1"/>
  <c r="AR525" i="1"/>
  <c r="AP289" i="1"/>
  <c r="AY244" i="1"/>
  <c r="BG960" i="1"/>
  <c r="BG442" i="1"/>
  <c r="BB307" i="1"/>
  <c r="AV312" i="1"/>
  <c r="BF849" i="1"/>
  <c r="BE854" i="1"/>
  <c r="AW405" i="1"/>
  <c r="AT828" i="1"/>
  <c r="BE747" i="1"/>
  <c r="BD287" i="1"/>
  <c r="BA898" i="1"/>
  <c r="AV565" i="1"/>
  <c r="BE262" i="1"/>
  <c r="AU611" i="1"/>
  <c r="BA292" i="1"/>
  <c r="BB809" i="1"/>
  <c r="BD252" i="1"/>
  <c r="AX701" i="1"/>
  <c r="AQ606" i="1"/>
  <c r="AQ710" i="1"/>
  <c r="BA490" i="1"/>
  <c r="AO825" i="1"/>
  <c r="AP703" i="1"/>
  <c r="BB305" i="1"/>
  <c r="AX820" i="1"/>
  <c r="BC781" i="1"/>
  <c r="AT791" i="1"/>
  <c r="BH784" i="1"/>
  <c r="AR838" i="1"/>
  <c r="AY752" i="1"/>
  <c r="AX497" i="1"/>
  <c r="BJ630" i="1"/>
  <c r="AQ366" i="1"/>
  <c r="AW264" i="1"/>
  <c r="BJ379" i="1"/>
  <c r="AQ450" i="1"/>
  <c r="AV363" i="1"/>
  <c r="BC360" i="1"/>
  <c r="AT797" i="1"/>
  <c r="AW286" i="1"/>
  <c r="AU362" i="1"/>
  <c r="AX849" i="1"/>
  <c r="BB226" i="1"/>
  <c r="AQ473" i="1"/>
  <c r="BE617" i="1"/>
  <c r="BB543" i="1"/>
  <c r="AU608" i="1"/>
  <c r="AU706" i="1"/>
  <c r="AR340" i="1"/>
  <c r="AO853" i="1"/>
  <c r="BF551" i="1"/>
  <c r="BG312" i="1"/>
  <c r="AV795" i="1"/>
  <c r="BB570" i="1"/>
  <c r="BG252" i="1"/>
  <c r="AO625" i="1"/>
  <c r="BH321" i="1"/>
  <c r="AU329" i="1"/>
  <c r="AX843" i="1"/>
  <c r="AO589" i="1"/>
  <c r="AU628" i="1"/>
  <c r="AU270" i="1"/>
  <c r="BE712" i="1"/>
  <c r="BH367" i="1"/>
  <c r="AZ294" i="1"/>
  <c r="BG763" i="1"/>
  <c r="BI500" i="1"/>
  <c r="BJ679" i="1"/>
  <c r="BD846" i="1"/>
  <c r="BF765" i="1"/>
  <c r="BC504" i="1"/>
  <c r="AP424" i="1"/>
  <c r="BJ852" i="1"/>
  <c r="BH700" i="1"/>
  <c r="AO342" i="1"/>
  <c r="BA238" i="1"/>
  <c r="BC722" i="1"/>
  <c r="AZ385" i="1"/>
  <c r="AX273" i="1"/>
  <c r="BE306" i="1"/>
  <c r="BI781" i="1"/>
  <c r="AO248" i="1"/>
  <c r="AT380" i="1"/>
  <c r="BI571" i="1"/>
  <c r="BF733" i="1"/>
  <c r="BF226" i="1"/>
  <c r="BG221" i="1"/>
  <c r="BC219" i="1"/>
  <c r="BI473" i="1"/>
  <c r="AX822" i="1"/>
  <c r="BG222" i="1"/>
  <c r="BE547" i="1"/>
  <c r="BB592" i="1"/>
  <c r="AS804" i="1"/>
  <c r="BD634" i="1"/>
  <c r="AS290" i="1"/>
  <c r="AV681" i="1"/>
  <c r="BC490" i="1"/>
  <c r="BC843" i="1"/>
  <c r="AO613" i="1"/>
  <c r="AZ784" i="1"/>
  <c r="AU244" i="1"/>
  <c r="AV627" i="1"/>
  <c r="AZ340" i="1"/>
  <c r="AR306" i="1"/>
  <c r="BA400" i="1"/>
  <c r="BI773" i="1"/>
  <c r="BH436" i="1"/>
  <c r="AY810" i="1"/>
  <c r="BE846" i="1"/>
  <c r="AV422" i="1"/>
  <c r="AT288" i="1"/>
  <c r="AQ301" i="1"/>
  <c r="AP794" i="1"/>
  <c r="BD355" i="1"/>
  <c r="AQ548" i="1"/>
  <c r="AV765" i="1"/>
  <c r="BI578" i="1"/>
  <c r="AW377" i="1"/>
  <c r="AW832" i="1"/>
  <c r="BH769" i="1"/>
  <c r="BC761" i="1"/>
  <c r="BG762" i="1"/>
  <c r="BD716" i="1"/>
  <c r="BI793" i="1"/>
  <c r="AP845" i="1"/>
  <c r="BD617" i="1"/>
  <c r="AT750" i="1"/>
  <c r="BG750" i="1"/>
  <c r="AS292" i="1"/>
  <c r="BA304" i="1"/>
  <c r="AS489" i="1"/>
  <c r="BH835" i="1"/>
  <c r="BH596" i="1"/>
  <c r="AQ753" i="1"/>
  <c r="AU838" i="1"/>
  <c r="BI750" i="1"/>
  <c r="AU857" i="1"/>
  <c r="AX757" i="1"/>
  <c r="AZ799" i="1"/>
  <c r="BD848" i="1"/>
  <c r="AP544" i="1"/>
  <c r="AT789" i="1"/>
  <c r="AY345" i="1"/>
  <c r="AZ874" i="1"/>
  <c r="AS837" i="1"/>
  <c r="BC833" i="1"/>
  <c r="AP288" i="1"/>
  <c r="BD614" i="1"/>
  <c r="BG348" i="1"/>
  <c r="AU693" i="1"/>
  <c r="BH322" i="1"/>
  <c r="BC290" i="1"/>
  <c r="AU679" i="1"/>
  <c r="BA328" i="1"/>
  <c r="AP834" i="1"/>
  <c r="AV556" i="1"/>
  <c r="AP332" i="1"/>
  <c r="BD220" i="1"/>
  <c r="BD879" i="1"/>
  <c r="AY390" i="1"/>
  <c r="AO704" i="1"/>
  <c r="AT326" i="1"/>
  <c r="AX369" i="1"/>
  <c r="AQ244" i="1"/>
  <c r="BI276" i="1"/>
  <c r="BI454" i="1"/>
  <c r="BJ952" i="1"/>
  <c r="AS850" i="1"/>
  <c r="AO235" i="1"/>
  <c r="BG432" i="1"/>
  <c r="BB5" i="1"/>
  <c r="AW692" i="1"/>
  <c r="AX366" i="1"/>
  <c r="AZ263" i="1"/>
  <c r="BE906" i="1"/>
  <c r="AU363" i="1"/>
  <c r="BI337" i="1"/>
  <c r="AV439" i="1"/>
  <c r="AZ280" i="1"/>
  <c r="AR600" i="1"/>
  <c r="BC480" i="1"/>
  <c r="AZ304" i="1"/>
  <c r="AR304" i="1"/>
  <c r="BB251" i="1"/>
  <c r="AO332" i="1"/>
  <c r="AV386" i="1"/>
  <c r="AR865" i="1"/>
  <c r="BB673" i="1"/>
  <c r="BJ291" i="1"/>
  <c r="BA841" i="1"/>
  <c r="AR799" i="1"/>
  <c r="AW678" i="1"/>
  <c r="AT474" i="1"/>
  <c r="BD853" i="1"/>
  <c r="BH343" i="1"/>
  <c r="AQ791" i="1"/>
  <c r="BI833" i="1"/>
  <c r="BF275" i="1"/>
  <c r="BD557" i="1"/>
  <c r="AS683" i="1"/>
  <c r="BF677" i="1"/>
  <c r="BE744" i="1"/>
  <c r="AU961" i="1"/>
  <c r="BF467" i="1"/>
  <c r="AW725" i="1"/>
  <c r="BC411" i="1"/>
  <c r="AS223" i="1"/>
  <c r="BG420" i="1"/>
  <c r="BG441" i="1"/>
  <c r="AU423" i="1"/>
  <c r="BB950" i="1"/>
  <c r="AW382" i="1"/>
  <c r="AV353" i="1"/>
  <c r="AU289" i="1"/>
  <c r="AV916" i="1"/>
  <c r="AY361" i="1"/>
  <c r="BF318" i="1"/>
  <c r="AS739" i="1"/>
  <c r="AX872" i="1"/>
  <c r="AY778" i="1"/>
  <c r="BF335" i="1"/>
  <c r="AO255" i="1"/>
  <c r="AU325" i="1"/>
  <c r="AP478" i="1"/>
  <c r="BJ306" i="1"/>
  <c r="AQ272" i="1"/>
  <c r="BH426" i="1"/>
  <c r="AO221" i="1"/>
  <c r="BD246" i="1"/>
  <c r="BD682" i="1"/>
  <c r="AY295" i="1"/>
  <c r="AU367" i="1"/>
  <c r="AQ472" i="1"/>
  <c r="AU874" i="1"/>
  <c r="AT404" i="1"/>
  <c r="BD367" i="1"/>
  <c r="BI432" i="1"/>
  <c r="BH463" i="1"/>
  <c r="BI887" i="1"/>
  <c r="AX851" i="1"/>
  <c r="BI703" i="1"/>
  <c r="BJ316" i="1"/>
  <c r="BC394" i="1"/>
  <c r="AY875" i="1"/>
  <c r="AZ495" i="1"/>
  <c r="BD392" i="1"/>
  <c r="BA73" i="1"/>
  <c r="BD340" i="1"/>
  <c r="BF269" i="1"/>
  <c r="AV802" i="1"/>
  <c r="BB821" i="1"/>
  <c r="BC321" i="1"/>
  <c r="AT821" i="1"/>
  <c r="AQ824" i="1"/>
  <c r="BC235" i="1"/>
  <c r="AW393" i="1"/>
  <c r="BF291" i="1"/>
  <c r="AY697" i="1"/>
  <c r="BA897" i="1"/>
  <c r="BF395" i="1"/>
  <c r="AR867" i="1"/>
  <c r="BH400" i="1"/>
  <c r="AR953" i="1"/>
  <c r="AT277" i="1"/>
  <c r="AW443" i="1"/>
  <c r="BH876" i="1"/>
  <c r="BA467" i="1"/>
  <c r="BC887" i="1"/>
  <c r="BE389" i="1"/>
  <c r="AZ479" i="1"/>
  <c r="AZ900" i="1"/>
  <c r="BJ433" i="1"/>
  <c r="BC868" i="1"/>
  <c r="AT862" i="1"/>
  <c r="AU433" i="1"/>
  <c r="AY380" i="1"/>
  <c r="AQ858" i="1"/>
  <c r="BH471" i="1"/>
  <c r="AR391" i="1"/>
  <c r="BJ268" i="1"/>
  <c r="BD942" i="1"/>
  <c r="AW352" i="1"/>
  <c r="AZ409" i="1"/>
  <c r="AT262" i="1"/>
  <c r="BI225" i="1"/>
  <c r="AZ274" i="1"/>
  <c r="AT743" i="1"/>
  <c r="AS235" i="1"/>
  <c r="BG751" i="1"/>
  <c r="BD813" i="1"/>
  <c r="BB790" i="1"/>
  <c r="AQ782" i="1"/>
  <c r="AW416" i="1"/>
  <c r="BC257" i="1"/>
  <c r="AY501" i="1"/>
  <c r="BG696" i="1"/>
  <c r="AP744" i="1"/>
  <c r="BA702" i="1"/>
  <c r="AZ596" i="1"/>
  <c r="BJ773" i="1"/>
  <c r="BJ526" i="1"/>
  <c r="BI772" i="1"/>
  <c r="AT388" i="1"/>
  <c r="AT714" i="1"/>
  <c r="AT803" i="1"/>
  <c r="AQ268" i="1"/>
  <c r="BG734" i="1"/>
  <c r="AO714" i="1"/>
  <c r="AY304" i="1"/>
  <c r="AX724" i="1"/>
  <c r="AV333" i="1"/>
  <c r="BB518" i="1"/>
  <c r="BG552" i="1"/>
  <c r="AW252" i="1"/>
  <c r="AX281" i="1"/>
  <c r="AV399" i="1"/>
  <c r="BC323" i="1"/>
  <c r="BC721" i="1"/>
  <c r="BI224" i="1"/>
  <c r="BH724" i="1"/>
  <c r="AX686" i="1"/>
  <c r="BD219" i="1"/>
  <c r="AT243" i="1"/>
  <c r="AQ305" i="1"/>
  <c r="AY472" i="1"/>
  <c r="AV447" i="1"/>
  <c r="AR265" i="1"/>
  <c r="BI330" i="1"/>
  <c r="BG651" i="1"/>
  <c r="BC403" i="1"/>
  <c r="BF538" i="1"/>
  <c r="AY221" i="1"/>
  <c r="AU228" i="1"/>
  <c r="AW653" i="1"/>
  <c r="AO751" i="1"/>
  <c r="AP485" i="1"/>
  <c r="AZ584" i="1"/>
  <c r="AU493" i="1"/>
  <c r="BE264" i="1"/>
  <c r="BF717" i="1"/>
  <c r="BI311" i="1"/>
  <c r="BB337" i="1"/>
  <c r="AZ756" i="1"/>
  <c r="BD800" i="1"/>
  <c r="BE729" i="1"/>
  <c r="BJ223" i="1"/>
  <c r="BG747" i="1"/>
  <c r="AU316" i="1"/>
  <c r="AR222" i="1"/>
  <c r="BJ235" i="1"/>
  <c r="AY720" i="1"/>
  <c r="AY289" i="1"/>
  <c r="BE252" i="1"/>
  <c r="AY825" i="1"/>
  <c r="AO684" i="1"/>
  <c r="BC496" i="1"/>
  <c r="BD620" i="1"/>
  <c r="BJ494" i="1"/>
  <c r="AT663" i="1"/>
  <c r="BB314" i="1"/>
  <c r="BJ495" i="1"/>
  <c r="BB576" i="1"/>
  <c r="BG632" i="1"/>
  <c r="BG484" i="1"/>
  <c r="AP699" i="1"/>
  <c r="BH441" i="1"/>
  <c r="AS835" i="1"/>
  <c r="BB258" i="1"/>
  <c r="BA545" i="1"/>
  <c r="AU709" i="1"/>
  <c r="AQ749" i="1"/>
  <c r="BA696" i="1"/>
  <c r="BI391" i="1"/>
  <c r="BD773" i="1"/>
  <c r="AZ467" i="1"/>
  <c r="AT748" i="1"/>
  <c r="AV574" i="1"/>
  <c r="BD798" i="1"/>
  <c r="BE690" i="1"/>
  <c r="AZ547" i="1"/>
  <c r="AX441" i="1"/>
  <c r="AR956" i="1"/>
  <c r="AV807" i="1"/>
  <c r="AW803" i="1"/>
  <c r="BE697" i="1"/>
  <c r="BG776" i="1"/>
  <c r="AR287" i="1"/>
  <c r="AO585" i="1"/>
  <c r="AU796" i="1"/>
  <c r="BG697" i="1"/>
  <c r="AZ785" i="1"/>
  <c r="AR817" i="1"/>
  <c r="AS762" i="1"/>
  <c r="AV584" i="1"/>
  <c r="BG428" i="1"/>
  <c r="AV515" i="1"/>
  <c r="AQ596" i="1"/>
  <c r="AV598" i="1"/>
  <c r="BA837" i="1"/>
  <c r="AW613" i="1"/>
  <c r="BG755" i="1"/>
  <c r="BA402" i="1"/>
  <c r="BJ626" i="1"/>
  <c r="BA492" i="1"/>
  <c r="BC221" i="1"/>
  <c r="BF774" i="1"/>
  <c r="BH848" i="1"/>
  <c r="AW295" i="1"/>
  <c r="BB388" i="1"/>
  <c r="BG448" i="1"/>
  <c r="AW650" i="1"/>
  <c r="AT658" i="1"/>
  <c r="BI278" i="1"/>
  <c r="AZ322" i="1"/>
  <c r="AX735" i="1"/>
  <c r="BE762" i="1"/>
  <c r="BI711" i="1"/>
  <c r="AO849" i="1"/>
  <c r="AS806" i="1"/>
  <c r="BI741" i="1"/>
  <c r="AS738" i="1"/>
  <c r="BE666" i="1"/>
  <c r="BF735" i="1"/>
  <c r="AQ358" i="1"/>
  <c r="AX255" i="1"/>
  <c r="BF877" i="1"/>
  <c r="AY306" i="1"/>
  <c r="AU741" i="1"/>
  <c r="BJ269" i="1"/>
  <c r="BG694" i="1"/>
  <c r="BG334" i="1"/>
  <c r="AT272" i="1"/>
  <c r="AZ325" i="1"/>
  <c r="BH300" i="1"/>
  <c r="BG359" i="1"/>
  <c r="BI780" i="1"/>
  <c r="BB501" i="1"/>
  <c r="BA620" i="1"/>
  <c r="AQ711" i="1"/>
  <c r="AS327" i="1"/>
  <c r="AU299" i="1"/>
  <c r="BI419" i="1"/>
  <c r="AO335" i="1"/>
  <c r="AZ686" i="1"/>
  <c r="BB732" i="1"/>
  <c r="BD701" i="1"/>
  <c r="BB269" i="1"/>
  <c r="BF463" i="1"/>
  <c r="BC251" i="1"/>
  <c r="AX270" i="1"/>
  <c r="BG718" i="1"/>
  <c r="BJ288" i="1"/>
  <c r="AV761" i="1"/>
  <c r="AU809" i="1"/>
  <c r="AV339" i="1"/>
  <c r="BD713" i="1"/>
  <c r="AY844" i="1"/>
  <c r="AP709" i="1"/>
  <c r="BG315" i="1"/>
  <c r="AQ726" i="1"/>
  <c r="BI367" i="1"/>
  <c r="BJ836" i="1"/>
  <c r="AZ818" i="1"/>
  <c r="BF776" i="1"/>
  <c r="BF294" i="1"/>
  <c r="BH854" i="1"/>
  <c r="AS838" i="1"/>
  <c r="AU752" i="1"/>
  <c r="BD247" i="1"/>
  <c r="AX847" i="1"/>
  <c r="BA685" i="1"/>
  <c r="BF684" i="1"/>
  <c r="AO795" i="1"/>
  <c r="AO650" i="1"/>
  <c r="BC661" i="1"/>
  <c r="AS639" i="1"/>
  <c r="AR251" i="1"/>
  <c r="BH731" i="1"/>
  <c r="BD743" i="1"/>
  <c r="AS615" i="1"/>
  <c r="BA298" i="1"/>
  <c r="AO371" i="1"/>
  <c r="AY763" i="1"/>
  <c r="BG277" i="1"/>
  <c r="BG243" i="1"/>
  <c r="BI856" i="1"/>
  <c r="BD366" i="1"/>
  <c r="BC395" i="1"/>
  <c r="AX717" i="1"/>
  <c r="BG341" i="1"/>
  <c r="BG245" i="1"/>
  <c r="AZ237" i="1"/>
  <c r="AR819" i="1"/>
  <c r="AW247" i="1"/>
  <c r="BI840" i="1"/>
  <c r="BE623" i="1"/>
  <c r="AQ650" i="1"/>
  <c r="BC548" i="1"/>
  <c r="BI564" i="1"/>
  <c r="AQ809" i="1"/>
  <c r="BH831" i="1"/>
  <c r="AX405" i="1"/>
  <c r="AV754" i="1"/>
  <c r="AV718" i="1"/>
  <c r="BA714" i="1"/>
  <c r="AR742" i="1"/>
  <c r="BJ774" i="1"/>
  <c r="AW301" i="1"/>
  <c r="BG262" i="1"/>
  <c r="BD705" i="1"/>
  <c r="AQ815" i="1"/>
  <c r="AU807" i="1"/>
  <c r="AP387" i="1"/>
  <c r="AU728" i="1"/>
  <c r="BA812" i="1"/>
  <c r="BC869" i="1"/>
  <c r="BG634" i="1"/>
  <c r="AZ828" i="1"/>
  <c r="AO812" i="1"/>
  <c r="AX651" i="1"/>
  <c r="AU710" i="1"/>
  <c r="BH656" i="1"/>
  <c r="BJ571" i="1"/>
  <c r="BI745" i="1"/>
  <c r="BI712" i="1"/>
  <c r="AW813" i="1"/>
  <c r="BF249" i="1"/>
  <c r="BB623" i="1"/>
  <c r="AY834" i="1"/>
  <c r="BA725" i="1"/>
  <c r="BI814" i="1"/>
  <c r="AV518" i="1"/>
  <c r="AR635" i="1"/>
  <c r="AU413" i="1"/>
  <c r="AT718" i="1"/>
  <c r="AW773" i="1"/>
  <c r="BG775" i="1"/>
  <c r="AZ700" i="1"/>
  <c r="AY753" i="1"/>
  <c r="BJ260" i="1"/>
  <c r="AQ552" i="1"/>
  <c r="AP725" i="1"/>
  <c r="AX526" i="1"/>
  <c r="BA739" i="1"/>
  <c r="AX314" i="1"/>
  <c r="AP428" i="1"/>
  <c r="BE354" i="1"/>
  <c r="AW646" i="1"/>
  <c r="AS259" i="1"/>
  <c r="AY696" i="1"/>
  <c r="AW750" i="1"/>
  <c r="AV790" i="1"/>
  <c r="BC439" i="1"/>
  <c r="BG361" i="1"/>
  <c r="BF283" i="1"/>
  <c r="BA816" i="1"/>
  <c r="BF613" i="1"/>
  <c r="BB405" i="1"/>
  <c r="BA723" i="1"/>
  <c r="BD286" i="1"/>
  <c r="AW422" i="1"/>
  <c r="BD789" i="1"/>
  <c r="AS400" i="1"/>
  <c r="BA604" i="1"/>
  <c r="AZ766" i="1"/>
  <c r="AX224" i="1"/>
  <c r="BA451" i="1"/>
  <c r="AW218" i="1"/>
  <c r="AR856" i="1"/>
  <c r="AZ806" i="1"/>
  <c r="BA789" i="1"/>
  <c r="AS688" i="1"/>
  <c r="BJ358" i="1"/>
  <c r="BA476" i="1"/>
  <c r="BC681" i="1"/>
  <c r="AS491" i="1"/>
  <c r="AO691" i="1"/>
  <c r="AR767" i="1"/>
  <c r="AU497" i="1"/>
  <c r="BA743" i="1"/>
  <c r="AU572" i="1"/>
  <c r="BI818" i="1"/>
  <c r="AW369" i="1"/>
  <c r="BC829" i="1"/>
  <c r="AO229" i="1"/>
  <c r="AQ319" i="1"/>
  <c r="AY399" i="1"/>
  <c r="BH380" i="1"/>
  <c r="BF221" i="1"/>
  <c r="BD264" i="1"/>
  <c r="BI451" i="1"/>
  <c r="BE399" i="1"/>
  <c r="BI315" i="1"/>
  <c r="BJ605" i="1"/>
  <c r="AR662" i="1"/>
  <c r="AR749" i="1"/>
  <c r="BF266" i="1"/>
  <c r="BG342" i="1"/>
  <c r="AT673" i="1"/>
  <c r="AV222" i="1"/>
  <c r="AW765" i="1"/>
  <c r="AZ265" i="1"/>
  <c r="BH634" i="1"/>
  <c r="AT562" i="1"/>
  <c r="AS760" i="1"/>
  <c r="BJ828" i="1"/>
  <c r="BC357" i="1"/>
  <c r="BD667" i="1"/>
  <c r="AO277" i="1"/>
  <c r="BB357" i="1"/>
  <c r="BI648" i="1"/>
  <c r="BI607" i="1"/>
  <c r="BG276" i="1"/>
  <c r="AO297" i="1"/>
  <c r="BG381" i="1"/>
  <c r="BC254" i="1"/>
  <c r="AR733" i="1"/>
  <c r="AP758" i="1"/>
  <c r="AT679" i="1"/>
  <c r="AO225" i="1"/>
  <c r="BB364" i="1"/>
  <c r="BH751" i="1"/>
  <c r="BC347" i="1"/>
  <c r="BC377" i="1"/>
  <c r="AY222" i="1"/>
  <c r="AR587" i="1"/>
  <c r="BI266" i="1"/>
  <c r="BI609" i="1"/>
  <c r="AX761" i="1"/>
  <c r="BG733" i="1"/>
  <c r="AZ840" i="1"/>
  <c r="AT779" i="1"/>
  <c r="BB554" i="1"/>
  <c r="BG509" i="1"/>
  <c r="BA781" i="1"/>
  <c r="BH298" i="1"/>
  <c r="AO666" i="1"/>
  <c r="BJ366" i="1"/>
  <c r="AS640" i="1"/>
  <c r="BD660" i="1"/>
  <c r="BJ667" i="1"/>
  <c r="BA637" i="1"/>
  <c r="AO835" i="1"/>
  <c r="AX711" i="1"/>
  <c r="BE224" i="1"/>
  <c r="AP330" i="1"/>
  <c r="AX287" i="1"/>
  <c r="AT352" i="1"/>
  <c r="BA758" i="1"/>
  <c r="AR841" i="1"/>
  <c r="BJ760" i="1"/>
  <c r="AY831" i="1"/>
  <c r="AP389" i="1"/>
  <c r="AX778" i="1"/>
  <c r="AP354" i="1"/>
  <c r="AS288" i="1"/>
  <c r="AS351" i="1"/>
  <c r="AU853" i="1"/>
  <c r="BJ697" i="1"/>
  <c r="AS421" i="1"/>
  <c r="AT360" i="1"/>
  <c r="AP314" i="1"/>
  <c r="BD386" i="1"/>
  <c r="BD297" i="1"/>
  <c r="AX393" i="1"/>
  <c r="AZ291" i="1"/>
  <c r="BG491" i="1"/>
  <c r="AP370" i="1"/>
  <c r="BE322" i="1"/>
  <c r="BC697" i="1"/>
  <c r="BF256" i="1"/>
  <c r="BA274" i="1"/>
  <c r="AS796" i="1"/>
  <c r="AO828" i="1"/>
  <c r="AZ239" i="1"/>
  <c r="AQ370" i="1"/>
  <c r="AT315" i="1"/>
  <c r="AW771" i="1"/>
  <c r="BJ282" i="1"/>
  <c r="BA372" i="1"/>
  <c r="BH706" i="1"/>
  <c r="BB376" i="1"/>
  <c r="AR267" i="1"/>
  <c r="AR325" i="1"/>
  <c r="AU402" i="1"/>
  <c r="BB703" i="1"/>
  <c r="BI263" i="1"/>
  <c r="BG393" i="1"/>
  <c r="AT60" i="1"/>
  <c r="AP383" i="1"/>
  <c r="BD225" i="1"/>
  <c r="AO469" i="1"/>
  <c r="AO429" i="1"/>
  <c r="AO424" i="1"/>
  <c r="AR741" i="1"/>
  <c r="BH443" i="1"/>
  <c r="BC277" i="1"/>
  <c r="AQ294" i="1"/>
  <c r="BA353" i="1"/>
  <c r="BH941" i="1"/>
  <c r="AY354" i="1"/>
  <c r="AY969" i="1"/>
  <c r="BC341" i="1"/>
  <c r="AO241" i="1"/>
  <c r="AQ854" i="1"/>
  <c r="AP291" i="1"/>
  <c r="AP443" i="1"/>
  <c r="BI853" i="1"/>
  <c r="BG290" i="1"/>
  <c r="BB447" i="1"/>
  <c r="BG263" i="1"/>
  <c r="AU389" i="1"/>
  <c r="AZ396" i="1"/>
  <c r="AO885" i="1"/>
  <c r="BC419" i="1"/>
  <c r="AQ375" i="1"/>
  <c r="AQ971" i="1"/>
  <c r="AV318" i="1"/>
  <c r="AP437" i="1"/>
  <c r="BB240" i="1"/>
  <c r="BI763" i="1"/>
  <c r="BG272" i="1"/>
  <c r="AQ547" i="1"/>
  <c r="BC313" i="1"/>
  <c r="AO358" i="1"/>
  <c r="BH397" i="1"/>
  <c r="AO347" i="1"/>
  <c r="AS899" i="1"/>
  <c r="AO328" i="1"/>
  <c r="BH741" i="1"/>
  <c r="AV844" i="1"/>
  <c r="AW299" i="1"/>
  <c r="AQ348" i="1"/>
  <c r="AX326" i="1"/>
  <c r="BE291" i="1"/>
  <c r="AX304" i="1"/>
  <c r="AZ438" i="1"/>
  <c r="BC250" i="1"/>
  <c r="AP367" i="1"/>
  <c r="AX221" i="1"/>
  <c r="AZ230" i="1"/>
  <c r="AV785" i="1"/>
  <c r="AR314" i="1"/>
  <c r="AT787" i="1"/>
  <c r="AQ239" i="1"/>
  <c r="AP747" i="1"/>
  <c r="BG231" i="1"/>
  <c r="AO881" i="1"/>
  <c r="BG300" i="1"/>
  <c r="BC393" i="1"/>
  <c r="BJ381" i="1"/>
  <c r="AP748" i="1"/>
  <c r="AY760" i="1"/>
  <c r="AS722" i="1"/>
  <c r="BA349" i="1"/>
  <c r="AZ463" i="1"/>
  <c r="AY479" i="1"/>
  <c r="AS271" i="1"/>
  <c r="AW294" i="1"/>
  <c r="BB319" i="1"/>
  <c r="AQ401" i="1"/>
  <c r="BF429" i="1"/>
  <c r="BD51" i="1"/>
  <c r="AX476" i="1"/>
  <c r="AY293" i="1"/>
  <c r="AQ882" i="1"/>
  <c r="AT778" i="1"/>
  <c r="AS346" i="1"/>
  <c r="AU263" i="1"/>
  <c r="AS940" i="1"/>
  <c r="BA423" i="1"/>
  <c r="AO377" i="1"/>
  <c r="AT476" i="1"/>
  <c r="AV942" i="1"/>
  <c r="AO14" i="1"/>
  <c r="AS878" i="1"/>
  <c r="AW888" i="1"/>
  <c r="AZ439" i="1"/>
  <c r="BA448" i="1"/>
  <c r="AU285" i="1"/>
  <c r="AV268" i="1"/>
  <c r="AP937" i="1"/>
  <c r="BE429" i="1"/>
  <c r="BF869" i="1"/>
  <c r="BB396" i="1"/>
  <c r="AZ412" i="1"/>
  <c r="BI405" i="1"/>
  <c r="BD430" i="1"/>
  <c r="BI412" i="1"/>
  <c r="BH954" i="1"/>
  <c r="BD871" i="1"/>
  <c r="BJ411" i="1"/>
  <c r="AR467" i="1"/>
  <c r="BE976" i="1"/>
  <c r="BF775" i="1"/>
  <c r="BB284" i="1"/>
  <c r="AZ246" i="1"/>
  <c r="AY456" i="1"/>
  <c r="BJ393" i="1"/>
  <c r="AY341" i="1"/>
  <c r="AV253" i="1"/>
  <c r="BG851" i="1"/>
  <c r="AY444" i="1"/>
  <c r="BJ341" i="1"/>
  <c r="AY853" i="1"/>
  <c r="AO405" i="1"/>
  <c r="BA840" i="1"/>
  <c r="AV354" i="1"/>
  <c r="AT413" i="1"/>
  <c r="AW407" i="1"/>
  <c r="AT316" i="1"/>
  <c r="BD278" i="1"/>
  <c r="AZ812" i="1"/>
  <c r="AP238" i="1"/>
  <c r="AX383" i="1"/>
  <c r="AW823" i="1"/>
  <c r="AU321" i="1"/>
  <c r="BJ219" i="1"/>
  <c r="AS385" i="1"/>
  <c r="AR421" i="1"/>
  <c r="AV957" i="1"/>
  <c r="BC314" i="1"/>
  <c r="AR248" i="1"/>
  <c r="AZ833" i="1"/>
  <c r="AP221" i="1"/>
  <c r="AQ288" i="1"/>
  <c r="BC236" i="1"/>
  <c r="AS700" i="1"/>
  <c r="AU233" i="1"/>
  <c r="BJ387" i="1"/>
  <c r="AX282" i="1"/>
  <c r="BI421" i="1"/>
  <c r="BE366" i="1"/>
  <c r="AW306" i="1"/>
  <c r="AS368" i="1"/>
  <c r="BI977" i="1"/>
  <c r="AV958" i="1"/>
  <c r="AS331" i="1"/>
  <c r="AW440" i="1"/>
  <c r="BG377" i="1"/>
  <c r="AS882" i="1"/>
  <c r="BB436" i="1"/>
  <c r="AW238" i="1"/>
  <c r="BG597" i="1"/>
  <c r="AP388" i="1"/>
  <c r="AU409" i="1"/>
  <c r="BF341" i="1"/>
  <c r="BJ383" i="1"/>
  <c r="AX451" i="1"/>
  <c r="BA291" i="1"/>
  <c r="AW330" i="1"/>
  <c r="AO243" i="1"/>
  <c r="BE852" i="1"/>
  <c r="BB360" i="1"/>
  <c r="AS803" i="1"/>
  <c r="BF268" i="1"/>
  <c r="AX416" i="1"/>
  <c r="AP958" i="1"/>
  <c r="BF400" i="1"/>
  <c r="AU383" i="1"/>
  <c r="BB865" i="1"/>
  <c r="BG367" i="1"/>
  <c r="AU358" i="1"/>
  <c r="BG941" i="1"/>
  <c r="BG383" i="1"/>
  <c r="AO349" i="1"/>
  <c r="AU356" i="1"/>
  <c r="BI445" i="1"/>
  <c r="AS876" i="1"/>
  <c r="AS350" i="1"/>
  <c r="AR466" i="1"/>
  <c r="AS291" i="1"/>
  <c r="BI228" i="1"/>
  <c r="BC353" i="1"/>
  <c r="BH254" i="1"/>
  <c r="BH357" i="1"/>
  <c r="BG273" i="1"/>
  <c r="AP366" i="1"/>
  <c r="BA668" i="1"/>
  <c r="AO697" i="1"/>
  <c r="AY219" i="1"/>
  <c r="BF218" i="1"/>
  <c r="BE388" i="1"/>
  <c r="AS231" i="1"/>
  <c r="BD266" i="1"/>
  <c r="AV388" i="1"/>
  <c r="BD654" i="1"/>
  <c r="BA681" i="1"/>
  <c r="BE344" i="1"/>
  <c r="BA374" i="1"/>
  <c r="BE283" i="1"/>
  <c r="AX432" i="1"/>
  <c r="BB263" i="1"/>
  <c r="AW305" i="1"/>
  <c r="BF299" i="1"/>
  <c r="BH337" i="1"/>
  <c r="AW917" i="1"/>
  <c r="BF948" i="1"/>
  <c r="AP265" i="1"/>
  <c r="BG402" i="1"/>
  <c r="AQ405" i="1"/>
  <c r="AY311" i="1"/>
  <c r="AV52" i="1"/>
  <c r="BJ892" i="1"/>
  <c r="AV945" i="1"/>
  <c r="AY387" i="1"/>
  <c r="AS376" i="1"/>
  <c r="AV395" i="1"/>
  <c r="BD912" i="1"/>
  <c r="BG414" i="1"/>
  <c r="AL338" i="1"/>
  <c r="AO259" i="1"/>
  <c r="AO440" i="1"/>
  <c r="BF873" i="1"/>
  <c r="AX338" i="1"/>
  <c r="AO845" i="1"/>
  <c r="BJ793" i="1"/>
  <c r="AT392" i="1"/>
  <c r="BH330" i="1"/>
  <c r="BJ394" i="1"/>
  <c r="AZ299" i="1"/>
  <c r="AO438" i="1"/>
  <c r="AR962" i="1"/>
  <c r="AO326" i="1"/>
  <c r="BF791" i="1"/>
  <c r="BA61" i="1"/>
  <c r="BE857" i="1"/>
  <c r="AO417" i="1"/>
  <c r="BI376" i="1"/>
  <c r="BC318" i="1"/>
  <c r="AT255" i="1"/>
  <c r="BA367" i="1"/>
  <c r="AO381" i="1"/>
  <c r="AU454" i="1"/>
  <c r="AT883" i="1"/>
  <c r="AR960" i="1"/>
  <c r="AR358" i="1"/>
  <c r="AU860" i="1"/>
  <c r="AY429" i="1"/>
  <c r="BH251" i="1"/>
  <c r="BG819" i="1"/>
  <c r="AS396" i="1"/>
  <c r="BD325" i="1"/>
  <c r="BE451" i="1"/>
  <c r="AY851" i="1"/>
  <c r="AS693" i="1"/>
  <c r="AY305" i="1"/>
  <c r="AV262" i="1"/>
  <c r="BB814" i="1"/>
  <c r="BI858" i="1"/>
  <c r="BG234" i="1"/>
  <c r="BH293" i="1"/>
  <c r="BG485" i="1"/>
  <c r="AR827" i="1"/>
  <c r="AR384" i="1"/>
  <c r="BE394" i="1"/>
  <c r="BI274" i="1"/>
  <c r="BI732" i="1"/>
  <c r="AQ391" i="1"/>
  <c r="AY285" i="1"/>
  <c r="BA823" i="1"/>
  <c r="BG253" i="1"/>
  <c r="AZ790" i="1"/>
  <c r="BD345" i="1"/>
  <c r="BG824" i="1"/>
  <c r="AP974" i="1"/>
  <c r="BB423" i="1"/>
  <c r="BD952" i="1"/>
  <c r="AV839" i="1"/>
  <c r="AY874" i="1"/>
  <c r="AZ324" i="1"/>
  <c r="AW790" i="1"/>
  <c r="BD365" i="1"/>
  <c r="AP253" i="1"/>
  <c r="BI324" i="1"/>
  <c r="AV408" i="1"/>
  <c r="BC705" i="1"/>
  <c r="BI326" i="1"/>
  <c r="AV340" i="1"/>
  <c r="BH786" i="1"/>
  <c r="BI342" i="1"/>
  <c r="AS954" i="1"/>
  <c r="AS891" i="1"/>
  <c r="AZ276" i="1"/>
  <c r="AO941" i="1"/>
  <c r="AT426" i="1"/>
  <c r="AO974" i="1"/>
  <c r="AO694" i="1"/>
  <c r="AO324" i="1"/>
  <c r="BE334" i="1"/>
  <c r="AU871" i="1"/>
  <c r="AU378" i="1"/>
  <c r="AY458" i="1"/>
  <c r="BA960" i="1"/>
  <c r="AP313" i="1"/>
  <c r="AP412" i="1"/>
  <c r="BI299" i="1"/>
  <c r="BD273" i="1"/>
  <c r="AR219" i="1"/>
  <c r="AY386" i="1"/>
  <c r="BE785" i="1"/>
  <c r="BI385" i="1"/>
  <c r="AP359" i="1"/>
  <c r="AS330" i="1"/>
  <c r="AV696" i="1"/>
  <c r="BB291" i="1"/>
  <c r="AY252" i="1"/>
  <c r="AO866" i="1"/>
  <c r="AP444" i="1"/>
  <c r="BA43" i="1"/>
  <c r="BB267" i="1"/>
  <c r="AO313" i="1"/>
  <c r="AQ104" i="1"/>
  <c r="AZ737" i="1"/>
  <c r="AS313" i="1"/>
  <c r="AP246" i="1"/>
  <c r="AY446" i="1"/>
  <c r="BF563" i="1"/>
  <c r="BG766" i="1"/>
  <c r="BB381" i="1"/>
  <c r="AQ346" i="1"/>
  <c r="BJ362" i="1"/>
  <c r="BG458" i="1"/>
  <c r="BG966" i="1"/>
  <c r="AT783" i="1"/>
  <c r="BC608" i="1"/>
  <c r="AU743" i="1"/>
  <c r="AP828" i="1"/>
  <c r="BG307" i="1"/>
  <c r="AR576" i="1"/>
  <c r="AX848" i="1"/>
  <c r="BC716" i="1"/>
  <c r="BI446" i="1"/>
  <c r="AZ703" i="1"/>
  <c r="AY359" i="1"/>
  <c r="AR847" i="1"/>
  <c r="AP311" i="1"/>
  <c r="BF697" i="1"/>
  <c r="AQ818" i="1"/>
  <c r="BA266" i="1"/>
  <c r="AR369" i="1"/>
  <c r="AX459" i="1"/>
  <c r="AZ306" i="1"/>
  <c r="AZ351" i="1"/>
  <c r="BI293" i="1"/>
  <c r="AU278" i="1"/>
  <c r="AU412" i="1"/>
  <c r="BE462" i="1"/>
  <c r="AW313" i="1"/>
  <c r="AQ827" i="1"/>
  <c r="BC743" i="1"/>
  <c r="AQ250" i="1"/>
  <c r="AP953" i="1"/>
  <c r="BJ426" i="1"/>
  <c r="AS356" i="1"/>
  <c r="AQ384" i="1"/>
  <c r="AW346" i="1"/>
  <c r="AZ531" i="1"/>
  <c r="BF679" i="1"/>
  <c r="BI767" i="1"/>
  <c r="AT300" i="1"/>
  <c r="BB619" i="1"/>
  <c r="AR390" i="1"/>
  <c r="AZ660" i="1"/>
  <c r="BG266" i="1"/>
  <c r="AX582" i="1"/>
  <c r="BF795" i="1"/>
  <c r="BI294" i="1"/>
  <c r="BC444" i="1"/>
  <c r="AW658" i="1"/>
  <c r="BC801" i="1"/>
  <c r="AO341" i="1"/>
  <c r="AQ429" i="1"/>
  <c r="BA457" i="1"/>
  <c r="AS280" i="1"/>
  <c r="BD335" i="1"/>
  <c r="BI237" i="1"/>
  <c r="AR821" i="1"/>
  <c r="BH424" i="1"/>
  <c r="AW849" i="1"/>
  <c r="AS957" i="1"/>
  <c r="AY404" i="1"/>
  <c r="AU890" i="1"/>
  <c r="AY426" i="1"/>
  <c r="AT466" i="1"/>
  <c r="AO397" i="1"/>
  <c r="AV873" i="1"/>
  <c r="BC458" i="1"/>
  <c r="BH985" i="1"/>
  <c r="AY290" i="1"/>
  <c r="AZ339" i="1"/>
  <c r="AR456" i="1"/>
  <c r="AQ851" i="1"/>
  <c r="BE380" i="1"/>
  <c r="AW455" i="1"/>
  <c r="AP419" i="1"/>
  <c r="AT762" i="1"/>
  <c r="AO322" i="1"/>
  <c r="BG980" i="1"/>
  <c r="BD917" i="1"/>
  <c r="AZ961" i="1"/>
  <c r="AR863" i="1"/>
  <c r="BJ428" i="1"/>
  <c r="BI348" i="1"/>
  <c r="AT307" i="1"/>
  <c r="AW410" i="1"/>
  <c r="BC973" i="1"/>
  <c r="BD270" i="1"/>
  <c r="AQ712" i="1"/>
  <c r="BC901" i="1"/>
  <c r="AV279" i="1"/>
  <c r="AW457" i="1"/>
  <c r="AO800" i="1"/>
  <c r="AV302" i="1"/>
  <c r="AO453" i="1"/>
  <c r="AV762" i="1"/>
  <c r="AS372" i="1"/>
  <c r="AO407" i="1"/>
  <c r="BB318" i="1"/>
  <c r="BE758" i="1"/>
  <c r="AS423" i="1"/>
  <c r="AW296" i="1"/>
  <c r="AU912" i="1"/>
  <c r="BI974" i="1"/>
  <c r="AP322" i="1"/>
  <c r="BE440" i="1"/>
  <c r="AS881" i="1"/>
  <c r="BD982" i="1"/>
  <c r="AZ967" i="1"/>
  <c r="BH883" i="1"/>
  <c r="AR868" i="1"/>
  <c r="BG945" i="1"/>
  <c r="AS939" i="1"/>
  <c r="AU893" i="1"/>
  <c r="BE73" i="1"/>
  <c r="AU377" i="1"/>
  <c r="AX364" i="1"/>
  <c r="BC373" i="1"/>
  <c r="BG431" i="1"/>
  <c r="AS420" i="1"/>
  <c r="BJ375" i="1"/>
  <c r="BE853" i="1"/>
  <c r="AV963" i="1"/>
  <c r="AR414" i="1"/>
  <c r="AQ417" i="1"/>
  <c r="BG769" i="1"/>
  <c r="BA868" i="1"/>
  <c r="AT293" i="1"/>
  <c r="AV330" i="1"/>
  <c r="AQ312" i="1"/>
  <c r="BI360" i="1"/>
  <c r="AR305" i="1"/>
  <c r="AU864" i="1"/>
  <c r="AQ218" i="1"/>
  <c r="AY263" i="1"/>
  <c r="AZ885" i="1"/>
  <c r="BB869" i="1"/>
  <c r="BH220" i="1"/>
  <c r="BB368" i="1"/>
  <c r="AZ308" i="1"/>
  <c r="BA273" i="1"/>
  <c r="BG298" i="1"/>
  <c r="AT344" i="1"/>
  <c r="BG438" i="1"/>
  <c r="BC365" i="1"/>
  <c r="AT982" i="1"/>
  <c r="AQ32" i="1"/>
  <c r="BG890" i="1"/>
  <c r="AU288" i="1"/>
  <c r="BC963" i="1"/>
  <c r="AU943" i="1"/>
  <c r="AU286" i="1"/>
  <c r="BJ759" i="1"/>
  <c r="AU392" i="1"/>
  <c r="BE753" i="1"/>
  <c r="AV314" i="1"/>
  <c r="AX329" i="1"/>
  <c r="BC438" i="1"/>
  <c r="BD446" i="1"/>
  <c r="BI950" i="1"/>
  <c r="BG838" i="1"/>
  <c r="BB235" i="1"/>
  <c r="AV276" i="1"/>
  <c r="AQ446" i="1"/>
  <c r="BG611" i="1"/>
  <c r="BD804" i="1"/>
  <c r="AT773" i="1"/>
  <c r="BF94" i="1"/>
  <c r="AQ359" i="1"/>
  <c r="BB342" i="1"/>
  <c r="BJ348" i="1"/>
  <c r="AU464" i="1"/>
  <c r="AO826" i="1"/>
  <c r="AR403" i="1"/>
  <c r="AW263" i="1"/>
  <c r="BB324" i="1"/>
  <c r="BG815" i="1"/>
  <c r="AQ414" i="1"/>
  <c r="AQ471" i="1"/>
  <c r="AQ284" i="1"/>
  <c r="AS434" i="1"/>
  <c r="AS444" i="1"/>
  <c r="AP587" i="1"/>
  <c r="BA263" i="1"/>
  <c r="AZ640" i="1"/>
  <c r="AS839" i="1"/>
  <c r="BH332" i="1"/>
  <c r="AU254" i="1"/>
  <c r="BI735" i="1"/>
  <c r="AR813" i="1"/>
  <c r="AY230" i="1"/>
  <c r="AX337" i="1"/>
  <c r="BD771" i="1"/>
  <c r="AX839" i="1"/>
  <c r="BG846" i="1"/>
  <c r="AR290" i="1"/>
  <c r="AP825" i="1"/>
  <c r="BH290" i="1"/>
  <c r="BB264" i="1"/>
  <c r="AU403" i="1"/>
  <c r="BI389" i="1"/>
  <c r="AQ338" i="1"/>
  <c r="BJ975" i="1"/>
  <c r="AU854" i="1"/>
  <c r="BH370" i="1"/>
  <c r="BA880" i="1"/>
  <c r="AX816" i="1"/>
  <c r="BI774" i="1"/>
  <c r="BJ407" i="1"/>
  <c r="AQ254" i="1"/>
  <c r="AO839" i="1"/>
  <c r="AP868" i="1"/>
  <c r="BA334" i="1"/>
  <c r="AX249" i="1"/>
  <c r="AR702" i="1"/>
  <c r="BB249" i="1"/>
  <c r="BE387" i="1"/>
  <c r="AT333" i="1"/>
  <c r="BG259" i="1"/>
  <c r="AS233" i="1"/>
  <c r="BA352" i="1"/>
  <c r="AS296" i="1"/>
  <c r="BH394" i="1"/>
  <c r="AO475" i="1"/>
  <c r="AO355" i="1"/>
  <c r="AO459" i="1"/>
  <c r="AY236" i="1"/>
  <c r="AP918" i="1"/>
  <c r="BC971" i="1"/>
  <c r="BI292" i="1"/>
  <c r="AY349" i="1"/>
  <c r="AP738" i="1"/>
  <c r="AZ431" i="1"/>
  <c r="AO426" i="1"/>
  <c r="AS285" i="1"/>
  <c r="AW743" i="1"/>
  <c r="BA235" i="1"/>
  <c r="AT379" i="1"/>
  <c r="AP901" i="1"/>
  <c r="AZ696" i="1"/>
  <c r="AQ864" i="1"/>
  <c r="AZ844" i="1"/>
  <c r="BG812" i="1"/>
  <c r="BC810" i="1"/>
  <c r="AO279" i="1"/>
  <c r="AT342" i="1"/>
  <c r="AR798" i="1"/>
  <c r="BB471" i="1"/>
  <c r="BE285" i="1"/>
  <c r="AY836" i="1"/>
  <c r="BA295" i="1"/>
  <c r="AY965" i="1"/>
  <c r="BD406" i="1"/>
  <c r="AS307" i="1"/>
  <c r="BD249" i="1"/>
  <c r="AS436" i="1"/>
  <c r="AU380" i="1"/>
  <c r="AR829" i="1"/>
  <c r="BD955" i="1"/>
  <c r="AQ458" i="1"/>
  <c r="AV292" i="1"/>
  <c r="BF699" i="1"/>
  <c r="AS268" i="1"/>
  <c r="BD228" i="1"/>
  <c r="AQ850" i="1"/>
  <c r="BB383" i="1"/>
  <c r="AQ367" i="1"/>
  <c r="AQ248" i="1"/>
  <c r="AO843" i="1"/>
  <c r="BE694" i="1"/>
  <c r="BC413" i="1"/>
  <c r="BA478" i="1"/>
  <c r="AU250" i="1"/>
  <c r="BF810" i="1"/>
  <c r="BB231" i="1"/>
  <c r="BA433" i="1"/>
  <c r="AS736" i="1"/>
  <c r="BI425" i="1"/>
  <c r="AX375" i="1"/>
  <c r="AQ481" i="1"/>
  <c r="BA847" i="1"/>
  <c r="AS218" i="1"/>
  <c r="AX260" i="1"/>
  <c r="AR285" i="1"/>
  <c r="AU368" i="1"/>
  <c r="AU852" i="1"/>
  <c r="BJ438" i="1"/>
  <c r="BD960" i="1"/>
  <c r="AR412" i="1"/>
  <c r="BA750" i="1"/>
  <c r="BA734" i="1"/>
  <c r="AV810" i="1"/>
  <c r="BB365" i="1"/>
  <c r="BH281" i="1"/>
  <c r="AV384" i="1"/>
  <c r="AR781" i="1"/>
  <c r="AQ324" i="1"/>
  <c r="BH351" i="1"/>
  <c r="BJ390" i="1"/>
  <c r="BG357" i="1"/>
  <c r="AX340" i="1"/>
  <c r="AX663" i="1"/>
  <c r="AV470" i="1"/>
  <c r="AQ404" i="1"/>
  <c r="BA323" i="1"/>
  <c r="AW821" i="1"/>
  <c r="AV819" i="1"/>
  <c r="BA354" i="1"/>
  <c r="BA424" i="1"/>
  <c r="BJ482" i="1"/>
  <c r="AO294" i="1"/>
  <c r="AO978" i="1"/>
  <c r="BF363" i="1"/>
  <c r="AX231" i="1"/>
  <c r="AP949" i="1"/>
  <c r="AS782" i="1"/>
  <c r="AY804" i="1"/>
  <c r="AQ345" i="1"/>
  <c r="BH945" i="1"/>
  <c r="BF398" i="1"/>
  <c r="AO833" i="1"/>
  <c r="AW224" i="1"/>
  <c r="BH350" i="1"/>
  <c r="AU247" i="1"/>
  <c r="AR450" i="1"/>
  <c r="AP400" i="1"/>
  <c r="AQ19" i="1"/>
  <c r="BF478" i="1"/>
  <c r="AR446" i="1"/>
  <c r="BI383" i="1"/>
  <c r="BF935" i="1"/>
  <c r="AP880" i="1"/>
  <c r="AW291" i="1"/>
  <c r="AW398" i="1"/>
  <c r="BD459" i="1"/>
  <c r="AL546" i="1"/>
  <c r="AU373" i="1"/>
  <c r="BE423" i="1"/>
  <c r="AX958" i="1"/>
  <c r="BG345" i="1"/>
  <c r="BH256" i="1"/>
  <c r="AS883" i="1"/>
  <c r="BD458" i="1"/>
  <c r="BD281" i="1"/>
  <c r="BI426" i="1"/>
  <c r="AX403" i="1"/>
  <c r="BG324" i="1"/>
  <c r="BH241" i="1"/>
  <c r="AY348" i="1"/>
  <c r="AY382" i="1"/>
  <c r="AZ245" i="1"/>
  <c r="AY893" i="1"/>
  <c r="AX811" i="1"/>
  <c r="AX439" i="1"/>
  <c r="AW309" i="1"/>
  <c r="BI221" i="1"/>
  <c r="BJ364" i="1"/>
  <c r="BG305" i="1"/>
  <c r="BJ400" i="1"/>
  <c r="BI910" i="1"/>
  <c r="AR396" i="1"/>
  <c r="BC378" i="1"/>
  <c r="BB954" i="1"/>
  <c r="AZ973" i="1"/>
  <c r="AW912" i="1"/>
  <c r="BF872" i="1"/>
  <c r="AZ904" i="1"/>
  <c r="BE443" i="1"/>
  <c r="BB293" i="1"/>
  <c r="AX354" i="1"/>
  <c r="AV428" i="1"/>
  <c r="BA959" i="1"/>
  <c r="BC384" i="1"/>
  <c r="BF300" i="1"/>
  <c r="AS754" i="1"/>
  <c r="BG322" i="1"/>
  <c r="BJ302" i="1"/>
  <c r="AP219" i="1"/>
  <c r="AS305" i="1"/>
  <c r="BE867" i="1"/>
  <c r="BI352" i="1"/>
  <c r="BC362" i="1"/>
  <c r="AP272" i="1"/>
  <c r="AP378" i="1"/>
  <c r="BI404" i="1"/>
  <c r="AQ399" i="1"/>
  <c r="AW962" i="1"/>
  <c r="BC882" i="1"/>
  <c r="AX322" i="1"/>
  <c r="AR240" i="1"/>
  <c r="AT45" i="1"/>
  <c r="AW479" i="1"/>
  <c r="BH347" i="1"/>
  <c r="AW867" i="1"/>
  <c r="AP355" i="1"/>
  <c r="BD393" i="1"/>
  <c r="AU350" i="1"/>
  <c r="BI418" i="1"/>
  <c r="AX9" i="1"/>
  <c r="AY7" i="1"/>
  <c r="AZ256" i="1"/>
  <c r="BC392" i="1"/>
  <c r="AY275" i="1"/>
  <c r="BH430" i="1"/>
  <c r="BC19" i="1"/>
  <c r="BF703" i="1"/>
  <c r="AY738" i="1"/>
  <c r="AR430" i="1"/>
  <c r="AO367" i="1"/>
  <c r="AU773" i="1"/>
  <c r="AQ778" i="1"/>
  <c r="AO748" i="1"/>
  <c r="BE257" i="1"/>
  <c r="BC410" i="1"/>
  <c r="AU748" i="1"/>
  <c r="AP809" i="1"/>
  <c r="AO782" i="1"/>
  <c r="AO218" i="1"/>
  <c r="AR258" i="1"/>
  <c r="AU416" i="1"/>
  <c r="BC297" i="1"/>
  <c r="AS814" i="1"/>
  <c r="AU265" i="1"/>
  <c r="BG299" i="1"/>
  <c r="BH452" i="1"/>
  <c r="AV382" i="1"/>
  <c r="BJ277" i="1"/>
  <c r="BG226" i="1"/>
  <c r="BG974" i="1"/>
  <c r="BD284" i="1"/>
  <c r="AS581" i="1"/>
  <c r="BF742" i="1"/>
  <c r="AY714" i="1"/>
  <c r="AR440" i="1"/>
  <c r="BD831" i="1"/>
  <c r="BH272" i="1"/>
  <c r="BA248" i="1"/>
  <c r="BE794" i="1"/>
  <c r="BC242" i="1"/>
  <c r="AP280" i="1"/>
  <c r="BC880" i="1"/>
  <c r="BB292" i="1"/>
  <c r="BB222" i="1"/>
  <c r="BI345" i="1"/>
  <c r="BD250" i="1"/>
  <c r="BI729" i="1"/>
  <c r="BG764" i="1"/>
  <c r="BI430" i="1"/>
  <c r="AY260" i="1"/>
  <c r="AW262" i="1"/>
  <c r="BH421" i="1"/>
  <c r="BE277" i="1"/>
  <c r="AP470" i="1"/>
  <c r="AY249" i="1"/>
  <c r="AZ220" i="1"/>
  <c r="BC370" i="1"/>
  <c r="BJ368" i="1"/>
  <c r="AY777" i="1"/>
  <c r="AX976" i="1"/>
  <c r="AO288" i="1"/>
  <c r="BB332" i="1"/>
  <c r="BE806" i="1"/>
  <c r="AY296" i="1"/>
  <c r="AW222" i="1"/>
  <c r="AZ287" i="1"/>
  <c r="BB280" i="1"/>
  <c r="BE242" i="1"/>
  <c r="AV267" i="1"/>
  <c r="AS365" i="1"/>
  <c r="AP372" i="1"/>
  <c r="BG219" i="1"/>
  <c r="AO339" i="1"/>
  <c r="BF410" i="1"/>
  <c r="BI872" i="1"/>
  <c r="BJ873" i="1"/>
  <c r="AS925" i="1"/>
  <c r="AR810" i="1"/>
  <c r="BI254" i="1"/>
  <c r="AR302" i="1"/>
  <c r="AR342" i="1"/>
  <c r="BC856" i="1"/>
  <c r="AR296" i="1"/>
  <c r="AV801" i="1"/>
  <c r="BJ709" i="1"/>
  <c r="BE382" i="1"/>
  <c r="AQ229" i="1"/>
  <c r="AR836" i="1"/>
  <c r="BE706" i="1"/>
  <c r="BJ874" i="1"/>
  <c r="AT378" i="1"/>
  <c r="BE813" i="1"/>
  <c r="BA811" i="1"/>
  <c r="AT225" i="1"/>
  <c r="BF440" i="1"/>
  <c r="AT786" i="1"/>
  <c r="AR463" i="1"/>
  <c r="BI338" i="1"/>
  <c r="BA474" i="1"/>
  <c r="AZ328" i="1"/>
  <c r="BH789" i="1"/>
  <c r="AX300" i="1"/>
  <c r="AX388" i="1"/>
  <c r="AR851" i="1"/>
  <c r="AW388" i="1"/>
  <c r="BB819" i="1"/>
  <c r="BH63" i="1"/>
  <c r="AX276" i="1"/>
  <c r="BF839" i="1"/>
  <c r="AY474" i="1"/>
  <c r="BJ896" i="1"/>
  <c r="BJ257" i="1"/>
  <c r="BA395" i="1"/>
  <c r="AS300" i="1"/>
  <c r="AQ745" i="1"/>
  <c r="AX223" i="1"/>
  <c r="AQ780" i="1"/>
  <c r="AX328" i="1"/>
  <c r="AT681" i="1"/>
  <c r="AX885" i="1"/>
  <c r="AP842" i="1"/>
  <c r="AX452" i="1"/>
  <c r="BI951" i="1"/>
  <c r="BH885" i="1"/>
  <c r="AX278" i="1"/>
  <c r="AR684" i="1"/>
  <c r="AY362" i="1"/>
  <c r="AR278" i="1"/>
  <c r="BF317" i="1"/>
  <c r="AS347" i="1"/>
  <c r="AX903" i="1"/>
  <c r="AR363" i="1"/>
  <c r="BB330" i="1"/>
  <c r="AZ77" i="1"/>
  <c r="AT425" i="1"/>
  <c r="AX227" i="1"/>
  <c r="AW337" i="1"/>
  <c r="BH478" i="1"/>
  <c r="AT437" i="1"/>
  <c r="AV309" i="1"/>
  <c r="AS788" i="1"/>
  <c r="AX850" i="1"/>
  <c r="BE226" i="1"/>
  <c r="AX791" i="1"/>
  <c r="BF769" i="1"/>
  <c r="AY888" i="1"/>
  <c r="BG326" i="1"/>
  <c r="AR475" i="1"/>
  <c r="AZ753" i="1"/>
  <c r="AQ233" i="1"/>
  <c r="AQ310" i="1"/>
  <c r="BH953" i="1"/>
  <c r="BF239" i="1"/>
  <c r="BA964" i="1"/>
  <c r="BD295" i="1"/>
  <c r="BG946" i="1"/>
  <c r="BF235" i="1"/>
  <c r="BG417" i="1"/>
  <c r="BF894" i="1"/>
  <c r="BB945" i="1"/>
  <c r="AU391" i="1"/>
  <c r="AR362" i="1"/>
  <c r="AL509" i="1"/>
  <c r="AO325" i="1"/>
  <c r="AZ247" i="1"/>
  <c r="AS301" i="1"/>
  <c r="AV444" i="1"/>
  <c r="AU236" i="1"/>
  <c r="AU371" i="1"/>
  <c r="AR323" i="1"/>
  <c r="AV355" i="1"/>
  <c r="BD815" i="1"/>
  <c r="BG225" i="1"/>
  <c r="AT416" i="1"/>
  <c r="BB833" i="1"/>
  <c r="AX250" i="1"/>
  <c r="BH826" i="1"/>
  <c r="BA980" i="1"/>
  <c r="AP981" i="1"/>
  <c r="BH325" i="1"/>
  <c r="AY420" i="1"/>
  <c r="AV948" i="1"/>
  <c r="BH378" i="1"/>
  <c r="AP817" i="1"/>
  <c r="AU414" i="1"/>
  <c r="BC897" i="1"/>
  <c r="BA887" i="1"/>
  <c r="BE974" i="1"/>
  <c r="AS364" i="1"/>
  <c r="AP913" i="1"/>
  <c r="AO870" i="1"/>
  <c r="BJ417" i="1"/>
  <c r="BJ385" i="1"/>
  <c r="BH965" i="1"/>
  <c r="AV456" i="1"/>
  <c r="BH364" i="1"/>
  <c r="AT968" i="1"/>
  <c r="BC406" i="1"/>
  <c r="AW394" i="1"/>
  <c r="AQ295" i="1"/>
  <c r="BJ954" i="1"/>
  <c r="BI455" i="1"/>
  <c r="BJ718" i="1"/>
  <c r="BF319" i="1"/>
  <c r="AO456" i="1"/>
  <c r="AO437" i="1"/>
  <c r="AP382" i="1"/>
  <c r="AR236" i="1"/>
  <c r="BE858" i="1"/>
  <c r="AZ15" i="1"/>
  <c r="BD984" i="1"/>
  <c r="AO380" i="1"/>
  <c r="AX257" i="1"/>
  <c r="BH460" i="1"/>
  <c r="BD304" i="1"/>
  <c r="BG303" i="1"/>
  <c r="BF322" i="1"/>
  <c r="AW939" i="1"/>
  <c r="AZ316" i="1"/>
  <c r="BA398" i="1"/>
  <c r="AU276" i="1"/>
  <c r="AT940" i="1"/>
  <c r="BC940" i="1"/>
  <c r="AS328" i="1"/>
  <c r="BD880" i="1"/>
  <c r="BA742" i="1"/>
  <c r="AP293" i="1"/>
  <c r="AZ867" i="1"/>
  <c r="BB974" i="1"/>
  <c r="BI857" i="1"/>
  <c r="AT284" i="1"/>
  <c r="AW367" i="1"/>
  <c r="AS450" i="1"/>
  <c r="BC927" i="1"/>
  <c r="BE887" i="1"/>
  <c r="BC415" i="1"/>
  <c r="AU906" i="1"/>
  <c r="AY940" i="1"/>
  <c r="BF421" i="1"/>
  <c r="AP324" i="1"/>
  <c r="AU721" i="1"/>
  <c r="AS12" i="1"/>
  <c r="AR978" i="1"/>
  <c r="AW420" i="1"/>
  <c r="BJ234" i="1"/>
  <c r="AZ909" i="1"/>
  <c r="AU872" i="1"/>
  <c r="BH312" i="1"/>
  <c r="AS870" i="1"/>
  <c r="AT867" i="1"/>
  <c r="BB270" i="1"/>
  <c r="AU878" i="1"/>
  <c r="AL804" i="1"/>
  <c r="BJ464" i="1"/>
  <c r="BF278" i="1"/>
  <c r="BA62" i="1"/>
  <c r="BE351" i="1"/>
  <c r="AT685" i="1"/>
  <c r="BI905" i="1"/>
  <c r="AS805" i="1"/>
  <c r="BF240" i="1"/>
  <c r="BF695" i="1"/>
  <c r="AS787" i="1"/>
  <c r="BH857" i="1"/>
  <c r="AP736" i="1"/>
  <c r="BH402" i="1"/>
  <c r="AR752" i="1"/>
  <c r="BG329" i="1"/>
  <c r="BD676" i="1"/>
  <c r="AV356" i="1"/>
  <c r="BB854" i="1"/>
  <c r="AO848" i="1"/>
  <c r="BB441" i="1"/>
  <c r="BA692" i="1"/>
  <c r="AS272" i="1"/>
  <c r="AS386" i="1"/>
  <c r="AZ369" i="1"/>
  <c r="AO908" i="1"/>
  <c r="BA429" i="1"/>
  <c r="BJ253" i="1"/>
  <c r="AQ477" i="1"/>
  <c r="AV397" i="1"/>
  <c r="BB955" i="1"/>
  <c r="AY821" i="1"/>
  <c r="BE311" i="1"/>
  <c r="AP435" i="1"/>
  <c r="BG360" i="1"/>
  <c r="AP407" i="1"/>
  <c r="BF339" i="1"/>
  <c r="AS348" i="1"/>
  <c r="AR359" i="1"/>
  <c r="AY764" i="1"/>
  <c r="AP873" i="1"/>
  <c r="AY806" i="1"/>
  <c r="AY843" i="1"/>
  <c r="BF252" i="1"/>
  <c r="BB872" i="1"/>
  <c r="BI435" i="1"/>
  <c r="AT768" i="1"/>
  <c r="BE373" i="1"/>
  <c r="AO51" i="1"/>
  <c r="BI782" i="1"/>
  <c r="BH360" i="1"/>
  <c r="AY850" i="1"/>
  <c r="AO957" i="1"/>
  <c r="AX235" i="1"/>
  <c r="BJ240" i="1"/>
  <c r="BB445" i="1"/>
  <c r="AR954" i="1"/>
  <c r="AT419" i="1"/>
  <c r="AR967" i="1"/>
  <c r="AW339" i="1"/>
  <c r="BE424" i="1"/>
  <c r="AP374" i="1"/>
  <c r="AV245" i="1"/>
  <c r="AR398" i="1"/>
  <c r="AS321" i="1"/>
  <c r="BA380" i="1"/>
  <c r="BB252" i="1"/>
  <c r="AQ975" i="1"/>
  <c r="AU307" i="1"/>
  <c r="BJ264" i="1"/>
  <c r="BC401" i="1"/>
  <c r="BG452" i="1"/>
  <c r="AV900" i="1"/>
  <c r="BB482" i="1"/>
  <c r="BD423" i="1"/>
  <c r="BA283" i="1"/>
  <c r="BG363" i="1"/>
  <c r="AP883" i="1"/>
  <c r="BA388" i="1"/>
  <c r="AR959" i="1"/>
  <c r="BJ875" i="1"/>
  <c r="AT228" i="1"/>
  <c r="AP276" i="1"/>
  <c r="BB868" i="1"/>
  <c r="BC948" i="1"/>
  <c r="BC430" i="1"/>
  <c r="AR224" i="1"/>
  <c r="AW321" i="1"/>
  <c r="AY808" i="1"/>
  <c r="AY414" i="1"/>
  <c r="AT238" i="1"/>
  <c r="BH395" i="1"/>
  <c r="AT734" i="1"/>
  <c r="AP421" i="1"/>
  <c r="BH353" i="1"/>
  <c r="BB387" i="1"/>
  <c r="AZ302" i="1"/>
  <c r="BA290" i="1"/>
  <c r="AQ246" i="1"/>
  <c r="BH260" i="1"/>
  <c r="AQ378" i="1"/>
  <c r="BA751" i="1"/>
  <c r="BF940" i="1"/>
  <c r="AP369" i="1"/>
  <c r="AO343" i="1"/>
  <c r="BE376" i="1"/>
  <c r="AS966" i="1"/>
  <c r="AS352" i="1"/>
  <c r="BH489" i="1"/>
  <c r="BH778" i="1"/>
  <c r="AV389" i="1"/>
  <c r="BC300" i="1"/>
  <c r="AY259" i="1"/>
  <c r="BJ314" i="1"/>
  <c r="AY963" i="1"/>
  <c r="AQ974" i="1"/>
  <c r="AS394" i="1"/>
  <c r="BI301" i="1"/>
  <c r="BE282" i="1"/>
  <c r="BE259" i="1"/>
  <c r="BC528" i="1"/>
  <c r="BF298" i="1"/>
  <c r="BD348" i="1"/>
  <c r="AR455" i="1"/>
  <c r="BD810" i="1"/>
  <c r="AP731" i="1"/>
  <c r="AV949" i="1"/>
  <c r="AZ951" i="1"/>
  <c r="AO801" i="1"/>
  <c r="BA857" i="1"/>
  <c r="AT637" i="1"/>
  <c r="AW272" i="1"/>
  <c r="AQ857" i="1"/>
  <c r="AP251" i="1"/>
  <c r="AP987" i="1"/>
  <c r="BC418" i="1"/>
  <c r="AT855" i="1"/>
  <c r="AQ961" i="1"/>
  <c r="AT409" i="1"/>
  <c r="AU405" i="1"/>
  <c r="AX220" i="1"/>
  <c r="BC328" i="1"/>
  <c r="AW303" i="1"/>
  <c r="AV400" i="1"/>
  <c r="AS809" i="1"/>
  <c r="AQ438" i="1"/>
  <c r="BB279" i="1"/>
  <c r="BG792" i="1"/>
  <c r="BF516" i="1"/>
  <c r="AQ747" i="1"/>
  <c r="AQ687" i="1"/>
  <c r="AU298" i="1"/>
  <c r="BF561" i="1"/>
  <c r="AS619" i="1"/>
  <c r="BD363" i="1"/>
  <c r="AX467" i="1"/>
  <c r="AQ507" i="1"/>
  <c r="AO729" i="1"/>
  <c r="BH313" i="1"/>
  <c r="BH390" i="1"/>
  <c r="BJ612" i="1"/>
  <c r="BE324" i="1"/>
  <c r="BH788" i="1"/>
  <c r="AP960" i="1"/>
  <c r="BE792" i="1"/>
  <c r="AO271" i="1"/>
  <c r="BA362" i="1"/>
  <c r="AR974" i="1"/>
  <c r="BA846" i="1"/>
  <c r="BA260" i="1"/>
  <c r="AV263" i="1"/>
  <c r="AR765" i="1"/>
  <c r="BE303" i="1"/>
  <c r="BA285" i="1"/>
  <c r="BE954" i="1"/>
  <c r="AW354" i="1"/>
  <c r="AR443" i="1"/>
  <c r="AS463" i="1"/>
  <c r="AO261" i="1"/>
  <c r="AS336" i="1"/>
  <c r="AR830" i="1"/>
  <c r="AR928" i="1"/>
  <c r="AT473" i="1"/>
  <c r="BG264" i="1"/>
  <c r="AP381" i="1"/>
  <c r="AO959" i="1"/>
  <c r="BH972" i="1"/>
  <c r="BF237" i="1"/>
  <c r="BI280" i="1"/>
  <c r="BC964" i="1"/>
  <c r="AT393" i="1"/>
  <c r="BJ359" i="1"/>
  <c r="AU441" i="1"/>
  <c r="AW366" i="1"/>
  <c r="AU968" i="1"/>
  <c r="AP952" i="1"/>
  <c r="AT376" i="1"/>
  <c r="BG353" i="1"/>
  <c r="AS401" i="1"/>
  <c r="AS432" i="1"/>
  <c r="BA301" i="1"/>
  <c r="AW451" i="1"/>
  <c r="AV335" i="1"/>
  <c r="AT966" i="1"/>
  <c r="AW882" i="1"/>
  <c r="AW4" i="1"/>
  <c r="BD374" i="1"/>
  <c r="BE691" i="1"/>
  <c r="AW392" i="1"/>
  <c r="AP916" i="1"/>
  <c r="AY679" i="1"/>
  <c r="AT452" i="1"/>
  <c r="BD397" i="1"/>
  <c r="BG867" i="1"/>
  <c r="AO329" i="1"/>
  <c r="BD692" i="1"/>
  <c r="AT291" i="1"/>
  <c r="AV442" i="1"/>
  <c r="BA442" i="1"/>
  <c r="AT893" i="1"/>
  <c r="BE384" i="1"/>
  <c r="BH331" i="1"/>
  <c r="AS417" i="1"/>
  <c r="BG335" i="1"/>
  <c r="AR971" i="1"/>
  <c r="BF450" i="1"/>
  <c r="AZ346" i="1"/>
  <c r="AW924" i="1"/>
  <c r="AQ884" i="1"/>
  <c r="AR965" i="1"/>
  <c r="AX274" i="1"/>
  <c r="AT868" i="1"/>
  <c r="AV481" i="1"/>
  <c r="AO265" i="1"/>
  <c r="AX318" i="1"/>
  <c r="AR972" i="1"/>
  <c r="BH376" i="1"/>
  <c r="AU888" i="1"/>
  <c r="BI952" i="1"/>
  <c r="BB299" i="1"/>
  <c r="BB481" i="1"/>
  <c r="AU482" i="1"/>
  <c r="AQ966" i="1"/>
  <c r="AQ343" i="1"/>
  <c r="BA834" i="1"/>
  <c r="AU424" i="1"/>
  <c r="AU469" i="1"/>
  <c r="BH342" i="1"/>
  <c r="BF726" i="1"/>
  <c r="BH864" i="1"/>
  <c r="AV951" i="1"/>
  <c r="BF461" i="1"/>
  <c r="BI222" i="1"/>
  <c r="BG395" i="1"/>
  <c r="BJ439" i="1"/>
  <c r="AO986" i="1"/>
  <c r="BB977" i="1"/>
  <c r="AW919" i="1"/>
  <c r="AW703" i="1"/>
  <c r="BA109" i="1"/>
  <c r="BJ814" i="1"/>
  <c r="BE290" i="1"/>
  <c r="AR852" i="1"/>
  <c r="BG732" i="1"/>
  <c r="BC435" i="1"/>
  <c r="BH674" i="1"/>
  <c r="AP340" i="1"/>
  <c r="BJ792" i="1"/>
  <c r="BD314" i="1"/>
  <c r="AU683" i="1"/>
  <c r="BE268" i="1"/>
  <c r="AP797" i="1"/>
  <c r="AQ464" i="1"/>
  <c r="AR678" i="1"/>
  <c r="AT349" i="1"/>
  <c r="AQ221" i="1"/>
  <c r="AT306" i="1"/>
  <c r="BD805" i="1"/>
  <c r="AQ314" i="1"/>
  <c r="AQ422" i="1"/>
  <c r="AY356" i="1"/>
  <c r="AQ455" i="1"/>
  <c r="AS355" i="1"/>
  <c r="AU340" i="1"/>
  <c r="BA892" i="1"/>
  <c r="AR334" i="1"/>
  <c r="BJ858" i="1"/>
  <c r="AQ247" i="1"/>
  <c r="BA343" i="1"/>
  <c r="BC703" i="1"/>
  <c r="BH230" i="1"/>
  <c r="AW854" i="1"/>
  <c r="AO419" i="1"/>
  <c r="AO239" i="1"/>
  <c r="AO663" i="1"/>
  <c r="BB375" i="1"/>
  <c r="BB842" i="1"/>
  <c r="AS299" i="1"/>
  <c r="BD267" i="1"/>
  <c r="AR386" i="1"/>
  <c r="AQ697" i="1"/>
  <c r="BE851" i="1"/>
  <c r="AT735" i="1"/>
  <c r="AX785" i="1"/>
  <c r="AZ269" i="1"/>
  <c r="BC364" i="1"/>
  <c r="BF448" i="1"/>
  <c r="AU803" i="1"/>
  <c r="BB257" i="1"/>
  <c r="BD255" i="1"/>
  <c r="AQ383" i="1"/>
  <c r="BA320" i="1"/>
  <c r="AO348" i="1"/>
  <c r="BE336" i="1"/>
  <c r="AZ721" i="1"/>
  <c r="BE269" i="1"/>
  <c r="AY363" i="1"/>
  <c r="AQ805" i="1"/>
  <c r="AQ478" i="1"/>
  <c r="AW281" i="1"/>
  <c r="BD437" i="1"/>
  <c r="BA794" i="1"/>
  <c r="AZ381" i="1"/>
  <c r="AT401" i="1"/>
  <c r="AZ434" i="1"/>
  <c r="BH704" i="1"/>
  <c r="AO272" i="1"/>
  <c r="AS948" i="1"/>
  <c r="AQ880" i="1"/>
  <c r="BD227" i="1"/>
  <c r="AZ307" i="1"/>
  <c r="BI469" i="1"/>
  <c r="AV392" i="1"/>
  <c r="BF864" i="1"/>
  <c r="BI812" i="1"/>
  <c r="BG323" i="1"/>
  <c r="BC303" i="1"/>
  <c r="AX222" i="1"/>
  <c r="BE219" i="1"/>
  <c r="AX882" i="1"/>
  <c r="AW355" i="1"/>
  <c r="AT446" i="1"/>
  <c r="AO893" i="1"/>
  <c r="AT470" i="1"/>
  <c r="BE798" i="1"/>
  <c r="AU897" i="1"/>
  <c r="BI289" i="1"/>
  <c r="BI480" i="1"/>
  <c r="BF402" i="1"/>
  <c r="BD957" i="1"/>
  <c r="AV423" i="1"/>
  <c r="BH906" i="1"/>
  <c r="BD342" i="1"/>
  <c r="BF437" i="1"/>
  <c r="AR324" i="1"/>
  <c r="BF476" i="1"/>
  <c r="AR964" i="1"/>
  <c r="AS284" i="1"/>
  <c r="AR268" i="1"/>
  <c r="BC863" i="1"/>
  <c r="BB301" i="1"/>
  <c r="AW297" i="1"/>
  <c r="BE279" i="1"/>
  <c r="BB344" i="1"/>
  <c r="BD569" i="1"/>
  <c r="AT482" i="1"/>
  <c r="BA326" i="1"/>
  <c r="AY280" i="1"/>
  <c r="BG318" i="1"/>
  <c r="AS435" i="1"/>
  <c r="AU375" i="1"/>
  <c r="AO479" i="1"/>
  <c r="BE760" i="1"/>
  <c r="BB838" i="1"/>
  <c r="BC685" i="1"/>
  <c r="AX944" i="1"/>
  <c r="AV644" i="1"/>
  <c r="BA332" i="1"/>
  <c r="BD433" i="1"/>
  <c r="AZ881" i="1"/>
  <c r="AT250" i="1"/>
  <c r="AY694" i="1"/>
  <c r="BD331" i="1"/>
  <c r="BC881" i="1"/>
  <c r="AP811" i="1"/>
  <c r="BD816" i="1"/>
  <c r="AP779" i="1"/>
  <c r="BJ18" i="1"/>
  <c r="BI382" i="1"/>
  <c r="BD444" i="1"/>
  <c r="AY904" i="1"/>
  <c r="AV283" i="1"/>
  <c r="AX335" i="1"/>
  <c r="BI300" i="1"/>
  <c r="AO465" i="1"/>
  <c r="BA810" i="1"/>
  <c r="AO774" i="1"/>
  <c r="AT261" i="1"/>
  <c r="BJ434" i="1"/>
  <c r="BF401" i="1"/>
  <c r="BE227" i="1"/>
  <c r="AV393" i="1"/>
  <c r="AR277" i="1"/>
  <c r="BI323" i="1"/>
  <c r="AX534" i="1"/>
  <c r="AZ416" i="1"/>
  <c r="AW358" i="1"/>
  <c r="AO765" i="1"/>
  <c r="AZ622" i="1"/>
  <c r="AY839" i="1"/>
  <c r="AW413" i="1"/>
  <c r="BA574" i="1"/>
  <c r="AY721" i="1"/>
  <c r="BB616" i="1"/>
  <c r="BD261" i="1"/>
  <c r="BI275" i="1"/>
  <c r="AQ631" i="1"/>
  <c r="BG269" i="1"/>
  <c r="AS802" i="1"/>
  <c r="AZ952" i="1"/>
  <c r="BB843" i="1"/>
  <c r="BE355" i="1"/>
  <c r="AX972" i="1"/>
  <c r="BE347" i="1"/>
  <c r="AQ798" i="1"/>
  <c r="AR307" i="1"/>
  <c r="AO17" i="1"/>
  <c r="AW956" i="1"/>
  <c r="AT469" i="1"/>
  <c r="AV891" i="1"/>
  <c r="BG444" i="1"/>
  <c r="BD394" i="1"/>
  <c r="AY482" i="1"/>
  <c r="AZ348" i="1"/>
  <c r="BJ245" i="1"/>
  <c r="AV959" i="1"/>
  <c r="AT873" i="1"/>
  <c r="BG482" i="1"/>
  <c r="AQ8" i="1"/>
  <c r="AU261" i="1"/>
  <c r="AP964" i="1"/>
  <c r="BB949" i="1"/>
  <c r="AP425" i="1"/>
  <c r="BA286" i="1"/>
  <c r="AS398" i="1"/>
  <c r="AS959" i="1"/>
  <c r="AO877" i="1"/>
  <c r="BE942" i="1"/>
  <c r="BF346" i="1"/>
  <c r="BB893" i="1"/>
  <c r="AW277" i="1"/>
  <c r="AT454" i="1"/>
  <c r="AO327" i="1"/>
  <c r="BH939" i="1"/>
  <c r="AR416" i="1"/>
  <c r="AR457" i="1"/>
  <c r="BI295" i="1"/>
  <c r="BC65" i="1"/>
  <c r="AS354" i="1"/>
  <c r="AZ819" i="1"/>
  <c r="BB359" i="1"/>
  <c r="BB74" i="1"/>
  <c r="AY773" i="1"/>
  <c r="AP432" i="1"/>
  <c r="BJ443" i="1"/>
  <c r="BE363" i="1"/>
  <c r="AW954" i="1"/>
  <c r="AW468" i="1"/>
  <c r="AR360" i="1"/>
  <c r="AZ976" i="1"/>
  <c r="AR43" i="1"/>
  <c r="BI288" i="1"/>
  <c r="AQ287" i="1"/>
  <c r="AZ397" i="1"/>
  <c r="AW976" i="1"/>
  <c r="AU979" i="1"/>
  <c r="BD941" i="1"/>
  <c r="BG49" i="1"/>
  <c r="AX343" i="1"/>
  <c r="BA409" i="1"/>
  <c r="BH284" i="1"/>
  <c r="AW246" i="1"/>
  <c r="AR474" i="1"/>
  <c r="AV344" i="1"/>
  <c r="AS868" i="1"/>
  <c r="AZ926" i="1"/>
  <c r="AV342" i="1"/>
  <c r="AS447" i="1"/>
  <c r="AR259" i="1"/>
  <c r="AV943" i="1"/>
  <c r="AR431" i="1"/>
  <c r="AY457" i="1"/>
  <c r="AT358" i="1"/>
  <c r="AR422" i="1"/>
  <c r="BH901" i="1"/>
  <c r="BA336" i="1"/>
  <c r="AX251" i="1"/>
  <c r="AV694" i="1"/>
  <c r="AO900" i="1"/>
  <c r="AV295" i="1"/>
  <c r="AX312" i="1"/>
  <c r="BJ463" i="1"/>
  <c r="AW2" i="1"/>
  <c r="BI374" i="1"/>
  <c r="AP229" i="1"/>
  <c r="AV406" i="1"/>
  <c r="BA871" i="1"/>
  <c r="AW308" i="1"/>
  <c r="AP304" i="1"/>
  <c r="AR916" i="1"/>
  <c r="AX464" i="1"/>
  <c r="BA337" i="1"/>
  <c r="AR893" i="1"/>
  <c r="AQ922" i="1"/>
  <c r="AY881" i="1"/>
  <c r="AL871" i="1"/>
  <c r="BE61" i="1"/>
  <c r="AP871" i="1"/>
  <c r="AZ61" i="1"/>
  <c r="AQ802" i="1"/>
  <c r="AV800" i="1"/>
  <c r="BI282" i="1"/>
  <c r="AV705" i="1"/>
  <c r="AY798" i="1"/>
  <c r="AS789" i="1"/>
  <c r="AR275" i="1"/>
  <c r="BB275" i="1"/>
  <c r="AY251" i="1"/>
  <c r="AQ282" i="1"/>
  <c r="AP790" i="1"/>
  <c r="BF284" i="1"/>
  <c r="AR812" i="1"/>
  <c r="AV855" i="1"/>
  <c r="BH274" i="1"/>
  <c r="AY228" i="1"/>
  <c r="BE331" i="1"/>
  <c r="AS276" i="1"/>
  <c r="AR806" i="1"/>
  <c r="BI560" i="1"/>
  <c r="AQ848" i="1"/>
  <c r="BJ823" i="1"/>
  <c r="BF982" i="1"/>
  <c r="AR768" i="1"/>
  <c r="AO416" i="1"/>
  <c r="BG240" i="1"/>
  <c r="AS222" i="1"/>
  <c r="AO786" i="1"/>
  <c r="BE309" i="1"/>
  <c r="AS275" i="1"/>
  <c r="BE299" i="1"/>
  <c r="BF760" i="1"/>
  <c r="BJ460" i="1"/>
  <c r="AS315" i="1"/>
  <c r="BH952" i="1"/>
  <c r="BE735" i="1"/>
  <c r="AX386" i="1"/>
  <c r="AR480" i="1"/>
  <c r="BJ369" i="1"/>
  <c r="AO220" i="1"/>
  <c r="AS345" i="1"/>
  <c r="BD400" i="1"/>
  <c r="BG742" i="1"/>
  <c r="BF238" i="1"/>
  <c r="AX466" i="1"/>
  <c r="BI460" i="1"/>
  <c r="BA774" i="1"/>
  <c r="BJ365" i="1"/>
  <c r="AX288" i="1"/>
  <c r="BH902" i="1"/>
  <c r="BG821" i="1"/>
  <c r="BC944" i="1"/>
  <c r="AU240" i="1"/>
  <c r="AY417" i="1"/>
  <c r="AO386" i="1"/>
  <c r="AT480" i="1"/>
  <c r="BH320" i="1"/>
  <c r="BH467" i="1"/>
  <c r="AY858" i="1"/>
  <c r="BA228" i="1"/>
  <c r="BC379" i="1"/>
  <c r="AZ334" i="1"/>
  <c r="AS895" i="1"/>
  <c r="BI372" i="1"/>
  <c r="AU432" i="1"/>
  <c r="AW951" i="1"/>
  <c r="BA762" i="1"/>
  <c r="BC987" i="1"/>
  <c r="AZ960" i="1"/>
  <c r="AY256" i="1"/>
  <c r="BD894" i="1"/>
  <c r="BI438" i="1"/>
  <c r="BF376" i="1"/>
  <c r="BJ849" i="1"/>
  <c r="BJ329" i="1"/>
  <c r="AP411" i="1"/>
  <c r="AW350" i="1"/>
  <c r="AP252" i="1"/>
  <c r="AT325" i="1"/>
  <c r="AW315" i="1"/>
  <c r="BJ250" i="1"/>
  <c r="AT834" i="1"/>
  <c r="AY403" i="1"/>
  <c r="BE362" i="1"/>
  <c r="AY957" i="1"/>
  <c r="BA255" i="1"/>
  <c r="AW365" i="1"/>
  <c r="BE944" i="1"/>
  <c r="AR790" i="1"/>
  <c r="AV940" i="1"/>
  <c r="BG473" i="1"/>
  <c r="BE481" i="1"/>
  <c r="BA397" i="1"/>
  <c r="BD384" i="1"/>
  <c r="AW256" i="1"/>
  <c r="AX306" i="1"/>
  <c r="AW359" i="1"/>
  <c r="AQ251" i="1"/>
  <c r="AY437" i="1"/>
  <c r="BE721" i="1"/>
  <c r="BF342" i="1"/>
  <c r="BE801" i="1"/>
  <c r="AP243" i="1"/>
  <c r="BE297" i="1"/>
  <c r="BG788" i="1"/>
  <c r="BB228" i="1"/>
  <c r="AU739" i="1"/>
  <c r="BB402" i="1"/>
  <c r="AV773" i="1"/>
  <c r="AZ270" i="1"/>
  <c r="AV678" i="1"/>
  <c r="AV362" i="1"/>
  <c r="AP222" i="1"/>
  <c r="AY274" i="1"/>
  <c r="BG474" i="1"/>
  <c r="BB875" i="1"/>
  <c r="AS267" i="1"/>
  <c r="BF396" i="1"/>
  <c r="AZ401" i="1"/>
  <c r="AV329" i="1"/>
  <c r="BG469" i="1"/>
  <c r="AU444" i="1"/>
  <c r="BE970" i="1"/>
  <c r="BC270" i="1"/>
  <c r="AW447" i="1"/>
  <c r="BE457" i="1"/>
  <c r="AR459" i="1"/>
  <c r="AT290" i="1"/>
  <c r="AX440" i="1"/>
  <c r="AR740" i="1"/>
  <c r="AO768" i="1"/>
  <c r="AV291" i="1"/>
  <c r="AZ778" i="1"/>
  <c r="AV290" i="1"/>
  <c r="BG309" i="1"/>
  <c r="AS317" i="1"/>
  <c r="AP697" i="1"/>
  <c r="AT840" i="1"/>
  <c r="BC309" i="1"/>
  <c r="BE464" i="1"/>
  <c r="AP781" i="1"/>
  <c r="BC836" i="1"/>
  <c r="AY360" i="1"/>
  <c r="BF314" i="1"/>
  <c r="AQ232" i="1"/>
  <c r="AP259" i="1"/>
  <c r="AU295" i="1"/>
  <c r="AX378" i="1"/>
  <c r="BC312" i="1"/>
  <c r="BH445" i="1"/>
  <c r="BF267" i="1"/>
  <c r="AW386" i="1"/>
  <c r="AX808" i="1"/>
  <c r="BE414" i="1"/>
  <c r="AY470" i="1"/>
  <c r="AP257" i="1"/>
  <c r="AS742" i="1"/>
  <c r="BA405" i="1"/>
  <c r="BE460" i="1"/>
  <c r="AV336" i="1"/>
  <c r="AS363" i="1"/>
  <c r="BA719" i="1"/>
  <c r="AX401" i="1"/>
  <c r="AQ849" i="1"/>
  <c r="AQ766" i="1"/>
  <c r="AZ444" i="1"/>
  <c r="AS391" i="1"/>
  <c r="AT979" i="1"/>
  <c r="AO945" i="1"/>
  <c r="BA893" i="1"/>
  <c r="AQ968" i="1"/>
  <c r="BE393" i="1"/>
  <c r="AX377" i="1"/>
  <c r="BJ871" i="1"/>
  <c r="BH352" i="1"/>
  <c r="BJ373" i="1"/>
  <c r="AT468" i="1"/>
  <c r="AZ944" i="1"/>
  <c r="AZ400" i="1"/>
  <c r="AU970" i="1"/>
  <c r="AV374" i="1"/>
  <c r="AZ942" i="1"/>
  <c r="BI257" i="1"/>
  <c r="BF439" i="1"/>
  <c r="BF918" i="1"/>
  <c r="AT337" i="1"/>
  <c r="AY477" i="1"/>
  <c r="AY301" i="1"/>
  <c r="BF326" i="1"/>
  <c r="BI476" i="1"/>
  <c r="AX371" i="1"/>
  <c r="BA300" i="1"/>
  <c r="BI465" i="1"/>
  <c r="AR352" i="1"/>
  <c r="BH335" i="1"/>
  <c r="BD966" i="1"/>
  <c r="BG478" i="1"/>
  <c r="BC934" i="1"/>
  <c r="AP462" i="1"/>
  <c r="BG401" i="1"/>
  <c r="AP225" i="1"/>
  <c r="AX470" i="1"/>
  <c r="AO420" i="1"/>
  <c r="AO369" i="1"/>
  <c r="AV287" i="1"/>
  <c r="AP446" i="1"/>
  <c r="BB476" i="1"/>
  <c r="BF468" i="1"/>
  <c r="AU889" i="1"/>
  <c r="BB442" i="1"/>
  <c r="BI874" i="1"/>
  <c r="BG8" i="1"/>
  <c r="AO433" i="1"/>
  <c r="BI316" i="1"/>
  <c r="BB944" i="1"/>
  <c r="AZ429" i="1"/>
  <c r="BG895" i="1"/>
  <c r="AT318" i="1"/>
  <c r="AP962" i="1"/>
  <c r="AT247" i="1"/>
  <c r="AO319" i="1"/>
  <c r="BC462" i="1"/>
  <c r="BH373" i="1"/>
  <c r="AV387" i="1"/>
  <c r="AV431" i="1"/>
  <c r="AV876" i="1"/>
  <c r="BG408" i="1"/>
  <c r="BF435" i="1"/>
  <c r="BH4" i="1"/>
  <c r="BH858" i="1"/>
  <c r="BF408" i="1"/>
  <c r="BH975" i="1"/>
  <c r="BC911" i="1"/>
  <c r="AZ313" i="1"/>
  <c r="BB871" i="1"/>
  <c r="BB981" i="1"/>
  <c r="AW481" i="1"/>
  <c r="AP980" i="1"/>
  <c r="AP963" i="1"/>
  <c r="AO875" i="1"/>
  <c r="BA475" i="1"/>
  <c r="BF974" i="1"/>
  <c r="AZ883" i="1"/>
  <c r="BH967" i="1"/>
  <c r="BF464" i="1"/>
  <c r="BE370" i="1"/>
  <c r="AZ257" i="1"/>
  <c r="BB309" i="1"/>
  <c r="AX313" i="1"/>
  <c r="BI229" i="1"/>
  <c r="AX381" i="1"/>
  <c r="AW344" i="1"/>
  <c r="BE267" i="1"/>
  <c r="BG321" i="1"/>
  <c r="BB739" i="1"/>
  <c r="BF807" i="1"/>
  <c r="AW298" i="1"/>
  <c r="AY374" i="1"/>
  <c r="BB232" i="1"/>
  <c r="BB425" i="1"/>
  <c r="AW266" i="1"/>
  <c r="AV224" i="1"/>
  <c r="BJ950" i="1"/>
  <c r="BI934" i="1"/>
  <c r="BB458" i="1"/>
  <c r="AU867" i="1"/>
  <c r="BE346" i="1"/>
  <c r="AQ385" i="1"/>
  <c r="AW458" i="1"/>
  <c r="BI347" i="1"/>
  <c r="AV905" i="1"/>
  <c r="BH455" i="1"/>
  <c r="AY364" i="1"/>
  <c r="AY322" i="1"/>
  <c r="BD898" i="1"/>
  <c r="AX975" i="1"/>
  <c r="AS371" i="1"/>
  <c r="AV238" i="1"/>
  <c r="AZ370" i="1"/>
  <c r="AZ453" i="1"/>
  <c r="BE379" i="1"/>
  <c r="BD959" i="1"/>
  <c r="AZ459" i="1"/>
  <c r="AX367" i="1"/>
  <c r="AV297" i="1"/>
  <c r="AY480" i="1"/>
  <c r="AU435" i="1"/>
  <c r="AZ939" i="1"/>
  <c r="AR383" i="1"/>
  <c r="AP449" i="1"/>
  <c r="AS286" i="1"/>
  <c r="AX361" i="1"/>
  <c r="AZ876" i="1"/>
  <c r="BJ290" i="1"/>
  <c r="AS970" i="1"/>
  <c r="AS482" i="1"/>
  <c r="BC465" i="1"/>
  <c r="AW310" i="1"/>
  <c r="BF964" i="1"/>
  <c r="AS374" i="1"/>
  <c r="BG949" i="1"/>
  <c r="BE968" i="1"/>
  <c r="BJ287" i="1"/>
  <c r="AQ423" i="1"/>
  <c r="AT52" i="1"/>
  <c r="BF361" i="1"/>
  <c r="AS302" i="1"/>
  <c r="BF961" i="1"/>
  <c r="BI424" i="1"/>
  <c r="AV246" i="1"/>
  <c r="BG288" i="1"/>
  <c r="AP295" i="1"/>
  <c r="BC301" i="1"/>
  <c r="BE271" i="1"/>
  <c r="AS298" i="1"/>
  <c r="AS383" i="1"/>
  <c r="AT346" i="1"/>
  <c r="BB371" i="1"/>
  <c r="BC294" i="1"/>
  <c r="BF985" i="1"/>
  <c r="AZ945" i="1"/>
  <c r="AX389" i="1"/>
  <c r="BD395" i="1"/>
  <c r="BC437" i="1"/>
  <c r="BG927" i="1"/>
  <c r="AW461" i="1"/>
  <c r="BH482" i="1"/>
  <c r="BA428" i="1"/>
  <c r="AX279" i="1"/>
  <c r="AV946" i="1"/>
  <c r="AX297" i="1"/>
  <c r="AZ893" i="1"/>
  <c r="BJ427" i="1"/>
  <c r="BC958" i="1"/>
  <c r="AV256" i="1"/>
  <c r="AX940" i="1"/>
  <c r="BH396" i="1"/>
  <c r="BD260" i="1"/>
  <c r="BD338" i="1"/>
  <c r="AV338" i="1"/>
  <c r="BE420" i="1"/>
  <c r="AU300" i="1"/>
  <c r="AT864" i="1"/>
  <c r="BI953" i="1"/>
  <c r="AZ235" i="1"/>
  <c r="AZ378" i="1"/>
  <c r="AX890" i="1"/>
  <c r="AV955" i="1"/>
  <c r="AU339" i="1"/>
  <c r="BB355" i="1"/>
  <c r="BI279" i="1"/>
  <c r="BJ475" i="1"/>
  <c r="AY473" i="1"/>
  <c r="AO262" i="1"/>
  <c r="AW379" i="1"/>
  <c r="BG390" i="1"/>
  <c r="BG382" i="1"/>
  <c r="BJ299" i="1"/>
  <c r="AV385" i="1"/>
  <c r="BE479" i="1"/>
  <c r="BC3" i="1"/>
  <c r="BG888" i="1"/>
  <c r="BA462" i="1"/>
  <c r="AV415" i="1"/>
  <c r="BC460" i="1"/>
  <c r="AS889" i="1"/>
  <c r="AO799" i="1"/>
  <c r="BB880" i="1"/>
  <c r="AR379" i="1"/>
  <c r="BA787" i="1"/>
  <c r="AP279" i="1"/>
  <c r="BB870" i="1"/>
  <c r="AZ815" i="1"/>
  <c r="BC282" i="1"/>
  <c r="AO464" i="1"/>
  <c r="AO364" i="1"/>
  <c r="AY823" i="1"/>
  <c r="AW351" i="1"/>
  <c r="BJ334" i="1"/>
  <c r="BJ376" i="1"/>
  <c r="AZ391" i="1"/>
  <c r="AW373" i="1"/>
  <c r="BG436" i="1"/>
  <c r="AV375" i="1"/>
  <c r="AZ66" i="1"/>
  <c r="BD360" i="1"/>
  <c r="AZ962" i="1"/>
  <c r="AW942" i="1"/>
  <c r="BA866" i="1"/>
  <c r="BE348" i="1"/>
  <c r="BJ965" i="1"/>
  <c r="BF3" i="1"/>
  <c r="BC291" i="1"/>
  <c r="BG351" i="1"/>
  <c r="AV310" i="1"/>
  <c r="BH420" i="1"/>
  <c r="AS869" i="1"/>
  <c r="BA278" i="1"/>
  <c r="AY317" i="1"/>
  <c r="AR892" i="1"/>
  <c r="BH377" i="1"/>
  <c r="AZ804" i="1"/>
  <c r="BE301" i="1"/>
  <c r="AV420" i="1"/>
  <c r="BG794" i="1"/>
  <c r="AT453" i="1"/>
  <c r="BA480" i="1"/>
  <c r="BI972" i="1"/>
  <c r="AR820" i="1"/>
  <c r="AT90" i="1"/>
  <c r="BG798" i="1"/>
  <c r="AV455" i="1"/>
  <c r="AR905" i="1"/>
  <c r="BH219" i="1"/>
  <c r="AO871" i="1"/>
  <c r="BJ885" i="1"/>
  <c r="AL717" i="1"/>
  <c r="AP323" i="1"/>
  <c r="AV976" i="1"/>
  <c r="AO895" i="1"/>
  <c r="AV922" i="1"/>
  <c r="BD371" i="1"/>
  <c r="AS960" i="1"/>
  <c r="BD103" i="1"/>
  <c r="AU351" i="1"/>
  <c r="AU326" i="1"/>
  <c r="BB876" i="1"/>
  <c r="AS438" i="1"/>
  <c r="BA896" i="1"/>
  <c r="BB962" i="1"/>
  <c r="AR419" i="1"/>
  <c r="AO390" i="1"/>
  <c r="BD981" i="1"/>
  <c r="BF373" i="1"/>
  <c r="BA949" i="1"/>
  <c r="BF973" i="1"/>
  <c r="BE964" i="1"/>
  <c r="AX968" i="1"/>
  <c r="BB320" i="1"/>
  <c r="AY408" i="1"/>
  <c r="AY400" i="1"/>
  <c r="BH242" i="1"/>
  <c r="BC390" i="1"/>
  <c r="AS453" i="1"/>
  <c r="BE408" i="1"/>
  <c r="AP451" i="1"/>
  <c r="BF868" i="1"/>
  <c r="AL724" i="1"/>
  <c r="BG918" i="1"/>
  <c r="BI944" i="1"/>
  <c r="BB473" i="1"/>
  <c r="AO912" i="1"/>
  <c r="AX450" i="1"/>
  <c r="AS910" i="1"/>
  <c r="AY394" i="1"/>
  <c r="BE930" i="1"/>
  <c r="AP945" i="1"/>
  <c r="BJ2" i="1"/>
  <c r="AP420" i="1"/>
  <c r="BF456" i="1"/>
  <c r="AR880" i="1"/>
  <c r="AT248" i="1"/>
  <c r="AS360" i="1"/>
  <c r="AX422" i="1"/>
  <c r="AQ400" i="1"/>
  <c r="BE350" i="1"/>
  <c r="BE273" i="1"/>
  <c r="BA317" i="1"/>
  <c r="BD379" i="1"/>
  <c r="AS874" i="1"/>
  <c r="BJ959" i="1"/>
  <c r="BA941" i="1"/>
  <c r="BI945" i="1"/>
  <c r="AQ888" i="1"/>
  <c r="BI466" i="1"/>
  <c r="AU282" i="1"/>
  <c r="BB297" i="1"/>
  <c r="AT399" i="1"/>
  <c r="BD950" i="1"/>
  <c r="AY959" i="1"/>
  <c r="BI964" i="1"/>
  <c r="BE897" i="1"/>
  <c r="AS867" i="1"/>
  <c r="BI453" i="1"/>
  <c r="AO7" i="1"/>
  <c r="AV969" i="1"/>
  <c r="AX895" i="1"/>
  <c r="AZ268" i="1"/>
  <c r="BD341" i="1"/>
  <c r="BH449" i="1"/>
  <c r="BH359" i="1"/>
  <c r="AT911" i="1"/>
  <c r="BE873" i="1"/>
  <c r="BC953" i="1"/>
  <c r="BF68" i="1"/>
  <c r="AL737" i="1"/>
  <c r="AL881" i="1"/>
  <c r="BE918" i="1"/>
  <c r="BE20" i="1"/>
  <c r="BE42" i="1"/>
  <c r="AV332" i="1"/>
  <c r="AX230" i="1"/>
  <c r="AS975" i="1"/>
  <c r="BJ418" i="1"/>
  <c r="AQ341" i="1"/>
  <c r="AO267" i="1"/>
  <c r="BI346" i="1"/>
  <c r="BA347" i="1"/>
  <c r="BA240" i="1"/>
  <c r="BH339" i="1"/>
  <c r="BI848" i="1"/>
  <c r="BI854" i="1"/>
  <c r="BG293" i="1"/>
  <c r="BF427" i="1"/>
  <c r="BC482" i="1"/>
  <c r="AY291" i="1"/>
  <c r="BA294" i="1"/>
  <c r="BC449" i="1"/>
  <c r="BB336" i="1"/>
  <c r="AT302" i="1"/>
  <c r="AY886" i="1"/>
  <c r="BE427" i="1"/>
  <c r="AW237" i="1"/>
  <c r="BA338" i="1"/>
  <c r="AO897" i="1"/>
  <c r="BC873" i="1"/>
  <c r="AV939" i="1"/>
  <c r="BB911" i="1"/>
  <c r="BI867" i="1"/>
  <c r="BI305" i="1"/>
  <c r="BI395" i="1"/>
  <c r="AS362" i="1"/>
  <c r="AS855" i="1"/>
  <c r="BF251" i="1"/>
  <c r="AW845" i="1"/>
  <c r="BG366" i="1"/>
  <c r="BB260" i="1"/>
  <c r="BA350" i="1"/>
  <c r="BB844" i="1"/>
  <c r="AU374" i="1"/>
  <c r="BI849" i="1"/>
  <c r="BC855" i="1"/>
  <c r="AT766" i="1"/>
  <c r="AO389" i="1"/>
  <c r="AS422" i="1"/>
  <c r="BB804" i="1"/>
  <c r="BE950" i="1"/>
  <c r="BA836" i="1"/>
  <c r="BG459" i="1"/>
  <c r="AT11" i="1"/>
  <c r="AT348" i="1"/>
  <c r="BH435" i="1"/>
  <c r="AT956" i="1"/>
  <c r="BB421" i="1"/>
  <c r="AW284" i="1"/>
  <c r="BB478" i="1"/>
  <c r="BJ43" i="1"/>
  <c r="AX471" i="1"/>
  <c r="AU479" i="1"/>
  <c r="AS349" i="1"/>
  <c r="AV9" i="1"/>
  <c r="AY284" i="1"/>
  <c r="AZ432" i="1"/>
  <c r="BE881" i="1"/>
  <c r="AR343" i="1"/>
  <c r="AX269" i="1"/>
  <c r="BH432" i="1"/>
  <c r="AT906" i="1"/>
  <c r="AQ277" i="1"/>
  <c r="AR230" i="1"/>
  <c r="AO394" i="1"/>
  <c r="AY262" i="1"/>
  <c r="BG250" i="1"/>
  <c r="AO472" i="1"/>
  <c r="AY350" i="1"/>
  <c r="AT382" i="1"/>
  <c r="BB311" i="1"/>
  <c r="AX888" i="1"/>
  <c r="AR886" i="1"/>
  <c r="AP912" i="1"/>
  <c r="BJ399" i="1"/>
  <c r="AT383" i="1"/>
  <c r="BC899" i="1"/>
  <c r="AP310" i="1"/>
  <c r="BC921" i="1"/>
  <c r="BI482" i="1"/>
  <c r="AO451" i="1"/>
  <c r="AV269" i="1"/>
  <c r="AX309" i="1"/>
  <c r="AU354" i="1"/>
  <c r="BA418" i="1"/>
  <c r="BE847" i="1"/>
  <c r="AZ966" i="1"/>
  <c r="BA381" i="1"/>
  <c r="BD865" i="1"/>
  <c r="BH408" i="1"/>
  <c r="AW340" i="1"/>
  <c r="AW979" i="1"/>
  <c r="BE988" i="1"/>
  <c r="AZ811" i="1"/>
  <c r="BB315" i="1"/>
  <c r="AP480" i="1"/>
  <c r="AU983" i="1"/>
  <c r="BI886" i="1"/>
  <c r="BE369" i="1"/>
  <c r="BG902" i="1"/>
  <c r="AO914" i="1"/>
  <c r="AS445" i="1"/>
  <c r="BF460" i="1"/>
  <c r="BC352" i="1"/>
  <c r="AR920" i="1"/>
  <c r="AV11" i="1"/>
  <c r="AU902" i="1"/>
  <c r="AP477" i="1"/>
  <c r="AQ452" i="1"/>
  <c r="AT909" i="1"/>
  <c r="AP966" i="1"/>
  <c r="AV234" i="1"/>
  <c r="AS472" i="1"/>
  <c r="BA415" i="1"/>
  <c r="AS242" i="1"/>
  <c r="AO852" i="1"/>
  <c r="BD321" i="1"/>
  <c r="AR333" i="1"/>
  <c r="BA314" i="1"/>
  <c r="AS279" i="1"/>
  <c r="AO411" i="1"/>
  <c r="BE448" i="1"/>
  <c r="AT427" i="1"/>
  <c r="AX384" i="1"/>
  <c r="BI268" i="1"/>
  <c r="AV258" i="1"/>
  <c r="BA943" i="1"/>
  <c r="AU280" i="1"/>
  <c r="BH369" i="1"/>
  <c r="BD439" i="1"/>
  <c r="AX348" i="1"/>
  <c r="AQ983" i="1"/>
  <c r="AO961" i="1"/>
  <c r="AU328" i="1"/>
  <c r="BF956" i="1"/>
  <c r="BF265" i="1"/>
  <c r="BA407" i="1"/>
  <c r="AW370" i="1"/>
  <c r="AS412" i="1"/>
  <c r="BC890" i="1"/>
  <c r="AT907" i="1"/>
  <c r="AU941" i="1"/>
  <c r="AW418" i="1"/>
  <c r="BF971" i="1"/>
  <c r="BB861" i="1"/>
  <c r="BA447" i="1"/>
  <c r="AW361" i="1"/>
  <c r="AP262" i="1"/>
  <c r="AY910" i="1"/>
  <c r="AV343" i="1"/>
  <c r="AW334" i="1"/>
  <c r="BB475" i="1"/>
  <c r="BF446" i="1"/>
  <c r="AV296" i="1"/>
  <c r="AQ227" i="1"/>
  <c r="AU357" i="1"/>
  <c r="AV874" i="1"/>
  <c r="AW360" i="1"/>
  <c r="BC333" i="1"/>
  <c r="AY856" i="1"/>
  <c r="AV405" i="1"/>
  <c r="BA382" i="1"/>
  <c r="AW331" i="1"/>
  <c r="BE386" i="1"/>
  <c r="AS886" i="1"/>
  <c r="BI443" i="1"/>
  <c r="AU327" i="1"/>
  <c r="AQ339" i="1"/>
  <c r="BC428" i="1"/>
  <c r="BG373" i="1"/>
  <c r="BD875" i="1"/>
  <c r="BJ467" i="1"/>
  <c r="BC475" i="1"/>
  <c r="AQ236" i="1"/>
  <c r="BA242" i="1"/>
  <c r="BI906" i="1"/>
  <c r="AY971" i="1"/>
  <c r="BJ432" i="1"/>
  <c r="AU429" i="1"/>
  <c r="AU975" i="1"/>
  <c r="AT354" i="1"/>
  <c r="AS110" i="1"/>
  <c r="AS310" i="1"/>
  <c r="AU379" i="1"/>
  <c r="BC222" i="1"/>
  <c r="BD761" i="1"/>
  <c r="AR254" i="1"/>
  <c r="BB385" i="1"/>
  <c r="BI327" i="1"/>
  <c r="BC748" i="1"/>
  <c r="AZ420" i="1"/>
  <c r="BE421" i="1"/>
  <c r="BJ305" i="1"/>
  <c r="BH944" i="1"/>
  <c r="BJ429" i="1"/>
  <c r="AO890" i="1"/>
  <c r="BD419" i="1"/>
  <c r="AZ940" i="1"/>
  <c r="AQ474" i="1"/>
  <c r="AQ883" i="1"/>
  <c r="AR942" i="1"/>
  <c r="AT431" i="1"/>
  <c r="BE865" i="1"/>
  <c r="BE260" i="1"/>
  <c r="BJ327" i="1"/>
  <c r="BE430" i="1"/>
  <c r="AS890" i="1"/>
  <c r="BC867" i="1"/>
  <c r="AX473" i="1"/>
  <c r="AU959" i="1"/>
  <c r="BB352" i="1"/>
  <c r="AP338" i="1"/>
  <c r="BJ884" i="1"/>
  <c r="AO62" i="1"/>
  <c r="AY310" i="1"/>
  <c r="AV964" i="1"/>
  <c r="BA363" i="1"/>
  <c r="AV5" i="1"/>
  <c r="BE467" i="1"/>
  <c r="BI932" i="1"/>
  <c r="BJ911" i="1"/>
  <c r="AP479" i="1"/>
  <c r="AZ871" i="1"/>
  <c r="BI903" i="1"/>
  <c r="AW433" i="1"/>
  <c r="BJ345" i="1"/>
  <c r="AO298" i="1"/>
  <c r="BI436" i="1"/>
  <c r="AQ47" i="1"/>
  <c r="AW877" i="1"/>
  <c r="BD283" i="1"/>
  <c r="AW454" i="1"/>
  <c r="BE872" i="1"/>
  <c r="AQ79" i="1"/>
  <c r="AR420" i="1"/>
  <c r="BE955" i="1"/>
  <c r="BF365" i="1"/>
  <c r="BD403" i="1"/>
  <c r="AT880" i="1"/>
  <c r="AQ868" i="1"/>
  <c r="AY982" i="1"/>
  <c r="AR73" i="1"/>
  <c r="BI895" i="1"/>
  <c r="BG439" i="1"/>
  <c r="BH862" i="1"/>
  <c r="AX72" i="1"/>
  <c r="AV67" i="1"/>
  <c r="AR406" i="1"/>
  <c r="AX866" i="1"/>
  <c r="AS343" i="1"/>
  <c r="BH676" i="1"/>
  <c r="BD361" i="1"/>
  <c r="AQ302" i="1"/>
  <c r="AU419" i="1"/>
  <c r="AW374" i="1"/>
  <c r="BD296" i="1"/>
  <c r="BG407" i="1"/>
  <c r="AW253" i="1"/>
  <c r="BD776" i="1"/>
  <c r="BI381" i="1"/>
  <c r="BD948" i="1"/>
  <c r="AQ351" i="1"/>
  <c r="AS319" i="1"/>
  <c r="BC225" i="1"/>
  <c r="BG768" i="1"/>
  <c r="AR966" i="1"/>
  <c r="AO458" i="1"/>
  <c r="AX883" i="1"/>
  <c r="AV409" i="1"/>
  <c r="AT477" i="1"/>
  <c r="AU404" i="1"/>
  <c r="AP429" i="1"/>
  <c r="AQ440" i="1"/>
  <c r="AY424" i="1"/>
  <c r="AO907" i="1"/>
  <c r="BD454" i="1"/>
  <c r="AP237" i="1"/>
  <c r="AT949" i="1"/>
  <c r="BI472" i="1"/>
  <c r="BB351" i="1"/>
  <c r="BH338" i="1"/>
  <c r="BB873" i="1"/>
  <c r="AZ457" i="1"/>
  <c r="AW776" i="1"/>
  <c r="BF393" i="1"/>
  <c r="AO972" i="1"/>
  <c r="AZ329" i="1"/>
  <c r="AQ241" i="1"/>
  <c r="AX283" i="1"/>
  <c r="AX299" i="1"/>
  <c r="BJ795" i="1"/>
  <c r="BE250" i="1"/>
  <c r="BB391" i="1"/>
  <c r="BI236" i="1"/>
  <c r="BH414" i="1"/>
  <c r="AS397" i="1"/>
  <c r="BI355" i="1"/>
  <c r="AZ415" i="1"/>
  <c r="BC452" i="1"/>
  <c r="BH286" i="1"/>
  <c r="BJ944" i="1"/>
  <c r="AR877" i="1"/>
  <c r="BJ474" i="1"/>
  <c r="BA272" i="1"/>
  <c r="AU355" i="1"/>
  <c r="AV450" i="1"/>
  <c r="BI307" i="1"/>
  <c r="BI923" i="1"/>
  <c r="AW864" i="1"/>
  <c r="AX52" i="1"/>
  <c r="AO317" i="1"/>
  <c r="AQ875" i="1"/>
  <c r="BF253" i="1"/>
  <c r="BJ738" i="1"/>
  <c r="AW345" i="1"/>
  <c r="AT963" i="1"/>
  <c r="BF246" i="1"/>
  <c r="BA410" i="1"/>
  <c r="AR257" i="1"/>
  <c r="AS414" i="1"/>
  <c r="AQ258" i="1"/>
  <c r="BJ289" i="1"/>
  <c r="AO924" i="1"/>
  <c r="AX954" i="1"/>
  <c r="AW61" i="1"/>
  <c r="AQ224" i="1"/>
  <c r="BA939" i="1"/>
  <c r="BG887" i="1"/>
  <c r="BC408" i="1"/>
  <c r="AT462" i="1"/>
  <c r="BJ340" i="1"/>
  <c r="BJ988" i="1"/>
  <c r="AX947" i="1"/>
  <c r="BC926" i="1"/>
  <c r="BE341" i="1"/>
  <c r="AS969" i="1"/>
  <c r="BF270" i="1"/>
  <c r="AT312" i="1"/>
  <c r="BE425" i="1"/>
  <c r="AQ256" i="1"/>
  <c r="BB286" i="1"/>
  <c r="AY410" i="1"/>
  <c r="AQ332" i="1"/>
  <c r="AP393" i="1"/>
  <c r="AQ369" i="1"/>
  <c r="BH362" i="1"/>
  <c r="AZ864" i="1"/>
  <c r="AZ327" i="1"/>
  <c r="AZ345" i="1"/>
  <c r="AZ427" i="1"/>
  <c r="AS326" i="1"/>
  <c r="BB435" i="1"/>
  <c r="AP430" i="1"/>
  <c r="AW460" i="1"/>
  <c r="AU937" i="1"/>
  <c r="AS431" i="1"/>
  <c r="BE349" i="1"/>
  <c r="AT872" i="1"/>
  <c r="BA924" i="1"/>
  <c r="AO378" i="1"/>
  <c r="BH258" i="1"/>
  <c r="BI403" i="1"/>
  <c r="BF449" i="1"/>
  <c r="BE418" i="1"/>
  <c r="BE395" i="1"/>
  <c r="AW103" i="1"/>
  <c r="AY972" i="1"/>
  <c r="BF428" i="1"/>
  <c r="AP899" i="1"/>
  <c r="AV364" i="1"/>
  <c r="AX374" i="1"/>
  <c r="AY967" i="1"/>
  <c r="AY475" i="1"/>
  <c r="BH461" i="1"/>
  <c r="AQ411" i="1"/>
  <c r="AS437" i="1"/>
  <c r="BH291" i="1"/>
  <c r="BC959" i="1"/>
  <c r="AQ335" i="1"/>
  <c r="AW757" i="1"/>
  <c r="BE745" i="1"/>
  <c r="AY922" i="1"/>
  <c r="AZ880" i="1"/>
  <c r="AU401" i="1"/>
  <c r="BF345" i="1"/>
  <c r="BH909" i="1"/>
  <c r="AQ297" i="1"/>
  <c r="AX971" i="1"/>
  <c r="BH795" i="1"/>
  <c r="BH297" i="1"/>
  <c r="BG877" i="1"/>
  <c r="BD480" i="1"/>
  <c r="AP341" i="1"/>
  <c r="AR465" i="1"/>
  <c r="BA458" i="1"/>
  <c r="AY412" i="1"/>
  <c r="AS451" i="1"/>
  <c r="AV284" i="1"/>
  <c r="BE892" i="1"/>
  <c r="AU365" i="1"/>
  <c r="BH964" i="1"/>
  <c r="BG257" i="1"/>
  <c r="AR439" i="1"/>
  <c r="AY302" i="1"/>
  <c r="AW452" i="1"/>
  <c r="AW332" i="1"/>
  <c r="AW353" i="1"/>
  <c r="BH877" i="1"/>
  <c r="BI320" i="1"/>
  <c r="BD306" i="1"/>
  <c r="BC237" i="1"/>
  <c r="BA345" i="1"/>
  <c r="BD303" i="1"/>
  <c r="AV254" i="1"/>
  <c r="BI281" i="1"/>
  <c r="BG244" i="1"/>
  <c r="AR347" i="1"/>
  <c r="AS471" i="1"/>
  <c r="AP402" i="1"/>
  <c r="BF960" i="1"/>
  <c r="AY431" i="1"/>
  <c r="AY365" i="1"/>
  <c r="AQ907" i="1"/>
  <c r="AO917" i="1"/>
  <c r="AO237" i="1"/>
  <c r="AQ387" i="1"/>
  <c r="BE432" i="1"/>
  <c r="AQ930" i="1"/>
  <c r="BF482" i="1"/>
  <c r="AZ873" i="1"/>
  <c r="AO439" i="1"/>
  <c r="AQ260" i="1"/>
  <c r="BB939" i="1"/>
  <c r="BD907" i="1"/>
  <c r="AS293" i="1"/>
  <c r="BJ459" i="1"/>
  <c r="BB979" i="1"/>
  <c r="AS426" i="1"/>
  <c r="AX469" i="1"/>
  <c r="AO350" i="1"/>
  <c r="AV435" i="1"/>
  <c r="AO970" i="1"/>
  <c r="BA14" i="1"/>
  <c r="AT957" i="1"/>
  <c r="BJ970" i="1"/>
  <c r="BF967" i="1"/>
  <c r="BC423" i="1"/>
  <c r="BH472" i="1"/>
  <c r="BI970" i="1"/>
  <c r="BJ479" i="1"/>
  <c r="AX295" i="1"/>
  <c r="BJ933" i="1"/>
  <c r="AY941" i="1"/>
  <c r="BD890" i="1"/>
  <c r="BB908" i="1"/>
  <c r="AV413" i="1"/>
  <c r="BC463" i="1"/>
  <c r="BB913" i="1"/>
  <c r="AU919" i="1"/>
  <c r="AZ912" i="1"/>
  <c r="AO937" i="1"/>
  <c r="AO909" i="1"/>
  <c r="AW107" i="1"/>
  <c r="AR458" i="1"/>
  <c r="BF453" i="1"/>
  <c r="BG464" i="1"/>
  <c r="BE935" i="1"/>
  <c r="AS263" i="1"/>
  <c r="BG398" i="1"/>
  <c r="AQ402" i="1"/>
  <c r="BB382" i="1"/>
  <c r="AU900" i="1"/>
  <c r="AQ879" i="1"/>
  <c r="AQ867" i="1"/>
  <c r="AY964" i="1"/>
  <c r="BJ478" i="1"/>
  <c r="AP408" i="1"/>
  <c r="BB431" i="1"/>
  <c r="BE391" i="1"/>
  <c r="BF481" i="1"/>
  <c r="AP433" i="1"/>
  <c r="BJ412" i="1"/>
  <c r="AY887" i="1"/>
  <c r="BI450" i="1"/>
  <c r="BF955" i="1"/>
  <c r="BE86" i="1"/>
  <c r="AU946" i="1"/>
  <c r="BG961" i="1"/>
  <c r="AY925" i="1"/>
  <c r="AS971" i="1"/>
  <c r="AV903" i="1"/>
  <c r="BE58" i="1"/>
  <c r="BJ870" i="1"/>
  <c r="AO931" i="1"/>
  <c r="BB457" i="1"/>
  <c r="BH374" i="1"/>
  <c r="AP923" i="1"/>
  <c r="AZ52" i="1"/>
  <c r="BI20" i="1"/>
  <c r="AY970" i="1"/>
  <c r="AZ7" i="1"/>
  <c r="AX18" i="1"/>
  <c r="AY870" i="1"/>
  <c r="BF8" i="1"/>
  <c r="BG340" i="1"/>
  <c r="AZ337" i="1"/>
  <c r="BG232" i="1"/>
  <c r="AX382" i="1"/>
  <c r="AZ282" i="1"/>
  <c r="BI339" i="1"/>
  <c r="AQ262" i="1"/>
  <c r="BH268" i="1"/>
  <c r="BD293" i="1"/>
  <c r="BJ297" i="1"/>
  <c r="AY792" i="1"/>
  <c r="AR279" i="1"/>
  <c r="AR389" i="1"/>
  <c r="AP377" i="1"/>
  <c r="BC400" i="1"/>
  <c r="AZ273" i="1"/>
  <c r="AS322" i="1"/>
  <c r="AP951" i="1"/>
  <c r="AR878" i="1"/>
  <c r="BI369" i="1"/>
  <c r="BF883" i="1"/>
  <c r="AR872" i="1"/>
  <c r="AW466" i="1"/>
  <c r="BF465" i="1"/>
  <c r="AQ869" i="1"/>
  <c r="AO884" i="1"/>
  <c r="AW414" i="1"/>
  <c r="BC884" i="1"/>
  <c r="AR473" i="1"/>
  <c r="AV437" i="1"/>
  <c r="AR469" i="1"/>
  <c r="AY847" i="1"/>
  <c r="AY298" i="1"/>
  <c r="AW328" i="1"/>
  <c r="BC261" i="1"/>
  <c r="BA329" i="1"/>
  <c r="AR226" i="1"/>
  <c r="BB333" i="1"/>
  <c r="AR354" i="1"/>
  <c r="BC846" i="1"/>
  <c r="BH363" i="1"/>
  <c r="BG281" i="1"/>
  <c r="AZ473" i="1"/>
  <c r="BJ307" i="1"/>
  <c r="BE360" i="1"/>
  <c r="AR373" i="1"/>
  <c r="BH302" i="1"/>
  <c r="BF285" i="1"/>
  <c r="AP319" i="1"/>
  <c r="AQ895" i="1"/>
  <c r="AT351" i="1"/>
  <c r="AW876" i="1"/>
  <c r="AT946" i="1"/>
  <c r="AS864" i="1"/>
  <c r="AV947" i="1"/>
  <c r="AX303" i="1"/>
  <c r="AU887" i="1"/>
  <c r="BH863" i="1"/>
  <c r="BG403" i="1"/>
  <c r="BF900" i="1"/>
  <c r="AU320" i="1"/>
  <c r="AW428" i="1"/>
  <c r="BH422" i="1"/>
  <c r="AW348" i="1"/>
  <c r="AY254" i="1"/>
  <c r="AV337" i="1"/>
  <c r="AO950" i="1"/>
  <c r="BC232" i="1"/>
  <c r="AO354" i="1"/>
  <c r="BF290" i="1"/>
  <c r="AU430" i="1"/>
  <c r="BF336" i="1"/>
  <c r="BB469" i="1"/>
  <c r="AT965" i="1"/>
  <c r="AO960" i="1"/>
  <c r="BD453" i="1"/>
  <c r="BD963" i="1"/>
  <c r="BC358" i="1"/>
  <c r="AP877" i="1"/>
  <c r="AT438" i="1"/>
  <c r="AO395" i="1"/>
  <c r="AP874" i="1"/>
  <c r="BF364" i="1"/>
  <c r="BC388" i="1"/>
  <c r="AV376" i="1"/>
  <c r="BF288" i="1"/>
  <c r="BB415" i="1"/>
  <c r="AZ376" i="1"/>
  <c r="AX461" i="1"/>
  <c r="BH307" i="1"/>
  <c r="BJ473" i="1"/>
  <c r="BJ315" i="1"/>
  <c r="AZ402" i="1"/>
  <c r="AX406" i="1"/>
  <c r="AW409" i="1"/>
  <c r="AV286" i="1"/>
  <c r="BF431" i="1"/>
  <c r="AQ363" i="1"/>
  <c r="AO975" i="1"/>
  <c r="BF370" i="1"/>
  <c r="AR372" i="1"/>
  <c r="AU465" i="1"/>
  <c r="BD968" i="1"/>
  <c r="AR308" i="1"/>
  <c r="BD938" i="1"/>
  <c r="BF257" i="1"/>
  <c r="BE948" i="1"/>
  <c r="BE13" i="1"/>
  <c r="AW241" i="1"/>
  <c r="AP273" i="1"/>
  <c r="BG415" i="1"/>
  <c r="AU473" i="1"/>
  <c r="BE255" i="1"/>
  <c r="BB892" i="1"/>
  <c r="BD482" i="1"/>
  <c r="BI427" i="1"/>
  <c r="AU914" i="1"/>
  <c r="AR931" i="1"/>
  <c r="BA284" i="1"/>
  <c r="AP403" i="1"/>
  <c r="BB455" i="1"/>
  <c r="AQ437" i="1"/>
  <c r="BI362" i="1"/>
  <c r="AZ236" i="1"/>
  <c r="BD429" i="1"/>
  <c r="BG480" i="1"/>
  <c r="AY333" i="1"/>
  <c r="BA426" i="1"/>
  <c r="AY817" i="1"/>
  <c r="AT281" i="1"/>
  <c r="BA465" i="1"/>
  <c r="AQ267" i="1"/>
  <c r="AQ365" i="1"/>
  <c r="AX344" i="1"/>
  <c r="AX317" i="1"/>
  <c r="AO295" i="1"/>
  <c r="AT338" i="1"/>
  <c r="AQ435" i="1"/>
  <c r="AQ415" i="1"/>
  <c r="AQ361" i="1"/>
  <c r="AX333" i="1"/>
  <c r="AV322" i="1"/>
  <c r="BD866" i="1"/>
  <c r="BD961" i="1"/>
  <c r="AR320" i="1"/>
  <c r="AW375" i="1"/>
  <c r="AZ430" i="1"/>
  <c r="BG411" i="1"/>
  <c r="BA865" i="1"/>
  <c r="BD886" i="1"/>
  <c r="BD407" i="1"/>
  <c r="BD359" i="1"/>
  <c r="AT866" i="1"/>
  <c r="AX449" i="1"/>
  <c r="BJ406" i="1"/>
  <c r="AO375" i="1"/>
  <c r="AQ891" i="1"/>
  <c r="AW952" i="1"/>
  <c r="AR409" i="1"/>
  <c r="AX932" i="1"/>
  <c r="BJ832" i="1"/>
  <c r="BB941" i="1"/>
  <c r="AV46" i="1"/>
  <c r="AX803" i="1"/>
  <c r="AU830" i="1"/>
  <c r="AU883" i="1"/>
  <c r="AV870" i="1"/>
  <c r="BJ802" i="1"/>
  <c r="BB960" i="1"/>
  <c r="BJ456" i="1"/>
  <c r="BJ404" i="1"/>
  <c r="AY979" i="1"/>
  <c r="BD332" i="1"/>
  <c r="BD324" i="1"/>
  <c r="BB408" i="1"/>
  <c r="BF897" i="1"/>
  <c r="AW338" i="1"/>
  <c r="BD399" i="1"/>
  <c r="BH925" i="1"/>
  <c r="BJ96" i="1"/>
  <c r="AU343" i="1"/>
  <c r="BA867" i="1"/>
  <c r="BA878" i="1"/>
  <c r="BB901" i="1"/>
  <c r="AP427" i="1"/>
  <c r="AZ422" i="1"/>
  <c r="BF430" i="1"/>
  <c r="AV461" i="1"/>
  <c r="AQ362" i="1"/>
  <c r="BI942" i="1"/>
  <c r="BD323" i="1"/>
  <c r="AO861" i="1"/>
  <c r="BA961" i="1"/>
  <c r="BA877" i="1"/>
  <c r="AY287" i="1"/>
  <c r="AT467" i="1"/>
  <c r="BH959" i="1"/>
  <c r="AY336" i="1"/>
  <c r="BE356" i="1"/>
  <c r="BE895" i="1"/>
  <c r="BB946" i="1"/>
  <c r="AV468" i="1"/>
  <c r="BI58" i="1"/>
  <c r="BC892" i="1"/>
  <c r="AW446" i="1"/>
  <c r="AL693" i="1"/>
  <c r="AT861" i="1"/>
  <c r="AW287" i="1"/>
  <c r="BF958" i="1"/>
  <c r="AZ977" i="1"/>
  <c r="AY896" i="1"/>
  <c r="AU283" i="1"/>
  <c r="BJ9" i="1"/>
  <c r="BD943" i="1"/>
  <c r="BD22" i="1"/>
  <c r="AX355" i="1"/>
  <c r="AP360" i="1"/>
  <c r="AP308" i="1"/>
  <c r="AZ356" i="1"/>
  <c r="AQ18" i="1"/>
  <c r="BB317" i="1"/>
  <c r="BJ337" i="1"/>
  <c r="AW886" i="1"/>
  <c r="BF263" i="1"/>
  <c r="BG392" i="1"/>
  <c r="AX428" i="1"/>
  <c r="BE983" i="1"/>
  <c r="BA438" i="1"/>
  <c r="AO454" i="1"/>
  <c r="AY385" i="1"/>
  <c r="AP13" i="1"/>
  <c r="BA425" i="1"/>
  <c r="AV430" i="1"/>
  <c r="BA3" i="1"/>
  <c r="AT921" i="1"/>
  <c r="AU449" i="1"/>
  <c r="AT461" i="1"/>
  <c r="AT898" i="1"/>
  <c r="BD48" i="1"/>
  <c r="BH890" i="1"/>
  <c r="BF970" i="1"/>
  <c r="AZ866" i="1"/>
  <c r="AO463" i="1"/>
  <c r="AY423" i="1"/>
  <c r="AQ877" i="1"/>
  <c r="BJ983" i="1"/>
  <c r="BA932" i="1"/>
  <c r="AT924" i="1"/>
  <c r="BD977" i="1"/>
  <c r="BH930" i="1"/>
  <c r="AL75" i="1"/>
  <c r="AR940" i="1"/>
  <c r="AP940" i="1"/>
  <c r="BA972" i="1"/>
  <c r="AO906" i="1"/>
  <c r="AP96" i="1"/>
  <c r="AT327" i="1"/>
  <c r="AS402" i="1"/>
  <c r="BB480" i="1"/>
  <c r="BC429" i="1"/>
  <c r="BG453" i="1"/>
  <c r="AY334" i="1"/>
  <c r="BA309" i="1"/>
  <c r="BA219" i="1"/>
  <c r="BF910" i="1"/>
  <c r="BJ442" i="1"/>
  <c r="AT274" i="1"/>
  <c r="BA307" i="1"/>
  <c r="AT397" i="1"/>
  <c r="BB453" i="1"/>
  <c r="AV404" i="1"/>
  <c r="BH446" i="1"/>
  <c r="BF366" i="1"/>
  <c r="BI334" i="1"/>
  <c r="BF347" i="1"/>
  <c r="BC287" i="1"/>
  <c r="BC368" i="1"/>
  <c r="BF472" i="1"/>
  <c r="BB393" i="1"/>
  <c r="AS342" i="1"/>
  <c r="AX351" i="1"/>
  <c r="AY891" i="1"/>
  <c r="AU399" i="1"/>
  <c r="BJ932" i="1"/>
  <c r="BC456" i="1"/>
  <c r="AV967" i="1"/>
  <c r="AT986" i="1"/>
  <c r="AP386" i="1"/>
  <c r="AW261" i="1"/>
  <c r="BE450" i="1"/>
  <c r="AU347" i="1"/>
  <c r="AR794" i="1"/>
  <c r="AW250" i="1"/>
  <c r="AY392" i="1"/>
  <c r="BH428" i="1"/>
  <c r="BE957" i="1"/>
  <c r="AQ434" i="1"/>
  <c r="BI885" i="1"/>
  <c r="AU459" i="1"/>
  <c r="BE404" i="1"/>
  <c r="BI955" i="1"/>
  <c r="AV350" i="1"/>
  <c r="BH453" i="1"/>
  <c r="BG972" i="1"/>
  <c r="AP461" i="1"/>
  <c r="AY907" i="1"/>
  <c r="AR912" i="1"/>
  <c r="AS243" i="1"/>
  <c r="AU952" i="1"/>
  <c r="AS15" i="1"/>
  <c r="BF988" i="1"/>
  <c r="AW415" i="1"/>
  <c r="AS964" i="1"/>
  <c r="AL351" i="1"/>
  <c r="AY270" i="1"/>
  <c r="AV466" i="1"/>
  <c r="AV781" i="1"/>
  <c r="AO427" i="1"/>
  <c r="AY389" i="1"/>
  <c r="AS862" i="1"/>
  <c r="BG447" i="1"/>
  <c r="AQ792" i="1"/>
  <c r="AW425" i="1"/>
  <c r="AX871" i="1"/>
  <c r="BG470" i="1"/>
  <c r="AW316" i="1"/>
  <c r="BC447" i="1"/>
  <c r="AX881" i="1"/>
  <c r="AY383" i="1"/>
  <c r="AT357" i="1"/>
  <c r="BJ923" i="1"/>
  <c r="AV434" i="1"/>
  <c r="AX286" i="1"/>
  <c r="AW471" i="1"/>
  <c r="BH368" i="1"/>
  <c r="BC910" i="1"/>
  <c r="BB242" i="1"/>
  <c r="AU302" i="1"/>
  <c r="BB454" i="1"/>
  <c r="BF462" i="1"/>
  <c r="BH329" i="1"/>
  <c r="AU408" i="1"/>
  <c r="AP431" i="1"/>
  <c r="AR969" i="1"/>
  <c r="AX460" i="1"/>
  <c r="AR941" i="1"/>
  <c r="BA910" i="1"/>
  <c r="AY316" i="1"/>
  <c r="BH328" i="1"/>
  <c r="BJ947" i="1"/>
  <c r="AR381" i="1"/>
  <c r="AR883" i="1"/>
  <c r="AU431" i="1"/>
  <c r="AZ262" i="1"/>
  <c r="AV479" i="1"/>
  <c r="BI336" i="1"/>
  <c r="AR482" i="1"/>
  <c r="AO280" i="1"/>
  <c r="BC382" i="1"/>
  <c r="BE979" i="1"/>
  <c r="AP768" i="1"/>
  <c r="BB952" i="1"/>
  <c r="AS950" i="1"/>
  <c r="AT412" i="1"/>
  <c r="BI718" i="1"/>
  <c r="AO292" i="1"/>
  <c r="AO305" i="1"/>
  <c r="BJ402" i="1"/>
  <c r="AS849" i="1"/>
  <c r="AZ465" i="1"/>
  <c r="AP464" i="1"/>
  <c r="BD391" i="1"/>
  <c r="BA449" i="1"/>
  <c r="BB11" i="1"/>
  <c r="AQ977" i="1"/>
  <c r="AO286" i="1"/>
  <c r="AV351" i="1"/>
  <c r="BC433" i="1"/>
  <c r="AX404" i="1"/>
  <c r="AS481" i="1"/>
  <c r="AS281" i="1"/>
  <c r="AW423" i="1"/>
  <c r="AW265" i="1"/>
  <c r="BI434" i="1"/>
  <c r="BC787" i="1"/>
  <c r="AT237" i="1"/>
  <c r="BE965" i="1"/>
  <c r="AP787" i="1"/>
  <c r="AW843" i="1"/>
  <c r="BE353" i="1"/>
  <c r="BF424" i="1"/>
  <c r="AP364" i="1"/>
  <c r="BA340" i="1"/>
  <c r="AZ380" i="1"/>
  <c r="BJ476" i="1"/>
  <c r="AX921" i="1"/>
  <c r="AY915" i="1"/>
  <c r="BI407" i="1"/>
  <c r="BG893" i="1"/>
  <c r="BC322" i="1"/>
  <c r="AU881" i="1"/>
  <c r="BB412" i="1"/>
  <c r="AZ403" i="1"/>
  <c r="AU862" i="1"/>
  <c r="AW317" i="1"/>
  <c r="AQ304" i="1"/>
  <c r="BJ468" i="1"/>
  <c r="BB885" i="1"/>
  <c r="BH283" i="1"/>
  <c r="BI269" i="1"/>
  <c r="AX897" i="1"/>
  <c r="BH411" i="1"/>
  <c r="BD240" i="1"/>
  <c r="AX410" i="1"/>
  <c r="AZ953" i="1"/>
  <c r="BD481" i="1"/>
  <c r="AY273" i="1"/>
  <c r="BE365" i="1"/>
  <c r="BB237" i="1"/>
  <c r="BA281" i="1"/>
  <c r="BJ239" i="1"/>
  <c r="BC350" i="1"/>
  <c r="BG973" i="1"/>
  <c r="AV298" i="1"/>
  <c r="BG405" i="1"/>
  <c r="BC307" i="1"/>
  <c r="AW940" i="1"/>
  <c r="AZ884" i="1"/>
  <c r="BG320" i="1"/>
  <c r="BE973" i="1"/>
  <c r="BE59" i="1"/>
  <c r="BF965" i="1"/>
  <c r="BE263" i="1"/>
  <c r="AO351" i="1"/>
  <c r="AR949" i="1"/>
  <c r="AV299" i="1"/>
  <c r="AW411" i="1"/>
  <c r="AX339" i="1"/>
  <c r="BB947" i="1"/>
  <c r="BJ416" i="1"/>
  <c r="BD906" i="1"/>
  <c r="AV383" i="1"/>
  <c r="BI387" i="1"/>
  <c r="BD412" i="1"/>
  <c r="AW319" i="1"/>
  <c r="BG223" i="1"/>
  <c r="AQ245" i="1"/>
  <c r="AX966" i="1"/>
  <c r="AS252" i="1"/>
  <c r="AY366" i="1"/>
  <c r="BD375" i="1"/>
  <c r="AP933" i="1"/>
  <c r="AR300" i="1"/>
  <c r="AS381" i="1"/>
  <c r="AT421" i="1"/>
  <c r="BH908" i="1"/>
  <c r="AL498" i="1"/>
  <c r="AR935" i="1"/>
  <c r="AW871" i="1"/>
  <c r="AZ891" i="1"/>
  <c r="AL354" i="1"/>
  <c r="AO934" i="1"/>
  <c r="BE477" i="1"/>
  <c r="BA903" i="1"/>
  <c r="BB406" i="1"/>
  <c r="BH473" i="1"/>
  <c r="AO958" i="1"/>
  <c r="AO258" i="1"/>
  <c r="BA440" i="1"/>
  <c r="BI946" i="1"/>
  <c r="BC893" i="1"/>
  <c r="BG67" i="1"/>
  <c r="BE397" i="1"/>
  <c r="AS253" i="1"/>
  <c r="AQ950" i="1"/>
  <c r="AT394" i="1"/>
  <c r="BJ332" i="1"/>
  <c r="AR266" i="1"/>
  <c r="BG979" i="1"/>
  <c r="AT961" i="1"/>
  <c r="BC988" i="1"/>
  <c r="BD462" i="1"/>
  <c r="BB958" i="1"/>
  <c r="AY445" i="1"/>
  <c r="BJ985" i="1"/>
  <c r="BD988" i="1"/>
  <c r="AV418" i="1"/>
  <c r="AP436" i="1"/>
  <c r="BE941" i="1"/>
  <c r="AU436" i="1"/>
  <c r="AT372" i="1"/>
  <c r="AT972" i="1"/>
  <c r="BE951" i="1"/>
  <c r="BH59" i="1"/>
  <c r="AQ449" i="1"/>
  <c r="AU940" i="1"/>
  <c r="BI890" i="1"/>
  <c r="BC231" i="1"/>
  <c r="AR957" i="1"/>
  <c r="BJ342" i="1"/>
  <c r="BD396" i="1"/>
  <c r="AO321" i="1"/>
  <c r="BG440" i="1"/>
  <c r="BE878" i="1"/>
  <c r="BE905" i="1"/>
  <c r="AW966" i="1"/>
  <c r="BI72" i="1"/>
  <c r="BG931" i="1"/>
  <c r="AL572" i="1"/>
  <c r="AV893" i="1"/>
  <c r="BA468" i="1"/>
  <c r="AT75" i="1"/>
  <c r="AW815" i="1"/>
  <c r="BG925" i="1"/>
  <c r="BJ981" i="1"/>
  <c r="BC784" i="1"/>
  <c r="BA293" i="1"/>
  <c r="AU258" i="1"/>
  <c r="BB328" i="1"/>
  <c r="BD337" i="1"/>
  <c r="AW434" i="1"/>
  <c r="BF950" i="1"/>
  <c r="AS462" i="1"/>
  <c r="AZ386" i="1"/>
  <c r="AS411" i="1"/>
  <c r="BB287" i="1"/>
  <c r="BC359" i="1"/>
  <c r="AW950" i="1"/>
  <c r="AV390" i="1"/>
  <c r="AT317" i="1"/>
  <c r="BI968" i="1"/>
  <c r="AV441" i="1"/>
  <c r="BB377" i="1"/>
  <c r="BJ973" i="1"/>
  <c r="BJ869" i="1"/>
  <c r="AS357" i="1"/>
  <c r="BA459" i="1"/>
  <c r="BD466" i="1"/>
  <c r="BI457" i="1"/>
  <c r="BA936" i="1"/>
  <c r="BF832" i="1"/>
  <c r="AV412" i="1"/>
  <c r="AV278" i="1"/>
  <c r="BA888" i="1"/>
  <c r="BE345" i="1"/>
  <c r="AU256" i="1"/>
  <c r="AY373" i="1"/>
  <c r="BJ846" i="1"/>
  <c r="BA331" i="1"/>
  <c r="AT386" i="1"/>
  <c r="BB695" i="1"/>
  <c r="AR249" i="1"/>
  <c r="AX248" i="1"/>
  <c r="AO918" i="1"/>
  <c r="BB723" i="1"/>
  <c r="AY344" i="1"/>
  <c r="AQ847" i="1"/>
  <c r="AW376" i="1"/>
  <c r="AX320" i="1"/>
  <c r="AW229" i="1"/>
  <c r="BC387" i="1"/>
  <c r="AP864" i="1"/>
  <c r="BE917" i="1"/>
  <c r="AS446" i="1"/>
  <c r="BE416" i="1"/>
  <c r="AX867" i="1"/>
  <c r="AX899" i="1"/>
  <c r="AO402" i="1"/>
  <c r="AP979" i="1"/>
  <c r="AX918" i="1"/>
  <c r="AP302" i="1"/>
  <c r="BG337" i="1"/>
  <c r="BA366" i="1"/>
  <c r="BI881" i="1"/>
  <c r="BG304" i="1"/>
  <c r="BH892" i="1"/>
  <c r="BD447" i="1"/>
  <c r="BB233" i="1"/>
  <c r="AR451" i="1"/>
  <c r="AQ53" i="1"/>
  <c r="AS410" i="1"/>
  <c r="AW255" i="1"/>
  <c r="BD882" i="1"/>
  <c r="BH282" i="1"/>
  <c r="AZ798" i="1"/>
  <c r="BI876" i="1"/>
  <c r="BD420" i="1"/>
  <c r="AY471" i="1"/>
  <c r="AQ226" i="1"/>
  <c r="BC383" i="1"/>
  <c r="AS945" i="1"/>
  <c r="BH372" i="1"/>
  <c r="AY765" i="1"/>
  <c r="BD416" i="1"/>
  <c r="BA966" i="1"/>
  <c r="AW356" i="1"/>
  <c r="AQ347" i="1"/>
  <c r="BF899" i="1"/>
  <c r="AU388" i="1"/>
  <c r="BI415" i="1"/>
  <c r="BD769" i="1"/>
  <c r="BC450" i="1"/>
  <c r="BH956" i="1"/>
  <c r="AY371" i="1"/>
  <c r="BC230" i="1"/>
  <c r="BG930" i="1"/>
  <c r="AW285" i="1"/>
  <c r="AW482" i="1"/>
  <c r="AW810" i="1"/>
  <c r="BD349" i="1"/>
  <c r="BD251" i="1"/>
  <c r="AX725" i="1"/>
  <c r="AY688" i="1"/>
  <c r="BC420" i="1"/>
  <c r="BB417" i="1"/>
  <c r="BI761" i="1"/>
  <c r="AW453" i="1"/>
  <c r="BH340" i="1"/>
  <c r="BG905" i="1"/>
  <c r="AX434" i="1"/>
  <c r="BH243" i="1"/>
  <c r="BC253" i="1"/>
  <c r="AR417" i="1"/>
  <c r="AU281" i="1"/>
  <c r="BD452" i="1"/>
  <c r="AZ868" i="1"/>
  <c r="AT958" i="1"/>
  <c r="AZ458" i="1"/>
  <c r="AS344" i="1"/>
  <c r="AU751" i="1"/>
  <c r="AX472" i="1"/>
  <c r="AY253" i="1"/>
  <c r="AT387" i="1"/>
  <c r="AS262" i="1"/>
  <c r="AQ286" i="1"/>
  <c r="BI386" i="1"/>
  <c r="BE374" i="1"/>
  <c r="AQ896" i="1"/>
  <c r="BF888" i="1"/>
  <c r="AS440" i="1"/>
  <c r="AT339" i="1"/>
  <c r="BF931" i="1"/>
  <c r="AZ301" i="1"/>
  <c r="AO307" i="1"/>
  <c r="AP254" i="1"/>
  <c r="BF369" i="1"/>
  <c r="AR869" i="1"/>
  <c r="AR353" i="1"/>
  <c r="AV349" i="1"/>
  <c r="BC405" i="1"/>
  <c r="BI43" i="1"/>
  <c r="BC986" i="1"/>
  <c r="AP250" i="1"/>
  <c r="AW868" i="1"/>
  <c r="BB466" i="1"/>
  <c r="AZ364" i="1"/>
  <c r="AU221" i="1"/>
  <c r="BE372" i="1"/>
  <c r="AQ881" i="1"/>
  <c r="AX480" i="1"/>
  <c r="BI888" i="1"/>
  <c r="AZ829" i="1"/>
  <c r="AW467" i="1"/>
  <c r="AO904" i="1"/>
  <c r="BD925" i="1"/>
  <c r="BB227" i="1"/>
  <c r="BC876" i="1"/>
  <c r="AS905" i="1"/>
  <c r="AU231" i="1"/>
  <c r="AT364" i="1"/>
  <c r="AU384" i="1"/>
  <c r="AZ350" i="1"/>
  <c r="AR245" i="1"/>
  <c r="BF327" i="1"/>
  <c r="AV304" i="1"/>
  <c r="AO398" i="1"/>
  <c r="AT331" i="1"/>
  <c r="BH296" i="1"/>
  <c r="AV482" i="1"/>
  <c r="AV323" i="1"/>
  <c r="BA853" i="1"/>
  <c r="AT367" i="1"/>
  <c r="AY343" i="1"/>
  <c r="AV908" i="1"/>
  <c r="AS856" i="1"/>
  <c r="AS303" i="1"/>
  <c r="AU477" i="1"/>
  <c r="AY376" i="1"/>
  <c r="BB298" i="1"/>
  <c r="BF447" i="1"/>
  <c r="AZ929" i="1"/>
  <c r="BC243" i="1"/>
  <c r="BH349" i="1"/>
  <c r="BD779" i="1"/>
  <c r="BG380" i="1"/>
  <c r="BJ47" i="1"/>
  <c r="AW245" i="1"/>
  <c r="AO249" i="1"/>
  <c r="BA957" i="1"/>
  <c r="AQ380" i="1"/>
  <c r="AY754" i="1"/>
  <c r="BI329" i="1"/>
  <c r="AQ353" i="1"/>
  <c r="BJ888" i="1"/>
  <c r="AQ691" i="1"/>
  <c r="AT319" i="1"/>
  <c r="BG430" i="1"/>
  <c r="AP399" i="1"/>
  <c r="BF403" i="1"/>
  <c r="AX445" i="1"/>
  <c r="BE446" i="1"/>
  <c r="BG987" i="1"/>
  <c r="BJ979" i="1"/>
  <c r="AT970" i="1"/>
  <c r="AZ433" i="1"/>
  <c r="BJ921" i="1"/>
  <c r="AP475" i="1"/>
  <c r="AS466" i="1"/>
  <c r="AV74" i="1"/>
  <c r="AV426" i="1"/>
  <c r="BI861" i="1"/>
  <c r="AP929" i="1"/>
  <c r="BD931" i="1"/>
  <c r="AX365" i="1"/>
  <c r="BG868" i="1"/>
  <c r="AZ447" i="1"/>
  <c r="AR327" i="1"/>
  <c r="AV402" i="1"/>
  <c r="AT441" i="1"/>
  <c r="AX323" i="1"/>
  <c r="AW445" i="1"/>
  <c r="AR371" i="1"/>
  <c r="AY351" i="1"/>
  <c r="BH940" i="1"/>
  <c r="AS475" i="1"/>
  <c r="AX21" i="1"/>
  <c r="BG457" i="1"/>
  <c r="BJ472" i="1"/>
  <c r="BE422" i="1"/>
  <c r="AW921" i="1"/>
  <c r="AU977" i="1"/>
  <c r="AU953" i="1"/>
  <c r="BI880" i="1"/>
  <c r="BI467" i="1"/>
  <c r="BC960" i="1"/>
  <c r="AZ949" i="1"/>
  <c r="BH926" i="1"/>
  <c r="AY871" i="1"/>
  <c r="AW883" i="1"/>
  <c r="BA918" i="1"/>
  <c r="BF951" i="1"/>
  <c r="AX463" i="1"/>
  <c r="AP348" i="1"/>
  <c r="BG91" i="1"/>
  <c r="BG968" i="1"/>
  <c r="AQ406" i="1"/>
  <c r="BJ397" i="1"/>
  <c r="AO905" i="1"/>
  <c r="BE248" i="1"/>
  <c r="AV379" i="1"/>
  <c r="AZ895" i="1"/>
  <c r="BC479" i="1"/>
  <c r="AV71" i="1"/>
  <c r="AR102" i="1"/>
  <c r="AU478" i="1"/>
  <c r="AS13" i="1"/>
  <c r="BG947" i="1"/>
  <c r="AT974" i="1"/>
  <c r="AO850" i="1"/>
  <c r="BD248" i="1"/>
  <c r="BH261" i="1"/>
  <c r="BG332" i="1"/>
  <c r="BE286" i="1"/>
  <c r="BA257" i="1"/>
  <c r="AX812" i="1"/>
  <c r="BG316" i="1"/>
  <c r="AX238" i="1"/>
  <c r="BJ903" i="1"/>
  <c r="AR846" i="1"/>
  <c r="BD380" i="1"/>
  <c r="BD471" i="1"/>
  <c r="BC369" i="1"/>
  <c r="AY952" i="1"/>
  <c r="AO462" i="1"/>
  <c r="BH870" i="1"/>
  <c r="AS377" i="1"/>
  <c r="AL633" i="1"/>
  <c r="BI18" i="1"/>
  <c r="BH476" i="1"/>
  <c r="BD460" i="1"/>
  <c r="AV237" i="1"/>
  <c r="BA874" i="1"/>
  <c r="AR903" i="1"/>
  <c r="BA69" i="1"/>
  <c r="BH346" i="1"/>
  <c r="AS425" i="1"/>
  <c r="AV373" i="1"/>
  <c r="AW437" i="1"/>
  <c r="BD425" i="1"/>
  <c r="AR970" i="1"/>
  <c r="AR423" i="1"/>
  <c r="AY981" i="1"/>
  <c r="AZ379" i="1"/>
  <c r="BC325" i="1"/>
  <c r="AX372" i="1"/>
  <c r="AS461" i="1"/>
  <c r="BD411" i="1"/>
  <c r="BC276" i="1"/>
  <c r="BA265" i="1"/>
  <c r="BA477" i="1"/>
  <c r="AR283" i="1"/>
  <c r="BB329" i="1"/>
  <c r="BC266" i="1"/>
  <c r="BC346" i="1"/>
  <c r="BI350" i="1"/>
  <c r="AS295" i="1"/>
  <c r="BF423" i="1"/>
  <c r="AX927" i="1"/>
  <c r="AP448" i="1"/>
  <c r="AZ446" i="1"/>
  <c r="AP336" i="1"/>
  <c r="BJ461" i="1"/>
  <c r="BG260" i="1"/>
  <c r="AT311" i="1"/>
  <c r="AQ420" i="1"/>
  <c r="AZ461" i="1"/>
  <c r="AR322" i="1"/>
  <c r="BB460" i="1"/>
  <c r="AW463" i="1"/>
  <c r="BF358" i="1"/>
  <c r="BE868" i="1"/>
  <c r="BD312" i="1"/>
  <c r="BG796" i="1"/>
  <c r="AS358" i="1"/>
  <c r="AW259" i="1"/>
  <c r="AX261" i="1"/>
  <c r="BJ764" i="1"/>
  <c r="BG873" i="1"/>
  <c r="AY402" i="1"/>
  <c r="BJ247" i="1"/>
  <c r="AU870" i="1"/>
  <c r="BC374" i="1"/>
  <c r="BC929" i="1"/>
  <c r="BE945" i="1"/>
  <c r="AW850" i="1"/>
  <c r="AW438" i="1"/>
  <c r="AV914" i="1"/>
  <c r="AW236" i="1"/>
  <c r="AU291" i="1"/>
  <c r="BF389" i="1"/>
  <c r="BC461" i="1"/>
  <c r="BJ877" i="1"/>
  <c r="BI368" i="1"/>
  <c r="AU262" i="1"/>
  <c r="BG409" i="1"/>
  <c r="AV347" i="1"/>
  <c r="AP356" i="1"/>
  <c r="AV294" i="1"/>
  <c r="BJ382" i="1"/>
  <c r="BA973" i="1"/>
  <c r="BG338" i="1"/>
  <c r="AP460" i="1"/>
  <c r="BB963" i="1"/>
  <c r="BB942" i="1"/>
  <c r="BF792" i="1"/>
  <c r="AZ443" i="1"/>
  <c r="AU426" i="1"/>
  <c r="AS375" i="1"/>
  <c r="BD317" i="1"/>
  <c r="BF903" i="1"/>
  <c r="AT967" i="1"/>
  <c r="AS332" i="1"/>
  <c r="AZ349" i="1"/>
  <c r="BB288" i="1"/>
  <c r="AW430" i="1"/>
  <c r="BB881" i="1"/>
  <c r="BD449" i="1"/>
  <c r="AU348" i="1"/>
  <c r="BB372" i="1"/>
  <c r="AP361" i="1"/>
  <c r="AY292" i="1"/>
  <c r="BJ951" i="1"/>
  <c r="BA944" i="1"/>
  <c r="BE319" i="1"/>
  <c r="AP875" i="1"/>
  <c r="BE949" i="1"/>
  <c r="AP401" i="1"/>
  <c r="AX465" i="1"/>
  <c r="AQ368" i="1"/>
  <c r="BE459" i="1"/>
  <c r="AS797" i="1"/>
  <c r="AZ450" i="1"/>
  <c r="AV316" i="1"/>
  <c r="AZ853" i="1"/>
  <c r="BI892" i="1"/>
  <c r="AW327" i="1"/>
  <c r="AS269" i="1"/>
  <c r="BG953" i="1"/>
  <c r="BC984" i="1"/>
  <c r="BJ829" i="1"/>
  <c r="AU301" i="1"/>
  <c r="BJ422" i="1"/>
  <c r="BI908" i="1"/>
  <c r="AU450" i="1"/>
  <c r="AR426" i="1"/>
  <c r="AO467" i="1"/>
  <c r="BI232" i="1"/>
  <c r="AV101" i="1"/>
  <c r="AZ266" i="1"/>
  <c r="BJ380" i="1"/>
  <c r="AV961" i="1"/>
  <c r="BB389" i="1"/>
  <c r="BD438" i="1"/>
  <c r="BJ398" i="1"/>
  <c r="AW473" i="1"/>
  <c r="AZ932" i="1"/>
  <c r="AZ475" i="1"/>
  <c r="AW905" i="1"/>
  <c r="AY279" i="1"/>
  <c r="AZ480" i="1"/>
  <c r="AR394" i="1"/>
  <c r="AQ344" i="1"/>
  <c r="BE810" i="1"/>
  <c r="AQ395" i="1"/>
  <c r="BG978" i="1"/>
  <c r="BE239" i="1"/>
  <c r="BB420" i="1"/>
  <c r="AY313" i="1"/>
  <c r="AO851" i="1"/>
  <c r="AV367" i="1"/>
  <c r="BI285" i="1"/>
  <c r="AU335" i="1"/>
  <c r="BC269" i="1"/>
  <c r="AT402" i="1"/>
  <c r="BG344" i="1"/>
  <c r="AO455" i="1"/>
  <c r="BC366" i="1"/>
  <c r="BI440" i="1"/>
  <c r="BE436" i="1"/>
  <c r="BI918" i="1"/>
  <c r="AY352" i="1"/>
  <c r="AQ947" i="1"/>
  <c r="AZ964" i="1"/>
  <c r="AX908" i="1"/>
  <c r="BE400" i="1"/>
  <c r="BJ419" i="1"/>
  <c r="BA60" i="1"/>
  <c r="BC326" i="1"/>
  <c r="AY901" i="1"/>
  <c r="BI913" i="1"/>
  <c r="AQ427" i="1"/>
  <c r="AS399" i="1"/>
  <c r="BA385" i="1"/>
  <c r="BA885" i="1"/>
  <c r="AZ99" i="1"/>
  <c r="BA359" i="1"/>
  <c r="BA432" i="1"/>
  <c r="BC320" i="1"/>
  <c r="AZ882" i="1"/>
  <c r="BH889" i="1"/>
  <c r="BB459" i="1"/>
  <c r="BE377" i="1"/>
  <c r="BA427" i="1"/>
  <c r="AW914" i="1"/>
  <c r="AT471" i="1"/>
  <c r="AU422" i="1"/>
  <c r="BG6" i="1"/>
  <c r="BI437" i="1"/>
  <c r="AT455" i="1"/>
  <c r="AX960" i="1"/>
  <c r="BI441" i="1"/>
  <c r="AQ873" i="1"/>
  <c r="BG463" i="1"/>
  <c r="BA864" i="1"/>
  <c r="AL689" i="1"/>
  <c r="AO11" i="1"/>
  <c r="AO919" i="1"/>
  <c r="AS906" i="1"/>
  <c r="BJ430" i="1"/>
  <c r="BE475" i="1"/>
  <c r="AT320" i="1"/>
  <c r="BE323" i="1"/>
  <c r="AT870" i="1"/>
  <c r="BA439" i="1"/>
  <c r="AV366" i="1"/>
  <c r="BJ284" i="1"/>
  <c r="AW927" i="1"/>
  <c r="AR447" i="1"/>
  <c r="AX941" i="1"/>
  <c r="BG413" i="1"/>
  <c r="BG894" i="1"/>
  <c r="BD478" i="1"/>
  <c r="BI947" i="1"/>
  <c r="BI929" i="1"/>
  <c r="AO981" i="1"/>
  <c r="AQ470" i="1"/>
  <c r="BH344" i="1"/>
  <c r="AT903" i="1"/>
  <c r="AW404" i="1"/>
  <c r="AZ254" i="1"/>
  <c r="AR481" i="1"/>
  <c r="BC982" i="1"/>
  <c r="BD370" i="1"/>
  <c r="BB966" i="1"/>
  <c r="AS476" i="1"/>
  <c r="AX967" i="1"/>
  <c r="AU434" i="1"/>
  <c r="BF896" i="1"/>
  <c r="AR400" i="1"/>
  <c r="BJ56" i="1"/>
  <c r="AR950" i="1"/>
  <c r="AO943" i="1"/>
  <c r="AP956" i="1"/>
  <c r="AU882" i="1"/>
  <c r="BH416" i="1"/>
  <c r="BG952" i="1"/>
  <c r="AP44" i="1"/>
  <c r="AO44" i="1"/>
  <c r="BD864" i="1"/>
  <c r="AT101" i="1"/>
  <c r="AP5" i="1"/>
  <c r="AR460" i="1"/>
  <c r="AX964" i="1"/>
  <c r="AQ893" i="1"/>
  <c r="AT373" i="1"/>
  <c r="AO19" i="1"/>
  <c r="AV417" i="1"/>
  <c r="AO80" i="1"/>
  <c r="AV985" i="1"/>
  <c r="BE900" i="1"/>
  <c r="BA364" i="1"/>
  <c r="AW475" i="1"/>
  <c r="AQ397" i="1"/>
  <c r="AV361" i="1"/>
  <c r="BI967" i="1"/>
  <c r="AZ872" i="1"/>
  <c r="AZ411" i="1"/>
  <c r="AT428" i="1"/>
  <c r="BH401" i="1"/>
  <c r="BF297" i="1"/>
  <c r="BA356" i="1"/>
  <c r="BB470" i="1"/>
  <c r="BC471" i="1"/>
  <c r="BD949" i="1"/>
  <c r="AW968" i="1"/>
  <c r="AZ980" i="1"/>
  <c r="AW895" i="1"/>
  <c r="BG940" i="1"/>
  <c r="BC977" i="1"/>
  <c r="BG933" i="1"/>
  <c r="AW890" i="1"/>
  <c r="AV463" i="1"/>
  <c r="BH969" i="1"/>
  <c r="BE437" i="1"/>
  <c r="BF392" i="1"/>
  <c r="BC467" i="1"/>
  <c r="AT945" i="1"/>
  <c r="BA453" i="1"/>
  <c r="AZ875" i="1"/>
  <c r="AW852" i="1"/>
  <c r="AZ362" i="1"/>
  <c r="BB920" i="1"/>
  <c r="BJ958" i="1"/>
  <c r="BD344" i="1"/>
  <c r="AO443" i="1"/>
  <c r="AZ365" i="1"/>
  <c r="AU923" i="1"/>
  <c r="BE701" i="1"/>
  <c r="AP385" i="1"/>
  <c r="AO409" i="1"/>
  <c r="BB983" i="1"/>
  <c r="AZ289" i="1"/>
  <c r="AX390" i="1"/>
  <c r="AX346" i="1"/>
  <c r="BB883" i="1"/>
  <c r="BI408" i="1"/>
  <c r="AO403" i="1"/>
  <c r="AL393" i="1"/>
  <c r="BC955" i="1"/>
  <c r="AT874" i="1"/>
  <c r="BE14" i="1"/>
  <c r="AT18" i="1"/>
  <c r="AX356" i="1"/>
  <c r="AP972" i="1"/>
  <c r="BA974" i="1"/>
  <c r="BH456" i="1"/>
  <c r="AR951" i="1"/>
  <c r="AP344" i="1"/>
  <c r="AZ312" i="1"/>
  <c r="AS388" i="1"/>
  <c r="BB10" i="1"/>
  <c r="AO947" i="1"/>
  <c r="BA951" i="1"/>
  <c r="AU70" i="1"/>
  <c r="BB97" i="1"/>
  <c r="BA472" i="1"/>
  <c r="AS409" i="1"/>
  <c r="BF969" i="1"/>
  <c r="AP439" i="1"/>
  <c r="AZ404" i="1"/>
  <c r="BG481" i="1"/>
  <c r="AQ323" i="1"/>
  <c r="AZ899" i="1"/>
  <c r="AV266" i="1"/>
  <c r="BJ907" i="1"/>
  <c r="AR874" i="1"/>
  <c r="BI283" i="1"/>
  <c r="AU957" i="1"/>
  <c r="AU443" i="1"/>
  <c r="AW436" i="1"/>
  <c r="AU427" i="1"/>
  <c r="AZ482" i="1"/>
  <c r="AL875" i="1"/>
  <c r="BB23" i="1"/>
  <c r="BI354" i="1"/>
  <c r="AV425" i="1"/>
  <c r="AO448" i="1"/>
  <c r="BC962" i="1"/>
  <c r="AP434" i="1"/>
  <c r="BD970" i="1"/>
  <c r="BF942" i="1"/>
  <c r="AW478" i="1"/>
  <c r="BB343" i="1"/>
  <c r="AO971" i="1"/>
  <c r="AX877" i="1"/>
  <c r="BG935" i="1"/>
  <c r="BF390" i="1"/>
  <c r="AV966" i="1"/>
  <c r="BH949" i="1"/>
  <c r="BB951" i="1"/>
  <c r="AO481" i="1"/>
  <c r="AR425" i="1"/>
  <c r="BE929" i="1"/>
  <c r="AV480" i="1"/>
  <c r="AS403" i="1"/>
  <c r="BJ893" i="1"/>
  <c r="AP17" i="1"/>
  <c r="BI477" i="1"/>
  <c r="AQ892" i="1"/>
  <c r="BC16" i="1"/>
  <c r="AW982" i="1"/>
  <c r="BG882" i="1"/>
  <c r="BI956" i="1"/>
  <c r="AX868" i="1"/>
  <c r="AP867" i="1"/>
  <c r="BH361" i="1"/>
  <c r="AL385" i="1"/>
  <c r="AX983" i="1"/>
  <c r="BJ972" i="1"/>
  <c r="AW955" i="1"/>
  <c r="AY52" i="1"/>
  <c r="BD74" i="1"/>
  <c r="AZ901" i="1"/>
  <c r="AT322" i="1"/>
  <c r="BD410" i="1"/>
  <c r="BJ469" i="1"/>
  <c r="BJ872" i="1"/>
  <c r="BE302" i="1"/>
  <c r="AW419" i="1"/>
  <c r="AL441" i="1"/>
  <c r="AP968" i="1"/>
  <c r="AT343" i="1"/>
  <c r="AX305" i="1"/>
  <c r="BJ477" i="1"/>
  <c r="AT892" i="1"/>
  <c r="AS469" i="1"/>
  <c r="AT400" i="1"/>
  <c r="AV473" i="1"/>
  <c r="BG892" i="1"/>
  <c r="AO963" i="1"/>
  <c r="BA389" i="1"/>
  <c r="BI896" i="1"/>
  <c r="BI930" i="1"/>
  <c r="AR355" i="1"/>
  <c r="AO876" i="1"/>
  <c r="AT68" i="1"/>
  <c r="AR866" i="1"/>
  <c r="BA953" i="1"/>
  <c r="BG65" i="1"/>
  <c r="BI44" i="1"/>
  <c r="BI883" i="1"/>
  <c r="AW943" i="1"/>
  <c r="AV974" i="1"/>
  <c r="AV3" i="1"/>
  <c r="BF63" i="1"/>
  <c r="BG391" i="1"/>
  <c r="BA976" i="1"/>
  <c r="BE890" i="1"/>
  <c r="AX869" i="1"/>
  <c r="AX426" i="1"/>
  <c r="BI428" i="1"/>
  <c r="AO965" i="1"/>
  <c r="AX865" i="1"/>
  <c r="BH99" i="1"/>
  <c r="AV477" i="1"/>
  <c r="BC404" i="1"/>
  <c r="BB867" i="1"/>
  <c r="BD408" i="1"/>
  <c r="AP463" i="1"/>
  <c r="AP3" i="1"/>
  <c r="AQ45" i="1"/>
  <c r="AO32" i="1"/>
  <c r="AY100" i="1"/>
  <c r="BF933" i="1"/>
  <c r="AL331" i="1"/>
  <c r="BB937" i="1"/>
  <c r="BI917" i="1"/>
  <c r="BA954" i="1"/>
  <c r="AT67" i="1"/>
  <c r="BG93" i="1"/>
  <c r="AS916" i="1"/>
  <c r="BD933" i="1"/>
  <c r="AO962" i="1"/>
  <c r="AV45" i="1"/>
  <c r="AR986" i="1"/>
  <c r="AY943" i="1"/>
  <c r="BG101" i="1"/>
  <c r="AL841" i="1"/>
  <c r="BC477" i="1"/>
  <c r="BA13" i="1"/>
  <c r="AS977" i="1"/>
  <c r="AP976" i="1"/>
  <c r="AQ396" i="1"/>
  <c r="AR96" i="1"/>
  <c r="AV43" i="1"/>
  <c r="AP878" i="1"/>
  <c r="AO13" i="1"/>
  <c r="AL252" i="1"/>
  <c r="AR20" i="1"/>
  <c r="AT457" i="1"/>
  <c r="BA938" i="1"/>
  <c r="AY377" i="1"/>
  <c r="AO4" i="1"/>
  <c r="BI109" i="1"/>
  <c r="AT953" i="1"/>
  <c r="AT96" i="1"/>
  <c r="BC936" i="1"/>
  <c r="AU438" i="1"/>
  <c r="BE896" i="1"/>
  <c r="AZ933" i="1"/>
  <c r="BJ326" i="1"/>
  <c r="AW965" i="1"/>
  <c r="AL655" i="1"/>
  <c r="AR101" i="1"/>
  <c r="AV923" i="1"/>
  <c r="AS919" i="1"/>
  <c r="BF451" i="1"/>
  <c r="BD95" i="1"/>
  <c r="AV862" i="1"/>
  <c r="AQ876" i="1"/>
  <c r="AY869" i="1"/>
  <c r="BG914" i="1"/>
  <c r="AP14" i="1"/>
  <c r="BG18" i="1"/>
  <c r="AW887" i="1"/>
  <c r="AL776" i="1"/>
  <c r="BJ897" i="1"/>
  <c r="AT980" i="1"/>
  <c r="BD18" i="1"/>
  <c r="BJ99" i="1"/>
  <c r="BG339" i="1"/>
  <c r="AP447" i="1"/>
  <c r="AW960" i="1"/>
  <c r="AS261" i="1"/>
  <c r="AQ894" i="1"/>
  <c r="AQ946" i="1"/>
  <c r="BI401" i="1"/>
  <c r="BH988" i="1"/>
  <c r="AX910" i="1"/>
  <c r="BG468" i="1"/>
  <c r="BE405" i="1"/>
  <c r="BG981" i="1"/>
  <c r="BC943" i="1"/>
  <c r="AZ913" i="1"/>
  <c r="AV909" i="1"/>
  <c r="AT464" i="1"/>
  <c r="AR461" i="1"/>
  <c r="AY946" i="1"/>
  <c r="AO418" i="1"/>
  <c r="AO2" i="1"/>
  <c r="BA42" i="1"/>
  <c r="BB424" i="1"/>
  <c r="AV952" i="1"/>
  <c r="BF898" i="1"/>
  <c r="BE12" i="1"/>
  <c r="BI986" i="1"/>
  <c r="AP375" i="1"/>
  <c r="AQ951" i="1"/>
  <c r="BB449" i="1"/>
  <c r="BE908" i="1"/>
  <c r="AW435" i="1"/>
  <c r="AW429" i="1"/>
  <c r="BG410" i="1"/>
  <c r="AL245" i="1"/>
  <c r="AR349" i="1"/>
  <c r="BC398" i="1"/>
  <c r="BI416" i="1"/>
  <c r="AT429" i="1"/>
  <c r="BF946" i="1"/>
  <c r="BF962" i="1"/>
  <c r="BD956" i="1"/>
  <c r="AT875" i="1"/>
  <c r="AR890" i="1"/>
  <c r="AU904" i="1"/>
  <c r="BF925" i="1"/>
  <c r="AX373" i="1"/>
  <c r="AY864" i="1"/>
  <c r="AU916" i="1"/>
  <c r="AO929" i="1"/>
  <c r="AS468" i="1"/>
  <c r="BA280" i="1"/>
  <c r="BG378" i="1"/>
  <c r="AQ940" i="1"/>
  <c r="AO387" i="1"/>
  <c r="AX332" i="1"/>
  <c r="AZ277" i="1"/>
  <c r="AU56" i="1"/>
  <c r="AV432" i="1"/>
  <c r="BB326" i="1"/>
  <c r="AS224" i="1"/>
  <c r="BD405" i="1"/>
  <c r="BB897" i="1"/>
  <c r="AQ303" i="1"/>
  <c r="AZ332" i="1"/>
  <c r="BJ865" i="1"/>
  <c r="AT371" i="1"/>
  <c r="AS479" i="1"/>
  <c r="AR336" i="1"/>
  <c r="AU945" i="1"/>
  <c r="BJ891" i="1"/>
  <c r="BH365" i="1"/>
  <c r="AO52" i="1"/>
  <c r="AZ894" i="1"/>
  <c r="AT894" i="1"/>
  <c r="BB325" i="1"/>
  <c r="AO450" i="1"/>
  <c r="BH904" i="1"/>
  <c r="BH419" i="1"/>
  <c r="BJ956" i="1"/>
  <c r="BJ4" i="1"/>
  <c r="AQ469" i="1"/>
  <c r="AQ2" i="1"/>
  <c r="BG939" i="1"/>
  <c r="AY411" i="1"/>
  <c r="BG362" i="1"/>
  <c r="AU468" i="1"/>
  <c r="BE307" i="1"/>
  <c r="AY325" i="1"/>
  <c r="AS256" i="1"/>
  <c r="AS441" i="1"/>
  <c r="BD291" i="1"/>
  <c r="BB223" i="1"/>
  <c r="BJ251" i="1"/>
  <c r="BG426" i="1"/>
  <c r="AS907" i="1"/>
  <c r="AU445" i="1"/>
  <c r="AT882" i="1"/>
  <c r="BB886" i="1"/>
  <c r="AP2" i="1"/>
  <c r="AS98" i="1"/>
  <c r="BC952" i="1"/>
  <c r="BI375" i="1"/>
  <c r="BC920" i="1"/>
  <c r="AY428" i="1"/>
  <c r="AW459" i="1"/>
  <c r="BA378" i="1"/>
  <c r="AV869" i="1"/>
  <c r="AQ66" i="1"/>
  <c r="AS452" i="1"/>
  <c r="BA225" i="1"/>
  <c r="AQ325" i="1"/>
  <c r="BA984" i="1"/>
  <c r="AQ969" i="1"/>
  <c r="AY367" i="1"/>
  <c r="BE281" i="1"/>
  <c r="AV867" i="1"/>
  <c r="AR921" i="1"/>
  <c r="AX880" i="1"/>
  <c r="AW335" i="1"/>
  <c r="AR901" i="1"/>
  <c r="AU411" i="1"/>
  <c r="BE875" i="1"/>
  <c r="BJ878" i="1"/>
  <c r="AQ910" i="1"/>
  <c r="AS449" i="1"/>
  <c r="BG874" i="1"/>
  <c r="BI984" i="1"/>
  <c r="AW903" i="1"/>
  <c r="BC434" i="1"/>
  <c r="AW431" i="1"/>
  <c r="BD867" i="1"/>
  <c r="AU869" i="1"/>
  <c r="BI470" i="1"/>
  <c r="AW958" i="1"/>
  <c r="AR952" i="1"/>
  <c r="BJ425" i="1"/>
  <c r="BD413" i="1"/>
  <c r="AW981" i="1"/>
  <c r="AU899" i="1"/>
  <c r="AP941" i="1"/>
  <c r="AY956" i="1"/>
  <c r="AV88" i="1"/>
  <c r="BI919" i="1"/>
  <c r="BB432" i="1"/>
  <c r="BE977" i="1"/>
  <c r="BE10" i="1"/>
  <c r="AU18" i="1"/>
  <c r="AV103" i="1"/>
  <c r="BD896" i="1"/>
  <c r="AZ353" i="1"/>
  <c r="AX875" i="1"/>
  <c r="AU865" i="1"/>
  <c r="BG394" i="1"/>
  <c r="BI420" i="1"/>
  <c r="BD254" i="1"/>
  <c r="AQ441" i="1"/>
  <c r="BJ280" i="1"/>
  <c r="BI286" i="1"/>
  <c r="AT330" i="1"/>
  <c r="BE406" i="1"/>
  <c r="AQ390" i="1"/>
  <c r="BJ328" i="1"/>
  <c r="BB446" i="1"/>
  <c r="AZ288" i="1"/>
  <c r="AT377" i="1"/>
  <c r="AS963" i="1"/>
  <c r="AX478" i="1"/>
  <c r="AO334" i="1"/>
  <c r="AY868" i="1"/>
  <c r="BA971" i="1"/>
  <c r="AO43" i="1"/>
  <c r="AX421" i="1"/>
  <c r="BF419" i="1"/>
  <c r="BJ917" i="1"/>
  <c r="AO886" i="1"/>
  <c r="AS16" i="1"/>
  <c r="BF885" i="1"/>
  <c r="AY955" i="1"/>
  <c r="AY913" i="1"/>
  <c r="BJ458" i="1"/>
  <c r="BJ88" i="1"/>
  <c r="BJ356" i="1"/>
  <c r="BE449" i="1"/>
  <c r="BF9" i="1"/>
  <c r="AR879" i="1"/>
  <c r="BA860" i="1"/>
  <c r="BG954" i="1"/>
  <c r="AO95" i="1"/>
  <c r="BA94" i="1"/>
  <c r="BG460" i="1"/>
  <c r="BB916" i="1"/>
  <c r="AW9" i="1"/>
  <c r="AO414" i="1"/>
  <c r="AO69" i="1"/>
  <c r="BC103" i="1"/>
  <c r="AL230" i="1"/>
  <c r="AV919" i="1"/>
  <c r="AU986" i="1"/>
  <c r="AS53" i="1"/>
  <c r="BF332" i="1"/>
  <c r="AW938" i="1"/>
  <c r="BG881" i="1"/>
  <c r="BB84" i="1"/>
  <c r="BH977" i="1"/>
  <c r="AP92" i="1"/>
  <c r="AX448" i="1"/>
  <c r="AL619" i="1"/>
  <c r="AO967" i="1"/>
  <c r="BF416" i="1"/>
  <c r="AV978" i="1"/>
  <c r="AL94" i="1"/>
  <c r="AP396" i="1"/>
  <c r="BE902" i="1"/>
  <c r="AY463" i="1"/>
  <c r="AQ102" i="1"/>
  <c r="BG964" i="1"/>
  <c r="BD451" i="1"/>
  <c r="AO903" i="1"/>
  <c r="AU91" i="1"/>
  <c r="AP473" i="1"/>
  <c r="AO421" i="1"/>
  <c r="BG16" i="1"/>
  <c r="AL559" i="1"/>
  <c r="BA435" i="1"/>
  <c r="AT985" i="1"/>
  <c r="BI62" i="1"/>
  <c r="AX12" i="1"/>
  <c r="AL224" i="1"/>
  <c r="BB862" i="1"/>
  <c r="AR464" i="1"/>
  <c r="AR975" i="1"/>
  <c r="AR462" i="1"/>
  <c r="BA10" i="1"/>
  <c r="AW977" i="1"/>
  <c r="AX70" i="1"/>
  <c r="AT889" i="1"/>
  <c r="AX926" i="1"/>
  <c r="AX5" i="1"/>
  <c r="AU455" i="1"/>
  <c r="AV925" i="1"/>
  <c r="BD962" i="1"/>
  <c r="AP405" i="1"/>
  <c r="AZ986" i="1"/>
  <c r="BG13" i="1"/>
  <c r="BA8" i="1"/>
  <c r="AQ105" i="1"/>
  <c r="BD313" i="1"/>
  <c r="AZ468" i="1"/>
  <c r="AS965" i="1"/>
  <c r="BA894" i="1"/>
  <c r="AQ22" i="1"/>
  <c r="BA391" i="1"/>
  <c r="AQ902" i="1"/>
  <c r="AX37" i="1"/>
  <c r="AL265" i="1"/>
  <c r="BH466" i="1"/>
  <c r="AU948" i="1"/>
  <c r="AQ424" i="1"/>
  <c r="BB254" i="1"/>
  <c r="AY905" i="1"/>
  <c r="AX453" i="1"/>
  <c r="AS323" i="1"/>
  <c r="AQ342" i="1"/>
  <c r="AS283" i="1"/>
  <c r="AR471" i="1"/>
  <c r="AV935" i="1"/>
  <c r="BC440" i="1"/>
  <c r="AO938" i="1"/>
  <c r="BE874" i="1"/>
  <c r="AP895" i="1"/>
  <c r="AR434" i="1"/>
  <c r="BB91" i="1"/>
  <c r="AT314" i="1"/>
  <c r="AT916" i="1"/>
  <c r="AO882" i="1"/>
  <c r="AV980" i="1"/>
  <c r="BD456" i="1"/>
  <c r="BA876" i="1"/>
  <c r="BI253" i="1"/>
  <c r="AW944" i="1"/>
  <c r="AY282" i="1"/>
  <c r="BG450" i="1"/>
  <c r="BF413" i="1"/>
  <c r="AT433" i="1"/>
  <c r="BJ876" i="1"/>
  <c r="AS956" i="1"/>
  <c r="BG465" i="1"/>
  <c r="AT890" i="1"/>
  <c r="BG934" i="1"/>
  <c r="AZ405" i="1"/>
  <c r="AZ399" i="1"/>
  <c r="BD96" i="1"/>
  <c r="AQ416" i="1"/>
  <c r="AY954" i="1"/>
  <c r="BB923" i="1"/>
  <c r="BD954" i="1"/>
  <c r="AO460" i="1"/>
  <c r="BF343" i="1"/>
  <c r="AP51" i="1"/>
  <c r="AV883" i="1"/>
  <c r="AR884" i="1"/>
  <c r="AV956" i="1"/>
  <c r="BE963" i="1"/>
  <c r="AR906" i="1"/>
  <c r="AR470" i="1"/>
  <c r="AQ462" i="1"/>
  <c r="BB20" i="1"/>
  <c r="BI351" i="1"/>
  <c r="AS429" i="1"/>
  <c r="BA413" i="1"/>
  <c r="AV475" i="1"/>
  <c r="BG443" i="1"/>
  <c r="AV57" i="1"/>
  <c r="BC337" i="1"/>
  <c r="AT303" i="1"/>
  <c r="AR402" i="1"/>
  <c r="AR376" i="1"/>
  <c r="BA296" i="1"/>
  <c r="AR410" i="1"/>
  <c r="AP397" i="1"/>
  <c r="BE312" i="1"/>
  <c r="AQ349" i="1"/>
  <c r="BJ388" i="1"/>
  <c r="BG446" i="1"/>
  <c r="BJ384" i="1"/>
  <c r="AX395" i="1"/>
  <c r="BH895" i="1"/>
  <c r="AV21" i="1"/>
  <c r="BA919" i="1"/>
  <c r="AQ468" i="1"/>
  <c r="AR899" i="1"/>
  <c r="AY866" i="1"/>
  <c r="BB982" i="1"/>
  <c r="AO976" i="1"/>
  <c r="AS980" i="1"/>
  <c r="AQ899" i="1"/>
  <c r="BI471" i="1"/>
  <c r="AY459" i="1"/>
  <c r="BG896" i="1"/>
  <c r="AZ440" i="1"/>
  <c r="BF352" i="1"/>
  <c r="AY689" i="1"/>
  <c r="AT292" i="1"/>
  <c r="BH386" i="1"/>
  <c r="BC351" i="1"/>
  <c r="BJ301" i="1"/>
  <c r="AR432" i="1"/>
  <c r="AO964" i="1"/>
  <c r="AW945" i="1"/>
  <c r="BC459" i="1"/>
  <c r="AT19" i="1"/>
  <c r="AS933" i="1"/>
  <c r="BJ409" i="1"/>
  <c r="BH932" i="1"/>
  <c r="AX935" i="1"/>
  <c r="BF949" i="1"/>
  <c r="AP931" i="1"/>
  <c r="AT447" i="1"/>
  <c r="BF983" i="1"/>
  <c r="AS47" i="1"/>
  <c r="BA322" i="1"/>
  <c r="BJ423" i="1"/>
  <c r="AS893" i="1"/>
  <c r="AQ952" i="1"/>
  <c r="AV469" i="1"/>
  <c r="BH315" i="1"/>
  <c r="BC453" i="1"/>
  <c r="AQ355" i="1"/>
  <c r="AZ435" i="1"/>
  <c r="BC293" i="1"/>
  <c r="AO373" i="1"/>
  <c r="AS419" i="1"/>
  <c r="AT332" i="1"/>
  <c r="BE417" i="1"/>
  <c r="BC896" i="1"/>
  <c r="BF859" i="1"/>
  <c r="AZ958" i="1"/>
  <c r="AP45" i="1"/>
  <c r="AP458" i="1"/>
  <c r="AT340" i="1"/>
  <c r="AY427" i="1"/>
  <c r="AP106" i="1"/>
  <c r="AT950" i="1"/>
  <c r="BH459" i="1"/>
  <c r="BE468" i="1"/>
  <c r="BA455" i="1"/>
  <c r="AZ283" i="1"/>
  <c r="AO385" i="1"/>
  <c r="BB972" i="1"/>
  <c r="AV890" i="1"/>
  <c r="BE939" i="1"/>
  <c r="AS366" i="1"/>
  <c r="BC976" i="1"/>
  <c r="BB16" i="1"/>
  <c r="AT295" i="1"/>
  <c r="BF866" i="1"/>
  <c r="AL762" i="1"/>
  <c r="AY276" i="1"/>
  <c r="AV380" i="1"/>
  <c r="AP975" i="1"/>
  <c r="BE978" i="1"/>
  <c r="BE402" i="1"/>
  <c r="AY978" i="1"/>
  <c r="BA302" i="1"/>
  <c r="BH437" i="1"/>
  <c r="AY58" i="1"/>
  <c r="BC443" i="1"/>
  <c r="BH451" i="1"/>
  <c r="BI976" i="1"/>
  <c r="BC915" i="1"/>
  <c r="AP438" i="1"/>
  <c r="AR367" i="1"/>
  <c r="BF385" i="1"/>
  <c r="BH929" i="1"/>
  <c r="AU345" i="1"/>
  <c r="BF368" i="1"/>
  <c r="AO361" i="1"/>
  <c r="AX107" i="1"/>
  <c r="AS416" i="1"/>
  <c r="BD290" i="1"/>
  <c r="BG372" i="1"/>
  <c r="AZ272" i="1"/>
  <c r="BE866" i="1"/>
  <c r="AX952" i="1"/>
  <c r="AQ925" i="1"/>
  <c r="BI975" i="1"/>
  <c r="AW439" i="1"/>
  <c r="BA883" i="1"/>
  <c r="BH403" i="1"/>
  <c r="AT451" i="1"/>
  <c r="AS405" i="1"/>
  <c r="AP347" i="1"/>
  <c r="BJ967" i="1"/>
  <c r="BJ451" i="1"/>
  <c r="AY346" i="1"/>
  <c r="AP358" i="1"/>
  <c r="AQ394" i="1"/>
  <c r="AU97" i="1"/>
  <c r="AY42" i="1"/>
  <c r="AZ865" i="1"/>
  <c r="AQ13" i="1"/>
  <c r="BA318" i="1"/>
  <c r="AU50" i="1"/>
  <c r="AL617" i="1"/>
  <c r="AT960" i="1"/>
  <c r="AR918" i="1"/>
  <c r="AP917" i="1"/>
  <c r="BJ44" i="1"/>
  <c r="AS930" i="1"/>
  <c r="BI14" i="1"/>
  <c r="BG965" i="1"/>
  <c r="AQ465" i="1"/>
  <c r="BA942" i="1"/>
  <c r="AO10" i="1"/>
  <c r="AX423" i="1"/>
  <c r="AW402" i="1"/>
  <c r="AR12" i="1"/>
  <c r="AX7" i="1"/>
  <c r="AL558" i="1"/>
  <c r="BI16" i="1"/>
  <c r="AL929" i="1"/>
  <c r="AX922" i="1"/>
  <c r="BF480" i="1"/>
  <c r="AR351" i="1"/>
  <c r="AL583" i="1"/>
  <c r="AT908" i="1"/>
  <c r="BF923" i="1"/>
  <c r="AV932" i="1"/>
  <c r="AW906" i="1"/>
  <c r="AW101" i="1"/>
  <c r="BD945" i="1"/>
  <c r="AV452" i="1"/>
  <c r="BB434" i="1"/>
  <c r="AY449" i="1"/>
  <c r="AU466" i="1"/>
  <c r="AX259" i="1"/>
  <c r="AX397" i="1"/>
  <c r="AS87" i="1"/>
  <c r="AT5" i="1"/>
  <c r="BI962" i="1"/>
  <c r="BF919" i="1"/>
  <c r="AO392" i="1"/>
  <c r="AZ51" i="1"/>
  <c r="BD895" i="1"/>
  <c r="BH928" i="1"/>
  <c r="BE456" i="1"/>
  <c r="AX430" i="1"/>
  <c r="BI949" i="1"/>
  <c r="BG904" i="1"/>
  <c r="BJ92" i="1"/>
  <c r="AL319" i="1"/>
  <c r="AP4" i="1"/>
  <c r="AP48" i="1"/>
  <c r="BE956" i="1"/>
  <c r="AR859" i="1"/>
  <c r="AO898" i="1"/>
  <c r="BF972" i="1"/>
  <c r="AT10" i="1"/>
  <c r="AW469" i="1"/>
  <c r="BB477" i="1"/>
  <c r="BA982" i="1"/>
  <c r="BE53" i="1"/>
  <c r="AP872" i="1"/>
  <c r="AL625" i="1"/>
  <c r="AV933" i="1"/>
  <c r="AV56" i="1"/>
  <c r="BF50" i="1"/>
  <c r="AR902" i="1"/>
  <c r="AS34" i="1"/>
  <c r="AL237" i="1"/>
  <c r="AV457" i="1"/>
  <c r="AS947" i="1"/>
  <c r="AY865" i="1"/>
  <c r="BA431" i="1"/>
  <c r="BJ913" i="1"/>
  <c r="AS927" i="1"/>
  <c r="BF308" i="1"/>
  <c r="AZ915" i="1"/>
  <c r="AT917" i="1"/>
  <c r="AS911" i="1"/>
  <c r="AQ381" i="1"/>
  <c r="BI864" i="1"/>
  <c r="BH947" i="1"/>
  <c r="BH413" i="1"/>
  <c r="AR401" i="1"/>
  <c r="AW884" i="1"/>
  <c r="BI933" i="1"/>
  <c r="AO374" i="1"/>
  <c r="BH950" i="1"/>
  <c r="AO74" i="1"/>
  <c r="BA908" i="1"/>
  <c r="BI982" i="1"/>
  <c r="BF397" i="1"/>
  <c r="AY405" i="1"/>
  <c r="BC978" i="1"/>
  <c r="BC424" i="1"/>
  <c r="BE434" i="1"/>
  <c r="BE461" i="1"/>
  <c r="BH867" i="1"/>
  <c r="BC441" i="1"/>
  <c r="AY927" i="1"/>
  <c r="BA970" i="1"/>
  <c r="AV50" i="1"/>
  <c r="BA390" i="1"/>
  <c r="BD436" i="1"/>
  <c r="BC380" i="1"/>
  <c r="AZ983" i="1"/>
  <c r="AU944" i="1"/>
  <c r="AO873" i="1"/>
  <c r="AP886" i="1"/>
  <c r="AZ418" i="1"/>
  <c r="AX945" i="1"/>
  <c r="BA434" i="1"/>
  <c r="BB27" i="1"/>
  <c r="BG975" i="1"/>
  <c r="BF474" i="1"/>
  <c r="BJ431" i="1"/>
  <c r="BG932" i="1"/>
  <c r="AS967" i="1"/>
  <c r="AL797" i="1"/>
  <c r="BF344" i="1"/>
  <c r="AP474" i="1"/>
  <c r="BH955" i="1"/>
  <c r="BJ405" i="1"/>
  <c r="AX446" i="1"/>
  <c r="AZ390" i="1"/>
  <c r="BE915" i="1"/>
  <c r="AO855" i="1"/>
  <c r="BD368" i="1"/>
  <c r="BG971" i="1"/>
  <c r="AQ959" i="1"/>
  <c r="BF861" i="1"/>
  <c r="AY314" i="1"/>
  <c r="AR356" i="1"/>
  <c r="AS880" i="1"/>
  <c r="AW969" i="1"/>
  <c r="BA276" i="1"/>
  <c r="AZ226" i="1"/>
  <c r="AO308" i="1"/>
  <c r="BC343" i="1"/>
  <c r="BH903" i="1"/>
  <c r="AT932" i="1"/>
  <c r="BE98" i="1"/>
  <c r="AT432" i="1"/>
  <c r="BD964" i="1"/>
  <c r="AT435" i="1"/>
  <c r="BC965" i="1"/>
  <c r="AQ459" i="1"/>
  <c r="AQ921" i="1"/>
  <c r="AU866" i="1"/>
  <c r="AY944" i="1"/>
  <c r="BB874" i="1"/>
  <c r="AR315" i="1"/>
  <c r="AO365" i="1"/>
  <c r="BF865" i="1"/>
  <c r="BH29" i="1"/>
  <c r="BB956" i="1"/>
  <c r="BA256" i="1"/>
  <c r="BD442" i="1"/>
  <c r="AX984" i="1"/>
  <c r="AR864" i="1"/>
  <c r="AS415" i="1"/>
  <c r="AU879" i="1"/>
  <c r="AU86" i="1"/>
  <c r="AS951" i="1"/>
  <c r="BE871" i="1"/>
  <c r="AW865" i="1"/>
  <c r="AY884" i="1"/>
  <c r="BI317" i="1"/>
  <c r="BB14" i="1"/>
  <c r="AT871" i="1"/>
  <c r="AW71" i="1"/>
  <c r="BB452" i="1"/>
  <c r="BI11" i="1"/>
  <c r="BI983" i="1"/>
  <c r="BG435" i="1"/>
  <c r="BJ258" i="1"/>
  <c r="BB930" i="1"/>
  <c r="AV96" i="1"/>
  <c r="AR476" i="1"/>
  <c r="BA482" i="1"/>
  <c r="BG926" i="1"/>
  <c r="AU48" i="1"/>
  <c r="AY443" i="1"/>
  <c r="AU448" i="1"/>
  <c r="BD910" i="1"/>
  <c r="AS897" i="1"/>
  <c r="AY481" i="1"/>
  <c r="BC409" i="1"/>
  <c r="AQ933" i="1"/>
  <c r="BH418" i="1"/>
  <c r="AQ460" i="1"/>
  <c r="AW932" i="1"/>
  <c r="AL630" i="1"/>
  <c r="AX324" i="1"/>
  <c r="AS408" i="1"/>
  <c r="AX55" i="1"/>
  <c r="BD461" i="1"/>
  <c r="AV979" i="1"/>
  <c r="AX418" i="1"/>
  <c r="AY934" i="1"/>
  <c r="AX437" i="1"/>
  <c r="AZ251" i="1"/>
  <c r="AY872" i="1"/>
  <c r="AW326" i="1"/>
  <c r="AW974" i="1"/>
  <c r="BB973" i="1"/>
  <c r="BC481" i="1"/>
  <c r="AV334" i="1"/>
  <c r="AS424" i="1"/>
  <c r="BG898" i="1"/>
  <c r="BC472" i="1"/>
  <c r="BJ867" i="1"/>
  <c r="BB427" i="1"/>
  <c r="AR930" i="1"/>
  <c r="BG901" i="1"/>
  <c r="AX342" i="1"/>
  <c r="AV881" i="1"/>
  <c r="AR871" i="1"/>
  <c r="AY945" i="1"/>
  <c r="BI965" i="1"/>
  <c r="BE447" i="1"/>
  <c r="AX876" i="1"/>
  <c r="AU958" i="1"/>
  <c r="BE298" i="1"/>
  <c r="AZ946" i="1"/>
  <c r="BI396" i="1"/>
  <c r="BA920" i="1"/>
  <c r="BB957" i="1"/>
  <c r="BF303" i="1"/>
  <c r="BE412" i="1"/>
  <c r="BC421" i="1"/>
  <c r="BC417" i="1"/>
  <c r="BC349" i="1"/>
  <c r="AX413" i="1"/>
  <c r="AU471" i="1"/>
  <c r="AU446" i="1"/>
  <c r="AS909" i="1"/>
  <c r="AZ363" i="1"/>
  <c r="AT102" i="1"/>
  <c r="AX394" i="1"/>
  <c r="BI914" i="1"/>
  <c r="AY880" i="1"/>
  <c r="AT935" i="1"/>
  <c r="BI479" i="1"/>
  <c r="AP881" i="1"/>
  <c r="AP959" i="1"/>
  <c r="AQ431" i="1"/>
  <c r="AV407" i="1"/>
  <c r="AX874" i="1"/>
  <c r="AT976" i="1"/>
  <c r="BA92" i="1"/>
  <c r="BA886" i="1"/>
  <c r="AQ958" i="1"/>
  <c r="BJ868" i="1"/>
  <c r="AR341" i="1"/>
  <c r="BH266" i="1"/>
  <c r="AR958" i="1"/>
  <c r="AX907" i="1"/>
  <c r="BI865" i="1"/>
  <c r="BB403" i="1"/>
  <c r="AW363" i="1"/>
  <c r="AZ888" i="1"/>
  <c r="AV878" i="1"/>
  <c r="BI900" i="1"/>
  <c r="AT939" i="1"/>
  <c r="AQ4" i="1"/>
  <c r="BA456" i="1"/>
  <c r="AQ908" i="1"/>
  <c r="AS981" i="1"/>
  <c r="AO283" i="1"/>
  <c r="AX457" i="1"/>
  <c r="BG471" i="1"/>
  <c r="AV910" i="1"/>
  <c r="BB926" i="1"/>
  <c r="AR479" i="1"/>
  <c r="AU3" i="1"/>
  <c r="AZ928" i="1"/>
  <c r="BA321" i="1"/>
  <c r="AR109" i="1"/>
  <c r="AO982" i="1"/>
  <c r="AX949" i="1"/>
  <c r="AR13" i="1"/>
  <c r="BA57" i="1"/>
  <c r="AR27" i="1"/>
  <c r="AW283" i="1"/>
  <c r="AP890" i="1"/>
  <c r="AX20" i="1"/>
  <c r="AV91" i="1"/>
  <c r="AO879" i="1"/>
  <c r="AS10" i="1"/>
  <c r="AR982" i="1"/>
  <c r="BF6" i="1"/>
  <c r="BH385" i="1"/>
  <c r="AQ447" i="1"/>
  <c r="AR885" i="1"/>
  <c r="AU868" i="1"/>
  <c r="AS96" i="1"/>
  <c r="BE885" i="1"/>
  <c r="AX939" i="1"/>
  <c r="AX860" i="1"/>
  <c r="AW935" i="1"/>
  <c r="AS9" i="1"/>
  <c r="AO36" i="1"/>
  <c r="AU19" i="1"/>
  <c r="BD477" i="1"/>
  <c r="AZ466" i="1"/>
  <c r="BI935" i="1"/>
  <c r="AY57" i="1"/>
  <c r="AR66" i="1"/>
  <c r="AQ49" i="1"/>
  <c r="BG911" i="1"/>
  <c r="BD929" i="1"/>
  <c r="AO892" i="1"/>
  <c r="AT942" i="1"/>
  <c r="AW476" i="1"/>
  <c r="BH102" i="1"/>
  <c r="BA923" i="1"/>
  <c r="AS953" i="1"/>
  <c r="AL10" i="1"/>
  <c r="BF76" i="1"/>
  <c r="AL59" i="1"/>
  <c r="AS427" i="1"/>
  <c r="BC51" i="1"/>
  <c r="BE69" i="1"/>
  <c r="AR382" i="1"/>
  <c r="AW442" i="1"/>
  <c r="AR30" i="1"/>
  <c r="AQ421" i="1"/>
  <c r="AO474" i="1"/>
  <c r="BB976" i="1"/>
  <c r="BC47" i="1"/>
  <c r="AO944" i="1"/>
  <c r="AT876" i="1"/>
  <c r="AX349" i="1"/>
  <c r="AW82" i="1"/>
  <c r="BA869" i="1"/>
  <c r="AQ451" i="1"/>
  <c r="BJ969" i="1"/>
  <c r="BA444" i="1"/>
  <c r="BE937" i="1"/>
  <c r="BH966" i="1"/>
  <c r="AQ960" i="1"/>
  <c r="BH872" i="1"/>
  <c r="AT408" i="1"/>
  <c r="AL380" i="1"/>
  <c r="AT959" i="1"/>
  <c r="AP11" i="1"/>
  <c r="AP967" i="1"/>
  <c r="AP455" i="1"/>
  <c r="BF264" i="1"/>
  <c r="BA308" i="1"/>
  <c r="AT365" i="1"/>
  <c r="BI959" i="1"/>
  <c r="AZ279" i="1"/>
  <c r="AX978" i="1"/>
  <c r="BC279" i="1"/>
  <c r="BJ395" i="1"/>
  <c r="AR399" i="1"/>
  <c r="AS454" i="1"/>
  <c r="AT472" i="1"/>
  <c r="AQ442" i="1"/>
  <c r="AO430" i="1"/>
  <c r="AT860" i="1"/>
  <c r="AU949" i="1"/>
  <c r="BE924" i="1"/>
  <c r="AX887" i="1"/>
  <c r="AY951" i="1"/>
  <c r="AO925" i="1"/>
  <c r="AZ910" i="1"/>
  <c r="BI392" i="1"/>
  <c r="AX398" i="1"/>
  <c r="BE966" i="1"/>
  <c r="AT458" i="1"/>
  <c r="AZ303" i="1"/>
  <c r="BA952" i="1"/>
  <c r="BD946" i="1"/>
  <c r="AT418" i="1"/>
  <c r="BF867" i="1"/>
  <c r="AV894" i="1"/>
  <c r="AW225" i="1"/>
  <c r="AZ965" i="1"/>
  <c r="BH447" i="1"/>
  <c r="BD883" i="1"/>
  <c r="BI390" i="1"/>
  <c r="AT287" i="1"/>
  <c r="AW15" i="1"/>
  <c r="AT267" i="1"/>
  <c r="AR407" i="1"/>
  <c r="AV371" i="1"/>
  <c r="BH366" i="1"/>
  <c r="AU338" i="1"/>
  <c r="BE275" i="1"/>
  <c r="AP394" i="1"/>
  <c r="BB397" i="1"/>
  <c r="BJ953" i="1"/>
  <c r="AW400" i="1"/>
  <c r="AP862" i="1"/>
  <c r="AL477" i="1"/>
  <c r="BB444" i="1"/>
  <c r="BG919" i="1"/>
  <c r="BB448" i="1"/>
  <c r="AP404" i="1"/>
  <c r="BE889" i="1"/>
  <c r="AS384" i="1"/>
  <c r="BD974" i="1"/>
  <c r="AX898" i="1"/>
  <c r="AU385" i="1"/>
  <c r="AR913" i="1"/>
  <c r="AT436" i="1"/>
  <c r="BE916" i="1"/>
  <c r="AS338" i="1"/>
  <c r="BC942" i="1"/>
  <c r="AV358" i="1"/>
  <c r="AQ291" i="1"/>
  <c r="AS480" i="1"/>
  <c r="AQ871" i="1"/>
  <c r="AQ466" i="1"/>
  <c r="AR961" i="1"/>
  <c r="AT223" i="1"/>
  <c r="BD940" i="1"/>
  <c r="AP482" i="1"/>
  <c r="AX928" i="1"/>
  <c r="BH978" i="1"/>
  <c r="AO956" i="1"/>
  <c r="BC917" i="1"/>
  <c r="AR452" i="1"/>
  <c r="BE441" i="1"/>
  <c r="BF455" i="1"/>
  <c r="BE986" i="1"/>
  <c r="BH971" i="1"/>
  <c r="AT878" i="1"/>
  <c r="AT902" i="1"/>
  <c r="BI899" i="1"/>
  <c r="AX956" i="1"/>
  <c r="AW441" i="1"/>
  <c r="AP282" i="1"/>
  <c r="BG294" i="1"/>
  <c r="AT389" i="1"/>
  <c r="AR943" i="1"/>
  <c r="AX370" i="1"/>
  <c r="AO400" i="1"/>
  <c r="BB456" i="1"/>
  <c r="AZ58" i="1"/>
  <c r="AU420" i="1"/>
  <c r="AX979" i="1"/>
  <c r="BH324" i="1"/>
  <c r="BD900" i="1"/>
  <c r="AQ54" i="1"/>
  <c r="BJ481" i="1"/>
  <c r="BJ466" i="1"/>
  <c r="BJ445" i="1"/>
  <c r="BA30" i="1"/>
  <c r="AZ456" i="1"/>
  <c r="AS961" i="1"/>
  <c r="BB418" i="1"/>
  <c r="BB429" i="1"/>
  <c r="AX458" i="1"/>
  <c r="BC442" i="1"/>
  <c r="BH475" i="1"/>
  <c r="BH974" i="1"/>
  <c r="AU407" i="1"/>
  <c r="BB936" i="1"/>
  <c r="BD404" i="1"/>
  <c r="BF459" i="1"/>
  <c r="BD870" i="1"/>
  <c r="BC466" i="1"/>
  <c r="BH859" i="1"/>
  <c r="AQ986" i="1"/>
  <c r="BF905" i="1"/>
  <c r="BC7" i="1"/>
  <c r="AT15" i="1"/>
  <c r="AT869" i="1"/>
  <c r="AU461" i="1"/>
  <c r="AP457" i="1"/>
  <c r="BI957" i="1"/>
  <c r="BF470" i="1"/>
  <c r="AY973" i="1"/>
  <c r="BF383" i="1"/>
  <c r="BD951" i="1"/>
  <c r="AO408" i="1"/>
  <c r="BB465" i="1"/>
  <c r="AR269" i="1"/>
  <c r="BA315" i="1"/>
  <c r="BI322" i="1"/>
  <c r="AR331" i="1"/>
  <c r="BH248" i="1"/>
  <c r="AT410" i="1"/>
  <c r="BF425" i="1"/>
  <c r="AS230" i="1"/>
  <c r="BC345" i="1"/>
  <c r="AR468" i="1"/>
  <c r="BE410" i="1"/>
  <c r="AW915" i="1"/>
  <c r="AX965" i="1"/>
  <c r="AS888" i="1"/>
  <c r="AO968" i="1"/>
  <c r="AV915" i="1"/>
  <c r="AX92" i="1"/>
  <c r="AT978" i="1"/>
  <c r="BG977" i="1"/>
  <c r="BE415" i="1"/>
  <c r="BB9" i="1"/>
  <c r="AQ912" i="1"/>
  <c r="AV906" i="1"/>
  <c r="BG875" i="1"/>
  <c r="BD872" i="1"/>
  <c r="BC262" i="1"/>
  <c r="AS902" i="1"/>
  <c r="AR427" i="1"/>
  <c r="BB965" i="1"/>
  <c r="AX415" i="1"/>
  <c r="AO872" i="1"/>
  <c r="AU896" i="1"/>
  <c r="AU297" i="1"/>
  <c r="AS944" i="1"/>
  <c r="AO983" i="1"/>
  <c r="AV988" i="1"/>
  <c r="AQ92" i="1"/>
  <c r="BH976" i="1"/>
  <c r="AV443" i="1"/>
  <c r="AO461" i="1"/>
  <c r="AZ421" i="1"/>
  <c r="BI948" i="1"/>
  <c r="AP919" i="1"/>
  <c r="BD426" i="1"/>
  <c r="AQ866" i="1"/>
  <c r="BB932" i="1"/>
  <c r="AW70" i="1"/>
  <c r="AX904" i="1"/>
  <c r="AW72" i="1"/>
  <c r="BB898" i="1"/>
  <c r="AL518" i="1"/>
  <c r="AQ985" i="1"/>
  <c r="AY898" i="1"/>
  <c r="AS931" i="1"/>
  <c r="BJ886" i="1"/>
  <c r="AL549" i="1"/>
  <c r="AY912" i="1"/>
  <c r="AW474" i="1"/>
  <c r="BJ71" i="1"/>
  <c r="AW477" i="1"/>
  <c r="AW880" i="1"/>
  <c r="AX19" i="1"/>
  <c r="AX455" i="1"/>
  <c r="AO859" i="1"/>
  <c r="BD468" i="1"/>
  <c r="BC18" i="1"/>
  <c r="AP71" i="1"/>
  <c r="BG897" i="1"/>
  <c r="AT463" i="1"/>
  <c r="AS433" i="1"/>
  <c r="AU971" i="1"/>
  <c r="BF978" i="1"/>
  <c r="BG871" i="1"/>
  <c r="AT891" i="1"/>
  <c r="BE101" i="1"/>
  <c r="AL468" i="1"/>
  <c r="AZ936" i="1"/>
  <c r="BJ90" i="1"/>
  <c r="BE62" i="1"/>
  <c r="AW869" i="1"/>
  <c r="AS860" i="1"/>
  <c r="BB63" i="1"/>
  <c r="AP54" i="1"/>
  <c r="BD885" i="1"/>
  <c r="AL396" i="1"/>
  <c r="BD20" i="1"/>
  <c r="BC980" i="1"/>
  <c r="AT865" i="1"/>
  <c r="AR2" i="1"/>
  <c r="BD77" i="1"/>
  <c r="BI444" i="1"/>
  <c r="BG63" i="1"/>
  <c r="BB884" i="1"/>
  <c r="AX985" i="1"/>
  <c r="AW934" i="1"/>
  <c r="AT897" i="1"/>
  <c r="BD44" i="1"/>
  <c r="AS55" i="1"/>
  <c r="AY861" i="1"/>
  <c r="AS465" i="1"/>
  <c r="AX327" i="1"/>
  <c r="BJ864" i="1"/>
  <c r="AX933" i="1"/>
  <c r="AO949" i="1"/>
  <c r="BE358" i="1"/>
  <c r="BC950" i="1"/>
  <c r="BF405" i="1"/>
  <c r="AW866" i="1"/>
  <c r="AZ382" i="1"/>
  <c r="AW972" i="1"/>
  <c r="BB896" i="1"/>
  <c r="AL709" i="1"/>
  <c r="AS875" i="1"/>
  <c r="BF331" i="1"/>
  <c r="BG908" i="1"/>
  <c r="BA981" i="1"/>
  <c r="BE959" i="1"/>
  <c r="BA975" i="1"/>
  <c r="BG869" i="1"/>
  <c r="BF936" i="1"/>
  <c r="AU294" i="1"/>
  <c r="AX316" i="1"/>
  <c r="BB379" i="1"/>
  <c r="BF60" i="1"/>
  <c r="BB918" i="1"/>
  <c r="BB19" i="1"/>
  <c r="BE330" i="1"/>
  <c r="AP984" i="1"/>
  <c r="AP939" i="1"/>
  <c r="AZ414" i="1"/>
  <c r="BH417" i="1"/>
  <c r="AS884" i="1"/>
  <c r="AZ896" i="1"/>
  <c r="AR438" i="1"/>
  <c r="AX325" i="1"/>
  <c r="AZ938" i="1"/>
  <c r="AQ948" i="1"/>
  <c r="AW949" i="1"/>
  <c r="AU955" i="1"/>
  <c r="AQ21" i="1"/>
  <c r="BA88" i="1"/>
  <c r="AR368" i="1"/>
  <c r="AX862" i="1"/>
  <c r="BJ894" i="1"/>
  <c r="AU481" i="1"/>
  <c r="AZ392" i="1"/>
  <c r="BI966" i="1"/>
  <c r="AT962" i="1"/>
  <c r="BJ338" i="1"/>
  <c r="BF895" i="1"/>
  <c r="AT933" i="1"/>
  <c r="AZ40" i="1"/>
  <c r="AQ51" i="1"/>
  <c r="AP414" i="1"/>
  <c r="BI397" i="1"/>
  <c r="BI931" i="1"/>
  <c r="AP255" i="1"/>
  <c r="AT859" i="1"/>
  <c r="AO315" i="1"/>
  <c r="AZ423" i="1"/>
  <c r="BC371" i="1"/>
  <c r="AR286" i="1"/>
  <c r="AO432" i="1"/>
  <c r="BF944" i="1"/>
  <c r="BH412" i="1"/>
  <c r="AX368" i="1"/>
  <c r="BH987" i="1"/>
  <c r="AY466" i="1"/>
  <c r="AU917" i="1"/>
  <c r="AX953" i="1"/>
  <c r="AZ413" i="1"/>
  <c r="AT20" i="1"/>
  <c r="AR435" i="1"/>
  <c r="AO973" i="1"/>
  <c r="AP924" i="1"/>
  <c r="AO471" i="1"/>
  <c r="BH913" i="1"/>
  <c r="BF966" i="1"/>
  <c r="AU452" i="1"/>
  <c r="BH970" i="1"/>
  <c r="BB903" i="1"/>
  <c r="AR377" i="1"/>
  <c r="BH923" i="1"/>
  <c r="BA106" i="1"/>
  <c r="AO969" i="1"/>
  <c r="AP233" i="1"/>
  <c r="AP306" i="1"/>
  <c r="AZ428" i="1"/>
  <c r="AO368" i="1"/>
  <c r="AS847" i="1"/>
  <c r="BB296" i="1"/>
  <c r="AU248" i="1"/>
  <c r="AX359" i="1"/>
  <c r="BE409" i="1"/>
  <c r="AZ358" i="1"/>
  <c r="BF980" i="1"/>
  <c r="AO435" i="1"/>
  <c r="AP481" i="1"/>
  <c r="AT951" i="1"/>
  <c r="AT964" i="1"/>
  <c r="BG988" i="1"/>
  <c r="AZ352" i="1"/>
  <c r="AO8" i="1"/>
  <c r="AT449" i="1"/>
  <c r="AR366" i="1"/>
  <c r="BJ446" i="1"/>
  <c r="AS942" i="1"/>
  <c r="AX334" i="1"/>
  <c r="AU72" i="1"/>
  <c r="BE261" i="1"/>
  <c r="AP466" i="1"/>
  <c r="AU439" i="1"/>
  <c r="AX253" i="1"/>
  <c r="AU337" i="1"/>
  <c r="BD967" i="1"/>
  <c r="BH277" i="1"/>
  <c r="BA913" i="1"/>
  <c r="BH375" i="1"/>
  <c r="BF871" i="1"/>
  <c r="AX950" i="1"/>
  <c r="AW973" i="1"/>
  <c r="AP879" i="1"/>
  <c r="BC422" i="1"/>
  <c r="BD475" i="1"/>
  <c r="BA346" i="1"/>
  <c r="AT6" i="1"/>
  <c r="AR924" i="1"/>
  <c r="AQ371" i="1"/>
  <c r="AW980" i="1"/>
  <c r="BA450" i="1"/>
  <c r="AR313" i="1"/>
  <c r="AP441" i="1"/>
  <c r="AQ980" i="1"/>
  <c r="BB401" i="1"/>
  <c r="BE907" i="1"/>
  <c r="AV348" i="1"/>
  <c r="AZ886" i="1"/>
  <c r="AX884" i="1"/>
  <c r="BF13" i="1"/>
  <c r="BE364" i="1"/>
  <c r="BI894" i="1"/>
  <c r="AR895" i="1"/>
  <c r="AR980" i="1"/>
  <c r="AY958" i="1"/>
  <c r="AY939" i="1"/>
  <c r="AP911" i="1"/>
  <c r="AY911" i="1"/>
  <c r="AP950" i="1"/>
  <c r="BC106" i="1"/>
  <c r="AL398" i="1"/>
  <c r="BA404" i="1"/>
  <c r="AQ374" i="1"/>
  <c r="AY949" i="1"/>
  <c r="BE335" i="1"/>
  <c r="AQ372" i="1"/>
  <c r="AW381" i="1"/>
  <c r="AY347" i="1"/>
  <c r="AZ954" i="1"/>
  <c r="BD472" i="1"/>
  <c r="AU290" i="1"/>
  <c r="AZ341" i="1"/>
  <c r="AT424" i="1"/>
  <c r="BJ919" i="1"/>
  <c r="AU273" i="1"/>
  <c r="AT971" i="1"/>
  <c r="BI461" i="1"/>
  <c r="AT877" i="1"/>
  <c r="BF348" i="1"/>
  <c r="BB479" i="1"/>
  <c r="BC919" i="1"/>
  <c r="AR445" i="1"/>
  <c r="AQ475" i="1"/>
  <c r="BJ971" i="1"/>
  <c r="BE480" i="1"/>
  <c r="BJ62" i="1"/>
  <c r="BD892" i="1"/>
  <c r="AY415" i="1"/>
  <c r="AL817" i="1"/>
  <c r="AO476" i="1"/>
  <c r="AU892" i="1"/>
  <c r="AL732" i="1"/>
  <c r="AV907" i="1"/>
  <c r="AO303" i="1"/>
  <c r="AQ68" i="1"/>
  <c r="AY398" i="1"/>
  <c r="BE946" i="1"/>
  <c r="AT417" i="1"/>
  <c r="BD862" i="1"/>
  <c r="BC875" i="1"/>
  <c r="BI893" i="1"/>
  <c r="BF945" i="1"/>
  <c r="BJ922" i="1"/>
  <c r="AQ461" i="1"/>
  <c r="AY977" i="1"/>
  <c r="AV7" i="1"/>
  <c r="BA916" i="1"/>
  <c r="AP970" i="1"/>
  <c r="AS79" i="1"/>
  <c r="AL775" i="1"/>
  <c r="BF43" i="1"/>
  <c r="BA9" i="1"/>
  <c r="AT975" i="1"/>
  <c r="BF391" i="1"/>
  <c r="AO366" i="1"/>
  <c r="BD398" i="1"/>
  <c r="AY433" i="1"/>
  <c r="BJ370" i="1"/>
  <c r="AX399" i="1"/>
  <c r="BH462" i="1"/>
  <c r="AT896" i="1"/>
  <c r="AP884" i="1"/>
  <c r="BB863" i="1"/>
  <c r="BF934" i="1"/>
  <c r="BA987" i="1"/>
  <c r="AU346" i="1"/>
  <c r="BE859" i="1"/>
  <c r="BE438" i="1"/>
  <c r="BD860" i="1"/>
  <c r="AX959" i="1"/>
  <c r="BG866" i="1"/>
  <c r="BI898" i="1"/>
  <c r="AO16" i="1"/>
  <c r="BE401" i="1"/>
  <c r="BD884" i="1"/>
  <c r="BI891" i="1"/>
  <c r="BD4" i="1"/>
  <c r="AL866" i="1"/>
  <c r="AZ72" i="1"/>
  <c r="BH481" i="1"/>
  <c r="AL586" i="1"/>
  <c r="BB860" i="1"/>
  <c r="AW971" i="1"/>
  <c r="BB52" i="1"/>
  <c r="AU28" i="1"/>
  <c r="AP985" i="1"/>
  <c r="BB474" i="1"/>
  <c r="AQ957" i="1"/>
  <c r="BF907" i="1"/>
  <c r="AX861" i="1"/>
  <c r="BG909" i="1"/>
  <c r="AP934" i="1"/>
  <c r="AT918" i="1"/>
  <c r="BJ939" i="1"/>
  <c r="AS474" i="1"/>
  <c r="AU988" i="1"/>
  <c r="BC455" i="1"/>
  <c r="BH900" i="1"/>
  <c r="AR380" i="1"/>
  <c r="AZ319" i="1"/>
  <c r="BJ943" i="1"/>
  <c r="BD60" i="1"/>
  <c r="AR3" i="1"/>
  <c r="AY14" i="1"/>
  <c r="BG17" i="1"/>
  <c r="AV73" i="1"/>
  <c r="BG295" i="1"/>
  <c r="AV950" i="1"/>
  <c r="BA471" i="1"/>
  <c r="AV429" i="1"/>
  <c r="BC469" i="1"/>
  <c r="BJ276" i="1"/>
  <c r="BE884" i="1"/>
  <c r="AS367" i="1"/>
  <c r="BJ968" i="1"/>
  <c r="AQ443" i="1"/>
  <c r="BH898" i="1"/>
  <c r="BB426" i="1"/>
  <c r="BG921" i="1"/>
  <c r="AX444" i="1"/>
  <c r="AP64" i="1"/>
  <c r="AT919" i="1"/>
  <c r="BH948" i="1"/>
  <c r="AY439" i="1"/>
  <c r="AO290" i="1"/>
  <c r="AP440" i="1"/>
  <c r="AV981" i="1"/>
  <c r="BD947" i="1"/>
  <c r="BE969" i="1"/>
  <c r="AP898" i="1"/>
  <c r="AV931" i="1"/>
  <c r="BA937" i="1"/>
  <c r="AU873" i="1"/>
  <c r="AV360" i="1"/>
  <c r="AX942" i="1"/>
  <c r="BI409" i="1"/>
  <c r="AU308" i="1"/>
  <c r="BI277" i="1"/>
  <c r="AU973" i="1"/>
  <c r="BJ344" i="1"/>
  <c r="BC397" i="1"/>
  <c r="BF320" i="1"/>
  <c r="AX482" i="1"/>
  <c r="BB2" i="1"/>
  <c r="BB361" i="1"/>
  <c r="BC975" i="1"/>
  <c r="AO473" i="1"/>
  <c r="BC974" i="1"/>
  <c r="BE476" i="1"/>
  <c r="BC956" i="1"/>
  <c r="BD869" i="1"/>
  <c r="AQ870" i="1"/>
  <c r="BB864" i="1"/>
  <c r="AZ947" i="1"/>
  <c r="BA436" i="1"/>
  <c r="AR927" i="1"/>
  <c r="AS921" i="1"/>
  <c r="BH984" i="1"/>
  <c r="AQ935" i="1"/>
  <c r="AO446" i="1"/>
  <c r="AO345" i="1"/>
  <c r="BG421" i="1"/>
  <c r="BF415" i="1"/>
  <c r="BC470" i="1"/>
  <c r="BC877" i="1"/>
  <c r="AQ352" i="1"/>
  <c r="BG427" i="1"/>
  <c r="AQ945" i="1"/>
  <c r="AU387" i="1"/>
  <c r="AW307" i="1"/>
  <c r="BJ961" i="1"/>
  <c r="AR87" i="1"/>
  <c r="BE803" i="1"/>
  <c r="AQ376" i="1"/>
  <c r="BH433" i="1"/>
  <c r="AV912" i="1"/>
  <c r="AP417" i="1"/>
  <c r="BE909" i="1"/>
  <c r="AO920" i="1"/>
  <c r="AQ898" i="1"/>
  <c r="BF59" i="1"/>
  <c r="AV866" i="1"/>
  <c r="AO480" i="1"/>
  <c r="AZ982" i="1"/>
  <c r="AX961" i="1"/>
  <c r="BH469" i="1"/>
  <c r="AW963" i="1"/>
  <c r="BF952" i="1"/>
  <c r="AW930" i="1"/>
  <c r="AZ355" i="1"/>
  <c r="BE43" i="1"/>
  <c r="AR948" i="1"/>
  <c r="AZ758" i="1"/>
  <c r="BH250" i="1"/>
  <c r="BH442" i="1"/>
  <c r="AZ988" i="1"/>
  <c r="AY745" i="1"/>
  <c r="BH305" i="1"/>
  <c r="BF349" i="1"/>
  <c r="BF884" i="1"/>
  <c r="BB394" i="1"/>
  <c r="BA962" i="1"/>
  <c r="AX924" i="1"/>
  <c r="AY16" i="1"/>
  <c r="BF407" i="1"/>
  <c r="AX886" i="1"/>
  <c r="AL830" i="1"/>
  <c r="BB971" i="1"/>
  <c r="BD339" i="1"/>
  <c r="BH470" i="1"/>
  <c r="AP450" i="1"/>
  <c r="BC342" i="1"/>
  <c r="AO470" i="1"/>
  <c r="AX376" i="1"/>
  <c r="BB430" i="1"/>
  <c r="AU885" i="1"/>
  <c r="AX447" i="1"/>
  <c r="BJ905" i="1"/>
  <c r="AV370" i="1"/>
  <c r="BB910" i="1"/>
  <c r="AX456" i="1"/>
  <c r="BI456" i="1"/>
  <c r="BA466" i="1"/>
  <c r="BF987" i="1"/>
  <c r="AQ457" i="1"/>
  <c r="BH960" i="1"/>
  <c r="AQ63" i="1"/>
  <c r="BD975" i="1"/>
  <c r="BB909" i="1"/>
  <c r="AS904" i="1"/>
  <c r="BH425" i="1"/>
  <c r="AQ887" i="1"/>
  <c r="BH982" i="1"/>
  <c r="AR15" i="1"/>
  <c r="BB439" i="1"/>
  <c r="BG950" i="1"/>
  <c r="BI452" i="1"/>
  <c r="AR976" i="1"/>
  <c r="AY464" i="1"/>
  <c r="BB400" i="1"/>
  <c r="AU884" i="1"/>
  <c r="BJ7" i="1"/>
  <c r="AX957" i="1"/>
  <c r="BI475" i="1"/>
  <c r="BI86" i="1"/>
  <c r="AU480" i="1"/>
  <c r="AW910" i="1"/>
  <c r="AR881" i="1"/>
  <c r="AT937" i="1"/>
  <c r="AS428" i="1"/>
  <c r="BB948" i="1"/>
  <c r="AW271" i="1"/>
  <c r="BA2" i="1"/>
  <c r="AU467" i="1"/>
  <c r="BE383" i="1"/>
  <c r="AY448" i="1"/>
  <c r="BG286" i="1"/>
  <c r="BF323" i="1"/>
  <c r="BF882" i="1"/>
  <c r="BC945" i="1"/>
  <c r="AX916" i="1"/>
  <c r="AV464" i="1"/>
  <c r="BI364" i="1"/>
  <c r="BH333" i="1"/>
  <c r="AW384" i="1"/>
  <c r="AP865" i="1"/>
  <c r="BA441" i="1"/>
  <c r="AQ419" i="1"/>
  <c r="AZ366" i="1"/>
  <c r="BD15" i="1"/>
  <c r="BC954" i="1"/>
  <c r="BG354" i="1"/>
  <c r="AT381" i="1"/>
  <c r="BF469" i="1"/>
  <c r="BH946" i="1"/>
  <c r="BJ462" i="1"/>
  <c r="AO946" i="1"/>
  <c r="AY286" i="1"/>
  <c r="BE975" i="1"/>
  <c r="AS984" i="1"/>
  <c r="BE985" i="1"/>
  <c r="AR424" i="1"/>
  <c r="AS378" i="1"/>
  <c r="AZ957" i="1"/>
  <c r="BF904" i="1"/>
  <c r="BD441" i="1"/>
  <c r="BB340" i="1"/>
  <c r="BJ296" i="1"/>
  <c r="BG32" i="1"/>
  <c r="AT294" i="1"/>
  <c r="AR977" i="1"/>
  <c r="BC46" i="1"/>
  <c r="AR449" i="1"/>
  <c r="BE967" i="1"/>
  <c r="AX104" i="1"/>
  <c r="BG423" i="1"/>
  <c r="BE953" i="1"/>
  <c r="BI459" i="1"/>
  <c r="BD978" i="1"/>
  <c r="AS102" i="1"/>
  <c r="AL489" i="1"/>
  <c r="AO12" i="1"/>
  <c r="BB889" i="1"/>
  <c r="BG955" i="1"/>
  <c r="BG864" i="1"/>
  <c r="AP957" i="1"/>
  <c r="AY438" i="1"/>
  <c r="AP418" i="1"/>
  <c r="AP423" i="1"/>
  <c r="AX878" i="1"/>
  <c r="AO478" i="1"/>
  <c r="AW970" i="1"/>
  <c r="AU475" i="1"/>
  <c r="BE326" i="1"/>
  <c r="BH404" i="1"/>
  <c r="BF886" i="1"/>
  <c r="AQ448" i="1"/>
  <c r="AY447" i="1"/>
  <c r="AO899" i="1"/>
  <c r="BI13" i="1"/>
  <c r="AQ979" i="1"/>
  <c r="AV454" i="1"/>
  <c r="AT374" i="1"/>
  <c r="BE931" i="1"/>
  <c r="AT62" i="1"/>
  <c r="AX400" i="1"/>
  <c r="AV459" i="1"/>
  <c r="AX962" i="1"/>
  <c r="BI462" i="1"/>
  <c r="BA463" i="1"/>
  <c r="AT7" i="1"/>
  <c r="BE60" i="1"/>
  <c r="BC75" i="1"/>
  <c r="AY104" i="1"/>
  <c r="AL793" i="1"/>
  <c r="BF916" i="1"/>
  <c r="BE465" i="1"/>
  <c r="BA967" i="1"/>
  <c r="BH468" i="1"/>
  <c r="BF938" i="1"/>
  <c r="AY68" i="1"/>
  <c r="BC457" i="1"/>
  <c r="BB398" i="1"/>
  <c r="BJ6" i="1"/>
  <c r="BJ906" i="1"/>
  <c r="AU21" i="1"/>
  <c r="AZ925" i="1"/>
  <c r="BF422" i="1"/>
  <c r="BF12" i="1"/>
  <c r="AU393" i="1"/>
  <c r="AQ987" i="1"/>
  <c r="BC864" i="1"/>
  <c r="BH983" i="1"/>
  <c r="BI901" i="1"/>
  <c r="AX402" i="1"/>
  <c r="AY70" i="1"/>
  <c r="AL70" i="1"/>
  <c r="AL239" i="1"/>
  <c r="BF110" i="1"/>
  <c r="BJ58" i="1"/>
  <c r="AU26" i="1"/>
  <c r="AW911" i="1"/>
  <c r="AY953" i="1"/>
  <c r="BC930" i="1"/>
  <c r="AZ8" i="1"/>
  <c r="BA906" i="1"/>
  <c r="AZ4" i="1"/>
  <c r="AL42" i="1"/>
  <c r="AO28" i="1"/>
  <c r="AR915" i="1"/>
  <c r="BG900" i="1"/>
  <c r="AV23" i="1"/>
  <c r="BD863" i="1"/>
  <c r="BI878" i="1"/>
  <c r="AU453" i="1"/>
  <c r="AW86" i="1"/>
  <c r="AX98" i="1"/>
  <c r="BI6" i="1"/>
  <c r="BJ401" i="1"/>
  <c r="BD476" i="1"/>
  <c r="AO902" i="1"/>
  <c r="AX100" i="1"/>
  <c r="BH924" i="1"/>
  <c r="BJ987" i="1"/>
  <c r="BF874" i="1"/>
  <c r="BJ424" i="1"/>
  <c r="BH480" i="1"/>
  <c r="AZ107" i="1"/>
  <c r="BB304" i="1"/>
  <c r="AX986" i="1"/>
  <c r="AS943" i="1"/>
  <c r="AU7" i="1"/>
  <c r="BA24" i="1"/>
  <c r="AV968" i="1"/>
  <c r="BH479" i="1"/>
  <c r="AZ481" i="1"/>
  <c r="AT104" i="1"/>
  <c r="AR936" i="1"/>
  <c r="BH927" i="1"/>
  <c r="AO60" i="1"/>
  <c r="BB953" i="1"/>
  <c r="BE961" i="1"/>
  <c r="BD877" i="1"/>
  <c r="BC91" i="1"/>
  <c r="AR925" i="1"/>
  <c r="AO22" i="1"/>
  <c r="AQ926" i="1"/>
  <c r="AR932" i="1"/>
  <c r="BF937" i="1"/>
  <c r="AY60" i="1"/>
  <c r="AZ65" i="1"/>
  <c r="AL251" i="1"/>
  <c r="AQ861" i="1"/>
  <c r="AZ90" i="1"/>
  <c r="AZ923" i="1"/>
  <c r="AW918" i="1"/>
  <c r="BD376" i="1"/>
  <c r="AQ878" i="1"/>
  <c r="AO391" i="1"/>
  <c r="AQ954" i="1"/>
  <c r="AT460" i="1"/>
  <c r="AO869" i="1"/>
  <c r="AP409" i="1"/>
  <c r="BF53" i="1"/>
  <c r="AL256" i="1"/>
  <c r="AS90" i="1"/>
  <c r="BA915" i="1"/>
  <c r="AU880" i="1"/>
  <c r="AO6" i="1"/>
  <c r="BJ50" i="1"/>
  <c r="AR429" i="1"/>
  <c r="BH55" i="1"/>
  <c r="BB895" i="1"/>
  <c r="AV896" i="1"/>
  <c r="BB410" i="1"/>
  <c r="AY92" i="1"/>
  <c r="AX969" i="1"/>
  <c r="BI897" i="1"/>
  <c r="AS979" i="1"/>
  <c r="BA904" i="1"/>
  <c r="BF959" i="1"/>
  <c r="AX3" i="1"/>
  <c r="BJ934" i="1"/>
  <c r="BE54" i="1"/>
  <c r="BG936" i="1"/>
  <c r="AP936" i="1"/>
  <c r="BB900" i="1"/>
  <c r="BE982" i="1"/>
  <c r="AW403" i="1"/>
  <c r="AZ419" i="1"/>
  <c r="AV892" i="1"/>
  <c r="AY879" i="1"/>
  <c r="AZ971" i="1"/>
  <c r="AT899" i="1"/>
  <c r="AO444" i="1"/>
  <c r="AS928" i="1"/>
  <c r="AV924" i="1"/>
  <c r="AW916" i="1"/>
  <c r="AP32" i="1"/>
  <c r="AX427" i="1"/>
  <c r="AW397" i="1"/>
  <c r="AW891" i="1"/>
  <c r="AQ886" i="1"/>
  <c r="AZ917" i="1"/>
  <c r="BA979" i="1"/>
  <c r="BJ910" i="1"/>
  <c r="AR93" i="1"/>
  <c r="AZ934" i="1"/>
  <c r="BJ982" i="1"/>
  <c r="AQ107" i="1"/>
  <c r="AV944" i="1"/>
  <c r="AV889" i="1"/>
  <c r="BF915" i="1"/>
  <c r="BF979" i="1"/>
  <c r="AQ932" i="1"/>
  <c r="AU14" i="1"/>
  <c r="AO55" i="1"/>
  <c r="AX920" i="1"/>
  <c r="AX963" i="1"/>
  <c r="BA986" i="1"/>
  <c r="AU895" i="1"/>
  <c r="AX54" i="1"/>
  <c r="AP907" i="1"/>
  <c r="BE940" i="1"/>
  <c r="AQ982" i="1"/>
  <c r="BJ977" i="1"/>
  <c r="BA882" i="1"/>
  <c r="AT85" i="1"/>
  <c r="BD924" i="1"/>
  <c r="BE455" i="1"/>
  <c r="BF860" i="1"/>
  <c r="AQ916" i="1"/>
  <c r="AY968" i="1"/>
  <c r="BJ890" i="1"/>
  <c r="AW881" i="1"/>
  <c r="BH920" i="1"/>
  <c r="AT900" i="1"/>
  <c r="AT888" i="1"/>
  <c r="BJ48" i="1"/>
  <c r="BC100" i="1"/>
  <c r="BA71" i="1"/>
  <c r="BA48" i="1"/>
  <c r="BD919" i="1"/>
  <c r="BA5" i="1"/>
  <c r="BC972" i="1"/>
  <c r="AV917" i="1"/>
  <c r="AX891" i="1"/>
  <c r="AZ887" i="1"/>
  <c r="BC931" i="1"/>
  <c r="AU924" i="1"/>
  <c r="AU13" i="1"/>
  <c r="BH958" i="1"/>
  <c r="AO393" i="1"/>
  <c r="BH73" i="1"/>
  <c r="AX925" i="1"/>
  <c r="AS900" i="1"/>
  <c r="BJ931" i="1"/>
  <c r="AW893" i="1"/>
  <c r="AY421" i="1"/>
  <c r="AW936" i="1"/>
  <c r="AR923" i="1"/>
  <c r="BG89" i="1"/>
  <c r="AQ50" i="1"/>
  <c r="BI108" i="1"/>
  <c r="AR99" i="1"/>
  <c r="AO399" i="1"/>
  <c r="AV953" i="1"/>
  <c r="AY455" i="1"/>
  <c r="BA422" i="1"/>
  <c r="AZ335" i="1"/>
  <c r="AP961" i="1"/>
  <c r="BC933" i="1"/>
  <c r="BA963" i="1"/>
  <c r="BH963" i="1"/>
  <c r="AL784" i="1"/>
  <c r="BC381" i="1"/>
  <c r="BH896" i="1"/>
  <c r="BD464" i="1"/>
  <c r="BG910" i="1"/>
  <c r="BD24" i="1"/>
  <c r="AR415" i="1"/>
  <c r="AT53" i="1"/>
  <c r="BH882" i="1"/>
  <c r="BC909" i="1"/>
  <c r="BE901" i="1"/>
  <c r="BC961" i="1"/>
  <c r="BJ70" i="1"/>
  <c r="BB51" i="1"/>
  <c r="BJ453" i="1"/>
  <c r="BG920" i="1"/>
  <c r="BD373" i="1"/>
  <c r="AS978" i="1"/>
  <c r="AZ55" i="1"/>
  <c r="AQ962" i="1"/>
  <c r="BJ101" i="1"/>
  <c r="AT481" i="1"/>
  <c r="AW885" i="1"/>
  <c r="AZ367" i="1"/>
  <c r="AO954" i="1"/>
  <c r="AS458" i="1"/>
  <c r="BB980" i="1"/>
  <c r="BF412" i="1"/>
  <c r="BI388" i="1"/>
  <c r="AY903" i="1"/>
  <c r="BJ914" i="1"/>
  <c r="BA905" i="1"/>
  <c r="BH921" i="1"/>
  <c r="AY46" i="1"/>
  <c r="AL355" i="1"/>
  <c r="AL613" i="1"/>
  <c r="BF20" i="1"/>
  <c r="BB906" i="1"/>
  <c r="BI19" i="1"/>
  <c r="AO952" i="1"/>
  <c r="BE3" i="1"/>
  <c r="BF880" i="1"/>
  <c r="BB904" i="1"/>
  <c r="AZ79" i="1"/>
  <c r="AW947" i="1"/>
  <c r="AP973" i="1"/>
  <c r="AV898" i="1"/>
  <c r="BH886" i="1"/>
  <c r="AP938" i="1"/>
  <c r="BI873" i="1"/>
  <c r="AY416" i="1"/>
  <c r="AO45" i="1"/>
  <c r="AL751" i="1"/>
  <c r="AP102" i="1"/>
  <c r="BH69" i="1"/>
  <c r="BE83" i="1"/>
  <c r="BH108" i="1"/>
  <c r="BI3" i="1"/>
  <c r="AL845" i="1"/>
  <c r="BG102" i="1"/>
  <c r="AW45" i="1"/>
  <c r="BJ17" i="1"/>
  <c r="AR33" i="1"/>
  <c r="AR896" i="1"/>
  <c r="BH98" i="1"/>
  <c r="AL695" i="1"/>
  <c r="AO942" i="1"/>
  <c r="AP84" i="1"/>
  <c r="AL589" i="1"/>
  <c r="BA104" i="1"/>
  <c r="AX988" i="1"/>
  <c r="AL243" i="1"/>
  <c r="AU25" i="1"/>
  <c r="BC70" i="1"/>
  <c r="AS941" i="1"/>
  <c r="BB24" i="1"/>
  <c r="BH50" i="1"/>
  <c r="AX97" i="1"/>
  <c r="BG72" i="1"/>
  <c r="BA36" i="1"/>
  <c r="AZ63" i="1"/>
  <c r="AZ477" i="1"/>
  <c r="AX362" i="1"/>
  <c r="AT442" i="1"/>
  <c r="AL104" i="1"/>
  <c r="AP928" i="1"/>
  <c r="BJ984" i="1"/>
  <c r="AP43" i="1"/>
  <c r="AU73" i="1"/>
  <c r="BE898" i="1"/>
  <c r="BH9" i="1"/>
  <c r="AQ929" i="1"/>
  <c r="AQ927" i="1"/>
  <c r="AV984" i="1"/>
  <c r="BA907" i="1"/>
  <c r="AL632" i="1"/>
  <c r="BA927" i="1"/>
  <c r="AW98" i="1"/>
  <c r="BD876" i="1"/>
  <c r="AL685" i="1"/>
  <c r="AL541" i="1"/>
  <c r="AZ109" i="1"/>
  <c r="AZ445" i="1"/>
  <c r="AQ984" i="1"/>
  <c r="AV381" i="1"/>
  <c r="AQ906" i="1"/>
  <c r="AU936" i="1"/>
  <c r="BC859" i="1"/>
  <c r="AX873" i="1"/>
  <c r="AP915" i="1"/>
  <c r="AY468" i="1"/>
  <c r="BD868" i="1"/>
  <c r="BA983" i="1"/>
  <c r="BI902" i="1"/>
  <c r="BG986" i="1"/>
  <c r="AW892" i="1"/>
  <c r="AS45" i="1"/>
  <c r="BI69" i="1"/>
  <c r="BI448" i="1"/>
  <c r="AV30" i="1"/>
  <c r="AQ934" i="1"/>
  <c r="AW424" i="1"/>
  <c r="AX429" i="1"/>
  <c r="AY66" i="1"/>
  <c r="AQ467" i="1"/>
  <c r="AP346" i="1"/>
  <c r="BJ880" i="1"/>
  <c r="BE76" i="1"/>
  <c r="AS914" i="1"/>
  <c r="AP965" i="1"/>
  <c r="AW964" i="1"/>
  <c r="BJ63" i="1"/>
  <c r="AP91" i="1"/>
  <c r="AL352" i="1"/>
  <c r="BA47" i="1"/>
  <c r="AS460" i="1"/>
  <c r="AS430" i="1"/>
  <c r="BF417" i="1"/>
  <c r="AW913" i="1"/>
  <c r="BG951" i="1"/>
  <c r="BI449" i="1"/>
  <c r="AR888" i="1"/>
  <c r="BD67" i="1"/>
  <c r="AT886" i="1"/>
  <c r="BA940" i="1"/>
  <c r="AL304" i="1"/>
  <c r="AV2" i="1"/>
  <c r="BD455" i="1"/>
  <c r="AP942" i="1"/>
  <c r="BH880" i="1"/>
  <c r="AT434" i="1"/>
  <c r="AT973" i="1"/>
  <c r="BH5" i="1"/>
  <c r="AP454" i="1"/>
  <c r="BD937" i="1"/>
  <c r="AS457" i="1"/>
  <c r="BJ899" i="1"/>
  <c r="BG61" i="1"/>
  <c r="BG915" i="1"/>
  <c r="AL344" i="1"/>
  <c r="BA460" i="1"/>
  <c r="AZ924" i="1"/>
  <c r="BE411" i="1"/>
  <c r="AZ6" i="1"/>
  <c r="AL527" i="1"/>
  <c r="AP57" i="1"/>
  <c r="AX923" i="1"/>
  <c r="AZ437" i="1"/>
  <c r="AS974" i="1"/>
  <c r="BA955" i="1"/>
  <c r="AP908" i="1"/>
  <c r="AL665" i="1"/>
  <c r="AU965" i="1"/>
  <c r="BG69" i="1"/>
  <c r="BE903" i="1"/>
  <c r="BG944" i="1"/>
  <c r="AV879" i="1"/>
  <c r="BF902" i="1"/>
  <c r="AP21" i="1"/>
  <c r="BH103" i="1"/>
  <c r="AR887" i="1"/>
  <c r="BH934" i="1"/>
  <c r="AV962" i="1"/>
  <c r="AQ3" i="1"/>
  <c r="AR909" i="1"/>
  <c r="AR945" i="1"/>
  <c r="BA105" i="1"/>
  <c r="AT77" i="1"/>
  <c r="AW448" i="1"/>
  <c r="AU935" i="1"/>
  <c r="BJ20" i="1"/>
  <c r="BB931" i="1"/>
  <c r="BA956" i="1"/>
  <c r="BA978" i="1"/>
  <c r="AR17" i="1"/>
  <c r="AL418" i="1"/>
  <c r="AO35" i="1"/>
  <c r="AT14" i="1"/>
  <c r="AV324" i="1"/>
  <c r="AV440" i="1"/>
  <c r="BC941" i="1"/>
  <c r="AY931" i="1"/>
  <c r="BD928" i="1"/>
  <c r="BC898" i="1"/>
  <c r="BI907" i="1"/>
  <c r="BA930" i="1"/>
  <c r="AO54" i="1"/>
  <c r="AX481" i="1"/>
  <c r="AP876" i="1"/>
  <c r="BG922" i="1"/>
  <c r="AU69" i="1"/>
  <c r="BD902" i="1"/>
  <c r="BE972" i="1"/>
  <c r="BD899" i="1"/>
  <c r="BC432" i="1"/>
  <c r="AS987" i="1"/>
  <c r="AX937" i="1"/>
  <c r="BA452" i="1"/>
  <c r="BC21" i="1"/>
  <c r="AV899" i="1"/>
  <c r="AL574" i="1"/>
  <c r="BI478" i="1"/>
  <c r="BF102" i="1"/>
  <c r="AQ315" i="1"/>
  <c r="AW401" i="1"/>
  <c r="BD972" i="1"/>
  <c r="BE17" i="1"/>
  <c r="AQ480" i="1"/>
  <c r="AW909" i="1"/>
  <c r="BC908" i="1"/>
  <c r="AZ877" i="1"/>
  <c r="BC946" i="1"/>
  <c r="BC907" i="1"/>
  <c r="BD980" i="1"/>
  <c r="AW872" i="1"/>
  <c r="AV936" i="1"/>
  <c r="AZ449" i="1"/>
  <c r="AX973" i="1"/>
  <c r="AP15" i="1"/>
  <c r="AR907" i="1"/>
  <c r="AU918" i="1"/>
  <c r="AL353" i="1"/>
  <c r="AL664" i="1"/>
  <c r="AL505" i="1"/>
  <c r="BH104" i="1"/>
  <c r="BB338" i="1"/>
  <c r="AU415" i="1"/>
  <c r="BJ861" i="1"/>
  <c r="AV327" i="1"/>
  <c r="BC48" i="1"/>
  <c r="BI314" i="1"/>
  <c r="AW889" i="1"/>
  <c r="BF51" i="1"/>
  <c r="BB283" i="1"/>
  <c r="BE860" i="1"/>
  <c r="BF984" i="1"/>
  <c r="BH7" i="1"/>
  <c r="BG110" i="1"/>
  <c r="BG58" i="1"/>
  <c r="AW948" i="1"/>
  <c r="BF963" i="1"/>
  <c r="BA985" i="1"/>
  <c r="AY876" i="1"/>
  <c r="BC895" i="1"/>
  <c r="AQ62" i="1"/>
  <c r="BD474" i="1"/>
  <c r="BI73" i="1"/>
  <c r="BH434" i="1"/>
  <c r="AS976" i="1"/>
  <c r="AO896" i="1"/>
  <c r="BA969" i="1"/>
  <c r="BE99" i="1"/>
  <c r="AX901" i="1"/>
  <c r="AT51" i="1"/>
  <c r="AL270" i="1"/>
  <c r="BB95" i="1"/>
  <c r="AQ918" i="1"/>
  <c r="BI985" i="1"/>
  <c r="BJ447" i="1"/>
  <c r="AS937" i="1"/>
  <c r="BI104" i="1"/>
  <c r="AP453" i="1"/>
  <c r="BI870" i="1"/>
  <c r="BH90" i="1"/>
  <c r="AT34" i="1"/>
  <c r="AW427" i="1"/>
  <c r="AW931" i="1"/>
  <c r="AY902" i="1"/>
  <c r="AX88" i="1"/>
  <c r="AL513" i="1"/>
  <c r="AX913" i="1"/>
  <c r="AR987" i="1"/>
  <c r="AZ92" i="1"/>
  <c r="BI423" i="1"/>
  <c r="BG962" i="1"/>
  <c r="AU901" i="1"/>
  <c r="BB66" i="1"/>
  <c r="AL620" i="1"/>
  <c r="AS894" i="1"/>
  <c r="BH415" i="1"/>
  <c r="AU78" i="1"/>
  <c r="BI319" i="1"/>
  <c r="BC407" i="1"/>
  <c r="BC968" i="1"/>
  <c r="BC445" i="1"/>
  <c r="AZ243" i="1"/>
  <c r="AO65" i="1"/>
  <c r="AL548" i="1"/>
  <c r="BG25" i="1"/>
  <c r="AO15" i="1"/>
  <c r="AL684" i="1"/>
  <c r="AZ451" i="1"/>
  <c r="BC73" i="1"/>
  <c r="AO977" i="1"/>
  <c r="BG80" i="1"/>
  <c r="BH65" i="1"/>
  <c r="AL846" i="1"/>
  <c r="AZ878" i="1"/>
  <c r="BH912" i="1"/>
  <c r="AL427" i="1"/>
  <c r="BA470" i="1"/>
  <c r="AL235" i="1"/>
  <c r="AL531" i="1"/>
  <c r="AV16" i="1"/>
  <c r="AR37" i="1"/>
  <c r="AL451" i="1"/>
  <c r="AL522" i="1"/>
  <c r="AT58" i="1"/>
  <c r="AS6" i="1"/>
  <c r="AL873" i="1"/>
  <c r="AQ914" i="1"/>
  <c r="AP49" i="1"/>
  <c r="AR80" i="1"/>
  <c r="AR57" i="1"/>
  <c r="AS101" i="1"/>
  <c r="AX902" i="1"/>
  <c r="BJ912" i="1"/>
  <c r="AQ931" i="1"/>
  <c r="BC985" i="1"/>
  <c r="BC912" i="1"/>
  <c r="BD21" i="1"/>
  <c r="BF42" i="1"/>
  <c r="AL810" i="1"/>
  <c r="AP904" i="1"/>
  <c r="BE888" i="1"/>
  <c r="BH31" i="1"/>
  <c r="BI863" i="1"/>
  <c r="AP315" i="1"/>
  <c r="AU472" i="1"/>
  <c r="AL436" i="1"/>
  <c r="AO431" i="1"/>
  <c r="BG331" i="1"/>
  <c r="AS922" i="1"/>
  <c r="AU105" i="1"/>
  <c r="AX14" i="1"/>
  <c r="BD35" i="1"/>
  <c r="BJ60" i="1"/>
  <c r="AQ972" i="1"/>
  <c r="AP379" i="1"/>
  <c r="AR253" i="1"/>
  <c r="BC916" i="1"/>
  <c r="BF35" i="1"/>
  <c r="BD969" i="1"/>
  <c r="BJ415" i="1"/>
  <c r="BH57" i="1"/>
  <c r="BF445" i="1"/>
  <c r="AS439" i="1"/>
  <c r="BB887" i="1"/>
  <c r="AP889" i="1"/>
  <c r="BH465" i="1"/>
  <c r="AS949" i="1"/>
  <c r="AZ975" i="1"/>
  <c r="BI463" i="1"/>
  <c r="AZ290" i="1"/>
  <c r="AV972" i="1"/>
  <c r="AP969" i="1"/>
  <c r="AU474" i="1"/>
  <c r="BJ945" i="1"/>
  <c r="BH866" i="1"/>
  <c r="BE45" i="1"/>
  <c r="BF86" i="1"/>
  <c r="BI879" i="1"/>
  <c r="AW456" i="1"/>
  <c r="BJ925" i="1"/>
  <c r="AY467" i="1"/>
  <c r="AL272" i="1"/>
  <c r="AL713" i="1"/>
  <c r="AL690" i="1"/>
  <c r="AS50" i="1"/>
  <c r="AW920" i="1"/>
  <c r="AY867" i="1"/>
  <c r="AW444" i="1"/>
  <c r="AP922" i="1"/>
  <c r="AL61" i="1"/>
  <c r="AX407" i="1"/>
  <c r="AZ922" i="1"/>
  <c r="BB902" i="1"/>
  <c r="BJ480" i="1"/>
  <c r="BH893" i="1"/>
  <c r="BJ45" i="1"/>
  <c r="AR478" i="1"/>
  <c r="BJ881" i="1"/>
  <c r="BD934" i="1"/>
  <c r="AP63" i="1"/>
  <c r="BE444" i="1"/>
  <c r="BJ895" i="1"/>
  <c r="AW923" i="1"/>
  <c r="AU913" i="1"/>
  <c r="AY51" i="1"/>
  <c r="AR18" i="1"/>
  <c r="AT885" i="1"/>
  <c r="BH897" i="1"/>
  <c r="BD913" i="1"/>
  <c r="AY947" i="1"/>
  <c r="BB943" i="1"/>
  <c r="BA884" i="1"/>
  <c r="BF932" i="1"/>
  <c r="AY81" i="1"/>
  <c r="AU67" i="1"/>
  <c r="AL773" i="1"/>
  <c r="BH887" i="1"/>
  <c r="AV12" i="1"/>
  <c r="BC872" i="1"/>
  <c r="BD450" i="1"/>
  <c r="AY882" i="1"/>
  <c r="AP390" i="1"/>
  <c r="BE398" i="1"/>
  <c r="BC924" i="1"/>
  <c r="AX46" i="1"/>
  <c r="BA968" i="1"/>
  <c r="AQ939" i="1"/>
  <c r="AQ955" i="1"/>
  <c r="AU101" i="1"/>
  <c r="BJ39" i="1"/>
  <c r="AT420" i="1"/>
  <c r="AW10" i="1"/>
  <c r="AP988" i="1"/>
  <c r="AX915" i="1"/>
  <c r="AY966" i="1"/>
  <c r="AR955" i="1"/>
  <c r="BC61" i="1"/>
  <c r="AL25" i="1"/>
  <c r="BH477" i="1"/>
  <c r="BD986" i="1"/>
  <c r="AP930" i="1"/>
  <c r="AX870" i="1"/>
  <c r="AQ917" i="1"/>
  <c r="AT928" i="1"/>
  <c r="AX982" i="1"/>
  <c r="AL696" i="1"/>
  <c r="BI79" i="1"/>
  <c r="BJ929" i="1"/>
  <c r="BD983" i="1"/>
  <c r="BB468" i="1"/>
  <c r="AT423" i="1"/>
  <c r="BA965" i="1"/>
  <c r="AL872" i="1"/>
  <c r="AO864" i="1"/>
  <c r="AR919" i="1"/>
  <c r="AT16" i="1"/>
  <c r="BJ35" i="1"/>
  <c r="AX943" i="1"/>
  <c r="BD11" i="1"/>
  <c r="BF458" i="1"/>
  <c r="BG4" i="1"/>
  <c r="BJ904" i="1"/>
  <c r="BC427" i="1"/>
  <c r="AW933" i="1"/>
  <c r="BF471" i="1"/>
  <c r="AY924" i="1"/>
  <c r="AL803" i="1"/>
  <c r="BG45" i="1"/>
  <c r="BI64" i="1"/>
  <c r="BA922" i="1"/>
  <c r="AL686" i="1"/>
  <c r="AY441" i="1"/>
  <c r="AW904" i="1"/>
  <c r="BD891" i="1"/>
  <c r="BH980" i="1"/>
  <c r="BB26" i="1"/>
  <c r="BI25" i="1"/>
  <c r="AR873" i="1"/>
  <c r="AU969" i="1"/>
  <c r="AL792" i="1"/>
  <c r="AU876" i="1"/>
  <c r="AX462" i="1"/>
  <c r="BI46" i="1"/>
  <c r="BB975" i="1"/>
  <c r="BA925" i="1"/>
  <c r="AV977" i="1"/>
  <c r="AZ464" i="1"/>
  <c r="AR882" i="1"/>
  <c r="BB451" i="1"/>
  <c r="BE48" i="1"/>
  <c r="BE920" i="1"/>
  <c r="AS62" i="1"/>
  <c r="AL41" i="1"/>
  <c r="AL580" i="1"/>
  <c r="AT926" i="1"/>
  <c r="BC891" i="1"/>
  <c r="BE943" i="1"/>
  <c r="AX946" i="1"/>
  <c r="AY59" i="1"/>
  <c r="BD428" i="1"/>
  <c r="AQ318" i="1"/>
  <c r="AY961" i="1"/>
  <c r="AX35" i="1"/>
  <c r="BF381" i="1"/>
  <c r="AW55" i="1"/>
  <c r="BD927" i="1"/>
  <c r="AV865" i="1"/>
  <c r="BC918" i="1"/>
  <c r="AW953" i="1"/>
  <c r="AR973" i="1"/>
  <c r="AZ9" i="1"/>
  <c r="AX864" i="1"/>
  <c r="BD388" i="1"/>
  <c r="BG235" i="1"/>
  <c r="BD102" i="1"/>
  <c r="AY894" i="1"/>
  <c r="AS404" i="1"/>
  <c r="BD971" i="1"/>
  <c r="AW44" i="1"/>
  <c r="BJ292" i="1"/>
  <c r="AV973" i="1"/>
  <c r="AO889" i="1"/>
  <c r="AS873" i="1"/>
  <c r="AY860" i="1"/>
  <c r="AP98" i="1"/>
  <c r="AY283" i="1"/>
  <c r="AT904" i="1"/>
  <c r="AY430" i="1"/>
  <c r="AQ905" i="1"/>
  <c r="BJ440" i="1"/>
  <c r="AS986" i="1"/>
  <c r="BA408" i="1"/>
  <c r="BD443" i="1"/>
  <c r="BF10" i="1"/>
  <c r="BD901" i="1"/>
  <c r="AO89" i="1"/>
  <c r="AT936" i="1"/>
  <c r="AP894" i="1"/>
  <c r="BG859" i="1"/>
  <c r="BA68" i="1"/>
  <c r="AS898" i="1"/>
  <c r="BE51" i="1"/>
  <c r="BF104" i="1"/>
  <c r="BF913" i="1"/>
  <c r="AV64" i="1"/>
  <c r="AT12" i="1"/>
  <c r="BC935" i="1"/>
  <c r="BE474" i="1"/>
  <c r="BE458" i="1"/>
  <c r="BH911" i="1"/>
  <c r="AL440" i="1"/>
  <c r="BJ937" i="1"/>
  <c r="AR45" i="1"/>
  <c r="BF452" i="1"/>
  <c r="BH41" i="1"/>
  <c r="BD415" i="1"/>
  <c r="AL727" i="1"/>
  <c r="AZ54" i="1"/>
  <c r="BI4" i="1"/>
  <c r="BE926" i="1"/>
  <c r="BF52" i="1"/>
  <c r="AX11" i="1"/>
  <c r="BI973" i="1"/>
  <c r="AS20" i="1"/>
  <c r="BH95" i="1"/>
  <c r="AO90" i="1"/>
  <c r="AL829" i="1"/>
  <c r="BG99" i="1"/>
  <c r="AT107" i="1"/>
  <c r="AX90" i="1"/>
  <c r="BJ16" i="1"/>
  <c r="AR44" i="1"/>
  <c r="BI106" i="1"/>
  <c r="BI920" i="1"/>
  <c r="AR947" i="1"/>
  <c r="AU932" i="1"/>
  <c r="AX64" i="1"/>
  <c r="BI23" i="1"/>
  <c r="BB62" i="1"/>
  <c r="AL707" i="1"/>
  <c r="AP72" i="1"/>
  <c r="AR41" i="1"/>
  <c r="AQ86" i="1"/>
  <c r="BG54" i="1"/>
  <c r="AO91" i="1"/>
  <c r="BD979" i="1"/>
  <c r="BA889" i="1"/>
  <c r="AU15" i="1"/>
  <c r="BB967" i="1"/>
  <c r="BE864" i="1"/>
  <c r="AU921" i="1"/>
  <c r="AL540" i="1"/>
  <c r="BH861" i="1"/>
  <c r="AW870" i="1"/>
  <c r="BB969" i="1"/>
  <c r="AS467" i="1"/>
  <c r="AX409" i="1"/>
  <c r="AY375" i="1"/>
  <c r="BG907" i="1"/>
  <c r="AP58" i="1"/>
  <c r="BH431" i="1"/>
  <c r="BE4" i="1"/>
  <c r="BE891" i="1"/>
  <c r="BF69" i="1"/>
  <c r="AP986" i="1"/>
  <c r="BF95" i="1"/>
  <c r="AX934" i="1"/>
  <c r="AL959" i="1"/>
  <c r="AV864" i="1"/>
  <c r="AW231" i="1"/>
  <c r="AY873" i="1"/>
  <c r="AL943" i="1"/>
  <c r="BF426" i="1"/>
  <c r="AZ879" i="1"/>
  <c r="AS464" i="1"/>
  <c r="AT54" i="1"/>
  <c r="AU933" i="1"/>
  <c r="BA18" i="1"/>
  <c r="AQ941" i="1"/>
  <c r="BE962" i="1"/>
  <c r="BD29" i="1"/>
  <c r="BJ927" i="1"/>
  <c r="BF906" i="1"/>
  <c r="BH888" i="1"/>
  <c r="AR908" i="1"/>
  <c r="BH943" i="1"/>
  <c r="AY469" i="1"/>
  <c r="BB859" i="1"/>
  <c r="BB86" i="1"/>
  <c r="BD897" i="1"/>
  <c r="BA879" i="1"/>
  <c r="BI912" i="1"/>
  <c r="BG937" i="1"/>
  <c r="BC5" i="1"/>
  <c r="BF914" i="1"/>
  <c r="BA107" i="1"/>
  <c r="AL388" i="1"/>
  <c r="AW58" i="1"/>
  <c r="BC12" i="1"/>
  <c r="AS955" i="1"/>
  <c r="AX433" i="1"/>
  <c r="BE936" i="1"/>
  <c r="BJ436" i="1"/>
  <c r="BJ457" i="1"/>
  <c r="BE870" i="1"/>
  <c r="BF954" i="1"/>
  <c r="AO860" i="1"/>
  <c r="BD861" i="1"/>
  <c r="BH56" i="1"/>
  <c r="BF409" i="1"/>
  <c r="AZ436" i="1"/>
  <c r="AL582" i="1"/>
  <c r="AQ981" i="1"/>
  <c r="AZ406" i="1"/>
  <c r="AS946" i="1"/>
  <c r="AS936" i="1"/>
  <c r="BF457" i="1"/>
  <c r="BH905" i="1"/>
  <c r="AZ50" i="1"/>
  <c r="BH918" i="1"/>
  <c r="AT915" i="1"/>
  <c r="AV882" i="1"/>
  <c r="AO921" i="1"/>
  <c r="AW465" i="1"/>
  <c r="AZ956" i="1"/>
  <c r="AL378" i="1"/>
  <c r="AT99" i="1"/>
  <c r="AT922" i="1"/>
  <c r="BA53" i="1"/>
  <c r="AZ21" i="1"/>
  <c r="BI958" i="1"/>
  <c r="BD329" i="1"/>
  <c r="BH439" i="1"/>
  <c r="BI468" i="1"/>
  <c r="AR50" i="1"/>
  <c r="AV421" i="1"/>
  <c r="BA394" i="1"/>
  <c r="BJ883" i="1"/>
  <c r="AT47" i="1"/>
  <c r="BC981" i="1"/>
  <c r="BG885" i="1"/>
  <c r="BA929" i="1"/>
  <c r="AQ94" i="1"/>
  <c r="AL472" i="1"/>
  <c r="BH919" i="1"/>
  <c r="BG970" i="1"/>
  <c r="BD5" i="1"/>
  <c r="BH873" i="1"/>
  <c r="AU954" i="1"/>
  <c r="AX977" i="1"/>
  <c r="BF930" i="1"/>
  <c r="AZ30" i="1"/>
  <c r="AT954" i="1"/>
  <c r="AQ936" i="1"/>
  <c r="AW975" i="1"/>
  <c r="BI259" i="1"/>
  <c r="AO966" i="1"/>
  <c r="AW984" i="1"/>
  <c r="AO894" i="1"/>
  <c r="BH70" i="1"/>
  <c r="BH11" i="1"/>
  <c r="BC104" i="1"/>
  <c r="BE861" i="1"/>
  <c r="BJ93" i="1"/>
  <c r="AV934" i="1"/>
  <c r="AY21" i="1"/>
  <c r="BD889" i="1"/>
  <c r="AT948" i="1"/>
  <c r="AV895" i="1"/>
  <c r="BJ14" i="1"/>
  <c r="BG104" i="1"/>
  <c r="AP467" i="1"/>
  <c r="AY892" i="1"/>
  <c r="AZ62" i="1"/>
  <c r="BB463" i="1"/>
  <c r="BB437" i="1"/>
  <c r="AV929" i="1"/>
  <c r="BC101" i="1"/>
  <c r="BI924" i="1"/>
  <c r="BG477" i="1"/>
  <c r="BA52" i="1"/>
  <c r="AU20" i="1"/>
  <c r="AL102" i="1"/>
  <c r="BB970" i="1"/>
  <c r="AP47" i="1"/>
  <c r="BG969" i="1"/>
  <c r="BH875" i="1"/>
  <c r="BF878" i="1"/>
  <c r="AY985" i="1"/>
  <c r="BE883" i="1"/>
  <c r="AT478" i="1"/>
  <c r="BH474" i="1"/>
  <c r="AY47" i="1"/>
  <c r="AO406" i="1"/>
  <c r="BE882" i="1"/>
  <c r="AV282" i="1"/>
  <c r="AU6" i="1"/>
  <c r="AQ44" i="1"/>
  <c r="AP955" i="1"/>
  <c r="BF479" i="1"/>
  <c r="AL480" i="1"/>
  <c r="BJ955" i="1"/>
  <c r="AT324" i="1"/>
  <c r="AR862" i="1"/>
  <c r="BE471" i="1"/>
  <c r="AL931" i="1"/>
  <c r="AU66" i="1"/>
  <c r="AX8" i="1"/>
  <c r="AO930" i="1"/>
  <c r="BB877" i="1"/>
  <c r="AO933" i="1"/>
  <c r="AO449" i="1"/>
  <c r="BJ949" i="1"/>
  <c r="BE442" i="1"/>
  <c r="BF404" i="1"/>
  <c r="BC476" i="1"/>
  <c r="BI988" i="1"/>
  <c r="AY950" i="1"/>
  <c r="AL825" i="1"/>
  <c r="BG419" i="1"/>
  <c r="BE981" i="1"/>
  <c r="AS861" i="1"/>
  <c r="AV42" i="1"/>
  <c r="AQ942" i="1"/>
  <c r="BG30" i="1"/>
  <c r="BE899" i="1"/>
  <c r="AV49" i="1"/>
  <c r="AU930" i="1"/>
  <c r="AQ69" i="1"/>
  <c r="AZ892" i="1"/>
  <c r="BE469" i="1"/>
  <c r="AT913" i="1"/>
  <c r="AS915" i="1"/>
  <c r="AV403" i="1"/>
  <c r="BE922" i="1"/>
  <c r="AX43" i="1"/>
  <c r="BC903" i="1"/>
  <c r="BI82" i="1"/>
  <c r="BH922" i="1"/>
  <c r="BG385" i="1"/>
  <c r="BF477" i="1"/>
  <c r="AO988" i="1"/>
  <c r="BG376" i="1"/>
  <c r="AW878" i="1"/>
  <c r="BB968" i="1"/>
  <c r="AY476" i="1"/>
  <c r="BB894" i="1"/>
  <c r="AU394" i="1"/>
  <c r="BA917" i="1"/>
  <c r="AT28" i="1"/>
  <c r="AY329" i="1"/>
  <c r="AZ13" i="1"/>
  <c r="AZ890" i="1"/>
  <c r="BJ915" i="1"/>
  <c r="AX454" i="1"/>
  <c r="AQ924" i="1"/>
  <c r="AZ39" i="1"/>
  <c r="AZ984" i="1"/>
  <c r="BA21" i="1"/>
  <c r="BH937" i="1"/>
  <c r="AL442" i="1"/>
  <c r="AV438" i="1"/>
  <c r="AZ974" i="1"/>
  <c r="BA873" i="1"/>
  <c r="AO5" i="1"/>
  <c r="BD932" i="1"/>
  <c r="BD908" i="1"/>
  <c r="BG942" i="1"/>
  <c r="AS107" i="1"/>
  <c r="AZ471" i="1"/>
  <c r="AL74" i="1"/>
  <c r="AV987" i="1"/>
  <c r="AT27" i="1"/>
  <c r="BA909" i="1"/>
  <c r="AL491" i="1"/>
  <c r="AS892" i="1"/>
  <c r="AL108" i="1"/>
  <c r="BF986" i="1"/>
  <c r="AL584" i="1"/>
  <c r="AQ970" i="1"/>
  <c r="BH24" i="1"/>
  <c r="BI8" i="1"/>
  <c r="BI60" i="1"/>
  <c r="BD68" i="1"/>
  <c r="AO939" i="1"/>
  <c r="AR68" i="1"/>
  <c r="AL317" i="1"/>
  <c r="AY107" i="1"/>
  <c r="BA15" i="1"/>
  <c r="AL545" i="1"/>
  <c r="AY935" i="1"/>
  <c r="AU927" i="1"/>
  <c r="AW928" i="1"/>
  <c r="AU87" i="1"/>
  <c r="BH42" i="1"/>
  <c r="AL847" i="1"/>
  <c r="AZ89" i="1"/>
  <c r="AP24" i="1"/>
  <c r="AW925" i="1"/>
  <c r="AQ862" i="1"/>
  <c r="AL488" i="1"/>
  <c r="BD922" i="1"/>
  <c r="BA862" i="1"/>
  <c r="AY917" i="1"/>
  <c r="AP900" i="1"/>
  <c r="AL479" i="1"/>
  <c r="BF892" i="1"/>
  <c r="AU929" i="1"/>
  <c r="BG912" i="1"/>
  <c r="BH62" i="1"/>
  <c r="BI67" i="1"/>
  <c r="AS473" i="1"/>
  <c r="AQ909" i="1"/>
  <c r="AZ53" i="1"/>
  <c r="AP12" i="1"/>
  <c r="BH914" i="1"/>
  <c r="BJ902" i="1"/>
  <c r="BD49" i="1"/>
  <c r="AV94" i="1"/>
  <c r="AX95" i="1"/>
  <c r="BH458" i="1"/>
  <c r="AR444" i="1"/>
  <c r="BF433" i="1"/>
  <c r="BJ265" i="1"/>
  <c r="AP445" i="1"/>
  <c r="BH884" i="1"/>
  <c r="BJ918" i="1"/>
  <c r="AU462" i="1"/>
  <c r="BB988" i="1"/>
  <c r="AX914" i="1"/>
  <c r="BG48" i="1"/>
  <c r="BD356" i="1"/>
  <c r="AY974" i="1"/>
  <c r="AU75" i="1"/>
  <c r="AL865" i="1"/>
  <c r="AW51" i="1"/>
  <c r="BF889" i="1"/>
  <c r="BG903" i="1"/>
  <c r="AV13" i="1"/>
  <c r="BG479" i="1"/>
  <c r="BF7" i="1"/>
  <c r="BI915" i="1"/>
  <c r="BG938" i="1"/>
  <c r="AU960" i="1"/>
  <c r="BA931" i="1"/>
  <c r="BI928" i="1"/>
  <c r="AZ859" i="1"/>
  <c r="BH54" i="1"/>
  <c r="AL592" i="1"/>
  <c r="AL18" i="1"/>
  <c r="AO31" i="1"/>
  <c r="BA95" i="1"/>
  <c r="BG7" i="1"/>
  <c r="BC426" i="1"/>
  <c r="AZ955" i="1"/>
  <c r="AW472" i="1"/>
  <c r="AQ20" i="1"/>
  <c r="BG455" i="1"/>
  <c r="BH440" i="1"/>
  <c r="AU451" i="1"/>
  <c r="AV69" i="1"/>
  <c r="BC20" i="1"/>
  <c r="AS923" i="1"/>
  <c r="AQ923" i="1"/>
  <c r="BF444" i="1"/>
  <c r="AO59" i="1"/>
  <c r="BB92" i="1"/>
  <c r="AW863" i="1"/>
  <c r="BB940" i="1"/>
  <c r="BE904" i="1"/>
  <c r="BE893" i="1"/>
  <c r="AY369" i="1"/>
  <c r="AQ953" i="1"/>
  <c r="BH92" i="1"/>
  <c r="BF304" i="1"/>
  <c r="BG963" i="1"/>
  <c r="BF893" i="1"/>
  <c r="BI241" i="1"/>
  <c r="AR876" i="1"/>
  <c r="BC979" i="1"/>
  <c r="AZ943" i="1"/>
  <c r="AS901" i="1"/>
  <c r="AU922" i="1"/>
  <c r="BF957" i="1"/>
  <c r="AW3" i="1"/>
  <c r="BD421" i="1"/>
  <c r="AY929" i="1"/>
  <c r="BF353" i="1"/>
  <c r="AQ432" i="1"/>
  <c r="BG466" i="1"/>
  <c r="AV458" i="1"/>
  <c r="BB899" i="1"/>
  <c r="BH423" i="1"/>
  <c r="AS918" i="1"/>
  <c r="BD916" i="1"/>
  <c r="AU908" i="1"/>
  <c r="AL807" i="1"/>
  <c r="BG71" i="1"/>
  <c r="AZ979" i="1"/>
  <c r="AY45" i="1"/>
  <c r="AV859" i="1"/>
  <c r="AT944" i="1"/>
  <c r="BC878" i="1"/>
  <c r="BE987" i="1"/>
  <c r="AZ98" i="1"/>
  <c r="AZ3" i="1"/>
  <c r="AU931" i="1"/>
  <c r="AS859" i="1"/>
  <c r="BI59" i="1"/>
  <c r="BJ936" i="1"/>
  <c r="BC8" i="1"/>
  <c r="BI882" i="1"/>
  <c r="AZ916" i="1"/>
  <c r="AS33" i="1"/>
  <c r="AL699" i="1"/>
  <c r="BF473" i="1"/>
  <c r="BD936" i="1"/>
  <c r="AO887" i="1"/>
  <c r="BD909" i="1"/>
  <c r="BH917" i="1"/>
  <c r="BC109" i="1"/>
  <c r="BC885" i="1"/>
  <c r="AU976" i="1"/>
  <c r="BA56" i="1"/>
  <c r="AZ906" i="1"/>
  <c r="AY921" i="1"/>
  <c r="BF927" i="1"/>
  <c r="BJ860" i="1"/>
  <c r="AU920" i="1"/>
  <c r="AW860" i="1"/>
  <c r="AR393" i="1"/>
  <c r="AL280" i="1"/>
  <c r="BD903" i="1"/>
  <c r="AL753" i="1"/>
  <c r="BF917" i="1"/>
  <c r="BI91" i="1"/>
  <c r="AY95" i="1"/>
  <c r="AY15" i="1"/>
  <c r="BG928" i="1"/>
  <c r="AO434" i="1"/>
  <c r="AO888" i="1"/>
  <c r="AP471" i="1"/>
  <c r="AX900" i="1"/>
  <c r="BD893" i="1"/>
  <c r="BF4" i="1"/>
  <c r="AU980" i="1"/>
  <c r="AX917" i="1"/>
  <c r="BH450" i="1"/>
  <c r="AR95" i="1"/>
  <c r="AR436" i="1"/>
  <c r="BC29" i="1"/>
  <c r="AO980" i="1"/>
  <c r="AP107" i="1"/>
  <c r="AQ103" i="1"/>
  <c r="BD90" i="1"/>
  <c r="AW988" i="1"/>
  <c r="AW957" i="1"/>
  <c r="BA899" i="1"/>
  <c r="BH979" i="1"/>
  <c r="AR32" i="1"/>
  <c r="BH2" i="1"/>
  <c r="AW371" i="1"/>
  <c r="AL781" i="1"/>
  <c r="AO3" i="1"/>
  <c r="BJ377" i="1"/>
  <c r="BB411" i="1"/>
  <c r="AW48" i="1"/>
  <c r="BD347" i="1"/>
  <c r="BG10" i="1"/>
  <c r="AW395" i="1"/>
  <c r="AS920" i="1"/>
  <c r="AR55" i="1"/>
  <c r="AV928" i="1"/>
  <c r="BG434" i="1"/>
  <c r="BC939" i="1"/>
  <c r="AZ937" i="1"/>
  <c r="BC45" i="1"/>
  <c r="BB907" i="1"/>
  <c r="BD105" i="1"/>
  <c r="BA933" i="1"/>
  <c r="BG103" i="1"/>
  <c r="AO923" i="1"/>
  <c r="AW52" i="1"/>
  <c r="AV975" i="1"/>
  <c r="BC59" i="1"/>
  <c r="AT887" i="1"/>
  <c r="BB31" i="1"/>
  <c r="AR437" i="1"/>
  <c r="BG876" i="1"/>
  <c r="AQ897" i="1"/>
  <c r="BF890" i="1"/>
  <c r="AZ863" i="1"/>
  <c r="BF85" i="1"/>
  <c r="BA950" i="1"/>
  <c r="AO883" i="1"/>
  <c r="AV868" i="1"/>
  <c r="AQ904" i="1"/>
  <c r="BJ948" i="1"/>
  <c r="BC356" i="1"/>
  <c r="AP398" i="1"/>
  <c r="AS442" i="1"/>
  <c r="BI410" i="1"/>
  <c r="AT927" i="1"/>
  <c r="AW378" i="1"/>
  <c r="AW978" i="1"/>
  <c r="AL416" i="1"/>
  <c r="BJ103" i="1"/>
  <c r="BE5" i="1"/>
  <c r="BI102" i="1"/>
  <c r="BG878" i="1"/>
  <c r="BB55" i="1"/>
  <c r="BI987" i="1"/>
  <c r="AS3" i="1"/>
  <c r="BG456" i="1"/>
  <c r="AZ889" i="1"/>
  <c r="BB882" i="1"/>
  <c r="BD409" i="1"/>
  <c r="BG958" i="1"/>
  <c r="AV108" i="1"/>
  <c r="BH47" i="1"/>
  <c r="AP468" i="1"/>
  <c r="AT930" i="1"/>
  <c r="BG78" i="1"/>
  <c r="BA97" i="1"/>
  <c r="AP7" i="1"/>
  <c r="BA51" i="1"/>
  <c r="AL342" i="1"/>
  <c r="AL564" i="1"/>
  <c r="AT57" i="1"/>
  <c r="AR453" i="1"/>
  <c r="AX15" i="1"/>
  <c r="AV941" i="1"/>
  <c r="AY859" i="1"/>
  <c r="AX919" i="1"/>
  <c r="BG906" i="1"/>
  <c r="AP42" i="1"/>
  <c r="AL554" i="1"/>
  <c r="AL253" i="1"/>
  <c r="AZ470" i="1"/>
  <c r="BC63" i="1"/>
  <c r="BB65" i="1"/>
  <c r="AT109" i="1"/>
  <c r="AR983" i="1"/>
  <c r="AW8" i="1"/>
  <c r="AL766" i="1"/>
  <c r="BH45" i="1"/>
  <c r="AY976" i="1"/>
  <c r="BJ40" i="1"/>
  <c r="AL475" i="1"/>
  <c r="BD918" i="1"/>
  <c r="BA67" i="1"/>
  <c r="AL17" i="1"/>
  <c r="AL631" i="1"/>
  <c r="AW104" i="1"/>
  <c r="AY900" i="1"/>
  <c r="AL429" i="1"/>
  <c r="BA34" i="1"/>
  <c r="AX893" i="1"/>
  <c r="BG73" i="1"/>
  <c r="BA17" i="1"/>
  <c r="AL283" i="1"/>
  <c r="AS926" i="1"/>
  <c r="AT40" i="1"/>
  <c r="BF58" i="1"/>
  <c r="AQ61" i="1"/>
  <c r="AY442" i="1"/>
  <c r="AP863" i="1"/>
  <c r="BB82" i="1"/>
  <c r="AO85" i="1"/>
  <c r="BA863" i="1"/>
  <c r="AY108" i="1"/>
  <c r="AL314" i="1"/>
  <c r="BB42" i="1"/>
  <c r="AL802" i="1"/>
  <c r="BE15" i="1"/>
  <c r="AO49" i="1"/>
  <c r="AP860" i="1"/>
  <c r="AP903" i="1"/>
  <c r="BA45" i="1"/>
  <c r="BD32" i="1"/>
  <c r="BA446" i="1"/>
  <c r="AW959" i="1"/>
  <c r="AQ110" i="1"/>
  <c r="BF912" i="1"/>
  <c r="BC983" i="1"/>
  <c r="AS470" i="1"/>
  <c r="AL21" i="1"/>
  <c r="BE932" i="1"/>
  <c r="BJ862" i="1"/>
  <c r="AT2" i="1"/>
  <c r="AZ963" i="1"/>
  <c r="AL361" i="1"/>
  <c r="AT479" i="1"/>
  <c r="AZ361" i="1"/>
  <c r="AX48" i="1"/>
  <c r="AY312" i="1"/>
  <c r="BF976" i="1"/>
  <c r="BH879" i="1"/>
  <c r="AY877" i="1"/>
  <c r="AP285" i="1"/>
  <c r="BF328" i="1"/>
  <c r="BJ898" i="1"/>
  <c r="AR294" i="1"/>
  <c r="AY923" i="1"/>
  <c r="BI981" i="1"/>
  <c r="BG883" i="1"/>
  <c r="BH10" i="1"/>
  <c r="BA108" i="1"/>
  <c r="BD418" i="1"/>
  <c r="BE947" i="1"/>
  <c r="AY71" i="1"/>
  <c r="AO940" i="1"/>
  <c r="BA977" i="1"/>
  <c r="AO891" i="1"/>
  <c r="AU99" i="1"/>
  <c r="BC874" i="1"/>
  <c r="AY897" i="1"/>
  <c r="AP927" i="1"/>
  <c r="AL412" i="1"/>
  <c r="BB866" i="1"/>
  <c r="AP52" i="1"/>
  <c r="BA430" i="1"/>
  <c r="AQ913" i="1"/>
  <c r="AR78" i="1"/>
  <c r="AL637" i="1"/>
  <c r="AY962" i="1"/>
  <c r="BG985" i="1"/>
  <c r="BH865" i="1"/>
  <c r="AO314" i="1"/>
  <c r="BH871" i="1"/>
  <c r="AW875" i="1"/>
  <c r="AO396" i="1"/>
  <c r="BD939" i="1"/>
  <c r="BB462" i="1"/>
  <c r="AT925" i="1"/>
  <c r="AW879" i="1"/>
  <c r="BG923" i="1"/>
  <c r="AP954" i="1"/>
  <c r="AX475" i="1"/>
  <c r="AY93" i="1"/>
  <c r="BE980" i="1"/>
  <c r="AO457" i="1"/>
  <c r="AL795" i="1"/>
  <c r="BH12" i="1"/>
  <c r="AX42" i="1"/>
  <c r="AU457" i="1"/>
  <c r="AR910" i="1"/>
  <c r="AS478" i="1"/>
  <c r="BJ974" i="1"/>
  <c r="BB888" i="1"/>
  <c r="AV884" i="1"/>
  <c r="AO477" i="1"/>
  <c r="AY64" i="1"/>
  <c r="BA895" i="1"/>
  <c r="AY10" i="1"/>
  <c r="AY28" i="1"/>
  <c r="BF46" i="1"/>
  <c r="BB409" i="1"/>
  <c r="AY98" i="1"/>
  <c r="AQ56" i="1"/>
  <c r="AU458" i="1"/>
  <c r="AO874" i="1"/>
  <c r="AU23" i="1"/>
  <c r="BH874" i="1"/>
  <c r="AZ424" i="1"/>
  <c r="AL465" i="1"/>
  <c r="BI862" i="1"/>
  <c r="AP476" i="1"/>
  <c r="BA370" i="1"/>
  <c r="AT952" i="1"/>
  <c r="BJ900" i="1"/>
  <c r="AY908" i="1"/>
  <c r="BF924" i="1"/>
  <c r="AZ454" i="1"/>
  <c r="BJ69" i="1"/>
  <c r="AY988" i="1"/>
  <c r="AQ920" i="1"/>
  <c r="AO936" i="1"/>
  <c r="AQ865" i="1"/>
  <c r="AS962" i="1"/>
  <c r="BD965" i="1"/>
  <c r="AR53" i="1"/>
  <c r="AZ34" i="1"/>
  <c r="BJ926" i="1"/>
  <c r="AY895" i="1"/>
  <c r="BD881" i="1"/>
  <c r="AU31" i="1"/>
  <c r="BE49" i="1"/>
  <c r="BD859" i="1"/>
  <c r="BA872" i="1"/>
  <c r="BG957" i="1"/>
  <c r="BE876" i="1"/>
  <c r="BB13" i="1"/>
  <c r="BD69" i="1"/>
  <c r="BE910" i="1"/>
  <c r="AW986" i="1"/>
  <c r="AT955" i="1"/>
  <c r="BB93" i="1"/>
  <c r="BF70" i="1"/>
  <c r="AX59" i="1"/>
  <c r="AO910" i="1"/>
  <c r="AY26" i="1"/>
  <c r="AW908" i="1"/>
  <c r="AQ901" i="1"/>
  <c r="BB986" i="1"/>
  <c r="BJ37" i="1"/>
  <c r="AV930" i="1"/>
  <c r="AO935" i="1"/>
  <c r="BB919" i="1"/>
  <c r="BE6" i="1"/>
  <c r="AR9" i="1"/>
  <c r="BE34" i="1"/>
  <c r="AQ454" i="1"/>
  <c r="AU981" i="1"/>
  <c r="AW897" i="1"/>
  <c r="BH64" i="1"/>
  <c r="AO916" i="1"/>
  <c r="BC96" i="1"/>
  <c r="BD440" i="1"/>
  <c r="AL712" i="1"/>
  <c r="BE41" i="1"/>
  <c r="BD8" i="1"/>
  <c r="BB61" i="1"/>
  <c r="AP452" i="1"/>
  <c r="BD108" i="1"/>
  <c r="AL487" i="1"/>
  <c r="AL761" i="1"/>
  <c r="BG51" i="1"/>
  <c r="AL735" i="1"/>
  <c r="BD13" i="1"/>
  <c r="AU886" i="1"/>
  <c r="AU972" i="1"/>
  <c r="BB87" i="1"/>
  <c r="BH931" i="1"/>
  <c r="AP59" i="1"/>
  <c r="BE934" i="1"/>
  <c r="AS968" i="1"/>
  <c r="AP472" i="1"/>
  <c r="AQ944" i="1"/>
  <c r="BD915" i="1"/>
  <c r="BE927" i="1"/>
  <c r="AZ426" i="1"/>
  <c r="AQ965" i="1"/>
  <c r="BA412" i="1"/>
  <c r="AQ444" i="1"/>
  <c r="BB68" i="1"/>
  <c r="BI87" i="1"/>
  <c r="AZ921" i="1"/>
  <c r="BD921" i="1"/>
  <c r="BA473" i="1"/>
  <c r="BC52" i="1"/>
  <c r="AW408" i="1"/>
  <c r="BD61" i="1"/>
  <c r="AU925" i="1"/>
  <c r="BG956" i="1"/>
  <c r="AT456" i="1"/>
  <c r="AV99" i="1"/>
  <c r="AU903" i="1"/>
  <c r="BH15" i="1"/>
  <c r="AV902" i="1"/>
  <c r="BD56" i="1"/>
  <c r="BG256" i="1"/>
  <c r="AZ935" i="1"/>
  <c r="AP944" i="1"/>
  <c r="AX889" i="1"/>
  <c r="AV938" i="1"/>
  <c r="AL615" i="1"/>
  <c r="AZ978" i="1"/>
  <c r="BB928" i="1"/>
  <c r="AZ452" i="1"/>
  <c r="AY465" i="1"/>
  <c r="BE8" i="1"/>
  <c r="AR926" i="1"/>
  <c r="AW937" i="1"/>
  <c r="AV971" i="1"/>
  <c r="AV911" i="1"/>
  <c r="AY72" i="1"/>
  <c r="BC13" i="1"/>
  <c r="AS972" i="1"/>
  <c r="AT23" i="1"/>
  <c r="AV960" i="1"/>
  <c r="BE862" i="1"/>
  <c r="BD873" i="1"/>
  <c r="BC57" i="1"/>
  <c r="AV887" i="1"/>
  <c r="BF93" i="1"/>
  <c r="AS935" i="1"/>
  <c r="AX987" i="1"/>
  <c r="AP104" i="1"/>
  <c r="AY975" i="1"/>
  <c r="AV51" i="1"/>
  <c r="AP935" i="1"/>
  <c r="BB43" i="1"/>
  <c r="AW859" i="1"/>
  <c r="AY980" i="1"/>
  <c r="BJ901" i="1"/>
  <c r="AX25" i="1"/>
  <c r="AP921" i="1"/>
  <c r="AQ70" i="1"/>
  <c r="AL536" i="1"/>
  <c r="AL758" i="1"/>
  <c r="AV31" i="1"/>
  <c r="AV97" i="1"/>
  <c r="BE923" i="1"/>
  <c r="BB34" i="1"/>
  <c r="AL71" i="1"/>
  <c r="BE72" i="1"/>
  <c r="BA928" i="1"/>
  <c r="BJ51" i="1"/>
  <c r="AL291" i="1"/>
  <c r="AL932" i="1"/>
  <c r="BJ53" i="1"/>
  <c r="AL358" i="1"/>
  <c r="BF57" i="1"/>
  <c r="AL535" i="1"/>
  <c r="BD93" i="1"/>
  <c r="BI884" i="1"/>
  <c r="BD47" i="1"/>
  <c r="BG42" i="1"/>
  <c r="BJ81" i="1"/>
  <c r="BI877" i="1"/>
  <c r="BD46" i="1"/>
  <c r="AL232" i="1"/>
  <c r="AP50" i="1"/>
  <c r="AL294" i="1"/>
  <c r="AT83" i="1"/>
  <c r="AW46" i="1"/>
  <c r="AT55" i="1"/>
  <c r="AR70" i="1"/>
  <c r="AS59" i="1"/>
  <c r="AL296" i="1"/>
  <c r="AL44" i="1"/>
  <c r="AQ436" i="1"/>
  <c r="BJ938" i="1"/>
  <c r="BD470" i="1"/>
  <c r="BI971" i="1"/>
  <c r="BI2" i="1"/>
  <c r="BH51" i="1"/>
  <c r="AV453" i="1"/>
  <c r="AW983" i="1"/>
  <c r="BA914" i="1"/>
  <c r="AV53" i="1"/>
  <c r="AY43" i="1"/>
  <c r="AV29" i="1"/>
  <c r="BE984" i="1"/>
  <c r="AU938" i="1"/>
  <c r="BI29" i="1"/>
  <c r="AY11" i="1"/>
  <c r="AL552" i="1"/>
  <c r="BD65" i="1"/>
  <c r="AS865" i="1"/>
  <c r="BI909" i="1"/>
  <c r="AP893" i="1"/>
  <c r="BI875" i="1"/>
  <c r="BE56" i="1"/>
  <c r="BJ11" i="1"/>
  <c r="BC77" i="1"/>
  <c r="AQ59" i="1"/>
  <c r="AP932" i="1"/>
  <c r="BA912" i="1"/>
  <c r="AS36" i="1"/>
  <c r="AL553" i="1"/>
  <c r="BI98" i="1"/>
  <c r="AO33" i="1"/>
  <c r="BI937" i="1"/>
  <c r="AV48" i="1"/>
  <c r="AY3" i="1"/>
  <c r="AR898" i="1"/>
  <c r="BJ465" i="1"/>
  <c r="AU94" i="1"/>
  <c r="BB3" i="1"/>
  <c r="AZ907" i="1"/>
  <c r="AL706" i="1"/>
  <c r="BH94" i="1"/>
  <c r="AP88" i="1"/>
  <c r="BC53" i="1"/>
  <c r="AO94" i="1"/>
  <c r="AT74" i="1"/>
  <c r="AO102" i="1"/>
  <c r="AQ973" i="1"/>
  <c r="BA40" i="1"/>
  <c r="AQ26" i="1"/>
  <c r="AS66" i="1"/>
  <c r="AZ41" i="1"/>
  <c r="BC914" i="1"/>
  <c r="AL430" i="1"/>
  <c r="AY73" i="1"/>
  <c r="AL741" i="1"/>
  <c r="AO92" i="1"/>
  <c r="AL231" i="1"/>
  <c r="AP61" i="1"/>
  <c r="AZ11" i="1"/>
  <c r="AZ86" i="1"/>
  <c r="BC11" i="1"/>
  <c r="AL346" i="1"/>
  <c r="AL449" i="1"/>
  <c r="BC970" i="1"/>
  <c r="AL529" i="1"/>
  <c r="AT65" i="1"/>
  <c r="BA401" i="1"/>
  <c r="BB890" i="1"/>
  <c r="BB978" i="1"/>
  <c r="AR6" i="1"/>
  <c r="BE886" i="1"/>
  <c r="AL69" i="1"/>
  <c r="BE100" i="1"/>
  <c r="AO18" i="1"/>
  <c r="BG891" i="1"/>
  <c r="BB905" i="1"/>
  <c r="AX912" i="1"/>
  <c r="BC866" i="1"/>
  <c r="AR922" i="1"/>
  <c r="AO104" i="1"/>
  <c r="BG860" i="1"/>
  <c r="AR108" i="1"/>
  <c r="AL85" i="1"/>
  <c r="BH91" i="1"/>
  <c r="AW41" i="1"/>
  <c r="AL262" i="1"/>
  <c r="BA7" i="1"/>
  <c r="AL471" i="1"/>
  <c r="AL811" i="1"/>
  <c r="BB22" i="1"/>
  <c r="AL812" i="1"/>
  <c r="AL805" i="1"/>
  <c r="BC92" i="1"/>
  <c r="AL24" i="1"/>
  <c r="BD923" i="1"/>
  <c r="AT406" i="1"/>
  <c r="AQ6" i="1"/>
  <c r="AP38" i="1"/>
  <c r="AL951" i="1"/>
  <c r="AX83" i="1"/>
  <c r="BF37" i="1"/>
  <c r="AZ31" i="1"/>
  <c r="BD45" i="1"/>
  <c r="AL400" i="1"/>
  <c r="BE103" i="1"/>
  <c r="AZ95" i="1"/>
  <c r="AU861" i="1"/>
  <c r="AQ85" i="1"/>
  <c r="AS86" i="1"/>
  <c r="AL785" i="1"/>
  <c r="BC67" i="1"/>
  <c r="BF56" i="1"/>
  <c r="BG85" i="1"/>
  <c r="BH58" i="1"/>
  <c r="AX57" i="1"/>
  <c r="AR51" i="1"/>
  <c r="BA54" i="1"/>
  <c r="BF27" i="1"/>
  <c r="BC43" i="1"/>
  <c r="BD81" i="1"/>
  <c r="AY937" i="1"/>
  <c r="BD10" i="1"/>
  <c r="AZ972" i="1"/>
  <c r="AW967" i="1"/>
  <c r="BA935" i="1"/>
  <c r="AX105" i="1"/>
  <c r="AQ976" i="1"/>
  <c r="AT984" i="1"/>
  <c r="AL726" i="1"/>
  <c r="AY49" i="1"/>
  <c r="AL3" i="1"/>
  <c r="AO96" i="1"/>
  <c r="AL372" i="1"/>
  <c r="AW12" i="1"/>
  <c r="BH20" i="1"/>
  <c r="AL515" i="1"/>
  <c r="BA12" i="1"/>
  <c r="AL742" i="1"/>
  <c r="AL747" i="1"/>
  <c r="AT95" i="1"/>
  <c r="AQ64" i="1"/>
  <c r="AS18" i="1"/>
  <c r="AX30" i="1"/>
  <c r="BC905" i="1"/>
  <c r="BH74" i="1"/>
  <c r="BI57" i="1"/>
  <c r="AL721" i="1"/>
  <c r="AL390" i="1"/>
  <c r="BF17" i="1"/>
  <c r="AS871" i="1"/>
  <c r="AL935" i="1"/>
  <c r="AY84" i="1"/>
  <c r="BF891" i="1"/>
  <c r="BG88" i="1"/>
  <c r="AX930" i="1"/>
  <c r="AS903" i="1"/>
  <c r="AQ911" i="1"/>
  <c r="AR46" i="1"/>
  <c r="AP887" i="1"/>
  <c r="AL371" i="1"/>
  <c r="AL222" i="1"/>
  <c r="AS2" i="1"/>
  <c r="BH96" i="1"/>
  <c r="AL563" i="1"/>
  <c r="AT92" i="1"/>
  <c r="AL248" i="1"/>
  <c r="AP110" i="1"/>
  <c r="AL431" i="1"/>
  <c r="BG68" i="1"/>
  <c r="AV918" i="1"/>
  <c r="AW873" i="1"/>
  <c r="BD911" i="1"/>
  <c r="BE24" i="1"/>
  <c r="BH68" i="1"/>
  <c r="AS54" i="1"/>
  <c r="AQ93" i="1"/>
  <c r="BA79" i="1"/>
  <c r="AL46" i="1"/>
  <c r="AS39" i="1"/>
  <c r="AL860" i="1"/>
  <c r="AT24" i="1"/>
  <c r="AP978" i="1"/>
  <c r="AL443" i="1"/>
  <c r="AL101" i="1"/>
  <c r="AP18" i="1"/>
  <c r="AS982" i="1"/>
  <c r="AT977" i="1"/>
  <c r="BI922" i="1"/>
  <c r="AT403" i="1"/>
  <c r="AW5" i="1"/>
  <c r="BH878" i="1"/>
  <c r="BB450" i="1"/>
  <c r="AX24" i="1"/>
  <c r="BD904" i="1"/>
  <c r="AY862" i="1"/>
  <c r="BC6" i="1"/>
  <c r="AZ17" i="1"/>
  <c r="BC87" i="1"/>
  <c r="AU38" i="1"/>
  <c r="BB110" i="1"/>
  <c r="AZ93" i="1"/>
  <c r="AQ48" i="1"/>
  <c r="AL368" i="1"/>
  <c r="AL325" i="1"/>
  <c r="AP90" i="1"/>
  <c r="AV77" i="1"/>
  <c r="BE27" i="1"/>
  <c r="BI85" i="1"/>
  <c r="AQ23" i="1"/>
  <c r="AT465" i="1"/>
  <c r="AX80" i="1"/>
  <c r="AL494" i="1"/>
  <c r="AL516" i="1"/>
  <c r="AL502" i="1"/>
  <c r="AZ959" i="1"/>
  <c r="BE26" i="1"/>
  <c r="BC102" i="1"/>
  <c r="AT26" i="1"/>
  <c r="AL578" i="1"/>
  <c r="BG57" i="1"/>
  <c r="BF61" i="1"/>
  <c r="AL770" i="1"/>
  <c r="AL485" i="1"/>
  <c r="BA81" i="1"/>
  <c r="AP68" i="1"/>
  <c r="AY31" i="1"/>
  <c r="AL646" i="1"/>
  <c r="AR34" i="1"/>
  <c r="AU62" i="1"/>
  <c r="AQ81" i="1"/>
  <c r="BE33" i="1"/>
  <c r="BH3" i="1"/>
  <c r="AX93" i="1"/>
  <c r="AR54" i="1"/>
  <c r="BG60" i="1"/>
  <c r="BG984" i="1"/>
  <c r="BE70" i="1"/>
  <c r="BB83" i="1"/>
  <c r="AL961" i="1"/>
  <c r="AX38" i="1"/>
  <c r="BD43" i="1"/>
  <c r="BG53" i="1"/>
  <c r="BE2" i="1"/>
  <c r="AP99" i="1"/>
  <c r="AX76" i="1"/>
  <c r="BC902" i="1"/>
  <c r="AW63" i="1"/>
  <c r="AS477" i="1"/>
  <c r="AO880" i="1"/>
  <c r="AL33" i="1"/>
  <c r="BG59" i="1"/>
  <c r="BA890" i="1"/>
  <c r="AX929" i="1"/>
  <c r="AO77" i="1"/>
  <c r="AZ88" i="1"/>
  <c r="AQ96" i="1"/>
  <c r="AW34" i="1"/>
  <c r="AZ927" i="1"/>
  <c r="AZ19" i="1"/>
  <c r="AU68" i="1"/>
  <c r="BF49" i="1"/>
  <c r="BH97" i="1"/>
  <c r="AY86" i="1"/>
  <c r="AL604" i="1"/>
  <c r="AL525" i="1"/>
  <c r="BB73" i="1"/>
  <c r="AQ99" i="1"/>
  <c r="BE94" i="1"/>
  <c r="AY5" i="1"/>
  <c r="AT988" i="1"/>
  <c r="AW50" i="1"/>
  <c r="AL36" i="1"/>
  <c r="AZ103" i="1"/>
  <c r="AL880" i="1"/>
  <c r="AR81" i="1"/>
  <c r="BF92" i="1"/>
  <c r="AL740" i="1"/>
  <c r="BD887" i="1"/>
  <c r="AL28" i="1"/>
  <c r="BG983" i="1"/>
  <c r="AO868" i="1"/>
  <c r="AR946" i="1"/>
  <c r="BH48" i="1"/>
  <c r="BC966" i="1"/>
  <c r="AY83" i="1"/>
  <c r="AL51" i="1"/>
  <c r="BJ957" i="1"/>
  <c r="BD55" i="1"/>
  <c r="AX47" i="1"/>
  <c r="BJ100" i="1"/>
  <c r="BD36" i="1"/>
  <c r="AL739" i="1"/>
  <c r="BB100" i="1"/>
  <c r="AS30" i="1"/>
  <c r="AW36" i="1"/>
  <c r="AQ915" i="1"/>
  <c r="AL356" i="1"/>
  <c r="BI66" i="1"/>
  <c r="AS105" i="1"/>
  <c r="AL599" i="1"/>
  <c r="AL782" i="1"/>
  <c r="AP859" i="1"/>
  <c r="AL521" i="1"/>
  <c r="AZ80" i="1"/>
  <c r="AP946" i="1"/>
  <c r="AL822" i="1"/>
  <c r="AL414" i="1"/>
  <c r="AL852" i="1"/>
  <c r="AZ474" i="1"/>
  <c r="BB959" i="1"/>
  <c r="AL96" i="1"/>
  <c r="AS89" i="1"/>
  <c r="BJ450" i="1"/>
  <c r="BF454" i="1"/>
  <c r="AV87" i="1"/>
  <c r="BE428" i="1"/>
  <c r="AW57" i="1"/>
  <c r="BJ61" i="1"/>
  <c r="BC107" i="1"/>
  <c r="AT108" i="1"/>
  <c r="BH100" i="1"/>
  <c r="AW65" i="1"/>
  <c r="AL457" i="1"/>
  <c r="AZ70" i="1"/>
  <c r="AL15" i="1"/>
  <c r="AZ20" i="1"/>
  <c r="AY926" i="1"/>
  <c r="BB32" i="1"/>
  <c r="BC913" i="1"/>
  <c r="BF40" i="1"/>
  <c r="AL322" i="1"/>
  <c r="BD54" i="1"/>
  <c r="AQ100" i="1"/>
  <c r="AZ67" i="1"/>
  <c r="AQ16" i="1"/>
  <c r="BB72" i="1"/>
  <c r="AO926" i="1"/>
  <c r="AL640" i="1"/>
  <c r="AY54" i="1"/>
  <c r="BD76" i="1"/>
  <c r="AO466" i="1"/>
  <c r="AY890" i="1"/>
  <c r="AL814" i="1"/>
  <c r="AY8" i="1"/>
  <c r="AW6" i="1"/>
  <c r="AT70" i="1"/>
  <c r="AL641" i="1"/>
  <c r="BD19" i="1"/>
  <c r="BE914" i="1"/>
  <c r="AL703" i="1"/>
  <c r="AL680" i="1"/>
  <c r="AR74" i="1"/>
  <c r="BI45" i="1"/>
  <c r="AS75" i="1"/>
  <c r="AY62" i="1"/>
  <c r="AY109" i="1"/>
  <c r="AO87" i="1"/>
  <c r="BG21" i="1"/>
  <c r="BH35" i="1"/>
  <c r="BJ107" i="1"/>
  <c r="AP95" i="1"/>
  <c r="BB50" i="1"/>
  <c r="BF99" i="1"/>
  <c r="AR48" i="1"/>
  <c r="AU95" i="1"/>
  <c r="BH110" i="1"/>
  <c r="AS393" i="1"/>
  <c r="AO913" i="1"/>
  <c r="AU956" i="1"/>
  <c r="AV17" i="1"/>
  <c r="AS866" i="1"/>
  <c r="AL688" i="1"/>
  <c r="AZ902" i="1"/>
  <c r="AX6" i="1"/>
  <c r="AT4" i="1"/>
  <c r="BG14" i="1"/>
  <c r="BJ67" i="1"/>
  <c r="AO63" i="1"/>
  <c r="AL550" i="1"/>
  <c r="BE68" i="1"/>
  <c r="AR56" i="1"/>
  <c r="AV24" i="1"/>
  <c r="BD82" i="1"/>
  <c r="BF103" i="1"/>
  <c r="BJ930" i="1"/>
  <c r="AS908" i="1"/>
  <c r="AL30" i="1"/>
  <c r="AP74" i="1"/>
  <c r="AX58" i="1"/>
  <c r="AL828" i="1"/>
  <c r="AL551" i="1"/>
  <c r="AL861" i="1"/>
  <c r="AQ109" i="1"/>
  <c r="BA58" i="1"/>
  <c r="BE37" i="1"/>
  <c r="AU9" i="1"/>
  <c r="BD30" i="1"/>
  <c r="AL286" i="1"/>
  <c r="BI916" i="1"/>
  <c r="BE19" i="1"/>
  <c r="BE478" i="1"/>
  <c r="AR988" i="1"/>
  <c r="AO932" i="1"/>
  <c r="AV927" i="1"/>
  <c r="AV954" i="1"/>
  <c r="BB49" i="1"/>
  <c r="BD40" i="1"/>
  <c r="AW47" i="1"/>
  <c r="AO447" i="1"/>
  <c r="BD63" i="1"/>
  <c r="AY39" i="1"/>
  <c r="AW7" i="1"/>
  <c r="BH961" i="1"/>
  <c r="BI47" i="1"/>
  <c r="BG29" i="1"/>
  <c r="BB44" i="1"/>
  <c r="AQ91" i="1"/>
  <c r="BC108" i="1"/>
  <c r="BE933" i="1"/>
  <c r="AU108" i="1"/>
  <c r="AU53" i="1"/>
  <c r="BC861" i="1"/>
  <c r="AZ96" i="1"/>
  <c r="BB921" i="1"/>
  <c r="AR25" i="1"/>
  <c r="AO101" i="1"/>
  <c r="BE63" i="1"/>
  <c r="AL662" i="1"/>
  <c r="AL936" i="1"/>
  <c r="AL422" i="1"/>
  <c r="AS983" i="1"/>
  <c r="BJ105" i="1"/>
  <c r="AQ928" i="1"/>
  <c r="BD874" i="1"/>
  <c r="BF443" i="1"/>
  <c r="AL43" i="1"/>
  <c r="AX931" i="1"/>
  <c r="AW922" i="1"/>
  <c r="AL249" i="1"/>
  <c r="BE105" i="1"/>
  <c r="AW109" i="1"/>
  <c r="AL268" i="1"/>
  <c r="AY106" i="1"/>
  <c r="AX96" i="1"/>
  <c r="BI96" i="1"/>
  <c r="AW94" i="1"/>
  <c r="AQ82" i="1"/>
  <c r="BA82" i="1"/>
  <c r="AP9" i="1"/>
  <c r="AL652" i="1"/>
  <c r="AR52" i="1"/>
  <c r="BG105" i="1"/>
  <c r="AL432" i="1"/>
  <c r="BE92" i="1"/>
  <c r="BC97" i="1"/>
  <c r="AL835" i="1"/>
  <c r="BH36" i="1"/>
  <c r="AS11" i="1"/>
  <c r="AU44" i="1"/>
  <c r="AU102" i="1"/>
  <c r="AV19" i="1"/>
  <c r="AL9" i="1"/>
  <c r="AL679" i="1"/>
  <c r="BH76" i="1"/>
  <c r="AS42" i="1"/>
  <c r="BE39" i="1"/>
  <c r="AZ45" i="1"/>
  <c r="AL511" i="1"/>
  <c r="AL581" i="1"/>
  <c r="BJ19" i="1"/>
  <c r="AV37" i="1"/>
  <c r="BB30" i="1"/>
  <c r="AV27" i="1"/>
  <c r="AL433" i="1"/>
  <c r="AT87" i="1"/>
  <c r="AQ27" i="1"/>
  <c r="AL839" i="1"/>
  <c r="BG109" i="1"/>
  <c r="AL786" i="1"/>
  <c r="BF72" i="1"/>
  <c r="AL628" i="1"/>
  <c r="BG15" i="1"/>
  <c r="AL334" i="1"/>
  <c r="BJ863" i="1"/>
  <c r="AR59" i="1"/>
  <c r="AL820" i="1"/>
  <c r="AZ64" i="1"/>
  <c r="AL624" i="1"/>
  <c r="BJ23" i="1"/>
  <c r="AL603" i="1"/>
  <c r="AR395" i="1"/>
  <c r="BA103" i="1"/>
  <c r="BD431" i="1"/>
  <c r="AP982" i="1"/>
  <c r="AL746" i="1"/>
  <c r="AW108" i="1"/>
  <c r="BB964" i="1"/>
  <c r="BE108" i="1"/>
  <c r="BB915" i="1"/>
  <c r="AY13" i="1"/>
  <c r="BG924" i="1"/>
  <c r="AL506" i="1"/>
  <c r="AL950" i="1"/>
  <c r="AS913" i="1"/>
  <c r="AS91" i="1"/>
  <c r="AR94" i="1"/>
  <c r="BJ110" i="1"/>
  <c r="AQ9" i="1"/>
  <c r="BG20" i="1"/>
  <c r="AT89" i="1"/>
  <c r="BD97" i="1"/>
  <c r="BB925" i="1"/>
  <c r="BD27" i="1"/>
  <c r="AL335" i="1"/>
  <c r="AR49" i="1"/>
  <c r="BF47" i="1"/>
  <c r="AL639" i="1"/>
  <c r="AT9" i="1"/>
  <c r="AS896" i="1"/>
  <c r="BJ32" i="1"/>
  <c r="AL883" i="1"/>
  <c r="BI422" i="1"/>
  <c r="AY4" i="1"/>
  <c r="BF350" i="1"/>
  <c r="BH868" i="1"/>
  <c r="AS7" i="1"/>
  <c r="AR889" i="1"/>
  <c r="AQ5" i="1"/>
  <c r="AL958" i="1"/>
  <c r="AW105" i="1"/>
  <c r="AV62" i="1"/>
  <c r="BG56" i="1"/>
  <c r="AV59" i="1"/>
  <c r="AY984" i="1"/>
  <c r="AL478" i="1"/>
  <c r="AT863" i="1"/>
  <c r="BJ21" i="1"/>
  <c r="BJ72" i="1"/>
  <c r="AO108" i="1"/>
  <c r="BI101" i="1"/>
  <c r="BI15" i="1"/>
  <c r="AY74" i="1"/>
  <c r="AZ83" i="1"/>
  <c r="BA102" i="1"/>
  <c r="AL878" i="1"/>
  <c r="AS85" i="1"/>
  <c r="BG36" i="1"/>
  <c r="AL523" i="1"/>
  <c r="BA4" i="1"/>
  <c r="BI48" i="1"/>
  <c r="AP75" i="1"/>
  <c r="AL55" i="1"/>
  <c r="BF36" i="1"/>
  <c r="AV436" i="1"/>
  <c r="AX980" i="1"/>
  <c r="AP925" i="1"/>
  <c r="AP905" i="1"/>
  <c r="AS917" i="1"/>
  <c r="BD953" i="1"/>
  <c r="AQ52" i="1"/>
  <c r="AY914" i="1"/>
  <c r="BF48" i="1"/>
  <c r="AV100" i="1"/>
  <c r="AY53" i="1"/>
  <c r="AL447" i="1"/>
  <c r="BF101" i="1"/>
  <c r="AV14" i="1"/>
  <c r="BH6" i="1"/>
  <c r="AZ97" i="1"/>
  <c r="AP22" i="1"/>
  <c r="BD57" i="1"/>
  <c r="BD73" i="1"/>
  <c r="AV32" i="1"/>
  <c r="AR937" i="1"/>
  <c r="BB94" i="1"/>
  <c r="BE40" i="1"/>
  <c r="AP926" i="1"/>
  <c r="BD80" i="1"/>
  <c r="BC15" i="1"/>
  <c r="BB78" i="1"/>
  <c r="BE38" i="1"/>
  <c r="AR92" i="1"/>
  <c r="BI911" i="1"/>
  <c r="BJ25" i="1"/>
  <c r="AL532" i="1"/>
  <c r="BC446" i="1"/>
  <c r="AY920" i="1"/>
  <c r="AL316" i="1"/>
  <c r="BA6" i="1"/>
  <c r="AU63" i="1"/>
  <c r="AP53" i="1"/>
  <c r="AL278" i="1"/>
  <c r="AQ42" i="1"/>
  <c r="AQ31" i="1"/>
  <c r="BF65" i="1"/>
  <c r="BE913" i="1"/>
  <c r="AX894" i="1"/>
  <c r="BB984" i="1"/>
  <c r="AU951" i="1"/>
  <c r="BH39" i="1"/>
  <c r="BH907" i="1"/>
  <c r="AQ889" i="1"/>
  <c r="AR900" i="1"/>
  <c r="AT32" i="1"/>
  <c r="AL533" i="1"/>
  <c r="AQ17" i="1"/>
  <c r="AL233" i="1"/>
  <c r="AL848" i="1"/>
  <c r="AZ918" i="1"/>
  <c r="BH86" i="1"/>
  <c r="AQ75" i="1"/>
  <c r="AV888" i="1"/>
  <c r="AV55" i="1"/>
  <c r="AY878" i="1"/>
  <c r="AU47" i="1"/>
  <c r="AV44" i="1"/>
  <c r="BA27" i="1"/>
  <c r="AX44" i="1"/>
  <c r="BG865" i="1"/>
  <c r="AS932" i="1"/>
  <c r="AZ862" i="1"/>
  <c r="AL877" i="1"/>
  <c r="BD59" i="1"/>
  <c r="BJ26" i="1"/>
  <c r="AU57" i="1"/>
  <c r="AZ425" i="1"/>
  <c r="BE960" i="1"/>
  <c r="AL329" i="1"/>
  <c r="AL813" i="1"/>
  <c r="AT46" i="1"/>
  <c r="AL292" i="1"/>
  <c r="AR860" i="1"/>
  <c r="AL955" i="1"/>
  <c r="BD26" i="1"/>
  <c r="BG52" i="1"/>
  <c r="BD9" i="1"/>
  <c r="BG12" i="1"/>
  <c r="BB45" i="1"/>
  <c r="AV95" i="1"/>
  <c r="AP76" i="1"/>
  <c r="AL668" i="1"/>
  <c r="AL729" i="1"/>
  <c r="AO110" i="1"/>
  <c r="BI940" i="1"/>
  <c r="AO56" i="1"/>
  <c r="AR357" i="1"/>
  <c r="AZ969" i="1"/>
  <c r="AV472" i="1"/>
  <c r="BB57" i="1"/>
  <c r="BD905" i="1"/>
  <c r="AP977" i="1"/>
  <c r="BG86" i="1"/>
  <c r="AZ105" i="1"/>
  <c r="AL626" i="1"/>
  <c r="BE102" i="1"/>
  <c r="AL5" i="1"/>
  <c r="AL634" i="1"/>
  <c r="AV61" i="1"/>
  <c r="BF79" i="1"/>
  <c r="BF28" i="1"/>
  <c r="BG70" i="1"/>
  <c r="AL653" i="1"/>
  <c r="BD71" i="1"/>
  <c r="AS84" i="1"/>
  <c r="AS48" i="1"/>
  <c r="AL503" i="1"/>
  <c r="AL543" i="1"/>
  <c r="BH53" i="1"/>
  <c r="BF928" i="1"/>
  <c r="AV20" i="1"/>
  <c r="AL404" i="1"/>
  <c r="AW53" i="1"/>
  <c r="AO107" i="1"/>
  <c r="AL567" i="1"/>
  <c r="AL321" i="1"/>
  <c r="BI926" i="1"/>
  <c r="BE107" i="1"/>
  <c r="AX906" i="1"/>
  <c r="AL273" i="1"/>
  <c r="BC923" i="1"/>
  <c r="AL492" i="1"/>
  <c r="AY885" i="1"/>
  <c r="BC886" i="1"/>
  <c r="AO64" i="1"/>
  <c r="BB90" i="1"/>
  <c r="AL246" i="1"/>
  <c r="BH79" i="1"/>
  <c r="BA70" i="1"/>
  <c r="BI100" i="1"/>
  <c r="AL779" i="1"/>
  <c r="AP46" i="1"/>
  <c r="AL759" i="1"/>
  <c r="AW84" i="1"/>
  <c r="BE44" i="1"/>
  <c r="AL799" i="1"/>
  <c r="AY76" i="1"/>
  <c r="AZ84" i="1"/>
  <c r="AU74" i="1"/>
  <c r="AU104" i="1"/>
  <c r="BF105" i="1"/>
  <c r="BA934" i="1"/>
  <c r="AL570" i="1"/>
  <c r="AL750" i="1"/>
  <c r="AL293" i="1"/>
  <c r="AL622" i="1"/>
  <c r="AL772" i="1"/>
  <c r="BF77" i="1"/>
  <c r="AL850" i="1"/>
  <c r="AL22" i="1"/>
  <c r="AU967" i="1"/>
  <c r="BF863" i="1"/>
  <c r="AL218" i="1"/>
  <c r="AR107" i="1"/>
  <c r="BH80" i="1"/>
  <c r="AQ29" i="1"/>
  <c r="AL391" i="1"/>
  <c r="AZ28" i="1"/>
  <c r="AT81" i="1"/>
  <c r="AY110" i="1"/>
  <c r="BD14" i="1"/>
  <c r="BH27" i="1"/>
  <c r="AW30" i="1"/>
  <c r="BJ54" i="1"/>
  <c r="AQ78" i="1"/>
  <c r="AX951" i="1"/>
  <c r="BF89" i="1"/>
  <c r="AV897" i="1"/>
  <c r="AL287" i="1"/>
  <c r="AY85" i="1"/>
  <c r="BH32" i="1"/>
  <c r="AL748" i="1"/>
  <c r="AZ69" i="1"/>
  <c r="AW64" i="1"/>
  <c r="AS35" i="1"/>
  <c r="AO468" i="1"/>
  <c r="BJ941" i="1"/>
  <c r="AY69" i="1"/>
  <c r="BJ449" i="1"/>
  <c r="AY451" i="1"/>
  <c r="BA902" i="1"/>
  <c r="AZ74" i="1"/>
  <c r="AS952" i="1"/>
  <c r="AO25" i="1"/>
  <c r="BE79" i="1"/>
  <c r="AR47" i="1"/>
  <c r="AL826" i="1"/>
  <c r="AU5" i="1"/>
  <c r="AL512" i="1"/>
  <c r="AL691" i="1"/>
  <c r="AP66" i="1"/>
  <c r="AT931" i="1"/>
  <c r="AW93" i="1"/>
  <c r="AL483" i="1"/>
  <c r="AW87" i="1"/>
  <c r="BH49" i="1"/>
  <c r="AV89" i="1"/>
  <c r="AS29" i="1"/>
  <c r="AX936" i="1"/>
  <c r="AU2" i="1"/>
  <c r="AS83" i="1"/>
  <c r="BD86" i="1"/>
  <c r="AL674" i="1"/>
  <c r="AV75" i="1"/>
  <c r="BI859" i="1"/>
  <c r="AL26" i="1"/>
  <c r="AO75" i="1"/>
  <c r="BC957" i="1"/>
  <c r="AP60" i="1"/>
  <c r="AY986" i="1"/>
  <c r="BH916" i="1"/>
  <c r="AS885" i="1"/>
  <c r="AQ963" i="1"/>
  <c r="AZ908" i="1"/>
  <c r="AL315" i="1"/>
  <c r="BA98" i="1"/>
  <c r="BC451" i="1"/>
  <c r="AZ68" i="1"/>
  <c r="BE97" i="1"/>
  <c r="BD87" i="1"/>
  <c r="AS5" i="1"/>
  <c r="BG90" i="1"/>
  <c r="AR14" i="1"/>
  <c r="AR69" i="1"/>
  <c r="BG917" i="1"/>
  <c r="AV920" i="1"/>
  <c r="BF911" i="1"/>
  <c r="BD98" i="1"/>
  <c r="AU400" i="1"/>
  <c r="BC904" i="1"/>
  <c r="BE880" i="1"/>
  <c r="AL576" i="1"/>
  <c r="AW95" i="1"/>
  <c r="BG92" i="1"/>
  <c r="AP920" i="1"/>
  <c r="AZ48" i="1"/>
  <c r="AP28" i="1"/>
  <c r="BC78" i="1"/>
  <c r="AX84" i="1"/>
  <c r="BF947" i="1"/>
  <c r="AR981" i="1"/>
  <c r="BH933" i="1"/>
  <c r="AZ869" i="1"/>
  <c r="BH21" i="1"/>
  <c r="AZ898" i="1"/>
  <c r="BJ909" i="1"/>
  <c r="BJ859" i="1"/>
  <c r="AV40" i="1"/>
  <c r="BH46" i="1"/>
  <c r="BE67" i="1"/>
  <c r="AV104" i="1"/>
  <c r="AX74" i="1"/>
  <c r="AW92" i="1"/>
  <c r="AS27" i="1"/>
  <c r="AP914" i="1"/>
  <c r="BF54" i="1"/>
  <c r="BG2" i="1"/>
  <c r="AR904" i="1"/>
  <c r="AY101" i="1"/>
  <c r="AP83" i="1"/>
  <c r="BG976" i="1"/>
  <c r="AP882" i="1"/>
  <c r="BH13" i="1"/>
  <c r="BI26" i="1"/>
  <c r="AZ38" i="1"/>
  <c r="AS40" i="1"/>
  <c r="BE109" i="1"/>
  <c r="BC86" i="1"/>
  <c r="BB98" i="1"/>
  <c r="AL340" i="1"/>
  <c r="BH23" i="1"/>
  <c r="BJ962" i="1"/>
  <c r="BD976" i="1"/>
  <c r="AL649" i="1"/>
  <c r="AS863" i="1"/>
  <c r="AV54" i="1"/>
  <c r="AO911" i="1"/>
  <c r="BH938" i="1"/>
  <c r="AV86" i="1"/>
  <c r="AW902" i="1"/>
  <c r="BA49" i="1"/>
  <c r="AZ108" i="1"/>
  <c r="AZ861" i="1"/>
  <c r="AX26" i="1"/>
  <c r="AQ60" i="1"/>
  <c r="BG66" i="1"/>
  <c r="AR67" i="1"/>
  <c r="AL945" i="1"/>
  <c r="BC71" i="1"/>
  <c r="BD91" i="1"/>
  <c r="AS912" i="1"/>
  <c r="AR11" i="1"/>
  <c r="AO20" i="1"/>
  <c r="BC56" i="1"/>
  <c r="AO100" i="1"/>
  <c r="AU41" i="1"/>
  <c r="AO93" i="1"/>
  <c r="AZ981" i="1"/>
  <c r="AU911" i="1"/>
  <c r="BD353" i="1"/>
  <c r="AX474" i="1"/>
  <c r="BE454" i="1"/>
  <c r="BD109" i="1"/>
  <c r="BA443" i="1"/>
  <c r="BF418" i="1"/>
  <c r="BG862" i="1"/>
  <c r="AP70" i="1"/>
  <c r="AP80" i="1"/>
  <c r="BI50" i="1"/>
  <c r="AL538" i="1"/>
  <c r="BJ978" i="1"/>
  <c r="BD92" i="1"/>
  <c r="BE104" i="1"/>
  <c r="AL260" i="1"/>
  <c r="AX86" i="1"/>
  <c r="AL406" i="1"/>
  <c r="AQ46" i="1"/>
  <c r="BE87" i="1"/>
  <c r="AL279" i="1"/>
  <c r="AY36" i="1"/>
  <c r="AS72" i="1"/>
  <c r="BJ74" i="1"/>
  <c r="AR911" i="1"/>
  <c r="AP34" i="1"/>
  <c r="AL469" i="1"/>
  <c r="BI80" i="1"/>
  <c r="AW110" i="1"/>
  <c r="AL254" i="1"/>
  <c r="BF62" i="1"/>
  <c r="BB69" i="1"/>
  <c r="BB917" i="1"/>
  <c r="BF901" i="1"/>
  <c r="AZ14" i="1"/>
  <c r="AR985" i="1"/>
  <c r="AL856" i="1"/>
  <c r="AS60" i="1"/>
  <c r="AR934" i="1"/>
  <c r="BA29" i="1"/>
  <c r="BB912" i="1"/>
  <c r="AU88" i="1"/>
  <c r="BI52" i="1"/>
  <c r="BB99" i="1"/>
  <c r="BB7" i="1"/>
  <c r="BH75" i="1"/>
  <c r="BH860" i="1"/>
  <c r="AW79" i="1"/>
  <c r="AW862" i="1"/>
  <c r="AL752" i="1"/>
  <c r="AT97" i="1"/>
  <c r="AL678" i="1"/>
  <c r="AO862" i="1"/>
  <c r="AL716" i="1"/>
  <c r="AY56" i="1"/>
  <c r="AX17" i="1"/>
  <c r="AT981" i="1"/>
  <c r="AU92" i="1"/>
  <c r="AV63" i="1"/>
  <c r="AL818" i="1"/>
  <c r="AL557" i="1"/>
  <c r="AL305" i="1"/>
  <c r="AL867" i="1"/>
  <c r="BE919" i="1"/>
  <c r="BI28" i="1"/>
  <c r="AY889" i="1"/>
  <c r="AY89" i="1"/>
  <c r="AP888" i="1"/>
  <c r="BD12" i="1"/>
  <c r="AY18" i="1"/>
  <c r="AQ978" i="1"/>
  <c r="AZ102" i="1"/>
  <c r="AU45" i="1"/>
  <c r="AZ24" i="1"/>
  <c r="AX51" i="1"/>
  <c r="AS4" i="1"/>
  <c r="AL616" i="1"/>
  <c r="AZ87" i="1"/>
  <c r="AL530" i="1"/>
  <c r="BI37" i="1"/>
  <c r="AL565" i="1"/>
  <c r="BG107" i="1"/>
  <c r="AL496" i="1"/>
  <c r="AU40" i="1"/>
  <c r="BF23" i="1"/>
  <c r="AL343" i="1"/>
  <c r="BB70" i="1"/>
  <c r="AV913" i="1"/>
  <c r="AR71" i="1"/>
  <c r="AX75" i="1"/>
  <c r="AO37" i="1"/>
  <c r="BF2" i="1"/>
  <c r="AL831" i="1"/>
  <c r="BA35" i="1"/>
  <c r="AL601" i="1"/>
  <c r="AU98" i="1"/>
  <c r="AZ100" i="1"/>
  <c r="AL614" i="1"/>
  <c r="AL566" i="1"/>
  <c r="BC39" i="1"/>
  <c r="AS108" i="1"/>
  <c r="AQ97" i="1"/>
  <c r="AS103" i="1"/>
  <c r="AL705" i="1"/>
  <c r="AO26" i="1"/>
  <c r="BC35" i="1"/>
  <c r="AL681" i="1"/>
  <c r="AZ73" i="1"/>
  <c r="AL946" i="1"/>
  <c r="AL934" i="1"/>
  <c r="BH67" i="1"/>
  <c r="AL456" i="1"/>
  <c r="BB54" i="1"/>
  <c r="BB79" i="1"/>
  <c r="BF862" i="1"/>
  <c r="AL407" i="1"/>
  <c r="AT84" i="1"/>
  <c r="AL229" i="1"/>
  <c r="BE863" i="1"/>
  <c r="AL473" i="1"/>
  <c r="AT98" i="1"/>
  <c r="AL939" i="1"/>
  <c r="AU32" i="1"/>
  <c r="BJ960" i="1"/>
  <c r="AQ445" i="1"/>
  <c r="BF879" i="1"/>
  <c r="AR939" i="1"/>
  <c r="BA89" i="1"/>
  <c r="BJ916" i="1"/>
  <c r="AY12" i="1"/>
  <c r="AT879" i="1"/>
  <c r="AO46" i="1"/>
  <c r="AL519" i="1"/>
  <c r="BI5" i="1"/>
  <c r="AL612" i="1"/>
  <c r="AX49" i="1"/>
  <c r="BC69" i="1"/>
  <c r="BH935" i="1"/>
  <c r="AO58" i="1"/>
  <c r="AR103" i="1"/>
  <c r="AL562" i="1"/>
  <c r="BG943" i="1"/>
  <c r="AL341" i="1"/>
  <c r="BI49" i="1"/>
  <c r="BJ55" i="1"/>
  <c r="BE93" i="1"/>
  <c r="AL333" i="1"/>
  <c r="AV92" i="1"/>
  <c r="AP943" i="1"/>
  <c r="AV478" i="1"/>
  <c r="AU463" i="1"/>
  <c r="AL722" i="1"/>
  <c r="BI32" i="1"/>
  <c r="AR84" i="1"/>
  <c r="AW42" i="1"/>
  <c r="AL379" i="1"/>
  <c r="AY928" i="1"/>
  <c r="AU985" i="1"/>
  <c r="AZ897" i="1"/>
  <c r="AS879" i="1"/>
  <c r="AS52" i="1"/>
  <c r="AR35" i="1"/>
  <c r="AL474" i="1"/>
  <c r="BA11" i="1"/>
  <c r="AS71" i="1"/>
  <c r="AY17" i="1"/>
  <c r="BF44" i="1"/>
  <c r="BB58" i="1"/>
  <c r="AL569" i="1"/>
  <c r="AZ860" i="1"/>
  <c r="AL844" i="1"/>
  <c r="BG44" i="1"/>
  <c r="AQ860" i="1"/>
  <c r="AX91" i="1"/>
  <c r="BJ102" i="1"/>
  <c r="BA50" i="1"/>
  <c r="BJ22" i="1"/>
  <c r="AZ56" i="1"/>
  <c r="AW96" i="1"/>
  <c r="BJ73" i="1"/>
  <c r="BJ13" i="1"/>
  <c r="AS14" i="1"/>
  <c r="BF84" i="1"/>
  <c r="BG46" i="1"/>
  <c r="AS22" i="1"/>
  <c r="AL874" i="1"/>
  <c r="BA988" i="1"/>
  <c r="AO953" i="1"/>
  <c r="BD888" i="1"/>
  <c r="BI871" i="1"/>
  <c r="AX981" i="1"/>
  <c r="AP56" i="1"/>
  <c r="BI54" i="1"/>
  <c r="AZ919" i="1"/>
  <c r="BE47" i="1"/>
  <c r="AL711" i="1"/>
  <c r="AO81" i="1"/>
  <c r="AQ58" i="1"/>
  <c r="AV70" i="1"/>
  <c r="BI21" i="1"/>
  <c r="BH899" i="1"/>
  <c r="AY6" i="1"/>
  <c r="AU79" i="1"/>
  <c r="AL647" i="1"/>
  <c r="AZ94" i="1"/>
  <c r="AW861" i="1"/>
  <c r="AL765" i="1"/>
  <c r="AL453" i="1"/>
  <c r="AU46" i="1"/>
  <c r="AU65" i="1"/>
  <c r="BB81" i="1"/>
  <c r="AS94" i="1"/>
  <c r="AL261" i="1"/>
  <c r="AX53" i="1"/>
  <c r="BJ10" i="1"/>
  <c r="BD16" i="1"/>
  <c r="BB53" i="1"/>
  <c r="AL840" i="1"/>
  <c r="AW480" i="1"/>
  <c r="BH957" i="1"/>
  <c r="AL767" i="1"/>
  <c r="BC34" i="1"/>
  <c r="AZ42" i="1"/>
  <c r="AL573" i="1"/>
  <c r="BE23" i="1"/>
  <c r="AR38" i="1"/>
  <c r="BA63" i="1"/>
  <c r="BC860" i="1"/>
  <c r="BB46" i="1"/>
  <c r="AL650" i="1"/>
  <c r="AR63" i="1"/>
  <c r="BE11" i="1"/>
  <c r="AL956" i="1"/>
  <c r="BG64" i="1"/>
  <c r="BC83" i="1"/>
  <c r="BD70" i="1"/>
  <c r="BG108" i="1"/>
  <c r="AL733" i="1"/>
  <c r="AZ106" i="1"/>
  <c r="BC9" i="1"/>
  <c r="AU61" i="1"/>
  <c r="AU60" i="1"/>
  <c r="AL833" i="1"/>
  <c r="AL800" i="1"/>
  <c r="BD878" i="1"/>
  <c r="AS58" i="1"/>
  <c r="AP866" i="1"/>
  <c r="BA100" i="1"/>
  <c r="AL320" i="1"/>
  <c r="AU42" i="1"/>
  <c r="AT884" i="1"/>
  <c r="AS877" i="1"/>
  <c r="BA44" i="1"/>
  <c r="AQ73" i="1"/>
  <c r="BC906" i="1"/>
  <c r="BB101" i="1"/>
  <c r="AL57" i="1"/>
  <c r="AU984" i="1"/>
  <c r="AW69" i="1"/>
  <c r="BB71" i="1"/>
  <c r="BC79" i="1"/>
  <c r="AL952" i="1"/>
  <c r="BE30" i="1"/>
  <c r="BC49" i="1"/>
  <c r="BD106" i="1"/>
  <c r="AL938" i="1"/>
  <c r="AL297" i="1"/>
  <c r="BI53" i="1"/>
  <c r="BB104" i="1"/>
  <c r="AL360" i="1"/>
  <c r="BB80" i="1"/>
  <c r="AU54" i="1"/>
  <c r="AP41" i="1"/>
  <c r="AO66" i="1"/>
  <c r="BH88" i="1"/>
  <c r="AT22" i="1"/>
  <c r="AX892" i="1"/>
  <c r="BJ77" i="1"/>
  <c r="AZ970" i="1"/>
  <c r="AP897" i="1"/>
  <c r="BJ889" i="1"/>
  <c r="AL757" i="1"/>
  <c r="BA39" i="1"/>
  <c r="AL332" i="1"/>
  <c r="AT29" i="1"/>
  <c r="AU934" i="1"/>
  <c r="AR89" i="1"/>
  <c r="AS92" i="1"/>
  <c r="AL780" i="1"/>
  <c r="BG100" i="1"/>
  <c r="AW75" i="1"/>
  <c r="AL524" i="1"/>
  <c r="BH973" i="1"/>
  <c r="AS17" i="1"/>
  <c r="AP891" i="1"/>
  <c r="AZ2" i="1"/>
  <c r="AW17" i="1"/>
  <c r="AL439" i="1"/>
  <c r="BD58" i="1"/>
  <c r="BH18" i="1"/>
  <c r="AS67" i="1"/>
  <c r="BA861" i="1"/>
  <c r="AV18" i="1"/>
  <c r="AW59" i="1"/>
  <c r="AQ65" i="1"/>
  <c r="AL593" i="1"/>
  <c r="BJ30" i="1"/>
  <c r="AL92" i="1"/>
  <c r="AP896" i="1"/>
  <c r="AR79" i="1"/>
  <c r="AZ930" i="1"/>
  <c r="BH968" i="1"/>
  <c r="AO415" i="1"/>
  <c r="BC68" i="1"/>
  <c r="BC367" i="1"/>
  <c r="AZ987" i="1"/>
  <c r="AO436" i="1"/>
  <c r="AS51" i="1"/>
  <c r="BF953" i="1"/>
  <c r="AY918" i="1"/>
  <c r="AP86" i="1"/>
  <c r="AY103" i="1"/>
  <c r="BI95" i="1"/>
  <c r="BI7" i="1"/>
  <c r="AQ83" i="1"/>
  <c r="AL809" i="1"/>
  <c r="AL687" i="1"/>
  <c r="BB17" i="1"/>
  <c r="AV105" i="1"/>
  <c r="AW33" i="1"/>
  <c r="AQ87" i="1"/>
  <c r="AW20" i="1"/>
  <c r="AZ455" i="1"/>
  <c r="AY883" i="1"/>
  <c r="AZ22" i="1"/>
  <c r="BA26" i="1"/>
  <c r="AZ23" i="1"/>
  <c r="BJ82" i="1"/>
  <c r="AV85" i="1"/>
  <c r="AS104" i="1"/>
  <c r="BD85" i="1"/>
  <c r="AL20" i="1"/>
  <c r="BH915" i="1"/>
  <c r="AX108" i="1"/>
  <c r="AL651" i="1"/>
  <c r="AL459" i="1"/>
  <c r="BJ98" i="1"/>
  <c r="AL672" i="1"/>
  <c r="AL544" i="1"/>
  <c r="AV102" i="1"/>
  <c r="AS23" i="1"/>
  <c r="AL864" i="1"/>
  <c r="BG77" i="1"/>
  <c r="AL764" i="1"/>
  <c r="AZ43" i="1"/>
  <c r="AY61" i="1"/>
  <c r="AL702" i="1"/>
  <c r="AS61" i="1"/>
  <c r="BI979" i="1"/>
  <c r="BC105" i="1"/>
  <c r="AL606" i="1"/>
  <c r="BJ24" i="1"/>
  <c r="BB103" i="1"/>
  <c r="BA23" i="1"/>
  <c r="AS88" i="1"/>
  <c r="AZ33" i="1"/>
  <c r="AO84" i="1"/>
  <c r="BA891" i="1"/>
  <c r="BI9" i="1"/>
  <c r="AQ412" i="1"/>
  <c r="BI921" i="1"/>
  <c r="BE74" i="1"/>
  <c r="BC89" i="1"/>
  <c r="AS934" i="1"/>
  <c r="AW894" i="1"/>
  <c r="AW907" i="1"/>
  <c r="AU43" i="1"/>
  <c r="BD88" i="1"/>
  <c r="BH72" i="1"/>
  <c r="AS68" i="1"/>
  <c r="BF15" i="1"/>
  <c r="AQ12" i="1"/>
  <c r="BH78" i="1"/>
  <c r="AL660" i="1"/>
  <c r="AP81" i="1"/>
  <c r="AL669" i="1"/>
  <c r="AZ26" i="1"/>
  <c r="AU59" i="1"/>
  <c r="BA22" i="1"/>
  <c r="AL763" i="1"/>
  <c r="AL242" i="1"/>
  <c r="AY462" i="1"/>
  <c r="BC2" i="1"/>
  <c r="AR10" i="1"/>
  <c r="AV860" i="1"/>
  <c r="BD2" i="1"/>
  <c r="AT79" i="1"/>
  <c r="AR77" i="1"/>
  <c r="AU52" i="1"/>
  <c r="BG475" i="1"/>
  <c r="BG861" i="1"/>
  <c r="BI980" i="1"/>
  <c r="BE971" i="1"/>
  <c r="AX435" i="1"/>
  <c r="AP910" i="1"/>
  <c r="AO951" i="1"/>
  <c r="AR897" i="1"/>
  <c r="AZ920" i="1"/>
  <c r="AV80" i="1"/>
  <c r="BB938" i="1"/>
  <c r="BH26" i="1"/>
  <c r="AL723" i="1"/>
  <c r="AT36" i="1"/>
  <c r="BG81" i="1"/>
  <c r="AL98" i="1"/>
  <c r="AQ28" i="1"/>
  <c r="AU863" i="1"/>
  <c r="AP77" i="1"/>
  <c r="AL666" i="1"/>
  <c r="BE50" i="1"/>
  <c r="AT63" i="1"/>
  <c r="BA110" i="1"/>
  <c r="AT43" i="1"/>
  <c r="AT69" i="1"/>
  <c r="AS19" i="1"/>
  <c r="AL467" i="1"/>
  <c r="AL704" i="1"/>
  <c r="AW874" i="1"/>
  <c r="AY55" i="1"/>
  <c r="AP8" i="1"/>
  <c r="AT110" i="1"/>
  <c r="BE894" i="1"/>
  <c r="AX879" i="1"/>
  <c r="BG879" i="1"/>
  <c r="BE433" i="1"/>
  <c r="AQ872" i="1"/>
  <c r="AV937" i="1"/>
  <c r="AU51" i="1"/>
  <c r="AP413" i="1"/>
  <c r="BE66" i="1"/>
  <c r="BI75" i="1"/>
  <c r="BI63" i="1"/>
  <c r="AV25" i="1"/>
  <c r="AL7" i="1"/>
  <c r="AU34" i="1"/>
  <c r="AL303" i="1"/>
  <c r="AL520" i="1"/>
  <c r="AL299" i="1"/>
  <c r="AT56" i="1"/>
  <c r="BF16" i="1"/>
  <c r="BE81" i="1"/>
  <c r="AL103" i="1"/>
  <c r="BD66" i="1"/>
  <c r="AR83" i="1"/>
  <c r="BA46" i="1"/>
  <c r="AO42" i="1"/>
  <c r="AZ49" i="1"/>
  <c r="AL714" i="1"/>
  <c r="BG83" i="1"/>
  <c r="AV78" i="1"/>
  <c r="AP67" i="1"/>
  <c r="BI93" i="1"/>
  <c r="AS80" i="1"/>
  <c r="AV6" i="1"/>
  <c r="BG884" i="1"/>
  <c r="BH81" i="1"/>
  <c r="AU49" i="1"/>
  <c r="BC88" i="1"/>
  <c r="AL328" i="1"/>
  <c r="AX50" i="1"/>
  <c r="AO78" i="1"/>
  <c r="AS929" i="1"/>
  <c r="BI77" i="1"/>
  <c r="AR938" i="1"/>
  <c r="AX71" i="1"/>
  <c r="AV109" i="1"/>
  <c r="AQ101" i="1"/>
  <c r="AO53" i="1"/>
  <c r="AX10" i="1"/>
  <c r="AQ90" i="1"/>
  <c r="AT93" i="1"/>
  <c r="AY91" i="1"/>
  <c r="AR60" i="1"/>
  <c r="AU17" i="1"/>
  <c r="BD107" i="1"/>
  <c r="BD89" i="1"/>
  <c r="BH61" i="1"/>
  <c r="AX110" i="1"/>
  <c r="BH40" i="1"/>
  <c r="AZ931" i="1"/>
  <c r="BC937" i="1"/>
  <c r="BA445" i="1"/>
  <c r="AX896" i="1"/>
  <c r="AS106" i="1"/>
  <c r="AL821" i="1"/>
  <c r="AX909" i="1"/>
  <c r="AU966" i="1"/>
  <c r="AV66" i="1"/>
  <c r="AX103" i="1"/>
  <c r="AT920" i="1"/>
  <c r="BH33" i="1"/>
  <c r="AX16" i="1"/>
  <c r="AQ89" i="1"/>
  <c r="AX69" i="1"/>
  <c r="BF5" i="1"/>
  <c r="AQ863" i="1"/>
  <c r="BB879" i="1"/>
  <c r="AV904" i="1"/>
  <c r="BB47" i="1"/>
  <c r="AU891" i="1"/>
  <c r="BB467" i="1"/>
  <c r="AL815" i="1"/>
  <c r="AT71" i="1"/>
  <c r="BG880" i="1"/>
  <c r="AL801" i="1"/>
  <c r="AS46" i="1"/>
  <c r="AW21" i="1"/>
  <c r="AL11" i="1"/>
  <c r="AS99" i="1"/>
  <c r="AL507" i="1"/>
  <c r="AX29" i="1"/>
  <c r="AT923" i="1"/>
  <c r="AP87" i="1"/>
  <c r="AY48" i="1"/>
  <c r="AW470" i="1"/>
  <c r="AZ905" i="1"/>
  <c r="AV4" i="1"/>
  <c r="BE65" i="1"/>
  <c r="AL2" i="1"/>
  <c r="AX65" i="1"/>
  <c r="AT943" i="1"/>
  <c r="BA461" i="1"/>
  <c r="BB922" i="1"/>
  <c r="AP380" i="1"/>
  <c r="BE877" i="1"/>
  <c r="BJ887" i="1"/>
  <c r="AP983" i="1"/>
  <c r="AW926" i="1"/>
  <c r="AY50" i="1"/>
  <c r="BD17" i="1"/>
  <c r="BD75" i="1"/>
  <c r="AY9" i="1"/>
  <c r="AO987" i="1"/>
  <c r="AX68" i="1"/>
  <c r="BE21" i="1"/>
  <c r="AL853" i="1"/>
  <c r="AW987" i="1"/>
  <c r="BE95" i="1"/>
  <c r="AL827" i="1"/>
  <c r="AQ71" i="1"/>
  <c r="AO98" i="1"/>
  <c r="AZ75" i="1"/>
  <c r="BB253" i="1"/>
  <c r="AQ890" i="1"/>
  <c r="AQ900" i="1"/>
  <c r="AP465" i="1"/>
  <c r="AV414" i="1"/>
  <c r="BD463" i="1"/>
  <c r="AU96" i="1"/>
  <c r="BG451" i="1"/>
  <c r="AQ38" i="1"/>
  <c r="AQ11" i="1"/>
  <c r="AU37" i="1"/>
  <c r="AY105" i="1"/>
  <c r="AR21" i="1"/>
  <c r="BI36" i="1"/>
  <c r="AZ59" i="1"/>
  <c r="AL644" i="1"/>
  <c r="BI39" i="1"/>
  <c r="BE9" i="1"/>
  <c r="BJ46" i="1"/>
  <c r="BG76" i="1"/>
  <c r="BA65" i="1"/>
  <c r="AW85" i="1"/>
  <c r="BD28" i="1"/>
  <c r="AL289" i="1"/>
  <c r="BE91" i="1"/>
  <c r="AL312" i="1"/>
  <c r="AL347" i="1"/>
  <c r="AR29" i="1"/>
  <c r="BI927" i="1"/>
  <c r="AL236" i="1"/>
  <c r="AL4" i="1"/>
  <c r="AL675" i="1"/>
  <c r="AL608" i="1"/>
  <c r="BB41" i="1"/>
  <c r="BI34" i="1"/>
  <c r="AT91" i="1"/>
  <c r="BI70" i="1"/>
  <c r="AL585" i="1"/>
  <c r="BA78" i="1"/>
  <c r="BB15" i="1"/>
  <c r="BD104" i="1"/>
  <c r="AL605" i="1"/>
  <c r="AL452" i="1"/>
  <c r="AL610" i="1"/>
  <c r="BI88" i="1"/>
  <c r="BJ86" i="1"/>
  <c r="BC30" i="1"/>
  <c r="AQ14" i="1"/>
  <c r="AS37" i="1"/>
  <c r="AU71" i="1"/>
  <c r="AS49" i="1"/>
  <c r="AL542" i="1"/>
  <c r="AL806" i="1"/>
  <c r="BE31" i="1"/>
  <c r="AS100" i="1"/>
  <c r="BA83" i="1"/>
  <c r="AL537" i="1"/>
  <c r="AY25" i="1"/>
  <c r="BA74" i="1"/>
  <c r="AS82" i="1"/>
  <c r="AS78" i="1"/>
  <c r="AU947" i="1"/>
  <c r="AP971" i="1"/>
  <c r="AW900" i="1"/>
  <c r="AO927" i="1"/>
  <c r="BI889" i="1"/>
  <c r="BB60" i="1"/>
  <c r="AU982" i="1"/>
  <c r="AS21" i="1"/>
  <c r="BI474" i="1"/>
  <c r="BF922" i="1"/>
  <c r="AT64" i="1"/>
  <c r="BJ410" i="1"/>
  <c r="AL957" i="1"/>
  <c r="AT33" i="1"/>
  <c r="AO48" i="1"/>
  <c r="AL749" i="1"/>
  <c r="AO109" i="1"/>
  <c r="AS64" i="1"/>
  <c r="AY22" i="1"/>
  <c r="AZ18" i="1"/>
  <c r="AU915" i="1"/>
  <c r="BA75" i="1"/>
  <c r="BI74" i="1"/>
  <c r="AT100" i="1"/>
  <c r="AL228" i="1"/>
  <c r="AL402" i="1"/>
  <c r="AT910" i="1"/>
  <c r="BA900" i="1"/>
  <c r="AQ988" i="1"/>
  <c r="AL62" i="1"/>
  <c r="BH60" i="1"/>
  <c r="AR88" i="1"/>
  <c r="BF975" i="1"/>
  <c r="BD23" i="1"/>
  <c r="AT310" i="1"/>
  <c r="AR979" i="1"/>
  <c r="AY933" i="1"/>
  <c r="AQ43" i="1"/>
  <c r="AL645" i="1"/>
  <c r="AW78" i="1"/>
  <c r="AP109" i="1"/>
  <c r="BH951" i="1"/>
  <c r="AX938" i="1"/>
  <c r="AL667" i="1"/>
  <c r="BJ59" i="1"/>
  <c r="BA859" i="1"/>
  <c r="AW89" i="1"/>
  <c r="AZ44" i="1"/>
  <c r="AV90" i="1"/>
  <c r="AL575" i="1"/>
  <c r="AR64" i="1"/>
  <c r="AT37" i="1"/>
  <c r="BJ52" i="1"/>
  <c r="AR110" i="1"/>
  <c r="AW91" i="1"/>
  <c r="AQ72" i="1"/>
  <c r="AQ859" i="1"/>
  <c r="AL736" i="1"/>
  <c r="AZ91" i="1"/>
  <c r="AY33" i="1"/>
  <c r="AL832" i="1"/>
  <c r="BD7" i="1"/>
  <c r="AP100" i="1"/>
  <c r="AW27" i="1"/>
  <c r="AR870" i="1"/>
  <c r="BA19" i="1"/>
  <c r="AU939" i="1"/>
  <c r="AU907" i="1"/>
  <c r="AU877" i="1"/>
  <c r="AW102" i="1"/>
  <c r="BA901" i="1"/>
  <c r="AQ938" i="1"/>
  <c r="AR933" i="1"/>
  <c r="AZ12" i="1"/>
  <c r="BE71" i="1"/>
  <c r="AO72" i="1"/>
  <c r="AL819" i="1"/>
  <c r="AU100" i="1"/>
  <c r="AL862" i="1"/>
  <c r="BB18" i="1"/>
  <c r="AT914" i="1"/>
  <c r="AL227" i="1"/>
  <c r="AY987" i="1"/>
  <c r="BF977" i="1"/>
  <c r="AL12" i="1"/>
  <c r="AQ106" i="1"/>
  <c r="BF81" i="1"/>
  <c r="AR16" i="1"/>
  <c r="AO47" i="1"/>
  <c r="BB4" i="1"/>
  <c r="BI55" i="1"/>
  <c r="AQ919" i="1"/>
  <c r="AZ5" i="1"/>
  <c r="BE106" i="1"/>
  <c r="BB36" i="1"/>
  <c r="AS93" i="1"/>
  <c r="AS887" i="1"/>
  <c r="BG404" i="1"/>
  <c r="AL405" i="1"/>
  <c r="BJ8" i="1"/>
  <c r="BC25" i="1"/>
  <c r="AP19" i="1"/>
  <c r="AO915" i="1"/>
  <c r="AY90" i="1"/>
  <c r="BH936" i="1"/>
  <c r="AL417" i="1"/>
  <c r="AL486" i="1"/>
  <c r="BH891" i="1"/>
  <c r="AW899" i="1"/>
  <c r="AS924" i="1"/>
  <c r="BA464" i="1"/>
  <c r="AV58" i="1"/>
  <c r="AR984" i="1"/>
  <c r="BB48" i="1"/>
  <c r="BE921" i="1"/>
  <c r="BA875" i="1"/>
  <c r="BC14" i="1"/>
  <c r="AP97" i="1"/>
  <c r="BC60" i="1"/>
  <c r="AR5" i="1"/>
  <c r="AP29" i="1"/>
  <c r="BI33" i="1"/>
  <c r="AL834" i="1"/>
  <c r="BF921" i="1"/>
  <c r="AV451" i="1"/>
  <c r="AU875" i="1"/>
  <c r="BH16" i="1"/>
  <c r="BC55" i="1"/>
  <c r="BJ441" i="1"/>
  <c r="AW901" i="1"/>
  <c r="AZ914" i="1"/>
  <c r="AW13" i="1"/>
  <c r="BG3" i="1"/>
  <c r="AO70" i="1"/>
  <c r="AL837" i="1"/>
  <c r="BE452" i="1"/>
  <c r="AU10" i="1"/>
  <c r="AX89" i="1"/>
  <c r="AL276" i="1"/>
  <c r="AZ76" i="1"/>
  <c r="AR26" i="1"/>
  <c r="BA87" i="1"/>
  <c r="AT30" i="1"/>
  <c r="AT42" i="1"/>
  <c r="AL364" i="1"/>
  <c r="BC889" i="1"/>
  <c r="AL777" i="1"/>
  <c r="BJ964" i="1"/>
  <c r="BF73" i="1"/>
  <c r="BF106" i="1"/>
  <c r="BH89" i="1"/>
  <c r="BH109" i="1"/>
  <c r="AU30" i="1"/>
  <c r="AO922" i="1"/>
  <c r="BG899" i="1"/>
  <c r="AU80" i="1"/>
  <c r="BC865" i="1"/>
  <c r="BI433" i="1"/>
  <c r="AV307" i="1"/>
  <c r="BJ57" i="1"/>
  <c r="BH981" i="1"/>
  <c r="AL794" i="1"/>
  <c r="BB29" i="1"/>
  <c r="AT983" i="1"/>
  <c r="AY909" i="1"/>
  <c r="BE84" i="1"/>
  <c r="AQ15" i="1"/>
  <c r="BA33" i="1"/>
  <c r="AL823" i="1"/>
  <c r="AQ84" i="1"/>
  <c r="AP94" i="1"/>
  <c r="AO86" i="1"/>
  <c r="BI105" i="1"/>
  <c r="AL796" i="1"/>
  <c r="BE911" i="1"/>
  <c r="BI860" i="1"/>
  <c r="BG11" i="1"/>
  <c r="AX101" i="1"/>
  <c r="AW31" i="1"/>
  <c r="AW43" i="1"/>
  <c r="AX56" i="1"/>
  <c r="BI92" i="1"/>
  <c r="AL226" i="1"/>
  <c r="AU90" i="1"/>
  <c r="BC32" i="1"/>
  <c r="BH457" i="1"/>
  <c r="AY983" i="1"/>
  <c r="AW896" i="1"/>
  <c r="AV901" i="1"/>
  <c r="BC93" i="1"/>
  <c r="BC969" i="1"/>
  <c r="BJ924" i="1"/>
  <c r="BH44" i="1"/>
  <c r="AR19" i="1"/>
  <c r="AL89" i="1"/>
  <c r="BD64" i="1"/>
  <c r="BJ95" i="1"/>
  <c r="AP69" i="1"/>
  <c r="BJ452" i="1"/>
  <c r="AL359" i="1"/>
  <c r="AT934" i="1"/>
  <c r="AT21" i="1"/>
  <c r="BC58" i="1"/>
  <c r="AL561" i="1"/>
  <c r="AT61" i="1"/>
  <c r="AL836" i="1"/>
  <c r="AP39" i="1"/>
  <c r="AL76" i="1"/>
  <c r="BC62" i="1"/>
  <c r="AV983" i="1"/>
  <c r="BF881" i="1"/>
  <c r="AS44" i="1"/>
  <c r="AU110" i="1"/>
  <c r="AL282" i="1"/>
  <c r="AR105" i="1"/>
  <c r="AT94" i="1"/>
  <c r="AU93" i="1"/>
  <c r="AL658" i="1"/>
  <c r="AS76" i="1"/>
  <c r="AL728" i="1"/>
  <c r="BF97" i="1"/>
  <c r="BJ66" i="1"/>
  <c r="AL411" i="1"/>
  <c r="AL234" i="1"/>
  <c r="AL250" i="1"/>
  <c r="BC110" i="1"/>
  <c r="AT17" i="1"/>
  <c r="AL623" i="1"/>
  <c r="AT76" i="1"/>
  <c r="AY27" i="1"/>
  <c r="BE46" i="1"/>
  <c r="AL271" i="1"/>
  <c r="BJ935" i="1"/>
  <c r="BD930" i="1"/>
  <c r="AL556" i="1"/>
  <c r="AT987" i="1"/>
  <c r="BJ91" i="1"/>
  <c r="BF14" i="1"/>
  <c r="AL642" i="1"/>
  <c r="AL859" i="1"/>
  <c r="BE22" i="1"/>
  <c r="BF21" i="1"/>
  <c r="AS95" i="1"/>
  <c r="AS70" i="1"/>
  <c r="AX61" i="1"/>
  <c r="BB105" i="1"/>
  <c r="BF45" i="1"/>
  <c r="BB67" i="1"/>
  <c r="AY94" i="1"/>
  <c r="BI56" i="1"/>
  <c r="AT59" i="1"/>
  <c r="AQ967" i="1"/>
  <c r="BB914" i="1"/>
  <c r="BA91" i="1"/>
  <c r="AX87" i="1"/>
  <c r="AU36" i="1"/>
  <c r="AL455" i="1"/>
  <c r="AY919" i="1"/>
  <c r="BB891" i="1"/>
  <c r="BI78" i="1"/>
  <c r="AL419" i="1"/>
  <c r="AL808" i="1"/>
  <c r="AQ25" i="1"/>
  <c r="AY916" i="1"/>
  <c r="AR914" i="1"/>
  <c r="AO901" i="1"/>
  <c r="BG982" i="1"/>
  <c r="AS988" i="1"/>
  <c r="AX31" i="1"/>
  <c r="AZ71" i="1"/>
  <c r="AT396" i="1"/>
  <c r="BF887" i="1"/>
  <c r="BH106" i="1"/>
  <c r="BJ34" i="1"/>
  <c r="BD79" i="1"/>
  <c r="AL426" i="1"/>
  <c r="AL838" i="1"/>
  <c r="AL697" i="1"/>
  <c r="AQ33" i="1"/>
  <c r="AL454" i="1"/>
  <c r="BG38" i="1"/>
  <c r="AR40" i="1"/>
  <c r="AL730" i="1"/>
  <c r="AL348" i="1"/>
  <c r="BD78" i="1"/>
  <c r="AW22" i="1"/>
  <c r="BE82" i="1"/>
  <c r="BJ3" i="1"/>
  <c r="BB927" i="1"/>
  <c r="AW80" i="1"/>
  <c r="BI42" i="1"/>
  <c r="AY29" i="1"/>
  <c r="AL399" i="1"/>
  <c r="AL64" i="1"/>
  <c r="BA55" i="1"/>
  <c r="AR23" i="1"/>
  <c r="AL369" i="1"/>
  <c r="AL949" i="1"/>
  <c r="BD50" i="1"/>
  <c r="BE18" i="1"/>
  <c r="AL14" i="1"/>
  <c r="AR82" i="1"/>
  <c r="BC37" i="1"/>
  <c r="AO41" i="1"/>
  <c r="AL734" i="1"/>
  <c r="AV65" i="1"/>
  <c r="BD3" i="1"/>
  <c r="AL267" i="1"/>
  <c r="AX66" i="1"/>
  <c r="AV38" i="1"/>
  <c r="AQ80" i="1"/>
  <c r="AL708" i="1"/>
  <c r="AY96" i="1"/>
  <c r="AL19" i="1"/>
  <c r="AL377" i="1"/>
  <c r="AL933" i="1"/>
  <c r="BA31" i="1"/>
  <c r="AV22" i="1"/>
  <c r="AL39" i="1"/>
  <c r="BH85" i="1"/>
  <c r="AQ74" i="1"/>
  <c r="AL100" i="1"/>
  <c r="AT80" i="1"/>
  <c r="BG82" i="1"/>
  <c r="AL953" i="1"/>
  <c r="AL37" i="1"/>
  <c r="AS32" i="1"/>
  <c r="AS41" i="1"/>
  <c r="AL401" i="1"/>
  <c r="BG31" i="1"/>
  <c r="BC24" i="1"/>
  <c r="AQ108" i="1"/>
  <c r="AL470" i="1"/>
  <c r="BF25" i="1"/>
  <c r="BG9" i="1"/>
  <c r="AR91" i="1"/>
  <c r="AO9" i="1"/>
  <c r="AP89" i="1"/>
  <c r="AL48" i="1"/>
  <c r="AY906" i="1"/>
  <c r="AT105" i="1"/>
  <c r="AW67" i="1"/>
  <c r="BI24" i="1"/>
  <c r="AL109" i="1"/>
  <c r="AZ25" i="1"/>
  <c r="BJ108" i="1"/>
  <c r="BG84" i="1"/>
  <c r="AL450" i="1"/>
  <c r="AV34" i="1"/>
  <c r="AL105" i="1"/>
  <c r="BH38" i="1"/>
  <c r="BG5" i="1"/>
  <c r="BG37" i="1"/>
  <c r="AL635" i="1"/>
  <c r="BD39" i="1"/>
  <c r="AL225" i="1"/>
  <c r="BC42" i="1"/>
  <c r="BF926" i="1"/>
  <c r="BF98" i="1"/>
  <c r="AL362" i="1"/>
  <c r="AL789" i="1"/>
  <c r="BE85" i="1"/>
  <c r="BF32" i="1"/>
  <c r="AL247" i="1"/>
  <c r="BC925" i="1"/>
  <c r="BH8" i="1"/>
  <c r="BJ87" i="1"/>
  <c r="BI12" i="1"/>
  <c r="BG75" i="1"/>
  <c r="BG62" i="1"/>
  <c r="BG34" i="1"/>
  <c r="AL63" i="1"/>
  <c r="AY99" i="1"/>
  <c r="BI103" i="1"/>
  <c r="AO99" i="1"/>
  <c r="BA101" i="1"/>
  <c r="BA28" i="1"/>
  <c r="AL528" i="1"/>
  <c r="AL725" i="1"/>
  <c r="AX34" i="1"/>
  <c r="AL941" i="1"/>
  <c r="BA32" i="1"/>
  <c r="BA85" i="1"/>
  <c r="BF80" i="1"/>
  <c r="AW68" i="1"/>
  <c r="AL373" i="1"/>
  <c r="AR106" i="1"/>
  <c r="AL284" i="1"/>
  <c r="AO21" i="1"/>
  <c r="BG43" i="1"/>
  <c r="BC17" i="1"/>
  <c r="AZ27" i="1"/>
  <c r="AR4" i="1"/>
  <c r="BA93" i="1"/>
  <c r="AL594" i="1"/>
  <c r="BJ12" i="1"/>
  <c r="BB37" i="1"/>
  <c r="BF87" i="1"/>
  <c r="BB25" i="1"/>
  <c r="AZ47" i="1"/>
  <c r="AO29" i="1"/>
  <c r="BE36" i="1"/>
  <c r="AW73" i="1"/>
  <c r="AX85" i="1"/>
  <c r="AL93" i="1"/>
  <c r="AL597" i="1"/>
  <c r="AQ30" i="1"/>
  <c r="AZ110" i="1"/>
  <c r="AY37" i="1"/>
  <c r="BH87" i="1"/>
  <c r="AL67" i="1"/>
  <c r="AL517" i="1"/>
  <c r="BA41" i="1"/>
  <c r="AL241" i="1"/>
  <c r="BJ33" i="1"/>
  <c r="AT38" i="1"/>
  <c r="BD25" i="1"/>
  <c r="BE64" i="1"/>
  <c r="AL86" i="1"/>
  <c r="AR72" i="1"/>
  <c r="AU910" i="1"/>
  <c r="BJ980" i="1"/>
  <c r="AL771" i="1"/>
  <c r="AL434" i="1"/>
  <c r="AL82" i="1"/>
  <c r="BH84" i="1"/>
  <c r="BC74" i="1"/>
  <c r="BI936" i="1"/>
  <c r="BC932" i="1"/>
  <c r="AR86" i="1"/>
  <c r="BI17" i="1"/>
  <c r="AL720" i="1"/>
  <c r="BC99" i="1"/>
  <c r="BG95" i="1"/>
  <c r="AL357" i="1"/>
  <c r="AL497" i="1"/>
  <c r="BD926" i="1"/>
  <c r="AY88" i="1"/>
  <c r="AL77" i="1"/>
  <c r="AU39" i="1"/>
  <c r="BB21" i="1"/>
  <c r="AL673" i="1"/>
  <c r="AL710" i="1"/>
  <c r="AU109" i="1"/>
  <c r="AW100" i="1"/>
  <c r="BE7" i="1"/>
  <c r="AL560" i="1"/>
  <c r="AY102" i="1"/>
  <c r="BG929" i="1"/>
  <c r="AP906" i="1"/>
  <c r="AL882" i="1"/>
  <c r="AL769" i="1"/>
  <c r="AS24" i="1"/>
  <c r="BC36" i="1"/>
  <c r="BE88" i="1"/>
  <c r="AL95" i="1"/>
  <c r="BH77" i="1"/>
  <c r="AT82" i="1"/>
  <c r="AL621" i="1"/>
  <c r="BA90" i="1"/>
  <c r="AX109" i="1"/>
  <c r="BB8" i="1"/>
  <c r="AT103" i="1"/>
  <c r="BF55" i="1"/>
  <c r="BB985" i="1"/>
  <c r="BE52" i="1"/>
  <c r="AW14" i="1"/>
  <c r="AY461" i="1"/>
  <c r="AL365" i="1"/>
  <c r="BD973" i="1"/>
  <c r="BF943" i="1"/>
  <c r="BI904" i="1"/>
  <c r="AL962" i="1"/>
  <c r="BC41" i="1"/>
  <c r="BD72" i="1"/>
  <c r="AL370" i="1"/>
  <c r="AL869" i="1"/>
  <c r="AL87" i="1"/>
  <c r="AL577" i="1"/>
  <c r="AX23" i="1"/>
  <c r="AW19" i="1"/>
  <c r="BI83" i="1"/>
  <c r="BA64" i="1"/>
  <c r="AL481" i="1"/>
  <c r="AL311" i="1"/>
  <c r="BJ29" i="1"/>
  <c r="BC76" i="1"/>
  <c r="AS938" i="1"/>
  <c r="BA881" i="1"/>
  <c r="AU859" i="1"/>
  <c r="AL403" i="1"/>
  <c r="BG39" i="1"/>
  <c r="AP78" i="1"/>
  <c r="AL84" i="1"/>
  <c r="BF74" i="1"/>
  <c r="AQ41" i="1"/>
  <c r="AL760" i="1"/>
  <c r="AL445" i="1"/>
  <c r="AL68" i="1"/>
  <c r="AL259" i="1"/>
  <c r="AL607" i="1"/>
  <c r="AL107" i="1"/>
  <c r="AL677" i="1"/>
  <c r="AX81" i="1"/>
  <c r="BF24" i="1"/>
  <c r="BB929" i="1"/>
  <c r="BJ986" i="1"/>
  <c r="AL745" i="1"/>
  <c r="BI51" i="1"/>
  <c r="BI71" i="1"/>
  <c r="AV98" i="1"/>
  <c r="AL336" i="1"/>
  <c r="AL534" i="1"/>
  <c r="BA16" i="1"/>
  <c r="AW66" i="1"/>
  <c r="AP861" i="1"/>
  <c r="AL298" i="1"/>
  <c r="AL269" i="1"/>
  <c r="AR104" i="1"/>
  <c r="BF34" i="1"/>
  <c r="AQ40" i="1"/>
  <c r="AS26" i="1"/>
  <c r="AQ88" i="1"/>
  <c r="BJ97" i="1"/>
  <c r="BA72" i="1"/>
  <c r="AR7" i="1"/>
  <c r="AT88" i="1"/>
  <c r="AW11" i="1"/>
  <c r="BE32" i="1"/>
  <c r="AW62" i="1"/>
  <c r="BC22" i="1"/>
  <c r="AW29" i="1"/>
  <c r="AY78" i="1"/>
  <c r="AL392" i="1"/>
  <c r="AL367" i="1"/>
  <c r="AY40" i="1"/>
  <c r="AL415" i="1"/>
  <c r="AZ85" i="1"/>
  <c r="AL408" i="1"/>
  <c r="AU81" i="1"/>
  <c r="AV82" i="1"/>
  <c r="AL694" i="1"/>
  <c r="AL274" i="1"/>
  <c r="AL309" i="1"/>
  <c r="AL421" i="1"/>
  <c r="BJ79" i="1"/>
  <c r="AX4" i="1"/>
  <c r="AL47" i="1"/>
  <c r="AL743" i="1"/>
  <c r="AR31" i="1"/>
  <c r="AW97" i="1"/>
  <c r="AT25" i="1"/>
  <c r="AL460" i="1"/>
  <c r="AL110" i="1"/>
  <c r="AU77" i="1"/>
  <c r="AL842" i="1"/>
  <c r="BC90" i="1"/>
  <c r="AL313" i="1"/>
  <c r="AL854" i="1"/>
  <c r="BI97" i="1"/>
  <c r="AP73" i="1"/>
  <c r="AS69" i="1"/>
  <c r="AL482" i="1"/>
  <c r="AO57" i="1"/>
  <c r="AO24" i="1"/>
  <c r="AL590" i="1"/>
  <c r="BC900" i="1"/>
  <c r="AR917" i="1"/>
  <c r="AW946" i="1"/>
  <c r="BB934" i="1"/>
  <c r="AP101" i="1"/>
  <c r="AU928" i="1"/>
  <c r="AX911" i="1"/>
  <c r="AO50" i="1"/>
  <c r="AL868" i="1"/>
  <c r="AL787" i="1"/>
  <c r="BC66" i="1"/>
  <c r="AL383" i="1"/>
  <c r="AY75" i="1"/>
  <c r="AV26" i="1"/>
  <c r="AP36" i="1"/>
  <c r="AL670" i="1"/>
  <c r="AL879" i="1"/>
  <c r="AZ101" i="1"/>
  <c r="AL438" i="1"/>
  <c r="AP26" i="1"/>
  <c r="BB76" i="1"/>
  <c r="AV35" i="1"/>
  <c r="AL424" i="1"/>
  <c r="AS81" i="1"/>
  <c r="AV926" i="1"/>
  <c r="AU909" i="1"/>
  <c r="AO984" i="1"/>
  <c r="AW23" i="1"/>
  <c r="AL330" i="1"/>
  <c r="AL587" i="1"/>
  <c r="AL942" i="1"/>
  <c r="AV60" i="1"/>
  <c r="AU8" i="1"/>
  <c r="AL656" i="1"/>
  <c r="AT938" i="1"/>
  <c r="AV36" i="1"/>
  <c r="AV8" i="1"/>
  <c r="BB924" i="1"/>
  <c r="AU962" i="1"/>
  <c r="BB56" i="1"/>
  <c r="AP885" i="1"/>
  <c r="BC94" i="1"/>
  <c r="AL461" i="1"/>
  <c r="AX82" i="1"/>
  <c r="AX62" i="1"/>
  <c r="AR97" i="1"/>
  <c r="AX106" i="1"/>
  <c r="AQ36" i="1"/>
  <c r="AP16" i="1"/>
  <c r="AT72" i="1"/>
  <c r="BD6" i="1"/>
  <c r="AV83" i="1"/>
  <c r="BF66" i="1"/>
  <c r="BJ15" i="1"/>
  <c r="AL97" i="1"/>
  <c r="BJ41" i="1"/>
  <c r="AV76" i="1"/>
  <c r="BJ65" i="1"/>
  <c r="BC72" i="1"/>
  <c r="AL80" i="1"/>
  <c r="AL654" i="1"/>
  <c r="BI61" i="1"/>
  <c r="AL375" i="1"/>
  <c r="AL698" i="1"/>
  <c r="AL326" i="1"/>
  <c r="AL715" i="1"/>
  <c r="AR24" i="1"/>
  <c r="AL13" i="1"/>
  <c r="BI81" i="1"/>
  <c r="AT8" i="1"/>
  <c r="AR62" i="1"/>
  <c r="AL91" i="1"/>
  <c r="AS31" i="1"/>
  <c r="AV47" i="1"/>
  <c r="AL683" i="1"/>
  <c r="AY938" i="1"/>
  <c r="BH105" i="1"/>
  <c r="BG106" i="1"/>
  <c r="AX60" i="1"/>
  <c r="BI84" i="1"/>
  <c r="BA59" i="1"/>
  <c r="BF100" i="1"/>
  <c r="BG74" i="1"/>
  <c r="AL99" i="1"/>
  <c r="AW32" i="1"/>
  <c r="BJ908" i="1"/>
  <c r="AT66" i="1"/>
  <c r="AX36" i="1"/>
  <c r="AS63" i="1"/>
  <c r="BF109" i="1"/>
  <c r="AL571" i="1"/>
  <c r="AV41" i="1"/>
  <c r="BC38" i="1"/>
  <c r="AL300" i="1"/>
  <c r="AL446" i="1"/>
  <c r="AL49" i="1"/>
  <c r="AL363" i="1"/>
  <c r="AX859" i="1"/>
  <c r="AT39" i="1"/>
  <c r="BD34" i="1"/>
  <c r="BH101" i="1"/>
  <c r="AX41" i="1"/>
  <c r="BI38" i="1"/>
  <c r="AL90" i="1"/>
  <c r="AL937" i="1"/>
  <c r="BH37" i="1"/>
  <c r="AX79" i="1"/>
  <c r="AQ77" i="1"/>
  <c r="AS25" i="1"/>
  <c r="AL738" i="1"/>
  <c r="AZ35" i="1"/>
  <c r="AU85" i="1"/>
  <c r="AL744" i="1"/>
  <c r="AW28" i="1"/>
  <c r="AL307" i="1"/>
  <c r="BE28" i="1"/>
  <c r="AL65" i="1"/>
  <c r="AT929" i="1"/>
  <c r="BA921" i="1"/>
  <c r="AV965" i="1"/>
  <c r="BJ38" i="1"/>
  <c r="AY19" i="1"/>
  <c r="AQ479" i="1"/>
  <c r="AX443" i="1"/>
  <c r="AW77" i="1"/>
  <c r="AW90" i="1"/>
  <c r="AW18" i="1"/>
  <c r="AT86" i="1"/>
  <c r="AL791" i="1"/>
  <c r="AL719" i="1"/>
  <c r="AL413" i="1"/>
  <c r="BB64" i="1"/>
  <c r="BG47" i="1"/>
  <c r="BD31" i="1"/>
  <c r="AR65" i="1"/>
  <c r="AL595" i="1"/>
  <c r="BA77" i="1"/>
  <c r="AX28" i="1"/>
  <c r="AY24" i="1"/>
  <c r="AO106" i="1"/>
  <c r="AW39" i="1"/>
  <c r="AL940" i="1"/>
  <c r="AP30" i="1"/>
  <c r="AL851" i="1"/>
  <c r="AL389" i="1"/>
  <c r="AL409" i="1"/>
  <c r="AU11" i="1"/>
  <c r="AU107" i="1"/>
  <c r="AS74" i="1"/>
  <c r="AO97" i="1"/>
  <c r="BJ27" i="1"/>
  <c r="BB77" i="1"/>
  <c r="BJ106" i="1"/>
  <c r="AL397" i="1"/>
  <c r="AL38" i="1"/>
  <c r="AR58" i="1"/>
  <c r="AO39" i="1"/>
  <c r="AL78" i="1"/>
  <c r="AZ81" i="1"/>
  <c r="AO23" i="1"/>
  <c r="BE35" i="1"/>
  <c r="BB987" i="1"/>
  <c r="AL843" i="1"/>
  <c r="AL106" i="1"/>
  <c r="BG40" i="1"/>
  <c r="BJ76" i="1"/>
  <c r="AL255" i="1"/>
  <c r="BI31" i="1"/>
  <c r="BC81" i="1"/>
  <c r="AW99" i="1"/>
  <c r="AP85" i="1"/>
  <c r="AO863" i="1"/>
  <c r="BD52" i="1"/>
  <c r="AL611" i="1"/>
  <c r="AW54" i="1"/>
  <c r="AL863" i="1"/>
  <c r="AL588" i="1"/>
  <c r="AL258" i="1"/>
  <c r="AL16" i="1"/>
  <c r="AP62" i="1"/>
  <c r="AV110" i="1"/>
  <c r="AL464" i="1"/>
  <c r="AL510" i="1"/>
  <c r="AL29" i="1"/>
  <c r="AQ39" i="1"/>
  <c r="AP40" i="1"/>
  <c r="AL337" i="1"/>
  <c r="AU82" i="1"/>
  <c r="AQ37" i="1"/>
  <c r="AL384" i="1"/>
  <c r="AL602" i="1"/>
  <c r="BD83" i="1"/>
  <c r="BD33" i="1"/>
  <c r="AL79" i="1"/>
  <c r="AL301" i="1"/>
  <c r="BI40" i="1"/>
  <c r="AV84" i="1"/>
  <c r="BC44" i="1"/>
  <c r="AY936" i="1"/>
  <c r="BE110" i="1"/>
  <c r="BF67" i="1"/>
  <c r="BF19" i="1"/>
  <c r="AW74" i="1"/>
  <c r="AP20" i="1"/>
  <c r="BJ866" i="1"/>
  <c r="AO34" i="1"/>
  <c r="BD101" i="1"/>
  <c r="AL579" i="1"/>
  <c r="BJ920" i="1"/>
  <c r="AQ98" i="1"/>
  <c r="BH17" i="1"/>
  <c r="AZ57" i="1"/>
  <c r="AL374" i="1"/>
  <c r="AR861" i="1"/>
  <c r="AT881" i="1"/>
  <c r="BJ31" i="1"/>
  <c r="AU987" i="1"/>
  <c r="BC883" i="1"/>
  <c r="BJ928" i="1"/>
  <c r="BI41" i="1"/>
  <c r="BF38" i="1"/>
  <c r="AL66" i="1"/>
  <c r="AL420" i="1"/>
  <c r="AQ67" i="1"/>
  <c r="AW81" i="1"/>
  <c r="BH986" i="1"/>
  <c r="BE89" i="1"/>
  <c r="AS56" i="1"/>
  <c r="BD38" i="1"/>
  <c r="AL324" i="1"/>
  <c r="BC54" i="1"/>
  <c r="BE96" i="1"/>
  <c r="AY34" i="1"/>
  <c r="AL244" i="1"/>
  <c r="AL264" i="1"/>
  <c r="AV28" i="1"/>
  <c r="AL555" i="1"/>
  <c r="AZ32" i="1"/>
  <c r="AP23" i="1"/>
  <c r="AL425" i="1"/>
  <c r="AL638" i="1"/>
  <c r="AO38" i="1"/>
  <c r="AU24" i="1"/>
  <c r="AL223" i="1"/>
  <c r="AT13" i="1"/>
  <c r="BD99" i="1"/>
  <c r="AL731" i="1"/>
  <c r="AL692" i="1"/>
  <c r="AV861" i="1"/>
  <c r="AQ10" i="1"/>
  <c r="AQ57" i="1"/>
  <c r="AW56" i="1"/>
  <c r="BD110" i="1"/>
  <c r="AO88" i="1"/>
  <c r="AL58" i="1"/>
  <c r="BC82" i="1"/>
  <c r="AL778" i="1"/>
  <c r="BB88" i="1"/>
  <c r="BG23" i="1"/>
  <c r="AL816" i="1"/>
  <c r="AL23" i="1"/>
  <c r="AY35" i="1"/>
  <c r="AY65" i="1"/>
  <c r="BF18" i="1"/>
  <c r="AL504" i="1"/>
  <c r="BI110" i="1"/>
  <c r="AT35" i="1"/>
  <c r="AT49" i="1"/>
  <c r="AW26" i="1"/>
  <c r="AY2" i="1"/>
  <c r="AP79" i="1"/>
  <c r="AL327" i="1"/>
  <c r="BB107" i="1"/>
  <c r="AL648" i="1"/>
  <c r="AY77" i="1"/>
  <c r="AS57" i="1"/>
  <c r="BF33" i="1"/>
  <c r="AX32" i="1"/>
  <c r="AL596" i="1"/>
  <c r="AR39" i="1"/>
  <c r="BF107" i="1"/>
  <c r="AR100" i="1"/>
  <c r="AL350" i="1"/>
  <c r="AW76" i="1"/>
  <c r="AL345" i="1"/>
  <c r="BF64" i="1"/>
  <c r="AW60" i="1"/>
  <c r="BI89" i="1"/>
  <c r="AO73" i="1"/>
  <c r="AZ46" i="1"/>
  <c r="AL885" i="1"/>
  <c r="AX40" i="1"/>
  <c r="BG35" i="1"/>
  <c r="AL435" i="1"/>
  <c r="AL849" i="1"/>
  <c r="AP35" i="1"/>
  <c r="AL35" i="1"/>
  <c r="BH25" i="1"/>
  <c r="BI68" i="1"/>
  <c r="AL600" i="1"/>
  <c r="AQ34" i="1"/>
  <c r="AW37" i="1"/>
  <c r="BC28" i="1"/>
  <c r="BA66" i="1"/>
  <c r="BG87" i="1"/>
  <c r="BC64" i="1"/>
  <c r="BF88" i="1"/>
  <c r="BI107" i="1"/>
  <c r="AS73" i="1"/>
  <c r="AL944" i="1"/>
  <c r="BE25" i="1"/>
  <c r="AY82" i="1"/>
  <c r="AP33" i="1"/>
  <c r="AT106" i="1"/>
  <c r="BF78" i="1"/>
  <c r="AY80" i="1"/>
  <c r="BE75" i="1"/>
  <c r="BH34" i="1"/>
  <c r="AW106" i="1"/>
  <c r="BJ78" i="1"/>
  <c r="AL484" i="1"/>
  <c r="AL876" i="1"/>
  <c r="BI35" i="1"/>
  <c r="BA80" i="1"/>
  <c r="AV39" i="1"/>
  <c r="AL88" i="1"/>
  <c r="BG22" i="1"/>
  <c r="AU16" i="1"/>
  <c r="AQ7" i="1"/>
  <c r="AV79" i="1"/>
  <c r="AL263" i="1"/>
  <c r="AL930" i="1"/>
  <c r="AX94" i="1"/>
  <c r="BC23" i="1"/>
  <c r="AL395" i="1"/>
  <c r="AY97" i="1"/>
  <c r="AR36" i="1"/>
  <c r="AL27" i="1"/>
  <c r="BI90" i="1"/>
  <c r="AL60" i="1"/>
  <c r="BF83" i="1"/>
  <c r="AL824" i="1"/>
  <c r="AL499" i="1"/>
  <c r="AL240" i="1"/>
  <c r="AY38" i="1"/>
  <c r="AL598" i="1"/>
  <c r="BB89" i="1"/>
  <c r="BG55" i="1"/>
  <c r="BI10" i="1"/>
  <c r="BB6" i="1"/>
  <c r="AZ36" i="1"/>
  <c r="AR98" i="1"/>
  <c r="BC84" i="1"/>
  <c r="BF41" i="1"/>
  <c r="BF908" i="1"/>
  <c r="AY30" i="1"/>
  <c r="AL618" i="1"/>
  <c r="BC31" i="1"/>
  <c r="BB102" i="1"/>
  <c r="BJ109" i="1"/>
  <c r="AL310" i="1"/>
  <c r="AX102" i="1"/>
  <c r="BB109" i="1"/>
  <c r="AL659" i="1"/>
  <c r="BF26" i="1"/>
  <c r="AL394" i="1"/>
  <c r="AS43" i="1"/>
  <c r="BF82" i="1"/>
  <c r="BI27" i="1"/>
  <c r="AL790" i="1"/>
  <c r="BJ83" i="1"/>
  <c r="AL56" i="1"/>
  <c r="BA86" i="1"/>
  <c r="AL954" i="1"/>
  <c r="BG27" i="1"/>
  <c r="AL476" i="1"/>
  <c r="BI94" i="1"/>
  <c r="BF108" i="1"/>
  <c r="AU894" i="1"/>
  <c r="AL783" i="1"/>
  <c r="BH52" i="1"/>
  <c r="BC951" i="1"/>
  <c r="BE925" i="1"/>
  <c r="BD84" i="1"/>
  <c r="BF909" i="1"/>
  <c r="AY930" i="1"/>
  <c r="BD62" i="1"/>
  <c r="BG863" i="1"/>
  <c r="AL514" i="1"/>
  <c r="AT41" i="1"/>
  <c r="AO40" i="1"/>
  <c r="BE29" i="1"/>
  <c r="BF929" i="1"/>
  <c r="AQ903" i="1"/>
  <c r="BJ75" i="1"/>
  <c r="BE57" i="1"/>
  <c r="AP892" i="1"/>
  <c r="AU905" i="1"/>
  <c r="AQ55" i="1"/>
  <c r="AV10" i="1"/>
  <c r="BC474" i="1"/>
  <c r="BA20" i="1"/>
  <c r="AL629" i="1"/>
  <c r="AZ60" i="1"/>
  <c r="AR28" i="1"/>
  <c r="AL306" i="1"/>
  <c r="AL857" i="1"/>
  <c r="AT50" i="1"/>
  <c r="BH83" i="1"/>
  <c r="AP37" i="1"/>
  <c r="AL83" i="1"/>
  <c r="BF30" i="1"/>
  <c r="AY87" i="1"/>
  <c r="BG28" i="1"/>
  <c r="AR85" i="1"/>
  <c r="AL386" i="1"/>
  <c r="BG41" i="1"/>
  <c r="BB933" i="1"/>
  <c r="BC95" i="1"/>
  <c r="BC26" i="1"/>
  <c r="AW24" i="1"/>
  <c r="AL382" i="1"/>
  <c r="BC50" i="1"/>
  <c r="AS8" i="1"/>
  <c r="BD94" i="1"/>
  <c r="AL768" i="1"/>
  <c r="BJ84" i="1"/>
  <c r="AL682" i="1"/>
  <c r="BD985" i="1"/>
  <c r="AZ10" i="1"/>
  <c r="BE78" i="1"/>
  <c r="AL755" i="1"/>
  <c r="AL410" i="1"/>
  <c r="BF71" i="1"/>
  <c r="BH14" i="1"/>
  <c r="AL495" i="1"/>
  <c r="AT73" i="1"/>
  <c r="BA37" i="1"/>
  <c r="AL960" i="1"/>
  <c r="AL54" i="1"/>
  <c r="AO79" i="1"/>
  <c r="BJ85" i="1"/>
  <c r="AL50" i="1"/>
  <c r="AY20" i="1"/>
  <c r="AV93" i="1"/>
  <c r="AP65" i="1"/>
  <c r="AL671" i="1"/>
  <c r="BJ80" i="1"/>
  <c r="AL72" i="1"/>
  <c r="AU58" i="1"/>
  <c r="AW35" i="1"/>
  <c r="AZ29" i="1"/>
  <c r="AZ78" i="1"/>
  <c r="BB75" i="1"/>
  <c r="AV33" i="1"/>
  <c r="BE90" i="1"/>
  <c r="AY41" i="1"/>
  <c r="AL948" i="1"/>
  <c r="AL281" i="1"/>
  <c r="BH28" i="1"/>
  <c r="BJ89" i="1"/>
  <c r="BG97" i="1"/>
  <c r="AL376" i="1"/>
  <c r="AW49" i="1"/>
  <c r="BC10" i="1"/>
  <c r="AQ95" i="1"/>
  <c r="AL627" i="1"/>
  <c r="AO103" i="1"/>
  <c r="AS109" i="1"/>
  <c r="AL221" i="1"/>
  <c r="BE16" i="1"/>
  <c r="AV72" i="1"/>
  <c r="AL526" i="1"/>
  <c r="AL657" i="1"/>
  <c r="AL855" i="1"/>
  <c r="AL500" i="1"/>
  <c r="BC27" i="1"/>
  <c r="AS65" i="1"/>
  <c r="AP82" i="1"/>
  <c r="AL539" i="1"/>
  <c r="AL285" i="1"/>
  <c r="AP103" i="1"/>
  <c r="AL448" i="1"/>
  <c r="AL870" i="1"/>
  <c r="AL40" i="1"/>
  <c r="BH43" i="1"/>
  <c r="AL8" i="1"/>
  <c r="BI938" i="1"/>
  <c r="BF39" i="1"/>
  <c r="BJ68" i="1"/>
  <c r="AL798" i="1"/>
  <c r="AW38" i="1"/>
  <c r="AO76" i="1"/>
  <c r="AL700" i="1"/>
  <c r="AP55" i="1"/>
  <c r="AP105" i="1"/>
  <c r="AL45" i="1"/>
  <c r="AL308" i="1"/>
  <c r="AX67" i="1"/>
  <c r="AL295" i="1"/>
  <c r="BB40" i="1"/>
  <c r="BC80" i="1"/>
  <c r="AU22" i="1"/>
  <c r="AO61" i="1"/>
  <c r="AP93" i="1"/>
  <c r="AL387" i="1"/>
  <c r="AL323" i="1"/>
  <c r="AY32" i="1"/>
  <c r="AL238" i="1"/>
  <c r="AL462" i="1"/>
  <c r="BB28" i="1"/>
  <c r="BD37" i="1"/>
  <c r="AR22" i="1"/>
  <c r="AS28" i="1"/>
  <c r="BG19" i="1"/>
  <c r="AU103" i="1"/>
  <c r="BH71" i="1"/>
  <c r="BB96" i="1"/>
  <c r="BF75" i="1"/>
  <c r="AL547" i="1"/>
  <c r="AU55" i="1"/>
  <c r="AL663" i="1"/>
  <c r="BG98" i="1"/>
  <c r="AO105" i="1"/>
  <c r="AY67" i="1"/>
  <c r="AL53" i="1"/>
  <c r="AO83" i="1"/>
  <c r="BD42" i="1"/>
  <c r="AO928" i="1"/>
  <c r="BE80" i="1"/>
  <c r="AL884" i="1"/>
  <c r="AX2" i="1"/>
  <c r="AO30" i="1"/>
  <c r="AU27" i="1"/>
  <c r="BG24" i="1"/>
  <c r="BD100" i="1"/>
  <c r="BG94" i="1"/>
  <c r="BC40" i="1"/>
  <c r="BJ5" i="1"/>
  <c r="AL277" i="1"/>
  <c r="AV15" i="1"/>
  <c r="AL774" i="1"/>
  <c r="BI22" i="1"/>
  <c r="AY79" i="1"/>
  <c r="AL266" i="1"/>
  <c r="BJ36" i="1"/>
  <c r="AT912" i="1"/>
  <c r="AT3" i="1"/>
  <c r="AT905" i="1"/>
  <c r="AU64" i="1"/>
  <c r="AY63" i="1"/>
  <c r="BJ42" i="1"/>
  <c r="AL636" i="1"/>
  <c r="AL501" i="1"/>
  <c r="AV81" i="1"/>
  <c r="BH107" i="1"/>
  <c r="BH19" i="1"/>
  <c r="AW929" i="1"/>
  <c r="AO27" i="1"/>
  <c r="AY863" i="1"/>
  <c r="AQ937" i="1"/>
  <c r="AP31" i="1"/>
  <c r="AL444" i="1"/>
  <c r="AY44" i="1"/>
  <c r="BH22" i="1"/>
  <c r="AO68" i="1"/>
  <c r="AL676" i="1"/>
  <c r="BA99" i="1"/>
  <c r="BF90" i="1"/>
  <c r="AW88" i="1"/>
  <c r="AV107" i="1"/>
  <c r="BF11" i="1"/>
  <c r="BI99" i="1"/>
  <c r="AP27" i="1"/>
  <c r="AR929" i="1"/>
  <c r="AL257" i="1"/>
  <c r="AL754" i="1"/>
  <c r="AQ76" i="1"/>
  <c r="BB35" i="1"/>
  <c r="AL423" i="1"/>
  <c r="AX13" i="1"/>
  <c r="BB38" i="1"/>
  <c r="AL643" i="1"/>
  <c r="AS77" i="1"/>
  <c r="AL858" i="1"/>
  <c r="BJ94" i="1"/>
  <c r="AV68" i="1"/>
  <c r="BE77" i="1"/>
  <c r="AL458" i="1"/>
  <c r="BG26" i="1"/>
  <c r="AL463" i="1"/>
  <c r="BF29" i="1"/>
  <c r="AY23" i="1"/>
  <c r="BD935" i="1"/>
  <c r="BJ49" i="1"/>
  <c r="AQ35" i="1"/>
  <c r="BC85" i="1"/>
  <c r="AX863" i="1"/>
  <c r="AO67" i="1"/>
  <c r="AP25" i="1"/>
  <c r="AU35" i="1"/>
  <c r="BA96" i="1"/>
  <c r="AL756" i="1"/>
  <c r="BG50" i="1"/>
  <c r="AL609" i="1"/>
  <c r="AL288" i="1"/>
  <c r="BG79" i="1"/>
  <c r="BA76" i="1"/>
  <c r="AU29" i="1"/>
  <c r="AR90" i="1"/>
  <c r="AU106" i="1"/>
  <c r="AL947" i="1"/>
  <c r="BG33" i="1"/>
  <c r="BF31" i="1"/>
  <c r="AX99" i="1"/>
  <c r="AL52" i="1"/>
  <c r="AQ24" i="1"/>
  <c r="BB33" i="1"/>
  <c r="AU89" i="1"/>
  <c r="AL73" i="1"/>
  <c r="AX73" i="1"/>
  <c r="BH82" i="1"/>
  <c r="BG96" i="1"/>
  <c r="BC98" i="1"/>
  <c r="BC33" i="1"/>
  <c r="AO82" i="1"/>
  <c r="AS38" i="1"/>
  <c r="BJ28" i="1"/>
  <c r="AU33" i="1"/>
  <c r="AL318" i="1"/>
  <c r="BH30" i="1"/>
  <c r="AW83" i="1"/>
  <c r="AW25" i="1"/>
  <c r="AT78" i="1"/>
  <c r="AL34" i="1"/>
  <c r="AZ82" i="1"/>
  <c r="AV863" i="1"/>
  <c r="AL275" i="1"/>
  <c r="BF920" i="1"/>
  <c r="AL32" i="1"/>
  <c r="BE938" i="1"/>
  <c r="BJ455" i="1"/>
  <c r="BI65" i="1"/>
  <c r="AR894" i="1"/>
  <c r="BD920" i="1"/>
  <c r="AT48" i="1"/>
  <c r="AO482" i="1"/>
  <c r="AL568" i="1"/>
  <c r="AX39" i="1"/>
  <c r="AW40" i="1"/>
  <c r="AU76" i="1"/>
  <c r="BD41" i="1"/>
  <c r="AP108" i="1"/>
  <c r="BF22" i="1"/>
  <c r="AL508" i="1"/>
  <c r="BF96" i="1"/>
  <c r="AL437" i="1"/>
  <c r="AL339" i="1"/>
  <c r="AL366" i="1"/>
  <c r="AR76" i="1"/>
  <c r="AL302" i="1"/>
  <c r="AX77" i="1"/>
  <c r="AW16" i="1"/>
  <c r="AL290" i="1"/>
  <c r="BI30" i="1"/>
  <c r="BB85" i="1"/>
  <c r="AX33" i="1"/>
  <c r="BB39" i="1"/>
  <c r="AL718" i="1"/>
  <c r="AT44" i="1"/>
  <c r="AP10" i="1"/>
  <c r="BC862" i="1"/>
  <c r="AS97" i="1"/>
  <c r="AU926" i="1"/>
  <c r="AT31" i="1"/>
  <c r="AL661" i="1"/>
  <c r="AX22" i="1"/>
  <c r="AX27" i="1"/>
  <c r="BJ64" i="1"/>
  <c r="AL220" i="1"/>
  <c r="BB108" i="1"/>
  <c r="AL591" i="1"/>
  <c r="AL219" i="1"/>
  <c r="AU83" i="1"/>
  <c r="AR75" i="1"/>
  <c r="AL349" i="1"/>
  <c r="AL381" i="1"/>
  <c r="AL788" i="1"/>
  <c r="AR61" i="1"/>
  <c r="AU84" i="1"/>
  <c r="AX78" i="1"/>
  <c r="BI76" i="1"/>
  <c r="AL6" i="1"/>
  <c r="AL428" i="1"/>
  <c r="BJ104" i="1"/>
  <c r="AR42" i="1"/>
  <c r="BC928" i="1"/>
  <c r="AZ37" i="1"/>
  <c r="AL81" i="1"/>
  <c r="BH66" i="1"/>
  <c r="AL886" i="1"/>
  <c r="BA25" i="1"/>
  <c r="AZ985" i="1"/>
  <c r="AX63" i="1"/>
  <c r="BE55" i="1"/>
  <c r="AL490" i="1"/>
  <c r="BA38" i="1"/>
  <c r="AL466" i="1"/>
  <c r="AZ104" i="1"/>
  <c r="AL493" i="1"/>
  <c r="BH93" i="1"/>
  <c r="AU4" i="1"/>
  <c r="BD53" i="1"/>
  <c r="BB12" i="1"/>
  <c r="BF91" i="1"/>
  <c r="BB59" i="1"/>
  <c r="BB106" i="1"/>
  <c r="BA84" i="1"/>
  <c r="AL31" i="1"/>
  <c r="AV106" i="1"/>
  <c r="BG191" i="1"/>
  <c r="BB190" i="1"/>
  <c r="BD177" i="1"/>
  <c r="AW149" i="1"/>
  <c r="BE203" i="1"/>
  <c r="AU118" i="1"/>
  <c r="AO112" i="1"/>
  <c r="BG207" i="1"/>
  <c r="AW159" i="1"/>
  <c r="AU201" i="1"/>
  <c r="BG206" i="1"/>
  <c r="BB167" i="1"/>
  <c r="BC128" i="1"/>
  <c r="AX143" i="1"/>
  <c r="BJ134" i="1"/>
  <c r="AW174" i="1"/>
  <c r="BB180" i="1"/>
  <c r="AO196" i="1"/>
  <c r="BI186" i="1"/>
  <c r="AV149" i="1"/>
  <c r="AL123" i="1"/>
  <c r="BG144" i="1"/>
  <c r="AW197" i="1"/>
  <c r="AW112" i="1"/>
  <c r="AP131" i="1"/>
  <c r="BB119" i="1"/>
  <c r="AS155" i="1"/>
  <c r="AS165" i="1"/>
  <c r="AR152" i="1"/>
  <c r="BD216" i="1"/>
  <c r="BG134" i="1"/>
  <c r="BD162" i="1"/>
  <c r="AU208" i="1"/>
  <c r="AY135" i="1"/>
  <c r="BJ113" i="1"/>
  <c r="BI208" i="1"/>
  <c r="AS197" i="1"/>
  <c r="BA142" i="1"/>
  <c r="BE145" i="1"/>
  <c r="BD184" i="1"/>
  <c r="BB137" i="1"/>
  <c r="AZ200" i="1"/>
  <c r="AW162" i="1"/>
  <c r="BG130" i="1"/>
  <c r="BB136" i="1"/>
  <c r="BB153" i="1"/>
  <c r="AT207" i="1"/>
  <c r="AP124" i="1"/>
  <c r="AL135" i="1"/>
  <c r="BF143" i="1"/>
  <c r="AT154" i="1"/>
  <c r="AR126" i="1"/>
  <c r="BG161" i="1"/>
  <c r="BF122" i="1"/>
  <c r="BI196" i="1"/>
  <c r="AV205" i="1"/>
  <c r="BH146" i="1"/>
  <c r="AO156" i="1"/>
  <c r="BB187" i="1"/>
  <c r="BJ185" i="1"/>
  <c r="AS131" i="1"/>
  <c r="AX117" i="1"/>
  <c r="BE207" i="1"/>
  <c r="BF116" i="1"/>
  <c r="BI163" i="1"/>
  <c r="BI120" i="1"/>
  <c r="BJ217" i="1"/>
  <c r="AU158" i="1"/>
  <c r="AQ129" i="1"/>
  <c r="AX188" i="1"/>
  <c r="AZ139" i="1"/>
  <c r="AV111" i="1"/>
  <c r="BE122" i="1"/>
  <c r="AZ133" i="1"/>
  <c r="BE159" i="1"/>
  <c r="AQ205" i="1"/>
  <c r="AT183" i="1"/>
  <c r="AX151" i="1"/>
  <c r="AQ113" i="1"/>
  <c r="AQ155" i="1"/>
  <c r="BH197" i="1"/>
  <c r="BH217" i="1"/>
  <c r="AY193" i="1"/>
  <c r="BF190" i="1"/>
  <c r="BF182" i="1"/>
  <c r="BJ163" i="1"/>
  <c r="AR125" i="1"/>
  <c r="BB211" i="1"/>
  <c r="AP130" i="1"/>
  <c r="AW121" i="1"/>
  <c r="AL149" i="1"/>
  <c r="BC134" i="1"/>
  <c r="BH205" i="1"/>
  <c r="AR142" i="1"/>
  <c r="BH163" i="1"/>
  <c r="AQ185" i="1"/>
  <c r="BC123" i="1"/>
  <c r="AV137" i="1"/>
  <c r="AX133" i="1"/>
  <c r="AX114" i="1"/>
  <c r="BD164" i="1"/>
  <c r="AY158" i="1"/>
  <c r="BJ130" i="1"/>
  <c r="AV192" i="1"/>
  <c r="AV126" i="1"/>
  <c r="AT155" i="1"/>
  <c r="AS180" i="1"/>
  <c r="AU196" i="1"/>
  <c r="BD120" i="1"/>
  <c r="AU216" i="1"/>
  <c r="AO191" i="1"/>
  <c r="BH158" i="1"/>
  <c r="AQ217" i="1"/>
  <c r="BJ156" i="1"/>
  <c r="BD121" i="1"/>
  <c r="AQ111" i="1"/>
  <c r="AU172" i="1"/>
  <c r="AT181" i="1"/>
  <c r="AS213" i="1"/>
  <c r="AO144" i="1"/>
  <c r="AY187" i="1"/>
  <c r="AO147" i="1"/>
  <c r="AW117" i="1"/>
  <c r="AP150" i="1"/>
  <c r="AX194" i="1"/>
  <c r="AS112" i="1"/>
  <c r="BF170" i="1"/>
  <c r="AU171" i="1"/>
  <c r="AY207" i="1"/>
  <c r="AP127" i="1"/>
  <c r="AX182" i="1"/>
  <c r="BE125" i="1"/>
  <c r="BH131" i="1"/>
  <c r="BD136" i="1"/>
  <c r="BA171" i="1"/>
  <c r="AY165" i="1"/>
  <c r="BA217" i="1"/>
  <c r="AT125" i="1"/>
  <c r="BE216" i="1"/>
  <c r="AY125" i="1"/>
  <c r="AR139" i="1"/>
  <c r="BI154" i="1"/>
  <c r="BH144" i="1"/>
  <c r="BI167" i="1"/>
  <c r="AS143" i="1"/>
  <c r="AP200" i="1"/>
  <c r="BE137" i="1"/>
  <c r="AX125" i="1"/>
  <c r="AO201" i="1"/>
  <c r="BD180" i="1"/>
  <c r="BF117" i="1"/>
  <c r="AZ124" i="1"/>
  <c r="BD187" i="1"/>
  <c r="BE128" i="1"/>
  <c r="BG147" i="1"/>
  <c r="AW146" i="1"/>
  <c r="BE141" i="1"/>
  <c r="AO143" i="1"/>
  <c r="AW190" i="1"/>
  <c r="AS140" i="1"/>
  <c r="AV150" i="1"/>
  <c r="AS167" i="1"/>
  <c r="AQ210" i="1"/>
  <c r="AO216" i="1"/>
  <c r="AZ154" i="1"/>
  <c r="AU130" i="1"/>
  <c r="BI149" i="1"/>
  <c r="BJ206" i="1"/>
  <c r="BG116" i="1"/>
  <c r="AW122" i="1"/>
  <c r="BB115" i="1"/>
  <c r="BJ164" i="1"/>
  <c r="AT136" i="1"/>
  <c r="BE112" i="1"/>
  <c r="BA155" i="1"/>
  <c r="BH180" i="1"/>
  <c r="BJ182" i="1"/>
  <c r="BC120" i="1"/>
  <c r="BH211" i="1"/>
  <c r="AR160" i="1"/>
  <c r="BA143" i="1"/>
  <c r="BB122" i="1"/>
  <c r="BB125" i="1"/>
  <c r="AL206" i="1"/>
  <c r="BI164" i="1"/>
  <c r="AR173" i="1"/>
  <c r="AV155" i="1"/>
  <c r="AX113" i="1"/>
  <c r="BI178" i="1"/>
  <c r="BH193" i="1"/>
  <c r="BF118" i="1"/>
  <c r="AW214" i="1"/>
  <c r="BF114" i="1"/>
  <c r="BF141" i="1"/>
  <c r="BA129" i="1"/>
  <c r="BC117" i="1"/>
  <c r="BB177" i="1"/>
  <c r="AW165" i="1"/>
  <c r="AP189" i="1"/>
  <c r="BA147" i="1"/>
  <c r="AS175" i="1"/>
  <c r="BI111" i="1"/>
  <c r="AX189" i="1"/>
  <c r="BI213" i="1"/>
  <c r="AP196" i="1"/>
  <c r="AQ131" i="1"/>
  <c r="AP125" i="1"/>
  <c r="BH122" i="1"/>
  <c r="AQ181" i="1"/>
  <c r="AP206" i="1"/>
  <c r="AW181" i="1"/>
  <c r="AR153" i="1"/>
  <c r="AY169" i="1"/>
  <c r="BA156" i="1"/>
  <c r="AZ170" i="1"/>
  <c r="AW119" i="1"/>
  <c r="BH135" i="1"/>
  <c r="BB152" i="1"/>
  <c r="BB133" i="1"/>
  <c r="BA186" i="1"/>
  <c r="AX166" i="1"/>
  <c r="BE152" i="1"/>
  <c r="BA124" i="1"/>
  <c r="AZ134" i="1"/>
  <c r="BG199" i="1"/>
  <c r="AQ134" i="1"/>
  <c r="AO165" i="1"/>
  <c r="AT129" i="1"/>
  <c r="BE162" i="1"/>
  <c r="AV159" i="1"/>
  <c r="AT164" i="1"/>
  <c r="AQ148" i="1"/>
  <c r="BC204" i="1"/>
  <c r="AQ161" i="1"/>
  <c r="AU152" i="1"/>
  <c r="AR154" i="1"/>
  <c r="AU210" i="1"/>
  <c r="BB170" i="1"/>
  <c r="BD111" i="1"/>
  <c r="AX123" i="1"/>
  <c r="AO119" i="1"/>
  <c r="BB129" i="1"/>
  <c r="AT128" i="1"/>
  <c r="AY112" i="1"/>
  <c r="BD112" i="1"/>
  <c r="BA111" i="1"/>
  <c r="AX112" i="1"/>
  <c r="BE130" i="1"/>
  <c r="AR157" i="1"/>
  <c r="AW169" i="1"/>
  <c r="AX127" i="1"/>
  <c r="AW211" i="1"/>
  <c r="BB188" i="1"/>
  <c r="BF181" i="1"/>
  <c r="AQ180" i="1"/>
  <c r="BE126" i="1"/>
  <c r="AQ188" i="1"/>
  <c r="BI141" i="1"/>
  <c r="AO194" i="1"/>
  <c r="AY133" i="1"/>
  <c r="AO126" i="1"/>
  <c r="BB207" i="1"/>
  <c r="AS195" i="1"/>
  <c r="AT130" i="1"/>
  <c r="BH192" i="1"/>
  <c r="AL193" i="1"/>
  <c r="BG208" i="1"/>
  <c r="AL160" i="1"/>
  <c r="BE131" i="1"/>
  <c r="BE120" i="1"/>
  <c r="AT159" i="1"/>
  <c r="BF151" i="1"/>
  <c r="BF119" i="1"/>
  <c r="BC129" i="1"/>
  <c r="BI207" i="1"/>
  <c r="AW148" i="1"/>
  <c r="AR140" i="1"/>
  <c r="AY137" i="1"/>
  <c r="AY214" i="1"/>
  <c r="BJ175" i="1"/>
  <c r="BA134" i="1"/>
  <c r="AR147" i="1"/>
  <c r="BG121" i="1"/>
  <c r="BA121" i="1"/>
  <c r="AY205" i="1"/>
  <c r="BC164" i="1"/>
  <c r="AW210" i="1"/>
  <c r="AT124" i="1"/>
  <c r="AY120" i="1"/>
  <c r="AW142" i="1"/>
  <c r="AP144" i="1"/>
  <c r="AR127" i="1"/>
  <c r="AU149" i="1"/>
  <c r="AS153" i="1"/>
  <c r="BD149" i="1"/>
  <c r="AY140" i="1"/>
  <c r="BE135" i="1"/>
  <c r="AU142" i="1"/>
  <c r="AY148" i="1"/>
  <c r="AV144" i="1"/>
  <c r="AZ126" i="1"/>
  <c r="AQ115" i="1"/>
  <c r="BF147" i="1"/>
  <c r="AZ183" i="1"/>
  <c r="BB150" i="1"/>
  <c r="BC156" i="1"/>
  <c r="BD178" i="1"/>
  <c r="AZ141" i="1"/>
  <c r="AL139" i="1"/>
  <c r="BH141" i="1"/>
  <c r="BF164" i="1"/>
  <c r="BC140" i="1"/>
  <c r="BG127" i="1"/>
  <c r="AP143" i="1"/>
  <c r="BB191" i="1"/>
  <c r="BA137" i="1"/>
  <c r="BI160" i="1"/>
  <c r="BG170" i="1"/>
  <c r="BH175" i="1"/>
  <c r="AU198" i="1"/>
  <c r="AR121" i="1"/>
  <c r="AO171" i="1"/>
  <c r="AL174" i="1"/>
  <c r="BI135" i="1"/>
  <c r="BF128" i="1"/>
  <c r="BB155" i="1"/>
  <c r="BH149" i="1"/>
  <c r="BI125" i="1"/>
  <c r="BC157" i="1"/>
  <c r="AP174" i="1"/>
  <c r="AR156" i="1"/>
  <c r="AZ145" i="1"/>
  <c r="AP123" i="1"/>
  <c r="BH151" i="1"/>
  <c r="AX174" i="1"/>
  <c r="AQ117" i="1"/>
  <c r="AV217" i="1"/>
  <c r="BJ195" i="1"/>
  <c r="BH120" i="1"/>
  <c r="AT132" i="1"/>
  <c r="BI187" i="1"/>
  <c r="AW111" i="1"/>
  <c r="BH162" i="1"/>
  <c r="AX142" i="1"/>
  <c r="BE133" i="1"/>
  <c r="AX136" i="1"/>
  <c r="BJ114" i="1"/>
  <c r="AV119" i="1"/>
  <c r="AU186" i="1"/>
  <c r="BI143" i="1"/>
  <c r="BF142" i="1"/>
  <c r="BE139" i="1"/>
  <c r="AW196" i="1"/>
  <c r="BG133" i="1"/>
  <c r="AZ125" i="1"/>
  <c r="BJ194" i="1"/>
  <c r="BE194" i="1"/>
  <c r="BH138" i="1"/>
  <c r="AS169" i="1"/>
  <c r="BD117" i="1"/>
  <c r="AQ130" i="1"/>
  <c r="AS133" i="1"/>
  <c r="AO175" i="1"/>
  <c r="BA136" i="1"/>
  <c r="AU141" i="1"/>
  <c r="AX193" i="1"/>
  <c r="BJ180" i="1"/>
  <c r="AO168" i="1"/>
  <c r="AO114" i="1"/>
  <c r="BC160" i="1"/>
  <c r="AX186" i="1"/>
  <c r="BD130" i="1"/>
  <c r="BH121" i="1"/>
  <c r="AR201" i="1"/>
  <c r="AU204" i="1"/>
  <c r="AQ123" i="1"/>
  <c r="AZ136" i="1"/>
  <c r="BC211" i="1"/>
  <c r="BI184" i="1"/>
  <c r="AR212" i="1"/>
  <c r="AY149" i="1"/>
  <c r="BF138" i="1"/>
  <c r="BA174" i="1"/>
  <c r="AZ127" i="1"/>
  <c r="BG138" i="1"/>
  <c r="AX128" i="1"/>
  <c r="AR151" i="1"/>
  <c r="BD144" i="1"/>
  <c r="AT167" i="1"/>
  <c r="BI158" i="1"/>
  <c r="BH136" i="1"/>
  <c r="BF191" i="1"/>
  <c r="AP141" i="1"/>
  <c r="AY145" i="1"/>
  <c r="AS187" i="1"/>
  <c r="BC130" i="1"/>
  <c r="BG203" i="1"/>
  <c r="AZ164" i="1"/>
  <c r="AO142" i="1"/>
  <c r="AS171" i="1"/>
  <c r="AP132" i="1"/>
  <c r="AS176" i="1"/>
  <c r="AX131" i="1"/>
  <c r="BJ161" i="1"/>
  <c r="AO170" i="1"/>
  <c r="AP180" i="1"/>
  <c r="AT123" i="1"/>
  <c r="BA180" i="1"/>
  <c r="AY167" i="1"/>
  <c r="AZ147" i="1"/>
  <c r="AS154" i="1"/>
  <c r="AX196" i="1"/>
  <c r="BB159" i="1"/>
  <c r="BC213" i="1"/>
  <c r="BJ210" i="1"/>
  <c r="BH157" i="1"/>
  <c r="BE196" i="1"/>
  <c r="AV164" i="1"/>
  <c r="BG164" i="1"/>
  <c r="BD133" i="1"/>
  <c r="AT151" i="1"/>
  <c r="BB178" i="1"/>
  <c r="AR165" i="1"/>
  <c r="BJ135" i="1"/>
  <c r="BJ144" i="1"/>
  <c r="BH130" i="1"/>
  <c r="BI215" i="1"/>
  <c r="BG140" i="1"/>
  <c r="AP134" i="1"/>
  <c r="AP116" i="1"/>
  <c r="BB130" i="1"/>
  <c r="AX115" i="1"/>
  <c r="AS115" i="1"/>
  <c r="BD156" i="1"/>
  <c r="AL131" i="1"/>
  <c r="BA164" i="1"/>
  <c r="AV163" i="1"/>
  <c r="AZ157" i="1"/>
  <c r="BJ151" i="1"/>
  <c r="BF146" i="1"/>
  <c r="AP173" i="1"/>
  <c r="AY154" i="1"/>
  <c r="BC111" i="1"/>
  <c r="BC168" i="1"/>
  <c r="BF112" i="1"/>
  <c r="AS113" i="1"/>
  <c r="AV176" i="1"/>
  <c r="BI137" i="1"/>
  <c r="BE195" i="1"/>
  <c r="AP153" i="1"/>
  <c r="AR166" i="1"/>
  <c r="AU211" i="1"/>
  <c r="BB164" i="1"/>
  <c r="AZ212" i="1"/>
  <c r="AO157" i="1"/>
  <c r="AY159" i="1"/>
  <c r="BG132" i="1"/>
  <c r="AR124" i="1"/>
  <c r="AY174" i="1"/>
  <c r="AR145" i="1"/>
  <c r="BE118" i="1"/>
  <c r="BC202" i="1"/>
  <c r="AV117" i="1"/>
  <c r="AL169" i="1"/>
  <c r="AZ130" i="1"/>
  <c r="AL212" i="1"/>
  <c r="AL161" i="1"/>
  <c r="AS142" i="1"/>
  <c r="BJ124" i="1"/>
  <c r="AU150" i="1"/>
  <c r="BB214" i="1"/>
  <c r="AP161" i="1"/>
  <c r="AV182" i="1"/>
  <c r="BF132" i="1"/>
  <c r="BI177" i="1"/>
  <c r="BB199" i="1"/>
  <c r="BJ126" i="1"/>
  <c r="BJ149" i="1"/>
  <c r="AV166" i="1"/>
  <c r="BG163" i="1"/>
  <c r="AX207" i="1"/>
  <c r="BA152" i="1"/>
  <c r="AT215" i="1"/>
  <c r="AU165" i="1"/>
  <c r="AT161" i="1"/>
  <c r="AR129" i="1"/>
  <c r="BE144" i="1"/>
  <c r="AR207" i="1"/>
  <c r="AU188" i="1"/>
  <c r="AX192" i="1"/>
  <c r="BJ215" i="1"/>
  <c r="AL171" i="1"/>
  <c r="AT153" i="1"/>
  <c r="BH119" i="1"/>
  <c r="AV181" i="1"/>
  <c r="AO154" i="1"/>
  <c r="BD179" i="1"/>
  <c r="BC152" i="1"/>
  <c r="AR162" i="1"/>
  <c r="AT112" i="1"/>
  <c r="AO139" i="1"/>
  <c r="BJ143" i="1"/>
  <c r="BF203" i="1"/>
  <c r="BC149" i="1"/>
  <c r="AX126" i="1"/>
  <c r="BF193" i="1"/>
  <c r="AX206" i="1"/>
  <c r="BF180" i="1"/>
  <c r="BB216" i="1"/>
  <c r="AZ123" i="1"/>
  <c r="BE188" i="1"/>
  <c r="BI115" i="1"/>
  <c r="AR181" i="1"/>
  <c r="BH125" i="1"/>
  <c r="AP115" i="1"/>
  <c r="BA131" i="1"/>
  <c r="BA196" i="1"/>
  <c r="AT118" i="1"/>
  <c r="BJ209" i="1"/>
  <c r="AT160" i="1"/>
  <c r="AP171" i="1"/>
  <c r="BG175" i="1"/>
  <c r="AV112" i="1"/>
  <c r="AT157" i="1"/>
  <c r="BF121" i="1"/>
  <c r="BJ140" i="1"/>
  <c r="AW131" i="1"/>
  <c r="AY168" i="1"/>
  <c r="BA161" i="1"/>
  <c r="BB143" i="1"/>
  <c r="AW140" i="1"/>
  <c r="BA122" i="1"/>
  <c r="BA132" i="1"/>
  <c r="AT163" i="1"/>
  <c r="BA140" i="1"/>
  <c r="AY116" i="1"/>
  <c r="AR119" i="1"/>
  <c r="BJ153" i="1"/>
  <c r="AU213" i="1"/>
  <c r="AT196" i="1"/>
  <c r="BF195" i="1"/>
  <c r="AU114" i="1"/>
  <c r="AT138" i="1"/>
  <c r="AU156" i="1"/>
  <c r="AP126" i="1"/>
  <c r="AX159" i="1"/>
  <c r="BJ157" i="1"/>
  <c r="BD181" i="1"/>
  <c r="AS205" i="1"/>
  <c r="AT134" i="1"/>
  <c r="BG193" i="1"/>
  <c r="BF178" i="1"/>
  <c r="AU187" i="1"/>
  <c r="BF168" i="1"/>
  <c r="AS135" i="1"/>
  <c r="BI113" i="1"/>
  <c r="BJ174" i="1"/>
  <c r="BC189" i="1"/>
  <c r="BB182" i="1"/>
  <c r="BE142" i="1"/>
  <c r="BB126" i="1"/>
  <c r="AV209" i="1"/>
  <c r="AR209" i="1"/>
  <c r="AV143" i="1"/>
  <c r="BF212" i="1"/>
  <c r="AP122" i="1"/>
  <c r="BG122" i="1"/>
  <c r="AO134" i="1"/>
  <c r="BB185" i="1"/>
  <c r="BE171" i="1"/>
  <c r="AY157" i="1"/>
  <c r="BC162" i="1"/>
  <c r="AS209" i="1"/>
  <c r="AS136" i="1"/>
  <c r="BE213" i="1"/>
  <c r="BG167" i="1"/>
  <c r="AQ143" i="1"/>
  <c r="BE146" i="1"/>
  <c r="AP118" i="1"/>
  <c r="AQ158" i="1"/>
  <c r="AL157" i="1"/>
  <c r="AU161" i="1"/>
  <c r="AQ147" i="1"/>
  <c r="AT141" i="1"/>
  <c r="BE160" i="1"/>
  <c r="BF159" i="1"/>
  <c r="BI123" i="1"/>
  <c r="AR171" i="1"/>
  <c r="BA203" i="1"/>
  <c r="BF130" i="1"/>
  <c r="BH160" i="1"/>
  <c r="BE113" i="1"/>
  <c r="AZ213" i="1"/>
  <c r="AP117" i="1"/>
  <c r="BC131" i="1"/>
  <c r="AO210" i="1"/>
  <c r="BA201" i="1"/>
  <c r="BI194" i="1"/>
  <c r="BB193" i="1"/>
  <c r="BD191" i="1"/>
  <c r="AX176" i="1"/>
  <c r="BG180" i="1"/>
  <c r="AW191" i="1"/>
  <c r="AW128" i="1"/>
  <c r="AL162" i="1"/>
  <c r="BG171" i="1"/>
  <c r="BC175" i="1"/>
  <c r="AL133" i="1"/>
  <c r="AS141" i="1"/>
  <c r="AQ114" i="1"/>
  <c r="BA214" i="1"/>
  <c r="BD186" i="1"/>
  <c r="AU170" i="1"/>
  <c r="AP165" i="1"/>
  <c r="BH117" i="1"/>
  <c r="AV170" i="1"/>
  <c r="BE170" i="1"/>
  <c r="AX170" i="1"/>
  <c r="AX150" i="1"/>
  <c r="BF162" i="1"/>
  <c r="BC196" i="1"/>
  <c r="AS151" i="1"/>
  <c r="AW185" i="1"/>
  <c r="BI132" i="1"/>
  <c r="BJ155" i="1"/>
  <c r="BB147" i="1"/>
  <c r="AQ124" i="1"/>
  <c r="BC169" i="1"/>
  <c r="BC178" i="1"/>
  <c r="BI156" i="1"/>
  <c r="AV131" i="1"/>
  <c r="AP162" i="1"/>
  <c r="AU117" i="1"/>
  <c r="AP205" i="1"/>
  <c r="BG117" i="1"/>
  <c r="BD135" i="1"/>
  <c r="AT114" i="1"/>
  <c r="AQ145" i="1"/>
  <c r="AV161" i="1"/>
  <c r="AX122" i="1"/>
  <c r="BD138" i="1"/>
  <c r="AS161" i="1"/>
  <c r="BG162" i="1"/>
  <c r="BA118" i="1"/>
  <c r="BB144" i="1"/>
  <c r="BE149" i="1"/>
  <c r="BH176" i="1"/>
  <c r="BH181" i="1"/>
  <c r="BC144" i="1"/>
  <c r="BD158" i="1"/>
  <c r="AL147" i="1"/>
  <c r="BD142" i="1"/>
  <c r="AX210" i="1"/>
  <c r="BF214" i="1"/>
  <c r="BG166" i="1"/>
  <c r="AL200" i="1"/>
  <c r="AY122" i="1"/>
  <c r="AX120" i="1"/>
  <c r="BI148" i="1"/>
  <c r="AW158" i="1"/>
  <c r="BI193" i="1"/>
  <c r="BA153" i="1"/>
  <c r="AX144" i="1"/>
  <c r="BH145" i="1"/>
  <c r="AY131" i="1"/>
  <c r="AY150" i="1"/>
  <c r="AR190" i="1"/>
  <c r="AT201" i="1"/>
  <c r="AQ194" i="1"/>
  <c r="BB162" i="1"/>
  <c r="BF189" i="1"/>
  <c r="AO199" i="1"/>
  <c r="BA177" i="1"/>
  <c r="BE121" i="1"/>
  <c r="BI182" i="1"/>
  <c r="AS121" i="1"/>
  <c r="BE124" i="1"/>
  <c r="BH118" i="1"/>
  <c r="AZ131" i="1"/>
  <c r="AU191" i="1"/>
  <c r="BH188" i="1"/>
  <c r="AZ160" i="1"/>
  <c r="AS204" i="1"/>
  <c r="AZ120" i="1"/>
  <c r="AV206" i="1"/>
  <c r="AT131" i="1"/>
  <c r="AO140" i="1"/>
  <c r="AZ132" i="1"/>
  <c r="BF113" i="1"/>
  <c r="AY189" i="1"/>
  <c r="AR123" i="1"/>
  <c r="BI144" i="1"/>
  <c r="BF161" i="1"/>
  <c r="AW172" i="1"/>
  <c r="AU168" i="1"/>
  <c r="AQ116" i="1"/>
  <c r="AL172" i="1"/>
  <c r="BI147" i="1"/>
  <c r="BA117" i="1"/>
  <c r="AT111" i="1"/>
  <c r="AO124" i="1"/>
  <c r="AT166" i="1"/>
  <c r="BB146" i="1"/>
  <c r="AV135" i="1"/>
  <c r="BD141" i="1"/>
  <c r="BH142" i="1"/>
  <c r="BC182" i="1"/>
  <c r="BG209" i="1"/>
  <c r="BG136" i="1"/>
  <c r="AL120" i="1"/>
  <c r="AP146" i="1"/>
  <c r="AP148" i="1"/>
  <c r="AX216" i="1"/>
  <c r="AZ165" i="1"/>
  <c r="AO212" i="1"/>
  <c r="AL112" i="1"/>
  <c r="AR204" i="1"/>
  <c r="AO190" i="1"/>
  <c r="BD200" i="1"/>
  <c r="AP204" i="1"/>
  <c r="BD190" i="1"/>
  <c r="AZ146" i="1"/>
  <c r="BA120" i="1"/>
  <c r="BA138" i="1"/>
  <c r="AU184" i="1"/>
  <c r="BG215" i="1"/>
  <c r="BE191" i="1"/>
  <c r="AR194" i="1"/>
  <c r="BI189" i="1"/>
  <c r="BB139" i="1"/>
  <c r="BA178" i="1"/>
  <c r="BH152" i="1"/>
  <c r="AX183" i="1"/>
  <c r="AV185" i="1"/>
  <c r="AV202" i="1"/>
  <c r="AW113" i="1"/>
  <c r="AX116" i="1"/>
  <c r="AW184" i="1"/>
  <c r="BA173" i="1"/>
  <c r="BH123" i="1"/>
  <c r="AW208" i="1"/>
  <c r="AL143" i="1"/>
  <c r="BF200" i="1"/>
  <c r="AU207" i="1"/>
  <c r="AV125" i="1"/>
  <c r="AO189" i="1"/>
  <c r="AZ187" i="1"/>
  <c r="AW114" i="1"/>
  <c r="BA197" i="1"/>
  <c r="BB140" i="1"/>
  <c r="AU147" i="1"/>
  <c r="BG158" i="1"/>
  <c r="AR168" i="1"/>
  <c r="AX172" i="1"/>
  <c r="BB117" i="1"/>
  <c r="AL167" i="1"/>
  <c r="BF115" i="1"/>
  <c r="AV114" i="1"/>
  <c r="AR182" i="1"/>
  <c r="AX202" i="1"/>
  <c r="AP156" i="1"/>
  <c r="AP121" i="1"/>
  <c r="AZ115" i="1"/>
  <c r="BD188" i="1"/>
  <c r="AZ116" i="1"/>
  <c r="AR179" i="1"/>
  <c r="AW167" i="1"/>
  <c r="AR138" i="1"/>
  <c r="BJ208" i="1"/>
  <c r="AX185" i="1"/>
  <c r="BD143" i="1"/>
  <c r="AV212" i="1"/>
  <c r="AT120" i="1"/>
  <c r="AZ122" i="1"/>
  <c r="BA162" i="1"/>
  <c r="BI180" i="1"/>
  <c r="BH147" i="1"/>
  <c r="AL194" i="1"/>
  <c r="BI188" i="1"/>
  <c r="AZ177" i="1"/>
  <c r="BC197" i="1"/>
  <c r="BI145" i="1"/>
  <c r="AR115" i="1"/>
  <c r="AX121" i="1"/>
  <c r="AR114" i="1"/>
  <c r="AW198" i="1"/>
  <c r="AV123" i="1"/>
  <c r="BA116" i="1"/>
  <c r="AQ152" i="1"/>
  <c r="BF133" i="1"/>
  <c r="AX205" i="1"/>
  <c r="BG149" i="1"/>
  <c r="AO146" i="1"/>
  <c r="AP152" i="1"/>
  <c r="BF145" i="1"/>
  <c r="AO197" i="1"/>
  <c r="AR206" i="1"/>
  <c r="AR146" i="1"/>
  <c r="BD132" i="1"/>
  <c r="AS203" i="1"/>
  <c r="AU148" i="1"/>
  <c r="AR118" i="1"/>
  <c r="AR192" i="1"/>
  <c r="AY155" i="1"/>
  <c r="AW213" i="1"/>
  <c r="AX140" i="1"/>
  <c r="BA176" i="1"/>
  <c r="AU119" i="1"/>
  <c r="AV158" i="1"/>
  <c r="BE179" i="1"/>
  <c r="AZ216" i="1"/>
  <c r="AU155" i="1"/>
  <c r="AR205" i="1"/>
  <c r="AP167" i="1"/>
  <c r="AV151" i="1"/>
  <c r="AO135" i="1"/>
  <c r="AO138" i="1"/>
  <c r="AV204" i="1"/>
  <c r="AO129" i="1"/>
  <c r="AQ150" i="1"/>
  <c r="AO202" i="1"/>
  <c r="BA213" i="1"/>
  <c r="AZ155" i="1"/>
  <c r="BE157" i="1"/>
  <c r="BF194" i="1"/>
  <c r="AQ168" i="1"/>
  <c r="BF172" i="1"/>
  <c r="AQ128" i="1"/>
  <c r="AX178" i="1"/>
  <c r="AQ178" i="1"/>
  <c r="AQ215" i="1"/>
  <c r="AZ135" i="1"/>
  <c r="BD148" i="1"/>
  <c r="BG115" i="1"/>
  <c r="BF127" i="1"/>
  <c r="BD185" i="1"/>
  <c r="BH177" i="1"/>
  <c r="AV147" i="1"/>
  <c r="BJ117" i="1"/>
  <c r="AU217" i="1"/>
  <c r="AV145" i="1"/>
  <c r="BJ132" i="1"/>
  <c r="BD153" i="1"/>
  <c r="BG159" i="1"/>
  <c r="BH190" i="1"/>
  <c r="AZ121" i="1"/>
  <c r="BG119" i="1"/>
  <c r="BE173" i="1"/>
  <c r="BD155" i="1"/>
  <c r="AV215" i="1"/>
  <c r="AT184" i="1"/>
  <c r="AR113" i="1"/>
  <c r="BD161" i="1"/>
  <c r="AW193" i="1"/>
  <c r="BC216" i="1"/>
  <c r="AO159" i="1"/>
  <c r="AP199" i="1"/>
  <c r="BC201" i="1"/>
  <c r="AL132" i="1"/>
  <c r="AP208" i="1"/>
  <c r="AQ141" i="1"/>
  <c r="BI133" i="1"/>
  <c r="AV120" i="1"/>
  <c r="AY176" i="1"/>
  <c r="BG214" i="1"/>
  <c r="AZ169" i="1"/>
  <c r="BI119" i="1"/>
  <c r="BJ129" i="1"/>
  <c r="BD119" i="1"/>
  <c r="AU137" i="1"/>
  <c r="BD213" i="1"/>
  <c r="AR144" i="1"/>
  <c r="BH215" i="1"/>
  <c r="BB132" i="1"/>
  <c r="BJ171" i="1"/>
  <c r="BI159" i="1"/>
  <c r="BF175" i="1"/>
  <c r="AT152" i="1"/>
  <c r="BJ121" i="1"/>
  <c r="BG128" i="1"/>
  <c r="BC205" i="1"/>
  <c r="AV121" i="1"/>
  <c r="AV169" i="1"/>
  <c r="AQ118" i="1"/>
  <c r="BJ152" i="1"/>
  <c r="AT174" i="1"/>
  <c r="BC179" i="1"/>
  <c r="BE181" i="1"/>
  <c r="BB116" i="1"/>
  <c r="AP142" i="1"/>
  <c r="AU138" i="1"/>
  <c r="BH169" i="1"/>
  <c r="AV118" i="1"/>
  <c r="AL165" i="1"/>
  <c r="AP157" i="1"/>
  <c r="AS159" i="1"/>
  <c r="AU189" i="1"/>
  <c r="AR216" i="1"/>
  <c r="AO176" i="1"/>
  <c r="BE153" i="1"/>
  <c r="AV179" i="1"/>
  <c r="AY114" i="1"/>
  <c r="AW164" i="1"/>
  <c r="AT168" i="1"/>
  <c r="BD134" i="1"/>
  <c r="AO118" i="1"/>
  <c r="BF136" i="1"/>
  <c r="BF202" i="1"/>
  <c r="BC136" i="1"/>
  <c r="AV180" i="1"/>
  <c r="BH133" i="1"/>
  <c r="AY153" i="1"/>
  <c r="BI127" i="1"/>
  <c r="BE136" i="1"/>
  <c r="AP138" i="1"/>
  <c r="AU200" i="1"/>
  <c r="BH153" i="1"/>
  <c r="BE158" i="1"/>
  <c r="AO113" i="1"/>
  <c r="BI134" i="1"/>
  <c r="AX167" i="1"/>
  <c r="AP188" i="1"/>
  <c r="AU179" i="1"/>
  <c r="AW120" i="1"/>
  <c r="AW189" i="1"/>
  <c r="BG114" i="1"/>
  <c r="AW170" i="1"/>
  <c r="BD125" i="1"/>
  <c r="AU146" i="1"/>
  <c r="AZ186" i="1"/>
  <c r="BF179" i="1"/>
  <c r="AS172" i="1"/>
  <c r="AZ137" i="1"/>
  <c r="AO200" i="1"/>
  <c r="AX200" i="1"/>
  <c r="AS148" i="1"/>
  <c r="AL119" i="1"/>
  <c r="AW154" i="1"/>
  <c r="BD115" i="1"/>
  <c r="BC138" i="1"/>
  <c r="BC146" i="1"/>
  <c r="BJ207" i="1"/>
  <c r="AY146" i="1"/>
  <c r="AS178" i="1"/>
  <c r="AL185" i="1"/>
  <c r="AR132" i="1"/>
  <c r="AY172" i="1"/>
  <c r="AT200" i="1"/>
  <c r="AT158" i="1"/>
  <c r="AT216" i="1"/>
  <c r="AY113" i="1"/>
  <c r="BA194" i="1"/>
  <c r="BI126" i="1"/>
  <c r="AX145" i="1"/>
  <c r="BB160" i="1"/>
  <c r="BA130" i="1"/>
  <c r="BD116" i="1"/>
  <c r="AO125" i="1"/>
  <c r="BJ127" i="1"/>
  <c r="AV211" i="1"/>
  <c r="AZ128" i="1"/>
  <c r="BJ137" i="1"/>
  <c r="AY152" i="1"/>
  <c r="AV134" i="1"/>
  <c r="BB217" i="1"/>
  <c r="AR117" i="1"/>
  <c r="AU167" i="1"/>
  <c r="AS199" i="1"/>
  <c r="BE211" i="1"/>
  <c r="AZ172" i="1"/>
  <c r="AO128" i="1"/>
  <c r="BB163" i="1"/>
  <c r="BC145" i="1"/>
  <c r="AO174" i="1"/>
  <c r="AZ206" i="1"/>
  <c r="AR175" i="1"/>
  <c r="BI169" i="1"/>
  <c r="BA145" i="1"/>
  <c r="BJ123" i="1"/>
  <c r="BD131" i="1"/>
  <c r="BA141" i="1"/>
  <c r="AL211" i="1"/>
  <c r="AL213" i="1"/>
  <c r="BB112" i="1"/>
  <c r="AW139" i="1"/>
  <c r="AR120" i="1"/>
  <c r="BA212" i="1"/>
  <c r="BF156" i="1"/>
  <c r="AO203" i="1"/>
  <c r="AO116" i="1"/>
  <c r="AL179" i="1"/>
  <c r="AX155" i="1"/>
  <c r="AW151" i="1"/>
  <c r="AR214" i="1"/>
  <c r="BC203" i="1"/>
  <c r="AS124" i="1"/>
  <c r="AT193" i="1"/>
  <c r="AT122" i="1"/>
  <c r="BB156" i="1"/>
  <c r="AR159" i="1"/>
  <c r="AT140" i="1"/>
  <c r="AX137" i="1"/>
  <c r="AO167" i="1"/>
  <c r="AU112" i="1"/>
  <c r="BD176" i="1"/>
  <c r="BB154" i="1"/>
  <c r="BC119" i="1"/>
  <c r="AW173" i="1"/>
  <c r="AL117" i="1"/>
  <c r="BI191" i="1"/>
  <c r="BG176" i="1"/>
  <c r="AX130" i="1"/>
  <c r="BB120" i="1"/>
  <c r="AX162" i="1"/>
  <c r="AO185" i="1"/>
  <c r="BF163" i="1"/>
  <c r="BH115" i="1"/>
  <c r="AQ159" i="1"/>
  <c r="BA112" i="1"/>
  <c r="BE147" i="1"/>
  <c r="BE180" i="1"/>
  <c r="BF155" i="1"/>
  <c r="BH132" i="1"/>
  <c r="AR187" i="1"/>
  <c r="BI211" i="1"/>
  <c r="AR163" i="1"/>
  <c r="AQ142" i="1"/>
  <c r="BF149" i="1"/>
  <c r="AY185" i="1"/>
  <c r="AT209" i="1"/>
  <c r="AU129" i="1"/>
  <c r="AY217" i="1"/>
  <c r="AS119" i="1"/>
  <c r="BH159" i="1"/>
  <c r="BA148" i="1"/>
  <c r="AP203" i="1"/>
  <c r="AR112" i="1"/>
  <c r="BA119" i="1"/>
  <c r="BE165" i="1"/>
  <c r="AV148" i="1"/>
  <c r="BF148" i="1"/>
  <c r="BE138" i="1"/>
  <c r="AZ149" i="1"/>
  <c r="AU159" i="1"/>
  <c r="BJ116" i="1"/>
  <c r="AU113" i="1"/>
  <c r="AU202" i="1"/>
  <c r="BG194" i="1"/>
  <c r="AT146" i="1"/>
  <c r="BI114" i="1"/>
  <c r="AU154" i="1"/>
  <c r="BI151" i="1"/>
  <c r="BF213" i="1"/>
  <c r="AU174" i="1"/>
  <c r="BI131" i="1"/>
  <c r="BF134" i="1"/>
  <c r="AT135" i="1"/>
  <c r="BD118" i="1"/>
  <c r="AL198" i="1"/>
  <c r="BC180" i="1"/>
  <c r="BC176" i="1"/>
  <c r="BI142" i="1"/>
  <c r="AU120" i="1"/>
  <c r="AU115" i="1"/>
  <c r="BA115" i="1"/>
  <c r="AU136" i="1"/>
  <c r="AY134" i="1"/>
  <c r="AU180" i="1"/>
  <c r="AQ212" i="1"/>
  <c r="AW199" i="1"/>
  <c r="AQ146" i="1"/>
  <c r="BJ214" i="1"/>
  <c r="BA150" i="1"/>
  <c r="AT113" i="1"/>
  <c r="BG145" i="1"/>
  <c r="AO133" i="1"/>
  <c r="BH166" i="1"/>
  <c r="BG160" i="1"/>
  <c r="AV196" i="1"/>
  <c r="AO161" i="1"/>
  <c r="BA139" i="1"/>
  <c r="AT192" i="1"/>
  <c r="AT116" i="1"/>
  <c r="AT147" i="1"/>
  <c r="BE197" i="1"/>
  <c r="AS166" i="1"/>
  <c r="AX152" i="1"/>
  <c r="AT117" i="1"/>
  <c r="AQ192" i="1"/>
  <c r="BF208" i="1"/>
  <c r="BI199" i="1"/>
  <c r="AU127" i="1"/>
  <c r="AQ195" i="1"/>
  <c r="BE209" i="1"/>
  <c r="BH148" i="1"/>
  <c r="BH209" i="1"/>
  <c r="AY196" i="1"/>
  <c r="AV140" i="1"/>
  <c r="AP175" i="1"/>
  <c r="AX111" i="1"/>
  <c r="AS201" i="1"/>
  <c r="AY142" i="1"/>
  <c r="AY202" i="1"/>
  <c r="AV146" i="1"/>
  <c r="AL199" i="1"/>
  <c r="AY123" i="1"/>
  <c r="AX124" i="1"/>
  <c r="AR176" i="1"/>
  <c r="BJ120" i="1"/>
  <c r="AR197" i="1"/>
  <c r="BF120" i="1"/>
  <c r="AT194" i="1"/>
  <c r="BC190" i="1"/>
  <c r="BJ133" i="1"/>
  <c r="AV165" i="1"/>
  <c r="AQ151" i="1"/>
  <c r="BI217" i="1"/>
  <c r="BJ125" i="1"/>
  <c r="BE123" i="1"/>
  <c r="BC115" i="1"/>
  <c r="AW127" i="1"/>
  <c r="BG190" i="1"/>
  <c r="AQ173" i="1"/>
  <c r="AZ144" i="1"/>
  <c r="BG217" i="1"/>
  <c r="AO131" i="1"/>
  <c r="AQ160" i="1"/>
  <c r="AZ195" i="1"/>
  <c r="BB179" i="1"/>
  <c r="BH207" i="1"/>
  <c r="AY170" i="1"/>
  <c r="AY166" i="1"/>
  <c r="AS132" i="1"/>
  <c r="AZ204" i="1"/>
  <c r="BF126" i="1"/>
  <c r="AP154" i="1"/>
  <c r="BB128" i="1"/>
  <c r="BD147" i="1"/>
  <c r="AS116" i="1"/>
  <c r="AQ182" i="1"/>
  <c r="AS183" i="1"/>
  <c r="AU194" i="1"/>
  <c r="BH154" i="1"/>
  <c r="AL137" i="1"/>
  <c r="AS193" i="1"/>
  <c r="AY209" i="1"/>
  <c r="AR170" i="1"/>
  <c r="AV190" i="1"/>
  <c r="AU203" i="1"/>
  <c r="BA125" i="1"/>
  <c r="AR189" i="1"/>
  <c r="AV162" i="1"/>
  <c r="AO214" i="1"/>
  <c r="AY161" i="1"/>
  <c r="AW175" i="1"/>
  <c r="BE212" i="1"/>
  <c r="AO153" i="1"/>
  <c r="BC214" i="1"/>
  <c r="BG187" i="1"/>
  <c r="BE114" i="1"/>
  <c r="BD113" i="1"/>
  <c r="BH137" i="1"/>
  <c r="BF215" i="1"/>
  <c r="BE174" i="1"/>
  <c r="AS164" i="1"/>
  <c r="AY128" i="1"/>
  <c r="AY213" i="1"/>
  <c r="BJ193" i="1"/>
  <c r="BI124" i="1"/>
  <c r="BH150" i="1"/>
  <c r="BD152" i="1"/>
  <c r="BF123" i="1"/>
  <c r="BJ177" i="1"/>
  <c r="AS122" i="1"/>
  <c r="AT126" i="1"/>
  <c r="AU192" i="1"/>
  <c r="BA208" i="1"/>
  <c r="BC174" i="1"/>
  <c r="AO122" i="1"/>
  <c r="AV127" i="1"/>
  <c r="AX164" i="1"/>
  <c r="AV167" i="1"/>
  <c r="AU116" i="1"/>
  <c r="AY183" i="1"/>
  <c r="AQ184" i="1"/>
  <c r="AV113" i="1"/>
  <c r="AY206" i="1"/>
  <c r="BI153" i="1"/>
  <c r="AZ180" i="1"/>
  <c r="BH195" i="1"/>
  <c r="AO127" i="1"/>
  <c r="BI130" i="1"/>
  <c r="BF157" i="1"/>
  <c r="BF131" i="1"/>
  <c r="BC135" i="1"/>
  <c r="BB127" i="1"/>
  <c r="AR211" i="1"/>
  <c r="AW209" i="1"/>
  <c r="AT190" i="1"/>
  <c r="AU205" i="1"/>
  <c r="AQ112" i="1"/>
  <c r="AU122" i="1"/>
  <c r="AZ190" i="1"/>
  <c r="AT186" i="1"/>
  <c r="AZ196" i="1"/>
  <c r="AU133" i="1"/>
  <c r="AU166" i="1"/>
  <c r="BI203" i="1"/>
  <c r="AS125" i="1"/>
  <c r="AV208" i="1"/>
  <c r="AL158" i="1"/>
  <c r="AR210" i="1"/>
  <c r="BD207" i="1"/>
  <c r="AO160" i="1"/>
  <c r="AZ192" i="1"/>
  <c r="AP185" i="1"/>
  <c r="AL201" i="1"/>
  <c r="AX139" i="1"/>
  <c r="BD174" i="1"/>
  <c r="AQ201" i="1"/>
  <c r="BI152" i="1"/>
  <c r="BG126" i="1"/>
  <c r="AW118" i="1"/>
  <c r="AV189" i="1"/>
  <c r="AP169" i="1"/>
  <c r="BA170" i="1"/>
  <c r="BG129" i="1"/>
  <c r="AR185" i="1"/>
  <c r="AY204" i="1"/>
  <c r="AS118" i="1"/>
  <c r="AO166" i="1"/>
  <c r="AX203" i="1"/>
  <c r="AT145" i="1"/>
  <c r="AZ119" i="1"/>
  <c r="BB123" i="1"/>
  <c r="BH124" i="1"/>
  <c r="AL183" i="1"/>
  <c r="AV197" i="1"/>
  <c r="BC122" i="1"/>
  <c r="BE189" i="1"/>
  <c r="AT127" i="1"/>
  <c r="BH210" i="1"/>
  <c r="BG113" i="1"/>
  <c r="AZ114" i="1"/>
  <c r="AL136" i="1"/>
  <c r="AQ171" i="1"/>
  <c r="AU128" i="1"/>
  <c r="AR137" i="1"/>
  <c r="AT139" i="1"/>
  <c r="BE199" i="1"/>
  <c r="BJ147" i="1"/>
  <c r="AW132" i="1"/>
  <c r="AY198" i="1"/>
  <c r="AT115" i="1"/>
  <c r="AY177" i="1"/>
  <c r="BB205" i="1"/>
  <c r="BD198" i="1"/>
  <c r="BB184" i="1"/>
  <c r="AT143" i="1"/>
  <c r="BH196" i="1"/>
  <c r="AZ174" i="1"/>
  <c r="AR164" i="1"/>
  <c r="AQ119" i="1"/>
  <c r="BD127" i="1"/>
  <c r="AY180" i="1"/>
  <c r="AQ163" i="1"/>
  <c r="AP158" i="1"/>
  <c r="BI209" i="1"/>
  <c r="BJ167" i="1"/>
  <c r="AL207" i="1"/>
  <c r="AV213" i="1"/>
  <c r="BG143" i="1"/>
  <c r="BJ136" i="1"/>
  <c r="BF153" i="1"/>
  <c r="AX138" i="1"/>
  <c r="AW168" i="1"/>
  <c r="AZ214" i="1"/>
  <c r="AZ111" i="1"/>
  <c r="BF217" i="1"/>
  <c r="AQ170" i="1"/>
  <c r="BH156" i="1"/>
  <c r="AY212" i="1"/>
  <c r="AL118" i="1"/>
  <c r="AO117" i="1"/>
  <c r="AZ151" i="1"/>
  <c r="AO217" i="1"/>
  <c r="AY194" i="1"/>
  <c r="BB198" i="1"/>
  <c r="BE129" i="1"/>
  <c r="AU124" i="1"/>
  <c r="AR122" i="1"/>
  <c r="AP215" i="1"/>
  <c r="BC161" i="1"/>
  <c r="BJ189" i="1"/>
  <c r="AW145" i="1"/>
  <c r="AQ136" i="1"/>
  <c r="BC124" i="1"/>
  <c r="BJ216" i="1"/>
  <c r="AR135" i="1"/>
  <c r="AZ112" i="1"/>
  <c r="BE151" i="1"/>
  <c r="AP214" i="1"/>
  <c r="AZ194" i="1"/>
  <c r="BI121" i="1"/>
  <c r="AZ217" i="1"/>
  <c r="AR186" i="1"/>
  <c r="BJ162" i="1"/>
  <c r="BE132" i="1"/>
  <c r="AZ142" i="1"/>
  <c r="AT171" i="1"/>
  <c r="AO151" i="1"/>
  <c r="BH167" i="1"/>
  <c r="BE117" i="1"/>
  <c r="BD167" i="1"/>
  <c r="AZ159" i="1"/>
  <c r="AY143" i="1"/>
  <c r="BG150" i="1"/>
  <c r="BD204" i="1"/>
  <c r="BH204" i="1"/>
  <c r="AZ193" i="1"/>
  <c r="BF198" i="1"/>
  <c r="AS202" i="1"/>
  <c r="AW179" i="1"/>
  <c r="BH202" i="1"/>
  <c r="AR174" i="1"/>
  <c r="BF187" i="1"/>
  <c r="AZ176" i="1"/>
  <c r="AT149" i="1"/>
  <c r="AX171" i="1"/>
  <c r="BD124" i="1"/>
  <c r="AV174" i="1"/>
  <c r="AU173" i="1"/>
  <c r="BE208" i="1"/>
  <c r="BF137" i="1"/>
  <c r="BI195" i="1"/>
  <c r="AQ203" i="1"/>
  <c r="AR134" i="1"/>
  <c r="AQ216" i="1"/>
  <c r="BJ112" i="1"/>
  <c r="BH114" i="1"/>
  <c r="AL114" i="1"/>
  <c r="BJ200" i="1"/>
  <c r="AV138" i="1"/>
  <c r="BA149" i="1"/>
  <c r="BJ201" i="1"/>
  <c r="AS184" i="1"/>
  <c r="AT178" i="1"/>
  <c r="AO115" i="1"/>
  <c r="AO123" i="1"/>
  <c r="AV130" i="1"/>
  <c r="BE205" i="1"/>
  <c r="AR178" i="1"/>
  <c r="BB183" i="1"/>
  <c r="BH126" i="1"/>
  <c r="BA133" i="1"/>
  <c r="BG141" i="1"/>
  <c r="AU181" i="1"/>
  <c r="AX146" i="1"/>
  <c r="BJ111" i="1"/>
  <c r="AP145" i="1"/>
  <c r="AY115" i="1"/>
  <c r="AV128" i="1"/>
  <c r="AZ148" i="1"/>
  <c r="BI139" i="1"/>
  <c r="AY173" i="1"/>
  <c r="AX135" i="1"/>
  <c r="BG139" i="1"/>
  <c r="BB208" i="1"/>
  <c r="BC151" i="1"/>
  <c r="BB165" i="1"/>
  <c r="AZ113" i="1"/>
  <c r="BH127" i="1"/>
  <c r="AS129" i="1"/>
  <c r="BC113" i="1"/>
  <c r="BH112" i="1"/>
  <c r="BE169" i="1"/>
  <c r="AV136" i="1"/>
  <c r="AY171" i="1"/>
  <c r="BJ146" i="1"/>
  <c r="AT213" i="1"/>
  <c r="AV141" i="1"/>
  <c r="AY119" i="1"/>
  <c r="BC215" i="1"/>
  <c r="AV142" i="1"/>
  <c r="AQ176" i="1"/>
  <c r="AV157" i="1"/>
  <c r="BB148" i="1"/>
  <c r="AZ201" i="1"/>
  <c r="AS206" i="1"/>
  <c r="BG185" i="1"/>
  <c r="AL216" i="1"/>
  <c r="BE217" i="1"/>
  <c r="BB166" i="1"/>
  <c r="AY111" i="1"/>
  <c r="BB169" i="1"/>
  <c r="BA166" i="1"/>
  <c r="BB138" i="1"/>
  <c r="AO205" i="1"/>
  <c r="AZ208" i="1"/>
  <c r="AO145" i="1"/>
  <c r="AS145" i="1"/>
  <c r="AQ120" i="1"/>
  <c r="AY164" i="1"/>
  <c r="BG111" i="1"/>
  <c r="BA215" i="1"/>
  <c r="AY129" i="1"/>
  <c r="AW137" i="1"/>
  <c r="BB131" i="1"/>
  <c r="AX201" i="1"/>
  <c r="AR169" i="1"/>
  <c r="AU121" i="1"/>
  <c r="AT165" i="1"/>
  <c r="AU135" i="1"/>
  <c r="AZ118" i="1"/>
  <c r="AX118" i="1"/>
  <c r="BG118" i="1"/>
  <c r="AQ137" i="1"/>
  <c r="AW188" i="1"/>
  <c r="BE156" i="1"/>
  <c r="BB114" i="1"/>
  <c r="BJ202" i="1"/>
  <c r="AL175" i="1"/>
  <c r="BA193" i="1"/>
  <c r="AR116" i="1"/>
  <c r="BC209" i="1"/>
  <c r="AU182" i="1"/>
  <c r="AT119" i="1"/>
  <c r="BG142" i="1"/>
  <c r="BC170" i="1"/>
  <c r="AS217" i="1"/>
  <c r="AO121" i="1"/>
  <c r="BE168" i="1"/>
  <c r="AO215" i="1"/>
  <c r="AQ165" i="1"/>
  <c r="AL170" i="1"/>
  <c r="AQ211" i="1"/>
  <c r="BB204" i="1"/>
  <c r="BJ115" i="1"/>
  <c r="AP135" i="1"/>
  <c r="AV216" i="1"/>
  <c r="BB145" i="1"/>
  <c r="AV171" i="1"/>
  <c r="AO182" i="1"/>
  <c r="BB201" i="1"/>
  <c r="AO179" i="1"/>
  <c r="BI200" i="1"/>
  <c r="AQ156" i="1"/>
  <c r="AP140" i="1"/>
  <c r="AY186" i="1"/>
  <c r="BE115" i="1"/>
  <c r="AQ189" i="1"/>
  <c r="AZ188" i="1"/>
  <c r="BC210" i="1"/>
  <c r="AS208" i="1"/>
  <c r="AS144" i="1"/>
  <c r="BG168" i="1"/>
  <c r="AP159" i="1"/>
  <c r="AR111" i="1"/>
  <c r="AP164" i="1"/>
  <c r="AL168" i="1"/>
  <c r="BB212" i="1"/>
  <c r="AZ182" i="1"/>
  <c r="AO111" i="1"/>
  <c r="AZ202" i="1"/>
  <c r="AV153" i="1"/>
  <c r="BJ131" i="1"/>
  <c r="AT175" i="1"/>
  <c r="AS134" i="1"/>
  <c r="AO152" i="1"/>
  <c r="AO136" i="1"/>
  <c r="BH183" i="1"/>
  <c r="AT121" i="1"/>
  <c r="BE140" i="1"/>
  <c r="AP163" i="1"/>
  <c r="BD123" i="1"/>
  <c r="AW161" i="1"/>
  <c r="AZ129" i="1"/>
  <c r="AP119" i="1"/>
  <c r="BI116" i="1"/>
  <c r="AX129" i="1"/>
  <c r="AQ214" i="1"/>
  <c r="AU212" i="1"/>
  <c r="AP129" i="1"/>
  <c r="AR143" i="1"/>
  <c r="AX214" i="1"/>
  <c r="BI128" i="1"/>
  <c r="AL150" i="1"/>
  <c r="AL152" i="1"/>
  <c r="AW153" i="1"/>
  <c r="BC206" i="1"/>
  <c r="BH194" i="1"/>
  <c r="BD151" i="1"/>
  <c r="AW143" i="1"/>
  <c r="AU140" i="1"/>
  <c r="AW144" i="1"/>
  <c r="AZ197" i="1"/>
  <c r="AO162" i="1"/>
  <c r="AT185" i="1"/>
  <c r="AR208" i="1"/>
  <c r="AS120" i="1"/>
  <c r="AP195" i="1"/>
  <c r="BC148" i="1"/>
  <c r="AY208" i="1"/>
  <c r="AQ190" i="1"/>
  <c r="BB134" i="1"/>
  <c r="AU143" i="1"/>
  <c r="AU134" i="1"/>
  <c r="BI162" i="1"/>
  <c r="BA169" i="1"/>
  <c r="AY124" i="1"/>
  <c r="AU199" i="1"/>
  <c r="BB141" i="1"/>
  <c r="BI118" i="1"/>
  <c r="AQ207" i="1"/>
  <c r="AL151" i="1"/>
  <c r="BC114" i="1"/>
  <c r="BH200" i="1"/>
  <c r="BD210" i="1"/>
  <c r="BB111" i="1"/>
  <c r="BB118" i="1"/>
  <c r="AZ140" i="1"/>
  <c r="BI190" i="1"/>
  <c r="BE214" i="1"/>
  <c r="BD199" i="1"/>
  <c r="AS188" i="1"/>
  <c r="AZ161" i="1"/>
  <c r="AW171" i="1"/>
  <c r="AW194" i="1"/>
  <c r="AP177" i="1"/>
  <c r="AS168" i="1"/>
  <c r="AX191" i="1"/>
  <c r="BF196" i="1"/>
  <c r="AW124" i="1"/>
  <c r="BG169" i="1"/>
  <c r="BA160" i="1"/>
  <c r="AX119" i="1"/>
  <c r="AW123" i="1"/>
  <c r="BD114" i="1"/>
  <c r="BG154" i="1"/>
  <c r="BJ178" i="1"/>
  <c r="AT133" i="1"/>
  <c r="BI161" i="1"/>
  <c r="BF124" i="1"/>
  <c r="AP192" i="1"/>
  <c r="AR149" i="1"/>
  <c r="AS156" i="1"/>
  <c r="BB210" i="1"/>
  <c r="AX180" i="1"/>
  <c r="BI140" i="1"/>
  <c r="BH111" i="1"/>
  <c r="AP113" i="1"/>
  <c r="AT177" i="1"/>
  <c r="BF205" i="1"/>
  <c r="AL205" i="1"/>
  <c r="BB113" i="1"/>
  <c r="BI122" i="1"/>
  <c r="BF129" i="1"/>
  <c r="AX134" i="1"/>
  <c r="AL164" i="1"/>
  <c r="AP137" i="1"/>
  <c r="BI173" i="1"/>
  <c r="AU214" i="1"/>
  <c r="BE182" i="1"/>
  <c r="BH186" i="1"/>
  <c r="AP186" i="1"/>
  <c r="BC212" i="1"/>
  <c r="BJ211" i="1"/>
  <c r="AO169" i="1"/>
  <c r="AO187" i="1"/>
  <c r="BA210" i="1"/>
  <c r="BC159" i="1"/>
  <c r="BA159" i="1"/>
  <c r="AL140" i="1"/>
  <c r="AZ162" i="1"/>
  <c r="BJ192" i="1"/>
  <c r="BC153" i="1"/>
  <c r="AQ206" i="1"/>
  <c r="BG123" i="1"/>
  <c r="AX177" i="1"/>
  <c r="BJ154" i="1"/>
  <c r="BC177" i="1"/>
  <c r="BD168" i="1"/>
  <c r="BG183" i="1"/>
  <c r="BH128" i="1"/>
  <c r="BG173" i="1"/>
  <c r="BJ119" i="1"/>
  <c r="AY156" i="1"/>
  <c r="AU215" i="1"/>
  <c r="AT176" i="1"/>
  <c r="AY121" i="1"/>
  <c r="AW200" i="1"/>
  <c r="AP139" i="1"/>
  <c r="AL186" i="1"/>
  <c r="AP151" i="1"/>
  <c r="AY163" i="1"/>
  <c r="AO158" i="1"/>
  <c r="BA181" i="1"/>
  <c r="BF188" i="1"/>
  <c r="AL202" i="1"/>
  <c r="AO186" i="1"/>
  <c r="BD160" i="1"/>
  <c r="BF176" i="1"/>
  <c r="AW183" i="1"/>
  <c r="AW176" i="1"/>
  <c r="AP172" i="1"/>
  <c r="AT217" i="1"/>
  <c r="BD205" i="1"/>
  <c r="AT187" i="1"/>
  <c r="BG137" i="1"/>
  <c r="AX204" i="1"/>
  <c r="AT206" i="1"/>
  <c r="AZ163" i="1"/>
  <c r="BA200" i="1"/>
  <c r="AV200" i="1"/>
  <c r="BE150" i="1"/>
  <c r="AQ172" i="1"/>
  <c r="AT197" i="1"/>
  <c r="BJ160" i="1"/>
  <c r="AR130" i="1"/>
  <c r="AV156" i="1"/>
  <c r="AS200" i="1"/>
  <c r="AU126" i="1"/>
  <c r="BB121" i="1"/>
  <c r="AS174" i="1"/>
  <c r="AP193" i="1"/>
  <c r="BB186" i="1"/>
  <c r="BG131" i="1"/>
  <c r="AS192" i="1"/>
  <c r="AP217" i="1"/>
  <c r="AR167" i="1"/>
  <c r="BG197" i="1"/>
  <c r="BI214" i="1"/>
  <c r="BC165" i="1"/>
  <c r="AU209" i="1"/>
  <c r="AR215" i="1"/>
  <c r="AL166" i="1"/>
  <c r="BA158" i="1"/>
  <c r="BA184" i="1"/>
  <c r="BA157" i="1"/>
  <c r="BA206" i="1"/>
  <c r="BG174" i="1"/>
  <c r="AP170" i="1"/>
  <c r="AO213" i="1"/>
  <c r="BH206" i="1"/>
  <c r="AO173" i="1"/>
  <c r="AZ203" i="1"/>
  <c r="AO141" i="1"/>
  <c r="AP149" i="1"/>
  <c r="BC173" i="1"/>
  <c r="BD129" i="1"/>
  <c r="AV177" i="1"/>
  <c r="BH143" i="1"/>
  <c r="BA216" i="1"/>
  <c r="AO137" i="1"/>
  <c r="AS182" i="1"/>
  <c r="BD145" i="1"/>
  <c r="AZ158" i="1"/>
  <c r="AZ215" i="1"/>
  <c r="AW157" i="1"/>
  <c r="BA113" i="1"/>
  <c r="BC181" i="1"/>
  <c r="AP128" i="1"/>
  <c r="AW187" i="1"/>
  <c r="BA211" i="1"/>
  <c r="BE178" i="1"/>
  <c r="BD126" i="1"/>
  <c r="BC217" i="1"/>
  <c r="BI176" i="1"/>
  <c r="BD196" i="1"/>
  <c r="AS190" i="1"/>
  <c r="AO132" i="1"/>
  <c r="BJ184" i="1"/>
  <c r="AV175" i="1"/>
  <c r="BC154" i="1"/>
  <c r="AL155" i="1"/>
  <c r="BA198" i="1"/>
  <c r="AO204" i="1"/>
  <c r="BI138" i="1"/>
  <c r="BG213" i="1"/>
  <c r="BC200" i="1"/>
  <c r="BA123" i="1"/>
  <c r="BF174" i="1"/>
  <c r="AZ189" i="1"/>
  <c r="BC126" i="1"/>
  <c r="BI165" i="1"/>
  <c r="AQ209" i="1"/>
  <c r="AS189" i="1"/>
  <c r="AW160" i="1"/>
  <c r="AX184" i="1"/>
  <c r="BE201" i="1"/>
  <c r="BC184" i="1"/>
  <c r="AP181" i="1"/>
  <c r="AP198" i="1"/>
  <c r="BG135" i="1"/>
  <c r="AS111" i="1"/>
  <c r="AQ183" i="1"/>
  <c r="AS139" i="1"/>
  <c r="BB195" i="1"/>
  <c r="AL182" i="1"/>
  <c r="AW155" i="1"/>
  <c r="AX212" i="1"/>
  <c r="BF201" i="1"/>
  <c r="BA209" i="1"/>
  <c r="BE200" i="1"/>
  <c r="AL127" i="1"/>
  <c r="AT169" i="1"/>
  <c r="BC141" i="1"/>
  <c r="BI174" i="1"/>
  <c r="AY182" i="1"/>
  <c r="AL111" i="1"/>
  <c r="BD166" i="1"/>
  <c r="AQ140" i="1"/>
  <c r="BG156" i="1"/>
  <c r="AW205" i="1"/>
  <c r="BI168" i="1"/>
  <c r="AX160" i="1"/>
  <c r="BH212" i="1"/>
  <c r="AL144" i="1"/>
  <c r="AL187" i="1"/>
  <c r="AV186" i="1"/>
  <c r="BG196" i="1"/>
  <c r="BI171" i="1"/>
  <c r="AW192" i="1"/>
  <c r="AP179" i="1"/>
  <c r="AV139" i="1"/>
  <c r="BG181" i="1"/>
  <c r="AZ184" i="1"/>
  <c r="BB215" i="1"/>
  <c r="BH155" i="1"/>
  <c r="BA191" i="1"/>
  <c r="BJ145" i="1"/>
  <c r="BJ213" i="1"/>
  <c r="BG179" i="1"/>
  <c r="AL113" i="1"/>
  <c r="AL125" i="1"/>
  <c r="BH185" i="1"/>
  <c r="AL148" i="1"/>
  <c r="BD189" i="1"/>
  <c r="AO193" i="1"/>
  <c r="AQ164" i="1"/>
  <c r="BG152" i="1"/>
  <c r="AS146" i="1"/>
  <c r="AU193" i="1"/>
  <c r="AQ193" i="1"/>
  <c r="AQ144" i="1"/>
  <c r="BI206" i="1"/>
  <c r="BG210" i="1"/>
  <c r="BF171" i="1"/>
  <c r="AW150" i="1"/>
  <c r="AY190" i="1"/>
  <c r="BE192" i="1"/>
  <c r="BF158" i="1"/>
  <c r="AX187" i="1"/>
  <c r="AR188" i="1"/>
  <c r="AQ186" i="1"/>
  <c r="BH171" i="1"/>
  <c r="AX148" i="1"/>
  <c r="AY179" i="1"/>
  <c r="BD122" i="1"/>
  <c r="AR136" i="1"/>
  <c r="AO130" i="1"/>
  <c r="BC194" i="1"/>
  <c r="BH129" i="1"/>
  <c r="AW136" i="1"/>
  <c r="BF125" i="1"/>
  <c r="AL163" i="1"/>
  <c r="BE119" i="1"/>
  <c r="AR177" i="1"/>
  <c r="BD215" i="1"/>
  <c r="BA190" i="1"/>
  <c r="AU195" i="1"/>
  <c r="AW201" i="1"/>
  <c r="AR161" i="1"/>
  <c r="BA135" i="1"/>
  <c r="AQ187" i="1"/>
  <c r="BE176" i="1"/>
  <c r="BI179" i="1"/>
  <c r="BF209" i="1"/>
  <c r="AL215" i="1"/>
  <c r="BG146" i="1"/>
  <c r="AU157" i="1"/>
  <c r="AZ168" i="1"/>
  <c r="BC143" i="1"/>
  <c r="AV214" i="1"/>
  <c r="AP182" i="1"/>
  <c r="AV194" i="1"/>
  <c r="AW147" i="1"/>
  <c r="BF140" i="1"/>
  <c r="BD137" i="1"/>
  <c r="BC207" i="1"/>
  <c r="AY162" i="1"/>
  <c r="BF165" i="1"/>
  <c r="AL181" i="1"/>
  <c r="AR183" i="1"/>
  <c r="AT189" i="1"/>
  <c r="BA182" i="1"/>
  <c r="BD194" i="1"/>
  <c r="BJ139" i="1"/>
  <c r="AW216" i="1"/>
  <c r="BI117" i="1"/>
  <c r="AP114" i="1"/>
  <c r="AO177" i="1"/>
  <c r="BE155" i="1"/>
  <c r="BB206" i="1"/>
  <c r="AR203" i="1"/>
  <c r="BF207" i="1"/>
  <c r="AQ200" i="1"/>
  <c r="BE166" i="1"/>
  <c r="BJ172" i="1"/>
  <c r="BC147" i="1"/>
  <c r="BA126" i="1"/>
  <c r="BB194" i="1"/>
  <c r="AX190" i="1"/>
  <c r="BI205" i="1"/>
  <c r="BD182" i="1"/>
  <c r="BE183" i="1"/>
  <c r="BA151" i="1"/>
  <c r="AZ185" i="1"/>
  <c r="BE167" i="1"/>
  <c r="BJ199" i="1"/>
  <c r="AL189" i="1"/>
  <c r="AW166" i="1"/>
  <c r="AX163" i="1"/>
  <c r="BJ173" i="1"/>
  <c r="BB149" i="1"/>
  <c r="AU145" i="1"/>
  <c r="AS198" i="1"/>
  <c r="BF216" i="1"/>
  <c r="BG182" i="1"/>
  <c r="BJ169" i="1"/>
  <c r="BB171" i="1"/>
  <c r="AR172" i="1"/>
  <c r="AR148" i="1"/>
  <c r="BE193" i="1"/>
  <c r="BG211" i="1"/>
  <c r="BE210" i="1"/>
  <c r="AS170" i="1"/>
  <c r="AU139" i="1"/>
  <c r="AY117" i="1"/>
  <c r="AT148" i="1"/>
  <c r="BC183" i="1"/>
  <c r="BB135" i="1"/>
  <c r="AS114" i="1"/>
  <c r="AP184" i="1"/>
  <c r="BF144" i="1"/>
  <c r="BA192" i="1"/>
  <c r="AY141" i="1"/>
  <c r="BG216" i="1"/>
  <c r="AY118" i="1"/>
  <c r="BJ212" i="1"/>
  <c r="BD217" i="1"/>
  <c r="AY178" i="1"/>
  <c r="AL122" i="1"/>
  <c r="AU160" i="1"/>
  <c r="AX157" i="1"/>
  <c r="BH203" i="1"/>
  <c r="AY191" i="1"/>
  <c r="BJ187" i="1"/>
  <c r="AL134" i="1"/>
  <c r="AO188" i="1"/>
  <c r="AR200" i="1"/>
  <c r="BG155" i="1"/>
  <c r="BA185" i="1"/>
  <c r="AS158" i="1"/>
  <c r="AT172" i="1"/>
  <c r="AL124" i="1"/>
  <c r="AL203" i="1"/>
  <c r="AR150" i="1"/>
  <c r="AL197" i="1"/>
  <c r="BC208" i="1"/>
  <c r="BA187" i="1"/>
  <c r="BE116" i="1"/>
  <c r="BB151" i="1"/>
  <c r="AX132" i="1"/>
  <c r="AU177" i="1"/>
  <c r="AU131" i="1"/>
  <c r="BA128" i="1"/>
  <c r="BJ179" i="1"/>
  <c r="BJ138" i="1"/>
  <c r="AY200" i="1"/>
  <c r="BD140" i="1"/>
  <c r="AR128" i="1"/>
  <c r="BC172" i="1"/>
  <c r="AX153" i="1"/>
  <c r="BJ198" i="1"/>
  <c r="BC116" i="1"/>
  <c r="AV201" i="1"/>
  <c r="AZ153" i="1"/>
  <c r="BH113" i="1"/>
  <c r="AQ191" i="1"/>
  <c r="AT182" i="1"/>
  <c r="AL142" i="1"/>
  <c r="AL214" i="1"/>
  <c r="AX161" i="1"/>
  <c r="AQ199" i="1"/>
  <c r="AV198" i="1"/>
  <c r="BH134" i="1"/>
  <c r="BG177" i="1"/>
  <c r="BH198" i="1"/>
  <c r="BE163" i="1"/>
  <c r="AW152" i="1"/>
  <c r="AT137" i="1"/>
  <c r="BI212" i="1"/>
  <c r="BG148" i="1"/>
  <c r="AU111" i="1"/>
  <c r="BI172" i="1"/>
  <c r="AV210" i="1"/>
  <c r="AL141" i="1"/>
  <c r="AZ156" i="1"/>
  <c r="AP197" i="1"/>
  <c r="AP166" i="1"/>
  <c r="BI175" i="1"/>
  <c r="AX215" i="1"/>
  <c r="AU178" i="1"/>
  <c r="BG188" i="1"/>
  <c r="AW212" i="1"/>
  <c r="BG202" i="1"/>
  <c r="AW207" i="1"/>
  <c r="AW163" i="1"/>
  <c r="BC187" i="1"/>
  <c r="AU185" i="1"/>
  <c r="BD171" i="1"/>
  <c r="BD173" i="1"/>
  <c r="BI181" i="1"/>
  <c r="BB213" i="1"/>
  <c r="BD165" i="1"/>
  <c r="BD212" i="1"/>
  <c r="BC199" i="1"/>
  <c r="AU151" i="1"/>
  <c r="AU183" i="1"/>
  <c r="AW177" i="1"/>
  <c r="AO184" i="1"/>
  <c r="AL121" i="1"/>
  <c r="AY210" i="1"/>
  <c r="BJ196" i="1"/>
  <c r="AL196" i="1"/>
  <c r="AQ208" i="1"/>
  <c r="AZ210" i="1"/>
  <c r="BA205" i="1"/>
  <c r="BD169" i="1"/>
  <c r="AP211" i="1"/>
  <c r="AT208" i="1"/>
  <c r="AT173" i="1"/>
  <c r="AU169" i="1"/>
  <c r="AP210" i="1"/>
  <c r="BC188" i="1"/>
  <c r="AL177" i="1"/>
  <c r="BJ141" i="1"/>
  <c r="AZ166" i="1"/>
  <c r="BB174" i="1"/>
  <c r="BE198" i="1"/>
  <c r="AX195" i="1"/>
  <c r="BA175" i="1"/>
  <c r="AU125" i="1"/>
  <c r="AP183" i="1"/>
  <c r="AZ143" i="1"/>
  <c r="BA199" i="1"/>
  <c r="BC137" i="1"/>
  <c r="AW129" i="1"/>
  <c r="AT210" i="1"/>
  <c r="BJ148" i="1"/>
  <c r="AZ152" i="1"/>
  <c r="BB176" i="1"/>
  <c r="AY181" i="1"/>
  <c r="BC193" i="1"/>
  <c r="AP133" i="1"/>
  <c r="AV116" i="1"/>
  <c r="AR131" i="1"/>
  <c r="AS128" i="1"/>
  <c r="AP213" i="1"/>
  <c r="AQ121" i="1"/>
  <c r="BC118" i="1"/>
  <c r="BI155" i="1"/>
  <c r="BB200" i="1"/>
  <c r="AS215" i="1"/>
  <c r="AL126" i="1"/>
  <c r="AW217" i="1"/>
  <c r="AZ138" i="1"/>
  <c r="BA183" i="1"/>
  <c r="AT204" i="1"/>
  <c r="AS127" i="1"/>
  <c r="AX181" i="1"/>
  <c r="AL210" i="1"/>
  <c r="AX199" i="1"/>
  <c r="AO120" i="1"/>
  <c r="BE172" i="1"/>
  <c r="AZ178" i="1"/>
  <c r="BC155" i="1"/>
  <c r="AS173" i="1"/>
  <c r="AR180" i="1"/>
  <c r="BF139" i="1"/>
  <c r="BD202" i="1"/>
  <c r="BD146" i="1"/>
  <c r="AZ205" i="1"/>
  <c r="BI146" i="1"/>
  <c r="AY211" i="1"/>
  <c r="BG201" i="1"/>
  <c r="AO206" i="1"/>
  <c r="AV187" i="1"/>
  <c r="AS126" i="1"/>
  <c r="AS152" i="1"/>
  <c r="BJ166" i="1"/>
  <c r="AQ177" i="1"/>
  <c r="BE206" i="1"/>
  <c r="AP187" i="1"/>
  <c r="BG204" i="1"/>
  <c r="AV133" i="1"/>
  <c r="AP209" i="1"/>
  <c r="BF135" i="1"/>
  <c r="BI210" i="1"/>
  <c r="AU163" i="1"/>
  <c r="AP201" i="1"/>
  <c r="BC121" i="1"/>
  <c r="BJ205" i="1"/>
  <c r="BF169" i="1"/>
  <c r="AR198" i="1"/>
  <c r="BA189" i="1"/>
  <c r="AQ133" i="1"/>
  <c r="AP112" i="1"/>
  <c r="BF204" i="1"/>
  <c r="AS194" i="1"/>
  <c r="AL145" i="1"/>
  <c r="AQ149" i="1"/>
  <c r="BH140" i="1"/>
  <c r="AX197" i="1"/>
  <c r="AO208" i="1"/>
  <c r="BB157" i="1"/>
  <c r="BE184" i="1"/>
  <c r="AS211" i="1"/>
  <c r="AW125" i="1"/>
  <c r="AQ157" i="1"/>
  <c r="AL130" i="1"/>
  <c r="BB142" i="1"/>
  <c r="BD159" i="1"/>
  <c r="BC150" i="1"/>
  <c r="BJ186" i="1"/>
  <c r="BD157" i="1"/>
  <c r="BB181" i="1"/>
  <c r="AL115" i="1"/>
  <c r="AO180" i="1"/>
  <c r="BB173" i="1"/>
  <c r="AR155" i="1"/>
  <c r="AR193" i="1"/>
  <c r="AT214" i="1"/>
  <c r="AZ207" i="1"/>
  <c r="AV124" i="1"/>
  <c r="AV173" i="1"/>
  <c r="BA163" i="1"/>
  <c r="AL209" i="1"/>
  <c r="AV168" i="1"/>
  <c r="BJ191" i="1"/>
  <c r="AO195" i="1"/>
  <c r="BA114" i="1"/>
  <c r="BA172" i="1"/>
  <c r="AR199" i="1"/>
  <c r="AQ213" i="1"/>
  <c r="BB161" i="1"/>
  <c r="AQ202" i="1"/>
  <c r="BG200" i="1"/>
  <c r="BI112" i="1"/>
  <c r="AW195" i="1"/>
  <c r="BJ159" i="1"/>
  <c r="AL217" i="1"/>
  <c r="BD197" i="1"/>
  <c r="AL184" i="1"/>
  <c r="AQ174" i="1"/>
  <c r="AT156" i="1"/>
  <c r="AS196" i="1"/>
  <c r="AP168" i="1"/>
  <c r="BD211" i="1"/>
  <c r="AY215" i="1"/>
  <c r="AY203" i="1"/>
  <c r="AY151" i="1"/>
  <c r="AO163" i="1"/>
  <c r="BE190" i="1"/>
  <c r="AO211" i="1"/>
  <c r="BF211" i="1"/>
  <c r="BB175" i="1"/>
  <c r="AS179" i="1"/>
  <c r="BD192" i="1"/>
  <c r="AY138" i="1"/>
  <c r="BH178" i="1"/>
  <c r="BC112" i="1"/>
  <c r="AQ179" i="1"/>
  <c r="AW215" i="1"/>
  <c r="AU144" i="1"/>
  <c r="AP120" i="1"/>
  <c r="BI197" i="1"/>
  <c r="AX209" i="1"/>
  <c r="BH182" i="1"/>
  <c r="AV132" i="1"/>
  <c r="AT170" i="1"/>
  <c r="BF206" i="1"/>
  <c r="AP147" i="1"/>
  <c r="BH191" i="1"/>
  <c r="BG184" i="1"/>
  <c r="BA146" i="1"/>
  <c r="AL156" i="1"/>
  <c r="AS212" i="1"/>
  <c r="BD128" i="1"/>
  <c r="BA195" i="1"/>
  <c r="AT150" i="1"/>
  <c r="AY175" i="1"/>
  <c r="BI216" i="1"/>
  <c r="AO181" i="1"/>
  <c r="BG157" i="1"/>
  <c r="AV122" i="1"/>
  <c r="AY188" i="1"/>
  <c r="AX198" i="1"/>
  <c r="BD193" i="1"/>
  <c r="AX208" i="1"/>
  <c r="BD170" i="1"/>
  <c r="BI202" i="1"/>
  <c r="BA165" i="1"/>
  <c r="BE175" i="1"/>
  <c r="AL208" i="1"/>
  <c r="BE185" i="1"/>
  <c r="AW130" i="1"/>
  <c r="BH116" i="1"/>
  <c r="AO207" i="1"/>
  <c r="AU206" i="1"/>
  <c r="BC158" i="1"/>
  <c r="AQ127" i="1"/>
  <c r="BA202" i="1"/>
  <c r="AQ162" i="1"/>
  <c r="AR141" i="1"/>
  <c r="BE177" i="1"/>
  <c r="AS214" i="1"/>
  <c r="AL154" i="1"/>
  <c r="AW116" i="1"/>
  <c r="AY192" i="1"/>
  <c r="AS162" i="1"/>
  <c r="BG192" i="1"/>
  <c r="BH187" i="1"/>
  <c r="BI170" i="1"/>
  <c r="BH164" i="1"/>
  <c r="BD209" i="1"/>
  <c r="BB196" i="1"/>
  <c r="AV188" i="1"/>
  <c r="BJ168" i="1"/>
  <c r="BB209" i="1"/>
  <c r="BD150" i="1"/>
  <c r="BJ203" i="1"/>
  <c r="AZ211" i="1"/>
  <c r="AT188" i="1"/>
  <c r="AS207" i="1"/>
  <c r="AP190" i="1"/>
  <c r="BE186" i="1"/>
  <c r="BD154" i="1"/>
  <c r="AZ198" i="1"/>
  <c r="BE154" i="1"/>
  <c r="BB172" i="1"/>
  <c r="AS137" i="1"/>
  <c r="AY139" i="1"/>
  <c r="AY144" i="1"/>
  <c r="AY216" i="1"/>
  <c r="AO178" i="1"/>
  <c r="BJ176" i="1"/>
  <c r="BC139" i="1"/>
  <c r="BG124" i="1"/>
  <c r="AZ175" i="1"/>
  <c r="AP160" i="1"/>
  <c r="BE202" i="1"/>
  <c r="BJ204" i="1"/>
  <c r="AS149" i="1"/>
  <c r="BH189" i="1"/>
  <c r="BA188" i="1"/>
  <c r="AZ171" i="1"/>
  <c r="BC198" i="1"/>
  <c r="BB124" i="1"/>
  <c r="AS210" i="1"/>
  <c r="BD214" i="1"/>
  <c r="AX175" i="1"/>
  <c r="BJ150" i="1"/>
  <c r="AR184" i="1"/>
  <c r="AR213" i="1"/>
  <c r="AS157" i="1"/>
  <c r="AS150" i="1"/>
  <c r="BA144" i="1"/>
  <c r="BF167" i="1"/>
  <c r="BH173" i="1"/>
  <c r="AL192" i="1"/>
  <c r="BJ197" i="1"/>
  <c r="BG151" i="1"/>
  <c r="AX211" i="1"/>
  <c r="BD195" i="1"/>
  <c r="BI192" i="1"/>
  <c r="BI166" i="1"/>
  <c r="BB203" i="1"/>
  <c r="BC192" i="1"/>
  <c r="AP111" i="1"/>
  <c r="AP212" i="1"/>
  <c r="BG198" i="1"/>
  <c r="BJ142" i="1"/>
  <c r="BA207" i="1"/>
  <c r="AY126" i="1"/>
  <c r="AY147" i="1"/>
  <c r="AQ154" i="1"/>
  <c r="AO209" i="1"/>
  <c r="AU123" i="1"/>
  <c r="BC185" i="1"/>
  <c r="AO155" i="1"/>
  <c r="AL153" i="1"/>
  <c r="AX158" i="1"/>
  <c r="AP191" i="1"/>
  <c r="AT205" i="1"/>
  <c r="AT144" i="1"/>
  <c r="BC132" i="1"/>
  <c r="BF186" i="1"/>
  <c r="BB189" i="1"/>
  <c r="AW206" i="1"/>
  <c r="AY160" i="1"/>
  <c r="BC163" i="1"/>
  <c r="BG120" i="1"/>
  <c r="BH161" i="1"/>
  <c r="AW182" i="1"/>
  <c r="AX213" i="1"/>
  <c r="BF184" i="1"/>
  <c r="AQ126" i="1"/>
  <c r="BE111" i="1"/>
  <c r="BJ128" i="1"/>
  <c r="BE148" i="1"/>
  <c r="AL116" i="1"/>
  <c r="BH174" i="1"/>
  <c r="AY201" i="1"/>
  <c r="BA154" i="1"/>
  <c r="BH201" i="1"/>
  <c r="BD201" i="1"/>
  <c r="AV193" i="1"/>
  <c r="BF197" i="1"/>
  <c r="BE161" i="1"/>
  <c r="BD183" i="1"/>
  <c r="AV172" i="1"/>
  <c r="AS138" i="1"/>
  <c r="BF173" i="1"/>
  <c r="BI185" i="1"/>
  <c r="BI150" i="1"/>
  <c r="AO172" i="1"/>
  <c r="AQ135" i="1"/>
  <c r="AS185" i="1"/>
  <c r="AV152" i="1"/>
  <c r="AW133" i="1"/>
  <c r="BF152" i="1"/>
  <c r="AY132" i="1"/>
  <c r="AV184" i="1"/>
  <c r="AZ181" i="1"/>
  <c r="BG112" i="1"/>
  <c r="BF185" i="1"/>
  <c r="AZ173" i="1"/>
  <c r="BF111" i="1"/>
  <c r="AP178" i="1"/>
  <c r="BB192" i="1"/>
  <c r="AS163" i="1"/>
  <c r="AQ132" i="1"/>
  <c r="AX156" i="1"/>
  <c r="AR196" i="1"/>
  <c r="BD208" i="1"/>
  <c r="AL190" i="1"/>
  <c r="AQ125" i="1"/>
  <c r="BI201" i="1"/>
  <c r="AY197" i="1"/>
  <c r="AX154" i="1"/>
  <c r="BG178" i="1"/>
  <c r="BC186" i="1"/>
  <c r="BI198" i="1"/>
  <c r="BA127" i="1"/>
  <c r="AP202" i="1"/>
  <c r="BJ188" i="1"/>
  <c r="AL159" i="1"/>
  <c r="AW156" i="1"/>
  <c r="AU164" i="1"/>
  <c r="AT142" i="1"/>
  <c r="AX165" i="1"/>
  <c r="AS147" i="1"/>
  <c r="AX169" i="1"/>
  <c r="BF150" i="1"/>
  <c r="AQ153" i="1"/>
  <c r="BH216" i="1"/>
  <c r="AS216" i="1"/>
  <c r="BC133" i="1"/>
  <c r="BA179" i="1"/>
  <c r="BF160" i="1"/>
  <c r="AV195" i="1"/>
  <c r="AL129" i="1"/>
  <c r="AL191" i="1"/>
  <c r="BA204" i="1"/>
  <c r="BG189" i="1"/>
  <c r="AQ198" i="1"/>
  <c r="AT211" i="1"/>
  <c r="AT199" i="1"/>
  <c r="AQ167" i="1"/>
  <c r="BG205" i="1"/>
  <c r="BI129" i="1"/>
  <c r="BD175" i="1"/>
  <c r="BH199" i="1"/>
  <c r="BI183" i="1"/>
  <c r="AU190" i="1"/>
  <c r="BE164" i="1"/>
  <c r="BC125" i="1"/>
  <c r="AU132" i="1"/>
  <c r="AP176" i="1"/>
  <c r="AZ209" i="1"/>
  <c r="AZ179" i="1"/>
  <c r="AW126" i="1"/>
  <c r="BE134" i="1"/>
  <c r="AR217" i="1"/>
  <c r="BD163" i="1"/>
  <c r="AQ169" i="1"/>
  <c r="BC127" i="1"/>
  <c r="AU153" i="1"/>
  <c r="AX179" i="1"/>
  <c r="BE143" i="1"/>
  <c r="AZ167" i="1"/>
  <c r="BG212" i="1"/>
  <c r="BB202" i="1"/>
  <c r="BC171" i="1"/>
  <c r="AV178" i="1"/>
  <c r="AT203" i="1"/>
  <c r="AX147" i="1"/>
  <c r="AW134" i="1"/>
  <c r="AW186" i="1"/>
  <c r="BH168" i="1"/>
  <c r="BJ181" i="1"/>
  <c r="AQ204" i="1"/>
  <c r="AY195" i="1"/>
  <c r="AO192" i="1"/>
  <c r="BE215" i="1"/>
  <c r="AL188" i="1"/>
  <c r="BF210" i="1"/>
  <c r="BH139" i="1"/>
  <c r="BC166" i="1"/>
  <c r="BC142" i="1"/>
  <c r="AS186" i="1"/>
  <c r="BH170" i="1"/>
  <c r="BJ122" i="1"/>
  <c r="BG153" i="1"/>
  <c r="BG125" i="1"/>
  <c r="BJ118" i="1"/>
  <c r="AT202" i="1"/>
  <c r="AV203" i="1"/>
  <c r="AQ138" i="1"/>
  <c r="AW180" i="1"/>
  <c r="AO164" i="1"/>
  <c r="AV207" i="1"/>
  <c r="BB197" i="1"/>
  <c r="AS160" i="1"/>
  <c r="AL180" i="1"/>
  <c r="AY136" i="1"/>
  <c r="BH213" i="1"/>
  <c r="AX173" i="1"/>
  <c r="AX149" i="1"/>
  <c r="AZ117" i="1"/>
  <c r="BG165" i="1"/>
  <c r="AW135" i="1"/>
  <c r="AR158" i="1"/>
  <c r="AP207" i="1"/>
  <c r="AT212" i="1"/>
  <c r="AU175" i="1"/>
  <c r="BB168" i="1"/>
  <c r="BF183" i="1"/>
  <c r="AV115" i="1"/>
  <c r="AS123" i="1"/>
  <c r="BI157" i="1"/>
  <c r="BF199" i="1"/>
  <c r="AS181" i="1"/>
  <c r="AZ150" i="1"/>
  <c r="AL204" i="1"/>
  <c r="BC195" i="1"/>
  <c r="BJ165" i="1"/>
  <c r="AL146" i="1"/>
  <c r="AX217" i="1"/>
  <c r="AS177" i="1"/>
  <c r="BF177" i="1"/>
  <c r="BH179" i="1"/>
  <c r="BG186" i="1"/>
  <c r="AQ122" i="1"/>
  <c r="AR133" i="1"/>
  <c r="AW138" i="1"/>
  <c r="AR191" i="1"/>
  <c r="BD203" i="1"/>
  <c r="AL173" i="1"/>
  <c r="BE204" i="1"/>
  <c r="AS191" i="1"/>
  <c r="BJ190" i="1"/>
  <c r="AR195" i="1"/>
  <c r="BE187" i="1"/>
  <c r="AV154" i="1"/>
  <c r="BD206" i="1"/>
  <c r="AT162" i="1"/>
  <c r="BH184" i="1"/>
  <c r="BG195" i="1"/>
  <c r="AT179" i="1"/>
  <c r="BJ183" i="1"/>
  <c r="AP155" i="1"/>
  <c r="AT198" i="1"/>
  <c r="AU176" i="1"/>
  <c r="AU197" i="1"/>
  <c r="AP136" i="1"/>
  <c r="AQ139" i="1"/>
  <c r="BF192" i="1"/>
  <c r="AY127" i="1"/>
  <c r="BF166" i="1"/>
  <c r="BI204" i="1"/>
  <c r="AW203" i="1"/>
  <c r="AL195" i="1"/>
  <c r="AW141" i="1"/>
  <c r="AY130" i="1"/>
  <c r="AV160" i="1"/>
  <c r="AL138" i="1"/>
  <c r="BA168" i="1"/>
  <c r="BC191" i="1"/>
  <c r="AX168" i="1"/>
  <c r="BD172" i="1"/>
  <c r="AP194" i="1"/>
  <c r="BG172" i="1"/>
  <c r="AZ191" i="1"/>
  <c r="BJ158" i="1"/>
  <c r="AZ199" i="1"/>
  <c r="AO149" i="1"/>
  <c r="BA167" i="1"/>
  <c r="AY199" i="1"/>
  <c r="AW178" i="1"/>
  <c r="BF154" i="1"/>
  <c r="AQ196" i="1"/>
  <c r="AV191" i="1"/>
  <c r="AV199" i="1"/>
  <c r="BH165" i="1"/>
  <c r="AV183" i="1"/>
  <c r="BE127" i="1"/>
  <c r="BH172" i="1"/>
  <c r="AL178" i="1"/>
  <c r="BB158" i="1"/>
  <c r="AW204" i="1"/>
  <c r="AS117" i="1"/>
  <c r="AO183" i="1"/>
  <c r="AQ166" i="1"/>
  <c r="AQ197" i="1"/>
  <c r="AO150" i="1"/>
  <c r="AL128" i="1"/>
  <c r="AU162" i="1"/>
  <c r="AQ175" i="1"/>
  <c r="AR202" i="1"/>
  <c r="BI136" i="1"/>
  <c r="AY184" i="1"/>
  <c r="AP216" i="1"/>
  <c r="AV129" i="1"/>
  <c r="BJ170" i="1"/>
  <c r="AO148" i="1"/>
  <c r="AT191" i="1"/>
  <c r="BC167" i="1"/>
  <c r="AT180" i="1"/>
  <c r="AW202" i="1"/>
  <c r="AS130" i="1"/>
  <c r="AT195" i="1"/>
  <c r="BH208" i="1"/>
  <c r="AO198" i="1"/>
  <c r="AW115" i="1"/>
  <c r="AL176" i="1"/>
  <c r="BD139" i="1"/>
  <c r="AX141" i="1"/>
  <c r="BH2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<sst xmlns="http://schemas.openxmlformats.org/spreadsheetml/2006/main" count="992" uniqueCount="117">
  <si>
    <t>Laser P [W]</t>
  </si>
  <si>
    <t>Scan [mm/s]</t>
  </si>
  <si>
    <t>Pulver</t>
  </si>
  <si>
    <t>Pyramide</t>
  </si>
  <si>
    <t>Supports</t>
  </si>
  <si>
    <t>Kontur Laser P [W]</t>
  </si>
  <si>
    <t>Kontur Scan [mm/s]</t>
  </si>
  <si>
    <t>--</t>
  </si>
  <si>
    <t>Demo</t>
  </si>
  <si>
    <t>Chess</t>
  </si>
  <si>
    <t>Stripes</t>
  </si>
  <si>
    <t>Stripe Overlap</t>
  </si>
  <si>
    <t>Pattern</t>
  </si>
  <si>
    <t>Contour offset</t>
  </si>
  <si>
    <t>Machine</t>
  </si>
  <si>
    <t>EOS M 290</t>
  </si>
  <si>
    <t>Density cube</t>
  </si>
  <si>
    <t xml:space="preserve">Tensile bars </t>
  </si>
  <si>
    <t>AB</t>
  </si>
  <si>
    <t>HT</t>
  </si>
  <si>
    <t>Heat treatment</t>
  </si>
  <si>
    <t>Hatch distance [mm]</t>
  </si>
  <si>
    <t>Build iteration</t>
  </si>
  <si>
    <t>Sample build nr.</t>
  </si>
  <si>
    <t>Surface roughness [Ra]</t>
  </si>
  <si>
    <t>Solid</t>
  </si>
  <si>
    <t>Powder state</t>
  </si>
  <si>
    <t>Mushroom sample</t>
  </si>
  <si>
    <t>Conical</t>
  </si>
  <si>
    <t xml:space="preserve">Thin wall </t>
  </si>
  <si>
    <t>Test artefact</t>
  </si>
  <si>
    <t>Artefact</t>
  </si>
  <si>
    <t>Failed</t>
  </si>
  <si>
    <t>Streifenbreite</t>
  </si>
  <si>
    <t>Streifenversch.</t>
  </si>
  <si>
    <t>Drehwinkel</t>
  </si>
  <si>
    <t>Abstand zur OK</t>
  </si>
  <si>
    <t>Kontur Abstand zur OK</t>
  </si>
  <si>
    <t>Spotsize</t>
  </si>
  <si>
    <t>Aufbaurate</t>
  </si>
  <si>
    <t>OF-optisch</t>
  </si>
  <si>
    <t>Kontur Spotsize</t>
  </si>
  <si>
    <t>-</t>
  </si>
  <si>
    <t>explore productivty</t>
  </si>
  <si>
    <t>surface roughness</t>
  </si>
  <si>
    <t>Concept Laser m2</t>
  </si>
  <si>
    <t>VED</t>
  </si>
  <si>
    <t>Powderbatch</t>
  </si>
  <si>
    <t>SLM 280</t>
  </si>
  <si>
    <t>Si</t>
  </si>
  <si>
    <t>Fe</t>
  </si>
  <si>
    <t>Cu</t>
  </si>
  <si>
    <t>Mn</t>
  </si>
  <si>
    <t>Mg</t>
  </si>
  <si>
    <t>Be</t>
  </si>
  <si>
    <t>Zn</t>
  </si>
  <si>
    <t>Ti</t>
  </si>
  <si>
    <t>Name of Powder</t>
  </si>
  <si>
    <t>AlMgty80</t>
  </si>
  <si>
    <t>AlMgty90</t>
  </si>
  <si>
    <t>AlMgty100</t>
  </si>
  <si>
    <t>support type</t>
  </si>
  <si>
    <t>tensile direction</t>
  </si>
  <si>
    <t>sample type</t>
  </si>
  <si>
    <t>trial category</t>
  </si>
  <si>
    <t>Date</t>
  </si>
  <si>
    <t>Yield [Mpa]P pO2</t>
  </si>
  <si>
    <t>UTS [Mpa]R m</t>
  </si>
  <si>
    <t>Elongation (%)A</t>
  </si>
  <si>
    <t>Batchnumber</t>
  </si>
  <si>
    <t>D10</t>
  </si>
  <si>
    <t>D50</t>
  </si>
  <si>
    <t>D90</t>
  </si>
  <si>
    <t>Carney Funnel (s/50g)</t>
  </si>
  <si>
    <t>Schuttdichte</t>
  </si>
  <si>
    <t>Klopfdichte</t>
  </si>
  <si>
    <t>&lt;=&gt;</t>
  </si>
  <si>
    <t>&lt;</t>
  </si>
  <si>
    <t>Relative density (Archimedis)</t>
  </si>
  <si>
    <t>no support</t>
  </si>
  <si>
    <t>parameter and powder check</t>
  </si>
  <si>
    <t>Projekt</t>
  </si>
  <si>
    <t>EOS parameter dev.</t>
  </si>
  <si>
    <t>SLM 280 parameter dev.</t>
  </si>
  <si>
    <t>Concept Laser parameter dev.</t>
  </si>
  <si>
    <t>Part 0001</t>
  </si>
  <si>
    <t>Projekt Name</t>
  </si>
  <si>
    <t>Powerstate</t>
  </si>
  <si>
    <t>how many uses</t>
  </si>
  <si>
    <t>\-2 = Mixed used and unused powder</t>
  </si>
  <si>
    <t>\-1 = unkown how often used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</si>
  <si>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</si>
  <si>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</si>
  <si>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</si>
  <si>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</si>
  <si>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</si>
  <si>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</si>
  <si>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</si>
  <si>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</si>
  <si>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Maschine</t>
  </si>
  <si>
    <t>Heat Treatment</t>
  </si>
  <si>
    <t>Powerbatch</t>
  </si>
  <si>
    <t>Bulid finish status</t>
  </si>
  <si>
    <t>Relative density</t>
  </si>
  <si>
    <t>Layer thickness [Mikrom.]</t>
  </si>
  <si>
    <t>Alaf parameter development</t>
  </si>
  <si>
    <t>Aconity</t>
  </si>
  <si>
    <t>0,01</t>
  </si>
  <si>
    <t>Yes</t>
  </si>
  <si>
    <t>No</t>
  </si>
  <si>
    <t>Not attempted</t>
  </si>
  <si>
    <t>Yes but wiper damage and surface defects</t>
  </si>
  <si>
    <t>(Leer)</t>
  </si>
  <si>
    <t>Building temperature (deg.C)</t>
  </si>
  <si>
    <t>Porositaet Flaeche repolished IAPT</t>
  </si>
  <si>
    <t>Porositaet Kontur</t>
  </si>
  <si>
    <t>Porositaet Flaeche Bionic polished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</si>
</sst>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rgb="FF006100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5">
    <xf numFmtId="0" fontId="0" fillId="0" borderId="0"/>
    <xf numFmtId="9" fontId="7" fillId="0" borderId="0" applyFont="0" applyFill="0" applyBorder="0" applyAlignment="0" applyProtection="0"/>
    <xf numFmtId="0" fontId="8" fillId="0" borderId="0"/>
    <xf numFmtId="43" fontId="7" fillId="0" borderId="0" applyFont="0" applyFill="0" applyBorder="0" applyAlignment="0" applyProtection="0"/>
    <xf numFmtId="0" fontId="9" fillId="2" borderId="0" applyNumberFormat="0" applyBorder="0" applyAlignment="0" applyProtection="0"/>
  </cellStyleXfs>
  <cellXfs count="10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quotePrefix="1"/>
    <xf numFmtId="0" fontId="1" fillId="0" borderId="1" xfId="0" applyFont="1" applyBorder="1" applyAlignment="1">
      <alignment horizontal="center" vertical="center"/>
    </xf>
    <xf numFmtId="0" fontId="4" fillId="0" borderId="0" xfId="0" applyFont="1" applyFill="1" applyBorder="1" applyAlignment="1"/>
    <xf numFmtId="0" fontId="0" fillId="0" borderId="0" xfId="0" applyAlignment="1"/>
    <xf numFmtId="0" fontId="4" fillId="0" borderId="0" xfId="0" applyFont="1" applyFill="1" applyBorder="1"/>
    <xf numFmtId="0" fontId="0" fillId="0" borderId="0" xfId="0" applyFont="1" applyAlignment="1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164" fontId="4" fillId="0" borderId="0" xfId="0" applyNumberFormat="1" applyFont="1" applyFill="1" applyBorder="1" applyAlignment="1"/>
    <xf numFmtId="164" fontId="5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center" vertical="center" wrapText="1"/>
    </xf>
    <xf numFmtId="2" fontId="5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/>
    <xf numFmtId="164" fontId="1" fillId="0" borderId="0" xfId="0" applyNumberFormat="1" applyFont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5" fillId="0" borderId="0" xfId="0" applyNumberFormat="1" applyFont="1" applyFill="1" applyBorder="1" applyAlignment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vertical="top"/>
    </xf>
    <xf numFmtId="0" fontId="0" fillId="0" borderId="0" xfId="0" applyFont="1" applyFill="1"/>
    <xf numFmtId="0" fontId="0" fillId="0" borderId="0" xfId="0" applyFill="1" applyBorder="1" applyAlignment="1">
      <alignment vertical="top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0" fillId="0" borderId="2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2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2" fontId="0" fillId="0" borderId="0" xfId="0" applyNumberFormat="1" applyBorder="1"/>
    <xf numFmtId="2" fontId="0" fillId="0" borderId="0" xfId="0" applyNumberFormat="1" applyBorder="1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2" fontId="0" fillId="0" borderId="0" xfId="0" applyNumberFormat="1" applyFill="1" applyBorder="1"/>
    <xf numFmtId="2" fontId="0" fillId="0" borderId="0" xfId="0" applyNumberFormat="1" applyFill="1" applyBorder="1"/>
    <xf numFmtId="2" fontId="0" fillId="0" borderId="0" xfId="0" applyNumberFormat="1" applyFill="1" applyBorder="1"/>
    <xf numFmtId="2" fontId="0" fillId="0" borderId="0" xfId="0" applyNumberFormat="1" applyFill="1" applyBorder="1"/>
    <xf numFmtId="0" fontId="0" fillId="0" borderId="0" xfId="0"/>
    <xf numFmtId="0" fontId="0" fillId="0" borderId="0" xfId="0" applyFill="1" applyBorder="1"/>
    <xf numFmtId="2" fontId="0" fillId="0" borderId="0" xfId="0" applyNumberFormat="1" applyFill="1" applyBorder="1"/>
    <xf numFmtId="2" fontId="0" fillId="0" borderId="0" xfId="0" applyNumberFormat="1"/>
    <xf numFmtId="0" fontId="0" fillId="0" borderId="0" xfId="0" applyBorder="1"/>
    <xf numFmtId="0" fontId="0" fillId="0" borderId="0" xfId="0"/>
    <xf numFmtId="0" fontId="4" fillId="0" borderId="0" xfId="0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10" fontId="5" fillId="0" borderId="0" xfId="1" applyNumberFormat="1" applyFont="1" applyFill="1" applyBorder="1"/>
    <xf numFmtId="0" fontId="1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Fill="1" applyAlignment="1"/>
    <xf numFmtId="0" fontId="0" fillId="0" borderId="0" xfId="0" pivotButton="1"/>
    <xf numFmtId="0" fontId="0" fillId="0" borderId="0" xfId="0" applyAlignment="1">
      <alignment horizontal="left"/>
    </xf>
    <xf numFmtId="0" fontId="5" fillId="0" borderId="0" xfId="0" applyFont="1" applyFill="1" applyAlignment="1">
      <alignment horizontal="right"/>
    </xf>
    <xf numFmtId="0" fontId="5" fillId="0" borderId="0" xfId="0" applyFont="1" applyFill="1"/>
    <xf numFmtId="0" fontId="5" fillId="0" borderId="0" xfId="0" applyNumberFormat="1" applyFont="1" applyFill="1" applyAlignment="1"/>
    <xf numFmtId="43" fontId="0" fillId="0" borderId="0" xfId="3" applyFont="1"/>
    <xf numFmtId="43" fontId="5" fillId="0" borderId="0" xfId="3" applyFont="1" applyFill="1" applyBorder="1"/>
    <xf numFmtId="0" fontId="0" fillId="0" borderId="3" xfId="0" applyBorder="1"/>
    <xf numFmtId="0" fontId="0" fillId="0" borderId="0" xfId="0"/>
    <xf numFmtId="2" fontId="0" fillId="0" borderId="0" xfId="0" applyNumberFormat="1"/>
    <xf numFmtId="0" fontId="10" fillId="0" borderId="0" xfId="0" applyFont="1" applyAlignment="1">
      <alignment vertical="center"/>
    </xf>
    <xf numFmtId="0" fontId="5" fillId="0" borderId="0" xfId="4" applyFont="1" applyFill="1" applyBorder="1"/>
    <xf numFmtId="0" fontId="5" fillId="0" borderId="0" xfId="0" applyNumberFormat="1" applyFont="1" applyFill="1" applyBorder="1"/>
    <xf numFmtId="164" fontId="5" fillId="0" borderId="0" xfId="0" applyNumberFormat="1" applyFont="1" applyFill="1" applyBorder="1"/>
    <xf numFmtId="2" fontId="5" fillId="0" borderId="0" xfId="0" applyNumberFormat="1" applyFont="1" applyFill="1" applyBorder="1"/>
    <xf numFmtId="1" fontId="5" fillId="0" borderId="0" xfId="4" applyNumberFormat="1" applyFont="1" applyFill="1" applyBorder="1"/>
    <xf numFmtId="164" fontId="5" fillId="0" borderId="0" xfId="4" applyNumberFormat="1" applyFont="1" applyFill="1" applyBorder="1"/>
    <xf numFmtId="2" fontId="5" fillId="0" borderId="0" xfId="4" applyNumberFormat="1" applyFont="1" applyFill="1" applyBorder="1"/>
    <xf numFmtId="0" fontId="5" fillId="0" borderId="0" xfId="4" applyFont="1" applyFill="1" applyBorder="1" applyAlignment="1">
      <alignment horizontal="right"/>
    </xf>
    <xf numFmtId="0" fontId="11" fillId="0" borderId="0" xfId="0" applyFont="1"/>
    <xf numFmtId="0" fontId="11" fillId="0" borderId="0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5">
    <cellStyle name="Gut" xfId="4" builtinId="26"/>
    <cellStyle name="Komma" xfId="3" builtinId="3"/>
    <cellStyle name="Prozent" xfId="1" builtinId="5"/>
    <cellStyle name="Standard" xfId="0" builtinId="0"/>
    <cellStyle name="Standard 2" xfId="2" xr:uid="{BB3752E7-0E2E-4A51-B174-74D2AF17749A}"/>
  </cellStyles>
  <dxfs count="1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Lorenz Hussels" refreshedDate="44523.36705439815" missingItemsLimit="0" createdVersion="7" refreshedVersion="7" minRefreshableVersion="3" recordCount="987" xr:uid="{145E1BF1-34EB-46F1-A2DD-C89F2E669BBA}">
  <cacheSource type="worksheet">
    <worksheetSource name="Tabelle1"/>
  </cacheSource>
  <cacheFields count="65">
    <cacheField name="Build iteration" numFmtId="0">
      <sharedItems containsSemiMixedTypes="0" containsString="0" containsNumber="1" containsInteger="1" minValue="1" maxValue="12"/>
    </cacheField>
    <cacheField name="Sample build nr." numFmtId="0">
      <sharedItems containsSemiMixedTypes="0" containsString="0" containsNumber="1" containsInteger="1" minValue="1" maxValue="143"/>
    </cacheField>
    <cacheField name="Maschine" numFmtId="0">
      <sharedItems/>
    </cacheField>
    <cacheField name="Projekt Name" numFmtId="0">
      <sharedItems/>
    </cacheField>
    <cacheField name="Laser P [W]" numFmtId="0">
      <sharedItems containsString="0" containsBlank="1" containsNumber="1" containsInteger="1" minValue="160" maxValue="600"/>
    </cacheField>
    <cacheField name="Scan [mm/s]" numFmtId="0">
      <sharedItems containsString="0" containsBlank="1" containsNumber="1" containsInteger="1" minValue="160" maxValue="2500"/>
    </cacheField>
    <cacheField name="Layer thickness [Mikrom.]" numFmtId="0">
      <sharedItems containsString="0" containsBlank="1" containsNumber="1" containsInteger="1" minValue="30" maxValue="120"/>
    </cacheField>
    <cacheField name="Hatch distance [mm]" numFmtId="0">
      <sharedItems containsString="0" containsBlank="1" containsNumber="1" minValue="7.0000000000000007E-2" maxValue="0.21"/>
    </cacheField>
    <cacheField name="Building temperature (deg.C)" numFmtId="0">
      <sharedItems containsString="0" containsBlank="1" containsNumber="1" containsInteger="1" minValue="30" maxValue="400"/>
    </cacheField>
    <cacheField name="sample type" numFmtId="0">
      <sharedItems containsBlank="1"/>
    </cacheField>
    <cacheField name="support type" numFmtId="0">
      <sharedItems containsBlank="1"/>
    </cacheField>
    <cacheField name="tensile direction" numFmtId="0">
      <sharedItems containsBlank="1" containsMixedTypes="1" containsNumber="1" containsInteger="1" minValue="0" maxValue="90" count="6">
        <m/>
        <n v="90"/>
        <n v="0"/>
        <n v="45"/>
        <s v="Failed"/>
        <s v="--"/>
      </sharedItems>
    </cacheField>
    <cacheField name="Pattern" numFmtId="0">
      <sharedItems containsBlank="1"/>
    </cacheField>
    <cacheField name="Kontur Laser P [W]" numFmtId="0">
      <sharedItems containsString="0" containsBlank="1" containsNumber="1" containsInteger="1" minValue="80" maxValue="375"/>
    </cacheField>
    <cacheField name="Kontur Scan [mm/s]" numFmtId="0">
      <sharedItems containsString="0" containsBlank="1" containsNumber="1" containsInteger="1" minValue="381" maxValue="2200"/>
    </cacheField>
    <cacheField name="Stripe Overlap" numFmtId="0">
      <sharedItems containsString="0" containsBlank="1" containsNumber="1" minValue="-0.3" maxValue="0.01"/>
    </cacheField>
    <cacheField name="Contour offset" numFmtId="0">
      <sharedItems containsBlank="1" containsMixedTypes="1" containsNumber="1" minValue="0.01" maxValue="0.15"/>
    </cacheField>
    <cacheField name="Spotsize" numFmtId="0">
      <sharedItems containsString="0" containsBlank="1" containsNumber="1" containsInteger="1" minValue="60" maxValue="150"/>
    </cacheField>
    <cacheField name="Streifenbreite" numFmtId="0">
      <sharedItems containsString="0" containsBlank="1" containsNumber="1" containsInteger="1" minValue="5" maxValue="5" count="2">
        <m/>
        <n v="5"/>
      </sharedItems>
    </cacheField>
    <cacheField name="Streifenversch." numFmtId="0">
      <sharedItems containsString="0" containsBlank="1" containsNumber="1" containsInteger="1" minValue="1" maxValue="1" count="2">
        <m/>
        <n v="1"/>
      </sharedItems>
    </cacheField>
    <cacheField name="Drehwinkel" numFmtId="0">
      <sharedItems containsString="0" containsBlank="1" containsNumber="1" containsInteger="1" minValue="67" maxValue="90" count="4">
        <m/>
        <n v="67"/>
        <n v="79"/>
        <n v="90"/>
      </sharedItems>
    </cacheField>
    <cacheField name="Abstand zur OK" numFmtId="0">
      <sharedItems containsString="0" containsBlank="1" containsNumber="1" minValue="0.1" maxValue="0.25"/>
    </cacheField>
    <cacheField name="Kontur Spotsize" numFmtId="0">
      <sharedItems containsString="0" containsBlank="1" containsNumber="1" containsInteger="1" minValue="80" maxValue="110"/>
    </cacheField>
    <cacheField name="Kontur Abstand zur OK" numFmtId="0">
      <sharedItems containsString="0" containsBlank="1" containsNumber="1" minValue="0.03" maxValue="0.22"/>
    </cacheField>
    <cacheField name="Heat treatment" numFmtId="0">
      <sharedItems containsBlank="1" count="3">
        <m/>
        <s v="AB"/>
        <s v="HT"/>
      </sharedItems>
    </cacheField>
    <cacheField name="Yield [Mpa]P pO2" numFmtId="0">
      <sharedItems containsString="0" containsBlank="1" containsNumber="1" containsInteger="1" minValue="121" maxValue="251"/>
    </cacheField>
    <cacheField name="UTS [Mpa]R m" numFmtId="0">
      <sharedItems containsString="0" containsBlank="1" containsNumber="1" containsInteger="1" minValue="255" maxValue="421"/>
    </cacheField>
    <cacheField name="Elongation (%)A" numFmtId="0">
      <sharedItems containsString="0" containsBlank="1" containsNumber="1" minValue="4.5999999999999996" maxValue="40.6"/>
    </cacheField>
    <cacheField name="Surface roughness [Ra]" numFmtId="0">
      <sharedItems containsNonDate="0" containsString="0" containsBlank="1"/>
    </cacheField>
    <cacheField name="OF-optisch" numFmtId="0">
      <sharedItems containsString="0" containsBlank="1" containsNumber="1" containsInteger="1" minValue="2" maxValue="4"/>
    </cacheField>
    <cacheField name="Porosität Fläche Bionic polished" numFmtId="0">
      <sharedItems containsString="0" containsBlank="1" containsNumber="1" minValue="8.3000000000000004E-2" maxValue="4.9770000000000003"/>
    </cacheField>
    <cacheField name="Porosität Fläche repolished IAPT" numFmtId="0">
      <sharedItems containsString="0" containsBlank="1" containsNumber="1" minValue="0.13300000000000001" maxValue="14.561999999999999"/>
    </cacheField>
    <cacheField name="Porosität Kontur" numFmtId="0">
      <sharedItems containsString="0" containsBlank="1" containsNumber="1" containsInteger="1" minValue="1" maxValue="5"/>
    </cacheField>
    <cacheField name="Aufbaurate" numFmtId="0">
      <sharedItems containsSemiMixedTypes="0" containsString="0" containsNumber="1" minValue="0" maxValue="54"/>
    </cacheField>
    <cacheField name="VED" numFmtId="0">
      <sharedItems containsMixedTypes="1" containsNumber="1" minValue="19.298245614035089" maxValue="568.18181818181813"/>
    </cacheField>
    <cacheField name="Relative density (Archimedis)" numFmtId="0">
      <sharedItems containsString="0" containsBlank="1" containsNumber="1" minValue="94.867712349166993" maxValue="99.142644331176697"/>
    </cacheField>
    <cacheField name="Relative density" numFmtId="0">
      <sharedItems containsString="0" containsBlank="1" containsNumber="1" minValue="83.49" maxValue="100"/>
    </cacheField>
    <cacheField name="Pulver" numFmtId="0">
      <sharedItems containsMixedTypes="1" containsNumber="1" containsInteger="1" minValue="0" maxValue="0"/>
    </cacheField>
    <cacheField name="Powderbatch" numFmtId="0">
      <sharedItems containsString="0" containsBlank="1" containsNumber="1" containsInteger="1" minValue="-1" maxValue="20" count="6">
        <n v="-1"/>
        <m/>
        <n v="2"/>
        <n v="20"/>
        <n v="12"/>
        <n v="7"/>
      </sharedItems>
    </cacheField>
    <cacheField name="Powder state" numFmtId="0">
      <sharedItems containsString="0" containsBlank="1" containsNumber="1" containsInteger="1" minValue="-2" maxValue="4" count="8">
        <m/>
        <n v="0"/>
        <n v="1"/>
        <n v="2"/>
        <n v="3"/>
        <n v="4"/>
        <n v="-1"/>
        <n v="-2"/>
      </sharedItems>
    </cacheField>
    <cacheField name="Spalte1" numFmtId="0">
      <sharedItems containsSemiMixedTypes="0" containsString="0" containsNumber="1" containsInteger="1" minValue="0" maxValue="0"/>
    </cacheField>
    <cacheField name="Si" numFmtId="0">
      <sharedItems containsSemiMixedTypes="0" containsString="0" containsNumber="1" minValue="0" maxValue="0.14199999999999999"/>
    </cacheField>
    <cacheField name="Spalte2" numFmtId="0">
      <sharedItems containsMixedTypes="1" containsNumber="1" containsInteger="1" minValue="0" maxValue="0"/>
    </cacheField>
    <cacheField name="Fe" numFmtId="0">
      <sharedItems containsSemiMixedTypes="0" containsString="0" containsNumber="1" minValue="0" maxValue="0.15"/>
    </cacheField>
    <cacheField name="Spalte3" numFmtId="0">
      <sharedItems containsMixedTypes="1" containsNumber="1" containsInteger="1" minValue="0" maxValue="0"/>
    </cacheField>
    <cacheField name="Cu" numFmtId="0">
      <sharedItems containsSemiMixedTypes="0" containsString="0" containsNumber="1" minValue="0" maxValue="0.01"/>
    </cacheField>
    <cacheField name="Spalte4" numFmtId="0">
      <sharedItems containsMixedTypes="1" containsNumber="1" containsInteger="1" minValue="0" maxValue="0"/>
    </cacheField>
    <cacheField name="Mn" numFmtId="0">
      <sharedItems containsSemiMixedTypes="0" containsString="0" containsNumber="1" minValue="0" maxValue="0.01"/>
    </cacheField>
    <cacheField name="Spalte5" numFmtId="0">
      <sharedItems containsSemiMixedTypes="0" containsString="0" containsNumber="1" containsInteger="1" minValue="0" maxValue="0"/>
    </cacheField>
    <cacheField name="Mg" numFmtId="0">
      <sharedItems containsSemiMixedTypes="0" containsString="0" containsNumber="1" minValue="0" maxValue="11.9"/>
    </cacheField>
    <cacheField name="Spalte6" numFmtId="0">
      <sharedItems containsSemiMixedTypes="0" containsString="0" containsNumber="1" containsInteger="1" minValue="0" maxValue="0"/>
    </cacheField>
    <cacheField name="Be" numFmtId="0">
      <sharedItems containsSemiMixedTypes="0" containsString="0" containsNumber="1" minValue="0" maxValue="1.4E-2"/>
    </cacheField>
    <cacheField name="Spalte7" numFmtId="0">
      <sharedItems containsMixedTypes="1" containsNumber="1" containsInteger="1" minValue="0" maxValue="0"/>
    </cacheField>
    <cacheField name="Zn" numFmtId="0">
      <sharedItems containsSemiMixedTypes="0" containsString="0" containsNumber="1" minValue="0" maxValue="0.01"/>
    </cacheField>
    <cacheField name="Spalte8" numFmtId="0">
      <sharedItems containsMixedTypes="1" containsNumber="1" containsInteger="1" minValue="0" maxValue="0"/>
    </cacheField>
    <cacheField name="Ti" numFmtId="0">
      <sharedItems containsSemiMixedTypes="0" containsString="0" containsNumber="1" minValue="0" maxValue="0.09"/>
    </cacheField>
    <cacheField name="D10" numFmtId="2">
      <sharedItems containsSemiMixedTypes="0" containsString="0" containsNumber="1" minValue="0" maxValue="29.1"/>
    </cacheField>
    <cacheField name="D50" numFmtId="2">
      <sharedItems containsSemiMixedTypes="0" containsString="0" containsNumber="1" minValue="0" maxValue="47"/>
    </cacheField>
    <cacheField name="D90" numFmtId="2">
      <sharedItems containsSemiMixedTypes="0" containsString="0" containsNumber="1" minValue="0" maxValue="74.5"/>
    </cacheField>
    <cacheField name="Carney Funnel (s/50g)" numFmtId="2">
      <sharedItems containsSemiMixedTypes="0" containsString="0" containsNumber="1" containsInteger="1" minValue="0" maxValue="16"/>
    </cacheField>
    <cacheField name="Schuttdichte" numFmtId="2">
      <sharedItems containsSemiMixedTypes="0" containsString="0" containsNumber="1" minValue="0" maxValue="1.28"/>
    </cacheField>
    <cacheField name="Klopfdichte" numFmtId="2">
      <sharedItems containsSemiMixedTypes="0" containsString="0" containsNumber="1" minValue="0" maxValue="1.61"/>
    </cacheField>
    <cacheField name="Bulid finish status" numFmtId="0">
      <sharedItems containsBlank="1"/>
    </cacheField>
    <cacheField name="trial category" numFmtId="0">
      <sharedItems containsBlank="1"/>
    </cacheField>
    <cacheField name="Date" numFmtId="0">
      <sharedItems containsString="0" containsBlank="1" containsNumber="1" containsInteger="1" minValue="20190319" maxValue="201903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7">
  <r>
    <n v="1"/>
    <n v="1"/>
    <s v="Aconity"/>
    <s v="Alaf parameter development"/>
    <n v="300"/>
    <n v="160"/>
    <n v="30"/>
    <n v="0.11"/>
    <m/>
    <s v="Density cube"/>
    <m/>
    <x v="0"/>
    <m/>
    <m/>
    <m/>
    <m/>
    <m/>
    <m/>
    <x v="0"/>
    <x v="0"/>
    <x v="0"/>
    <m/>
    <m/>
    <m/>
    <x v="0"/>
    <m/>
    <m/>
    <m/>
    <m/>
    <m/>
    <m/>
    <m/>
    <m/>
    <n v="1.9008"/>
    <n v="568.18181818181813"/>
    <m/>
    <n v="99.94400000000000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2"/>
    <s v="Aconity"/>
    <s v="Alaf parameter development"/>
    <n v="300"/>
    <n v="160"/>
    <n v="30"/>
    <n v="0.11"/>
    <m/>
    <s v="Density cube"/>
    <m/>
    <x v="0"/>
    <m/>
    <m/>
    <m/>
    <m/>
    <m/>
    <m/>
    <x v="0"/>
    <x v="0"/>
    <x v="0"/>
    <m/>
    <m/>
    <m/>
    <x v="0"/>
    <m/>
    <m/>
    <m/>
    <m/>
    <m/>
    <m/>
    <m/>
    <m/>
    <n v="1.9008"/>
    <n v="568.18181818181813"/>
    <m/>
    <n v="99.94400000000000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3"/>
    <s v="Aconity"/>
    <s v="Alaf parameter development"/>
    <n v="300"/>
    <n v="160"/>
    <n v="30"/>
    <n v="0.11"/>
    <m/>
    <s v="Density cube"/>
    <m/>
    <x v="0"/>
    <m/>
    <m/>
    <m/>
    <m/>
    <m/>
    <m/>
    <x v="0"/>
    <x v="0"/>
    <x v="0"/>
    <m/>
    <m/>
    <m/>
    <x v="0"/>
    <m/>
    <m/>
    <m/>
    <m/>
    <m/>
    <m/>
    <m/>
    <m/>
    <n v="1.9008"/>
    <n v="568.18181818181813"/>
    <m/>
    <n v="99.94400000000000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4"/>
    <s v="Aconity"/>
    <s v="Alaf parameter development"/>
    <n v="300"/>
    <n v="160"/>
    <n v="30"/>
    <n v="0.11"/>
    <m/>
    <s v="Density cube"/>
    <m/>
    <x v="0"/>
    <m/>
    <m/>
    <m/>
    <m/>
    <m/>
    <m/>
    <x v="0"/>
    <x v="0"/>
    <x v="0"/>
    <m/>
    <m/>
    <m/>
    <x v="0"/>
    <m/>
    <m/>
    <m/>
    <m/>
    <m/>
    <m/>
    <m/>
    <m/>
    <n v="1.9008"/>
    <n v="568.18181818181813"/>
    <m/>
    <n v="99.94400000000000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5"/>
    <s v="Aconity"/>
    <s v="Alaf parameter development"/>
    <n v="300"/>
    <n v="160"/>
    <n v="30"/>
    <n v="0.11"/>
    <m/>
    <s v="Density cube"/>
    <m/>
    <x v="0"/>
    <m/>
    <m/>
    <m/>
    <m/>
    <m/>
    <m/>
    <x v="0"/>
    <x v="0"/>
    <x v="0"/>
    <m/>
    <m/>
    <m/>
    <x v="0"/>
    <m/>
    <m/>
    <m/>
    <m/>
    <m/>
    <m/>
    <m/>
    <m/>
    <n v="1.9008"/>
    <n v="568.18181818181813"/>
    <m/>
    <n v="99.94400000000000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6"/>
    <s v="Aconity"/>
    <s v="Alaf parameter development"/>
    <n v="260"/>
    <n v="200"/>
    <n v="30"/>
    <n v="0.09"/>
    <m/>
    <s v="Density cube"/>
    <m/>
    <x v="0"/>
    <m/>
    <m/>
    <m/>
    <m/>
    <m/>
    <m/>
    <x v="0"/>
    <x v="0"/>
    <x v="0"/>
    <m/>
    <m/>
    <m/>
    <x v="0"/>
    <m/>
    <m/>
    <m/>
    <m/>
    <m/>
    <m/>
    <m/>
    <m/>
    <n v="1.9440000000000002"/>
    <n v="481.48148148148147"/>
    <m/>
    <n v="99.921000000000006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7"/>
    <s v="Aconity"/>
    <s v="Alaf parameter development"/>
    <n v="260"/>
    <n v="200"/>
    <n v="30"/>
    <n v="0.09"/>
    <m/>
    <s v="Density cube"/>
    <m/>
    <x v="0"/>
    <m/>
    <m/>
    <m/>
    <m/>
    <m/>
    <m/>
    <x v="0"/>
    <x v="0"/>
    <x v="0"/>
    <m/>
    <m/>
    <m/>
    <x v="0"/>
    <m/>
    <m/>
    <m/>
    <m/>
    <m/>
    <m/>
    <m/>
    <m/>
    <n v="1.9440000000000002"/>
    <n v="481.48148148148147"/>
    <m/>
    <n v="99.921000000000006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8"/>
    <s v="Aconity"/>
    <s v="Alaf parameter development"/>
    <n v="260"/>
    <n v="200"/>
    <n v="30"/>
    <n v="0.09"/>
    <m/>
    <s v="Density cube"/>
    <m/>
    <x v="0"/>
    <m/>
    <m/>
    <m/>
    <m/>
    <m/>
    <m/>
    <x v="0"/>
    <x v="0"/>
    <x v="0"/>
    <m/>
    <m/>
    <m/>
    <x v="0"/>
    <m/>
    <m/>
    <m/>
    <m/>
    <m/>
    <m/>
    <m/>
    <m/>
    <n v="1.9440000000000002"/>
    <n v="481.48148148148147"/>
    <m/>
    <n v="99.921000000000006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9"/>
    <s v="Aconity"/>
    <s v="Alaf parameter development"/>
    <n v="260"/>
    <n v="200"/>
    <n v="30"/>
    <n v="0.09"/>
    <m/>
    <s v="Density cube"/>
    <m/>
    <x v="0"/>
    <m/>
    <m/>
    <m/>
    <m/>
    <m/>
    <m/>
    <x v="0"/>
    <x v="0"/>
    <x v="0"/>
    <m/>
    <m/>
    <m/>
    <x v="0"/>
    <m/>
    <m/>
    <m/>
    <m/>
    <m/>
    <m/>
    <m/>
    <m/>
    <n v="1.9440000000000002"/>
    <n v="481.48148148148147"/>
    <m/>
    <n v="99.921000000000006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10"/>
    <s v="Aconity"/>
    <s v="Alaf parameter development"/>
    <n v="260"/>
    <n v="200"/>
    <n v="30"/>
    <n v="0.09"/>
    <m/>
    <s v="Density cube"/>
    <m/>
    <x v="0"/>
    <m/>
    <m/>
    <m/>
    <m/>
    <m/>
    <m/>
    <x v="0"/>
    <x v="0"/>
    <x v="0"/>
    <m/>
    <m/>
    <m/>
    <x v="0"/>
    <m/>
    <m/>
    <m/>
    <m/>
    <m/>
    <m/>
    <m/>
    <m/>
    <n v="1.9440000000000002"/>
    <n v="481.48148148148147"/>
    <m/>
    <n v="99.921000000000006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11"/>
    <s v="Aconity"/>
    <s v="Alaf parameter development"/>
    <n v="200"/>
    <n v="220"/>
    <n v="30"/>
    <n v="7.0000000000000007E-2"/>
    <m/>
    <s v="Density cube"/>
    <m/>
    <x v="0"/>
    <m/>
    <m/>
    <m/>
    <m/>
    <m/>
    <m/>
    <x v="0"/>
    <x v="0"/>
    <x v="0"/>
    <m/>
    <m/>
    <m/>
    <x v="0"/>
    <m/>
    <m/>
    <m/>
    <m/>
    <m/>
    <m/>
    <m/>
    <m/>
    <n v="1.6632"/>
    <n v="432.90043290043286"/>
    <m/>
    <n v="99.82200000000000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12"/>
    <s v="Aconity"/>
    <s v="Alaf parameter development"/>
    <n v="200"/>
    <n v="220"/>
    <n v="30"/>
    <n v="7.0000000000000007E-2"/>
    <m/>
    <s v="Density cube"/>
    <m/>
    <x v="0"/>
    <m/>
    <m/>
    <m/>
    <m/>
    <m/>
    <m/>
    <x v="0"/>
    <x v="0"/>
    <x v="0"/>
    <m/>
    <m/>
    <m/>
    <x v="0"/>
    <m/>
    <m/>
    <m/>
    <m/>
    <m/>
    <m/>
    <m/>
    <m/>
    <n v="1.6632"/>
    <n v="432.90043290043286"/>
    <m/>
    <n v="99.82200000000000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13"/>
    <s v="Aconity"/>
    <s v="Alaf parameter development"/>
    <n v="200"/>
    <n v="220"/>
    <n v="30"/>
    <n v="7.0000000000000007E-2"/>
    <m/>
    <s v="Density cube"/>
    <m/>
    <x v="0"/>
    <m/>
    <m/>
    <m/>
    <m/>
    <m/>
    <m/>
    <x v="0"/>
    <x v="0"/>
    <x v="0"/>
    <m/>
    <m/>
    <m/>
    <x v="0"/>
    <m/>
    <m/>
    <m/>
    <m/>
    <m/>
    <m/>
    <m/>
    <m/>
    <n v="1.6632"/>
    <n v="432.90043290043286"/>
    <m/>
    <n v="99.82200000000000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14"/>
    <s v="Aconity"/>
    <s v="Alaf parameter development"/>
    <n v="200"/>
    <n v="220"/>
    <n v="30"/>
    <n v="7.0000000000000007E-2"/>
    <m/>
    <s v="Density cube"/>
    <m/>
    <x v="0"/>
    <m/>
    <m/>
    <m/>
    <m/>
    <m/>
    <m/>
    <x v="0"/>
    <x v="0"/>
    <x v="0"/>
    <m/>
    <m/>
    <m/>
    <x v="0"/>
    <m/>
    <m/>
    <m/>
    <m/>
    <m/>
    <m/>
    <m/>
    <m/>
    <n v="1.6632"/>
    <n v="432.90043290043286"/>
    <m/>
    <n v="99.82200000000000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15"/>
    <s v="Aconity"/>
    <s v="Alaf parameter development"/>
    <n v="200"/>
    <n v="220"/>
    <n v="30"/>
    <n v="7.0000000000000007E-2"/>
    <m/>
    <s v="Density cube"/>
    <m/>
    <x v="0"/>
    <m/>
    <m/>
    <m/>
    <m/>
    <m/>
    <m/>
    <x v="0"/>
    <x v="0"/>
    <x v="0"/>
    <m/>
    <m/>
    <m/>
    <x v="0"/>
    <m/>
    <m/>
    <m/>
    <m/>
    <m/>
    <m/>
    <m/>
    <m/>
    <n v="1.6632"/>
    <n v="432.90043290043286"/>
    <m/>
    <n v="99.82200000000000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16"/>
    <s v="Aconity"/>
    <s v="Alaf parameter development"/>
    <n v="160"/>
    <n v="200"/>
    <n v="30"/>
    <n v="7.0000000000000007E-2"/>
    <m/>
    <s v="Density cube"/>
    <m/>
    <x v="0"/>
    <m/>
    <m/>
    <m/>
    <m/>
    <m/>
    <m/>
    <x v="0"/>
    <x v="0"/>
    <x v="0"/>
    <m/>
    <m/>
    <m/>
    <x v="0"/>
    <m/>
    <m/>
    <m/>
    <m/>
    <m/>
    <m/>
    <m/>
    <m/>
    <n v="1.5120000000000002"/>
    <n v="380.95238095238091"/>
    <m/>
    <n v="99.872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17"/>
    <s v="Aconity"/>
    <s v="Alaf parameter development"/>
    <n v="160"/>
    <n v="200"/>
    <n v="30"/>
    <n v="7.0000000000000007E-2"/>
    <m/>
    <s v="Density cube"/>
    <m/>
    <x v="0"/>
    <m/>
    <m/>
    <m/>
    <m/>
    <m/>
    <m/>
    <x v="0"/>
    <x v="0"/>
    <x v="0"/>
    <m/>
    <m/>
    <m/>
    <x v="0"/>
    <m/>
    <m/>
    <m/>
    <m/>
    <m/>
    <m/>
    <m/>
    <m/>
    <n v="1.5120000000000002"/>
    <n v="380.95238095238091"/>
    <m/>
    <n v="99.872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18"/>
    <s v="Aconity"/>
    <s v="Alaf parameter development"/>
    <n v="160"/>
    <n v="200"/>
    <n v="30"/>
    <n v="7.0000000000000007E-2"/>
    <m/>
    <s v="Density cube"/>
    <m/>
    <x v="0"/>
    <m/>
    <m/>
    <m/>
    <m/>
    <m/>
    <m/>
    <x v="0"/>
    <x v="0"/>
    <x v="0"/>
    <m/>
    <m/>
    <m/>
    <x v="0"/>
    <m/>
    <m/>
    <m/>
    <m/>
    <m/>
    <m/>
    <m/>
    <m/>
    <n v="1.5120000000000002"/>
    <n v="380.95238095238091"/>
    <m/>
    <n v="99.872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19"/>
    <s v="Aconity"/>
    <s v="Alaf parameter development"/>
    <n v="160"/>
    <n v="200"/>
    <n v="30"/>
    <n v="7.0000000000000007E-2"/>
    <m/>
    <s v="Density cube"/>
    <m/>
    <x v="0"/>
    <m/>
    <m/>
    <m/>
    <m/>
    <m/>
    <m/>
    <x v="0"/>
    <x v="0"/>
    <x v="0"/>
    <m/>
    <m/>
    <m/>
    <x v="0"/>
    <m/>
    <m/>
    <m/>
    <m/>
    <m/>
    <m/>
    <m/>
    <m/>
    <n v="1.5120000000000002"/>
    <n v="380.95238095238091"/>
    <m/>
    <n v="99.872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20"/>
    <s v="Aconity"/>
    <s v="Alaf parameter development"/>
    <n v="160"/>
    <n v="200"/>
    <n v="30"/>
    <n v="7.0000000000000007E-2"/>
    <m/>
    <s v="Density cube"/>
    <m/>
    <x v="0"/>
    <m/>
    <m/>
    <m/>
    <m/>
    <m/>
    <m/>
    <x v="0"/>
    <x v="0"/>
    <x v="0"/>
    <m/>
    <m/>
    <m/>
    <x v="0"/>
    <m/>
    <m/>
    <m/>
    <m/>
    <m/>
    <m/>
    <m/>
    <m/>
    <n v="1.5120000000000002"/>
    <n v="380.95238095238091"/>
    <m/>
    <n v="99.872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21"/>
    <s v="Aconity"/>
    <s v="Alaf parameter development"/>
    <n v="300"/>
    <n v="160"/>
    <n v="30"/>
    <n v="0.11"/>
    <m/>
    <s v="Tensile bars "/>
    <m/>
    <x v="0"/>
    <m/>
    <m/>
    <m/>
    <m/>
    <m/>
    <m/>
    <x v="0"/>
    <x v="0"/>
    <x v="0"/>
    <m/>
    <m/>
    <m/>
    <x v="0"/>
    <m/>
    <n v="293"/>
    <n v="14.4"/>
    <m/>
    <m/>
    <m/>
    <m/>
    <m/>
    <n v="1.9008"/>
    <n v="568.18181818181813"/>
    <m/>
    <m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22"/>
    <s v="Aconity"/>
    <s v="Alaf parameter development"/>
    <n v="300"/>
    <n v="160"/>
    <n v="30"/>
    <n v="0.11"/>
    <m/>
    <s v="Tensile bars "/>
    <m/>
    <x v="0"/>
    <m/>
    <m/>
    <m/>
    <m/>
    <m/>
    <m/>
    <x v="0"/>
    <x v="0"/>
    <x v="0"/>
    <m/>
    <m/>
    <m/>
    <x v="0"/>
    <m/>
    <n v="296"/>
    <n v="12"/>
    <m/>
    <m/>
    <m/>
    <m/>
    <m/>
    <n v="1.9008"/>
    <n v="568.18181818181813"/>
    <m/>
    <m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23"/>
    <s v="Aconity"/>
    <s v="Alaf parameter development"/>
    <n v="300"/>
    <n v="160"/>
    <n v="30"/>
    <n v="0.11"/>
    <m/>
    <s v="Tensile bars "/>
    <m/>
    <x v="0"/>
    <m/>
    <m/>
    <m/>
    <m/>
    <m/>
    <m/>
    <x v="0"/>
    <x v="0"/>
    <x v="0"/>
    <m/>
    <m/>
    <m/>
    <x v="0"/>
    <m/>
    <n v="300"/>
    <n v="14"/>
    <m/>
    <m/>
    <m/>
    <m/>
    <m/>
    <n v="1.9008"/>
    <n v="568.18181818181813"/>
    <m/>
    <m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24"/>
    <s v="Aconity"/>
    <s v="Alaf parameter development"/>
    <n v="300"/>
    <n v="160"/>
    <n v="30"/>
    <n v="0.11"/>
    <m/>
    <s v="Tensile bars "/>
    <m/>
    <x v="0"/>
    <m/>
    <m/>
    <m/>
    <m/>
    <m/>
    <m/>
    <x v="0"/>
    <x v="0"/>
    <x v="0"/>
    <m/>
    <m/>
    <m/>
    <x v="0"/>
    <m/>
    <n v="303"/>
    <n v="14.1"/>
    <m/>
    <m/>
    <m/>
    <m/>
    <m/>
    <n v="1.9008"/>
    <n v="568.18181818181813"/>
    <m/>
    <m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25"/>
    <s v="Aconity"/>
    <s v="Alaf parameter development"/>
    <n v="300"/>
    <n v="160"/>
    <n v="30"/>
    <n v="0.11"/>
    <m/>
    <s v="Tensile bars "/>
    <m/>
    <x v="0"/>
    <m/>
    <m/>
    <m/>
    <m/>
    <m/>
    <m/>
    <x v="0"/>
    <x v="0"/>
    <x v="0"/>
    <m/>
    <m/>
    <m/>
    <x v="0"/>
    <m/>
    <n v="310"/>
    <n v="14.5"/>
    <m/>
    <m/>
    <m/>
    <m/>
    <m/>
    <n v="1.9008"/>
    <n v="568.18181818181813"/>
    <m/>
    <m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26"/>
    <s v="Aconity"/>
    <s v="Alaf parameter development"/>
    <n v="260"/>
    <n v="200"/>
    <n v="30"/>
    <n v="0.09"/>
    <m/>
    <s v="Tensile bars "/>
    <m/>
    <x v="0"/>
    <m/>
    <m/>
    <m/>
    <m/>
    <m/>
    <m/>
    <x v="0"/>
    <x v="0"/>
    <x v="0"/>
    <m/>
    <m/>
    <m/>
    <x v="0"/>
    <m/>
    <n v="267"/>
    <n v="8"/>
    <m/>
    <m/>
    <m/>
    <m/>
    <m/>
    <n v="1.9440000000000002"/>
    <n v="481.48148148148147"/>
    <m/>
    <m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27"/>
    <s v="Aconity"/>
    <s v="Alaf parameter development"/>
    <n v="260"/>
    <n v="200"/>
    <n v="30"/>
    <n v="0.09"/>
    <m/>
    <s v="Tensile bars "/>
    <m/>
    <x v="0"/>
    <m/>
    <m/>
    <m/>
    <m/>
    <m/>
    <m/>
    <x v="0"/>
    <x v="0"/>
    <x v="0"/>
    <m/>
    <m/>
    <m/>
    <x v="0"/>
    <m/>
    <n v="275"/>
    <n v="8"/>
    <m/>
    <m/>
    <m/>
    <m/>
    <m/>
    <n v="1.9440000000000002"/>
    <n v="481.48148148148147"/>
    <m/>
    <m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28"/>
    <s v="Aconity"/>
    <s v="Alaf parameter development"/>
    <n v="260"/>
    <n v="200"/>
    <n v="30"/>
    <n v="0.09"/>
    <m/>
    <s v="Tensile bars "/>
    <m/>
    <x v="0"/>
    <m/>
    <m/>
    <m/>
    <m/>
    <m/>
    <m/>
    <x v="0"/>
    <x v="0"/>
    <x v="0"/>
    <m/>
    <m/>
    <m/>
    <x v="0"/>
    <m/>
    <n v="302"/>
    <n v="10.8"/>
    <m/>
    <m/>
    <m/>
    <m/>
    <m/>
    <n v="1.9440000000000002"/>
    <n v="481.48148148148147"/>
    <m/>
    <m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29"/>
    <s v="Aconity"/>
    <s v="Alaf parameter development"/>
    <n v="260"/>
    <n v="200"/>
    <n v="30"/>
    <n v="0.09"/>
    <m/>
    <s v="Tensile bars "/>
    <m/>
    <x v="0"/>
    <m/>
    <m/>
    <m/>
    <m/>
    <m/>
    <m/>
    <x v="0"/>
    <x v="0"/>
    <x v="0"/>
    <m/>
    <m/>
    <m/>
    <x v="0"/>
    <m/>
    <n v="313"/>
    <n v="11.5"/>
    <m/>
    <m/>
    <m/>
    <m/>
    <m/>
    <n v="1.9440000000000002"/>
    <n v="481.48148148148147"/>
    <m/>
    <m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30"/>
    <s v="Aconity"/>
    <s v="Alaf parameter development"/>
    <n v="260"/>
    <n v="200"/>
    <n v="30"/>
    <n v="0.09"/>
    <m/>
    <s v="Tensile bars "/>
    <m/>
    <x v="0"/>
    <m/>
    <m/>
    <m/>
    <m/>
    <m/>
    <m/>
    <x v="0"/>
    <x v="0"/>
    <x v="0"/>
    <m/>
    <m/>
    <m/>
    <x v="0"/>
    <m/>
    <n v="311"/>
    <n v="12"/>
    <m/>
    <m/>
    <m/>
    <m/>
    <m/>
    <n v="1.9440000000000002"/>
    <n v="481.48148148148147"/>
    <m/>
    <m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31"/>
    <s v="Aconity"/>
    <s v="Alaf parameter development"/>
    <n v="200"/>
    <n v="220"/>
    <n v="30"/>
    <n v="7.0000000000000007E-2"/>
    <m/>
    <s v="Tensile bars "/>
    <m/>
    <x v="0"/>
    <m/>
    <m/>
    <m/>
    <m/>
    <m/>
    <m/>
    <x v="0"/>
    <x v="0"/>
    <x v="0"/>
    <m/>
    <m/>
    <m/>
    <x v="0"/>
    <m/>
    <n v="312"/>
    <n v="11"/>
    <m/>
    <m/>
    <m/>
    <m/>
    <m/>
    <n v="1.6632"/>
    <n v="432.90043290043286"/>
    <m/>
    <m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32"/>
    <s v="Aconity"/>
    <s v="Alaf parameter development"/>
    <n v="200"/>
    <n v="220"/>
    <n v="30"/>
    <n v="7.0000000000000007E-2"/>
    <m/>
    <s v="Tensile bars "/>
    <m/>
    <x v="0"/>
    <m/>
    <m/>
    <m/>
    <m/>
    <m/>
    <m/>
    <x v="0"/>
    <x v="0"/>
    <x v="0"/>
    <m/>
    <m/>
    <m/>
    <x v="0"/>
    <m/>
    <n v="319"/>
    <n v="14"/>
    <m/>
    <m/>
    <m/>
    <m/>
    <m/>
    <n v="1.6632"/>
    <n v="432.90043290043286"/>
    <m/>
    <m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33"/>
    <s v="Aconity"/>
    <s v="Alaf parameter development"/>
    <n v="200"/>
    <n v="220"/>
    <n v="30"/>
    <n v="7.0000000000000007E-2"/>
    <m/>
    <s v="Tensile bars "/>
    <m/>
    <x v="0"/>
    <m/>
    <m/>
    <m/>
    <m/>
    <m/>
    <m/>
    <x v="0"/>
    <x v="0"/>
    <x v="0"/>
    <m/>
    <m/>
    <m/>
    <x v="0"/>
    <m/>
    <n v="320"/>
    <n v="11.8"/>
    <m/>
    <m/>
    <m/>
    <m/>
    <m/>
    <n v="1.6632"/>
    <n v="432.90043290043286"/>
    <m/>
    <m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34"/>
    <s v="Aconity"/>
    <s v="Alaf parameter development"/>
    <n v="200"/>
    <n v="220"/>
    <n v="30"/>
    <n v="7.0000000000000007E-2"/>
    <m/>
    <s v="Tensile bars "/>
    <m/>
    <x v="0"/>
    <m/>
    <m/>
    <m/>
    <m/>
    <m/>
    <m/>
    <x v="0"/>
    <x v="0"/>
    <x v="0"/>
    <m/>
    <m/>
    <m/>
    <x v="0"/>
    <m/>
    <n v="305"/>
    <n v="9.5"/>
    <m/>
    <m/>
    <m/>
    <m/>
    <m/>
    <n v="1.6632"/>
    <n v="432.90043290043286"/>
    <m/>
    <m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35"/>
    <s v="Aconity"/>
    <s v="Alaf parameter development"/>
    <n v="200"/>
    <n v="220"/>
    <n v="30"/>
    <n v="7.0000000000000007E-2"/>
    <m/>
    <s v="Tensile bars "/>
    <m/>
    <x v="0"/>
    <m/>
    <m/>
    <m/>
    <m/>
    <m/>
    <m/>
    <x v="0"/>
    <x v="0"/>
    <x v="0"/>
    <m/>
    <m/>
    <m/>
    <x v="0"/>
    <m/>
    <n v="292"/>
    <n v="9"/>
    <m/>
    <m/>
    <m/>
    <m/>
    <m/>
    <n v="1.6632"/>
    <n v="432.90043290043286"/>
    <m/>
    <m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36"/>
    <s v="Aconity"/>
    <s v="Alaf parameter development"/>
    <n v="160"/>
    <n v="200"/>
    <n v="30"/>
    <n v="7.0000000000000007E-2"/>
    <m/>
    <s v="Tensile bars "/>
    <m/>
    <x v="0"/>
    <m/>
    <m/>
    <m/>
    <m/>
    <m/>
    <m/>
    <x v="0"/>
    <x v="0"/>
    <x v="0"/>
    <m/>
    <m/>
    <m/>
    <x v="0"/>
    <m/>
    <n v="330"/>
    <n v="14"/>
    <m/>
    <m/>
    <m/>
    <m/>
    <m/>
    <n v="1.5120000000000002"/>
    <n v="380.95238095238091"/>
    <m/>
    <m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37"/>
    <s v="Aconity"/>
    <s v="Alaf parameter development"/>
    <n v="160"/>
    <n v="200"/>
    <n v="30"/>
    <n v="7.0000000000000007E-2"/>
    <m/>
    <s v="Tensile bars "/>
    <m/>
    <x v="0"/>
    <m/>
    <m/>
    <m/>
    <m/>
    <m/>
    <m/>
    <x v="0"/>
    <x v="0"/>
    <x v="0"/>
    <m/>
    <m/>
    <m/>
    <x v="0"/>
    <m/>
    <n v="338"/>
    <n v="12"/>
    <m/>
    <m/>
    <m/>
    <m/>
    <m/>
    <n v="1.5120000000000002"/>
    <n v="380.95238095238091"/>
    <m/>
    <m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38"/>
    <s v="Aconity"/>
    <s v="Alaf parameter development"/>
    <n v="160"/>
    <n v="200"/>
    <n v="30"/>
    <n v="7.0000000000000007E-2"/>
    <m/>
    <s v="Tensile bars "/>
    <m/>
    <x v="0"/>
    <m/>
    <m/>
    <m/>
    <m/>
    <m/>
    <m/>
    <x v="0"/>
    <x v="0"/>
    <x v="0"/>
    <m/>
    <m/>
    <m/>
    <x v="0"/>
    <m/>
    <n v="355"/>
    <n v="19.7"/>
    <m/>
    <m/>
    <m/>
    <m/>
    <m/>
    <n v="1.5120000000000002"/>
    <n v="380.95238095238091"/>
    <m/>
    <m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39"/>
    <s v="Aconity"/>
    <s v="Alaf parameter development"/>
    <n v="160"/>
    <n v="200"/>
    <n v="30"/>
    <n v="7.0000000000000007E-2"/>
    <m/>
    <s v="Tensile bars "/>
    <m/>
    <x v="0"/>
    <m/>
    <m/>
    <m/>
    <m/>
    <m/>
    <m/>
    <x v="0"/>
    <x v="0"/>
    <x v="0"/>
    <m/>
    <m/>
    <m/>
    <x v="0"/>
    <m/>
    <n v="347"/>
    <n v="18"/>
    <m/>
    <m/>
    <m/>
    <m/>
    <m/>
    <n v="1.5120000000000002"/>
    <n v="380.95238095238091"/>
    <m/>
    <m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1"/>
    <n v="40"/>
    <s v="Aconity"/>
    <s v="Alaf parameter development"/>
    <n v="160"/>
    <n v="200"/>
    <n v="30"/>
    <n v="7.0000000000000007E-2"/>
    <m/>
    <s v="Tensile bars "/>
    <m/>
    <x v="0"/>
    <m/>
    <m/>
    <m/>
    <m/>
    <m/>
    <m/>
    <x v="0"/>
    <x v="0"/>
    <x v="0"/>
    <m/>
    <m/>
    <m/>
    <x v="0"/>
    <m/>
    <n v="344"/>
    <n v="16.600000000000001"/>
    <m/>
    <m/>
    <m/>
    <m/>
    <m/>
    <n v="1.5120000000000002"/>
    <n v="380.95238095238091"/>
    <m/>
    <m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2"/>
    <n v="1"/>
    <s v="Aconity"/>
    <s v="Alaf parameter development"/>
    <n v="350"/>
    <n v="1435"/>
    <n v="30"/>
    <n v="0.17"/>
    <m/>
    <s v="Density cube"/>
    <m/>
    <x v="0"/>
    <m/>
    <m/>
    <m/>
    <m/>
    <m/>
    <m/>
    <x v="0"/>
    <x v="0"/>
    <x v="1"/>
    <m/>
    <m/>
    <m/>
    <x v="0"/>
    <m/>
    <m/>
    <m/>
    <m/>
    <m/>
    <m/>
    <n v="2.54"/>
    <m/>
    <n v="26.346600000000002"/>
    <n v="47.824007651841221"/>
    <m/>
    <n v="97.46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2"/>
    <n v="2"/>
    <s v="Aconity"/>
    <s v="Alaf parameter development"/>
    <n v="370"/>
    <n v="1435"/>
    <n v="30"/>
    <n v="0.17"/>
    <m/>
    <s v="Density cube"/>
    <m/>
    <x v="0"/>
    <m/>
    <m/>
    <m/>
    <m/>
    <m/>
    <m/>
    <x v="0"/>
    <x v="0"/>
    <x v="1"/>
    <m/>
    <m/>
    <m/>
    <x v="0"/>
    <m/>
    <m/>
    <m/>
    <m/>
    <m/>
    <m/>
    <n v="2.61"/>
    <m/>
    <n v="26.346600000000002"/>
    <n v="50.556808089089294"/>
    <m/>
    <n v="97.39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2"/>
    <n v="3"/>
    <s v="Aconity"/>
    <s v="Alaf parameter development"/>
    <n v="350"/>
    <n v="1335"/>
    <n v="30"/>
    <n v="0.17"/>
    <m/>
    <s v="Density cube"/>
    <m/>
    <x v="0"/>
    <m/>
    <m/>
    <m/>
    <m/>
    <m/>
    <m/>
    <x v="0"/>
    <x v="0"/>
    <x v="1"/>
    <m/>
    <m/>
    <m/>
    <x v="0"/>
    <m/>
    <m/>
    <m/>
    <m/>
    <m/>
    <m/>
    <n v="2.5099999999999998"/>
    <m/>
    <n v="24.510600000000004"/>
    <n v="51.406330322391128"/>
    <m/>
    <n v="97.49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2"/>
    <n v="4"/>
    <s v="Aconity"/>
    <s v="Alaf parameter development"/>
    <n v="390"/>
    <n v="1435"/>
    <n v="30"/>
    <n v="0.17"/>
    <m/>
    <s v="Density cube"/>
    <m/>
    <x v="0"/>
    <m/>
    <m/>
    <m/>
    <m/>
    <m/>
    <m/>
    <x v="0"/>
    <x v="0"/>
    <x v="1"/>
    <m/>
    <m/>
    <m/>
    <x v="0"/>
    <m/>
    <m/>
    <m/>
    <m/>
    <m/>
    <m/>
    <n v="2.3199999999999998"/>
    <m/>
    <n v="26.346600000000002"/>
    <n v="53.289608526337361"/>
    <m/>
    <n v="97.68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2"/>
    <n v="5"/>
    <s v="Aconity"/>
    <s v="Alaf parameter development"/>
    <n v="370"/>
    <n v="1335"/>
    <n v="30"/>
    <n v="0.17"/>
    <m/>
    <s v="Density cube"/>
    <m/>
    <x v="0"/>
    <m/>
    <m/>
    <m/>
    <m/>
    <m/>
    <m/>
    <x v="0"/>
    <x v="0"/>
    <x v="1"/>
    <m/>
    <m/>
    <m/>
    <x v="0"/>
    <m/>
    <m/>
    <m/>
    <m/>
    <m/>
    <m/>
    <n v="2.25"/>
    <m/>
    <n v="24.510600000000004"/>
    <n v="54.343834912242045"/>
    <m/>
    <n v="97.75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2"/>
    <n v="6"/>
    <s v="Aconity"/>
    <s v="Alaf parameter development"/>
    <n v="350"/>
    <n v="1235"/>
    <n v="30"/>
    <n v="0.17"/>
    <m/>
    <s v="Density cube"/>
    <m/>
    <x v="0"/>
    <m/>
    <m/>
    <m/>
    <m/>
    <m/>
    <m/>
    <x v="0"/>
    <x v="0"/>
    <x v="1"/>
    <m/>
    <m/>
    <m/>
    <x v="0"/>
    <m/>
    <m/>
    <m/>
    <m/>
    <m/>
    <m/>
    <n v="2.54"/>
    <m/>
    <n v="22.674599999999998"/>
    <n v="55.568786218941021"/>
    <m/>
    <n v="97.46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2"/>
    <n v="7"/>
    <s v="Aconity"/>
    <s v="Alaf parameter development"/>
    <n v="390"/>
    <n v="1335"/>
    <n v="30"/>
    <n v="0.17"/>
    <m/>
    <s v="Density cube"/>
    <m/>
    <x v="0"/>
    <m/>
    <m/>
    <m/>
    <m/>
    <m/>
    <m/>
    <x v="0"/>
    <x v="0"/>
    <x v="1"/>
    <m/>
    <m/>
    <m/>
    <x v="0"/>
    <m/>
    <m/>
    <m/>
    <m/>
    <m/>
    <m/>
    <n v="2.15"/>
    <m/>
    <n v="24.510600000000004"/>
    <n v="57.281339502092969"/>
    <m/>
    <n v="97.85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2"/>
    <n v="8"/>
    <s v="Aconity"/>
    <s v="Alaf parameter development"/>
    <n v="370"/>
    <n v="1235"/>
    <n v="30"/>
    <n v="0.17"/>
    <m/>
    <s v="Density cube"/>
    <m/>
    <x v="0"/>
    <m/>
    <m/>
    <m/>
    <m/>
    <m/>
    <m/>
    <x v="0"/>
    <x v="0"/>
    <x v="1"/>
    <m/>
    <m/>
    <m/>
    <x v="0"/>
    <m/>
    <m/>
    <m/>
    <m/>
    <m/>
    <m/>
    <n v="2.72"/>
    <m/>
    <n v="22.674599999999998"/>
    <n v="58.744145431451933"/>
    <m/>
    <n v="97.28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2"/>
    <n v="9"/>
    <s v="Aconity"/>
    <s v="Alaf parameter development"/>
    <n v="390"/>
    <n v="1235"/>
    <n v="30"/>
    <n v="0.17"/>
    <m/>
    <s v="Density cube"/>
    <m/>
    <x v="0"/>
    <m/>
    <m/>
    <m/>
    <m/>
    <m/>
    <m/>
    <x v="0"/>
    <x v="0"/>
    <x v="1"/>
    <m/>
    <m/>
    <m/>
    <x v="0"/>
    <m/>
    <m/>
    <m/>
    <m/>
    <m/>
    <m/>
    <n v="1.7"/>
    <m/>
    <n v="22.674599999999998"/>
    <n v="61.919504643962853"/>
    <m/>
    <n v="98.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2"/>
    <n v="10"/>
    <s v="Aconity"/>
    <s v="Alaf parameter development"/>
    <n v="350"/>
    <n v="1750"/>
    <n v="60"/>
    <n v="0.1"/>
    <m/>
    <s v="Density cube"/>
    <m/>
    <x v="0"/>
    <m/>
    <m/>
    <m/>
    <m/>
    <m/>
    <m/>
    <x v="0"/>
    <x v="0"/>
    <x v="1"/>
    <m/>
    <m/>
    <m/>
    <x v="0"/>
    <m/>
    <m/>
    <m/>
    <m/>
    <m/>
    <m/>
    <n v="1.21"/>
    <m/>
    <n v="37.800000000000004"/>
    <n v="33.333333333333336"/>
    <m/>
    <n v="98.79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2"/>
    <n v="11"/>
    <s v="Aconity"/>
    <s v="Alaf parameter development"/>
    <n v="370"/>
    <n v="1750"/>
    <n v="60"/>
    <n v="0.1"/>
    <m/>
    <s v="Density cube"/>
    <m/>
    <x v="0"/>
    <m/>
    <m/>
    <m/>
    <m/>
    <m/>
    <m/>
    <x v="0"/>
    <x v="0"/>
    <x v="1"/>
    <m/>
    <m/>
    <m/>
    <x v="0"/>
    <m/>
    <m/>
    <m/>
    <m/>
    <m/>
    <m/>
    <n v="1.22"/>
    <m/>
    <n v="37.800000000000004"/>
    <n v="35.238095238095241"/>
    <m/>
    <n v="98.78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2"/>
    <n v="12"/>
    <s v="Aconity"/>
    <s v="Alaf parameter development"/>
    <n v="350"/>
    <n v="1650"/>
    <n v="60"/>
    <n v="0.1"/>
    <m/>
    <s v="Density cube"/>
    <m/>
    <x v="0"/>
    <m/>
    <m/>
    <m/>
    <m/>
    <m/>
    <m/>
    <x v="0"/>
    <x v="0"/>
    <x v="1"/>
    <m/>
    <m/>
    <m/>
    <x v="0"/>
    <m/>
    <m/>
    <m/>
    <m/>
    <m/>
    <m/>
    <n v="1.21"/>
    <m/>
    <n v="35.64"/>
    <n v="35.353535353535349"/>
    <m/>
    <n v="98.79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2"/>
    <n v="13"/>
    <s v="Aconity"/>
    <s v="Alaf parameter development"/>
    <n v="390"/>
    <n v="1750"/>
    <n v="60"/>
    <n v="0.1"/>
    <m/>
    <s v="Density cube"/>
    <m/>
    <x v="0"/>
    <m/>
    <m/>
    <m/>
    <m/>
    <m/>
    <m/>
    <x v="0"/>
    <x v="0"/>
    <x v="1"/>
    <m/>
    <m/>
    <m/>
    <x v="0"/>
    <m/>
    <m/>
    <m/>
    <m/>
    <m/>
    <m/>
    <n v="1.22"/>
    <m/>
    <n v="37.800000000000004"/>
    <n v="37.142857142857146"/>
    <m/>
    <n v="98.78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2"/>
    <n v="14"/>
    <s v="Aconity"/>
    <s v="Alaf parameter development"/>
    <n v="370"/>
    <n v="1650"/>
    <n v="60"/>
    <n v="0.1"/>
    <m/>
    <s v="Density cube"/>
    <m/>
    <x v="0"/>
    <m/>
    <m/>
    <m/>
    <m/>
    <m/>
    <m/>
    <x v="0"/>
    <x v="0"/>
    <x v="1"/>
    <m/>
    <m/>
    <m/>
    <x v="0"/>
    <m/>
    <m/>
    <m/>
    <m/>
    <m/>
    <m/>
    <n v="0.97"/>
    <m/>
    <n v="35.64"/>
    <n v="37.37373737373737"/>
    <m/>
    <n v="99.0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2"/>
    <n v="15"/>
    <s v="Aconity"/>
    <s v="Alaf parameter development"/>
    <n v="350"/>
    <n v="1550"/>
    <n v="60"/>
    <n v="0.1"/>
    <m/>
    <s v="Density cube"/>
    <m/>
    <x v="0"/>
    <m/>
    <m/>
    <m/>
    <m/>
    <m/>
    <m/>
    <x v="0"/>
    <x v="0"/>
    <x v="1"/>
    <m/>
    <m/>
    <m/>
    <x v="0"/>
    <m/>
    <m/>
    <m/>
    <m/>
    <m/>
    <m/>
    <n v="1.35"/>
    <m/>
    <n v="33.480000000000004"/>
    <n v="37.634408602150536"/>
    <m/>
    <n v="98.65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2"/>
    <n v="16"/>
    <s v="Aconity"/>
    <s v="Alaf parameter development"/>
    <n v="390"/>
    <n v="1650"/>
    <n v="60"/>
    <n v="0.1"/>
    <m/>
    <s v="Density cube"/>
    <m/>
    <x v="0"/>
    <m/>
    <m/>
    <m/>
    <m/>
    <m/>
    <m/>
    <x v="0"/>
    <x v="0"/>
    <x v="1"/>
    <m/>
    <m/>
    <m/>
    <x v="0"/>
    <m/>
    <m/>
    <m/>
    <m/>
    <m/>
    <m/>
    <n v="0.72"/>
    <m/>
    <n v="35.64"/>
    <n v="39.393939393939391"/>
    <m/>
    <n v="99.28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2"/>
    <n v="17"/>
    <s v="Aconity"/>
    <s v="Alaf parameter development"/>
    <n v="370"/>
    <n v="1550"/>
    <n v="60"/>
    <n v="0.1"/>
    <m/>
    <s v="Density cube"/>
    <m/>
    <x v="0"/>
    <m/>
    <m/>
    <m/>
    <m/>
    <m/>
    <m/>
    <x v="0"/>
    <x v="0"/>
    <x v="1"/>
    <m/>
    <m/>
    <m/>
    <x v="0"/>
    <m/>
    <m/>
    <m/>
    <m/>
    <m/>
    <m/>
    <n v="1.1599999999999999"/>
    <m/>
    <n v="33.480000000000004"/>
    <n v="39.784946236559136"/>
    <m/>
    <n v="98.84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2"/>
    <n v="18"/>
    <s v="Aconity"/>
    <s v="Alaf parameter development"/>
    <n v="390"/>
    <n v="1550"/>
    <n v="60"/>
    <n v="0.1"/>
    <m/>
    <s v="Density cube"/>
    <m/>
    <x v="0"/>
    <m/>
    <m/>
    <m/>
    <m/>
    <m/>
    <m/>
    <x v="0"/>
    <x v="0"/>
    <x v="1"/>
    <m/>
    <m/>
    <m/>
    <x v="0"/>
    <m/>
    <m/>
    <m/>
    <m/>
    <m/>
    <m/>
    <n v="1.1299999999999999"/>
    <m/>
    <n v="33.480000000000004"/>
    <n v="41.935483870967737"/>
    <m/>
    <n v="98.87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3"/>
    <n v="1"/>
    <s v="Aconity"/>
    <s v="Alaf parameter development"/>
    <n v="275"/>
    <n v="1500"/>
    <n v="50"/>
    <n v="0.19"/>
    <m/>
    <s v="Density cube"/>
    <m/>
    <x v="0"/>
    <m/>
    <m/>
    <m/>
    <m/>
    <m/>
    <m/>
    <x v="0"/>
    <x v="0"/>
    <x v="0"/>
    <m/>
    <m/>
    <m/>
    <x v="0"/>
    <m/>
    <m/>
    <m/>
    <m/>
    <m/>
    <m/>
    <n v="6.6434899999999999"/>
    <m/>
    <n v="51.300000000000004"/>
    <n v="19.298245614035089"/>
    <m/>
    <n v="93.35651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3"/>
    <n v="2"/>
    <s v="Aconity"/>
    <s v="Alaf parameter development"/>
    <n v="275"/>
    <n v="1500"/>
    <n v="50"/>
    <n v="0.14000000000000001"/>
    <m/>
    <s v="Density cube"/>
    <m/>
    <x v="0"/>
    <m/>
    <m/>
    <m/>
    <m/>
    <m/>
    <m/>
    <x v="0"/>
    <x v="0"/>
    <x v="0"/>
    <m/>
    <m/>
    <m/>
    <x v="0"/>
    <m/>
    <m/>
    <m/>
    <m/>
    <m/>
    <m/>
    <n v="2.4788899999999998"/>
    <m/>
    <n v="37.800000000000004"/>
    <n v="26.190476190476186"/>
    <m/>
    <n v="97.52110999999999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3"/>
    <n v="3"/>
    <s v="Aconity"/>
    <s v="Alaf parameter development"/>
    <n v="275"/>
    <n v="1500"/>
    <n v="50"/>
    <n v="0.09"/>
    <m/>
    <s v="Density cube"/>
    <m/>
    <x v="0"/>
    <m/>
    <m/>
    <m/>
    <m/>
    <m/>
    <m/>
    <x v="0"/>
    <x v="0"/>
    <x v="0"/>
    <m/>
    <m/>
    <m/>
    <x v="0"/>
    <m/>
    <m/>
    <m/>
    <m/>
    <m/>
    <m/>
    <n v="0.77673999999999999"/>
    <m/>
    <n v="24.3"/>
    <n v="40.74074074074074"/>
    <m/>
    <n v="99.223259999999996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3"/>
    <n v="4"/>
    <s v="Aconity"/>
    <s v="Alaf parameter development"/>
    <n v="300"/>
    <n v="1500"/>
    <n v="50"/>
    <n v="0.19"/>
    <m/>
    <s v="Density cube"/>
    <m/>
    <x v="0"/>
    <m/>
    <m/>
    <m/>
    <m/>
    <m/>
    <m/>
    <x v="0"/>
    <x v="0"/>
    <x v="0"/>
    <m/>
    <m/>
    <m/>
    <x v="0"/>
    <m/>
    <m/>
    <m/>
    <m/>
    <m/>
    <m/>
    <n v="4.97478"/>
    <m/>
    <n v="51.300000000000004"/>
    <n v="21.05263157894737"/>
    <m/>
    <n v="95.025220000000004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3"/>
    <n v="5"/>
    <s v="Aconity"/>
    <s v="Alaf parameter development"/>
    <n v="300"/>
    <n v="1500"/>
    <n v="50"/>
    <n v="0.14000000000000001"/>
    <m/>
    <s v="Density cube"/>
    <m/>
    <x v="0"/>
    <m/>
    <m/>
    <m/>
    <m/>
    <m/>
    <m/>
    <x v="0"/>
    <x v="0"/>
    <x v="0"/>
    <m/>
    <m/>
    <m/>
    <x v="0"/>
    <m/>
    <m/>
    <m/>
    <m/>
    <m/>
    <m/>
    <n v="1.39944"/>
    <m/>
    <n v="37.800000000000004"/>
    <n v="28.571428571428566"/>
    <m/>
    <n v="98.600560000000002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3"/>
    <n v="6"/>
    <s v="Aconity"/>
    <s v="Alaf parameter development"/>
    <n v="300"/>
    <n v="1500"/>
    <n v="50"/>
    <n v="0.09"/>
    <m/>
    <s v="Density cube"/>
    <m/>
    <x v="0"/>
    <m/>
    <m/>
    <m/>
    <m/>
    <m/>
    <m/>
    <x v="0"/>
    <x v="0"/>
    <x v="0"/>
    <m/>
    <m/>
    <m/>
    <x v="0"/>
    <m/>
    <m/>
    <m/>
    <m/>
    <m/>
    <m/>
    <n v="1.90343"/>
    <m/>
    <n v="24.3"/>
    <n v="44.444444444444443"/>
    <m/>
    <n v="98.09657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3"/>
    <n v="7"/>
    <s v="Aconity"/>
    <s v="Alaf parameter development"/>
    <n v="325"/>
    <n v="1500"/>
    <n v="50"/>
    <n v="0.19"/>
    <m/>
    <s v="Density cube"/>
    <m/>
    <x v="0"/>
    <m/>
    <m/>
    <m/>
    <m/>
    <m/>
    <m/>
    <x v="0"/>
    <x v="0"/>
    <x v="0"/>
    <m/>
    <m/>
    <m/>
    <x v="0"/>
    <m/>
    <m/>
    <m/>
    <m/>
    <m/>
    <m/>
    <n v="4.2519999999999998"/>
    <m/>
    <n v="51.300000000000004"/>
    <n v="22.807017543859651"/>
    <m/>
    <n v="95.748000000000005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3"/>
    <n v="8"/>
    <s v="Aconity"/>
    <s v="Alaf parameter development"/>
    <n v="325"/>
    <n v="1500"/>
    <n v="50"/>
    <n v="0.14000000000000001"/>
    <m/>
    <s v="Density cube"/>
    <m/>
    <x v="0"/>
    <m/>
    <m/>
    <m/>
    <m/>
    <m/>
    <m/>
    <x v="0"/>
    <x v="0"/>
    <x v="0"/>
    <m/>
    <m/>
    <m/>
    <x v="0"/>
    <m/>
    <m/>
    <m/>
    <m/>
    <m/>
    <m/>
    <n v="2.05891"/>
    <m/>
    <n v="37.800000000000004"/>
    <n v="30.952380952380945"/>
    <m/>
    <n v="97.94109000000000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3"/>
    <n v="9"/>
    <s v="Aconity"/>
    <s v="Alaf parameter development"/>
    <n v="325"/>
    <n v="1500"/>
    <n v="50"/>
    <n v="0.09"/>
    <m/>
    <s v="Density cube"/>
    <m/>
    <x v="0"/>
    <m/>
    <m/>
    <m/>
    <m/>
    <m/>
    <m/>
    <x v="0"/>
    <x v="0"/>
    <x v="0"/>
    <m/>
    <m/>
    <m/>
    <x v="0"/>
    <m/>
    <m/>
    <m/>
    <m/>
    <m/>
    <m/>
    <n v="1.8948700000000001"/>
    <m/>
    <n v="24.3"/>
    <n v="48.148148148148145"/>
    <m/>
    <n v="98.10513000000000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3"/>
    <n v="10"/>
    <s v="Aconity"/>
    <s v="Alaf parameter development"/>
    <n v="350"/>
    <n v="1500"/>
    <n v="50"/>
    <n v="0.19"/>
    <m/>
    <s v="Density cube"/>
    <m/>
    <x v="0"/>
    <m/>
    <m/>
    <m/>
    <m/>
    <m/>
    <m/>
    <x v="0"/>
    <x v="0"/>
    <x v="0"/>
    <m/>
    <m/>
    <m/>
    <x v="0"/>
    <m/>
    <m/>
    <m/>
    <m/>
    <m/>
    <m/>
    <n v="3.90862"/>
    <m/>
    <n v="51.300000000000004"/>
    <n v="24.561403508771932"/>
    <m/>
    <n v="96.091380000000001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3"/>
    <n v="11"/>
    <s v="Aconity"/>
    <s v="Alaf parameter development"/>
    <n v="350"/>
    <n v="1500"/>
    <n v="50"/>
    <n v="0.14000000000000001"/>
    <m/>
    <s v="Density cube"/>
    <m/>
    <x v="0"/>
    <m/>
    <m/>
    <m/>
    <m/>
    <m/>
    <m/>
    <x v="0"/>
    <x v="0"/>
    <x v="0"/>
    <m/>
    <m/>
    <m/>
    <x v="0"/>
    <m/>
    <m/>
    <m/>
    <m/>
    <m/>
    <m/>
    <n v="2.07572"/>
    <m/>
    <n v="37.800000000000004"/>
    <n v="33.333333333333329"/>
    <m/>
    <n v="97.924279999999996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3"/>
    <n v="12"/>
    <s v="Aconity"/>
    <s v="Alaf parameter development"/>
    <n v="350"/>
    <n v="1500"/>
    <n v="50"/>
    <n v="0.09"/>
    <m/>
    <s v="Density cube"/>
    <m/>
    <x v="0"/>
    <m/>
    <m/>
    <m/>
    <m/>
    <m/>
    <m/>
    <x v="0"/>
    <x v="0"/>
    <x v="0"/>
    <m/>
    <m/>
    <m/>
    <x v="0"/>
    <m/>
    <m/>
    <m/>
    <m/>
    <m/>
    <m/>
    <n v="1.1113599999999999"/>
    <m/>
    <n v="24.3"/>
    <n v="51.851851851851855"/>
    <m/>
    <n v="98.888639999999995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3"/>
    <n v="13"/>
    <s v="Aconity"/>
    <s v="Alaf parameter development"/>
    <n v="370"/>
    <n v="1500"/>
    <n v="50"/>
    <n v="0.19"/>
    <m/>
    <s v="Density cube"/>
    <m/>
    <x v="0"/>
    <m/>
    <m/>
    <m/>
    <m/>
    <m/>
    <m/>
    <x v="0"/>
    <x v="0"/>
    <x v="0"/>
    <m/>
    <m/>
    <m/>
    <x v="0"/>
    <m/>
    <m/>
    <m/>
    <m/>
    <m/>
    <m/>
    <n v="3.3349199999999999"/>
    <m/>
    <n v="51.300000000000004"/>
    <n v="25.964912280701753"/>
    <m/>
    <n v="96.66508000000000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3"/>
    <n v="14"/>
    <s v="Aconity"/>
    <s v="Alaf parameter development"/>
    <n v="370"/>
    <n v="1500"/>
    <n v="50"/>
    <n v="0.14000000000000001"/>
    <m/>
    <s v="Density cube"/>
    <m/>
    <x v="0"/>
    <m/>
    <m/>
    <m/>
    <m/>
    <m/>
    <m/>
    <x v="0"/>
    <x v="0"/>
    <x v="0"/>
    <m/>
    <m/>
    <m/>
    <x v="0"/>
    <m/>
    <m/>
    <m/>
    <m/>
    <m/>
    <m/>
    <n v="2.0761400000000001"/>
    <m/>
    <n v="37.800000000000004"/>
    <n v="35.238095238095234"/>
    <m/>
    <n v="97.923860000000005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3"/>
    <n v="15"/>
    <s v="Aconity"/>
    <s v="Alaf parameter development"/>
    <n v="370"/>
    <n v="1500"/>
    <n v="50"/>
    <n v="0.09"/>
    <m/>
    <s v="Density cube"/>
    <m/>
    <x v="0"/>
    <m/>
    <m/>
    <m/>
    <m/>
    <m/>
    <m/>
    <x v="0"/>
    <x v="0"/>
    <x v="0"/>
    <m/>
    <m/>
    <m/>
    <x v="0"/>
    <m/>
    <m/>
    <m/>
    <m/>
    <m/>
    <m/>
    <n v="1.4675400000000001"/>
    <m/>
    <n v="24.3"/>
    <n v="54.814814814814817"/>
    <m/>
    <n v="98.53246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m/>
  </r>
  <r>
    <n v="4"/>
    <n v="1"/>
    <s v="Aconity"/>
    <s v="Alaf parameter development"/>
    <n v="400"/>
    <n v="1500"/>
    <n v="30"/>
    <n v="0.1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16.2"/>
    <n v="88.888888888888886"/>
    <m/>
    <n v="98.98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2"/>
    <s v="Aconity"/>
    <s v="Alaf parameter development"/>
    <n v="400"/>
    <n v="1000"/>
    <n v="30"/>
    <n v="0.19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70.175438596491219"/>
    <m/>
    <n v="98.94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3"/>
    <s v="Aconity"/>
    <s v="Alaf parameter development"/>
    <n v="600"/>
    <n v="1700"/>
    <n v="30"/>
    <n v="0.19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61.919504643962853"/>
    <m/>
    <n v="98.88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4"/>
    <s v="Aconity"/>
    <s v="Alaf parameter development"/>
    <n v="600"/>
    <n v="1700"/>
    <n v="30"/>
    <n v="0.19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61.919504643962853"/>
    <m/>
    <n v="98.75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5"/>
    <s v="Aconity"/>
    <s v="Alaf parameter development"/>
    <n v="400"/>
    <n v="1500"/>
    <n v="30"/>
    <n v="0.19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46.783625730994146"/>
    <m/>
    <n v="98.74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6"/>
    <s v="Aconity"/>
    <s v="Alaf parameter development"/>
    <n v="600"/>
    <n v="1500"/>
    <n v="30"/>
    <n v="0.19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70.175438596491219"/>
    <m/>
    <n v="98.74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7"/>
    <s v="Aconity"/>
    <s v="Alaf parameter development"/>
    <n v="400"/>
    <n v="1500"/>
    <n v="30"/>
    <n v="0.1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16.2"/>
    <n v="88.888888888888886"/>
    <m/>
    <n v="98.7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8"/>
    <s v="Aconity"/>
    <s v="Alaf parameter development"/>
    <n v="600"/>
    <n v="1700"/>
    <n v="30"/>
    <n v="0.19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61.919504643962853"/>
    <m/>
    <n v="98.67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9"/>
    <s v="Aconity"/>
    <s v="Alaf parameter development"/>
    <n v="400"/>
    <n v="1500"/>
    <n v="30"/>
    <n v="0.1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16.2"/>
    <n v="88.888888888888886"/>
    <m/>
    <n v="98.65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10"/>
    <s v="Aconity"/>
    <s v="Alaf parameter development"/>
    <n v="400"/>
    <n v="1500"/>
    <n v="30"/>
    <n v="0.1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16.2"/>
    <n v="88.888888888888886"/>
    <m/>
    <n v="98.65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11"/>
    <s v="Aconity"/>
    <s v="Alaf parameter development"/>
    <n v="400"/>
    <n v="1000"/>
    <n v="30"/>
    <n v="0.19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70.175438596491219"/>
    <m/>
    <n v="98.55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12"/>
    <s v="Aconity"/>
    <s v="Alaf parameter development"/>
    <n v="400"/>
    <n v="1500"/>
    <n v="30"/>
    <n v="0.1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16.2"/>
    <n v="88.888888888888886"/>
    <m/>
    <n v="98.49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13"/>
    <s v="Aconity"/>
    <s v="Alaf parameter development"/>
    <n v="600"/>
    <n v="1500"/>
    <n v="30"/>
    <n v="0.19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70.175438596491219"/>
    <m/>
    <n v="98.49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14"/>
    <s v="Aconity"/>
    <s v="Alaf parameter development"/>
    <n v="600"/>
    <n v="1500"/>
    <n v="30"/>
    <n v="0.19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70.175438596491219"/>
    <m/>
    <n v="98.46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15"/>
    <s v="Aconity"/>
    <s v="Alaf parameter development"/>
    <n v="600"/>
    <n v="1700"/>
    <n v="30"/>
    <n v="0.19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61.919504643962853"/>
    <m/>
    <n v="98.46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16"/>
    <s v="Aconity"/>
    <s v="Alaf parameter development"/>
    <n v="400"/>
    <n v="1000"/>
    <n v="30"/>
    <n v="0.19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70.175438596491219"/>
    <m/>
    <n v="98.4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17"/>
    <s v="Aconity"/>
    <s v="Alaf parameter development"/>
    <n v="600"/>
    <n v="1500"/>
    <n v="30"/>
    <n v="0.19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70.175438596491219"/>
    <m/>
    <n v="98.39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18"/>
    <s v="Aconity"/>
    <s v="Alaf parameter development"/>
    <n v="600"/>
    <n v="1500"/>
    <n v="30"/>
    <n v="0.19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70.175438596491219"/>
    <m/>
    <n v="98.37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19"/>
    <s v="Aconity"/>
    <s v="Alaf parameter development"/>
    <n v="600"/>
    <n v="1700"/>
    <n v="30"/>
    <n v="0.19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61.919504643962853"/>
    <m/>
    <n v="98.32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20"/>
    <s v="Aconity"/>
    <s v="Alaf parameter development"/>
    <n v="400"/>
    <n v="1500"/>
    <n v="30"/>
    <n v="0.1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16.2"/>
    <n v="88.888888888888886"/>
    <m/>
    <n v="98.31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21"/>
    <s v="Aconity"/>
    <s v="Alaf parameter development"/>
    <n v="400"/>
    <n v="1500"/>
    <n v="30"/>
    <n v="0.19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46.783625730994146"/>
    <m/>
    <n v="98.29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22"/>
    <s v="Aconity"/>
    <s v="Alaf parameter development"/>
    <n v="600"/>
    <n v="1700"/>
    <n v="30"/>
    <n v="0.19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61.919504643962853"/>
    <m/>
    <n v="98.2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23"/>
    <s v="Aconity"/>
    <s v="Alaf parameter development"/>
    <n v="400"/>
    <n v="1500"/>
    <n v="30"/>
    <n v="0.1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16.2"/>
    <n v="88.888888888888886"/>
    <m/>
    <n v="98.19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24"/>
    <s v="Aconity"/>
    <s v="Alaf parameter development"/>
    <n v="300"/>
    <n v="1000"/>
    <n v="30"/>
    <n v="0.19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52.631578947368418"/>
    <m/>
    <n v="98.19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25"/>
    <s v="Aconity"/>
    <s v="Alaf parameter development"/>
    <n v="300"/>
    <n v="1000"/>
    <n v="30"/>
    <n v="0.19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52.631578947368418"/>
    <m/>
    <n v="98.17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26"/>
    <s v="Aconity"/>
    <s v="Alaf parameter development"/>
    <n v="400"/>
    <n v="1500"/>
    <n v="30"/>
    <n v="0.19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46.783625730994146"/>
    <m/>
    <n v="98.15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27"/>
    <s v="Aconity"/>
    <s v="Alaf parameter development"/>
    <n v="600"/>
    <n v="1700"/>
    <n v="30"/>
    <n v="0.19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61.919504643962853"/>
    <m/>
    <n v="98.15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28"/>
    <s v="Aconity"/>
    <s v="Alaf parameter development"/>
    <n v="600"/>
    <n v="1700"/>
    <n v="30"/>
    <n v="0.19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61.919504643962853"/>
    <m/>
    <n v="98.14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29"/>
    <s v="Aconity"/>
    <s v="Alaf parameter development"/>
    <n v="400"/>
    <n v="1000"/>
    <n v="30"/>
    <n v="0.19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70.175438596491219"/>
    <m/>
    <n v="98.1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30"/>
    <s v="Aconity"/>
    <s v="Alaf parameter development"/>
    <n v="400"/>
    <n v="1500"/>
    <n v="30"/>
    <n v="0.1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16.2"/>
    <n v="88.888888888888886"/>
    <m/>
    <n v="98.0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31"/>
    <s v="Aconity"/>
    <s v="Alaf parameter development"/>
    <n v="400"/>
    <n v="1500"/>
    <n v="30"/>
    <n v="0.1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16.2"/>
    <n v="88.888888888888886"/>
    <m/>
    <n v="98.0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32"/>
    <s v="Aconity"/>
    <s v="Alaf parameter development"/>
    <n v="400"/>
    <n v="1500"/>
    <n v="30"/>
    <n v="0.1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16.2"/>
    <n v="88.888888888888886"/>
    <m/>
    <n v="98.02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33"/>
    <s v="Aconity"/>
    <s v="Alaf parameter development"/>
    <n v="300"/>
    <n v="1000"/>
    <n v="30"/>
    <n v="0.19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52.631578947368418"/>
    <m/>
    <n v="98.01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34"/>
    <s v="Aconity"/>
    <s v="Alaf parameter development"/>
    <n v="600"/>
    <n v="1700"/>
    <n v="30"/>
    <n v="0.19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61.919504643962853"/>
    <m/>
    <n v="98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35"/>
    <s v="Aconity"/>
    <s v="Alaf parameter development"/>
    <n v="400"/>
    <n v="1500"/>
    <n v="30"/>
    <n v="0.21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019999999999996"/>
    <n v="42.328042328042329"/>
    <m/>
    <n v="97.95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36"/>
    <s v="Aconity"/>
    <s v="Alaf parameter development"/>
    <n v="400"/>
    <n v="1500"/>
    <n v="30"/>
    <n v="0.21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019999999999996"/>
    <n v="42.328042328042329"/>
    <m/>
    <n v="97.92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37"/>
    <s v="Aconity"/>
    <s v="Alaf parameter development"/>
    <n v="400"/>
    <n v="1500"/>
    <n v="30"/>
    <n v="0.21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019999999999996"/>
    <n v="42.328042328042329"/>
    <m/>
    <n v="97.89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38"/>
    <s v="Aconity"/>
    <s v="Alaf parameter development"/>
    <n v="400"/>
    <n v="1500"/>
    <n v="30"/>
    <n v="0.19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46.783625730994146"/>
    <m/>
    <n v="97.89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39"/>
    <s v="Aconity"/>
    <s v="Alaf parameter development"/>
    <n v="400"/>
    <n v="1500"/>
    <n v="30"/>
    <n v="0.19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46.783625730994146"/>
    <m/>
    <n v="97.81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40"/>
    <s v="Aconity"/>
    <s v="Alaf parameter development"/>
    <n v="600"/>
    <n v="1700"/>
    <n v="30"/>
    <n v="0.19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61.919504643962853"/>
    <m/>
    <n v="97.78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41"/>
    <s v="Aconity"/>
    <s v="Alaf parameter development"/>
    <n v="600"/>
    <n v="1500"/>
    <n v="30"/>
    <n v="0.19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70.175438596491219"/>
    <m/>
    <n v="97.77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42"/>
    <s v="Aconity"/>
    <s v="Alaf parameter development"/>
    <n v="600"/>
    <n v="1700"/>
    <n v="30"/>
    <n v="0.19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61.919504643962853"/>
    <m/>
    <n v="97.76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43"/>
    <s v="Aconity"/>
    <s v="Alaf parameter development"/>
    <n v="600"/>
    <n v="1500"/>
    <n v="30"/>
    <n v="0.19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70.175438596491219"/>
    <m/>
    <n v="97.74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44"/>
    <s v="Aconity"/>
    <s v="Alaf parameter development"/>
    <n v="400"/>
    <n v="1500"/>
    <n v="30"/>
    <n v="0.1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16.2"/>
    <n v="88.888888888888886"/>
    <m/>
    <n v="97.72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45"/>
    <s v="Aconity"/>
    <s v="Alaf parameter development"/>
    <n v="400"/>
    <n v="1500"/>
    <n v="30"/>
    <n v="0.19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46.783625730994146"/>
    <m/>
    <n v="97.72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46"/>
    <s v="Aconity"/>
    <s v="Alaf parameter development"/>
    <n v="600"/>
    <n v="1500"/>
    <n v="30"/>
    <n v="0.19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70.175438596491219"/>
    <m/>
    <n v="97.65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47"/>
    <s v="Aconity"/>
    <s v="Alaf parameter development"/>
    <n v="400"/>
    <n v="1000"/>
    <n v="30"/>
    <n v="0.19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70.175438596491219"/>
    <m/>
    <n v="97.6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48"/>
    <s v="Aconity"/>
    <s v="Alaf parameter development"/>
    <n v="600"/>
    <n v="1500"/>
    <n v="30"/>
    <n v="0.19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70.175438596491219"/>
    <m/>
    <n v="97.6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49"/>
    <s v="Aconity"/>
    <s v="Alaf parameter development"/>
    <n v="400"/>
    <n v="1700"/>
    <n v="30"/>
    <n v="0.19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41.279669762641902"/>
    <m/>
    <n v="97.59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50"/>
    <s v="Aconity"/>
    <s v="Alaf parameter development"/>
    <n v="400"/>
    <n v="1500"/>
    <n v="30"/>
    <n v="0.19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46.783625730994146"/>
    <m/>
    <n v="97.58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51"/>
    <s v="Aconity"/>
    <s v="Alaf parameter development"/>
    <n v="600"/>
    <n v="1500"/>
    <n v="30"/>
    <n v="0.19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70.175438596491219"/>
    <m/>
    <n v="97.56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52"/>
    <s v="Aconity"/>
    <s v="Alaf parameter development"/>
    <n v="400"/>
    <n v="1500"/>
    <n v="30"/>
    <n v="0.1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16.2"/>
    <n v="88.888888888888886"/>
    <m/>
    <n v="97.55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53"/>
    <s v="Aconity"/>
    <s v="Alaf parameter development"/>
    <n v="400"/>
    <n v="1500"/>
    <n v="30"/>
    <n v="0.21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019999999999996"/>
    <n v="42.328042328042329"/>
    <m/>
    <n v="97.54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54"/>
    <s v="Aconity"/>
    <s v="Alaf parameter development"/>
    <n v="300"/>
    <n v="1000"/>
    <n v="30"/>
    <n v="0.19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52.631578947368418"/>
    <m/>
    <n v="97.5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55"/>
    <s v="Aconity"/>
    <s v="Alaf parameter development"/>
    <n v="400"/>
    <n v="1700"/>
    <n v="30"/>
    <n v="0.19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41.279669762641902"/>
    <m/>
    <n v="97.49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56"/>
    <s v="Aconity"/>
    <s v="Alaf parameter development"/>
    <n v="400"/>
    <n v="1000"/>
    <n v="30"/>
    <n v="0.19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70.175438596491219"/>
    <m/>
    <n v="97.48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57"/>
    <s v="Aconity"/>
    <s v="Alaf parameter development"/>
    <n v="400"/>
    <n v="1700"/>
    <n v="30"/>
    <n v="0.19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41.279669762641902"/>
    <m/>
    <n v="97.48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58"/>
    <s v="Aconity"/>
    <s v="Alaf parameter development"/>
    <n v="400"/>
    <n v="1700"/>
    <n v="30"/>
    <n v="0.19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41.279669762641902"/>
    <m/>
    <n v="97.47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59"/>
    <s v="Aconity"/>
    <s v="Alaf parameter development"/>
    <n v="400"/>
    <n v="1000"/>
    <n v="30"/>
    <n v="0.19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70.175438596491219"/>
    <m/>
    <n v="97.47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60"/>
    <s v="Aconity"/>
    <s v="Alaf parameter development"/>
    <n v="400"/>
    <n v="1700"/>
    <n v="30"/>
    <n v="0.19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41.279669762641902"/>
    <m/>
    <n v="97.46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61"/>
    <s v="Aconity"/>
    <s v="Alaf parameter development"/>
    <n v="600"/>
    <n v="1700"/>
    <n v="30"/>
    <n v="0.19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61.919504643962853"/>
    <m/>
    <n v="97.4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62"/>
    <s v="Aconity"/>
    <s v="Alaf parameter development"/>
    <n v="600"/>
    <n v="1700"/>
    <n v="30"/>
    <n v="0.19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61.919504643962853"/>
    <m/>
    <n v="97.41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63"/>
    <s v="Aconity"/>
    <s v="Alaf parameter development"/>
    <n v="300"/>
    <n v="1000"/>
    <n v="30"/>
    <n v="0.19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52.631578947368418"/>
    <m/>
    <n v="97.39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64"/>
    <s v="Aconity"/>
    <s v="Alaf parameter development"/>
    <n v="400"/>
    <n v="1500"/>
    <n v="30"/>
    <n v="0.21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019999999999996"/>
    <n v="42.328042328042329"/>
    <m/>
    <n v="97.38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65"/>
    <s v="Aconity"/>
    <s v="Alaf parameter development"/>
    <n v="300"/>
    <n v="1000"/>
    <n v="30"/>
    <n v="0.19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52.631578947368418"/>
    <m/>
    <n v="97.31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66"/>
    <s v="Aconity"/>
    <s v="Alaf parameter development"/>
    <n v="400"/>
    <n v="1000"/>
    <n v="30"/>
    <n v="0.19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70.175438596491219"/>
    <m/>
    <n v="97.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67"/>
    <s v="Aconity"/>
    <s v="Alaf parameter development"/>
    <n v="600"/>
    <n v="1500"/>
    <n v="30"/>
    <n v="0.19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70.175438596491219"/>
    <m/>
    <n v="97.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68"/>
    <s v="Aconity"/>
    <s v="Alaf parameter development"/>
    <n v="400"/>
    <n v="1000"/>
    <n v="30"/>
    <n v="0.19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70.175438596491219"/>
    <m/>
    <n v="97.25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69"/>
    <s v="Aconity"/>
    <s v="Alaf parameter development"/>
    <n v="400"/>
    <n v="1500"/>
    <n v="30"/>
    <n v="0.1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16.2"/>
    <n v="88.888888888888886"/>
    <m/>
    <n v="97.25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70"/>
    <s v="Aconity"/>
    <s v="Alaf parameter development"/>
    <n v="400"/>
    <n v="1700"/>
    <n v="30"/>
    <n v="0.19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41.279669762641902"/>
    <m/>
    <n v="97.19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71"/>
    <s v="Aconity"/>
    <s v="Alaf parameter development"/>
    <n v="600"/>
    <n v="1500"/>
    <n v="30"/>
    <n v="0.19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70.175438596491219"/>
    <m/>
    <n v="97.12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72"/>
    <s v="Aconity"/>
    <s v="Alaf parameter development"/>
    <n v="400"/>
    <n v="1000"/>
    <n v="30"/>
    <n v="0.19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70.175438596491219"/>
    <m/>
    <n v="97.05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73"/>
    <s v="Aconity"/>
    <s v="Alaf parameter development"/>
    <n v="600"/>
    <n v="1500"/>
    <n v="30"/>
    <n v="0.19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70.175438596491219"/>
    <m/>
    <n v="97.02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74"/>
    <s v="Aconity"/>
    <s v="Alaf parameter development"/>
    <n v="400"/>
    <n v="1500"/>
    <n v="30"/>
    <n v="0.19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46.783625730994146"/>
    <m/>
    <n v="97.01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75"/>
    <s v="Aconity"/>
    <s v="Alaf parameter development"/>
    <n v="600"/>
    <n v="1500"/>
    <n v="30"/>
    <n v="0.19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70.175438596491219"/>
    <m/>
    <n v="96.94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76"/>
    <s v="Aconity"/>
    <s v="Alaf parameter development"/>
    <n v="600"/>
    <n v="1700"/>
    <n v="30"/>
    <n v="0.19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61.919504643962853"/>
    <m/>
    <n v="96.92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77"/>
    <s v="Aconity"/>
    <s v="Alaf parameter development"/>
    <n v="300"/>
    <n v="1000"/>
    <n v="30"/>
    <n v="0.19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52.631578947368418"/>
    <m/>
    <n v="96.86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78"/>
    <s v="Aconity"/>
    <s v="Alaf parameter development"/>
    <n v="400"/>
    <n v="1500"/>
    <n v="30"/>
    <n v="0.1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16.2"/>
    <n v="88.888888888888886"/>
    <m/>
    <n v="96.8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79"/>
    <s v="Aconity"/>
    <s v="Alaf parameter development"/>
    <n v="300"/>
    <n v="1000"/>
    <n v="30"/>
    <n v="0.19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52.631578947368418"/>
    <m/>
    <n v="96.74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80"/>
    <s v="Aconity"/>
    <s v="Alaf parameter development"/>
    <n v="300"/>
    <n v="1000"/>
    <n v="30"/>
    <n v="0.19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52.631578947368418"/>
    <m/>
    <n v="96.7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81"/>
    <s v="Aconity"/>
    <s v="Alaf parameter development"/>
    <n v="300"/>
    <n v="1500"/>
    <n v="30"/>
    <n v="0.19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35.087719298245609"/>
    <m/>
    <n v="96.69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82"/>
    <s v="Aconity"/>
    <s v="Alaf parameter development"/>
    <n v="400"/>
    <n v="1000"/>
    <n v="30"/>
    <n v="0.19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70.175438596491219"/>
    <m/>
    <n v="96.52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83"/>
    <s v="Aconity"/>
    <s v="Alaf parameter development"/>
    <n v="400"/>
    <n v="1000"/>
    <n v="30"/>
    <n v="0.19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70.175438596491219"/>
    <m/>
    <n v="96.47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84"/>
    <s v="Aconity"/>
    <s v="Alaf parameter development"/>
    <n v="400"/>
    <n v="1000"/>
    <n v="30"/>
    <n v="0.19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70.175438596491219"/>
    <m/>
    <n v="96.4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85"/>
    <s v="Aconity"/>
    <s v="Alaf parameter development"/>
    <n v="400"/>
    <n v="1000"/>
    <n v="30"/>
    <n v="0.19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70.175438596491219"/>
    <m/>
    <n v="96.39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86"/>
    <s v="Aconity"/>
    <s v="Alaf parameter development"/>
    <n v="400"/>
    <n v="1500"/>
    <n v="30"/>
    <n v="0.19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46.783625730994146"/>
    <m/>
    <n v="96.3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87"/>
    <s v="Aconity"/>
    <s v="Alaf parameter development"/>
    <n v="600"/>
    <n v="1700"/>
    <n v="30"/>
    <n v="0.19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61.919504643962853"/>
    <m/>
    <n v="96.29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88"/>
    <s v="Aconity"/>
    <s v="Alaf parameter development"/>
    <n v="400"/>
    <n v="1700"/>
    <n v="30"/>
    <n v="0.19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41.279669762641902"/>
    <m/>
    <n v="96.27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89"/>
    <s v="Aconity"/>
    <s v="Alaf parameter development"/>
    <n v="400"/>
    <n v="1500"/>
    <n v="30"/>
    <n v="0.21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019999999999996"/>
    <n v="42.328042328042329"/>
    <m/>
    <n v="96.08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90"/>
    <s v="Aconity"/>
    <s v="Alaf parameter development"/>
    <n v="400"/>
    <n v="1700"/>
    <n v="30"/>
    <n v="0.19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41.279669762641902"/>
    <m/>
    <n v="96.0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91"/>
    <s v="Aconity"/>
    <s v="Alaf parameter development"/>
    <n v="400"/>
    <n v="1500"/>
    <n v="30"/>
    <n v="0.21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019999999999996"/>
    <n v="42.328042328042329"/>
    <m/>
    <n v="95.91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92"/>
    <s v="Aconity"/>
    <s v="Alaf parameter development"/>
    <n v="400"/>
    <n v="1500"/>
    <n v="30"/>
    <n v="0.19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46.783625730994146"/>
    <m/>
    <n v="95.87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93"/>
    <s v="Aconity"/>
    <s v="Alaf parameter development"/>
    <n v="400"/>
    <n v="1500"/>
    <n v="30"/>
    <n v="0.21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019999999999996"/>
    <n v="42.328042328042329"/>
    <m/>
    <n v="95.82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94"/>
    <s v="Aconity"/>
    <s v="Alaf parameter development"/>
    <n v="400"/>
    <n v="1000"/>
    <n v="30"/>
    <n v="0.19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70.175438596491219"/>
    <m/>
    <n v="95.76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95"/>
    <s v="Aconity"/>
    <s v="Alaf parameter development"/>
    <n v="600"/>
    <n v="1700"/>
    <n v="30"/>
    <n v="0.19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61.919504643962853"/>
    <m/>
    <n v="95.7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96"/>
    <s v="Aconity"/>
    <s v="Alaf parameter development"/>
    <n v="300"/>
    <n v="1000"/>
    <n v="30"/>
    <n v="0.19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52.631578947368418"/>
    <m/>
    <n v="95.7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97"/>
    <s v="Aconity"/>
    <s v="Alaf parameter development"/>
    <n v="300"/>
    <n v="1500"/>
    <n v="30"/>
    <n v="0.19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35.087719298245609"/>
    <m/>
    <n v="95.7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98"/>
    <s v="Aconity"/>
    <s v="Alaf parameter development"/>
    <n v="600"/>
    <n v="1500"/>
    <n v="30"/>
    <n v="0.19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70.175438596491219"/>
    <m/>
    <n v="95.64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99"/>
    <s v="Aconity"/>
    <s v="Alaf parameter development"/>
    <n v="400"/>
    <n v="1500"/>
    <n v="30"/>
    <n v="0.21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019999999999996"/>
    <n v="42.328042328042329"/>
    <m/>
    <n v="95.6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100"/>
    <s v="Aconity"/>
    <s v="Alaf parameter development"/>
    <n v="600"/>
    <n v="1500"/>
    <n v="30"/>
    <n v="0.19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70.175438596491219"/>
    <m/>
    <n v="95.58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101"/>
    <s v="Aconity"/>
    <s v="Alaf parameter development"/>
    <n v="300"/>
    <n v="1500"/>
    <n v="30"/>
    <n v="0.19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35.087719298245609"/>
    <m/>
    <n v="95.5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102"/>
    <s v="Aconity"/>
    <s v="Alaf parameter development"/>
    <n v="400"/>
    <n v="1000"/>
    <n v="30"/>
    <n v="0.19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70.175438596491219"/>
    <m/>
    <n v="95.38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103"/>
    <s v="Aconity"/>
    <s v="Alaf parameter development"/>
    <n v="400"/>
    <n v="1500"/>
    <n v="30"/>
    <n v="0.21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019999999999996"/>
    <n v="42.328042328042329"/>
    <m/>
    <n v="95.37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104"/>
    <s v="Aconity"/>
    <s v="Alaf parameter development"/>
    <n v="400"/>
    <n v="1500"/>
    <n v="30"/>
    <n v="0.21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019999999999996"/>
    <n v="42.328042328042329"/>
    <m/>
    <n v="95.28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105"/>
    <s v="Aconity"/>
    <s v="Alaf parameter development"/>
    <n v="300"/>
    <n v="1500"/>
    <n v="30"/>
    <n v="0.19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35.087719298245609"/>
    <m/>
    <n v="95.27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106"/>
    <s v="Aconity"/>
    <s v="Alaf parameter development"/>
    <n v="400"/>
    <n v="1500"/>
    <n v="30"/>
    <n v="0.19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46.783625730994146"/>
    <m/>
    <n v="95.2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107"/>
    <s v="Aconity"/>
    <s v="Alaf parameter development"/>
    <n v="300"/>
    <n v="1500"/>
    <n v="30"/>
    <n v="0.19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35.087719298245609"/>
    <m/>
    <n v="95.17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108"/>
    <s v="Aconity"/>
    <s v="Alaf parameter development"/>
    <n v="300"/>
    <n v="1500"/>
    <n v="30"/>
    <n v="0.19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35.087719298245609"/>
    <m/>
    <n v="95.11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109"/>
    <s v="Aconity"/>
    <s v="Alaf parameter development"/>
    <n v="400"/>
    <n v="1500"/>
    <n v="30"/>
    <n v="0.21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019999999999996"/>
    <n v="42.328042328042329"/>
    <m/>
    <n v="94.89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110"/>
    <s v="Aconity"/>
    <s v="Alaf parameter development"/>
    <n v="400"/>
    <n v="1500"/>
    <n v="30"/>
    <n v="0.19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46.783625730994146"/>
    <m/>
    <n v="94.75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111"/>
    <s v="Aconity"/>
    <s v="Alaf parameter development"/>
    <n v="400"/>
    <n v="1500"/>
    <n v="30"/>
    <n v="0.21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019999999999996"/>
    <n v="42.328042328042329"/>
    <m/>
    <n v="94.56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112"/>
    <s v="Aconity"/>
    <s v="Alaf parameter development"/>
    <n v="400"/>
    <n v="1700"/>
    <n v="30"/>
    <n v="0.19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41.279669762641902"/>
    <m/>
    <n v="94.55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113"/>
    <s v="Aconity"/>
    <s v="Alaf parameter development"/>
    <n v="400"/>
    <n v="1700"/>
    <n v="30"/>
    <n v="0.19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41.279669762641902"/>
    <m/>
    <n v="94.47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114"/>
    <s v="Aconity"/>
    <s v="Alaf parameter development"/>
    <n v="300"/>
    <n v="1000"/>
    <n v="30"/>
    <n v="0.19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52.631578947368418"/>
    <m/>
    <n v="94.37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115"/>
    <s v="Aconity"/>
    <s v="Alaf parameter development"/>
    <n v="400"/>
    <n v="1700"/>
    <n v="30"/>
    <n v="0.19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41.279669762641902"/>
    <m/>
    <n v="94.28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116"/>
    <s v="Aconity"/>
    <s v="Alaf parameter development"/>
    <n v="300"/>
    <n v="1000"/>
    <n v="30"/>
    <n v="0.19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52.631578947368418"/>
    <m/>
    <n v="93.8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117"/>
    <s v="Aconity"/>
    <s v="Alaf parameter development"/>
    <n v="400"/>
    <n v="1700"/>
    <n v="30"/>
    <n v="0.19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41.279669762641902"/>
    <m/>
    <n v="93.71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118"/>
    <s v="Aconity"/>
    <s v="Alaf parameter development"/>
    <n v="300"/>
    <n v="1000"/>
    <n v="30"/>
    <n v="0.19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52.631578947368418"/>
    <m/>
    <n v="93.68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119"/>
    <s v="Aconity"/>
    <s v="Alaf parameter development"/>
    <n v="300"/>
    <n v="1500"/>
    <n v="30"/>
    <n v="0.19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35.087719298245609"/>
    <m/>
    <n v="93.52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120"/>
    <s v="Aconity"/>
    <s v="Alaf parameter development"/>
    <n v="400"/>
    <n v="1500"/>
    <n v="30"/>
    <n v="0.19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46.783625730994146"/>
    <m/>
    <n v="93.49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121"/>
    <s v="Aconity"/>
    <s v="Alaf parameter development"/>
    <n v="400"/>
    <n v="1500"/>
    <n v="30"/>
    <n v="0.1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16.2"/>
    <n v="88.888888888888886"/>
    <m/>
    <n v="93.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122"/>
    <s v="Aconity"/>
    <s v="Alaf parameter development"/>
    <n v="400"/>
    <n v="1500"/>
    <n v="30"/>
    <n v="0.21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019999999999996"/>
    <n v="42.328042328042329"/>
    <m/>
    <n v="93.16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123"/>
    <s v="Aconity"/>
    <s v="Alaf parameter development"/>
    <n v="400"/>
    <n v="1500"/>
    <n v="30"/>
    <n v="0.19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46.783625730994146"/>
    <m/>
    <n v="93.12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124"/>
    <s v="Aconity"/>
    <s v="Alaf parameter development"/>
    <n v="300"/>
    <n v="1500"/>
    <n v="30"/>
    <n v="0.19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35.087719298245609"/>
    <m/>
    <n v="92.99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125"/>
    <s v="Aconity"/>
    <s v="Alaf parameter development"/>
    <n v="400"/>
    <n v="1500"/>
    <n v="30"/>
    <n v="0.21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019999999999996"/>
    <n v="42.328042328042329"/>
    <m/>
    <n v="92.09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126"/>
    <s v="Aconity"/>
    <s v="Alaf parameter development"/>
    <n v="300"/>
    <n v="1500"/>
    <n v="30"/>
    <n v="0.19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35.087719298245609"/>
    <m/>
    <n v="92.08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127"/>
    <s v="Aconity"/>
    <s v="Alaf parameter development"/>
    <n v="400"/>
    <n v="1700"/>
    <n v="30"/>
    <n v="0.19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41.279669762641902"/>
    <m/>
    <n v="91.42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128"/>
    <s v="Aconity"/>
    <s v="Alaf parameter development"/>
    <n v="300"/>
    <n v="1500"/>
    <n v="30"/>
    <n v="0.19"/>
    <n v="3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35.087719298245609"/>
    <m/>
    <n v="91.12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8"/>
  </r>
  <r>
    <n v="4"/>
    <n v="129"/>
    <s v="Aconity"/>
    <s v="Alaf parameter development"/>
    <n v="300"/>
    <n v="1500"/>
    <n v="30"/>
    <n v="0.19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35.087719298245609"/>
    <m/>
    <n v="90.84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130"/>
    <s v="Aconity"/>
    <s v="Alaf parameter development"/>
    <n v="400"/>
    <n v="1500"/>
    <n v="30"/>
    <n v="0.19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46.783625730994146"/>
    <m/>
    <n v="89.49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131"/>
    <s v="Aconity"/>
    <s v="Alaf parameter development"/>
    <n v="400"/>
    <n v="1500"/>
    <n v="30"/>
    <n v="0.1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16.2"/>
    <n v="88.888888888888886"/>
    <m/>
    <n v="89.49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132"/>
    <s v="Aconity"/>
    <s v="Alaf parameter development"/>
    <n v="300"/>
    <n v="1000"/>
    <n v="30"/>
    <n v="0.19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52.631578947368418"/>
    <m/>
    <n v="89.29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133"/>
    <s v="Aconity"/>
    <s v="Alaf parameter development"/>
    <n v="400"/>
    <n v="1500"/>
    <n v="30"/>
    <n v="0.21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019999999999996"/>
    <n v="42.328042328042329"/>
    <m/>
    <n v="89.1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134"/>
    <s v="Aconity"/>
    <s v="Alaf parameter development"/>
    <n v="400"/>
    <n v="1700"/>
    <n v="30"/>
    <n v="0.19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41.279669762641902"/>
    <m/>
    <n v="89.1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135"/>
    <s v="Aconity"/>
    <s v="Alaf parameter development"/>
    <n v="300"/>
    <n v="1500"/>
    <n v="30"/>
    <n v="0.19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35.087719298245609"/>
    <m/>
    <n v="89.05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136"/>
    <s v="Aconity"/>
    <s v="Alaf parameter development"/>
    <n v="300"/>
    <n v="1500"/>
    <n v="30"/>
    <n v="0.19"/>
    <n v="2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35.087719298245609"/>
    <m/>
    <n v="88.6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19"/>
  </r>
  <r>
    <n v="4"/>
    <n v="137"/>
    <s v="Aconity"/>
    <s v="Alaf parameter development"/>
    <n v="300"/>
    <n v="1500"/>
    <n v="30"/>
    <n v="0.19"/>
    <n v="40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35.087719298245609"/>
    <m/>
    <n v="88.5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9"/>
  </r>
  <r>
    <n v="4"/>
    <n v="138"/>
    <s v="Aconity"/>
    <s v="Alaf parameter development"/>
    <n v="300"/>
    <n v="1500"/>
    <n v="30"/>
    <n v="0.19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35.087719298245609"/>
    <m/>
    <n v="87.67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139"/>
    <s v="Aconity"/>
    <s v="Alaf parameter development"/>
    <n v="300"/>
    <n v="1000"/>
    <n v="30"/>
    <n v="0.19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52.631578947368418"/>
    <m/>
    <n v="87.02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140"/>
    <s v="Aconity"/>
    <s v="Alaf parameter development"/>
    <n v="400"/>
    <n v="1700"/>
    <n v="30"/>
    <n v="0.19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34.884"/>
    <n v="41.279669762641902"/>
    <m/>
    <n v="86.8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141"/>
    <s v="Aconity"/>
    <s v="Alaf parameter development"/>
    <n v="400"/>
    <n v="1500"/>
    <n v="30"/>
    <n v="0.19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46.783625730994146"/>
    <m/>
    <n v="86.44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142"/>
    <s v="Aconity"/>
    <s v="Alaf parameter development"/>
    <n v="300"/>
    <n v="1500"/>
    <n v="30"/>
    <n v="0.19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30.780000000000005"/>
    <n v="35.087719298245609"/>
    <m/>
    <n v="84.53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4"/>
    <n v="143"/>
    <s v="Aconity"/>
    <s v="Alaf parameter development"/>
    <n v="300"/>
    <n v="1000"/>
    <n v="30"/>
    <n v="0.19"/>
    <n v="30"/>
    <s v="Density cube"/>
    <m/>
    <x v="0"/>
    <m/>
    <m/>
    <m/>
    <m/>
    <m/>
    <m/>
    <x v="0"/>
    <x v="0"/>
    <x v="0"/>
    <m/>
    <m/>
    <m/>
    <x v="0"/>
    <m/>
    <m/>
    <m/>
    <m/>
    <m/>
    <m/>
    <m/>
    <m/>
    <n v="20.52"/>
    <n v="52.631578947368418"/>
    <m/>
    <n v="83.49"/>
    <s v="AlMgty80"/>
    <x v="0"/>
    <x v="0"/>
    <n v="0"/>
    <n v="0"/>
    <n v="0"/>
    <n v="0.15"/>
    <s v="&lt;"/>
    <n v="0.01"/>
    <n v="0"/>
    <n v="0"/>
    <n v="0"/>
    <n v="8.32"/>
    <n v="0"/>
    <n v="0"/>
    <n v="0"/>
    <n v="0"/>
    <s v="&lt;"/>
    <n v="0.01"/>
    <n v="0"/>
    <n v="0"/>
    <n v="0"/>
    <n v="0"/>
    <n v="0"/>
    <n v="0"/>
    <m/>
    <s v="parameter and powder check"/>
    <n v="20190321"/>
  </r>
  <r>
    <n v="1"/>
    <n v="1"/>
    <s v="Concept Laser m2"/>
    <s v="Concept Laser parameter dev."/>
    <m/>
    <m/>
    <m/>
    <m/>
    <m/>
    <m/>
    <m/>
    <x v="0"/>
    <m/>
    <m/>
    <m/>
    <m/>
    <m/>
    <m/>
    <x v="0"/>
    <x v="0"/>
    <x v="0"/>
    <m/>
    <m/>
    <m/>
    <x v="0"/>
    <m/>
    <m/>
    <m/>
    <m/>
    <m/>
    <m/>
    <m/>
    <m/>
    <n v="0"/>
    <e v="#DIV/0!"/>
    <m/>
    <m/>
    <n v="0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Yes"/>
    <m/>
    <m/>
  </r>
  <r>
    <n v="1"/>
    <n v="2"/>
    <s v="Concept Laser m2"/>
    <s v="Concept Laser parameter dev."/>
    <n v="375"/>
    <n v="1500"/>
    <n v="60"/>
    <n v="0.08"/>
    <m/>
    <s v="Density cube"/>
    <m/>
    <x v="0"/>
    <s v="Stripes"/>
    <n v="375"/>
    <n v="1500"/>
    <m/>
    <n v="0.01"/>
    <n v="80"/>
    <x v="1"/>
    <x v="1"/>
    <x v="2"/>
    <n v="0.1"/>
    <n v="80"/>
    <n v="0.09"/>
    <x v="0"/>
    <m/>
    <m/>
    <m/>
    <m/>
    <m/>
    <m/>
    <m/>
    <m/>
    <n v="25.92"/>
    <n v="52.083333333333329"/>
    <m/>
    <m/>
    <s v="AlMgty80"/>
    <x v="2"/>
    <x v="1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1"/>
    <n v="3"/>
    <s v="Concept Laser m2"/>
    <s v="Concept Laser parameter dev."/>
    <n v="375"/>
    <n v="1500"/>
    <n v="60"/>
    <n v="0.08"/>
    <m/>
    <s v="Density cube"/>
    <m/>
    <x v="0"/>
    <s v="Stripes"/>
    <n v="350"/>
    <n v="400"/>
    <m/>
    <n v="0.01"/>
    <n v="80"/>
    <x v="1"/>
    <x v="1"/>
    <x v="2"/>
    <n v="0.1"/>
    <n v="80"/>
    <n v="0.09"/>
    <x v="0"/>
    <m/>
    <m/>
    <m/>
    <m/>
    <m/>
    <m/>
    <m/>
    <m/>
    <n v="25.92"/>
    <n v="52.083333333333329"/>
    <m/>
    <m/>
    <s v="AlMgty80"/>
    <x v="2"/>
    <x v="1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1"/>
    <n v="4"/>
    <s v="Concept Laser m2"/>
    <s v="Concept Laser parameter dev."/>
    <n v="375"/>
    <n v="1500"/>
    <n v="60"/>
    <n v="0.08"/>
    <m/>
    <s v="Density cube"/>
    <m/>
    <x v="0"/>
    <s v="Stripes"/>
    <n v="375"/>
    <n v="1500"/>
    <m/>
    <n v="0.01"/>
    <n v="80"/>
    <x v="1"/>
    <x v="1"/>
    <x v="2"/>
    <n v="0.25"/>
    <n v="80"/>
    <n v="0.22"/>
    <x v="0"/>
    <m/>
    <m/>
    <m/>
    <m/>
    <m/>
    <m/>
    <m/>
    <m/>
    <n v="25.92"/>
    <n v="52.083333333333329"/>
    <m/>
    <m/>
    <s v="AlMgty80"/>
    <x v="2"/>
    <x v="1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1"/>
    <n v="5"/>
    <s v="Concept Laser m2"/>
    <s v="Concept Laser parameter dev."/>
    <n v="375"/>
    <n v="1500"/>
    <n v="60"/>
    <n v="0.08"/>
    <m/>
    <s v="Density cube"/>
    <m/>
    <x v="0"/>
    <s v="Stripes"/>
    <n v="350"/>
    <n v="400"/>
    <m/>
    <n v="0.01"/>
    <n v="80"/>
    <x v="1"/>
    <x v="1"/>
    <x v="2"/>
    <n v="0.25"/>
    <n v="80"/>
    <n v="0.22"/>
    <x v="0"/>
    <m/>
    <m/>
    <m/>
    <m/>
    <m/>
    <m/>
    <m/>
    <m/>
    <n v="25.92"/>
    <n v="52.083333333333329"/>
    <m/>
    <m/>
    <s v="AlMgty80"/>
    <x v="2"/>
    <x v="1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1"/>
    <n v="6"/>
    <s v="Concept Laser m2"/>
    <s v="Concept Laser parameter dev."/>
    <n v="375"/>
    <n v="1000"/>
    <n v="60"/>
    <n v="0.18"/>
    <m/>
    <s v="Density cube"/>
    <m/>
    <x v="0"/>
    <s v="Stripes"/>
    <n v="351"/>
    <n v="381"/>
    <m/>
    <s v="-"/>
    <n v="60"/>
    <x v="1"/>
    <x v="1"/>
    <x v="2"/>
    <n v="0.1"/>
    <m/>
    <n v="0.09"/>
    <x v="0"/>
    <m/>
    <m/>
    <m/>
    <m/>
    <m/>
    <m/>
    <m/>
    <m/>
    <n v="38.879999999999995"/>
    <n v="34.722222222222229"/>
    <m/>
    <m/>
    <s v="AlMgty80"/>
    <x v="2"/>
    <x v="1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1"/>
    <n v="7"/>
    <s v="Concept Laser m2"/>
    <s v="Concept Laser parameter dev."/>
    <n v="375"/>
    <n v="2000"/>
    <n v="60"/>
    <n v="0.08"/>
    <m/>
    <s v="Density cube"/>
    <m/>
    <x v="0"/>
    <s v="Stripes"/>
    <m/>
    <m/>
    <m/>
    <n v="0.01"/>
    <n v="60"/>
    <x v="1"/>
    <x v="1"/>
    <x v="2"/>
    <n v="0.1"/>
    <m/>
    <m/>
    <x v="0"/>
    <m/>
    <m/>
    <m/>
    <m/>
    <m/>
    <m/>
    <m/>
    <m/>
    <n v="34.56"/>
    <n v="39.0625"/>
    <m/>
    <m/>
    <s v="AlMgty80"/>
    <x v="2"/>
    <x v="1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1"/>
    <n v="8"/>
    <s v="Concept Laser m2"/>
    <s v="Concept Laser parameter dev."/>
    <n v="375"/>
    <n v="2000"/>
    <n v="60"/>
    <n v="0.08"/>
    <m/>
    <s v="Density cube"/>
    <m/>
    <x v="0"/>
    <s v="Stripes"/>
    <m/>
    <m/>
    <m/>
    <n v="0.01"/>
    <n v="80"/>
    <x v="1"/>
    <x v="1"/>
    <x v="2"/>
    <n v="0.1"/>
    <m/>
    <m/>
    <x v="0"/>
    <m/>
    <m/>
    <m/>
    <m/>
    <m/>
    <n v="0.86499999999999999"/>
    <n v="2.2819999999999965"/>
    <m/>
    <n v="34.56"/>
    <n v="39.0625"/>
    <m/>
    <n v="97.718000000000004"/>
    <s v="AlMgty80"/>
    <x v="2"/>
    <x v="1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1"/>
    <n v="9"/>
    <s v="Concept Laser m2"/>
    <s v="Concept Laser parameter dev."/>
    <n v="375"/>
    <n v="2000"/>
    <n v="60"/>
    <n v="0.08"/>
    <m/>
    <s v="Density cube"/>
    <m/>
    <x v="0"/>
    <s v="Stripes"/>
    <m/>
    <m/>
    <m/>
    <n v="0.01"/>
    <n v="110"/>
    <x v="1"/>
    <x v="1"/>
    <x v="2"/>
    <n v="0.1"/>
    <m/>
    <m/>
    <x v="0"/>
    <m/>
    <m/>
    <m/>
    <m/>
    <m/>
    <n v="0.626"/>
    <n v="1.5310000000000059"/>
    <m/>
    <n v="34.56"/>
    <n v="39.0625"/>
    <m/>
    <n v="98.468999999999994"/>
    <s v="AlMgty80"/>
    <x v="2"/>
    <x v="1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1"/>
    <n v="10"/>
    <s v="Concept Laser m2"/>
    <s v="Concept Laser parameter dev."/>
    <n v="375"/>
    <n v="1500"/>
    <n v="60"/>
    <n v="0.08"/>
    <m/>
    <s v="Density cube"/>
    <m/>
    <x v="0"/>
    <s v="Stripes"/>
    <m/>
    <m/>
    <m/>
    <n v="0.01"/>
    <n v="60"/>
    <x v="1"/>
    <x v="1"/>
    <x v="2"/>
    <n v="0.1"/>
    <m/>
    <m/>
    <x v="0"/>
    <m/>
    <m/>
    <m/>
    <m/>
    <m/>
    <m/>
    <m/>
    <m/>
    <n v="25.92"/>
    <n v="52.083333333333329"/>
    <m/>
    <m/>
    <s v="AlMgty80"/>
    <x v="2"/>
    <x v="1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1"/>
    <n v="11"/>
    <s v="Concept Laser m2"/>
    <s v="Concept Laser parameter dev."/>
    <n v="375"/>
    <n v="1500"/>
    <n v="60"/>
    <n v="0.08"/>
    <m/>
    <s v="Density cube"/>
    <m/>
    <x v="0"/>
    <s v="Stripes"/>
    <m/>
    <m/>
    <m/>
    <n v="0.01"/>
    <n v="80"/>
    <x v="1"/>
    <x v="1"/>
    <x v="2"/>
    <n v="0.1"/>
    <m/>
    <m/>
    <x v="0"/>
    <m/>
    <m/>
    <m/>
    <m/>
    <m/>
    <n v="0.51100000000000001"/>
    <n v="1.4000000000000057"/>
    <m/>
    <n v="25.92"/>
    <n v="52.083333333333329"/>
    <m/>
    <n v="98.6"/>
    <s v="AlMgty80"/>
    <x v="2"/>
    <x v="1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1"/>
    <n v="12"/>
    <s v="Concept Laser m2"/>
    <s v="Concept Laser parameter dev."/>
    <n v="375"/>
    <n v="1500"/>
    <n v="60"/>
    <n v="0.08"/>
    <m/>
    <s v="Density cube"/>
    <m/>
    <x v="0"/>
    <s v="Stripes"/>
    <m/>
    <m/>
    <m/>
    <n v="0.01"/>
    <n v="110"/>
    <x v="1"/>
    <x v="1"/>
    <x v="2"/>
    <n v="0.1"/>
    <m/>
    <m/>
    <x v="0"/>
    <m/>
    <m/>
    <m/>
    <m/>
    <m/>
    <n v="0.19800000000000001"/>
    <n v="0.59799999999999898"/>
    <m/>
    <n v="25.92"/>
    <n v="52.083333333333329"/>
    <m/>
    <n v="99.402000000000001"/>
    <s v="AlMgty80"/>
    <x v="2"/>
    <x v="1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1"/>
    <n v="13"/>
    <s v="Concept Laser m2"/>
    <s v="Concept Laser parameter dev."/>
    <n v="375"/>
    <n v="1000"/>
    <n v="60"/>
    <n v="0.08"/>
    <m/>
    <s v="Density cube"/>
    <m/>
    <x v="0"/>
    <s v="Stripes"/>
    <m/>
    <m/>
    <m/>
    <n v="0.01"/>
    <n v="60"/>
    <x v="1"/>
    <x v="1"/>
    <x v="2"/>
    <n v="0.1"/>
    <m/>
    <m/>
    <x v="0"/>
    <m/>
    <m/>
    <m/>
    <m/>
    <m/>
    <n v="1.8560000000000001"/>
    <n v="4.9629999999999939"/>
    <m/>
    <n v="17.28"/>
    <n v="78.125"/>
    <m/>
    <n v="95.037000000000006"/>
    <s v="AlMgty80"/>
    <x v="2"/>
    <x v="1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1"/>
    <n v="14"/>
    <s v="Concept Laser m2"/>
    <s v="Concept Laser parameter dev."/>
    <n v="375"/>
    <n v="1000"/>
    <n v="60"/>
    <n v="0.08"/>
    <m/>
    <s v="Density cube"/>
    <m/>
    <x v="0"/>
    <s v="Stripes"/>
    <m/>
    <m/>
    <m/>
    <n v="0.01"/>
    <n v="80"/>
    <x v="1"/>
    <x v="1"/>
    <x v="2"/>
    <n v="0.1"/>
    <m/>
    <m/>
    <x v="0"/>
    <m/>
    <m/>
    <m/>
    <m/>
    <m/>
    <n v="2.1339999999999999"/>
    <n v="5.1280000000000001"/>
    <m/>
    <n v="17.28"/>
    <n v="78.125"/>
    <m/>
    <n v="94.872"/>
    <s v="AlMgty80"/>
    <x v="2"/>
    <x v="1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1"/>
    <n v="15"/>
    <s v="Concept Laser m2"/>
    <s v="Concept Laser parameter dev."/>
    <n v="375"/>
    <n v="1000"/>
    <n v="60"/>
    <n v="0.08"/>
    <m/>
    <s v="Density cube"/>
    <m/>
    <x v="0"/>
    <s v="Stripes"/>
    <m/>
    <m/>
    <m/>
    <n v="0.01"/>
    <n v="110"/>
    <x v="1"/>
    <x v="1"/>
    <x v="2"/>
    <n v="0.1"/>
    <m/>
    <m/>
    <x v="0"/>
    <m/>
    <m/>
    <m/>
    <m/>
    <m/>
    <n v="0.63700000000000001"/>
    <n v="1.4230000000000018"/>
    <m/>
    <n v="17.28"/>
    <n v="78.125"/>
    <m/>
    <n v="98.576999999999998"/>
    <s v="AlMgty80"/>
    <x v="2"/>
    <x v="1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1"/>
    <n v="16"/>
    <s v="Concept Laser m2"/>
    <s v="Concept Laser parameter dev."/>
    <n v="375"/>
    <n v="1500"/>
    <n v="60"/>
    <n v="0.08"/>
    <m/>
    <s v="Density cube"/>
    <m/>
    <x v="0"/>
    <s v="Stripes"/>
    <m/>
    <m/>
    <m/>
    <n v="0.01"/>
    <n v="80"/>
    <x v="1"/>
    <x v="1"/>
    <x v="3"/>
    <n v="0.1"/>
    <m/>
    <m/>
    <x v="0"/>
    <m/>
    <m/>
    <m/>
    <m/>
    <m/>
    <n v="0.51600000000000001"/>
    <n v="1.5060000000000002"/>
    <m/>
    <n v="25.92"/>
    <n v="52.083333333333329"/>
    <m/>
    <n v="98.494"/>
    <s v="AlMgty80"/>
    <x v="2"/>
    <x v="1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1"/>
    <n v="17"/>
    <s v="Concept Laser m2"/>
    <s v="Concept Laser parameter dev."/>
    <n v="375"/>
    <n v="1000"/>
    <n v="60"/>
    <n v="0.18"/>
    <m/>
    <s v="Density cube"/>
    <m/>
    <x v="0"/>
    <s v="Stripes"/>
    <m/>
    <m/>
    <m/>
    <n v="0.01"/>
    <n v="80"/>
    <x v="1"/>
    <x v="1"/>
    <x v="2"/>
    <n v="0.1"/>
    <m/>
    <m/>
    <x v="0"/>
    <m/>
    <m/>
    <m/>
    <m/>
    <m/>
    <n v="0.111"/>
    <n v="3.9809999999999945"/>
    <m/>
    <n v="38.879999999999995"/>
    <n v="34.722222222222229"/>
    <m/>
    <n v="96.019000000000005"/>
    <s v="AlMgty80"/>
    <x v="2"/>
    <x v="1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1"/>
    <n v="18"/>
    <s v="Concept Laser m2"/>
    <s v="Concept Laser parameter dev."/>
    <n v="375"/>
    <n v="1000"/>
    <n v="60"/>
    <n v="0.18"/>
    <m/>
    <s v="Density cube"/>
    <m/>
    <x v="0"/>
    <s v="Stripes"/>
    <m/>
    <m/>
    <m/>
    <n v="0.01"/>
    <n v="110"/>
    <x v="1"/>
    <x v="1"/>
    <x v="2"/>
    <n v="0.1"/>
    <m/>
    <m/>
    <x v="0"/>
    <m/>
    <m/>
    <m/>
    <m/>
    <m/>
    <n v="0.09"/>
    <n v="1.4749999999999943"/>
    <m/>
    <n v="38.879999999999995"/>
    <n v="34.722222222222229"/>
    <m/>
    <n v="98.525000000000006"/>
    <s v="AlMgty80"/>
    <x v="2"/>
    <x v="1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1"/>
    <n v="19"/>
    <s v="Concept Laser m2"/>
    <s v="Concept Laser parameter dev."/>
    <n v="375"/>
    <n v="1000"/>
    <n v="60"/>
    <n v="0.08"/>
    <m/>
    <s v="Density cube"/>
    <m/>
    <x v="0"/>
    <s v="Stripes"/>
    <m/>
    <m/>
    <m/>
    <n v="0.1"/>
    <n v="80"/>
    <x v="1"/>
    <x v="1"/>
    <x v="2"/>
    <n v="0.1"/>
    <m/>
    <m/>
    <x v="0"/>
    <m/>
    <m/>
    <m/>
    <m/>
    <m/>
    <n v="1.087"/>
    <n v="4.8640000000000043"/>
    <m/>
    <n v="17.28"/>
    <n v="78.125"/>
    <m/>
    <n v="95.135999999999996"/>
    <s v="AlMgty80"/>
    <x v="2"/>
    <x v="1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1"/>
    <n v="20"/>
    <s v="Concept Laser m2"/>
    <s v="Concept Laser parameter dev."/>
    <n v="375"/>
    <n v="1500"/>
    <n v="60"/>
    <n v="0.08"/>
    <m/>
    <s v="Density cube"/>
    <m/>
    <x v="0"/>
    <s v="Stripes"/>
    <m/>
    <m/>
    <m/>
    <n v="0.1"/>
    <n v="80"/>
    <x v="1"/>
    <x v="1"/>
    <x v="2"/>
    <n v="0.1"/>
    <m/>
    <m/>
    <x v="0"/>
    <m/>
    <m/>
    <m/>
    <m/>
    <m/>
    <n v="0.158"/>
    <n v="1.5450000000000017"/>
    <m/>
    <n v="25.92"/>
    <n v="52.083333333333329"/>
    <m/>
    <n v="98.454999999999998"/>
    <s v="AlMgty80"/>
    <x v="2"/>
    <x v="1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1"/>
    <n v="21"/>
    <s v="Concept Laser m2"/>
    <s v="Concept Laser parameter dev."/>
    <n v="375"/>
    <n v="2000"/>
    <n v="60"/>
    <n v="0.08"/>
    <m/>
    <s v="Density cube"/>
    <m/>
    <x v="0"/>
    <s v="Stripes"/>
    <m/>
    <m/>
    <m/>
    <n v="0.1"/>
    <n v="80"/>
    <x v="1"/>
    <x v="1"/>
    <x v="2"/>
    <n v="0.1"/>
    <m/>
    <m/>
    <x v="0"/>
    <m/>
    <m/>
    <m/>
    <m/>
    <m/>
    <m/>
    <m/>
    <m/>
    <n v="34.56"/>
    <n v="39.0625"/>
    <m/>
    <m/>
    <s v="AlMgty80"/>
    <x v="2"/>
    <x v="1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1"/>
    <n v="22"/>
    <s v="Concept Laser m2"/>
    <s v="Concept Laser parameter dev."/>
    <n v="375"/>
    <n v="1500"/>
    <n v="60"/>
    <n v="0.08"/>
    <m/>
    <s v="Density cube"/>
    <m/>
    <x v="0"/>
    <s v="Stripes"/>
    <m/>
    <m/>
    <m/>
    <n v="0.01"/>
    <n v="80"/>
    <x v="1"/>
    <x v="1"/>
    <x v="2"/>
    <n v="0.1"/>
    <m/>
    <m/>
    <x v="0"/>
    <m/>
    <m/>
    <m/>
    <m/>
    <m/>
    <m/>
    <m/>
    <m/>
    <n v="25.92"/>
    <n v="52.083333333333329"/>
    <m/>
    <m/>
    <s v="AlMgty80"/>
    <x v="2"/>
    <x v="1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1"/>
    <n v="23"/>
    <s v="Concept Laser m2"/>
    <s v="Concept Laser parameter dev."/>
    <n v="375"/>
    <n v="1500"/>
    <n v="60"/>
    <n v="0.08"/>
    <m/>
    <s v="Density cube"/>
    <m/>
    <x v="0"/>
    <s v="Stripes"/>
    <m/>
    <m/>
    <m/>
    <n v="0.01"/>
    <n v="80"/>
    <x v="1"/>
    <x v="1"/>
    <x v="2"/>
    <n v="0.1"/>
    <m/>
    <m/>
    <x v="0"/>
    <m/>
    <m/>
    <m/>
    <m/>
    <m/>
    <m/>
    <m/>
    <m/>
    <n v="25.92"/>
    <n v="52.083333333333329"/>
    <m/>
    <m/>
    <s v="AlMgty80"/>
    <x v="2"/>
    <x v="1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1"/>
    <n v="24"/>
    <s v="Concept Laser m2"/>
    <s v="Concept Laser parameter dev."/>
    <m/>
    <m/>
    <m/>
    <m/>
    <m/>
    <m/>
    <m/>
    <x v="0"/>
    <m/>
    <m/>
    <m/>
    <m/>
    <m/>
    <m/>
    <x v="0"/>
    <x v="0"/>
    <x v="0"/>
    <m/>
    <m/>
    <m/>
    <x v="0"/>
    <m/>
    <m/>
    <m/>
    <m/>
    <m/>
    <m/>
    <m/>
    <m/>
    <n v="0"/>
    <e v="#DIV/0!"/>
    <m/>
    <m/>
    <s v="AlMgty80"/>
    <x v="2"/>
    <x v="1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1"/>
    <n v="25"/>
    <s v="Concept Laser m2"/>
    <s v="Concept Laser parameter dev."/>
    <n v="375"/>
    <n v="1500"/>
    <n v="60"/>
    <n v="0.08"/>
    <m/>
    <s v="Density cube"/>
    <m/>
    <x v="0"/>
    <s v="Stripes"/>
    <m/>
    <m/>
    <m/>
    <n v="0.01"/>
    <n v="80"/>
    <x v="1"/>
    <x v="1"/>
    <x v="2"/>
    <n v="0.1"/>
    <m/>
    <m/>
    <x v="0"/>
    <m/>
    <m/>
    <m/>
    <m/>
    <m/>
    <m/>
    <m/>
    <m/>
    <n v="25.92"/>
    <n v="52.083333333333329"/>
    <m/>
    <m/>
    <s v="AlMgty80"/>
    <x v="2"/>
    <x v="1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1"/>
    <n v="26"/>
    <s v="Concept Laser m2"/>
    <s v="Concept Laser parameter dev."/>
    <n v="375"/>
    <n v="1500"/>
    <n v="60"/>
    <n v="0.08"/>
    <m/>
    <s v="Density cube"/>
    <m/>
    <x v="0"/>
    <s v="Stripes"/>
    <m/>
    <m/>
    <m/>
    <n v="0.01"/>
    <n v="80"/>
    <x v="1"/>
    <x v="1"/>
    <x v="2"/>
    <n v="0.1"/>
    <m/>
    <m/>
    <x v="0"/>
    <m/>
    <m/>
    <m/>
    <m/>
    <m/>
    <m/>
    <m/>
    <m/>
    <n v="25.92"/>
    <n v="52.083333333333329"/>
    <m/>
    <m/>
    <s v="AlMgty80"/>
    <x v="2"/>
    <x v="1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1"/>
    <n v="27"/>
    <s v="Concept Laser m2"/>
    <s v="Concept Laser parameter dev."/>
    <n v="375"/>
    <n v="1500"/>
    <n v="60"/>
    <n v="0.08"/>
    <m/>
    <s v="Density cube"/>
    <m/>
    <x v="0"/>
    <s v="Stripes"/>
    <m/>
    <m/>
    <m/>
    <n v="0.1"/>
    <n v="80"/>
    <x v="1"/>
    <x v="1"/>
    <x v="2"/>
    <n v="0.1"/>
    <n v="80"/>
    <n v="0.09"/>
    <x v="0"/>
    <m/>
    <m/>
    <m/>
    <m/>
    <n v="4"/>
    <n v="0.57899999999999996"/>
    <n v="0.83199999999999363"/>
    <n v="3"/>
    <n v="25.92"/>
    <n v="52.083333333333329"/>
    <m/>
    <n v="99.168000000000006"/>
    <s v="AlMgty80"/>
    <x v="2"/>
    <x v="1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2"/>
    <n v="1"/>
    <s v="Concept Laser m2"/>
    <s v="Concept Laser parameter dev."/>
    <n v="375"/>
    <n v="1500"/>
    <n v="60"/>
    <n v="0.08"/>
    <m/>
    <s v="Density cube"/>
    <m/>
    <x v="0"/>
    <s v="Stripes"/>
    <n v="375"/>
    <n v="1500"/>
    <m/>
    <n v="0.1"/>
    <n v="110"/>
    <x v="1"/>
    <x v="1"/>
    <x v="2"/>
    <n v="0.1"/>
    <n v="80"/>
    <n v="0.09"/>
    <x v="0"/>
    <m/>
    <m/>
    <m/>
    <m/>
    <n v="4"/>
    <n v="0.47299999999999998"/>
    <n v="0.57599999999999341"/>
    <n v="3"/>
    <n v="25.92"/>
    <n v="52.083333333333329"/>
    <m/>
    <n v="99.424000000000007"/>
    <s v="AlMgty80"/>
    <x v="2"/>
    <x v="2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2"/>
    <n v="2"/>
    <s v="Concept Laser m2"/>
    <s v="Concept Laser parameter dev."/>
    <n v="375"/>
    <n v="1000"/>
    <n v="60"/>
    <n v="0.18"/>
    <m/>
    <s v="Density cube"/>
    <m/>
    <x v="0"/>
    <s v="Stripes"/>
    <n v="375"/>
    <n v="1000"/>
    <m/>
    <n v="0.1"/>
    <n v="80"/>
    <x v="1"/>
    <x v="1"/>
    <x v="2"/>
    <n v="0.1"/>
    <n v="80"/>
    <n v="0.09"/>
    <x v="0"/>
    <m/>
    <m/>
    <m/>
    <m/>
    <n v="4"/>
    <n v="0.504"/>
    <n v="1.8460000000000036"/>
    <n v="3"/>
    <n v="38.879999999999995"/>
    <n v="34.722222222222229"/>
    <m/>
    <n v="98.153999999999996"/>
    <s v="AlMgty80"/>
    <x v="2"/>
    <x v="2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2"/>
    <n v="3"/>
    <s v="Concept Laser m2"/>
    <s v="Concept Laser parameter dev."/>
    <n v="375"/>
    <n v="1000"/>
    <n v="60"/>
    <n v="0.18"/>
    <m/>
    <s v="Density cube"/>
    <m/>
    <x v="0"/>
    <s v="Stripes"/>
    <n v="375"/>
    <n v="1000"/>
    <m/>
    <n v="0.1"/>
    <n v="110"/>
    <x v="1"/>
    <x v="1"/>
    <x v="2"/>
    <n v="0.1"/>
    <n v="80"/>
    <n v="0.09"/>
    <x v="0"/>
    <m/>
    <m/>
    <m/>
    <m/>
    <n v="4"/>
    <n v="0.57199999999999995"/>
    <n v="1.3179999999999978"/>
    <n v="3"/>
    <n v="38.879999999999995"/>
    <n v="34.722222222222229"/>
    <m/>
    <n v="98.682000000000002"/>
    <s v="AlMgty80"/>
    <x v="2"/>
    <x v="2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2"/>
    <n v="4"/>
    <s v="Concept Laser m2"/>
    <s v="Concept Laser parameter dev."/>
    <n v="375"/>
    <n v="1500"/>
    <n v="60"/>
    <n v="0.08"/>
    <m/>
    <s v="Density cube"/>
    <m/>
    <x v="0"/>
    <s v="Stripes"/>
    <n v="375"/>
    <n v="1500"/>
    <m/>
    <n v="0.1"/>
    <n v="80"/>
    <x v="1"/>
    <x v="1"/>
    <x v="2"/>
    <n v="0.1"/>
    <n v="80"/>
    <n v="0.09"/>
    <x v="0"/>
    <m/>
    <m/>
    <m/>
    <m/>
    <n v="2"/>
    <n v="0.12"/>
    <n v="0.68600000000000705"/>
    <n v="5"/>
    <n v="25.92"/>
    <n v="52.083333333333329"/>
    <m/>
    <n v="99.313999999999993"/>
    <s v="AlMgty80"/>
    <x v="2"/>
    <x v="2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2"/>
    <n v="5"/>
    <s v="Concept Laser m2"/>
    <s v="Concept Laser parameter dev."/>
    <n v="375"/>
    <n v="1500"/>
    <n v="60"/>
    <n v="0.08"/>
    <m/>
    <s v="Density cube"/>
    <m/>
    <x v="0"/>
    <s v="Stripes"/>
    <n v="375"/>
    <n v="1500"/>
    <m/>
    <n v="0.1"/>
    <n v="110"/>
    <x v="1"/>
    <x v="1"/>
    <x v="2"/>
    <n v="0.1"/>
    <n v="80"/>
    <n v="0.09"/>
    <x v="0"/>
    <m/>
    <m/>
    <m/>
    <m/>
    <n v="2"/>
    <n v="0.25"/>
    <n v="0.76300000000000523"/>
    <n v="5"/>
    <n v="25.92"/>
    <n v="52.083333333333329"/>
    <m/>
    <n v="99.236999999999995"/>
    <s v="AlMgty80"/>
    <x v="2"/>
    <x v="2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2"/>
    <n v="6"/>
    <s v="Concept Laser m2"/>
    <s v="Concept Laser parameter dev."/>
    <n v="375"/>
    <n v="1000"/>
    <n v="60"/>
    <n v="0.18"/>
    <m/>
    <s v="Density cube"/>
    <m/>
    <x v="0"/>
    <s v="Stripes"/>
    <n v="375"/>
    <n v="1000"/>
    <m/>
    <n v="0.1"/>
    <n v="80"/>
    <x v="1"/>
    <x v="1"/>
    <x v="2"/>
    <n v="0.1"/>
    <n v="80"/>
    <n v="0.09"/>
    <x v="0"/>
    <m/>
    <m/>
    <m/>
    <m/>
    <n v="2"/>
    <n v="0.65500000000000003"/>
    <n v="2.027000000000001"/>
    <n v="4"/>
    <n v="38.879999999999995"/>
    <n v="34.722222222222229"/>
    <m/>
    <n v="97.972999999999999"/>
    <s v="AlMgty80"/>
    <x v="2"/>
    <x v="2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2"/>
    <n v="7"/>
    <s v="Concept Laser m2"/>
    <s v="Concept Laser parameter dev."/>
    <n v="375"/>
    <n v="1000"/>
    <n v="60"/>
    <n v="0.18"/>
    <m/>
    <s v="Density cube"/>
    <m/>
    <x v="0"/>
    <s v="Stripes"/>
    <n v="375"/>
    <n v="1000"/>
    <m/>
    <n v="0.1"/>
    <n v="110"/>
    <x v="1"/>
    <x v="1"/>
    <x v="2"/>
    <n v="0.1"/>
    <n v="80"/>
    <n v="0.09"/>
    <x v="0"/>
    <m/>
    <m/>
    <m/>
    <m/>
    <n v="2"/>
    <n v="0.49399999999999999"/>
    <n v="1.625"/>
    <n v="4"/>
    <n v="38.879999999999995"/>
    <n v="34.722222222222229"/>
    <m/>
    <n v="98.375"/>
    <s v="AlMgty80"/>
    <x v="2"/>
    <x v="2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2"/>
    <n v="8"/>
    <s v="Concept Laser m2"/>
    <s v="Concept Laser parameter dev."/>
    <n v="375"/>
    <n v="1500"/>
    <n v="60"/>
    <n v="0.08"/>
    <m/>
    <s v="Density cube"/>
    <m/>
    <x v="0"/>
    <s v="Stripes"/>
    <n v="375"/>
    <n v="1500"/>
    <m/>
    <n v="0.1"/>
    <n v="80"/>
    <x v="1"/>
    <x v="1"/>
    <x v="2"/>
    <n v="0.1"/>
    <n v="80"/>
    <n v="0.09"/>
    <x v="0"/>
    <m/>
    <m/>
    <m/>
    <m/>
    <n v="2"/>
    <n v="0.46800000000000003"/>
    <n v="0.90099999999999625"/>
    <n v="4"/>
    <n v="25.92"/>
    <n v="52.083333333333329"/>
    <m/>
    <n v="99.099000000000004"/>
    <s v="AlMgty80"/>
    <x v="2"/>
    <x v="2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2"/>
    <n v="9"/>
    <s v="Concept Laser m2"/>
    <s v="Concept Laser parameter dev."/>
    <n v="375"/>
    <n v="1500"/>
    <n v="60"/>
    <n v="0.08"/>
    <m/>
    <s v="Density cube"/>
    <m/>
    <x v="0"/>
    <s v="Stripes"/>
    <n v="375"/>
    <n v="1500"/>
    <m/>
    <n v="0.1"/>
    <n v="110"/>
    <x v="1"/>
    <x v="1"/>
    <x v="2"/>
    <n v="0.1"/>
    <n v="80"/>
    <n v="0.09"/>
    <x v="0"/>
    <m/>
    <m/>
    <m/>
    <m/>
    <n v="2"/>
    <n v="0.121"/>
    <n v="0.66899999999999693"/>
    <n v="4"/>
    <n v="25.92"/>
    <n v="52.083333333333329"/>
    <m/>
    <n v="99.331000000000003"/>
    <s v="AlMgty80"/>
    <x v="2"/>
    <x v="2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2"/>
    <n v="10"/>
    <s v="Concept Laser m2"/>
    <s v="Concept Laser parameter dev."/>
    <n v="375"/>
    <n v="1000"/>
    <n v="60"/>
    <n v="0.18"/>
    <m/>
    <s v="Density cube"/>
    <m/>
    <x v="0"/>
    <s v="Stripes"/>
    <n v="375"/>
    <n v="1000"/>
    <m/>
    <n v="0.1"/>
    <n v="80"/>
    <x v="1"/>
    <x v="1"/>
    <x v="2"/>
    <n v="0.1"/>
    <n v="80"/>
    <n v="0.09"/>
    <x v="0"/>
    <m/>
    <m/>
    <m/>
    <m/>
    <n v="2"/>
    <n v="2.59"/>
    <n v="1.7510000000000048"/>
    <n v="4"/>
    <n v="38.879999999999995"/>
    <n v="34.722222222222229"/>
    <m/>
    <n v="98.248999999999995"/>
    <s v="AlMgty80"/>
    <x v="2"/>
    <x v="2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2"/>
    <n v="11"/>
    <s v="Concept Laser m2"/>
    <s v="Concept Laser parameter dev."/>
    <n v="375"/>
    <n v="1000"/>
    <n v="60"/>
    <n v="0.18"/>
    <m/>
    <s v="Density cube"/>
    <m/>
    <x v="0"/>
    <s v="Stripes"/>
    <n v="375"/>
    <n v="1000"/>
    <m/>
    <n v="0.1"/>
    <n v="110"/>
    <x v="1"/>
    <x v="1"/>
    <x v="2"/>
    <n v="0.1"/>
    <n v="80"/>
    <n v="0.09"/>
    <x v="0"/>
    <m/>
    <m/>
    <m/>
    <m/>
    <n v="2"/>
    <n v="1.744"/>
    <n v="1.4000000000000057"/>
    <n v="4"/>
    <n v="38.879999999999995"/>
    <n v="34.722222222222229"/>
    <m/>
    <n v="98.6"/>
    <s v="AlMgty80"/>
    <x v="2"/>
    <x v="2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2"/>
    <n v="12"/>
    <s v="Concept Laser m2"/>
    <s v="Concept Laser parameter dev."/>
    <n v="375"/>
    <n v="1500"/>
    <n v="60"/>
    <n v="0.08"/>
    <m/>
    <s v="Density cube"/>
    <m/>
    <x v="0"/>
    <s v="Stripes"/>
    <n v="375"/>
    <n v="1500"/>
    <m/>
    <n v="0.1"/>
    <n v="80"/>
    <x v="1"/>
    <x v="1"/>
    <x v="2"/>
    <n v="0.12"/>
    <n v="80"/>
    <n v="0.09"/>
    <x v="0"/>
    <m/>
    <m/>
    <m/>
    <m/>
    <n v="3"/>
    <n v="0.47799999999999998"/>
    <n v="1.090999999999994"/>
    <n v="4"/>
    <n v="25.92"/>
    <n v="52.083333333333329"/>
    <m/>
    <n v="98.909000000000006"/>
    <s v="AlMgty80"/>
    <x v="2"/>
    <x v="2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2"/>
    <n v="13"/>
    <s v="Concept Laser m2"/>
    <s v="Concept Laser parameter dev."/>
    <n v="375"/>
    <n v="1500"/>
    <n v="60"/>
    <n v="0.08"/>
    <m/>
    <s v="Density cube"/>
    <m/>
    <x v="0"/>
    <s v="Stripes"/>
    <n v="375"/>
    <n v="1500"/>
    <m/>
    <n v="0.1"/>
    <n v="110"/>
    <x v="1"/>
    <x v="1"/>
    <x v="2"/>
    <n v="0.12"/>
    <n v="80"/>
    <n v="0.09"/>
    <x v="0"/>
    <m/>
    <m/>
    <m/>
    <m/>
    <n v="2"/>
    <n v="0.39900000000000002"/>
    <n v="0.90399999999999636"/>
    <n v="4"/>
    <n v="25.92"/>
    <n v="52.083333333333329"/>
    <m/>
    <n v="99.096000000000004"/>
    <s v="AlMgty80"/>
    <x v="2"/>
    <x v="2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2"/>
    <n v="14"/>
    <s v="Concept Laser m2"/>
    <s v="Concept Laser parameter dev."/>
    <n v="375"/>
    <n v="1000"/>
    <n v="60"/>
    <n v="0.18"/>
    <m/>
    <s v="Density cube"/>
    <m/>
    <x v="0"/>
    <s v="Stripes"/>
    <n v="375"/>
    <n v="1000"/>
    <m/>
    <n v="0.1"/>
    <n v="80"/>
    <x v="1"/>
    <x v="1"/>
    <x v="2"/>
    <n v="0.12"/>
    <n v="80"/>
    <n v="0.09"/>
    <x v="0"/>
    <m/>
    <m/>
    <m/>
    <m/>
    <n v="3"/>
    <n v="1.452"/>
    <n v="2.3089999999999975"/>
    <n v="4"/>
    <n v="38.879999999999995"/>
    <n v="34.722222222222229"/>
    <m/>
    <n v="97.691000000000003"/>
    <s v="AlMgty80"/>
    <x v="2"/>
    <x v="2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2"/>
    <n v="15"/>
    <s v="Concept Laser m2"/>
    <s v="Concept Laser parameter dev."/>
    <n v="375"/>
    <n v="1000"/>
    <n v="60"/>
    <n v="0.18"/>
    <m/>
    <s v="Density cube"/>
    <m/>
    <x v="0"/>
    <s v="Stripes"/>
    <n v="375"/>
    <n v="1000"/>
    <m/>
    <n v="0.1"/>
    <n v="110"/>
    <x v="1"/>
    <x v="1"/>
    <x v="2"/>
    <n v="0.12"/>
    <n v="80"/>
    <n v="0.09"/>
    <x v="0"/>
    <m/>
    <m/>
    <m/>
    <m/>
    <n v="2"/>
    <n v="0.753"/>
    <n v="1.7710000000000008"/>
    <n v="4"/>
    <n v="38.879999999999995"/>
    <n v="34.722222222222229"/>
    <m/>
    <n v="98.228999999999999"/>
    <s v="AlMgty80"/>
    <x v="2"/>
    <x v="2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2"/>
    <n v="16"/>
    <s v="Concept Laser m2"/>
    <s v="Concept Laser parameter dev."/>
    <n v="375"/>
    <n v="1500"/>
    <n v="60"/>
    <n v="0.08"/>
    <m/>
    <s v="Density cube"/>
    <m/>
    <x v="0"/>
    <s v="Stripes"/>
    <n v="375"/>
    <n v="1500"/>
    <m/>
    <n v="0.1"/>
    <n v="80"/>
    <x v="1"/>
    <x v="1"/>
    <x v="2"/>
    <n v="0.1"/>
    <n v="80"/>
    <n v="0.09"/>
    <x v="0"/>
    <m/>
    <m/>
    <m/>
    <m/>
    <n v="3"/>
    <n v="0.67700000000000005"/>
    <n v="0.65699999999999648"/>
    <n v="4"/>
    <n v="25.92"/>
    <n v="52.083333333333329"/>
    <m/>
    <n v="99.343000000000004"/>
    <s v="AlMgty80"/>
    <x v="2"/>
    <x v="2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2"/>
    <n v="17"/>
    <s v="Concept Laser m2"/>
    <s v="Concept Laser parameter dev."/>
    <n v="375"/>
    <n v="1500"/>
    <n v="60"/>
    <n v="0.08"/>
    <m/>
    <s v="Density cube"/>
    <m/>
    <x v="0"/>
    <s v="Stripes"/>
    <n v="375"/>
    <n v="1500"/>
    <m/>
    <n v="0.1"/>
    <n v="110"/>
    <x v="1"/>
    <x v="1"/>
    <x v="2"/>
    <n v="0.1"/>
    <n v="80"/>
    <n v="0.09"/>
    <x v="0"/>
    <m/>
    <m/>
    <m/>
    <m/>
    <n v="2"/>
    <n v="0.72299999999999998"/>
    <n v="0.66500000000000625"/>
    <n v="5"/>
    <n v="25.92"/>
    <n v="52.083333333333329"/>
    <m/>
    <n v="99.334999999999994"/>
    <s v="AlMgty80"/>
    <x v="2"/>
    <x v="2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2"/>
    <n v="18"/>
    <s v="Concept Laser m2"/>
    <s v="Concept Laser parameter dev."/>
    <n v="375"/>
    <n v="1000"/>
    <n v="60"/>
    <n v="0.18"/>
    <m/>
    <s v="Density cube"/>
    <m/>
    <x v="0"/>
    <s v="Stripes"/>
    <n v="375"/>
    <n v="1000"/>
    <m/>
    <n v="0.1"/>
    <n v="80"/>
    <x v="1"/>
    <x v="1"/>
    <x v="2"/>
    <n v="0.1"/>
    <n v="80"/>
    <n v="0.09"/>
    <x v="0"/>
    <m/>
    <m/>
    <m/>
    <m/>
    <n v="3"/>
    <n v="1.1910000000000001"/>
    <n v="2.5450000000000017"/>
    <n v="4"/>
    <n v="38.879999999999995"/>
    <n v="34.722222222222229"/>
    <m/>
    <n v="97.454999999999998"/>
    <s v="AlMgty80"/>
    <x v="2"/>
    <x v="2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2"/>
    <n v="19"/>
    <s v="Concept Laser m2"/>
    <s v="Concept Laser parameter dev."/>
    <n v="375"/>
    <n v="1000"/>
    <n v="60"/>
    <n v="0.18"/>
    <m/>
    <s v="Density cube"/>
    <m/>
    <x v="0"/>
    <s v="Stripes"/>
    <n v="375"/>
    <n v="1000"/>
    <m/>
    <n v="0.1"/>
    <n v="110"/>
    <x v="1"/>
    <x v="1"/>
    <x v="2"/>
    <n v="0.1"/>
    <n v="80"/>
    <n v="0.09"/>
    <x v="0"/>
    <m/>
    <m/>
    <m/>
    <m/>
    <n v="3"/>
    <n v="1.2729999999999999"/>
    <n v="2.1470000000000056"/>
    <n v="3"/>
    <n v="38.879999999999995"/>
    <n v="34.722222222222229"/>
    <m/>
    <n v="97.852999999999994"/>
    <s v="AlMgty80"/>
    <x v="2"/>
    <x v="2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2"/>
    <n v="20"/>
    <s v="Concept Laser m2"/>
    <s v="Concept Laser parameter dev."/>
    <n v="375"/>
    <n v="1500"/>
    <n v="60"/>
    <n v="0.08"/>
    <m/>
    <s v="Density cube"/>
    <m/>
    <x v="0"/>
    <s v="Stripes"/>
    <n v="375"/>
    <n v="1500"/>
    <m/>
    <n v="0.1"/>
    <n v="80"/>
    <x v="1"/>
    <x v="1"/>
    <x v="2"/>
    <n v="0.1"/>
    <n v="110"/>
    <n v="0.09"/>
    <x v="0"/>
    <m/>
    <m/>
    <m/>
    <m/>
    <n v="2"/>
    <n v="2.7829999999999999"/>
    <n v="1.3430000000000035"/>
    <n v="4"/>
    <n v="25.92"/>
    <n v="52.083333333333329"/>
    <m/>
    <n v="98.656999999999996"/>
    <s v="AlMgty80"/>
    <x v="2"/>
    <x v="2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2"/>
    <n v="21"/>
    <s v="Concept Laser m2"/>
    <s v="Concept Laser parameter dev."/>
    <n v="375"/>
    <n v="1500"/>
    <n v="60"/>
    <n v="0.08"/>
    <m/>
    <s v="Density cube"/>
    <m/>
    <x v="0"/>
    <s v="Stripes"/>
    <n v="375"/>
    <n v="1500"/>
    <m/>
    <n v="0.1"/>
    <n v="110"/>
    <x v="1"/>
    <x v="1"/>
    <x v="2"/>
    <n v="0.1"/>
    <n v="110"/>
    <n v="0.09"/>
    <x v="0"/>
    <m/>
    <m/>
    <m/>
    <m/>
    <n v="2"/>
    <n v="1.603"/>
    <n v="1.0150000000000006"/>
    <n v="5"/>
    <n v="25.92"/>
    <n v="52.083333333333329"/>
    <m/>
    <n v="98.984999999999999"/>
    <s v="AlMgty80"/>
    <x v="2"/>
    <x v="2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2"/>
    <n v="22"/>
    <s v="Concept Laser m2"/>
    <s v="Concept Laser parameter dev."/>
    <n v="375"/>
    <n v="1000"/>
    <n v="60"/>
    <n v="0.18"/>
    <m/>
    <s v="Density cube"/>
    <m/>
    <x v="0"/>
    <s v="Stripes"/>
    <n v="375"/>
    <n v="1000"/>
    <m/>
    <n v="0.1"/>
    <n v="80"/>
    <x v="1"/>
    <x v="1"/>
    <x v="2"/>
    <n v="0.1"/>
    <n v="110"/>
    <n v="0.09"/>
    <x v="0"/>
    <m/>
    <m/>
    <m/>
    <m/>
    <n v="2"/>
    <n v="0.79400000000000004"/>
    <n v="3.4399999999999977"/>
    <n v="5"/>
    <n v="38.879999999999995"/>
    <n v="34.722222222222229"/>
    <m/>
    <n v="96.56"/>
    <s v="AlMgty80"/>
    <x v="2"/>
    <x v="2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2"/>
    <n v="23"/>
    <s v="Concept Laser m2"/>
    <s v="Concept Laser parameter dev."/>
    <n v="375"/>
    <n v="1000"/>
    <n v="60"/>
    <n v="0.18"/>
    <m/>
    <s v="Density cube"/>
    <m/>
    <x v="0"/>
    <s v="Stripes"/>
    <n v="375"/>
    <n v="1000"/>
    <m/>
    <n v="0.1"/>
    <n v="110"/>
    <x v="1"/>
    <x v="1"/>
    <x v="2"/>
    <n v="0.1"/>
    <n v="110"/>
    <n v="0.09"/>
    <x v="0"/>
    <m/>
    <m/>
    <m/>
    <m/>
    <n v="2"/>
    <n v="0.752"/>
    <n v="2.2450000000000045"/>
    <n v="5"/>
    <n v="38.879999999999995"/>
    <n v="34.722222222222229"/>
    <m/>
    <n v="97.754999999999995"/>
    <s v="AlMgty80"/>
    <x v="2"/>
    <x v="2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2"/>
    <n v="24"/>
    <s v="Concept Laser m2"/>
    <s v="Concept Laser parameter dev."/>
    <n v="375"/>
    <n v="1500"/>
    <n v="60"/>
    <n v="0.08"/>
    <m/>
    <s v="Density cube"/>
    <m/>
    <x v="0"/>
    <s v="Stripes"/>
    <n v="375"/>
    <n v="1500"/>
    <m/>
    <n v="0.1"/>
    <n v="80"/>
    <x v="1"/>
    <x v="1"/>
    <x v="2"/>
    <n v="0.15"/>
    <n v="80"/>
    <n v="0.09"/>
    <x v="0"/>
    <m/>
    <m/>
    <m/>
    <m/>
    <n v="2"/>
    <n v="1.0389999999999999"/>
    <n v="0.87099999999999511"/>
    <n v="5"/>
    <n v="25.92"/>
    <n v="52.083333333333329"/>
    <m/>
    <n v="99.129000000000005"/>
    <s v="AlMgty80"/>
    <x v="2"/>
    <x v="2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2"/>
    <n v="25"/>
    <s v="Concept Laser m2"/>
    <s v="Concept Laser parameter dev."/>
    <n v="375"/>
    <n v="1500"/>
    <n v="60"/>
    <n v="0.08"/>
    <m/>
    <s v="Density cube"/>
    <m/>
    <x v="0"/>
    <s v="Stripes"/>
    <n v="375"/>
    <n v="1500"/>
    <m/>
    <n v="0.1"/>
    <n v="110"/>
    <x v="1"/>
    <x v="1"/>
    <x v="2"/>
    <n v="0.15"/>
    <n v="80"/>
    <n v="0.09"/>
    <x v="0"/>
    <m/>
    <m/>
    <m/>
    <m/>
    <n v="2"/>
    <n v="0.52200000000000002"/>
    <n v="0.64499999999999602"/>
    <n v="5"/>
    <n v="25.92"/>
    <n v="52.083333333333329"/>
    <m/>
    <n v="99.355000000000004"/>
    <s v="AlMgty80"/>
    <x v="2"/>
    <x v="2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2"/>
    <n v="26"/>
    <s v="Concept Laser m2"/>
    <s v="Concept Laser parameter dev."/>
    <n v="375"/>
    <n v="1000"/>
    <n v="60"/>
    <n v="0.18"/>
    <m/>
    <s v="Density cube"/>
    <m/>
    <x v="0"/>
    <s v="Stripes"/>
    <n v="375"/>
    <n v="1000"/>
    <m/>
    <n v="0.1"/>
    <n v="80"/>
    <x v="1"/>
    <x v="1"/>
    <x v="2"/>
    <n v="0.15"/>
    <n v="80"/>
    <n v="0.09"/>
    <x v="0"/>
    <m/>
    <m/>
    <m/>
    <m/>
    <n v="2"/>
    <n v="0.70699999999999996"/>
    <n v="1.7710000000000008"/>
    <n v="3"/>
    <n v="38.879999999999995"/>
    <n v="34.722222222222229"/>
    <m/>
    <n v="98.228999999999999"/>
    <s v="AlMgty80"/>
    <x v="2"/>
    <x v="2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2"/>
    <n v="27"/>
    <s v="Concept Laser m2"/>
    <s v="Concept Laser parameter dev."/>
    <n v="375"/>
    <n v="1000"/>
    <n v="60"/>
    <n v="0.18"/>
    <m/>
    <s v="Density cube"/>
    <m/>
    <x v="0"/>
    <s v="Stripes"/>
    <n v="375"/>
    <n v="1000"/>
    <m/>
    <n v="0.1"/>
    <n v="110"/>
    <x v="1"/>
    <x v="1"/>
    <x v="2"/>
    <n v="0.15"/>
    <n v="80"/>
    <n v="0.09"/>
    <x v="0"/>
    <m/>
    <m/>
    <m/>
    <m/>
    <n v="2"/>
    <n v="1.0649999999999999"/>
    <n v="1.3490000000000038"/>
    <n v="4"/>
    <n v="38.879999999999995"/>
    <n v="34.722222222222229"/>
    <m/>
    <n v="98.650999999999996"/>
    <s v="AlMgty80"/>
    <x v="2"/>
    <x v="2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2"/>
    <n v="28"/>
    <s v="Concept Laser m2"/>
    <s v="Concept Laser parameter dev."/>
    <n v="375"/>
    <n v="1400"/>
    <n v="60"/>
    <n v="0.08"/>
    <m/>
    <s v="Density cube"/>
    <m/>
    <x v="0"/>
    <s v="Stripes"/>
    <n v="375"/>
    <n v="1400"/>
    <m/>
    <n v="0.05"/>
    <n v="80"/>
    <x v="1"/>
    <x v="1"/>
    <x v="2"/>
    <n v="0.1"/>
    <n v="80"/>
    <n v="0.09"/>
    <x v="0"/>
    <m/>
    <m/>
    <m/>
    <m/>
    <m/>
    <n v="1.6319999999999999"/>
    <n v="1.375"/>
    <n v="4"/>
    <n v="24.192"/>
    <n v="55.803571428571431"/>
    <m/>
    <n v="98.625"/>
    <s v="AlMgty80"/>
    <x v="2"/>
    <x v="2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1"/>
    <s v="Concept Laser m2"/>
    <s v="Concept Laser parameter dev."/>
    <n v="375"/>
    <n v="1300"/>
    <n v="60"/>
    <n v="0.08"/>
    <m/>
    <s v="Density cube"/>
    <m/>
    <x v="0"/>
    <s v="Stripes"/>
    <n v="375"/>
    <n v="1300"/>
    <m/>
    <n v="0.05"/>
    <n v="80"/>
    <x v="1"/>
    <x v="1"/>
    <x v="2"/>
    <n v="0.1"/>
    <n v="80"/>
    <n v="0.09"/>
    <x v="0"/>
    <m/>
    <m/>
    <m/>
    <m/>
    <m/>
    <n v="1.7749999999999999"/>
    <n v="1.3289999999999935"/>
    <n v="4"/>
    <n v="22.464000000000002"/>
    <n v="60.096153846153847"/>
    <m/>
    <n v="98.671000000000006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2"/>
    <s v="Concept Laser m2"/>
    <s v="Concept Laser parameter dev."/>
    <n v="375"/>
    <n v="1300"/>
    <n v="60"/>
    <n v="0.08"/>
    <m/>
    <s v="Density cube"/>
    <m/>
    <x v="0"/>
    <s v="Stripes"/>
    <n v="375"/>
    <n v="1300"/>
    <m/>
    <n v="0.05"/>
    <n v="110"/>
    <x v="1"/>
    <x v="1"/>
    <x v="2"/>
    <n v="0.1"/>
    <n v="80"/>
    <n v="0.09"/>
    <x v="0"/>
    <m/>
    <m/>
    <m/>
    <m/>
    <m/>
    <n v="0.37"/>
    <n v="0.56399999999999295"/>
    <n v="4"/>
    <n v="22.464000000000002"/>
    <n v="60.096153846153847"/>
    <m/>
    <n v="99.436000000000007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3"/>
    <s v="Concept Laser m2"/>
    <s v="Concept Laser parameter dev."/>
    <n v="375"/>
    <n v="1300"/>
    <n v="60"/>
    <n v="0.08"/>
    <m/>
    <s v="Density cube"/>
    <m/>
    <x v="0"/>
    <s v="Stripes"/>
    <n v="375"/>
    <n v="1300"/>
    <m/>
    <n v="0.05"/>
    <n v="80"/>
    <x v="1"/>
    <x v="1"/>
    <x v="2"/>
    <n v="0.1"/>
    <n v="80"/>
    <n v="0.09"/>
    <x v="0"/>
    <m/>
    <m/>
    <m/>
    <m/>
    <m/>
    <n v="1.6419999999999999"/>
    <n v="1.6389999999999958"/>
    <n v="3"/>
    <n v="22.464000000000002"/>
    <n v="60.096153846153847"/>
    <m/>
    <n v="98.361000000000004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4"/>
    <s v="Concept Laser m2"/>
    <s v="Concept Laser parameter dev."/>
    <n v="375"/>
    <n v="1400"/>
    <n v="60"/>
    <n v="0.08"/>
    <m/>
    <s v="Density cube"/>
    <m/>
    <x v="0"/>
    <s v="Stripes"/>
    <n v="375"/>
    <n v="1400"/>
    <m/>
    <n v="0.05"/>
    <n v="110"/>
    <x v="1"/>
    <x v="1"/>
    <x v="2"/>
    <n v="0.1"/>
    <n v="80"/>
    <n v="0.09"/>
    <x v="0"/>
    <m/>
    <m/>
    <m/>
    <m/>
    <m/>
    <n v="0.60899999999999999"/>
    <n v="0.62099999999999511"/>
    <n v="5"/>
    <n v="24.192"/>
    <n v="55.803571428571431"/>
    <m/>
    <n v="99.379000000000005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5"/>
    <s v="Concept Laser m2"/>
    <s v="Concept Laser parameter dev."/>
    <n v="375"/>
    <n v="1300"/>
    <n v="60"/>
    <n v="0.08"/>
    <m/>
    <s v="Density cube"/>
    <m/>
    <x v="0"/>
    <s v="Stripes"/>
    <n v="375"/>
    <n v="1300"/>
    <m/>
    <n v="0.05"/>
    <n v="80"/>
    <x v="1"/>
    <x v="1"/>
    <x v="2"/>
    <n v="0.1"/>
    <n v="80"/>
    <n v="0.09"/>
    <x v="0"/>
    <m/>
    <m/>
    <m/>
    <m/>
    <m/>
    <n v="2.0619999999999998"/>
    <n v="1.8859999999999957"/>
    <n v="4"/>
    <n v="22.464000000000002"/>
    <n v="60.096153846153847"/>
    <m/>
    <n v="98.114000000000004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6"/>
    <s v="Concept Laser m2"/>
    <s v="Concept Laser parameter dev."/>
    <n v="325"/>
    <n v="1400"/>
    <n v="60"/>
    <n v="0.08"/>
    <m/>
    <s v="Density cube"/>
    <m/>
    <x v="0"/>
    <s v="Stripes"/>
    <n v="325"/>
    <n v="1400"/>
    <m/>
    <n v="0.05"/>
    <n v="80"/>
    <x v="1"/>
    <x v="1"/>
    <x v="2"/>
    <n v="0.1"/>
    <n v="80"/>
    <n v="0.09"/>
    <x v="0"/>
    <m/>
    <m/>
    <m/>
    <m/>
    <m/>
    <n v="0.88600000000000001"/>
    <n v="0.81000000000000227"/>
    <n v="3"/>
    <n v="24.192"/>
    <n v="48.363095238095241"/>
    <m/>
    <n v="99.19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7"/>
    <s v="Concept Laser m2"/>
    <s v="Concept Laser parameter dev."/>
    <n v="375"/>
    <n v="1300"/>
    <n v="60"/>
    <n v="0.08"/>
    <m/>
    <s v="Density cube"/>
    <m/>
    <x v="0"/>
    <s v="Stripes"/>
    <n v="375"/>
    <n v="1300"/>
    <m/>
    <n v="0.05"/>
    <n v="80"/>
    <x v="1"/>
    <x v="1"/>
    <x v="2"/>
    <n v="0.1"/>
    <n v="80"/>
    <n v="0.09"/>
    <x v="0"/>
    <m/>
    <m/>
    <m/>
    <m/>
    <m/>
    <n v="1.597"/>
    <n v="2.186000000000007"/>
    <n v="4"/>
    <n v="22.464000000000002"/>
    <n v="60.096153846153847"/>
    <m/>
    <n v="97.813999999999993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8"/>
    <s v="Concept Laser m2"/>
    <s v="Concept Laser parameter dev."/>
    <n v="375"/>
    <n v="1300"/>
    <n v="60"/>
    <n v="0.08"/>
    <m/>
    <s v="Density cube"/>
    <m/>
    <x v="0"/>
    <s v="Stripes"/>
    <n v="375"/>
    <n v="1300"/>
    <m/>
    <n v="0.05"/>
    <n v="80"/>
    <x v="1"/>
    <x v="1"/>
    <x v="2"/>
    <n v="0.1"/>
    <n v="80"/>
    <n v="0.09"/>
    <x v="0"/>
    <m/>
    <m/>
    <m/>
    <m/>
    <m/>
    <n v="2.2589999999999999"/>
    <n v="1.8859999999999957"/>
    <n v="4"/>
    <n v="22.464000000000002"/>
    <n v="60.096153846153847"/>
    <m/>
    <n v="98.114000000000004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9"/>
    <s v="Concept Laser m2"/>
    <s v="Concept Laser parameter dev."/>
    <n v="375"/>
    <n v="1300"/>
    <n v="60"/>
    <n v="0.09"/>
    <m/>
    <s v="Density cube"/>
    <m/>
    <x v="0"/>
    <s v="Stripes"/>
    <n v="375"/>
    <n v="1300"/>
    <m/>
    <n v="0.05"/>
    <n v="80"/>
    <x v="1"/>
    <x v="1"/>
    <x v="2"/>
    <n v="0.1"/>
    <n v="80"/>
    <n v="0.09"/>
    <x v="0"/>
    <m/>
    <m/>
    <m/>
    <m/>
    <m/>
    <n v="1.984"/>
    <n v="1.8569999999999993"/>
    <n v="4"/>
    <n v="25.271999999999998"/>
    <n v="53.418803418803421"/>
    <m/>
    <n v="98.143000000000001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10"/>
    <s v="Concept Laser m2"/>
    <s v="Concept Laser parameter dev."/>
    <n v="375"/>
    <n v="1300"/>
    <n v="60"/>
    <n v="0.08"/>
    <m/>
    <s v="Density cube"/>
    <m/>
    <x v="0"/>
    <s v="Stripes"/>
    <n v="375"/>
    <n v="1300"/>
    <m/>
    <n v="0.05"/>
    <n v="80"/>
    <x v="1"/>
    <x v="1"/>
    <x v="2"/>
    <n v="0.1"/>
    <n v="80"/>
    <n v="0.09"/>
    <x v="0"/>
    <m/>
    <m/>
    <m/>
    <m/>
    <m/>
    <n v="2.3359999999999999"/>
    <n v="2.1809999999999974"/>
    <n v="4"/>
    <n v="22.464000000000002"/>
    <n v="60.096153846153847"/>
    <m/>
    <n v="97.819000000000003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11"/>
    <s v="Concept Laser m2"/>
    <s v="Concept Laser parameter dev."/>
    <n v="375"/>
    <n v="1300"/>
    <n v="60"/>
    <n v="0.08"/>
    <m/>
    <s v="Density cube"/>
    <m/>
    <x v="0"/>
    <s v="Stripes"/>
    <n v="375"/>
    <n v="1300"/>
    <m/>
    <n v="0.05"/>
    <n v="80"/>
    <x v="1"/>
    <x v="1"/>
    <x v="2"/>
    <n v="0.1"/>
    <n v="80"/>
    <n v="0.09"/>
    <x v="0"/>
    <m/>
    <m/>
    <m/>
    <m/>
    <m/>
    <n v="1.4419999999999999"/>
    <n v="1.9320000000000022"/>
    <n v="3"/>
    <n v="22.464000000000002"/>
    <n v="60.096153846153847"/>
    <m/>
    <n v="98.067999999999998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12"/>
    <s v="Concept Laser m2"/>
    <s v="Concept Laser parameter dev."/>
    <n v="375"/>
    <n v="1300"/>
    <n v="60"/>
    <n v="0.08"/>
    <m/>
    <s v="Density cube"/>
    <m/>
    <x v="0"/>
    <s v="Stripes"/>
    <n v="375"/>
    <n v="1300"/>
    <m/>
    <n v="0.05"/>
    <n v="80"/>
    <x v="1"/>
    <x v="1"/>
    <x v="2"/>
    <n v="0.1"/>
    <n v="80"/>
    <n v="0.09"/>
    <x v="0"/>
    <m/>
    <m/>
    <m/>
    <m/>
    <m/>
    <n v="1.7150000000000001"/>
    <n v="1.6869999999999976"/>
    <n v="4"/>
    <n v="22.464000000000002"/>
    <n v="60.096153846153847"/>
    <m/>
    <n v="98.313000000000002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13"/>
    <s v="Concept Laser m2"/>
    <s v="Concept Laser parameter dev."/>
    <n v="375"/>
    <n v="1300"/>
    <n v="60"/>
    <n v="0.08"/>
    <m/>
    <s v="Density cube"/>
    <m/>
    <x v="0"/>
    <s v="Stripes"/>
    <n v="375"/>
    <n v="1300"/>
    <m/>
    <n v="0.05"/>
    <n v="80"/>
    <x v="1"/>
    <x v="1"/>
    <x v="2"/>
    <n v="0.1"/>
    <n v="80"/>
    <n v="0.09"/>
    <x v="0"/>
    <m/>
    <m/>
    <m/>
    <m/>
    <m/>
    <n v="1.7789999999999999"/>
    <n v="1.625"/>
    <n v="3"/>
    <n v="22.464000000000002"/>
    <n v="60.096153846153847"/>
    <m/>
    <n v="98.375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14"/>
    <s v="Concept Laser m2"/>
    <s v="Concept Laser parameter dev."/>
    <n v="375"/>
    <n v="1300"/>
    <n v="60"/>
    <n v="0.08"/>
    <m/>
    <s v="Density cube"/>
    <m/>
    <x v="0"/>
    <s v="Stripes"/>
    <n v="375"/>
    <n v="1300"/>
    <m/>
    <n v="0.05"/>
    <n v="80"/>
    <x v="1"/>
    <x v="1"/>
    <x v="2"/>
    <n v="0.1"/>
    <n v="80"/>
    <n v="0.09"/>
    <x v="0"/>
    <m/>
    <m/>
    <m/>
    <m/>
    <m/>
    <n v="2.0379999999999998"/>
    <n v="1.5619999999999976"/>
    <n v="4"/>
    <n v="22.464000000000002"/>
    <n v="60.096153846153847"/>
    <m/>
    <n v="98.438000000000002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15"/>
    <s v="Concept Laser m2"/>
    <s v="Concept Laser parameter dev."/>
    <n v="375"/>
    <n v="1300"/>
    <n v="60"/>
    <n v="0.08"/>
    <m/>
    <s v="Density cube"/>
    <m/>
    <x v="0"/>
    <s v="Stripes"/>
    <n v="375"/>
    <n v="1300"/>
    <m/>
    <n v="0.05"/>
    <n v="80"/>
    <x v="1"/>
    <x v="1"/>
    <x v="2"/>
    <n v="0.1"/>
    <n v="80"/>
    <n v="0.09"/>
    <x v="0"/>
    <m/>
    <m/>
    <m/>
    <m/>
    <m/>
    <n v="2.363"/>
    <n v="1.9449999999999932"/>
    <n v="5"/>
    <n v="22.464000000000002"/>
    <n v="60.096153846153847"/>
    <m/>
    <n v="98.055000000000007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16"/>
    <s v="Concept Laser m2"/>
    <s v="Concept Laser parameter dev."/>
    <n v="375"/>
    <n v="1300"/>
    <n v="60"/>
    <n v="0.08"/>
    <m/>
    <s v="Density cube"/>
    <m/>
    <x v="0"/>
    <s v="Stripes"/>
    <n v="375"/>
    <n v="1300"/>
    <m/>
    <n v="0.05"/>
    <n v="80"/>
    <x v="1"/>
    <x v="1"/>
    <x v="2"/>
    <n v="0.1"/>
    <n v="80"/>
    <n v="0.09"/>
    <x v="0"/>
    <m/>
    <m/>
    <m/>
    <m/>
    <m/>
    <n v="1.986"/>
    <n v="2.2099999999999937"/>
    <n v="5"/>
    <n v="22.464000000000002"/>
    <n v="60.096153846153847"/>
    <m/>
    <n v="97.79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17"/>
    <s v="Concept Laser m2"/>
    <s v="Concept Laser parameter dev."/>
    <n v="375"/>
    <n v="1500"/>
    <n v="60"/>
    <n v="0.08"/>
    <m/>
    <s v="Density cube"/>
    <m/>
    <x v="0"/>
    <s v="Stripes"/>
    <n v="375"/>
    <n v="1500"/>
    <m/>
    <n v="0.05"/>
    <n v="80"/>
    <x v="1"/>
    <x v="1"/>
    <x v="2"/>
    <n v="0.1"/>
    <n v="80"/>
    <n v="0.09"/>
    <x v="0"/>
    <m/>
    <m/>
    <m/>
    <m/>
    <m/>
    <n v="4.9770000000000003"/>
    <n v="5.6310000000000002"/>
    <n v="4"/>
    <n v="25.92"/>
    <n v="52.083333333333329"/>
    <m/>
    <n v="94.369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18"/>
    <s v="Concept Laser m2"/>
    <s v="Concept Laser parameter dev."/>
    <n v="375"/>
    <n v="1300"/>
    <n v="60"/>
    <n v="0.11"/>
    <m/>
    <s v="Density cube"/>
    <m/>
    <x v="0"/>
    <s v="Stripes"/>
    <n v="375"/>
    <n v="1300"/>
    <m/>
    <n v="0.05"/>
    <n v="80"/>
    <x v="1"/>
    <x v="1"/>
    <x v="2"/>
    <n v="0.1"/>
    <n v="80"/>
    <n v="0.09"/>
    <x v="0"/>
    <m/>
    <m/>
    <m/>
    <m/>
    <m/>
    <n v="1.99"/>
    <n v="1.9440000000000026"/>
    <n v="4"/>
    <n v="30.888000000000002"/>
    <n v="43.706293706293707"/>
    <m/>
    <n v="98.055999999999997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19"/>
    <s v="Concept Laser m2"/>
    <s v="Concept Laser parameter dev."/>
    <n v="325"/>
    <n v="1500"/>
    <n v="60"/>
    <n v="0.08"/>
    <m/>
    <s v="Density cube"/>
    <m/>
    <x v="0"/>
    <s v="Stripes"/>
    <n v="325"/>
    <n v="1500"/>
    <m/>
    <n v="0.05"/>
    <n v="80"/>
    <x v="1"/>
    <x v="1"/>
    <x v="2"/>
    <n v="0.1"/>
    <n v="80"/>
    <n v="0.09"/>
    <x v="0"/>
    <m/>
    <m/>
    <m/>
    <m/>
    <m/>
    <n v="0.77100000000000002"/>
    <n v="0.86499999999999488"/>
    <n v="4"/>
    <n v="25.92"/>
    <n v="45.138888888888886"/>
    <m/>
    <n v="99.135000000000005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20"/>
    <s v="Concept Laser m2"/>
    <s v="Concept Laser parameter dev."/>
    <n v="375"/>
    <n v="1300"/>
    <n v="60"/>
    <n v="0.13"/>
    <m/>
    <s v="Density cube"/>
    <m/>
    <x v="0"/>
    <s v="Stripes"/>
    <n v="375"/>
    <n v="1300"/>
    <m/>
    <n v="0.05"/>
    <n v="80"/>
    <x v="1"/>
    <x v="1"/>
    <x v="2"/>
    <n v="0.1"/>
    <n v="80"/>
    <n v="0.09"/>
    <x v="0"/>
    <m/>
    <m/>
    <m/>
    <m/>
    <m/>
    <n v="2.4390000000000001"/>
    <n v="2.3739999999999952"/>
    <n v="4"/>
    <n v="36.504000000000005"/>
    <n v="36.982248520710058"/>
    <m/>
    <n v="97.626000000000005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21"/>
    <s v="Concept Laser m2"/>
    <s v="Concept Laser parameter dev."/>
    <n v="375"/>
    <n v="1300"/>
    <n v="60"/>
    <n v="0.15"/>
    <m/>
    <s v="Density cube"/>
    <m/>
    <x v="0"/>
    <s v="Stripes"/>
    <n v="375"/>
    <n v="1300"/>
    <m/>
    <n v="0.05"/>
    <n v="80"/>
    <x v="1"/>
    <x v="1"/>
    <x v="2"/>
    <n v="0.1"/>
    <n v="80"/>
    <n v="0.09"/>
    <x v="0"/>
    <m/>
    <m/>
    <m/>
    <m/>
    <m/>
    <n v="2.5270000000000001"/>
    <n v="2.8640000000000043"/>
    <n v="4"/>
    <n v="42.12"/>
    <n v="32.051282051282051"/>
    <m/>
    <n v="97.135999999999996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30"/>
    <s v="Concept Laser m2"/>
    <s v="Concept Laser parameter dev."/>
    <n v="375"/>
    <n v="1300"/>
    <n v="60"/>
    <n v="0.08"/>
    <m/>
    <s v="Density cube"/>
    <m/>
    <x v="0"/>
    <s v="Stripes"/>
    <n v="375"/>
    <n v="1300"/>
    <m/>
    <n v="0.05"/>
    <n v="80"/>
    <x v="1"/>
    <x v="1"/>
    <x v="2"/>
    <n v="0.1"/>
    <n v="80"/>
    <n v="0.09"/>
    <x v="0"/>
    <m/>
    <m/>
    <m/>
    <m/>
    <m/>
    <n v="2.008"/>
    <n v="2.0810000000000031"/>
    <n v="3"/>
    <n v="22.464000000000002"/>
    <n v="60.096153846153847"/>
    <m/>
    <n v="97.918999999999997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31"/>
    <s v="Concept Laser m2"/>
    <s v="Concept Laser parameter dev."/>
    <n v="375"/>
    <n v="1300"/>
    <n v="60"/>
    <n v="0.08"/>
    <m/>
    <s v="Density cube"/>
    <m/>
    <x v="0"/>
    <s v="Stripes"/>
    <n v="375"/>
    <n v="1300"/>
    <m/>
    <n v="0.05"/>
    <n v="80"/>
    <x v="1"/>
    <x v="1"/>
    <x v="2"/>
    <n v="0.1"/>
    <n v="80"/>
    <n v="0.09"/>
    <x v="0"/>
    <m/>
    <m/>
    <m/>
    <m/>
    <m/>
    <n v="1.8360000000000001"/>
    <n v="2.1680000000000064"/>
    <n v="4"/>
    <n v="22.464000000000002"/>
    <n v="60.096153846153847"/>
    <m/>
    <n v="97.831999999999994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32"/>
    <s v="Concept Laser m2"/>
    <s v="Concept Laser parameter dev."/>
    <n v="325"/>
    <n v="1300"/>
    <n v="60"/>
    <n v="0.08"/>
    <m/>
    <s v="Density cube"/>
    <m/>
    <x v="0"/>
    <s v="Stripes"/>
    <n v="325"/>
    <n v="1300"/>
    <m/>
    <n v="0.05"/>
    <n v="80"/>
    <x v="1"/>
    <x v="1"/>
    <x v="2"/>
    <n v="0.1"/>
    <n v="80"/>
    <n v="0.09"/>
    <x v="0"/>
    <m/>
    <m/>
    <m/>
    <m/>
    <m/>
    <n v="1.1499999999999999"/>
    <n v="0.85599999999999454"/>
    <n v="3"/>
    <n v="22.464000000000002"/>
    <n v="52.083333333333329"/>
    <m/>
    <n v="99.144000000000005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32"/>
    <s v="Concept Laser m2"/>
    <s v="Concept Laser parameter dev."/>
    <n v="375"/>
    <n v="1300"/>
    <n v="60"/>
    <n v="0.08"/>
    <m/>
    <s v="Density cube"/>
    <m/>
    <x v="0"/>
    <s v="Stripes"/>
    <n v="375"/>
    <n v="1300"/>
    <m/>
    <n v="0.05"/>
    <n v="80"/>
    <x v="1"/>
    <x v="1"/>
    <x v="2"/>
    <n v="0.1"/>
    <n v="80"/>
    <n v="0.09"/>
    <x v="0"/>
    <m/>
    <m/>
    <m/>
    <m/>
    <m/>
    <n v="3.3740000000000001"/>
    <n v="2.1200000000000045"/>
    <n v="4"/>
    <n v="22.464000000000002"/>
    <n v="60.096153846153847"/>
    <m/>
    <n v="97.88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33"/>
    <s v="Concept Laser m2"/>
    <s v="Concept Laser parameter dev."/>
    <n v="375"/>
    <n v="1300"/>
    <n v="60"/>
    <n v="0.08"/>
    <m/>
    <s v="Density cube"/>
    <m/>
    <x v="0"/>
    <s v="Stripes"/>
    <n v="375"/>
    <n v="1300"/>
    <m/>
    <n v="0.05"/>
    <n v="80"/>
    <x v="1"/>
    <x v="1"/>
    <x v="2"/>
    <n v="0.1"/>
    <n v="80"/>
    <n v="0.09"/>
    <x v="0"/>
    <m/>
    <m/>
    <m/>
    <m/>
    <m/>
    <n v="3.7509999999999999"/>
    <n v="2.3449999999999989"/>
    <n v="3"/>
    <n v="22.464000000000002"/>
    <n v="60.096153846153847"/>
    <m/>
    <n v="97.655000000000001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34"/>
    <s v="Concept Laser m2"/>
    <s v="Concept Laser parameter dev."/>
    <n v="375"/>
    <n v="1300"/>
    <n v="60"/>
    <n v="0.08"/>
    <m/>
    <s v="Density cube"/>
    <m/>
    <x v="0"/>
    <s v="Stripes"/>
    <n v="375"/>
    <n v="1300"/>
    <m/>
    <n v="0.05"/>
    <n v="80"/>
    <x v="1"/>
    <x v="1"/>
    <x v="2"/>
    <n v="0.1"/>
    <n v="80"/>
    <n v="0.09"/>
    <x v="0"/>
    <m/>
    <m/>
    <m/>
    <m/>
    <m/>
    <n v="2.0419999999999998"/>
    <n v="2.4030000000000058"/>
    <n v="3"/>
    <n v="22.464000000000002"/>
    <n v="60.096153846153847"/>
    <m/>
    <n v="97.596999999999994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35"/>
    <s v="Concept Laser m2"/>
    <s v="Concept Laser parameter dev."/>
    <n v="375"/>
    <n v="1300"/>
    <n v="60"/>
    <n v="0.08"/>
    <m/>
    <s v="Density cube"/>
    <m/>
    <x v="0"/>
    <s v="Stripes"/>
    <n v="375"/>
    <n v="1300"/>
    <m/>
    <n v="0.05"/>
    <n v="80"/>
    <x v="1"/>
    <x v="1"/>
    <x v="2"/>
    <n v="0.1"/>
    <n v="80"/>
    <n v="0.09"/>
    <x v="0"/>
    <m/>
    <m/>
    <m/>
    <m/>
    <m/>
    <n v="2.3559999999999999"/>
    <n v="2.3649999999999949"/>
    <n v="3"/>
    <n v="22.464000000000002"/>
    <n v="60.096153846153847"/>
    <m/>
    <n v="97.635000000000005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36"/>
    <s v="Concept Laser m2"/>
    <s v="Concept Laser parameter dev."/>
    <n v="375"/>
    <n v="1300"/>
    <n v="60"/>
    <n v="0.08"/>
    <m/>
    <s v="Density cube"/>
    <m/>
    <x v="0"/>
    <s v="Stripes"/>
    <n v="375"/>
    <n v="1300"/>
    <m/>
    <n v="0.05"/>
    <n v="80"/>
    <x v="1"/>
    <x v="1"/>
    <x v="2"/>
    <n v="0.1"/>
    <n v="80"/>
    <n v="0.09"/>
    <x v="0"/>
    <m/>
    <m/>
    <m/>
    <m/>
    <m/>
    <n v="2.1669999999999998"/>
    <n v="2.2900000000000063"/>
    <n v="3"/>
    <n v="22.464000000000002"/>
    <n v="60.096153846153847"/>
    <m/>
    <n v="97.71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37"/>
    <s v="Concept Laser m2"/>
    <s v="Concept Laser parameter dev."/>
    <n v="375"/>
    <n v="1300"/>
    <n v="60"/>
    <n v="0.08"/>
    <m/>
    <s v="Density cube"/>
    <m/>
    <x v="0"/>
    <s v="Stripes"/>
    <n v="375"/>
    <n v="1300"/>
    <m/>
    <n v="0.05"/>
    <n v="80"/>
    <x v="1"/>
    <x v="1"/>
    <x v="2"/>
    <n v="0.1"/>
    <n v="80"/>
    <n v="0.09"/>
    <x v="0"/>
    <m/>
    <m/>
    <m/>
    <m/>
    <m/>
    <n v="2.2789999999999999"/>
    <n v="2.4969999999999999"/>
    <n v="3"/>
    <n v="22.464000000000002"/>
    <n v="60.096153846153847"/>
    <m/>
    <n v="97.503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38"/>
    <s v="Concept Laser m2"/>
    <s v="Concept Laser parameter dev."/>
    <n v="325"/>
    <n v="2000"/>
    <n v="60"/>
    <n v="0.08"/>
    <m/>
    <s v="Density cube"/>
    <m/>
    <x v="0"/>
    <s v="Stripes"/>
    <n v="325"/>
    <n v="2000"/>
    <m/>
    <n v="0.05"/>
    <n v="80"/>
    <x v="1"/>
    <x v="1"/>
    <x v="2"/>
    <n v="0.1"/>
    <n v="80"/>
    <n v="0.09"/>
    <x v="0"/>
    <m/>
    <m/>
    <m/>
    <m/>
    <m/>
    <m/>
    <m/>
    <m/>
    <n v="34.56"/>
    <n v="33.854166666666671"/>
    <m/>
    <m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38"/>
    <s v="Concept Laser m2"/>
    <s v="Concept Laser parameter dev."/>
    <n v="375"/>
    <n v="1300"/>
    <n v="60"/>
    <n v="0.08"/>
    <m/>
    <s v="Density cube"/>
    <m/>
    <x v="0"/>
    <s v="Stripes"/>
    <n v="375"/>
    <n v="1300"/>
    <m/>
    <n v="0.05"/>
    <n v="80"/>
    <x v="1"/>
    <x v="1"/>
    <x v="2"/>
    <n v="0.1"/>
    <n v="80"/>
    <n v="0.09"/>
    <x v="0"/>
    <m/>
    <m/>
    <m/>
    <m/>
    <m/>
    <n v="2.0329999999999999"/>
    <n v="2.2510000000000048"/>
    <n v="4"/>
    <n v="22.464000000000002"/>
    <n v="60.096153846153847"/>
    <m/>
    <n v="97.748999999999995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39"/>
    <s v="Concept Laser m2"/>
    <s v="Concept Laser parameter dev."/>
    <n v="375"/>
    <n v="1300"/>
    <n v="60"/>
    <n v="0.08"/>
    <m/>
    <s v="Density cube"/>
    <m/>
    <x v="0"/>
    <s v="Stripes"/>
    <n v="375"/>
    <n v="1300"/>
    <m/>
    <n v="0.05"/>
    <n v="80"/>
    <x v="1"/>
    <x v="1"/>
    <x v="2"/>
    <n v="0.1"/>
    <n v="80"/>
    <n v="0.09"/>
    <x v="0"/>
    <m/>
    <m/>
    <m/>
    <m/>
    <m/>
    <n v="2.6259999999999999"/>
    <n v="2.4200000000000017"/>
    <n v="4"/>
    <n v="22.464000000000002"/>
    <n v="60.096153846153847"/>
    <m/>
    <n v="97.58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40"/>
    <s v="Concept Laser m2"/>
    <s v="Concept Laser parameter dev."/>
    <n v="375"/>
    <n v="1200"/>
    <n v="60"/>
    <n v="0.08"/>
    <m/>
    <s v="Density cube"/>
    <m/>
    <x v="0"/>
    <s v="Stripes"/>
    <n v="375"/>
    <n v="1200"/>
    <m/>
    <n v="0.05"/>
    <n v="80"/>
    <x v="1"/>
    <x v="1"/>
    <x v="2"/>
    <n v="0.1"/>
    <n v="80"/>
    <n v="0.09"/>
    <x v="0"/>
    <m/>
    <m/>
    <m/>
    <m/>
    <m/>
    <n v="2.4089999999999998"/>
    <n v="1.8659999999999997"/>
    <n v="4"/>
    <n v="20.736000000000001"/>
    <n v="65.104166666666671"/>
    <m/>
    <n v="98.134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41"/>
    <s v="Concept Laser m2"/>
    <s v="Concept Laser parameter dev."/>
    <n v="375"/>
    <n v="1200"/>
    <n v="60"/>
    <n v="0.08"/>
    <m/>
    <s v="Density cube"/>
    <m/>
    <x v="0"/>
    <s v="Stripes"/>
    <n v="375"/>
    <n v="1200"/>
    <m/>
    <n v="0.05"/>
    <n v="110"/>
    <x v="1"/>
    <x v="1"/>
    <x v="2"/>
    <n v="0.1"/>
    <n v="80"/>
    <n v="0.09"/>
    <x v="0"/>
    <m/>
    <m/>
    <m/>
    <m/>
    <m/>
    <n v="1.101"/>
    <n v="0.58799999999999386"/>
    <n v="4"/>
    <n v="20.736000000000001"/>
    <n v="65.104166666666671"/>
    <m/>
    <n v="99.412000000000006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42"/>
    <s v="Concept Laser m2"/>
    <s v="Concept Laser parameter dev."/>
    <n v="325"/>
    <n v="1200"/>
    <n v="60"/>
    <n v="0.08"/>
    <m/>
    <s v="Density cube"/>
    <m/>
    <x v="0"/>
    <s v="Stripes"/>
    <n v="325"/>
    <n v="1200"/>
    <m/>
    <n v="0.05"/>
    <n v="80"/>
    <x v="1"/>
    <x v="1"/>
    <x v="2"/>
    <n v="0.1"/>
    <n v="80"/>
    <n v="0.09"/>
    <x v="0"/>
    <m/>
    <m/>
    <m/>
    <m/>
    <m/>
    <n v="1.0429999999999999"/>
    <n v="0.76699999999999591"/>
    <n v="3"/>
    <n v="20.736000000000001"/>
    <n v="56.423611111111114"/>
    <m/>
    <n v="99.233000000000004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43"/>
    <s v="Concept Laser m2"/>
    <s v="Concept Laser parameter dev."/>
    <n v="375"/>
    <n v="1100"/>
    <n v="60"/>
    <n v="0.08"/>
    <m/>
    <s v="Density cube"/>
    <m/>
    <x v="0"/>
    <s v="Stripes"/>
    <n v="375"/>
    <n v="1100"/>
    <m/>
    <n v="0.05"/>
    <n v="80"/>
    <x v="1"/>
    <x v="1"/>
    <x v="2"/>
    <n v="0.1"/>
    <n v="80"/>
    <n v="0.09"/>
    <x v="0"/>
    <m/>
    <m/>
    <m/>
    <m/>
    <m/>
    <n v="2.8039999999999998"/>
    <n v="2.4849999999999994"/>
    <n v="4"/>
    <n v="19.008000000000003"/>
    <n v="71.022727272727266"/>
    <m/>
    <n v="97.515000000000001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44"/>
    <s v="Concept Laser m2"/>
    <s v="Concept Laser parameter dev."/>
    <n v="375"/>
    <n v="1100"/>
    <n v="60"/>
    <n v="0.08"/>
    <m/>
    <s v="Density cube"/>
    <m/>
    <x v="0"/>
    <s v="Stripes"/>
    <n v="375"/>
    <n v="1100"/>
    <m/>
    <n v="0.05"/>
    <n v="110"/>
    <x v="1"/>
    <x v="1"/>
    <x v="2"/>
    <n v="0.1"/>
    <n v="80"/>
    <n v="0.09"/>
    <x v="0"/>
    <m/>
    <m/>
    <m/>
    <m/>
    <m/>
    <n v="0.47699999999999998"/>
    <n v="0.34499999999999886"/>
    <n v="4"/>
    <n v="19.008000000000003"/>
    <n v="71.022727272727266"/>
    <m/>
    <n v="99.655000000000001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45"/>
    <s v="Concept Laser m2"/>
    <s v="Concept Laser parameter dev."/>
    <n v="325"/>
    <n v="1100"/>
    <n v="60"/>
    <n v="0.08"/>
    <m/>
    <s v="Density cube"/>
    <m/>
    <x v="0"/>
    <s v="Stripes"/>
    <n v="325"/>
    <n v="1100"/>
    <m/>
    <n v="0.05"/>
    <n v="80"/>
    <x v="1"/>
    <x v="1"/>
    <x v="2"/>
    <n v="0.1"/>
    <n v="80"/>
    <n v="0.09"/>
    <x v="0"/>
    <m/>
    <m/>
    <m/>
    <m/>
    <m/>
    <n v="2.97"/>
    <n v="1.1659999999999968"/>
    <n v="5"/>
    <n v="19.008000000000003"/>
    <n v="61.553030303030297"/>
    <m/>
    <n v="98.834000000000003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46"/>
    <s v="Concept Laser m2"/>
    <s v="Concept Laser parameter dev."/>
    <n v="325"/>
    <n v="1000"/>
    <n v="60"/>
    <n v="0.08"/>
    <m/>
    <s v="Density cube"/>
    <m/>
    <x v="0"/>
    <s v="Stripes"/>
    <n v="325"/>
    <n v="1000"/>
    <m/>
    <n v="0.05"/>
    <n v="80"/>
    <x v="1"/>
    <x v="1"/>
    <x v="2"/>
    <n v="0.1"/>
    <n v="80"/>
    <n v="0.09"/>
    <x v="0"/>
    <m/>
    <m/>
    <m/>
    <m/>
    <m/>
    <n v="3.4340000000000002"/>
    <n v="1.7630000000000052"/>
    <n v="5"/>
    <n v="17.28"/>
    <n v="67.708333333333343"/>
    <m/>
    <n v="98.236999999999995"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3"/>
    <n v="47"/>
    <s v="Concept Laser m2"/>
    <s v="Concept Laser parameter dev."/>
    <m/>
    <m/>
    <m/>
    <m/>
    <m/>
    <m/>
    <m/>
    <x v="0"/>
    <m/>
    <m/>
    <m/>
    <m/>
    <m/>
    <m/>
    <x v="0"/>
    <x v="0"/>
    <x v="0"/>
    <m/>
    <m/>
    <m/>
    <x v="0"/>
    <m/>
    <m/>
    <m/>
    <m/>
    <m/>
    <m/>
    <m/>
    <m/>
    <n v="0"/>
    <e v="#DIV/0!"/>
    <m/>
    <m/>
    <s v="AlMgty80"/>
    <x v="2"/>
    <x v="3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1"/>
    <s v="Concept Laser m2"/>
    <s v="Concept Laser parameter dev."/>
    <n v="325"/>
    <n v="1800"/>
    <n v="60"/>
    <n v="0.08"/>
    <m/>
    <s v="Density cube"/>
    <m/>
    <x v="0"/>
    <s v="Stripes"/>
    <n v="325"/>
    <n v="1800"/>
    <m/>
    <n v="0.05"/>
    <n v="80"/>
    <x v="1"/>
    <x v="1"/>
    <x v="2"/>
    <n v="0.1"/>
    <n v="80"/>
    <n v="0.09"/>
    <x v="0"/>
    <m/>
    <m/>
    <m/>
    <m/>
    <m/>
    <m/>
    <m/>
    <n v="2"/>
    <n v="31.104000000000003"/>
    <n v="37.61574074074074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2"/>
    <s v="Concept Laser m2"/>
    <s v="Concept Laser parameter dev."/>
    <n v="325"/>
    <n v="1600"/>
    <n v="60"/>
    <n v="0.08"/>
    <m/>
    <s v="Density cube"/>
    <m/>
    <x v="0"/>
    <s v="Stripes"/>
    <n v="325"/>
    <n v="1600"/>
    <m/>
    <n v="0.05"/>
    <n v="80"/>
    <x v="1"/>
    <x v="1"/>
    <x v="2"/>
    <n v="0.1"/>
    <n v="80"/>
    <n v="0.09"/>
    <x v="0"/>
    <m/>
    <m/>
    <m/>
    <m/>
    <m/>
    <m/>
    <m/>
    <n v="3"/>
    <n v="27.648"/>
    <n v="42.317708333333336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3"/>
    <s v="Concept Laser m2"/>
    <s v="Concept Laser parameter dev."/>
    <n v="325"/>
    <n v="2000"/>
    <n v="60"/>
    <n v="0.08"/>
    <m/>
    <s v="Density cube"/>
    <m/>
    <x v="0"/>
    <s v="Stripes"/>
    <n v="325"/>
    <n v="2000"/>
    <m/>
    <n v="0.05"/>
    <n v="110"/>
    <x v="1"/>
    <x v="1"/>
    <x v="2"/>
    <n v="0.1"/>
    <n v="80"/>
    <n v="0.09"/>
    <x v="0"/>
    <m/>
    <m/>
    <m/>
    <m/>
    <m/>
    <m/>
    <m/>
    <n v="2"/>
    <n v="34.56"/>
    <n v="33.854166666666671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4"/>
    <s v="Concept Laser m2"/>
    <s v="Concept Laser parameter dev."/>
    <n v="325"/>
    <n v="1800"/>
    <n v="60"/>
    <n v="0.08"/>
    <m/>
    <s v="Density cube"/>
    <m/>
    <x v="0"/>
    <s v="Stripes"/>
    <n v="325"/>
    <n v="1800"/>
    <m/>
    <n v="0.05"/>
    <n v="110"/>
    <x v="1"/>
    <x v="1"/>
    <x v="2"/>
    <n v="0.1"/>
    <n v="80"/>
    <n v="0.09"/>
    <x v="0"/>
    <m/>
    <m/>
    <m/>
    <m/>
    <m/>
    <m/>
    <m/>
    <n v="2"/>
    <n v="31.104000000000003"/>
    <n v="37.61574074074074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5"/>
    <s v="Concept Laser m2"/>
    <s v="Concept Laser parameter dev."/>
    <n v="325"/>
    <n v="1600"/>
    <n v="60"/>
    <n v="0.08"/>
    <m/>
    <s v="Density cube"/>
    <m/>
    <x v="0"/>
    <s v="Stripes"/>
    <n v="325"/>
    <n v="1600"/>
    <m/>
    <n v="0.05"/>
    <n v="110"/>
    <x v="1"/>
    <x v="1"/>
    <x v="2"/>
    <n v="0.1"/>
    <n v="80"/>
    <n v="0.09"/>
    <x v="0"/>
    <m/>
    <m/>
    <m/>
    <m/>
    <m/>
    <m/>
    <m/>
    <n v="2"/>
    <n v="27.648"/>
    <n v="42.317708333333336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6"/>
    <s v="Concept Laser m2"/>
    <s v="Concept Laser parameter dev."/>
    <n v="325"/>
    <n v="1400"/>
    <n v="60"/>
    <n v="0.08"/>
    <m/>
    <s v="Density cube"/>
    <m/>
    <x v="0"/>
    <s v="Stripes"/>
    <n v="325"/>
    <n v="1400"/>
    <m/>
    <n v="0.05"/>
    <n v="110"/>
    <x v="1"/>
    <x v="1"/>
    <x v="2"/>
    <n v="0.1"/>
    <n v="80"/>
    <n v="0.09"/>
    <x v="0"/>
    <m/>
    <m/>
    <m/>
    <m/>
    <m/>
    <m/>
    <m/>
    <n v="3"/>
    <n v="24.192"/>
    <n v="48.363095238095241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7"/>
    <s v="Concept Laser m2"/>
    <s v="Concept Laser parameter dev."/>
    <n v="325"/>
    <n v="1200"/>
    <n v="60"/>
    <n v="0.08"/>
    <m/>
    <s v="Density cube"/>
    <m/>
    <x v="0"/>
    <s v="Stripes"/>
    <n v="325"/>
    <n v="1200"/>
    <m/>
    <n v="0.05"/>
    <n v="110"/>
    <x v="1"/>
    <x v="1"/>
    <x v="2"/>
    <n v="0.1"/>
    <n v="80"/>
    <n v="0.09"/>
    <x v="0"/>
    <m/>
    <m/>
    <m/>
    <m/>
    <m/>
    <m/>
    <m/>
    <n v="3"/>
    <n v="20.736000000000001"/>
    <n v="56.423611111111114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8"/>
    <s v="Concept Laser m2"/>
    <s v="Concept Laser parameter dev."/>
    <n v="325"/>
    <n v="1000"/>
    <n v="60"/>
    <n v="0.08"/>
    <m/>
    <s v="Density cube"/>
    <m/>
    <x v="0"/>
    <s v="Stripes"/>
    <n v="325"/>
    <n v="1000"/>
    <m/>
    <n v="0.05"/>
    <n v="110"/>
    <x v="1"/>
    <x v="1"/>
    <x v="2"/>
    <n v="0.1"/>
    <n v="80"/>
    <n v="0.09"/>
    <x v="0"/>
    <m/>
    <m/>
    <m/>
    <m/>
    <m/>
    <m/>
    <m/>
    <n v="3"/>
    <n v="17.28"/>
    <n v="67.708333333333343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9"/>
    <s v="Concept Laser m2"/>
    <s v="Concept Laser parameter dev."/>
    <n v="325"/>
    <n v="800"/>
    <n v="60"/>
    <n v="0.08"/>
    <m/>
    <s v="Density cube"/>
    <m/>
    <x v="0"/>
    <s v="Stripes"/>
    <n v="325"/>
    <n v="800"/>
    <m/>
    <n v="0.05"/>
    <n v="110"/>
    <x v="1"/>
    <x v="1"/>
    <x v="2"/>
    <n v="0.1"/>
    <n v="80"/>
    <n v="0.09"/>
    <x v="0"/>
    <m/>
    <m/>
    <m/>
    <m/>
    <m/>
    <m/>
    <m/>
    <n v="4"/>
    <n v="13.824"/>
    <n v="84.635416666666671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10"/>
    <s v="Concept Laser m2"/>
    <s v="Concept Laser parameter dev."/>
    <n v="325"/>
    <n v="600"/>
    <n v="60"/>
    <n v="0.08"/>
    <m/>
    <s v="Density cube"/>
    <m/>
    <x v="0"/>
    <s v="Stripes"/>
    <n v="325"/>
    <n v="600"/>
    <m/>
    <n v="0.05"/>
    <n v="110"/>
    <x v="1"/>
    <x v="1"/>
    <x v="2"/>
    <n v="0.1"/>
    <n v="80"/>
    <n v="0.09"/>
    <x v="0"/>
    <m/>
    <m/>
    <m/>
    <m/>
    <m/>
    <m/>
    <m/>
    <n v="5"/>
    <n v="10.368"/>
    <n v="112.84722222222223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11"/>
    <s v="Concept Laser m2"/>
    <s v="Concept Laser parameter dev."/>
    <n v="325"/>
    <n v="2000"/>
    <n v="60"/>
    <n v="0.1"/>
    <m/>
    <s v="Density cube"/>
    <m/>
    <x v="0"/>
    <s v="Stripes"/>
    <n v="325"/>
    <n v="2000"/>
    <m/>
    <n v="0.05"/>
    <n v="110"/>
    <x v="1"/>
    <x v="1"/>
    <x v="2"/>
    <n v="0.1"/>
    <n v="80"/>
    <n v="0.09"/>
    <x v="0"/>
    <m/>
    <m/>
    <m/>
    <m/>
    <m/>
    <m/>
    <m/>
    <n v="4"/>
    <n v="43.2"/>
    <n v="27.083333333333332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12"/>
    <s v="Concept Laser m2"/>
    <s v="Concept Laser parameter dev."/>
    <n v="325"/>
    <n v="1800"/>
    <n v="60"/>
    <n v="0.1"/>
    <m/>
    <s v="Density cube"/>
    <m/>
    <x v="0"/>
    <s v="Stripes"/>
    <n v="325"/>
    <n v="1800"/>
    <m/>
    <n v="0.05"/>
    <n v="110"/>
    <x v="1"/>
    <x v="1"/>
    <x v="2"/>
    <n v="0.1"/>
    <n v="80"/>
    <n v="0.09"/>
    <x v="0"/>
    <m/>
    <m/>
    <m/>
    <m/>
    <m/>
    <m/>
    <m/>
    <n v="3"/>
    <n v="38.880000000000003"/>
    <n v="30.092592592592592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13"/>
    <s v="Concept Laser m2"/>
    <s v="Concept Laser parameter dev."/>
    <n v="325"/>
    <n v="1600"/>
    <n v="60"/>
    <n v="0.1"/>
    <m/>
    <s v="Density cube"/>
    <m/>
    <x v="0"/>
    <s v="Stripes"/>
    <n v="325"/>
    <n v="1600"/>
    <m/>
    <n v="0.05"/>
    <n v="110"/>
    <x v="1"/>
    <x v="1"/>
    <x v="2"/>
    <n v="0.1"/>
    <n v="80"/>
    <n v="0.09"/>
    <x v="0"/>
    <m/>
    <m/>
    <m/>
    <m/>
    <m/>
    <m/>
    <m/>
    <n v="3"/>
    <n v="34.560000000000009"/>
    <n v="33.854166666666664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14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9"/>
    <x v="0"/>
    <m/>
    <m/>
    <m/>
    <m/>
    <m/>
    <m/>
    <m/>
    <n v="3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15"/>
    <s v="Concept Laser m2"/>
    <s v="Concept Laser parameter dev."/>
    <n v="325"/>
    <n v="1200"/>
    <n v="60"/>
    <n v="0.1"/>
    <m/>
    <s v="Density cube"/>
    <m/>
    <x v="0"/>
    <s v="Stripes"/>
    <n v="325"/>
    <n v="1200"/>
    <m/>
    <n v="0.05"/>
    <n v="110"/>
    <x v="1"/>
    <x v="1"/>
    <x v="2"/>
    <n v="0.1"/>
    <n v="80"/>
    <n v="0.09"/>
    <x v="0"/>
    <m/>
    <m/>
    <m/>
    <m/>
    <m/>
    <m/>
    <m/>
    <n v="2"/>
    <n v="25.92"/>
    <n v="45.138888888888886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16"/>
    <s v="Concept Laser m2"/>
    <s v="Concept Laser parameter dev."/>
    <n v="325"/>
    <n v="1000"/>
    <n v="60"/>
    <n v="0.1"/>
    <m/>
    <s v="Density cube"/>
    <m/>
    <x v="0"/>
    <s v="Stripes"/>
    <n v="325"/>
    <n v="1000"/>
    <m/>
    <n v="0.05"/>
    <n v="110"/>
    <x v="1"/>
    <x v="1"/>
    <x v="2"/>
    <n v="0.1"/>
    <n v="80"/>
    <n v="0.09"/>
    <x v="0"/>
    <m/>
    <m/>
    <m/>
    <m/>
    <m/>
    <m/>
    <m/>
    <n v="2"/>
    <n v="21.6"/>
    <n v="54.166666666666664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17"/>
    <s v="Concept Laser m2"/>
    <s v="Concept Laser parameter dev."/>
    <n v="275"/>
    <n v="1700"/>
    <n v="60"/>
    <n v="0.08"/>
    <m/>
    <s v="Density cube"/>
    <m/>
    <x v="0"/>
    <s v="Stripes"/>
    <n v="275"/>
    <n v="1700"/>
    <m/>
    <n v="0.05"/>
    <n v="80"/>
    <x v="1"/>
    <x v="1"/>
    <x v="2"/>
    <n v="0.1"/>
    <n v="80"/>
    <n v="0.09"/>
    <x v="0"/>
    <m/>
    <m/>
    <m/>
    <m/>
    <m/>
    <m/>
    <m/>
    <n v="3"/>
    <n v="29.376000000000001"/>
    <n v="33.700980392156865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18"/>
    <s v="Concept Laser m2"/>
    <s v="Concept Laser parameter dev."/>
    <n v="275"/>
    <n v="1500"/>
    <n v="60"/>
    <n v="0.08"/>
    <m/>
    <s v="Density cube"/>
    <m/>
    <x v="0"/>
    <s v="Stripes"/>
    <n v="275"/>
    <n v="1500"/>
    <m/>
    <n v="0.05"/>
    <n v="80"/>
    <x v="1"/>
    <x v="1"/>
    <x v="2"/>
    <n v="0.1"/>
    <n v="80"/>
    <n v="0.09"/>
    <x v="0"/>
    <m/>
    <m/>
    <m/>
    <m/>
    <m/>
    <m/>
    <m/>
    <n v="3"/>
    <n v="25.92"/>
    <n v="38.194444444444443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19"/>
    <s v="Concept Laser m2"/>
    <s v="Concept Laser parameter dev."/>
    <n v="275"/>
    <n v="1300"/>
    <n v="60"/>
    <n v="0.08"/>
    <m/>
    <s v="Density cube"/>
    <m/>
    <x v="0"/>
    <s v="Stripes"/>
    <n v="275"/>
    <n v="1300"/>
    <m/>
    <n v="0.05"/>
    <n v="80"/>
    <x v="1"/>
    <x v="1"/>
    <x v="2"/>
    <n v="0.1"/>
    <n v="80"/>
    <n v="0.09"/>
    <x v="0"/>
    <m/>
    <m/>
    <m/>
    <m/>
    <m/>
    <m/>
    <m/>
    <n v="3"/>
    <n v="22.464000000000002"/>
    <n v="44.070512820512818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20"/>
    <s v="Concept Laser m2"/>
    <s v="Concept Laser parameter dev."/>
    <n v="275"/>
    <n v="1100"/>
    <n v="60"/>
    <n v="0.08"/>
    <m/>
    <s v="Density cube"/>
    <m/>
    <x v="0"/>
    <s v="Stripes"/>
    <n v="275"/>
    <n v="1100"/>
    <m/>
    <n v="0.05"/>
    <n v="80"/>
    <x v="1"/>
    <x v="1"/>
    <x v="2"/>
    <n v="0.1"/>
    <n v="80"/>
    <n v="0.09"/>
    <x v="0"/>
    <m/>
    <m/>
    <m/>
    <m/>
    <m/>
    <m/>
    <m/>
    <n v="3"/>
    <n v="19.008000000000003"/>
    <n v="52.08333333333332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21"/>
    <s v="Concept Laser m2"/>
    <s v="Concept Laser parameter dev."/>
    <n v="275"/>
    <n v="900"/>
    <n v="60"/>
    <n v="0.08"/>
    <m/>
    <s v="Density cube"/>
    <m/>
    <x v="0"/>
    <s v="Stripes"/>
    <n v="275"/>
    <n v="900"/>
    <m/>
    <n v="0.05"/>
    <n v="80"/>
    <x v="1"/>
    <x v="1"/>
    <x v="2"/>
    <n v="0.1"/>
    <n v="80"/>
    <n v="0.09"/>
    <x v="0"/>
    <m/>
    <m/>
    <m/>
    <m/>
    <m/>
    <m/>
    <m/>
    <n v="4"/>
    <n v="15.552000000000001"/>
    <n v="63.657407407407405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22"/>
    <s v="Concept Laser m2"/>
    <s v="Concept Laser parameter dev."/>
    <n v="275"/>
    <n v="1700"/>
    <n v="60"/>
    <n v="0.08"/>
    <m/>
    <s v="Density cube"/>
    <m/>
    <x v="0"/>
    <s v="Stripes"/>
    <n v="275"/>
    <n v="1700"/>
    <m/>
    <n v="0.05"/>
    <n v="110"/>
    <x v="1"/>
    <x v="1"/>
    <x v="2"/>
    <n v="0.1"/>
    <n v="80"/>
    <n v="0.09"/>
    <x v="0"/>
    <m/>
    <m/>
    <m/>
    <m/>
    <m/>
    <m/>
    <m/>
    <n v="2"/>
    <n v="29.376000000000001"/>
    <n v="33.700980392156865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23"/>
    <s v="Concept Laser m2"/>
    <s v="Concept Laser parameter dev."/>
    <n v="275"/>
    <n v="1500"/>
    <n v="60"/>
    <n v="0.08"/>
    <m/>
    <s v="Density cube"/>
    <m/>
    <x v="0"/>
    <s v="Stripes"/>
    <n v="275"/>
    <n v="1500"/>
    <m/>
    <n v="0.05"/>
    <n v="110"/>
    <x v="1"/>
    <x v="1"/>
    <x v="2"/>
    <n v="0.1"/>
    <n v="80"/>
    <n v="0.09"/>
    <x v="0"/>
    <m/>
    <m/>
    <m/>
    <m/>
    <m/>
    <m/>
    <m/>
    <n v="2"/>
    <n v="25.92"/>
    <n v="38.194444444444443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24"/>
    <s v="Concept Laser m2"/>
    <s v="Concept Laser parameter dev."/>
    <n v="275"/>
    <n v="1300"/>
    <n v="60"/>
    <n v="0.08"/>
    <m/>
    <s v="Density cube"/>
    <m/>
    <x v="0"/>
    <s v="Stripes"/>
    <n v="275"/>
    <n v="1300"/>
    <m/>
    <n v="0.05"/>
    <n v="110"/>
    <x v="1"/>
    <x v="1"/>
    <x v="2"/>
    <n v="0.1"/>
    <n v="80"/>
    <n v="0.09"/>
    <x v="0"/>
    <m/>
    <m/>
    <m/>
    <m/>
    <m/>
    <m/>
    <m/>
    <n v="2"/>
    <n v="22.464000000000002"/>
    <n v="44.070512820512818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25"/>
    <s v="Concept Laser m2"/>
    <s v="Concept Laser parameter dev."/>
    <n v="275"/>
    <n v="1100"/>
    <n v="60"/>
    <n v="0.08"/>
    <m/>
    <s v="Density cube"/>
    <m/>
    <x v="0"/>
    <s v="Stripes"/>
    <n v="275"/>
    <n v="1100"/>
    <m/>
    <n v="0.05"/>
    <n v="110"/>
    <x v="1"/>
    <x v="1"/>
    <x v="2"/>
    <n v="0.1"/>
    <n v="80"/>
    <n v="0.09"/>
    <x v="0"/>
    <m/>
    <m/>
    <m/>
    <m/>
    <m/>
    <m/>
    <m/>
    <n v="3"/>
    <n v="19.008000000000003"/>
    <n v="52.08333333333332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26"/>
    <s v="Concept Laser m2"/>
    <s v="Concept Laser parameter dev."/>
    <n v="275"/>
    <n v="900"/>
    <n v="60"/>
    <n v="0.08"/>
    <m/>
    <s v="Density cube"/>
    <m/>
    <x v="0"/>
    <s v="Stripes"/>
    <n v="275"/>
    <n v="900"/>
    <m/>
    <n v="0.05"/>
    <n v="110"/>
    <x v="1"/>
    <x v="1"/>
    <x v="2"/>
    <n v="0.1"/>
    <n v="80"/>
    <n v="0.09"/>
    <x v="0"/>
    <m/>
    <m/>
    <m/>
    <m/>
    <m/>
    <m/>
    <m/>
    <n v="3"/>
    <n v="15.552000000000001"/>
    <n v="63.657407407407405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27"/>
    <s v="Concept Laser m2"/>
    <s v="Concept Laser parameter dev."/>
    <n v="275"/>
    <n v="1700"/>
    <n v="60"/>
    <n v="0.1"/>
    <m/>
    <s v="Density cube"/>
    <m/>
    <x v="0"/>
    <s v="Stripes"/>
    <n v="275"/>
    <n v="1700"/>
    <m/>
    <n v="0.05"/>
    <n v="80"/>
    <x v="1"/>
    <x v="1"/>
    <x v="2"/>
    <n v="0.1"/>
    <n v="80"/>
    <n v="0.09"/>
    <x v="0"/>
    <m/>
    <m/>
    <m/>
    <m/>
    <m/>
    <m/>
    <m/>
    <n v="3"/>
    <n v="36.720000000000006"/>
    <n v="26.960784313725487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28"/>
    <s v="Concept Laser m2"/>
    <s v="Concept Laser parameter dev."/>
    <n v="275"/>
    <n v="1500"/>
    <n v="60"/>
    <n v="0.1"/>
    <m/>
    <s v="Density cube"/>
    <m/>
    <x v="0"/>
    <s v="Stripes"/>
    <n v="275"/>
    <n v="1500"/>
    <m/>
    <n v="0.05"/>
    <n v="80"/>
    <x v="1"/>
    <x v="1"/>
    <x v="2"/>
    <n v="0.1"/>
    <n v="80"/>
    <n v="0.09"/>
    <x v="0"/>
    <m/>
    <m/>
    <m/>
    <m/>
    <m/>
    <m/>
    <m/>
    <n v="3"/>
    <n v="32.4"/>
    <n v="30.555555555555557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29"/>
    <s v="Concept Laser m2"/>
    <s v="Concept Laser parameter dev."/>
    <n v="275"/>
    <n v="1300"/>
    <n v="60"/>
    <n v="0.1"/>
    <m/>
    <s v="Density cube"/>
    <m/>
    <x v="0"/>
    <s v="Stripes"/>
    <n v="275"/>
    <n v="1300"/>
    <m/>
    <n v="0.05"/>
    <n v="80"/>
    <x v="1"/>
    <x v="1"/>
    <x v="2"/>
    <n v="0.1"/>
    <n v="80"/>
    <n v="0.09"/>
    <x v="0"/>
    <m/>
    <m/>
    <m/>
    <m/>
    <m/>
    <m/>
    <m/>
    <n v="3"/>
    <n v="28.080000000000002"/>
    <n v="35.256410256410255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30"/>
    <s v="Concept Laser m2"/>
    <s v="Concept Laser parameter dev."/>
    <n v="275"/>
    <n v="1100"/>
    <n v="60"/>
    <n v="0.1"/>
    <m/>
    <s v="Density cube"/>
    <m/>
    <x v="0"/>
    <s v="Stripes"/>
    <n v="275"/>
    <n v="1100"/>
    <m/>
    <n v="0.05"/>
    <n v="80"/>
    <x v="1"/>
    <x v="1"/>
    <x v="2"/>
    <n v="0.1"/>
    <n v="80"/>
    <n v="0.09"/>
    <x v="0"/>
    <m/>
    <m/>
    <m/>
    <m/>
    <m/>
    <m/>
    <m/>
    <n v="3"/>
    <n v="23.76"/>
    <n v="41.666666666666664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31"/>
    <s v="Concept Laser m2"/>
    <s v="Concept Laser parameter dev."/>
    <n v="275"/>
    <n v="900"/>
    <n v="60"/>
    <n v="0.1"/>
    <m/>
    <s v="Density cube"/>
    <m/>
    <x v="0"/>
    <s v="Stripes"/>
    <n v="275"/>
    <n v="900"/>
    <m/>
    <n v="0.05"/>
    <n v="80"/>
    <x v="1"/>
    <x v="1"/>
    <x v="2"/>
    <n v="0.1"/>
    <n v="80"/>
    <n v="0.09"/>
    <x v="0"/>
    <m/>
    <m/>
    <m/>
    <m/>
    <m/>
    <m/>
    <m/>
    <n v="3"/>
    <n v="19.440000000000001"/>
    <n v="50.925925925925924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32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9"/>
    <x v="0"/>
    <m/>
    <m/>
    <m/>
    <m/>
    <m/>
    <m/>
    <m/>
    <n v="4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33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9"/>
    <x v="0"/>
    <m/>
    <m/>
    <m/>
    <m/>
    <m/>
    <m/>
    <m/>
    <n v="4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34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9"/>
    <x v="0"/>
    <m/>
    <m/>
    <m/>
    <m/>
    <m/>
    <m/>
    <m/>
    <n v="3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35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9"/>
    <x v="0"/>
    <m/>
    <m/>
    <m/>
    <m/>
    <m/>
    <m/>
    <m/>
    <n v="2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36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9"/>
    <x v="0"/>
    <m/>
    <m/>
    <m/>
    <m/>
    <m/>
    <m/>
    <m/>
    <n v="5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37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9"/>
    <x v="0"/>
    <m/>
    <m/>
    <m/>
    <m/>
    <m/>
    <m/>
    <m/>
    <n v="5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38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9"/>
    <x v="0"/>
    <m/>
    <m/>
    <m/>
    <m/>
    <m/>
    <m/>
    <m/>
    <n v="4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39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9"/>
    <x v="0"/>
    <m/>
    <m/>
    <m/>
    <m/>
    <m/>
    <m/>
    <m/>
    <n v="3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40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5"/>
    <x v="0"/>
    <m/>
    <m/>
    <m/>
    <m/>
    <m/>
    <m/>
    <m/>
    <n v="2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41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5"/>
    <x v="0"/>
    <m/>
    <m/>
    <m/>
    <m/>
    <m/>
    <m/>
    <m/>
    <n v="5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42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5"/>
    <x v="0"/>
    <m/>
    <m/>
    <m/>
    <m/>
    <m/>
    <m/>
    <m/>
    <n v="2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43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5"/>
    <x v="0"/>
    <m/>
    <m/>
    <m/>
    <m/>
    <m/>
    <m/>
    <m/>
    <n v="2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44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5"/>
    <x v="0"/>
    <m/>
    <m/>
    <m/>
    <m/>
    <m/>
    <m/>
    <m/>
    <n v="2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45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5"/>
    <x v="0"/>
    <m/>
    <m/>
    <m/>
    <m/>
    <m/>
    <m/>
    <m/>
    <n v="3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46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5"/>
    <x v="0"/>
    <m/>
    <m/>
    <m/>
    <m/>
    <m/>
    <m/>
    <m/>
    <n v="1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47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5"/>
    <x v="0"/>
    <m/>
    <m/>
    <m/>
    <m/>
    <m/>
    <m/>
    <m/>
    <n v="2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48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9"/>
    <x v="0"/>
    <m/>
    <m/>
    <m/>
    <m/>
    <m/>
    <m/>
    <m/>
    <n v="3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49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9"/>
    <x v="0"/>
    <m/>
    <m/>
    <m/>
    <m/>
    <m/>
    <m/>
    <m/>
    <n v="5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50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9"/>
    <x v="0"/>
    <m/>
    <m/>
    <m/>
    <m/>
    <m/>
    <m/>
    <m/>
    <n v="3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51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9"/>
    <x v="0"/>
    <m/>
    <m/>
    <m/>
    <m/>
    <m/>
    <m/>
    <m/>
    <n v="2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52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9"/>
    <x v="0"/>
    <m/>
    <m/>
    <m/>
    <m/>
    <m/>
    <m/>
    <m/>
    <n v="3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53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9"/>
    <x v="0"/>
    <m/>
    <m/>
    <m/>
    <m/>
    <m/>
    <m/>
    <m/>
    <n v="4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54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9"/>
    <x v="0"/>
    <m/>
    <m/>
    <m/>
    <m/>
    <m/>
    <m/>
    <m/>
    <n v="3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55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9"/>
    <x v="0"/>
    <m/>
    <m/>
    <m/>
    <m/>
    <m/>
    <m/>
    <m/>
    <n v="2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56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9"/>
    <x v="0"/>
    <m/>
    <m/>
    <m/>
    <m/>
    <m/>
    <m/>
    <m/>
    <n v="1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57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9"/>
    <x v="0"/>
    <m/>
    <m/>
    <m/>
    <m/>
    <m/>
    <m/>
    <m/>
    <n v="4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58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9"/>
    <x v="0"/>
    <m/>
    <m/>
    <m/>
    <m/>
    <m/>
    <m/>
    <m/>
    <n v="3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59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9"/>
    <x v="0"/>
    <m/>
    <m/>
    <m/>
    <m/>
    <m/>
    <m/>
    <m/>
    <n v="2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4"/>
    <n v="60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9"/>
    <x v="0"/>
    <m/>
    <m/>
    <m/>
    <m/>
    <m/>
    <m/>
    <m/>
    <n v="1"/>
    <n v="30.240000000000002"/>
    <n v="38.69047619047619"/>
    <m/>
    <m/>
    <s v="AlMgty80"/>
    <x v="2"/>
    <x v="4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1"/>
    <s v="Concept Laser m2"/>
    <s v="Concept Laser parameter dev."/>
    <n v="325"/>
    <n v="1400"/>
    <n v="60"/>
    <n v="0.08"/>
    <m/>
    <s v="Density cube"/>
    <m/>
    <x v="0"/>
    <s v="Stripes"/>
    <n v="325"/>
    <n v="1400"/>
    <m/>
    <n v="0.05"/>
    <n v="110"/>
    <x v="1"/>
    <x v="1"/>
    <x v="2"/>
    <n v="0.1"/>
    <n v="80"/>
    <n v="0.09"/>
    <x v="0"/>
    <m/>
    <m/>
    <m/>
    <m/>
    <m/>
    <n v="1.7929999999999999"/>
    <m/>
    <m/>
    <n v="24.192"/>
    <n v="48.363095238095241"/>
    <m/>
    <n v="98.206999999999994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2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05"/>
    <n v="110"/>
    <x v="1"/>
    <x v="1"/>
    <x v="2"/>
    <n v="0.1"/>
    <n v="80"/>
    <n v="0.09"/>
    <x v="0"/>
    <m/>
    <m/>
    <m/>
    <m/>
    <m/>
    <n v="2.2530000000000001"/>
    <m/>
    <m/>
    <n v="30.240000000000002"/>
    <n v="38.69047619047619"/>
    <m/>
    <n v="97.747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3"/>
    <s v="Concept Laser m2"/>
    <s v="Concept Laser parameter dev."/>
    <n v="325"/>
    <n v="1400"/>
    <n v="60"/>
    <n v="0.13"/>
    <m/>
    <s v="Density cube"/>
    <m/>
    <x v="0"/>
    <s v="Stripes"/>
    <n v="325"/>
    <n v="1400"/>
    <m/>
    <n v="0.05"/>
    <n v="110"/>
    <x v="1"/>
    <x v="1"/>
    <x v="2"/>
    <n v="0.1"/>
    <n v="80"/>
    <n v="0.09"/>
    <x v="0"/>
    <m/>
    <m/>
    <m/>
    <m/>
    <m/>
    <n v="3.41"/>
    <m/>
    <m/>
    <n v="39.311999999999998"/>
    <n v="29.761904761904763"/>
    <m/>
    <n v="96.59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4"/>
    <s v="Concept Laser m2"/>
    <s v="Concept Laser parameter dev."/>
    <n v="325"/>
    <n v="1600"/>
    <n v="60"/>
    <n v="0.08"/>
    <m/>
    <s v="Density cube"/>
    <m/>
    <x v="0"/>
    <s v="Stripes"/>
    <n v="325"/>
    <n v="1600"/>
    <m/>
    <n v="0.1"/>
    <n v="110"/>
    <x v="1"/>
    <x v="1"/>
    <x v="2"/>
    <n v="0.1"/>
    <n v="80"/>
    <n v="0.09"/>
    <x v="0"/>
    <m/>
    <m/>
    <m/>
    <m/>
    <m/>
    <n v="2.1539999999999999"/>
    <m/>
    <m/>
    <n v="27.648"/>
    <n v="42.317708333333336"/>
    <m/>
    <n v="97.846000000000004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5"/>
    <s v="Concept Laser m2"/>
    <s v="Concept Laser parameter dev."/>
    <n v="325"/>
    <n v="1400"/>
    <n v="60"/>
    <n v="0.08"/>
    <m/>
    <s v="Density cube"/>
    <m/>
    <x v="0"/>
    <s v="Stripes"/>
    <n v="325"/>
    <n v="1400"/>
    <m/>
    <n v="0.1"/>
    <n v="110"/>
    <x v="1"/>
    <x v="1"/>
    <x v="2"/>
    <n v="0.1"/>
    <n v="80"/>
    <n v="0.09"/>
    <x v="0"/>
    <m/>
    <m/>
    <m/>
    <m/>
    <m/>
    <n v="1.7170000000000001"/>
    <m/>
    <m/>
    <n v="24.192"/>
    <n v="48.363095238095241"/>
    <m/>
    <n v="98.283000000000001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6"/>
    <s v="Concept Laser m2"/>
    <s v="Concept Laser parameter dev."/>
    <n v="325"/>
    <n v="1200"/>
    <n v="60"/>
    <n v="0.08"/>
    <m/>
    <s v="Density cube"/>
    <m/>
    <x v="0"/>
    <s v="Stripes"/>
    <n v="325"/>
    <n v="1200"/>
    <m/>
    <n v="0.1"/>
    <n v="110"/>
    <x v="1"/>
    <x v="1"/>
    <x v="2"/>
    <n v="0.1"/>
    <n v="80"/>
    <n v="0.09"/>
    <x v="0"/>
    <m/>
    <m/>
    <m/>
    <m/>
    <m/>
    <n v="0.91800000000000004"/>
    <m/>
    <m/>
    <n v="20.736000000000001"/>
    <n v="56.423611111111114"/>
    <m/>
    <n v="99.081999999999994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7"/>
    <s v="Concept Laser m2"/>
    <s v="Concept Laser parameter dev."/>
    <n v="325"/>
    <n v="1000"/>
    <n v="60"/>
    <n v="0.08"/>
    <m/>
    <s v="Density cube"/>
    <m/>
    <x v="0"/>
    <s v="Stripes"/>
    <n v="325"/>
    <n v="1000"/>
    <m/>
    <n v="0.1"/>
    <n v="110"/>
    <x v="1"/>
    <x v="1"/>
    <x v="2"/>
    <n v="0.1"/>
    <n v="80"/>
    <n v="0.09"/>
    <x v="0"/>
    <m/>
    <m/>
    <m/>
    <m/>
    <m/>
    <n v="2.31"/>
    <m/>
    <m/>
    <n v="17.28"/>
    <n v="67.708333333333343"/>
    <m/>
    <n v="97.69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8"/>
    <s v="Concept Laser m2"/>
    <s v="Concept Laser parameter dev."/>
    <n v="325"/>
    <n v="1400"/>
    <n v="60"/>
    <n v="0.08"/>
    <m/>
    <s v="Density cube"/>
    <m/>
    <x v="0"/>
    <s v="Stripes"/>
    <n v="325"/>
    <n v="1400"/>
    <m/>
    <n v="0.1"/>
    <n v="130"/>
    <x v="1"/>
    <x v="1"/>
    <x v="2"/>
    <n v="0.1"/>
    <n v="80"/>
    <n v="0.09"/>
    <x v="0"/>
    <m/>
    <m/>
    <m/>
    <m/>
    <m/>
    <n v="0.80800000000000005"/>
    <m/>
    <m/>
    <n v="24.192"/>
    <n v="48.363095238095241"/>
    <m/>
    <n v="99.191999999999993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9"/>
    <s v="Concept Laser m2"/>
    <s v="Concept Laser parameter dev."/>
    <n v="325"/>
    <n v="1200"/>
    <n v="60"/>
    <n v="0.08"/>
    <m/>
    <s v="Density cube"/>
    <m/>
    <x v="0"/>
    <s v="Stripes"/>
    <n v="325"/>
    <n v="1200"/>
    <m/>
    <n v="0.1"/>
    <n v="130"/>
    <x v="1"/>
    <x v="1"/>
    <x v="2"/>
    <n v="0.1"/>
    <n v="80"/>
    <n v="0.09"/>
    <x v="0"/>
    <m/>
    <m/>
    <m/>
    <m/>
    <m/>
    <n v="0.54500000000000004"/>
    <m/>
    <m/>
    <n v="20.736000000000001"/>
    <n v="56.423611111111114"/>
    <m/>
    <n v="99.454999999999998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10"/>
    <s v="Concept Laser m2"/>
    <s v="Concept Laser parameter dev."/>
    <n v="325"/>
    <n v="1000"/>
    <n v="60"/>
    <n v="0.08"/>
    <m/>
    <s v="Density cube"/>
    <m/>
    <x v="0"/>
    <s v="Stripes"/>
    <n v="325"/>
    <n v="1000"/>
    <m/>
    <n v="0.1"/>
    <n v="130"/>
    <x v="1"/>
    <x v="1"/>
    <x v="2"/>
    <n v="0.1"/>
    <n v="80"/>
    <n v="0.09"/>
    <x v="0"/>
    <m/>
    <m/>
    <m/>
    <m/>
    <m/>
    <n v="1.405"/>
    <m/>
    <m/>
    <n v="17.28"/>
    <n v="67.708333333333343"/>
    <m/>
    <n v="98.594999999999999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11"/>
    <s v="Concept Laser m2"/>
    <s v="Concept Laser parameter dev."/>
    <n v="325"/>
    <n v="1400"/>
    <n v="60"/>
    <n v="0.08"/>
    <m/>
    <s v="Density cube"/>
    <m/>
    <x v="0"/>
    <s v="Stripes"/>
    <n v="325"/>
    <n v="1400"/>
    <m/>
    <n v="0.1"/>
    <n v="150"/>
    <x v="1"/>
    <x v="1"/>
    <x v="2"/>
    <n v="0.1"/>
    <n v="80"/>
    <n v="0.09"/>
    <x v="0"/>
    <m/>
    <m/>
    <m/>
    <m/>
    <m/>
    <n v="1.401"/>
    <m/>
    <m/>
    <n v="24.192"/>
    <n v="48.363095238095241"/>
    <m/>
    <n v="98.599000000000004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12"/>
    <s v="Concept Laser m2"/>
    <s v="Concept Laser parameter dev."/>
    <n v="325"/>
    <n v="1200"/>
    <n v="60"/>
    <n v="0.08"/>
    <m/>
    <s v="Density cube"/>
    <m/>
    <x v="0"/>
    <s v="Stripes"/>
    <n v="325"/>
    <n v="1200"/>
    <m/>
    <n v="0.1"/>
    <n v="150"/>
    <x v="1"/>
    <x v="1"/>
    <x v="2"/>
    <n v="0.1"/>
    <n v="80"/>
    <n v="0.09"/>
    <x v="0"/>
    <m/>
    <m/>
    <m/>
    <m/>
    <m/>
    <n v="1.032"/>
    <m/>
    <m/>
    <n v="20.736000000000001"/>
    <n v="56.423611111111114"/>
    <m/>
    <n v="98.968000000000004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13"/>
    <s v="Concept Laser m2"/>
    <s v="Concept Laser parameter dev."/>
    <n v="325"/>
    <n v="1000"/>
    <n v="60"/>
    <n v="0.08"/>
    <m/>
    <s v="Density cube"/>
    <m/>
    <x v="0"/>
    <s v="Stripes"/>
    <n v="325"/>
    <n v="1000"/>
    <m/>
    <n v="0.1"/>
    <n v="150"/>
    <x v="1"/>
    <x v="1"/>
    <x v="2"/>
    <n v="0.1"/>
    <n v="80"/>
    <n v="0.09"/>
    <x v="0"/>
    <m/>
    <m/>
    <m/>
    <m/>
    <m/>
    <n v="0.78600000000000003"/>
    <m/>
    <m/>
    <n v="17.28"/>
    <n v="67.708333333333343"/>
    <m/>
    <n v="99.213999999999999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14"/>
    <s v="Concept Laser m2"/>
    <s v="Concept Laser parameter dev."/>
    <n v="325"/>
    <n v="1600"/>
    <n v="60"/>
    <n v="0.1"/>
    <m/>
    <s v="Density cube"/>
    <m/>
    <x v="0"/>
    <s v="Stripes"/>
    <n v="325"/>
    <n v="1600"/>
    <m/>
    <n v="0.1"/>
    <n v="110"/>
    <x v="1"/>
    <x v="1"/>
    <x v="2"/>
    <n v="0.1"/>
    <n v="80"/>
    <n v="0.09"/>
    <x v="0"/>
    <m/>
    <m/>
    <m/>
    <m/>
    <m/>
    <n v="2.4220000000000002"/>
    <m/>
    <m/>
    <n v="34.560000000000009"/>
    <n v="33.854166666666664"/>
    <m/>
    <n v="97.578000000000003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15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1"/>
    <n v="110"/>
    <x v="1"/>
    <x v="1"/>
    <x v="2"/>
    <n v="0.1"/>
    <n v="80"/>
    <n v="0.09"/>
    <x v="0"/>
    <m/>
    <m/>
    <m/>
    <m/>
    <m/>
    <n v="2.4279999999999999"/>
    <m/>
    <m/>
    <n v="30.240000000000002"/>
    <n v="38.69047619047619"/>
    <m/>
    <n v="97.572000000000003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16"/>
    <s v="Concept Laser m2"/>
    <s v="Concept Laser parameter dev."/>
    <n v="325"/>
    <n v="1200"/>
    <n v="60"/>
    <n v="0.1"/>
    <m/>
    <s v="Density cube"/>
    <m/>
    <x v="0"/>
    <s v="Stripes"/>
    <n v="325"/>
    <n v="1200"/>
    <m/>
    <n v="0.1"/>
    <n v="110"/>
    <x v="1"/>
    <x v="1"/>
    <x v="2"/>
    <n v="0.1"/>
    <n v="80"/>
    <n v="0.09"/>
    <x v="0"/>
    <m/>
    <m/>
    <m/>
    <m/>
    <m/>
    <n v="1.0620000000000001"/>
    <m/>
    <m/>
    <n v="25.92"/>
    <n v="45.138888888888886"/>
    <m/>
    <n v="98.938000000000002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17"/>
    <s v="Concept Laser m2"/>
    <s v="Concept Laser parameter dev."/>
    <n v="325"/>
    <n v="1000"/>
    <n v="60"/>
    <n v="0.1"/>
    <m/>
    <s v="Density cube"/>
    <m/>
    <x v="0"/>
    <s v="Stripes"/>
    <n v="325"/>
    <n v="1000"/>
    <m/>
    <n v="0.1"/>
    <n v="110"/>
    <x v="1"/>
    <x v="1"/>
    <x v="2"/>
    <n v="0.1"/>
    <n v="80"/>
    <n v="0.09"/>
    <x v="0"/>
    <m/>
    <m/>
    <m/>
    <m/>
    <m/>
    <n v="2.0819999999999999"/>
    <m/>
    <m/>
    <n v="21.6"/>
    <n v="54.166666666666664"/>
    <m/>
    <n v="97.918000000000006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18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1"/>
    <n v="130"/>
    <x v="1"/>
    <x v="1"/>
    <x v="2"/>
    <n v="0.1"/>
    <n v="80"/>
    <n v="0.09"/>
    <x v="0"/>
    <m/>
    <m/>
    <m/>
    <m/>
    <m/>
    <n v="1.891"/>
    <m/>
    <m/>
    <n v="30.240000000000002"/>
    <n v="38.69047619047619"/>
    <m/>
    <n v="98.108999999999995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19"/>
    <s v="Concept Laser m2"/>
    <s v="Concept Laser parameter dev."/>
    <n v="325"/>
    <n v="1200"/>
    <n v="60"/>
    <n v="0.1"/>
    <m/>
    <s v="Density cube"/>
    <m/>
    <x v="0"/>
    <s v="Stripes"/>
    <n v="325"/>
    <n v="1200"/>
    <m/>
    <n v="0.1"/>
    <n v="130"/>
    <x v="1"/>
    <x v="1"/>
    <x v="2"/>
    <n v="0.1"/>
    <n v="80"/>
    <n v="0.09"/>
    <x v="0"/>
    <m/>
    <m/>
    <m/>
    <m/>
    <m/>
    <n v="0.94199999999999995"/>
    <m/>
    <m/>
    <n v="25.92"/>
    <n v="45.138888888888886"/>
    <m/>
    <n v="99.058000000000007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20"/>
    <s v="Concept Laser m2"/>
    <s v="Concept Laser parameter dev."/>
    <n v="325"/>
    <n v="1000"/>
    <n v="60"/>
    <n v="0.1"/>
    <m/>
    <s v="Density cube"/>
    <m/>
    <x v="0"/>
    <s v="Stripes"/>
    <n v="325"/>
    <n v="1000"/>
    <m/>
    <n v="0.1"/>
    <n v="130"/>
    <x v="1"/>
    <x v="1"/>
    <x v="2"/>
    <n v="0.1"/>
    <n v="80"/>
    <n v="0.09"/>
    <x v="0"/>
    <m/>
    <m/>
    <m/>
    <m/>
    <m/>
    <n v="0.71599999999999997"/>
    <m/>
    <m/>
    <n v="21.6"/>
    <n v="54.166666666666664"/>
    <m/>
    <n v="99.284000000000006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21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1"/>
    <n v="150"/>
    <x v="1"/>
    <x v="1"/>
    <x v="2"/>
    <n v="0.1"/>
    <n v="80"/>
    <n v="0.09"/>
    <x v="0"/>
    <m/>
    <m/>
    <m/>
    <m/>
    <m/>
    <n v="2.16"/>
    <m/>
    <m/>
    <n v="30.240000000000002"/>
    <n v="38.69047619047619"/>
    <m/>
    <n v="97.84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22"/>
    <s v="Concept Laser m2"/>
    <s v="Concept Laser parameter dev."/>
    <n v="325"/>
    <n v="1200"/>
    <n v="60"/>
    <n v="0.1"/>
    <m/>
    <s v="Density cube"/>
    <m/>
    <x v="0"/>
    <s v="Stripes"/>
    <n v="325"/>
    <n v="1200"/>
    <m/>
    <n v="0.1"/>
    <n v="150"/>
    <x v="1"/>
    <x v="1"/>
    <x v="2"/>
    <n v="0.1"/>
    <n v="80"/>
    <n v="0.09"/>
    <x v="0"/>
    <m/>
    <m/>
    <m/>
    <m/>
    <m/>
    <n v="0.85299999999999998"/>
    <m/>
    <m/>
    <n v="25.92"/>
    <n v="45.138888888888886"/>
    <m/>
    <n v="99.147000000000006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23"/>
    <s v="Concept Laser m2"/>
    <s v="Concept Laser parameter dev."/>
    <n v="325"/>
    <n v="1000"/>
    <n v="60"/>
    <n v="0.1"/>
    <m/>
    <s v="Density cube"/>
    <m/>
    <x v="0"/>
    <s v="Stripes"/>
    <n v="325"/>
    <n v="1000"/>
    <m/>
    <n v="0.1"/>
    <n v="150"/>
    <x v="1"/>
    <x v="1"/>
    <x v="2"/>
    <n v="0.1"/>
    <n v="80"/>
    <n v="0.09"/>
    <x v="0"/>
    <m/>
    <m/>
    <m/>
    <m/>
    <m/>
    <n v="0.58199999999999996"/>
    <m/>
    <m/>
    <n v="21.6"/>
    <n v="54.166666666666664"/>
    <m/>
    <n v="99.418000000000006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24"/>
    <s v="Concept Laser m2"/>
    <s v="Concept Laser parameter dev."/>
    <n v="325"/>
    <n v="1600"/>
    <n v="60"/>
    <n v="0.13"/>
    <m/>
    <s v="Density cube"/>
    <m/>
    <x v="0"/>
    <s v="Stripes"/>
    <n v="325"/>
    <n v="1600"/>
    <m/>
    <n v="0.1"/>
    <n v="110"/>
    <x v="1"/>
    <x v="1"/>
    <x v="2"/>
    <n v="0.1"/>
    <n v="80"/>
    <n v="0.09"/>
    <x v="0"/>
    <m/>
    <m/>
    <m/>
    <m/>
    <m/>
    <n v="2.9350000000000001"/>
    <m/>
    <m/>
    <n v="44.928000000000004"/>
    <n v="26.041666666666664"/>
    <m/>
    <n v="97.064999999999998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25"/>
    <s v="Concept Laser m2"/>
    <s v="Concept Laser parameter dev."/>
    <n v="325"/>
    <n v="1400"/>
    <n v="60"/>
    <n v="0.13"/>
    <m/>
    <s v="Density cube"/>
    <m/>
    <x v="0"/>
    <s v="Stripes"/>
    <n v="325"/>
    <n v="1400"/>
    <m/>
    <n v="0.1"/>
    <n v="110"/>
    <x v="1"/>
    <x v="1"/>
    <x v="2"/>
    <n v="0.1"/>
    <n v="80"/>
    <n v="0.09"/>
    <x v="0"/>
    <m/>
    <m/>
    <m/>
    <m/>
    <m/>
    <n v="3.222"/>
    <m/>
    <m/>
    <n v="39.311999999999998"/>
    <n v="29.761904761904763"/>
    <m/>
    <n v="96.778000000000006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26"/>
    <s v="Concept Laser m2"/>
    <s v="Concept Laser parameter dev."/>
    <n v="325"/>
    <n v="1200"/>
    <n v="60"/>
    <n v="0.13"/>
    <m/>
    <s v="Density cube"/>
    <m/>
    <x v="0"/>
    <s v="Stripes"/>
    <n v="325"/>
    <n v="1200"/>
    <m/>
    <n v="0.1"/>
    <n v="110"/>
    <x v="1"/>
    <x v="1"/>
    <x v="2"/>
    <n v="0.1"/>
    <n v="80"/>
    <n v="0.09"/>
    <x v="0"/>
    <m/>
    <m/>
    <m/>
    <m/>
    <m/>
    <n v="2.2040000000000002"/>
    <m/>
    <m/>
    <n v="33.695999999999998"/>
    <n v="34.722222222222221"/>
    <m/>
    <n v="97.796000000000006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27"/>
    <s v="Concept Laser m2"/>
    <s v="Concept Laser parameter dev."/>
    <n v="325"/>
    <n v="1000"/>
    <n v="60"/>
    <n v="0.13"/>
    <m/>
    <s v="Density cube"/>
    <m/>
    <x v="0"/>
    <s v="Stripes"/>
    <n v="325"/>
    <n v="1000"/>
    <m/>
    <n v="0.1"/>
    <n v="110"/>
    <x v="1"/>
    <x v="1"/>
    <x v="2"/>
    <n v="0.1"/>
    <n v="80"/>
    <n v="0.09"/>
    <x v="0"/>
    <m/>
    <m/>
    <m/>
    <m/>
    <m/>
    <n v="1.952"/>
    <m/>
    <m/>
    <n v="28.080000000000002"/>
    <n v="41.666666666666664"/>
    <m/>
    <n v="98.048000000000002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28"/>
    <s v="Concept Laser m2"/>
    <s v="Concept Laser parameter dev."/>
    <n v="325"/>
    <n v="1400"/>
    <n v="60"/>
    <n v="0.13"/>
    <m/>
    <s v="Density cube"/>
    <m/>
    <x v="0"/>
    <s v="Stripes"/>
    <n v="325"/>
    <n v="1400"/>
    <m/>
    <n v="0.1"/>
    <n v="130"/>
    <x v="1"/>
    <x v="1"/>
    <x v="2"/>
    <n v="0.1"/>
    <n v="80"/>
    <n v="0.09"/>
    <x v="0"/>
    <m/>
    <m/>
    <m/>
    <m/>
    <m/>
    <n v="2.133"/>
    <m/>
    <m/>
    <n v="39.311999999999998"/>
    <n v="29.761904761904763"/>
    <m/>
    <n v="97.867000000000004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29"/>
    <s v="Concept Laser m2"/>
    <s v="Concept Laser parameter dev."/>
    <n v="325"/>
    <n v="1200"/>
    <n v="60"/>
    <n v="0.13"/>
    <m/>
    <s v="Density cube"/>
    <m/>
    <x v="0"/>
    <s v="Stripes"/>
    <n v="325"/>
    <n v="1200"/>
    <m/>
    <n v="0.1"/>
    <n v="130"/>
    <x v="1"/>
    <x v="1"/>
    <x v="2"/>
    <n v="0.1"/>
    <n v="80"/>
    <n v="0.09"/>
    <x v="0"/>
    <m/>
    <m/>
    <m/>
    <m/>
    <m/>
    <n v="1.335"/>
    <m/>
    <m/>
    <n v="33.695999999999998"/>
    <n v="34.722222222222221"/>
    <m/>
    <n v="98.665000000000006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30"/>
    <s v="Concept Laser m2"/>
    <s v="Concept Laser parameter dev."/>
    <n v="325"/>
    <n v="1000"/>
    <n v="60"/>
    <n v="0.13"/>
    <m/>
    <s v="Density cube"/>
    <m/>
    <x v="0"/>
    <s v="Stripes"/>
    <n v="325"/>
    <n v="1000"/>
    <m/>
    <n v="0.1"/>
    <n v="130"/>
    <x v="1"/>
    <x v="1"/>
    <x v="2"/>
    <n v="0.1"/>
    <n v="80"/>
    <n v="0.09"/>
    <x v="0"/>
    <m/>
    <m/>
    <m/>
    <m/>
    <m/>
    <n v="0.97499999999999998"/>
    <m/>
    <m/>
    <n v="28.080000000000002"/>
    <n v="41.666666666666664"/>
    <m/>
    <n v="99.025000000000006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31"/>
    <s v="Concept Laser m2"/>
    <s v="Concept Laser parameter dev."/>
    <n v="325"/>
    <n v="1400"/>
    <n v="60"/>
    <n v="0.13"/>
    <m/>
    <s v="Density cube"/>
    <m/>
    <x v="0"/>
    <s v="Stripes"/>
    <n v="325"/>
    <n v="1400"/>
    <m/>
    <n v="0.1"/>
    <n v="150"/>
    <x v="1"/>
    <x v="1"/>
    <x v="2"/>
    <n v="0.1"/>
    <n v="80"/>
    <n v="0.09"/>
    <x v="0"/>
    <m/>
    <m/>
    <m/>
    <m/>
    <m/>
    <n v="2.3199999999999998"/>
    <m/>
    <m/>
    <n v="39.311999999999998"/>
    <n v="29.761904761904763"/>
    <m/>
    <n v="97.68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32"/>
    <s v="Concept Laser m2"/>
    <s v="Concept Laser parameter dev."/>
    <n v="325"/>
    <n v="1200"/>
    <n v="60"/>
    <n v="0.13"/>
    <m/>
    <s v="Density cube"/>
    <m/>
    <x v="0"/>
    <s v="Stripes"/>
    <n v="325"/>
    <n v="1200"/>
    <m/>
    <n v="0.1"/>
    <n v="150"/>
    <x v="1"/>
    <x v="1"/>
    <x v="2"/>
    <n v="0.1"/>
    <n v="80"/>
    <n v="0.09"/>
    <x v="0"/>
    <m/>
    <m/>
    <m/>
    <m/>
    <m/>
    <n v="2.3959999999999999"/>
    <m/>
    <m/>
    <n v="33.695999999999998"/>
    <n v="34.722222222222221"/>
    <m/>
    <n v="97.603999999999999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33"/>
    <s v="Concept Laser m2"/>
    <s v="Concept Laser parameter dev."/>
    <n v="325"/>
    <n v="1000"/>
    <n v="60"/>
    <n v="0.13"/>
    <m/>
    <s v="Density cube"/>
    <m/>
    <x v="0"/>
    <s v="Stripes"/>
    <n v="325"/>
    <n v="1000"/>
    <m/>
    <n v="0.1"/>
    <n v="150"/>
    <x v="1"/>
    <x v="1"/>
    <x v="2"/>
    <n v="0.1"/>
    <n v="80"/>
    <n v="0.09"/>
    <x v="0"/>
    <m/>
    <m/>
    <m/>
    <m/>
    <m/>
    <n v="1.476"/>
    <m/>
    <m/>
    <n v="28.080000000000002"/>
    <n v="41.666666666666664"/>
    <m/>
    <n v="98.524000000000001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34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1"/>
    <n v="110"/>
    <x v="1"/>
    <x v="1"/>
    <x v="2"/>
    <n v="0.1"/>
    <n v="80"/>
    <n v="7.0000000000000007E-2"/>
    <x v="0"/>
    <m/>
    <m/>
    <m/>
    <m/>
    <m/>
    <n v="1.206"/>
    <m/>
    <m/>
    <n v="30.240000000000002"/>
    <n v="38.69047619047619"/>
    <m/>
    <n v="98.793999999999997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35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1"/>
    <n v="110"/>
    <x v="1"/>
    <x v="1"/>
    <x v="2"/>
    <n v="0.1"/>
    <n v="80"/>
    <n v="0.05"/>
    <x v="0"/>
    <m/>
    <m/>
    <m/>
    <m/>
    <m/>
    <n v="1.732"/>
    <m/>
    <m/>
    <n v="30.240000000000002"/>
    <n v="38.69047619047619"/>
    <m/>
    <n v="98.268000000000001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5"/>
    <n v="36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1"/>
    <n v="110"/>
    <x v="1"/>
    <x v="1"/>
    <x v="2"/>
    <n v="0.1"/>
    <n v="80"/>
    <n v="0.03"/>
    <x v="0"/>
    <m/>
    <m/>
    <m/>
    <m/>
    <m/>
    <n v="1.6639999999999999"/>
    <m/>
    <m/>
    <n v="30.240000000000002"/>
    <n v="38.69047619047619"/>
    <m/>
    <n v="98.335999999999999"/>
    <s v="AlMgty80"/>
    <x v="2"/>
    <x v="5"/>
    <n v="0"/>
    <n v="0.09"/>
    <s v="&lt;"/>
    <n v="0.01"/>
    <s v="&lt;"/>
    <n v="0.01"/>
    <s v="&lt;"/>
    <n v="0.01"/>
    <n v="0"/>
    <n v="9.1999999999999993"/>
    <n v="0"/>
    <n v="6.0000000000000001E-3"/>
    <n v="0"/>
    <n v="0.01"/>
    <n v="0"/>
    <n v="0.05"/>
    <n v="29.1"/>
    <n v="47"/>
    <n v="74.5"/>
    <n v="16"/>
    <n v="1.28"/>
    <n v="1.61"/>
    <s v="Yes"/>
    <m/>
    <m/>
  </r>
  <r>
    <n v="6"/>
    <n v="1"/>
    <s v="Concept Laser m2"/>
    <s v="Concept Laser parameter dev."/>
    <n v="350"/>
    <n v="1400"/>
    <n v="60"/>
    <n v="0.16"/>
    <m/>
    <s v="Density cube"/>
    <m/>
    <x v="0"/>
    <s v="Stripes"/>
    <n v="350"/>
    <n v="1400"/>
    <m/>
    <n v="0.1"/>
    <n v="130"/>
    <x v="1"/>
    <x v="1"/>
    <x v="2"/>
    <n v="0.1"/>
    <n v="80"/>
    <n v="0.09"/>
    <x v="0"/>
    <m/>
    <m/>
    <m/>
    <m/>
    <m/>
    <n v="1.9239999999999999"/>
    <m/>
    <m/>
    <n v="48.384"/>
    <n v="26.041666666666668"/>
    <m/>
    <n v="98.075999999999993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s v="explore productivty"/>
    <m/>
  </r>
  <r>
    <n v="6"/>
    <n v="2"/>
    <s v="Concept Laser m2"/>
    <s v="Concept Laser parameter dev."/>
    <n v="350"/>
    <n v="1200"/>
    <n v="60"/>
    <n v="0.16"/>
    <m/>
    <s v="Density cube"/>
    <m/>
    <x v="0"/>
    <s v="Stripes"/>
    <n v="350"/>
    <n v="1200"/>
    <m/>
    <n v="0.1"/>
    <n v="130"/>
    <x v="1"/>
    <x v="1"/>
    <x v="2"/>
    <n v="0.1"/>
    <n v="80"/>
    <n v="0.09"/>
    <x v="0"/>
    <m/>
    <m/>
    <m/>
    <m/>
    <m/>
    <n v="0.66600000000000004"/>
    <m/>
    <m/>
    <n v="41.472000000000001"/>
    <n v="30.381944444444446"/>
    <m/>
    <n v="99.334000000000003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s v="explore productivty"/>
    <m/>
  </r>
  <r>
    <n v="6"/>
    <n v="3"/>
    <s v="Concept Laser m2"/>
    <s v="Concept Laser parameter dev."/>
    <n v="350"/>
    <n v="1000"/>
    <n v="60"/>
    <n v="0.16"/>
    <m/>
    <s v="Density cube"/>
    <m/>
    <x v="0"/>
    <s v="Stripes"/>
    <n v="350"/>
    <n v="1000"/>
    <m/>
    <n v="0.1"/>
    <n v="130"/>
    <x v="1"/>
    <x v="1"/>
    <x v="2"/>
    <n v="0.1"/>
    <n v="80"/>
    <n v="0.09"/>
    <x v="0"/>
    <m/>
    <m/>
    <m/>
    <m/>
    <m/>
    <n v="0.73099999999999998"/>
    <m/>
    <m/>
    <n v="34.56"/>
    <n v="36.458333333333336"/>
    <m/>
    <n v="99.269000000000005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s v="explore productivty"/>
    <m/>
  </r>
  <r>
    <n v="6"/>
    <n v="4"/>
    <s v="Concept Laser m2"/>
    <s v="Concept Laser parameter dev."/>
    <n v="350"/>
    <n v="1400"/>
    <n v="60"/>
    <n v="0.16"/>
    <m/>
    <s v="Density cube"/>
    <m/>
    <x v="0"/>
    <s v="Stripes"/>
    <n v="350"/>
    <n v="1400"/>
    <m/>
    <n v="0.1"/>
    <n v="150"/>
    <x v="1"/>
    <x v="1"/>
    <x v="2"/>
    <n v="0.1"/>
    <n v="80"/>
    <n v="0.09"/>
    <x v="0"/>
    <m/>
    <m/>
    <m/>
    <m/>
    <m/>
    <n v="1.417"/>
    <m/>
    <m/>
    <n v="48.384"/>
    <n v="26.041666666666668"/>
    <m/>
    <n v="98.582999999999998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s v="explore productivty"/>
    <m/>
  </r>
  <r>
    <n v="6"/>
    <n v="5"/>
    <s v="Concept Laser m2"/>
    <s v="Concept Laser parameter dev."/>
    <n v="350"/>
    <n v="1200"/>
    <n v="60"/>
    <n v="0.16"/>
    <m/>
    <s v="Density cube"/>
    <m/>
    <x v="0"/>
    <s v="Stripes"/>
    <n v="350"/>
    <n v="1200"/>
    <m/>
    <n v="0.1"/>
    <n v="150"/>
    <x v="1"/>
    <x v="1"/>
    <x v="2"/>
    <n v="0.1"/>
    <n v="80"/>
    <n v="0.09"/>
    <x v="0"/>
    <m/>
    <m/>
    <m/>
    <m/>
    <m/>
    <n v="1.0609999999999999"/>
    <m/>
    <m/>
    <n v="41.472000000000001"/>
    <n v="30.381944444444446"/>
    <m/>
    <n v="98.938999999999993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s v="explore productivty"/>
    <m/>
  </r>
  <r>
    <n v="6"/>
    <n v="6"/>
    <s v="Concept Laser m2"/>
    <s v="Concept Laser parameter dev."/>
    <n v="350"/>
    <n v="1000"/>
    <n v="60"/>
    <n v="0.16"/>
    <m/>
    <s v="Density cube"/>
    <m/>
    <x v="0"/>
    <s v="Stripes"/>
    <n v="350"/>
    <n v="1000"/>
    <m/>
    <n v="0.1"/>
    <n v="150"/>
    <x v="1"/>
    <x v="1"/>
    <x v="2"/>
    <n v="0.1"/>
    <n v="80"/>
    <n v="0.09"/>
    <x v="0"/>
    <m/>
    <m/>
    <m/>
    <m/>
    <m/>
    <n v="0.41299999999999998"/>
    <m/>
    <m/>
    <n v="34.56"/>
    <n v="36.458333333333336"/>
    <m/>
    <n v="99.587000000000003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s v="explore productivty"/>
    <m/>
  </r>
  <r>
    <n v="6"/>
    <n v="7"/>
    <s v="Concept Laser m2"/>
    <s v="Concept Laser parameter dev."/>
    <n v="350"/>
    <n v="1400"/>
    <n v="60"/>
    <n v="0.14000000000000001"/>
    <m/>
    <s v="Density cube"/>
    <m/>
    <x v="0"/>
    <s v="Stripes"/>
    <n v="350"/>
    <n v="1400"/>
    <m/>
    <n v="0.1"/>
    <n v="130"/>
    <x v="1"/>
    <x v="1"/>
    <x v="2"/>
    <n v="0.1"/>
    <n v="80"/>
    <n v="0.09"/>
    <x v="0"/>
    <m/>
    <m/>
    <m/>
    <m/>
    <m/>
    <n v="1.6970000000000001"/>
    <m/>
    <m/>
    <n v="42.336000000000006"/>
    <n v="29.761904761904759"/>
    <m/>
    <n v="98.302999999999997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s v="explore productivty"/>
    <m/>
  </r>
  <r>
    <n v="6"/>
    <n v="8"/>
    <s v="Concept Laser m2"/>
    <s v="Concept Laser parameter dev."/>
    <n v="350"/>
    <n v="1200"/>
    <n v="60"/>
    <n v="0.14000000000000001"/>
    <m/>
    <s v="Density cube"/>
    <m/>
    <x v="0"/>
    <s v="Stripes"/>
    <n v="350"/>
    <n v="1200"/>
    <m/>
    <n v="0.1"/>
    <n v="130"/>
    <x v="1"/>
    <x v="1"/>
    <x v="2"/>
    <n v="0.1"/>
    <n v="80"/>
    <n v="0.09"/>
    <x v="0"/>
    <m/>
    <m/>
    <m/>
    <m/>
    <m/>
    <n v="1.042"/>
    <m/>
    <m/>
    <n v="36.288000000000011"/>
    <n v="34.722222222222214"/>
    <m/>
    <n v="98.957999999999998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s v="explore productivty"/>
    <m/>
  </r>
  <r>
    <n v="6"/>
    <n v="9"/>
    <s v="Concept Laser m2"/>
    <s v="Concept Laser parameter dev."/>
    <n v="350"/>
    <n v="1000"/>
    <n v="60"/>
    <n v="0.14000000000000001"/>
    <m/>
    <s v="Density cube"/>
    <m/>
    <x v="0"/>
    <s v="Stripes"/>
    <n v="350"/>
    <n v="1000"/>
    <m/>
    <n v="0.1"/>
    <n v="130"/>
    <x v="1"/>
    <x v="1"/>
    <x v="2"/>
    <n v="0.1"/>
    <n v="80"/>
    <n v="0.09"/>
    <x v="0"/>
    <m/>
    <m/>
    <m/>
    <m/>
    <m/>
    <n v="1.2709999999999999"/>
    <m/>
    <m/>
    <n v="30.240000000000002"/>
    <n v="41.666666666666664"/>
    <m/>
    <n v="98.728999999999999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s v="explore productivty"/>
    <m/>
  </r>
  <r>
    <n v="6"/>
    <n v="10"/>
    <s v="Concept Laser m2"/>
    <s v="Concept Laser parameter dev."/>
    <n v="350"/>
    <n v="1400"/>
    <n v="60"/>
    <n v="0.14000000000000001"/>
    <m/>
    <s v="Density cube"/>
    <m/>
    <x v="0"/>
    <s v="Stripes"/>
    <n v="350"/>
    <n v="1400"/>
    <m/>
    <n v="0.1"/>
    <n v="150"/>
    <x v="1"/>
    <x v="1"/>
    <x v="2"/>
    <n v="0.1"/>
    <n v="80"/>
    <n v="0.09"/>
    <x v="0"/>
    <m/>
    <m/>
    <m/>
    <m/>
    <m/>
    <n v="1.929"/>
    <m/>
    <m/>
    <n v="42.336000000000006"/>
    <n v="29.761904761904759"/>
    <m/>
    <n v="98.070999999999998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s v="explore productivty"/>
    <m/>
  </r>
  <r>
    <n v="6"/>
    <n v="11"/>
    <s v="Concept Laser m2"/>
    <s v="Concept Laser parameter dev."/>
    <n v="350"/>
    <n v="1200"/>
    <n v="60"/>
    <n v="0.14000000000000001"/>
    <m/>
    <s v="Density cube"/>
    <m/>
    <x v="0"/>
    <s v="Stripes"/>
    <n v="350"/>
    <n v="1200"/>
    <m/>
    <n v="0.1"/>
    <n v="150"/>
    <x v="1"/>
    <x v="1"/>
    <x v="2"/>
    <n v="0.1"/>
    <n v="80"/>
    <n v="0.09"/>
    <x v="0"/>
    <m/>
    <m/>
    <m/>
    <m/>
    <m/>
    <n v="0.57699999999999996"/>
    <m/>
    <m/>
    <n v="36.288000000000011"/>
    <n v="34.722222222222214"/>
    <m/>
    <n v="99.423000000000002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s v="explore productivty"/>
    <m/>
  </r>
  <r>
    <n v="6"/>
    <n v="12"/>
    <s v="Concept Laser m2"/>
    <s v="Concept Laser parameter dev."/>
    <n v="350"/>
    <n v="1000"/>
    <n v="60"/>
    <n v="0.14000000000000001"/>
    <m/>
    <s v="Density cube"/>
    <m/>
    <x v="0"/>
    <s v="Stripes"/>
    <n v="350"/>
    <n v="1000"/>
    <m/>
    <n v="0.1"/>
    <n v="150"/>
    <x v="1"/>
    <x v="1"/>
    <x v="2"/>
    <n v="0.1"/>
    <n v="80"/>
    <n v="0.09"/>
    <x v="0"/>
    <m/>
    <m/>
    <m/>
    <m/>
    <m/>
    <n v="0.39900000000000002"/>
    <m/>
    <m/>
    <n v="30.240000000000002"/>
    <n v="41.666666666666664"/>
    <m/>
    <n v="99.600999999999999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s v="explore productivty"/>
    <m/>
  </r>
  <r>
    <n v="6"/>
    <n v="13"/>
    <s v="Concept Laser m2"/>
    <s v="Concept Laser parameter dev."/>
    <n v="350"/>
    <n v="1400"/>
    <n v="60"/>
    <n v="0.12"/>
    <m/>
    <s v="Density cube"/>
    <m/>
    <x v="0"/>
    <s v="Stripes"/>
    <n v="350"/>
    <n v="1400"/>
    <m/>
    <n v="0.1"/>
    <n v="130"/>
    <x v="1"/>
    <x v="1"/>
    <x v="2"/>
    <n v="0.1"/>
    <n v="80"/>
    <n v="0.09"/>
    <x v="0"/>
    <m/>
    <m/>
    <m/>
    <m/>
    <m/>
    <n v="0.80600000000000005"/>
    <m/>
    <m/>
    <n v="36.288000000000004"/>
    <n v="34.722222222222221"/>
    <m/>
    <n v="99.194000000000003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s v="explore productivty"/>
    <m/>
  </r>
  <r>
    <n v="6"/>
    <n v="14"/>
    <s v="Concept Laser m2"/>
    <s v="Concept Laser parameter dev."/>
    <n v="350"/>
    <n v="1200"/>
    <n v="60"/>
    <n v="0.12"/>
    <m/>
    <s v="Density cube"/>
    <m/>
    <x v="0"/>
    <s v="Stripes"/>
    <n v="350"/>
    <n v="1200"/>
    <m/>
    <n v="0.1"/>
    <n v="130"/>
    <x v="1"/>
    <x v="1"/>
    <x v="2"/>
    <n v="0.1"/>
    <n v="80"/>
    <n v="0.09"/>
    <x v="0"/>
    <m/>
    <m/>
    <m/>
    <m/>
    <m/>
    <n v="0.372"/>
    <m/>
    <m/>
    <n v="31.104000000000003"/>
    <n v="40.50925925925926"/>
    <m/>
    <n v="99.628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s v="explore productivty"/>
    <m/>
  </r>
  <r>
    <n v="6"/>
    <n v="15"/>
    <s v="Concept Laser m2"/>
    <s v="Concept Laser parameter dev."/>
    <n v="350"/>
    <n v="1000"/>
    <n v="60"/>
    <n v="0.12"/>
    <m/>
    <s v="Density cube"/>
    <m/>
    <x v="0"/>
    <s v="Stripes"/>
    <n v="350"/>
    <n v="1000"/>
    <m/>
    <n v="0.1"/>
    <n v="130"/>
    <x v="1"/>
    <x v="1"/>
    <x v="2"/>
    <n v="0.1"/>
    <n v="80"/>
    <n v="0.09"/>
    <x v="0"/>
    <m/>
    <m/>
    <m/>
    <m/>
    <m/>
    <n v="0.79600000000000004"/>
    <m/>
    <m/>
    <n v="25.919999999999998"/>
    <n v="48.611111111111114"/>
    <m/>
    <n v="99.203999999999994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s v="explore productivty"/>
    <m/>
  </r>
  <r>
    <n v="6"/>
    <n v="16"/>
    <s v="Concept Laser m2"/>
    <s v="Concept Laser parameter dev."/>
    <n v="350"/>
    <n v="1400"/>
    <n v="60"/>
    <n v="0.12"/>
    <m/>
    <s v="Density cube"/>
    <m/>
    <x v="0"/>
    <s v="Stripes"/>
    <n v="350"/>
    <n v="1400"/>
    <m/>
    <n v="0.1"/>
    <n v="150"/>
    <x v="1"/>
    <x v="1"/>
    <x v="2"/>
    <n v="0.1"/>
    <n v="80"/>
    <n v="0.09"/>
    <x v="0"/>
    <m/>
    <m/>
    <m/>
    <m/>
    <m/>
    <n v="1.177"/>
    <m/>
    <m/>
    <n v="36.288000000000004"/>
    <n v="34.722222222222221"/>
    <m/>
    <n v="98.822999999999993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s v="explore productivty"/>
    <m/>
  </r>
  <r>
    <n v="6"/>
    <n v="17"/>
    <s v="Concept Laser m2"/>
    <s v="Concept Laser parameter dev."/>
    <n v="350"/>
    <n v="1200"/>
    <n v="60"/>
    <n v="0.12"/>
    <m/>
    <s v="Density cube"/>
    <m/>
    <x v="0"/>
    <s v="Stripes"/>
    <n v="350"/>
    <n v="1200"/>
    <m/>
    <n v="0.1"/>
    <n v="150"/>
    <x v="1"/>
    <x v="1"/>
    <x v="2"/>
    <n v="0.1"/>
    <n v="80"/>
    <n v="0.09"/>
    <x v="0"/>
    <m/>
    <m/>
    <m/>
    <m/>
    <m/>
    <n v="0.96299999999999997"/>
    <m/>
    <m/>
    <n v="31.104000000000003"/>
    <n v="40.50925925925926"/>
    <m/>
    <n v="99.037000000000006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s v="explore productivty"/>
    <m/>
  </r>
  <r>
    <n v="6"/>
    <n v="18"/>
    <s v="Concept Laser m2"/>
    <s v="Concept Laser parameter dev."/>
    <n v="350"/>
    <n v="1000"/>
    <n v="60"/>
    <n v="0.12"/>
    <m/>
    <s v="Density cube"/>
    <m/>
    <x v="0"/>
    <s v="Stripes"/>
    <n v="350"/>
    <n v="1000"/>
    <m/>
    <n v="0.1"/>
    <n v="150"/>
    <x v="1"/>
    <x v="1"/>
    <x v="2"/>
    <n v="0.1"/>
    <n v="80"/>
    <n v="0.09"/>
    <x v="0"/>
    <m/>
    <m/>
    <m/>
    <m/>
    <m/>
    <n v="0.53"/>
    <m/>
    <m/>
    <n v="25.919999999999998"/>
    <n v="48.611111111111114"/>
    <m/>
    <n v="99.47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s v="explore productivty"/>
    <m/>
  </r>
  <r>
    <n v="6"/>
    <n v="19"/>
    <s v="Concept Laser m2"/>
    <s v="Concept Laser parameter dev."/>
    <n v="325"/>
    <n v="1400"/>
    <n v="60"/>
    <n v="0.08"/>
    <m/>
    <s v="Density cube"/>
    <m/>
    <x v="0"/>
    <s v="Stripes"/>
    <n v="325"/>
    <n v="1400"/>
    <m/>
    <n v="0.1"/>
    <n v="130"/>
    <x v="1"/>
    <x v="1"/>
    <x v="2"/>
    <n v="0.1"/>
    <n v="80"/>
    <n v="0.09"/>
    <x v="0"/>
    <m/>
    <m/>
    <m/>
    <m/>
    <m/>
    <n v="8.3000000000000004E-2"/>
    <m/>
    <m/>
    <n v="24.192"/>
    <n v="48.363095238095241"/>
    <m/>
    <n v="99.917000000000002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6"/>
    <n v="20"/>
    <s v="Concept Laser m2"/>
    <s v="Concept Laser parameter dev."/>
    <n v="325"/>
    <n v="1200"/>
    <n v="60"/>
    <n v="0.08"/>
    <m/>
    <s v="Density cube"/>
    <m/>
    <x v="0"/>
    <s v="Stripes"/>
    <n v="325"/>
    <n v="1200"/>
    <m/>
    <n v="0.1"/>
    <n v="130"/>
    <x v="1"/>
    <x v="1"/>
    <x v="2"/>
    <n v="0.1"/>
    <n v="80"/>
    <n v="0.09"/>
    <x v="0"/>
    <m/>
    <m/>
    <m/>
    <m/>
    <m/>
    <n v="0.17399999999999999"/>
    <m/>
    <m/>
    <n v="20.736000000000001"/>
    <n v="56.423611111111114"/>
    <m/>
    <n v="99.825999999999993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6"/>
    <n v="21"/>
    <s v="Concept Laser m2"/>
    <s v="Concept Laser parameter dev."/>
    <n v="325"/>
    <n v="1000"/>
    <n v="60"/>
    <n v="0.08"/>
    <m/>
    <s v="Density cube"/>
    <m/>
    <x v="0"/>
    <s v="Stripes"/>
    <n v="325"/>
    <n v="1000"/>
    <m/>
    <n v="0.1"/>
    <n v="130"/>
    <x v="1"/>
    <x v="1"/>
    <x v="2"/>
    <n v="0.1"/>
    <n v="80"/>
    <n v="0.09"/>
    <x v="0"/>
    <m/>
    <m/>
    <m/>
    <m/>
    <m/>
    <n v="0.59699999999999998"/>
    <m/>
    <m/>
    <n v="17.28"/>
    <n v="67.708333333333343"/>
    <m/>
    <n v="99.403000000000006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6"/>
    <n v="22"/>
    <s v="Concept Laser m2"/>
    <s v="Concept Laser parameter dev."/>
    <n v="325"/>
    <n v="1400"/>
    <n v="60"/>
    <n v="0.08"/>
    <m/>
    <s v="Density cube"/>
    <m/>
    <x v="0"/>
    <s v="Stripes"/>
    <n v="325"/>
    <n v="1400"/>
    <m/>
    <n v="0.1"/>
    <n v="130"/>
    <x v="1"/>
    <x v="1"/>
    <x v="2"/>
    <n v="0.1"/>
    <n v="80"/>
    <n v="0.09"/>
    <x v="0"/>
    <m/>
    <m/>
    <m/>
    <m/>
    <m/>
    <m/>
    <m/>
    <m/>
    <n v="24.192"/>
    <n v="48.363095238095241"/>
    <m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s v="surface roughness"/>
    <m/>
  </r>
  <r>
    <n v="6"/>
    <n v="23"/>
    <s v="Concept Laser m2"/>
    <s v="Concept Laser parameter dev."/>
    <n v="325"/>
    <n v="1200"/>
    <n v="60"/>
    <n v="0.08"/>
    <m/>
    <s v="Density cube"/>
    <m/>
    <x v="0"/>
    <s v="Stripes"/>
    <n v="325"/>
    <n v="1200"/>
    <m/>
    <n v="0.1"/>
    <n v="130"/>
    <x v="1"/>
    <x v="1"/>
    <x v="2"/>
    <n v="0.1"/>
    <n v="80"/>
    <n v="0.09"/>
    <x v="0"/>
    <m/>
    <m/>
    <m/>
    <m/>
    <m/>
    <m/>
    <m/>
    <m/>
    <n v="20.736000000000001"/>
    <n v="56.423611111111114"/>
    <m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s v="surface roughness"/>
    <m/>
  </r>
  <r>
    <n v="6"/>
    <n v="24"/>
    <s v="Concept Laser m2"/>
    <s v="Concept Laser parameter dev."/>
    <n v="325"/>
    <n v="1000"/>
    <n v="60"/>
    <n v="0.08"/>
    <m/>
    <s v="Density cube"/>
    <m/>
    <x v="0"/>
    <s v="Stripes"/>
    <n v="325"/>
    <n v="1000"/>
    <m/>
    <n v="0.1"/>
    <n v="130"/>
    <x v="1"/>
    <x v="1"/>
    <x v="2"/>
    <n v="0.1"/>
    <n v="80"/>
    <n v="0.09"/>
    <x v="0"/>
    <m/>
    <m/>
    <m/>
    <m/>
    <m/>
    <m/>
    <m/>
    <m/>
    <n v="17.28"/>
    <n v="67.708333333333343"/>
    <m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s v="surface roughness"/>
    <m/>
  </r>
  <r>
    <n v="6"/>
    <n v="25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1"/>
    <n v="130"/>
    <x v="1"/>
    <x v="1"/>
    <x v="2"/>
    <n v="0.1"/>
    <n v="80"/>
    <n v="0.09"/>
    <x v="0"/>
    <m/>
    <m/>
    <m/>
    <m/>
    <m/>
    <n v="0.26400000000000001"/>
    <m/>
    <m/>
    <n v="30.240000000000002"/>
    <n v="38.69047619047619"/>
    <m/>
    <n v="99.736000000000004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6"/>
    <n v="26"/>
    <s v="Concept Laser m2"/>
    <s v="Concept Laser parameter dev."/>
    <n v="325"/>
    <n v="1200"/>
    <n v="60"/>
    <n v="0.1"/>
    <m/>
    <s v="Density cube"/>
    <m/>
    <x v="0"/>
    <s v="Stripes"/>
    <n v="325"/>
    <n v="1200"/>
    <m/>
    <n v="0.1"/>
    <n v="130"/>
    <x v="1"/>
    <x v="1"/>
    <x v="2"/>
    <n v="0.1"/>
    <n v="80"/>
    <n v="0.09"/>
    <x v="0"/>
    <m/>
    <m/>
    <m/>
    <m/>
    <m/>
    <n v="0.17799999999999999"/>
    <m/>
    <m/>
    <n v="25.92"/>
    <n v="45.138888888888886"/>
    <m/>
    <n v="99.822000000000003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6"/>
    <n v="27"/>
    <s v="Concept Laser m2"/>
    <s v="Concept Laser parameter dev."/>
    <n v="325"/>
    <n v="1000"/>
    <n v="60"/>
    <n v="0.1"/>
    <m/>
    <s v="Density cube"/>
    <m/>
    <x v="0"/>
    <s v="Stripes"/>
    <n v="325"/>
    <n v="1000"/>
    <m/>
    <n v="0.1"/>
    <n v="130"/>
    <x v="1"/>
    <x v="1"/>
    <x v="2"/>
    <n v="0.1"/>
    <n v="80"/>
    <n v="0.09"/>
    <x v="0"/>
    <m/>
    <m/>
    <m/>
    <m/>
    <m/>
    <n v="0.30299999999999999"/>
    <m/>
    <m/>
    <n v="21.6"/>
    <n v="54.166666666666664"/>
    <m/>
    <n v="99.697000000000003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6"/>
    <n v="28"/>
    <s v="Concept Laser m2"/>
    <s v="Concept Laser parameter dev."/>
    <n v="325"/>
    <n v="1400"/>
    <n v="60"/>
    <n v="0.1"/>
    <m/>
    <s v="Density cube"/>
    <m/>
    <x v="0"/>
    <s v="Stripes"/>
    <n v="325"/>
    <n v="1400"/>
    <m/>
    <n v="0.1"/>
    <n v="130"/>
    <x v="1"/>
    <x v="1"/>
    <x v="2"/>
    <n v="0.1"/>
    <n v="80"/>
    <n v="0.09"/>
    <x v="0"/>
    <m/>
    <m/>
    <m/>
    <m/>
    <m/>
    <m/>
    <m/>
    <m/>
    <n v="30.240000000000002"/>
    <n v="38.69047619047619"/>
    <m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s v="surface roughness"/>
    <m/>
  </r>
  <r>
    <n v="6"/>
    <n v="29"/>
    <s v="Concept Laser m2"/>
    <s v="Concept Laser parameter dev."/>
    <n v="325"/>
    <n v="1200"/>
    <n v="60"/>
    <n v="0.1"/>
    <m/>
    <s v="Density cube"/>
    <m/>
    <x v="0"/>
    <s v="Stripes"/>
    <n v="325"/>
    <n v="1200"/>
    <m/>
    <n v="0.1"/>
    <n v="130"/>
    <x v="1"/>
    <x v="1"/>
    <x v="2"/>
    <n v="0.1"/>
    <n v="80"/>
    <n v="0.09"/>
    <x v="0"/>
    <m/>
    <m/>
    <m/>
    <m/>
    <m/>
    <m/>
    <m/>
    <m/>
    <n v="25.92"/>
    <n v="45.138888888888886"/>
    <m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s v="surface roughness"/>
    <m/>
  </r>
  <r>
    <n v="6"/>
    <n v="30"/>
    <s v="Concept Laser m2"/>
    <s v="Concept Laser parameter dev."/>
    <n v="325"/>
    <n v="1000"/>
    <n v="60"/>
    <n v="0.1"/>
    <m/>
    <s v="Density cube"/>
    <m/>
    <x v="0"/>
    <s v="Stripes"/>
    <n v="325"/>
    <n v="1000"/>
    <m/>
    <n v="0.1"/>
    <n v="130"/>
    <x v="1"/>
    <x v="1"/>
    <x v="2"/>
    <n v="0.1"/>
    <n v="80"/>
    <n v="0.09"/>
    <x v="0"/>
    <m/>
    <m/>
    <m/>
    <m/>
    <m/>
    <m/>
    <m/>
    <m/>
    <n v="21.6"/>
    <n v="54.166666666666664"/>
    <m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s v="surface roughness"/>
    <m/>
  </r>
  <r>
    <n v="6"/>
    <n v="31"/>
    <s v="Concept Laser m2"/>
    <s v="Concept Laser parameter dev."/>
    <n v="325"/>
    <n v="1000"/>
    <n v="60"/>
    <n v="0.1"/>
    <m/>
    <s v="Tensile bars "/>
    <m/>
    <x v="1"/>
    <s v="Stripes"/>
    <n v="325"/>
    <n v="1000"/>
    <m/>
    <n v="0.1"/>
    <n v="130"/>
    <x v="1"/>
    <x v="1"/>
    <x v="2"/>
    <n v="0.1"/>
    <n v="80"/>
    <n v="0.09"/>
    <x v="0"/>
    <m/>
    <m/>
    <m/>
    <m/>
    <m/>
    <m/>
    <m/>
    <m/>
    <n v="21.6"/>
    <n v="54.166666666666664"/>
    <n v="97.349154755965102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6"/>
    <n v="32"/>
    <s v="Concept Laser m2"/>
    <s v="Concept Laser parameter dev."/>
    <n v="325"/>
    <n v="1000"/>
    <n v="60"/>
    <n v="0.1"/>
    <m/>
    <s v="Tensile bars "/>
    <m/>
    <x v="1"/>
    <s v="Stripes"/>
    <n v="325"/>
    <n v="1000"/>
    <m/>
    <n v="0.1"/>
    <n v="130"/>
    <x v="1"/>
    <x v="1"/>
    <x v="2"/>
    <n v="0.1"/>
    <n v="80"/>
    <n v="0.09"/>
    <x v="0"/>
    <m/>
    <m/>
    <m/>
    <m/>
    <m/>
    <m/>
    <m/>
    <m/>
    <n v="21.6"/>
    <n v="54.166666666666664"/>
    <n v="97.657049951740404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6"/>
    <n v="33"/>
    <s v="Concept Laser m2"/>
    <s v="Concept Laser parameter dev."/>
    <n v="325"/>
    <n v="1000"/>
    <n v="60"/>
    <n v="0.1"/>
    <m/>
    <s v="Tensile bars "/>
    <m/>
    <x v="1"/>
    <s v="Stripes"/>
    <n v="325"/>
    <n v="1000"/>
    <m/>
    <n v="0.1"/>
    <n v="130"/>
    <x v="1"/>
    <x v="1"/>
    <x v="2"/>
    <n v="0.1"/>
    <n v="80"/>
    <n v="0.09"/>
    <x v="0"/>
    <m/>
    <m/>
    <m/>
    <m/>
    <m/>
    <m/>
    <m/>
    <m/>
    <n v="21.6"/>
    <n v="54.166666666666664"/>
    <n v="97.5047491851888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6"/>
    <n v="34"/>
    <s v="Concept Laser m2"/>
    <s v="Concept Laser parameter dev."/>
    <n v="325"/>
    <n v="1000"/>
    <n v="60"/>
    <n v="0.1"/>
    <m/>
    <s v="Tensile bars "/>
    <m/>
    <x v="1"/>
    <s v="Stripes"/>
    <n v="325"/>
    <n v="1000"/>
    <m/>
    <n v="0.1"/>
    <n v="130"/>
    <x v="1"/>
    <x v="1"/>
    <x v="2"/>
    <n v="0.1"/>
    <n v="80"/>
    <n v="0.09"/>
    <x v="0"/>
    <m/>
    <m/>
    <m/>
    <m/>
    <m/>
    <m/>
    <m/>
    <m/>
    <n v="21.6"/>
    <n v="54.166666666666664"/>
    <n v="97.746670774708093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6"/>
    <n v="35"/>
    <s v="Concept Laser m2"/>
    <s v="Concept Laser parameter dev."/>
    <n v="325"/>
    <n v="1000"/>
    <n v="60"/>
    <n v="0.1"/>
    <m/>
    <s v="Tensile bars "/>
    <m/>
    <x v="1"/>
    <s v="Stripes"/>
    <n v="325"/>
    <n v="1000"/>
    <m/>
    <n v="0.1"/>
    <n v="130"/>
    <x v="1"/>
    <x v="1"/>
    <x v="2"/>
    <n v="0.1"/>
    <n v="80"/>
    <n v="0.09"/>
    <x v="0"/>
    <m/>
    <m/>
    <m/>
    <m/>
    <m/>
    <m/>
    <m/>
    <m/>
    <n v="21.6"/>
    <n v="54.166666666666664"/>
    <n v="97.239837906349905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6"/>
    <n v="36"/>
    <s v="Concept Laser m2"/>
    <s v="Concept Laser parameter dev."/>
    <n v="325"/>
    <n v="1000"/>
    <n v="60"/>
    <n v="0.1"/>
    <m/>
    <s v="Tensile bars "/>
    <m/>
    <x v="1"/>
    <s v="Stripes"/>
    <n v="325"/>
    <n v="1000"/>
    <m/>
    <n v="0.1"/>
    <n v="130"/>
    <x v="1"/>
    <x v="1"/>
    <x v="2"/>
    <n v="0.1"/>
    <n v="80"/>
    <n v="0.09"/>
    <x v="0"/>
    <m/>
    <m/>
    <m/>
    <m/>
    <m/>
    <m/>
    <m/>
    <m/>
    <n v="21.6"/>
    <n v="54.166666666666664"/>
    <m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6"/>
    <n v="37"/>
    <s v="Concept Laser m2"/>
    <s v="Concept Laser parameter dev."/>
    <n v="325"/>
    <n v="1000"/>
    <n v="60"/>
    <n v="0.1"/>
    <m/>
    <s v="Tensile bars "/>
    <m/>
    <x v="2"/>
    <s v="Stripes"/>
    <n v="325"/>
    <n v="1000"/>
    <m/>
    <n v="0.1"/>
    <n v="130"/>
    <x v="1"/>
    <x v="1"/>
    <x v="2"/>
    <n v="0.1"/>
    <n v="80"/>
    <n v="0.09"/>
    <x v="0"/>
    <m/>
    <m/>
    <m/>
    <m/>
    <m/>
    <m/>
    <m/>
    <m/>
    <n v="21.6"/>
    <n v="54.166666666666664"/>
    <n v="97.828701147917201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6"/>
    <n v="38"/>
    <s v="Concept Laser m2"/>
    <s v="Concept Laser parameter dev."/>
    <n v="325"/>
    <n v="1000"/>
    <n v="60"/>
    <n v="0.1"/>
    <m/>
    <s v="Tensile bars "/>
    <m/>
    <x v="2"/>
    <s v="Stripes"/>
    <n v="325"/>
    <n v="1000"/>
    <m/>
    <n v="0.1"/>
    <n v="130"/>
    <x v="1"/>
    <x v="1"/>
    <x v="2"/>
    <n v="0.1"/>
    <n v="80"/>
    <n v="0.09"/>
    <x v="0"/>
    <m/>
    <m/>
    <m/>
    <m/>
    <m/>
    <m/>
    <m/>
    <m/>
    <n v="21.6"/>
    <n v="54.166666666666664"/>
    <n v="97.841197462331493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6"/>
    <n v="39"/>
    <s v="Concept Laser m2"/>
    <s v="Concept Laser parameter dev."/>
    <n v="325"/>
    <n v="1000"/>
    <n v="60"/>
    <n v="0.1"/>
    <m/>
    <s v="Tensile bars "/>
    <m/>
    <x v="2"/>
    <s v="Stripes"/>
    <n v="325"/>
    <n v="1000"/>
    <m/>
    <n v="0.1"/>
    <n v="130"/>
    <x v="1"/>
    <x v="1"/>
    <x v="2"/>
    <n v="0.1"/>
    <n v="80"/>
    <n v="0.09"/>
    <x v="0"/>
    <m/>
    <m/>
    <m/>
    <m/>
    <m/>
    <m/>
    <m/>
    <m/>
    <n v="21.6"/>
    <n v="54.166666666666664"/>
    <n v="97.773510230740001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6"/>
    <n v="40"/>
    <s v="Concept Laser m2"/>
    <s v="Concept Laser parameter dev."/>
    <n v="325"/>
    <n v="1000"/>
    <n v="60"/>
    <n v="0.1"/>
    <m/>
    <s v="Tensile bars "/>
    <m/>
    <x v="2"/>
    <s v="Stripes"/>
    <n v="325"/>
    <n v="1000"/>
    <m/>
    <n v="0.1"/>
    <n v="130"/>
    <x v="1"/>
    <x v="1"/>
    <x v="2"/>
    <n v="0.1"/>
    <n v="80"/>
    <n v="0.09"/>
    <x v="0"/>
    <m/>
    <m/>
    <m/>
    <m/>
    <m/>
    <m/>
    <m/>
    <m/>
    <n v="21.6"/>
    <n v="54.166666666666664"/>
    <n v="99.142644331176697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6"/>
    <n v="41"/>
    <s v="Concept Laser m2"/>
    <s v="Concept Laser parameter dev."/>
    <n v="325"/>
    <n v="1000"/>
    <n v="60"/>
    <n v="0.1"/>
    <m/>
    <s v="Tensile bars "/>
    <m/>
    <x v="2"/>
    <s v="Stripes"/>
    <n v="325"/>
    <n v="1000"/>
    <m/>
    <n v="0.1"/>
    <n v="130"/>
    <x v="1"/>
    <x v="1"/>
    <x v="2"/>
    <n v="0.1"/>
    <n v="80"/>
    <n v="0.09"/>
    <x v="0"/>
    <m/>
    <m/>
    <m/>
    <m/>
    <m/>
    <m/>
    <m/>
    <m/>
    <n v="21.6"/>
    <n v="54.166666666666664"/>
    <n v="94.867712349166993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6"/>
    <n v="42"/>
    <s v="Concept Laser m2"/>
    <s v="Concept Laser parameter dev."/>
    <n v="325"/>
    <n v="1000"/>
    <n v="60"/>
    <n v="0.1"/>
    <m/>
    <s v="Tensile bars "/>
    <m/>
    <x v="2"/>
    <s v="Stripes"/>
    <n v="325"/>
    <n v="1000"/>
    <m/>
    <n v="0.1"/>
    <n v="130"/>
    <x v="1"/>
    <x v="1"/>
    <x v="2"/>
    <n v="0.1"/>
    <n v="80"/>
    <n v="0.09"/>
    <x v="0"/>
    <m/>
    <m/>
    <m/>
    <m/>
    <m/>
    <m/>
    <m/>
    <m/>
    <n v="21.6"/>
    <n v="54.166666666666664"/>
    <n v="97.119528928171704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6"/>
    <n v="43"/>
    <s v="Concept Laser m2"/>
    <s v="Concept Laser parameter dev."/>
    <n v="325"/>
    <n v="1000"/>
    <n v="60"/>
    <n v="0.1"/>
    <m/>
    <s v="Tensile bars "/>
    <m/>
    <x v="3"/>
    <s v="Stripes"/>
    <n v="325"/>
    <n v="1000"/>
    <m/>
    <n v="0.1"/>
    <n v="130"/>
    <x v="1"/>
    <x v="1"/>
    <x v="2"/>
    <n v="0.1"/>
    <n v="80"/>
    <n v="0.09"/>
    <x v="0"/>
    <m/>
    <m/>
    <m/>
    <m/>
    <m/>
    <m/>
    <m/>
    <m/>
    <n v="21.6"/>
    <n v="54.166666666666664"/>
    <n v="97.217143810186798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6"/>
    <n v="44"/>
    <s v="Concept Laser m2"/>
    <s v="Concept Laser parameter dev."/>
    <n v="325"/>
    <n v="1000"/>
    <n v="60"/>
    <n v="0.1"/>
    <m/>
    <s v="Tensile bars "/>
    <m/>
    <x v="3"/>
    <s v="Stripes"/>
    <n v="325"/>
    <n v="1000"/>
    <m/>
    <n v="0.1"/>
    <n v="130"/>
    <x v="1"/>
    <x v="1"/>
    <x v="2"/>
    <n v="0.1"/>
    <n v="80"/>
    <n v="0.09"/>
    <x v="0"/>
    <m/>
    <m/>
    <m/>
    <m/>
    <m/>
    <m/>
    <m/>
    <m/>
    <n v="21.6"/>
    <n v="54.166666666666664"/>
    <n v="97.049959444943795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6"/>
    <n v="45"/>
    <s v="Concept Laser m2"/>
    <s v="Concept Laser parameter dev."/>
    <n v="325"/>
    <n v="1000"/>
    <n v="60"/>
    <n v="0.1"/>
    <m/>
    <s v="Tensile bars "/>
    <m/>
    <x v="3"/>
    <s v="Stripes"/>
    <n v="325"/>
    <n v="1000"/>
    <m/>
    <n v="0.1"/>
    <n v="130"/>
    <x v="1"/>
    <x v="1"/>
    <x v="2"/>
    <n v="0.1"/>
    <n v="80"/>
    <n v="0.09"/>
    <x v="0"/>
    <m/>
    <m/>
    <m/>
    <m/>
    <m/>
    <m/>
    <m/>
    <m/>
    <n v="21.6"/>
    <n v="54.166666666666664"/>
    <n v="97.641547256116297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6"/>
    <n v="46"/>
    <s v="Concept Laser m2"/>
    <s v="Concept Laser parameter dev."/>
    <n v="325"/>
    <n v="1000"/>
    <n v="60"/>
    <n v="0.1"/>
    <m/>
    <s v="Tensile bars "/>
    <m/>
    <x v="3"/>
    <s v="Stripes"/>
    <n v="325"/>
    <n v="1000"/>
    <m/>
    <n v="0.1"/>
    <n v="130"/>
    <x v="1"/>
    <x v="1"/>
    <x v="2"/>
    <n v="0.1"/>
    <n v="80"/>
    <n v="0.09"/>
    <x v="0"/>
    <m/>
    <m/>
    <m/>
    <m/>
    <m/>
    <m/>
    <m/>
    <m/>
    <n v="21.6"/>
    <n v="54.166666666666664"/>
    <n v="97.028550244602201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6"/>
    <n v="47"/>
    <s v="Concept Laser m2"/>
    <s v="Concept Laser parameter dev."/>
    <n v="325"/>
    <n v="1000"/>
    <n v="60"/>
    <n v="0.1"/>
    <m/>
    <s v="Tensile bars "/>
    <m/>
    <x v="3"/>
    <s v="Stripes"/>
    <n v="325"/>
    <n v="1000"/>
    <m/>
    <n v="0.1"/>
    <n v="130"/>
    <x v="1"/>
    <x v="1"/>
    <x v="2"/>
    <n v="0.1"/>
    <n v="80"/>
    <n v="0.09"/>
    <x v="0"/>
    <m/>
    <m/>
    <m/>
    <m/>
    <m/>
    <m/>
    <m/>
    <m/>
    <n v="21.6"/>
    <n v="54.166666666666664"/>
    <n v="97.208748284339194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6"/>
    <n v="48"/>
    <s v="Concept Laser m2"/>
    <s v="Concept Laser parameter dev."/>
    <n v="325"/>
    <n v="1000"/>
    <n v="60"/>
    <n v="0.1"/>
    <m/>
    <s v="Tensile bars "/>
    <m/>
    <x v="3"/>
    <s v="Stripes"/>
    <n v="325"/>
    <n v="1000"/>
    <m/>
    <n v="0.1"/>
    <n v="130"/>
    <x v="1"/>
    <x v="1"/>
    <x v="2"/>
    <n v="0.1"/>
    <n v="80"/>
    <n v="0.09"/>
    <x v="0"/>
    <m/>
    <m/>
    <m/>
    <m/>
    <m/>
    <m/>
    <m/>
    <m/>
    <n v="21.6"/>
    <n v="54.166666666666664"/>
    <n v="97.372549974315902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7"/>
    <n v="1"/>
    <s v="Concept Laser m2"/>
    <s v="Concept Laser parameter dev."/>
    <n v="325"/>
    <n v="1400"/>
    <n v="60"/>
    <n v="0.08"/>
    <m/>
    <s v="Density cube"/>
    <s v="no support"/>
    <x v="0"/>
    <s v="Stripes"/>
    <n v="200"/>
    <n v="500"/>
    <m/>
    <n v="0.1"/>
    <n v="130"/>
    <x v="1"/>
    <x v="1"/>
    <x v="2"/>
    <n v="0.1"/>
    <n v="80"/>
    <n v="0.09"/>
    <x v="0"/>
    <m/>
    <m/>
    <m/>
    <m/>
    <m/>
    <n v="0.88400000000000001"/>
    <m/>
    <m/>
    <n v="24.192"/>
    <n v="48.363095238095241"/>
    <m/>
    <n v="99.116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7"/>
    <n v="2"/>
    <s v="Concept Laser m2"/>
    <s v="Concept Laser parameter dev."/>
    <n v="325"/>
    <n v="1200"/>
    <n v="60"/>
    <n v="0.08"/>
    <m/>
    <s v="Density cube"/>
    <s v="no support"/>
    <x v="0"/>
    <s v="Stripes"/>
    <n v="200"/>
    <n v="500"/>
    <m/>
    <n v="0.1"/>
    <n v="130"/>
    <x v="1"/>
    <x v="1"/>
    <x v="2"/>
    <n v="0.1"/>
    <n v="80"/>
    <n v="0.09"/>
    <x v="0"/>
    <m/>
    <m/>
    <m/>
    <m/>
    <m/>
    <n v="0.61"/>
    <m/>
    <m/>
    <n v="20.736000000000001"/>
    <n v="56.423611111111114"/>
    <m/>
    <n v="99.39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7"/>
    <n v="3"/>
    <s v="Concept Laser m2"/>
    <s v="Concept Laser parameter dev."/>
    <n v="325"/>
    <n v="1000"/>
    <n v="60"/>
    <n v="0.08"/>
    <m/>
    <s v="Density cube"/>
    <s v="no support"/>
    <x v="0"/>
    <s v="Stripes"/>
    <n v="200"/>
    <n v="500"/>
    <m/>
    <n v="0.1"/>
    <n v="130"/>
    <x v="1"/>
    <x v="1"/>
    <x v="2"/>
    <n v="0.1"/>
    <n v="80"/>
    <n v="0.09"/>
    <x v="0"/>
    <m/>
    <m/>
    <m/>
    <m/>
    <m/>
    <n v="0.70099999999999996"/>
    <m/>
    <m/>
    <n v="17.28"/>
    <n v="67.708333333333343"/>
    <m/>
    <n v="99.299000000000007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7"/>
    <n v="4"/>
    <s v="Concept Laser m2"/>
    <s v="Concept Laser parameter dev."/>
    <n v="325"/>
    <n v="1400"/>
    <n v="60"/>
    <n v="0.1"/>
    <m/>
    <s v="Density cube"/>
    <s v="no support"/>
    <x v="0"/>
    <s v="Stripes"/>
    <n v="200"/>
    <n v="500"/>
    <m/>
    <n v="0.1"/>
    <n v="130"/>
    <x v="1"/>
    <x v="1"/>
    <x v="2"/>
    <n v="0.1"/>
    <n v="80"/>
    <n v="0.09"/>
    <x v="0"/>
    <m/>
    <m/>
    <m/>
    <m/>
    <m/>
    <n v="0.75900000000000001"/>
    <m/>
    <m/>
    <n v="30.240000000000002"/>
    <n v="38.69047619047619"/>
    <m/>
    <n v="99.241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7"/>
    <n v="5"/>
    <s v="Concept Laser m2"/>
    <s v="Concept Laser parameter dev."/>
    <n v="325"/>
    <n v="1200"/>
    <n v="60"/>
    <n v="0.1"/>
    <m/>
    <s v="Density cube"/>
    <s v="no support"/>
    <x v="0"/>
    <s v="Stripes"/>
    <n v="200"/>
    <n v="500"/>
    <m/>
    <n v="0.1"/>
    <n v="130"/>
    <x v="1"/>
    <x v="1"/>
    <x v="2"/>
    <n v="0.1"/>
    <n v="80"/>
    <n v="0.09"/>
    <x v="0"/>
    <m/>
    <m/>
    <m/>
    <m/>
    <m/>
    <n v="0.55200000000000005"/>
    <m/>
    <m/>
    <n v="25.92"/>
    <n v="45.138888888888886"/>
    <m/>
    <n v="99.447999999999993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7"/>
    <n v="6"/>
    <s v="Concept Laser m2"/>
    <s v="Concept Laser parameter dev."/>
    <n v="325"/>
    <n v="1000"/>
    <n v="60"/>
    <n v="0.1"/>
    <m/>
    <s v="Density cube"/>
    <s v="no support"/>
    <x v="0"/>
    <s v="Stripes"/>
    <n v="200"/>
    <n v="500"/>
    <m/>
    <n v="0.1"/>
    <n v="130"/>
    <x v="1"/>
    <x v="1"/>
    <x v="2"/>
    <n v="0.1"/>
    <n v="80"/>
    <n v="0.09"/>
    <x v="0"/>
    <m/>
    <m/>
    <m/>
    <m/>
    <m/>
    <n v="0.33100000000000002"/>
    <m/>
    <m/>
    <n v="21.6"/>
    <n v="54.166666666666664"/>
    <m/>
    <n v="99.668999999999997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7"/>
    <n v="7"/>
    <s v="Concept Laser m2"/>
    <s v="Concept Laser parameter dev."/>
    <n v="350"/>
    <n v="1200"/>
    <n v="60"/>
    <n v="0.14000000000000001"/>
    <m/>
    <s v="Density cube"/>
    <s v="no support"/>
    <x v="0"/>
    <s v="Stripes"/>
    <n v="200"/>
    <n v="500"/>
    <m/>
    <n v="0.1"/>
    <n v="150"/>
    <x v="1"/>
    <x v="1"/>
    <x v="2"/>
    <n v="0.1"/>
    <n v="80"/>
    <n v="0.09"/>
    <x v="0"/>
    <m/>
    <m/>
    <m/>
    <m/>
    <m/>
    <n v="0.69799999999999995"/>
    <m/>
    <m/>
    <n v="36.288000000000011"/>
    <n v="34.722222222222214"/>
    <m/>
    <n v="99.302000000000007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7"/>
    <n v="8"/>
    <s v="Concept Laser m2"/>
    <s v="Concept Laser parameter dev."/>
    <n v="350"/>
    <n v="1000"/>
    <n v="60"/>
    <n v="0.14000000000000001"/>
    <m/>
    <s v="Density cube"/>
    <s v="no support"/>
    <x v="0"/>
    <s v="Stripes"/>
    <n v="200"/>
    <n v="500"/>
    <m/>
    <n v="0.1"/>
    <n v="150"/>
    <x v="1"/>
    <x v="1"/>
    <x v="2"/>
    <n v="0.1"/>
    <n v="80"/>
    <n v="0.09"/>
    <x v="0"/>
    <m/>
    <m/>
    <m/>
    <m/>
    <m/>
    <n v="0.64500000000000002"/>
    <m/>
    <m/>
    <n v="30.240000000000002"/>
    <n v="41.666666666666664"/>
    <m/>
    <n v="99.355000000000004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7"/>
    <n v="9"/>
    <s v="Concept Laser m2"/>
    <s v="Concept Laser parameter dev."/>
    <n v="350"/>
    <n v="1000"/>
    <n v="60"/>
    <n v="0.16"/>
    <m/>
    <s v="Density cube"/>
    <s v="no support"/>
    <x v="0"/>
    <s v="Stripes"/>
    <n v="200"/>
    <n v="500"/>
    <m/>
    <n v="0.1"/>
    <n v="150"/>
    <x v="1"/>
    <x v="1"/>
    <x v="2"/>
    <n v="0.1"/>
    <n v="80"/>
    <n v="0.09"/>
    <x v="0"/>
    <m/>
    <m/>
    <m/>
    <m/>
    <m/>
    <n v="0.624"/>
    <m/>
    <m/>
    <n v="34.56"/>
    <n v="36.458333333333336"/>
    <n v="97.232243587668194"/>
    <n v="99.376000000000005"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7"/>
    <n v="10"/>
    <s v="Concept Laser m2"/>
    <s v="Concept Laser parameter dev."/>
    <n v="325"/>
    <n v="1000"/>
    <n v="60"/>
    <n v="0.1"/>
    <m/>
    <s v="Tensile bars "/>
    <s v="no support"/>
    <x v="2"/>
    <s v="Stripes"/>
    <n v="200"/>
    <n v="500"/>
    <m/>
    <n v="0.1"/>
    <n v="130"/>
    <x v="1"/>
    <x v="1"/>
    <x v="2"/>
    <n v="0.1"/>
    <n v="80"/>
    <n v="0.09"/>
    <x v="0"/>
    <m/>
    <m/>
    <m/>
    <m/>
    <m/>
    <m/>
    <m/>
    <m/>
    <n v="21.6"/>
    <n v="54.166666666666664"/>
    <n v="97.243021137162799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7"/>
    <n v="11"/>
    <s v="Concept Laser m2"/>
    <s v="Concept Laser parameter dev."/>
    <n v="325"/>
    <n v="1000"/>
    <n v="60"/>
    <n v="0.1"/>
    <m/>
    <s v="Tensile bars "/>
    <s v="no support"/>
    <x v="2"/>
    <s v="Stripes"/>
    <n v="200"/>
    <n v="500"/>
    <m/>
    <n v="0.1"/>
    <n v="130"/>
    <x v="1"/>
    <x v="1"/>
    <x v="2"/>
    <n v="0.1"/>
    <n v="80"/>
    <n v="0.09"/>
    <x v="0"/>
    <m/>
    <m/>
    <m/>
    <m/>
    <m/>
    <m/>
    <m/>
    <m/>
    <n v="21.6"/>
    <n v="54.166666666666664"/>
    <n v="97.677384229000396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7"/>
    <n v="12"/>
    <s v="Concept Laser m2"/>
    <s v="Concept Laser parameter dev."/>
    <n v="325"/>
    <n v="1000"/>
    <n v="60"/>
    <n v="0.1"/>
    <m/>
    <s v="Tensile bars "/>
    <s v="no support"/>
    <x v="2"/>
    <s v="Stripes"/>
    <n v="200"/>
    <n v="500"/>
    <m/>
    <n v="0.1"/>
    <n v="130"/>
    <x v="1"/>
    <x v="1"/>
    <x v="2"/>
    <n v="0.1"/>
    <n v="80"/>
    <n v="0.09"/>
    <x v="0"/>
    <m/>
    <m/>
    <m/>
    <m/>
    <m/>
    <m/>
    <m/>
    <m/>
    <n v="21.6"/>
    <n v="54.166666666666664"/>
    <n v="97.268916369733802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7"/>
    <n v="13"/>
    <s v="Concept Laser m2"/>
    <s v="Concept Laser parameter dev."/>
    <n v="325"/>
    <n v="1000"/>
    <n v="60"/>
    <n v="0.1"/>
    <m/>
    <s v="Tensile bars "/>
    <s v="no support"/>
    <x v="2"/>
    <s v="Stripes"/>
    <n v="200"/>
    <n v="500"/>
    <m/>
    <n v="0.1"/>
    <n v="130"/>
    <x v="1"/>
    <x v="1"/>
    <x v="2"/>
    <n v="0.1"/>
    <n v="80"/>
    <n v="0.09"/>
    <x v="0"/>
    <m/>
    <m/>
    <m/>
    <m/>
    <m/>
    <m/>
    <m/>
    <m/>
    <n v="21.6"/>
    <n v="54.166666666666664"/>
    <n v="97.651407816014796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7"/>
    <n v="14"/>
    <s v="Concept Laser m2"/>
    <s v="Concept Laser parameter dev."/>
    <n v="325"/>
    <n v="1000"/>
    <n v="60"/>
    <n v="0.1"/>
    <m/>
    <s v="Tensile bars "/>
    <s v="Supports"/>
    <x v="2"/>
    <s v="Stripes"/>
    <n v="200"/>
    <n v="500"/>
    <m/>
    <n v="0.1"/>
    <n v="130"/>
    <x v="1"/>
    <x v="1"/>
    <x v="2"/>
    <n v="0.1"/>
    <n v="80"/>
    <n v="0.09"/>
    <x v="0"/>
    <m/>
    <m/>
    <m/>
    <m/>
    <m/>
    <m/>
    <m/>
    <m/>
    <n v="21.6"/>
    <n v="54.166666666666664"/>
    <n v="97.574115278660699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7"/>
    <n v="15"/>
    <s v="Concept Laser m2"/>
    <s v="Concept Laser parameter dev."/>
    <n v="325"/>
    <n v="1000"/>
    <n v="60"/>
    <n v="0.1"/>
    <m/>
    <s v="Tensile bars "/>
    <s v="Supports"/>
    <x v="2"/>
    <s v="Stripes"/>
    <n v="200"/>
    <n v="500"/>
    <m/>
    <n v="0.1"/>
    <n v="130"/>
    <x v="1"/>
    <x v="1"/>
    <x v="2"/>
    <n v="0.1"/>
    <n v="80"/>
    <n v="0.09"/>
    <x v="0"/>
    <m/>
    <m/>
    <m/>
    <m/>
    <m/>
    <m/>
    <m/>
    <m/>
    <n v="21.6"/>
    <n v="54.166666666666664"/>
    <n v="97.583059454017899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7"/>
    <n v="16"/>
    <s v="Concept Laser m2"/>
    <s v="Concept Laser parameter dev."/>
    <n v="325"/>
    <n v="1000"/>
    <n v="60"/>
    <n v="0.1"/>
    <m/>
    <s v="Tensile bars "/>
    <s v="Supports"/>
    <x v="2"/>
    <s v="Stripes"/>
    <n v="200"/>
    <n v="500"/>
    <m/>
    <n v="0.1"/>
    <n v="130"/>
    <x v="1"/>
    <x v="1"/>
    <x v="2"/>
    <n v="0.1"/>
    <n v="80"/>
    <n v="0.09"/>
    <x v="0"/>
    <m/>
    <m/>
    <m/>
    <m/>
    <m/>
    <m/>
    <m/>
    <m/>
    <n v="21.6"/>
    <n v="54.166666666666664"/>
    <n v="97.582446068668801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7"/>
    <n v="17"/>
    <s v="Concept Laser m2"/>
    <s v="Concept Laser parameter dev."/>
    <n v="325"/>
    <n v="1000"/>
    <n v="60"/>
    <n v="0.1"/>
    <m/>
    <s v="Tensile bars "/>
    <s v="Supports"/>
    <x v="2"/>
    <s v="Stripes"/>
    <n v="200"/>
    <n v="500"/>
    <m/>
    <n v="0.1"/>
    <n v="130"/>
    <x v="1"/>
    <x v="1"/>
    <x v="2"/>
    <n v="0.1"/>
    <n v="80"/>
    <n v="0.09"/>
    <x v="0"/>
    <m/>
    <m/>
    <m/>
    <m/>
    <m/>
    <m/>
    <m/>
    <m/>
    <n v="21.6"/>
    <n v="54.166666666666664"/>
    <n v="97.711141531133606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7"/>
    <n v="18"/>
    <s v="Concept Laser m2"/>
    <s v="Concept Laser parameter dev."/>
    <n v="350"/>
    <n v="1000"/>
    <n v="60"/>
    <n v="0.14000000000000001"/>
    <m/>
    <s v="Tensile bars "/>
    <s v="Supports"/>
    <x v="2"/>
    <s v="Stripes"/>
    <n v="200"/>
    <n v="500"/>
    <m/>
    <n v="0.1"/>
    <n v="150"/>
    <x v="1"/>
    <x v="1"/>
    <x v="2"/>
    <n v="0.1"/>
    <n v="80"/>
    <n v="0.09"/>
    <x v="0"/>
    <m/>
    <m/>
    <m/>
    <m/>
    <m/>
    <m/>
    <m/>
    <m/>
    <n v="30.240000000000002"/>
    <n v="41.666666666666664"/>
    <n v="98.020900587243702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7"/>
    <n v="19"/>
    <s v="Concept Laser m2"/>
    <s v="Concept Laser parameter dev."/>
    <n v="350"/>
    <n v="1000"/>
    <n v="60"/>
    <n v="0.14000000000000001"/>
    <m/>
    <s v="Tensile bars "/>
    <s v="Supports"/>
    <x v="2"/>
    <s v="Stripes"/>
    <n v="200"/>
    <n v="500"/>
    <m/>
    <n v="0.1"/>
    <n v="150"/>
    <x v="1"/>
    <x v="1"/>
    <x v="2"/>
    <n v="0.1"/>
    <n v="80"/>
    <n v="0.09"/>
    <x v="0"/>
    <m/>
    <m/>
    <m/>
    <m/>
    <m/>
    <m/>
    <m/>
    <m/>
    <n v="30.240000000000002"/>
    <n v="41.666666666666664"/>
    <n v="97.980846758819098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7"/>
    <n v="20"/>
    <s v="Concept Laser m2"/>
    <s v="Concept Laser parameter dev."/>
    <n v="350"/>
    <n v="1000"/>
    <n v="60"/>
    <n v="0.14000000000000001"/>
    <m/>
    <s v="Tensile bars "/>
    <s v="Supports"/>
    <x v="2"/>
    <s v="Stripes"/>
    <n v="200"/>
    <n v="500"/>
    <m/>
    <n v="0.1"/>
    <n v="150"/>
    <x v="1"/>
    <x v="1"/>
    <x v="2"/>
    <n v="0.1"/>
    <n v="80"/>
    <n v="0.09"/>
    <x v="0"/>
    <m/>
    <m/>
    <m/>
    <m/>
    <m/>
    <m/>
    <m/>
    <m/>
    <n v="30.240000000000002"/>
    <n v="41.666666666666664"/>
    <n v="97.953799708568695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7"/>
    <n v="21"/>
    <s v="Concept Laser m2"/>
    <s v="Concept Laser parameter dev."/>
    <n v="350"/>
    <n v="1000"/>
    <n v="60"/>
    <n v="0.14000000000000001"/>
    <m/>
    <s v="Tensile bars "/>
    <s v="Supports"/>
    <x v="2"/>
    <s v="Stripes"/>
    <n v="200"/>
    <n v="500"/>
    <m/>
    <n v="0.1"/>
    <n v="150"/>
    <x v="1"/>
    <x v="1"/>
    <x v="2"/>
    <n v="0.1"/>
    <n v="80"/>
    <n v="0.09"/>
    <x v="0"/>
    <m/>
    <m/>
    <m/>
    <m/>
    <m/>
    <m/>
    <m/>
    <m/>
    <n v="30.240000000000002"/>
    <n v="41.666666666666664"/>
    <n v="97.388031073175398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7"/>
    <n v="22"/>
    <s v="Concept Laser m2"/>
    <s v="Concept Laser parameter dev."/>
    <n v="350"/>
    <n v="1000"/>
    <n v="60"/>
    <n v="0.14000000000000001"/>
    <m/>
    <s v="Tensile bars "/>
    <s v="no support"/>
    <x v="1"/>
    <s v="Stripes"/>
    <n v="200"/>
    <n v="500"/>
    <m/>
    <n v="0.1"/>
    <n v="150"/>
    <x v="1"/>
    <x v="1"/>
    <x v="2"/>
    <n v="0.1"/>
    <n v="80"/>
    <n v="0.09"/>
    <x v="0"/>
    <m/>
    <m/>
    <m/>
    <m/>
    <m/>
    <m/>
    <m/>
    <m/>
    <n v="30.240000000000002"/>
    <n v="41.666666666666664"/>
    <n v="97.453200464482194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7"/>
    <n v="23"/>
    <s v="Concept Laser m2"/>
    <s v="Concept Laser parameter dev."/>
    <n v="350"/>
    <n v="1000"/>
    <n v="60"/>
    <n v="0.14000000000000001"/>
    <m/>
    <s v="Tensile bars "/>
    <s v="no support"/>
    <x v="1"/>
    <s v="Stripes"/>
    <n v="200"/>
    <n v="500"/>
    <m/>
    <n v="0.1"/>
    <n v="150"/>
    <x v="1"/>
    <x v="1"/>
    <x v="2"/>
    <n v="0.1"/>
    <n v="80"/>
    <n v="0.09"/>
    <x v="0"/>
    <m/>
    <m/>
    <m/>
    <m/>
    <m/>
    <m/>
    <m/>
    <m/>
    <n v="30.240000000000002"/>
    <n v="41.666666666666664"/>
    <n v="97.448348626786498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7"/>
    <n v="24"/>
    <s v="Concept Laser m2"/>
    <s v="Concept Laser parameter dev."/>
    <n v="350"/>
    <n v="1000"/>
    <n v="60"/>
    <n v="0.14000000000000001"/>
    <m/>
    <s v="Tensile bars "/>
    <s v="no support"/>
    <x v="1"/>
    <s v="Stripes"/>
    <n v="200"/>
    <n v="500"/>
    <m/>
    <n v="0.1"/>
    <n v="150"/>
    <x v="1"/>
    <x v="1"/>
    <x v="2"/>
    <n v="0.1"/>
    <n v="80"/>
    <n v="0.09"/>
    <x v="0"/>
    <m/>
    <m/>
    <m/>
    <m/>
    <m/>
    <m/>
    <m/>
    <m/>
    <n v="30.240000000000002"/>
    <n v="41.666666666666664"/>
    <n v="97.3881137851712"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7"/>
    <n v="25"/>
    <s v="Concept Laser m2"/>
    <s v="Concept Laser parameter dev."/>
    <n v="350"/>
    <n v="1000"/>
    <n v="60"/>
    <n v="0.14000000000000001"/>
    <m/>
    <s v="Tensile bars "/>
    <s v="no support"/>
    <x v="1"/>
    <s v="Stripes"/>
    <n v="200"/>
    <n v="500"/>
    <m/>
    <n v="0.1"/>
    <n v="150"/>
    <x v="1"/>
    <x v="1"/>
    <x v="2"/>
    <n v="0.1"/>
    <n v="80"/>
    <n v="0.09"/>
    <x v="0"/>
    <m/>
    <m/>
    <m/>
    <m/>
    <m/>
    <m/>
    <m/>
    <m/>
    <n v="30.240000000000002"/>
    <n v="41.666666666666664"/>
    <m/>
    <m/>
    <s v="AlMgty80"/>
    <x v="3"/>
    <x v="1"/>
    <n v="0"/>
    <n v="0.05"/>
    <n v="0"/>
    <n v="7.0000000000000007E-2"/>
    <n v="0"/>
    <n v="0.01"/>
    <n v="0"/>
    <n v="0.01"/>
    <n v="0"/>
    <n v="11"/>
    <n v="0"/>
    <n v="1.35E-2"/>
    <s v="&lt;"/>
    <n v="0.01"/>
    <n v="0"/>
    <n v="0.09"/>
    <n v="28.5"/>
    <n v="46.3"/>
    <n v="74"/>
    <n v="16"/>
    <n v="1.22"/>
    <n v="1.54"/>
    <s v="Yes"/>
    <m/>
    <m/>
  </r>
  <r>
    <n v="1"/>
    <n v="1"/>
    <s v="EOS M 290"/>
    <s v="EOS parameter dev."/>
    <n v="370"/>
    <n v="1175"/>
    <n v="50"/>
    <n v="0.1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n v="99.471000000000004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"/>
    <n v="2"/>
    <s v="EOS M 290"/>
    <s v="EOS parameter dev."/>
    <n v="370"/>
    <n v="1500"/>
    <n v="50"/>
    <n v="0.1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27"/>
    <n v="49.333333333333336"/>
    <m/>
    <n v="99.18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"/>
    <n v="3"/>
    <s v="EOS M 290"/>
    <s v="EOS parameter dev."/>
    <n v="370"/>
    <n v="1850"/>
    <n v="50"/>
    <n v="0.1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33.300000000000004"/>
    <n v="40"/>
    <m/>
    <n v="99.076999999999998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"/>
    <n v="4"/>
    <s v="EOS M 290"/>
    <s v="EOS parameter dev."/>
    <n v="370"/>
    <n v="2175"/>
    <n v="50"/>
    <n v="0.1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39.15"/>
    <n v="34.022988505747129"/>
    <m/>
    <n v="99.456999999999994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"/>
    <n v="5"/>
    <s v="EOS M 290"/>
    <s v="EOS parameter dev."/>
    <n v="370"/>
    <n v="2500"/>
    <n v="50"/>
    <n v="0.1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45"/>
    <n v="29.6"/>
    <m/>
    <n v="98.466999999999999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2"/>
    <n v="1"/>
    <s v="EOS M 290"/>
    <s v="EOS parameter dev."/>
    <n v="370"/>
    <n v="725"/>
    <n v="50"/>
    <n v="0.16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20.88"/>
    <n v="63.793103448275865"/>
    <m/>
    <n v="99.481999999999999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2"/>
    <n v="2"/>
    <s v="EOS M 290"/>
    <s v="EOS parameter dev."/>
    <n v="370"/>
    <n v="925"/>
    <n v="50"/>
    <n v="0.16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26.64"/>
    <n v="50"/>
    <m/>
    <n v="99.66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2"/>
    <n v="3"/>
    <s v="EOS M 290"/>
    <s v="EOS parameter dev."/>
    <n v="370"/>
    <n v="1150"/>
    <n v="50"/>
    <n v="0.16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33.120000000000005"/>
    <n v="40.217391304347821"/>
    <m/>
    <n v="99.426000000000002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2"/>
    <n v="4"/>
    <s v="EOS M 290"/>
    <s v="EOS parameter dev."/>
    <n v="370"/>
    <n v="1350"/>
    <n v="50"/>
    <n v="0.16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38.880000000000003"/>
    <n v="34.25925925925926"/>
    <m/>
    <n v="98.936000000000007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2"/>
    <n v="5"/>
    <s v="EOS M 290"/>
    <s v="EOS parameter dev."/>
    <n v="370"/>
    <n v="1550"/>
    <n v="50"/>
    <n v="0.16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44.64"/>
    <n v="29.838709677419352"/>
    <m/>
    <n v="98.268000000000001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2"/>
    <n v="6"/>
    <s v="EOS M 290"/>
    <s v="EOS parameter dev."/>
    <n v="370"/>
    <n v="825"/>
    <n v="50"/>
    <n v="0.14000000000000001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20.790000000000003"/>
    <n v="64.069264069264065"/>
    <m/>
    <n v="99.52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2"/>
    <n v="7"/>
    <s v="EOS M 290"/>
    <s v="EOS parameter dev."/>
    <n v="370"/>
    <n v="1050"/>
    <n v="50"/>
    <n v="0.14000000000000001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26.46"/>
    <n v="50.340136054421762"/>
    <m/>
    <n v="99.727000000000004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2"/>
    <n v="8"/>
    <s v="EOS M 290"/>
    <s v="EOS parameter dev."/>
    <n v="370"/>
    <n v="1300"/>
    <n v="50"/>
    <n v="0.14000000000000001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n v="99.837999999999994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2"/>
    <n v="9"/>
    <s v="EOS M 290"/>
    <s v="EOS parameter dev."/>
    <n v="370"/>
    <n v="1525"/>
    <n v="50"/>
    <n v="0.14000000000000001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38.430000000000007"/>
    <n v="34.660421545667447"/>
    <m/>
    <n v="99.004999999999995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2"/>
    <n v="10"/>
    <s v="EOS M 290"/>
    <s v="EOS parameter dev."/>
    <n v="370"/>
    <n v="1775"/>
    <n v="50"/>
    <n v="0.14000000000000001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44.730000000000004"/>
    <n v="29.778672032193157"/>
    <m/>
    <n v="98.358000000000004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2"/>
    <n v="11"/>
    <s v="EOS M 290"/>
    <s v="EOS parameter dev."/>
    <n v="370"/>
    <n v="975"/>
    <n v="50"/>
    <n v="0.12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21.06"/>
    <n v="63.247863247863251"/>
    <m/>
    <n v="99.742000000000004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2"/>
    <n v="12"/>
    <s v="EOS M 290"/>
    <s v="EOS parameter dev."/>
    <n v="370"/>
    <n v="1250"/>
    <n v="50"/>
    <n v="0.12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27"/>
    <n v="49.333333333333336"/>
    <m/>
    <n v="99.792000000000002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2"/>
    <n v="13"/>
    <s v="EOS M 290"/>
    <s v="EOS parameter dev."/>
    <n v="370"/>
    <n v="1525"/>
    <n v="50"/>
    <n v="0.12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32.940000000000005"/>
    <n v="40.437158469945352"/>
    <m/>
    <n v="99.456000000000003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2"/>
    <n v="14"/>
    <s v="EOS M 290"/>
    <s v="EOS parameter dev."/>
    <n v="370"/>
    <n v="1800"/>
    <n v="50"/>
    <n v="0.12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38.879999999999995"/>
    <n v="34.25925925925926"/>
    <m/>
    <n v="99.046999999999997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2"/>
    <n v="15"/>
    <s v="EOS M 290"/>
    <s v="EOS parameter dev."/>
    <n v="370"/>
    <n v="2075"/>
    <n v="50"/>
    <n v="0.12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44.82"/>
    <n v="29.718875502008032"/>
    <m/>
    <n v="98.587000000000003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2"/>
    <n v="16"/>
    <s v="EOS M 290"/>
    <s v="EOS parameter dev."/>
    <n v="370"/>
    <n v="1175"/>
    <n v="50"/>
    <n v="0.1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n v="99.855000000000004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2"/>
    <n v="17"/>
    <s v="EOS M 290"/>
    <s v="EOS parameter dev."/>
    <n v="370"/>
    <n v="1500"/>
    <n v="50"/>
    <n v="0.1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27"/>
    <n v="49.333333333333336"/>
    <m/>
    <n v="99.843000000000004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2"/>
    <n v="18"/>
    <s v="EOS M 290"/>
    <s v="EOS parameter dev."/>
    <n v="370"/>
    <n v="1850"/>
    <n v="50"/>
    <n v="0.1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33.300000000000004"/>
    <n v="40"/>
    <m/>
    <n v="99.622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2"/>
    <n v="19"/>
    <s v="EOS M 290"/>
    <s v="EOS parameter dev."/>
    <n v="370"/>
    <n v="2175"/>
    <n v="50"/>
    <n v="0.1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39.15"/>
    <n v="34.022988505747129"/>
    <m/>
    <n v="99.554000000000002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2"/>
    <n v="20"/>
    <s v="EOS M 290"/>
    <s v="EOS parameter dev."/>
    <n v="370"/>
    <n v="2500"/>
    <n v="50"/>
    <n v="0.1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45"/>
    <n v="29.6"/>
    <m/>
    <n v="98.977000000000004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2"/>
    <n v="21"/>
    <s v="EOS M 290"/>
    <s v="EOS parameter dev."/>
    <n v="370"/>
    <n v="1450"/>
    <n v="50"/>
    <n v="0.08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20.88"/>
    <n v="63.793103448275865"/>
    <m/>
    <n v="99.831999999999994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2"/>
    <n v="22"/>
    <s v="EOS M 290"/>
    <s v="EOS parameter dev."/>
    <n v="370"/>
    <n v="1700"/>
    <n v="50"/>
    <n v="0.08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24.48"/>
    <n v="54.411764705882355"/>
    <m/>
    <n v="99.718000000000004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2"/>
    <n v="23"/>
    <s v="EOS M 290"/>
    <s v="EOS parameter dev."/>
    <n v="370"/>
    <n v="1975"/>
    <n v="50"/>
    <n v="0.08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28.44"/>
    <n v="46.835443037974684"/>
    <m/>
    <n v="99.525000000000006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2"/>
    <n v="24"/>
    <s v="EOS M 290"/>
    <s v="EOS parameter dev."/>
    <n v="370"/>
    <n v="2225"/>
    <n v="50"/>
    <n v="0.08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32.04"/>
    <n v="41.573033707865164"/>
    <m/>
    <n v="99.495000000000005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2"/>
    <n v="25"/>
    <s v="EOS M 290"/>
    <s v="EOS parameter dev."/>
    <n v="370"/>
    <n v="2500"/>
    <n v="50"/>
    <n v="0.08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36"/>
    <n v="37"/>
    <m/>
    <n v="98.989000000000004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3"/>
    <n v="1"/>
    <s v="EOS M 290"/>
    <s v="EOS parameter dev."/>
    <n v="370"/>
    <n v="625"/>
    <n v="60"/>
    <n v="0.16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21.6"/>
    <n v="61.666666666666664"/>
    <m/>
    <n v="95.462999999999994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3"/>
    <n v="2"/>
    <s v="EOS M 290"/>
    <s v="EOS parameter dev."/>
    <n v="370"/>
    <n v="775"/>
    <n v="60"/>
    <n v="0.16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26.784000000000002"/>
    <n v="49.731182795698921"/>
    <m/>
    <n v="98.721000000000004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3"/>
    <n v="3"/>
    <s v="EOS M 290"/>
    <s v="EOS parameter dev."/>
    <n v="370"/>
    <n v="975"/>
    <n v="60"/>
    <n v="0.16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33.695999999999998"/>
    <n v="39.529914529914535"/>
    <m/>
    <n v="99.441999999999993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3"/>
    <n v="4"/>
    <s v="EOS M 290"/>
    <s v="EOS parameter dev."/>
    <n v="370"/>
    <n v="1125"/>
    <n v="60"/>
    <n v="0.16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38.880000000000003"/>
    <n v="34.25925925925926"/>
    <m/>
    <n v="99.242999999999995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3"/>
    <n v="5"/>
    <s v="EOS M 290"/>
    <s v="EOS parameter dev."/>
    <n v="370"/>
    <n v="1300"/>
    <n v="60"/>
    <n v="0.16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44.928000000000004"/>
    <n v="29.647435897435898"/>
    <m/>
    <n v="98.777000000000001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3"/>
    <n v="6"/>
    <s v="EOS M 290"/>
    <s v="EOS parameter dev."/>
    <n v="370"/>
    <n v="700"/>
    <n v="60"/>
    <n v="0.14000000000000001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21.168000000000003"/>
    <n v="62.925170068027199"/>
    <m/>
    <n v="97.04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3"/>
    <n v="7"/>
    <s v="EOS M 290"/>
    <s v="EOS parameter dev."/>
    <n v="370"/>
    <n v="875"/>
    <n v="60"/>
    <n v="0.14000000000000001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26.46"/>
    <n v="50.340136054421762"/>
    <m/>
    <n v="99.162000000000006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3"/>
    <n v="8"/>
    <s v="EOS M 290"/>
    <s v="EOS parameter dev."/>
    <n v="370"/>
    <n v="1075"/>
    <n v="60"/>
    <n v="0.14000000000000001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32.508000000000003"/>
    <n v="40.974529346622361"/>
    <m/>
    <n v="99.584999999999994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3"/>
    <n v="9"/>
    <s v="EOS M 290"/>
    <s v="EOS parameter dev."/>
    <n v="370"/>
    <n v="1275"/>
    <n v="60"/>
    <n v="0.14000000000000001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38.556000000000004"/>
    <n v="34.547152194211016"/>
    <m/>
    <n v="99.688000000000002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3"/>
    <n v="10"/>
    <s v="EOS M 290"/>
    <s v="EOS parameter dev."/>
    <n v="370"/>
    <n v="1475"/>
    <n v="60"/>
    <n v="0.14000000000000001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44.604000000000006"/>
    <n v="29.862792574656979"/>
    <m/>
    <n v="99.251000000000005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3"/>
    <n v="11"/>
    <s v="EOS M 290"/>
    <s v="EOS parameter dev."/>
    <n v="370"/>
    <n v="825"/>
    <n v="60"/>
    <n v="0.12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21.384"/>
    <n v="62.289562289562298"/>
    <m/>
    <n v="98.284000000000006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3"/>
    <n v="12"/>
    <s v="EOS M 290"/>
    <s v="EOS parameter dev."/>
    <n v="370"/>
    <n v="1050"/>
    <n v="60"/>
    <n v="0.12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27.215999999999998"/>
    <n v="48.941798941798943"/>
    <m/>
    <n v="99.498999999999995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3"/>
    <n v="13"/>
    <s v="EOS M 290"/>
    <s v="EOS parameter dev."/>
    <n v="370"/>
    <n v="1275"/>
    <n v="60"/>
    <n v="0.12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33.048000000000002"/>
    <n v="40.305010893246191"/>
    <m/>
    <n v="99.534000000000006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3"/>
    <n v="14"/>
    <s v="EOS M 290"/>
    <s v="EOS parameter dev."/>
    <n v="370"/>
    <n v="1500"/>
    <n v="60"/>
    <n v="0.12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38.879999999999995"/>
    <n v="34.25925925925926"/>
    <m/>
    <n v="99.382000000000005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3"/>
    <n v="15"/>
    <s v="EOS M 290"/>
    <s v="EOS parameter dev."/>
    <n v="370"/>
    <n v="1725"/>
    <n v="60"/>
    <n v="0.12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44.712000000000003"/>
    <n v="29.790660225442835"/>
    <m/>
    <n v="99.042000000000002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3"/>
    <n v="16"/>
    <s v="EOS M 290"/>
    <s v="EOS parameter dev."/>
    <n v="370"/>
    <n v="975"/>
    <n v="60"/>
    <n v="0.1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21.060000000000002"/>
    <n v="63.247863247863243"/>
    <m/>
    <n v="99.376999999999995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3"/>
    <n v="17"/>
    <s v="EOS M 290"/>
    <s v="EOS parameter dev."/>
    <n v="370"/>
    <n v="1250"/>
    <n v="60"/>
    <n v="0.1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27"/>
    <n v="49.333333333333336"/>
    <m/>
    <n v="99.79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3"/>
    <n v="18"/>
    <s v="EOS M 290"/>
    <s v="EOS parameter dev."/>
    <n v="370"/>
    <n v="1525"/>
    <n v="60"/>
    <n v="0.1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32.940000000000005"/>
    <n v="40.437158469945352"/>
    <m/>
    <n v="99.700999999999993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3"/>
    <n v="19"/>
    <s v="EOS M 290"/>
    <s v="EOS parameter dev."/>
    <n v="370"/>
    <n v="1800"/>
    <n v="60"/>
    <n v="0.1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38.880000000000003"/>
    <n v="34.25925925925926"/>
    <m/>
    <n v="99.527000000000001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3"/>
    <n v="20"/>
    <s v="EOS M 290"/>
    <s v="EOS parameter dev."/>
    <n v="370"/>
    <n v="2075"/>
    <n v="60"/>
    <n v="0.1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44.820000000000007"/>
    <n v="29.718875502008029"/>
    <m/>
    <n v="99.227000000000004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3"/>
    <n v="21"/>
    <s v="EOS M 290"/>
    <s v="EOS parameter dev."/>
    <n v="370"/>
    <n v="1225"/>
    <n v="60"/>
    <n v="0.08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21.167999999999999"/>
    <n v="62.925170068027214"/>
    <m/>
    <n v="99.751000000000005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3"/>
    <n v="22"/>
    <s v="EOS M 290"/>
    <s v="EOS parameter dev."/>
    <n v="370"/>
    <n v="1525"/>
    <n v="60"/>
    <n v="0.08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26.352"/>
    <n v="50.546448087431692"/>
    <m/>
    <n v="99.763999999999996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3"/>
    <n v="23"/>
    <s v="EOS M 290"/>
    <s v="EOS parameter dev."/>
    <n v="370"/>
    <n v="1850"/>
    <n v="60"/>
    <n v="0.08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31.968000000000004"/>
    <n v="41.666666666666664"/>
    <m/>
    <n v="99.661000000000001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3"/>
    <n v="24"/>
    <s v="EOS M 290"/>
    <s v="EOS parameter dev."/>
    <n v="370"/>
    <n v="2175"/>
    <n v="60"/>
    <n v="0.08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37.583999999999996"/>
    <n v="35.440613026819925"/>
    <m/>
    <n v="99.272999999999996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3"/>
    <n v="25"/>
    <s v="EOS M 290"/>
    <s v="EOS parameter dev."/>
    <n v="370"/>
    <n v="2500"/>
    <n v="60"/>
    <n v="0.08"/>
    <n v="100"/>
    <s v="Density cube"/>
    <s v="Pyramide"/>
    <x v="0"/>
    <s v="Stripes"/>
    <m/>
    <m/>
    <m/>
    <m/>
    <m/>
    <x v="0"/>
    <x v="0"/>
    <x v="0"/>
    <m/>
    <m/>
    <m/>
    <x v="0"/>
    <m/>
    <m/>
    <m/>
    <m/>
    <m/>
    <m/>
    <m/>
    <m/>
    <n v="43.2"/>
    <n v="30.833333333333332"/>
    <m/>
    <n v="98.319000000000003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1"/>
    <s v="EOS M 290"/>
    <s v="EOS parameter dev."/>
    <n v="370"/>
    <n v="725"/>
    <n v="50"/>
    <n v="0.16"/>
    <n v="100"/>
    <s v="Density cube"/>
    <s v="Supports"/>
    <x v="0"/>
    <s v="Stripes"/>
    <n v="80"/>
    <n v="500"/>
    <m/>
    <m/>
    <m/>
    <x v="0"/>
    <x v="0"/>
    <x v="0"/>
    <m/>
    <m/>
    <m/>
    <x v="0"/>
    <m/>
    <m/>
    <m/>
    <m/>
    <m/>
    <m/>
    <m/>
    <m/>
    <n v="20.88"/>
    <n v="63.793103448275865"/>
    <m/>
    <n v="99.070999999999998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1"/>
    <s v="EOS M 290"/>
    <s v="EOS parameter dev."/>
    <n v="370"/>
    <n v="725"/>
    <n v="50"/>
    <n v="0.16"/>
    <n v="100"/>
    <s v="Density cube"/>
    <s v="Supports"/>
    <x v="0"/>
    <s v="Stripes"/>
    <n v="80"/>
    <n v="500"/>
    <m/>
    <m/>
    <m/>
    <x v="0"/>
    <x v="0"/>
    <x v="0"/>
    <m/>
    <m/>
    <m/>
    <x v="0"/>
    <m/>
    <m/>
    <m/>
    <m/>
    <m/>
    <m/>
    <m/>
    <m/>
    <n v="20.88"/>
    <n v="63.7931034482758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2"/>
    <s v="EOS M 290"/>
    <s v="EOS parameter dev."/>
    <n v="370"/>
    <n v="925"/>
    <n v="50"/>
    <n v="0.16"/>
    <n v="100"/>
    <s v="Density cube"/>
    <s v="Supports"/>
    <x v="0"/>
    <s v="Stripes"/>
    <n v="150"/>
    <n v="500"/>
    <m/>
    <m/>
    <m/>
    <x v="0"/>
    <x v="0"/>
    <x v="0"/>
    <m/>
    <m/>
    <m/>
    <x v="0"/>
    <m/>
    <m/>
    <m/>
    <m/>
    <m/>
    <m/>
    <m/>
    <m/>
    <n v="26.64"/>
    <n v="50"/>
    <m/>
    <n v="99.668000000000006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2"/>
    <s v="EOS M 290"/>
    <s v="EOS parameter dev."/>
    <n v="370"/>
    <n v="925"/>
    <n v="50"/>
    <n v="0.16"/>
    <n v="100"/>
    <s v="Density cube"/>
    <s v="Supports"/>
    <x v="0"/>
    <s v="Stripes"/>
    <n v="150"/>
    <n v="500"/>
    <m/>
    <m/>
    <m/>
    <x v="0"/>
    <x v="0"/>
    <x v="0"/>
    <m/>
    <m/>
    <m/>
    <x v="0"/>
    <m/>
    <m/>
    <m/>
    <m/>
    <m/>
    <m/>
    <m/>
    <m/>
    <n v="26.64"/>
    <n v="50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3"/>
    <s v="EOS M 290"/>
    <s v="EOS parameter dev."/>
    <n v="370"/>
    <n v="1150"/>
    <n v="50"/>
    <n v="0.16"/>
    <n v="100"/>
    <s v="Density cube"/>
    <s v="Supports"/>
    <x v="0"/>
    <s v="Stripes"/>
    <n v="220"/>
    <n v="500"/>
    <m/>
    <m/>
    <m/>
    <x v="0"/>
    <x v="0"/>
    <x v="0"/>
    <m/>
    <m/>
    <m/>
    <x v="0"/>
    <m/>
    <m/>
    <m/>
    <m/>
    <m/>
    <m/>
    <m/>
    <m/>
    <n v="33.120000000000005"/>
    <n v="40.217391304347821"/>
    <m/>
    <n v="99.366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3"/>
    <s v="EOS M 290"/>
    <s v="EOS parameter dev."/>
    <n v="370"/>
    <n v="1150"/>
    <n v="50"/>
    <n v="0.16"/>
    <n v="100"/>
    <s v="Density cube"/>
    <s v="Supports"/>
    <x v="0"/>
    <s v="Stripes"/>
    <n v="220"/>
    <n v="500"/>
    <m/>
    <m/>
    <m/>
    <x v="0"/>
    <x v="0"/>
    <x v="0"/>
    <m/>
    <m/>
    <m/>
    <x v="0"/>
    <m/>
    <m/>
    <m/>
    <m/>
    <m/>
    <m/>
    <m/>
    <m/>
    <n v="33.120000000000005"/>
    <n v="40.217391304347821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4"/>
    <s v="EOS M 290"/>
    <s v="EOS parameter dev."/>
    <n v="370"/>
    <n v="1350"/>
    <n v="50"/>
    <n v="0.16"/>
    <n v="100"/>
    <s v="Density cube"/>
    <s v="Supports"/>
    <x v="0"/>
    <s v="Stripes"/>
    <n v="80"/>
    <n v="600"/>
    <m/>
    <m/>
    <m/>
    <x v="0"/>
    <x v="0"/>
    <x v="0"/>
    <m/>
    <m/>
    <m/>
    <x v="0"/>
    <m/>
    <m/>
    <m/>
    <m/>
    <m/>
    <m/>
    <m/>
    <m/>
    <n v="38.880000000000003"/>
    <n v="34.25925925925926"/>
    <m/>
    <n v="98.813999999999993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4"/>
    <s v="EOS M 290"/>
    <s v="EOS parameter dev."/>
    <n v="370"/>
    <n v="1350"/>
    <n v="50"/>
    <n v="0.16"/>
    <n v="100"/>
    <s v="Density cube"/>
    <s v="Supports"/>
    <x v="0"/>
    <s v="Stripes"/>
    <n v="80"/>
    <n v="600"/>
    <m/>
    <m/>
    <m/>
    <x v="0"/>
    <x v="0"/>
    <x v="0"/>
    <m/>
    <m/>
    <m/>
    <x v="0"/>
    <m/>
    <m/>
    <m/>
    <m/>
    <m/>
    <m/>
    <m/>
    <m/>
    <n v="38.880000000000003"/>
    <n v="34.2592592592592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5"/>
    <s v="EOS M 290"/>
    <s v="EOS parameter dev."/>
    <n v="370"/>
    <n v="1550"/>
    <n v="50"/>
    <n v="0.16"/>
    <n v="100"/>
    <s v="Density cube"/>
    <s v="Supports"/>
    <x v="0"/>
    <s v="Stripes"/>
    <n v="150"/>
    <n v="600"/>
    <m/>
    <m/>
    <m/>
    <x v="0"/>
    <x v="0"/>
    <x v="0"/>
    <m/>
    <m/>
    <m/>
    <x v="0"/>
    <m/>
    <m/>
    <m/>
    <m/>
    <m/>
    <m/>
    <m/>
    <m/>
    <n v="44.64"/>
    <n v="29.838709677419352"/>
    <m/>
    <n v="98.073999999999998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5"/>
    <s v="EOS M 290"/>
    <s v="EOS parameter dev."/>
    <n v="370"/>
    <n v="1550"/>
    <n v="50"/>
    <n v="0.16"/>
    <n v="100"/>
    <s v="Density cube"/>
    <s v="Supports"/>
    <x v="0"/>
    <s v="Stripes"/>
    <n v="150"/>
    <n v="600"/>
    <m/>
    <m/>
    <m/>
    <x v="0"/>
    <x v="0"/>
    <x v="0"/>
    <m/>
    <m/>
    <m/>
    <x v="0"/>
    <m/>
    <m/>
    <m/>
    <m/>
    <m/>
    <m/>
    <m/>
    <m/>
    <n v="44.64"/>
    <n v="29.838709677419352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6"/>
    <s v="EOS M 290"/>
    <s v="EOS parameter dev."/>
    <n v="370"/>
    <n v="825"/>
    <n v="50"/>
    <n v="0.14000000000000001"/>
    <n v="100"/>
    <s v="Density cube"/>
    <s v="Supports"/>
    <x v="0"/>
    <s v="Stripes"/>
    <n v="220"/>
    <n v="600"/>
    <m/>
    <m/>
    <m/>
    <x v="0"/>
    <x v="0"/>
    <x v="0"/>
    <m/>
    <m/>
    <m/>
    <x v="0"/>
    <m/>
    <m/>
    <m/>
    <m/>
    <m/>
    <m/>
    <m/>
    <m/>
    <n v="20.790000000000003"/>
    <n v="64.069264069264065"/>
    <m/>
    <n v="99.387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6"/>
    <s v="EOS M 290"/>
    <s v="EOS parameter dev."/>
    <n v="370"/>
    <n v="825"/>
    <n v="50"/>
    <n v="0.14000000000000001"/>
    <n v="100"/>
    <s v="Density cube"/>
    <s v="Supports"/>
    <x v="0"/>
    <s v="Stripes"/>
    <n v="220"/>
    <n v="600"/>
    <m/>
    <m/>
    <m/>
    <x v="0"/>
    <x v="0"/>
    <x v="0"/>
    <m/>
    <m/>
    <m/>
    <x v="0"/>
    <m/>
    <m/>
    <m/>
    <m/>
    <m/>
    <m/>
    <m/>
    <m/>
    <n v="20.790000000000003"/>
    <n v="64.06926406926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7"/>
    <s v="EOS M 290"/>
    <s v="EOS parameter dev."/>
    <n v="370"/>
    <n v="1050"/>
    <n v="50"/>
    <n v="0.14000000000000001"/>
    <n v="100"/>
    <s v="Density cube"/>
    <s v="Supports"/>
    <x v="0"/>
    <s v="Stripes"/>
    <n v="80"/>
    <n v="700"/>
    <m/>
    <m/>
    <m/>
    <x v="0"/>
    <x v="0"/>
    <x v="0"/>
    <m/>
    <m/>
    <m/>
    <x v="0"/>
    <m/>
    <m/>
    <m/>
    <m/>
    <m/>
    <m/>
    <m/>
    <m/>
    <n v="26.46"/>
    <n v="50.340136054421762"/>
    <m/>
    <n v="99.760999999999996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7"/>
    <s v="EOS M 290"/>
    <s v="EOS parameter dev."/>
    <n v="370"/>
    <n v="1050"/>
    <n v="50"/>
    <n v="0.14000000000000001"/>
    <n v="100"/>
    <s v="Density cube"/>
    <s v="Supports"/>
    <x v="0"/>
    <s v="Stripes"/>
    <n v="80"/>
    <n v="700"/>
    <m/>
    <m/>
    <m/>
    <x v="0"/>
    <x v="0"/>
    <x v="0"/>
    <m/>
    <m/>
    <m/>
    <x v="0"/>
    <m/>
    <m/>
    <m/>
    <m/>
    <m/>
    <m/>
    <m/>
    <m/>
    <n v="26.46"/>
    <n v="50.340136054421762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8"/>
    <s v="EOS M 290"/>
    <s v="EOS parameter dev."/>
    <n v="370"/>
    <n v="1300"/>
    <n v="50"/>
    <n v="0.14000000000000001"/>
    <n v="100"/>
    <s v="Density cube"/>
    <s v="Supports"/>
    <x v="0"/>
    <s v="Stripes"/>
    <n v="150"/>
    <n v="700"/>
    <m/>
    <m/>
    <m/>
    <x v="0"/>
    <x v="0"/>
    <x v="0"/>
    <m/>
    <m/>
    <m/>
    <x v="0"/>
    <m/>
    <m/>
    <m/>
    <m/>
    <m/>
    <m/>
    <m/>
    <m/>
    <n v="32.760000000000005"/>
    <n v="40.65934065934065"/>
    <m/>
    <n v="99.509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8"/>
    <s v="EOS M 290"/>
    <s v="EOS parameter dev."/>
    <n v="370"/>
    <n v="1300"/>
    <n v="50"/>
    <n v="0.14000000000000001"/>
    <n v="100"/>
    <s v="Density cube"/>
    <s v="Supports"/>
    <x v="0"/>
    <s v="Stripes"/>
    <n v="150"/>
    <n v="700"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9"/>
    <s v="EOS M 290"/>
    <s v="EOS parameter dev."/>
    <n v="370"/>
    <n v="1525"/>
    <n v="50"/>
    <n v="0.14000000000000001"/>
    <n v="100"/>
    <s v="Density cube"/>
    <s v="Supports"/>
    <x v="0"/>
    <s v="Stripes"/>
    <n v="220"/>
    <n v="700"/>
    <m/>
    <m/>
    <m/>
    <x v="0"/>
    <x v="0"/>
    <x v="0"/>
    <m/>
    <m/>
    <m/>
    <x v="0"/>
    <m/>
    <m/>
    <m/>
    <m/>
    <m/>
    <m/>
    <m/>
    <m/>
    <n v="38.430000000000007"/>
    <n v="34.660421545667447"/>
    <m/>
    <n v="98.953000000000003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9"/>
    <s v="EOS M 290"/>
    <s v="EOS parameter dev."/>
    <n v="370"/>
    <n v="1525"/>
    <n v="50"/>
    <n v="0.14000000000000001"/>
    <n v="100"/>
    <s v="Density cube"/>
    <s v="Supports"/>
    <x v="0"/>
    <s v="Stripes"/>
    <n v="220"/>
    <n v="700"/>
    <m/>
    <m/>
    <m/>
    <x v="0"/>
    <x v="0"/>
    <x v="0"/>
    <m/>
    <m/>
    <m/>
    <x v="0"/>
    <m/>
    <m/>
    <m/>
    <m/>
    <m/>
    <m/>
    <m/>
    <m/>
    <n v="38.430000000000007"/>
    <n v="34.660421545667447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10"/>
    <s v="EOS M 290"/>
    <s v="EOS parameter dev."/>
    <n v="370"/>
    <n v="1775"/>
    <n v="50"/>
    <n v="0.14000000000000001"/>
    <n v="100"/>
    <s v="Density cube"/>
    <s v="Supports"/>
    <x v="0"/>
    <s v="Stripes"/>
    <n v="80"/>
    <n v="800"/>
    <m/>
    <m/>
    <m/>
    <x v="0"/>
    <x v="0"/>
    <x v="0"/>
    <m/>
    <m/>
    <m/>
    <x v="0"/>
    <m/>
    <m/>
    <m/>
    <m/>
    <m/>
    <m/>
    <m/>
    <m/>
    <n v="44.730000000000004"/>
    <n v="29.778672032193157"/>
    <m/>
    <n v="98.384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10"/>
    <s v="EOS M 290"/>
    <s v="EOS parameter dev."/>
    <n v="370"/>
    <n v="1775"/>
    <n v="50"/>
    <n v="0.14000000000000001"/>
    <n v="100"/>
    <s v="Density cube"/>
    <s v="Supports"/>
    <x v="0"/>
    <s v="Stripes"/>
    <n v="80"/>
    <n v="800"/>
    <m/>
    <m/>
    <m/>
    <x v="0"/>
    <x v="0"/>
    <x v="0"/>
    <m/>
    <m/>
    <m/>
    <x v="0"/>
    <m/>
    <m/>
    <m/>
    <m/>
    <m/>
    <m/>
    <m/>
    <m/>
    <n v="44.730000000000004"/>
    <n v="29.778672032193157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11"/>
    <s v="EOS M 290"/>
    <s v="EOS parameter dev."/>
    <n v="370"/>
    <n v="975"/>
    <n v="50"/>
    <n v="0.12"/>
    <n v="100"/>
    <s v="Density cube"/>
    <s v="Supports"/>
    <x v="0"/>
    <s v="Stripes"/>
    <n v="150"/>
    <n v="800"/>
    <m/>
    <m/>
    <m/>
    <x v="0"/>
    <x v="0"/>
    <x v="0"/>
    <m/>
    <m/>
    <m/>
    <x v="0"/>
    <m/>
    <m/>
    <m/>
    <m/>
    <m/>
    <m/>
    <m/>
    <m/>
    <n v="21.06"/>
    <n v="63.247863247863251"/>
    <m/>
    <n v="99.637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11"/>
    <s v="EOS M 290"/>
    <s v="EOS parameter dev."/>
    <n v="370"/>
    <n v="975"/>
    <n v="50"/>
    <n v="0.12"/>
    <n v="100"/>
    <s v="Density cube"/>
    <s v="Supports"/>
    <x v="0"/>
    <s v="Stripes"/>
    <n v="150"/>
    <n v="800"/>
    <m/>
    <m/>
    <m/>
    <x v="0"/>
    <x v="0"/>
    <x v="0"/>
    <m/>
    <m/>
    <m/>
    <x v="0"/>
    <m/>
    <m/>
    <m/>
    <m/>
    <m/>
    <m/>
    <m/>
    <m/>
    <n v="21.06"/>
    <n v="63.247863247863251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12"/>
    <s v="EOS M 290"/>
    <s v="EOS parameter dev."/>
    <n v="370"/>
    <n v="1250"/>
    <n v="50"/>
    <n v="0.12"/>
    <n v="100"/>
    <s v="Density cube"/>
    <s v="Supports"/>
    <x v="0"/>
    <s v="Stripes"/>
    <n v="220"/>
    <n v="800"/>
    <m/>
    <m/>
    <m/>
    <x v="0"/>
    <x v="0"/>
    <x v="0"/>
    <m/>
    <m/>
    <m/>
    <x v="0"/>
    <m/>
    <m/>
    <m/>
    <m/>
    <m/>
    <m/>
    <m/>
    <m/>
    <n v="27"/>
    <n v="49.333333333333336"/>
    <m/>
    <n v="99.760999999999996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12"/>
    <s v="EOS M 290"/>
    <s v="EOS parameter dev."/>
    <n v="370"/>
    <n v="1250"/>
    <n v="50"/>
    <n v="0.12"/>
    <n v="100"/>
    <s v="Density cube"/>
    <s v="Supports"/>
    <x v="0"/>
    <s v="Stripes"/>
    <n v="220"/>
    <n v="800"/>
    <m/>
    <m/>
    <m/>
    <x v="0"/>
    <x v="0"/>
    <x v="0"/>
    <m/>
    <m/>
    <m/>
    <x v="0"/>
    <m/>
    <m/>
    <m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13"/>
    <s v="EOS M 290"/>
    <s v="EOS parameter dev."/>
    <n v="370"/>
    <n v="1525"/>
    <n v="50"/>
    <n v="0.12"/>
    <n v="100"/>
    <s v="Density cube"/>
    <s v="Supports"/>
    <x v="0"/>
    <s v="Stripes"/>
    <n v="80"/>
    <n v="900"/>
    <m/>
    <m/>
    <m/>
    <x v="0"/>
    <x v="0"/>
    <x v="0"/>
    <m/>
    <m/>
    <m/>
    <x v="0"/>
    <m/>
    <m/>
    <m/>
    <m/>
    <m/>
    <m/>
    <m/>
    <m/>
    <n v="32.940000000000005"/>
    <n v="40.437158469945352"/>
    <m/>
    <n v="99.620999999999995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13"/>
    <s v="EOS M 290"/>
    <s v="EOS parameter dev."/>
    <n v="370"/>
    <n v="1525"/>
    <n v="50"/>
    <n v="0.12"/>
    <n v="100"/>
    <s v="Density cube"/>
    <s v="Supports"/>
    <x v="0"/>
    <s v="Stripes"/>
    <n v="80"/>
    <n v="900"/>
    <m/>
    <m/>
    <m/>
    <x v="0"/>
    <x v="0"/>
    <x v="0"/>
    <m/>
    <m/>
    <m/>
    <x v="0"/>
    <m/>
    <m/>
    <m/>
    <m/>
    <m/>
    <m/>
    <m/>
    <m/>
    <n v="32.940000000000005"/>
    <n v="40.437158469945352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14"/>
    <s v="EOS M 290"/>
    <s v="EOS parameter dev."/>
    <n v="370"/>
    <n v="1800"/>
    <n v="50"/>
    <n v="0.12"/>
    <n v="100"/>
    <s v="Density cube"/>
    <s v="Supports"/>
    <x v="0"/>
    <s v="Stripes"/>
    <n v="150"/>
    <n v="900"/>
    <m/>
    <m/>
    <m/>
    <x v="0"/>
    <x v="0"/>
    <x v="0"/>
    <m/>
    <m/>
    <m/>
    <x v="0"/>
    <m/>
    <m/>
    <m/>
    <m/>
    <m/>
    <m/>
    <m/>
    <m/>
    <n v="38.879999999999995"/>
    <n v="34.25925925925926"/>
    <m/>
    <n v="100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14"/>
    <s v="EOS M 290"/>
    <s v="EOS parameter dev."/>
    <n v="370"/>
    <n v="1800"/>
    <n v="50"/>
    <n v="0.12"/>
    <n v="100"/>
    <s v="Density cube"/>
    <s v="Supports"/>
    <x v="0"/>
    <s v="Stripes"/>
    <n v="150"/>
    <n v="900"/>
    <m/>
    <m/>
    <m/>
    <x v="0"/>
    <x v="0"/>
    <x v="0"/>
    <m/>
    <m/>
    <m/>
    <x v="0"/>
    <m/>
    <m/>
    <m/>
    <m/>
    <m/>
    <m/>
    <m/>
    <m/>
    <n v="38.879999999999995"/>
    <n v="34.2592592592592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15"/>
    <s v="EOS M 290"/>
    <s v="EOS parameter dev."/>
    <n v="370"/>
    <n v="2075"/>
    <n v="50"/>
    <n v="0.12"/>
    <n v="100"/>
    <s v="Density cube"/>
    <s v="Supports"/>
    <x v="0"/>
    <s v="Stripes"/>
    <n v="220"/>
    <n v="900"/>
    <m/>
    <m/>
    <m/>
    <x v="0"/>
    <x v="0"/>
    <x v="0"/>
    <m/>
    <m/>
    <m/>
    <x v="0"/>
    <m/>
    <m/>
    <m/>
    <m/>
    <m/>
    <m/>
    <m/>
    <m/>
    <n v="44.82"/>
    <n v="29.718875502008032"/>
    <m/>
    <n v="99.025000000000006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15"/>
    <s v="EOS M 290"/>
    <s v="EOS parameter dev."/>
    <n v="370"/>
    <n v="2075"/>
    <n v="50"/>
    <n v="0.12"/>
    <n v="100"/>
    <s v="Density cube"/>
    <s v="Supports"/>
    <x v="0"/>
    <s v="Stripes"/>
    <n v="220"/>
    <n v="900"/>
    <m/>
    <m/>
    <m/>
    <x v="0"/>
    <x v="0"/>
    <x v="0"/>
    <m/>
    <m/>
    <m/>
    <x v="0"/>
    <m/>
    <m/>
    <m/>
    <m/>
    <m/>
    <m/>
    <m/>
    <m/>
    <n v="44.82"/>
    <n v="29.718875502008032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16"/>
    <s v="EOS M 290"/>
    <s v="EOS parameter dev."/>
    <n v="370"/>
    <n v="1175"/>
    <n v="50"/>
    <n v="0.1"/>
    <n v="100"/>
    <s v="Density cube"/>
    <s v="Supports"/>
    <x v="0"/>
    <s v="Stripes"/>
    <n v="80"/>
    <n v="500"/>
    <m/>
    <m/>
    <m/>
    <x v="0"/>
    <x v="0"/>
    <x v="0"/>
    <m/>
    <m/>
    <m/>
    <x v="0"/>
    <m/>
    <m/>
    <m/>
    <m/>
    <m/>
    <m/>
    <m/>
    <m/>
    <n v="21.150000000000002"/>
    <n v="62.978723404255319"/>
    <m/>
    <n v="99.831999999999994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16"/>
    <s v="EOS M 290"/>
    <s v="EOS parameter dev."/>
    <n v="370"/>
    <n v="1175"/>
    <n v="50"/>
    <n v="0.1"/>
    <n v="100"/>
    <s v="Density cube"/>
    <s v="Supports"/>
    <x v="0"/>
    <s v="Stripes"/>
    <n v="80"/>
    <n v="500"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17"/>
    <s v="EOS M 290"/>
    <s v="EOS parameter dev."/>
    <n v="370"/>
    <n v="1500"/>
    <n v="50"/>
    <n v="0.1"/>
    <n v="100"/>
    <s v="Density cube"/>
    <s v="Supports"/>
    <x v="0"/>
    <s v="Stripes"/>
    <n v="150"/>
    <n v="500"/>
    <m/>
    <m/>
    <m/>
    <x v="0"/>
    <x v="0"/>
    <x v="0"/>
    <m/>
    <m/>
    <m/>
    <x v="0"/>
    <m/>
    <m/>
    <m/>
    <m/>
    <m/>
    <m/>
    <m/>
    <m/>
    <n v="27"/>
    <n v="49.333333333333336"/>
    <m/>
    <n v="99.768000000000001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17"/>
    <s v="EOS M 290"/>
    <s v="EOS parameter dev."/>
    <n v="370"/>
    <n v="1500"/>
    <n v="50"/>
    <n v="0.1"/>
    <n v="100"/>
    <s v="Density cube"/>
    <s v="Supports"/>
    <x v="0"/>
    <s v="Stripes"/>
    <n v="150"/>
    <n v="500"/>
    <m/>
    <m/>
    <m/>
    <x v="0"/>
    <x v="0"/>
    <x v="0"/>
    <m/>
    <m/>
    <m/>
    <x v="0"/>
    <m/>
    <m/>
    <m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18"/>
    <s v="EOS M 290"/>
    <s v="EOS parameter dev."/>
    <n v="370"/>
    <n v="1850"/>
    <n v="50"/>
    <n v="0.1"/>
    <n v="100"/>
    <s v="Density cube"/>
    <s v="Supports"/>
    <x v="0"/>
    <s v="Stripes"/>
    <n v="220"/>
    <n v="500"/>
    <m/>
    <m/>
    <m/>
    <x v="0"/>
    <x v="0"/>
    <x v="0"/>
    <m/>
    <m/>
    <m/>
    <x v="0"/>
    <m/>
    <m/>
    <m/>
    <m/>
    <m/>
    <m/>
    <m/>
    <m/>
    <n v="33.300000000000004"/>
    <n v="40"/>
    <m/>
    <n v="99.45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18"/>
    <s v="EOS M 290"/>
    <s v="EOS parameter dev."/>
    <n v="370"/>
    <n v="1850"/>
    <n v="50"/>
    <n v="0.1"/>
    <n v="100"/>
    <s v="Density cube"/>
    <s v="Supports"/>
    <x v="0"/>
    <s v="Stripes"/>
    <n v="220"/>
    <n v="500"/>
    <m/>
    <m/>
    <m/>
    <x v="0"/>
    <x v="0"/>
    <x v="0"/>
    <m/>
    <m/>
    <m/>
    <x v="0"/>
    <m/>
    <m/>
    <m/>
    <m/>
    <m/>
    <m/>
    <m/>
    <m/>
    <n v="33.300000000000004"/>
    <n v="40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19"/>
    <s v="EOS M 290"/>
    <s v="EOS parameter dev."/>
    <n v="370"/>
    <n v="2175"/>
    <n v="50"/>
    <n v="0.1"/>
    <n v="100"/>
    <s v="Density cube"/>
    <s v="Supports"/>
    <x v="0"/>
    <s v="Stripes"/>
    <n v="80"/>
    <n v="600"/>
    <m/>
    <m/>
    <m/>
    <x v="0"/>
    <x v="0"/>
    <x v="0"/>
    <m/>
    <m/>
    <m/>
    <x v="0"/>
    <m/>
    <m/>
    <m/>
    <m/>
    <m/>
    <m/>
    <m/>
    <m/>
    <n v="39.15"/>
    <n v="34.022988505747129"/>
    <m/>
    <n v="99.296000000000006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19"/>
    <s v="EOS M 290"/>
    <s v="EOS parameter dev."/>
    <n v="370"/>
    <n v="2175"/>
    <n v="50"/>
    <n v="0.1"/>
    <n v="100"/>
    <s v="Density cube"/>
    <s v="Supports"/>
    <x v="0"/>
    <s v="Stripes"/>
    <n v="80"/>
    <n v="600"/>
    <m/>
    <m/>
    <m/>
    <x v="0"/>
    <x v="0"/>
    <x v="0"/>
    <m/>
    <m/>
    <m/>
    <x v="0"/>
    <m/>
    <m/>
    <m/>
    <m/>
    <m/>
    <m/>
    <m/>
    <m/>
    <n v="39.15"/>
    <n v="34.02298850574712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20"/>
    <s v="EOS M 290"/>
    <s v="EOS parameter dev."/>
    <n v="370"/>
    <n v="2500"/>
    <n v="50"/>
    <n v="0.1"/>
    <n v="100"/>
    <s v="Density cube"/>
    <s v="Supports"/>
    <x v="0"/>
    <s v="Stripes"/>
    <n v="150"/>
    <n v="600"/>
    <m/>
    <m/>
    <m/>
    <x v="0"/>
    <x v="0"/>
    <x v="0"/>
    <m/>
    <m/>
    <m/>
    <x v="0"/>
    <m/>
    <m/>
    <m/>
    <m/>
    <m/>
    <m/>
    <m/>
    <m/>
    <n v="45"/>
    <n v="29.6"/>
    <m/>
    <n v="98.605000000000004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20"/>
    <s v="EOS M 290"/>
    <s v="EOS parameter dev."/>
    <n v="370"/>
    <n v="2500"/>
    <n v="50"/>
    <n v="0.1"/>
    <n v="100"/>
    <s v="Density cube"/>
    <s v="Supports"/>
    <x v="0"/>
    <s v="Stripes"/>
    <n v="150"/>
    <n v="600"/>
    <m/>
    <m/>
    <m/>
    <x v="0"/>
    <x v="0"/>
    <x v="0"/>
    <m/>
    <m/>
    <m/>
    <x v="0"/>
    <m/>
    <m/>
    <m/>
    <m/>
    <m/>
    <m/>
    <m/>
    <m/>
    <n v="45"/>
    <n v="29.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21"/>
    <s v="EOS M 290"/>
    <s v="EOS parameter dev."/>
    <n v="370"/>
    <n v="1450"/>
    <n v="50"/>
    <n v="0.08"/>
    <n v="100"/>
    <s v="Density cube"/>
    <s v="Supports"/>
    <x v="0"/>
    <s v="Stripes"/>
    <n v="220"/>
    <n v="600"/>
    <m/>
    <m/>
    <m/>
    <x v="0"/>
    <x v="0"/>
    <x v="0"/>
    <m/>
    <m/>
    <m/>
    <x v="0"/>
    <m/>
    <m/>
    <m/>
    <m/>
    <m/>
    <m/>
    <m/>
    <m/>
    <n v="20.88"/>
    <n v="63.793103448275865"/>
    <m/>
    <n v="99.828000000000003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21"/>
    <s v="EOS M 290"/>
    <s v="EOS parameter dev."/>
    <n v="370"/>
    <n v="1450"/>
    <n v="50"/>
    <n v="0.08"/>
    <n v="100"/>
    <s v="Density cube"/>
    <s v="Supports"/>
    <x v="0"/>
    <s v="Stripes"/>
    <n v="220"/>
    <n v="600"/>
    <m/>
    <m/>
    <m/>
    <x v="0"/>
    <x v="0"/>
    <x v="0"/>
    <m/>
    <m/>
    <m/>
    <x v="0"/>
    <m/>
    <m/>
    <m/>
    <m/>
    <m/>
    <m/>
    <m/>
    <m/>
    <n v="20.88"/>
    <n v="63.7931034482758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22"/>
    <s v="EOS M 290"/>
    <s v="EOS parameter dev."/>
    <n v="370"/>
    <n v="1700"/>
    <n v="50"/>
    <n v="0.08"/>
    <n v="100"/>
    <s v="Density cube"/>
    <s v="Supports"/>
    <x v="0"/>
    <s v="Stripes"/>
    <n v="80"/>
    <n v="700"/>
    <m/>
    <m/>
    <m/>
    <x v="0"/>
    <x v="0"/>
    <x v="0"/>
    <m/>
    <m/>
    <m/>
    <x v="0"/>
    <m/>
    <m/>
    <m/>
    <m/>
    <m/>
    <m/>
    <m/>
    <m/>
    <n v="24.48"/>
    <n v="54.411764705882355"/>
    <m/>
    <n v="99.733000000000004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22"/>
    <s v="EOS M 290"/>
    <s v="EOS parameter dev."/>
    <n v="370"/>
    <n v="1700"/>
    <n v="50"/>
    <n v="0.08"/>
    <n v="100"/>
    <s v="Density cube"/>
    <s v="Supports"/>
    <x v="0"/>
    <s v="Stripes"/>
    <n v="80"/>
    <n v="700"/>
    <m/>
    <m/>
    <m/>
    <x v="0"/>
    <x v="0"/>
    <x v="0"/>
    <m/>
    <m/>
    <m/>
    <x v="0"/>
    <m/>
    <m/>
    <m/>
    <m/>
    <m/>
    <m/>
    <m/>
    <m/>
    <n v="24.48"/>
    <n v="54.41176470588235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23"/>
    <s v="EOS M 290"/>
    <s v="EOS parameter dev."/>
    <n v="370"/>
    <n v="1975"/>
    <n v="50"/>
    <n v="0.08"/>
    <n v="100"/>
    <s v="Density cube"/>
    <s v="Supports"/>
    <x v="0"/>
    <s v="Stripes"/>
    <n v="150"/>
    <n v="700"/>
    <m/>
    <m/>
    <m/>
    <x v="0"/>
    <x v="0"/>
    <x v="0"/>
    <m/>
    <m/>
    <m/>
    <x v="0"/>
    <m/>
    <m/>
    <m/>
    <m/>
    <m/>
    <m/>
    <m/>
    <m/>
    <n v="28.44"/>
    <n v="46.835443037974684"/>
    <m/>
    <n v="99.700999999999993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23"/>
    <s v="EOS M 290"/>
    <s v="EOS parameter dev."/>
    <n v="370"/>
    <n v="1975"/>
    <n v="50"/>
    <n v="0.08"/>
    <n v="100"/>
    <s v="Density cube"/>
    <s v="Supports"/>
    <x v="0"/>
    <s v="Stripes"/>
    <n v="150"/>
    <n v="700"/>
    <m/>
    <m/>
    <m/>
    <x v="0"/>
    <x v="0"/>
    <x v="0"/>
    <m/>
    <m/>
    <m/>
    <x v="0"/>
    <m/>
    <m/>
    <m/>
    <m/>
    <m/>
    <m/>
    <m/>
    <m/>
    <n v="28.44"/>
    <n v="46.835443037974684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24"/>
    <s v="EOS M 290"/>
    <s v="EOS parameter dev."/>
    <n v="370"/>
    <n v="2225"/>
    <n v="50"/>
    <n v="0.08"/>
    <n v="100"/>
    <s v="Density cube"/>
    <s v="Supports"/>
    <x v="0"/>
    <s v="Stripes"/>
    <n v="220"/>
    <n v="700"/>
    <m/>
    <m/>
    <m/>
    <x v="0"/>
    <x v="0"/>
    <x v="0"/>
    <m/>
    <m/>
    <m/>
    <x v="0"/>
    <m/>
    <m/>
    <m/>
    <m/>
    <m/>
    <m/>
    <m/>
    <m/>
    <n v="32.04"/>
    <n v="41.573033707865164"/>
    <m/>
    <n v="99.540999999999997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24"/>
    <s v="EOS M 290"/>
    <s v="EOS parameter dev."/>
    <n v="370"/>
    <n v="2225"/>
    <n v="50"/>
    <n v="0.08"/>
    <n v="100"/>
    <s v="Density cube"/>
    <s v="Supports"/>
    <x v="0"/>
    <s v="Stripes"/>
    <n v="220"/>
    <n v="700"/>
    <m/>
    <m/>
    <m/>
    <x v="0"/>
    <x v="0"/>
    <x v="0"/>
    <m/>
    <m/>
    <m/>
    <x v="0"/>
    <m/>
    <m/>
    <m/>
    <m/>
    <m/>
    <m/>
    <m/>
    <m/>
    <n v="32.04"/>
    <n v="41.573033707865164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25"/>
    <s v="EOS M 290"/>
    <s v="EOS parameter dev."/>
    <n v="370"/>
    <n v="2500"/>
    <n v="50"/>
    <n v="0.08"/>
    <n v="100"/>
    <s v="Density cube"/>
    <s v="Supports"/>
    <x v="0"/>
    <s v="Stripes"/>
    <n v="80"/>
    <n v="900"/>
    <m/>
    <m/>
    <m/>
    <x v="0"/>
    <x v="0"/>
    <x v="0"/>
    <m/>
    <m/>
    <m/>
    <x v="0"/>
    <m/>
    <m/>
    <m/>
    <m/>
    <m/>
    <m/>
    <m/>
    <m/>
    <n v="36"/>
    <n v="37"/>
    <m/>
    <n v="99.021000000000001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4"/>
    <n v="25"/>
    <s v="EOS M 290"/>
    <s v="EOS parameter dev."/>
    <n v="370"/>
    <n v="2500"/>
    <n v="50"/>
    <n v="0.08"/>
    <n v="100"/>
    <s v="Density cube"/>
    <s v="Supports"/>
    <x v="0"/>
    <s v="Stripes"/>
    <n v="80"/>
    <n v="900"/>
    <m/>
    <m/>
    <m/>
    <x v="0"/>
    <x v="0"/>
    <x v="0"/>
    <m/>
    <m/>
    <m/>
    <x v="0"/>
    <m/>
    <m/>
    <m/>
    <m/>
    <m/>
    <m/>
    <m/>
    <m/>
    <n v="36"/>
    <n v="37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1"/>
    <s v="EOS M 290"/>
    <s v="EOS parameter dev."/>
    <n v="370"/>
    <n v="1300"/>
    <n v="50"/>
    <n v="0.14000000000000001"/>
    <n v="100"/>
    <s v="Tensile bars "/>
    <m/>
    <x v="1"/>
    <s v="Stripes"/>
    <m/>
    <m/>
    <m/>
    <m/>
    <m/>
    <x v="0"/>
    <x v="0"/>
    <x v="0"/>
    <m/>
    <m/>
    <m/>
    <x v="1"/>
    <m/>
    <n v="279"/>
    <n v="6.6"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2"/>
    <s v="EOS M 290"/>
    <s v="EOS parameter dev."/>
    <n v="370"/>
    <n v="1300"/>
    <n v="50"/>
    <n v="0.14000000000000001"/>
    <n v="100"/>
    <s v="Tensile bars "/>
    <m/>
    <x v="1"/>
    <s v="Stripes"/>
    <m/>
    <m/>
    <m/>
    <m/>
    <m/>
    <x v="0"/>
    <x v="0"/>
    <x v="0"/>
    <m/>
    <m/>
    <m/>
    <x v="1"/>
    <m/>
    <n v="363"/>
    <n v="12.4"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3"/>
    <s v="EOS M 290"/>
    <s v="EOS parameter dev."/>
    <n v="370"/>
    <n v="1300"/>
    <n v="50"/>
    <n v="0.14000000000000001"/>
    <n v="100"/>
    <s v="Tensile bars "/>
    <m/>
    <x v="1"/>
    <s v="Stripes"/>
    <m/>
    <m/>
    <m/>
    <m/>
    <m/>
    <x v="0"/>
    <x v="0"/>
    <x v="0"/>
    <m/>
    <m/>
    <m/>
    <x v="1"/>
    <n v="190"/>
    <n v="306"/>
    <n v="10.199999999999999"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4"/>
    <s v="EOS M 290"/>
    <s v="EOS parameter dev."/>
    <n v="370"/>
    <n v="1300"/>
    <n v="50"/>
    <n v="0.14000000000000001"/>
    <n v="100"/>
    <s v="Tensile bars "/>
    <m/>
    <x v="1"/>
    <s v="Stripes"/>
    <m/>
    <m/>
    <m/>
    <m/>
    <m/>
    <x v="0"/>
    <x v="0"/>
    <x v="0"/>
    <m/>
    <m/>
    <m/>
    <x v="2"/>
    <n v="207"/>
    <n v="350"/>
    <n v="19.7"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5"/>
    <s v="EOS M 290"/>
    <s v="EOS parameter dev."/>
    <n v="370"/>
    <n v="1300"/>
    <n v="50"/>
    <n v="0.14000000000000001"/>
    <n v="100"/>
    <s v="Tensile bars "/>
    <m/>
    <x v="1"/>
    <s v="Stripes"/>
    <m/>
    <m/>
    <m/>
    <m/>
    <m/>
    <x v="0"/>
    <x v="0"/>
    <x v="0"/>
    <m/>
    <m/>
    <m/>
    <x v="2"/>
    <m/>
    <n v="324"/>
    <n v="10.4"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6"/>
    <s v="EOS M 290"/>
    <s v="EOS parameter dev."/>
    <n v="370"/>
    <n v="1300"/>
    <n v="50"/>
    <n v="0.14000000000000001"/>
    <n v="100"/>
    <s v="Tensile bars "/>
    <m/>
    <x v="1"/>
    <s v="Stripes"/>
    <m/>
    <m/>
    <m/>
    <m/>
    <m/>
    <x v="0"/>
    <x v="0"/>
    <x v="0"/>
    <m/>
    <m/>
    <m/>
    <x v="2"/>
    <m/>
    <m/>
    <m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7"/>
    <s v="EOS M 290"/>
    <s v="EOS parameter dev."/>
    <n v="370"/>
    <n v="1300"/>
    <n v="50"/>
    <n v="0.14000000000000001"/>
    <n v="100"/>
    <s v="Tensile bars "/>
    <m/>
    <x v="2"/>
    <s v="Stripes"/>
    <m/>
    <m/>
    <m/>
    <m/>
    <m/>
    <x v="0"/>
    <x v="0"/>
    <x v="0"/>
    <m/>
    <m/>
    <m/>
    <x v="1"/>
    <n v="210"/>
    <n v="287"/>
    <n v="5.7"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8"/>
    <s v="EOS M 290"/>
    <s v="EOS parameter dev."/>
    <n v="370"/>
    <n v="1300"/>
    <n v="50"/>
    <n v="0.14000000000000001"/>
    <n v="100"/>
    <s v="Tensile bars "/>
    <m/>
    <x v="2"/>
    <s v="Stripes"/>
    <m/>
    <m/>
    <m/>
    <m/>
    <m/>
    <x v="0"/>
    <x v="0"/>
    <x v="0"/>
    <m/>
    <m/>
    <m/>
    <x v="1"/>
    <m/>
    <n v="285"/>
    <n v="7.3"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9"/>
    <s v="EOS M 290"/>
    <s v="EOS parameter dev."/>
    <n v="370"/>
    <n v="1300"/>
    <n v="50"/>
    <n v="0.14000000000000001"/>
    <n v="100"/>
    <s v="Tensile bars "/>
    <m/>
    <x v="2"/>
    <s v="Stripes"/>
    <m/>
    <m/>
    <m/>
    <m/>
    <m/>
    <x v="0"/>
    <x v="0"/>
    <x v="0"/>
    <m/>
    <m/>
    <m/>
    <x v="1"/>
    <n v="165"/>
    <n v="294"/>
    <n v="4.5999999999999996"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10"/>
    <s v="EOS M 290"/>
    <s v="EOS parameter dev."/>
    <n v="370"/>
    <n v="1300"/>
    <n v="50"/>
    <n v="0.14000000000000001"/>
    <n v="100"/>
    <s v="Tensile bars "/>
    <m/>
    <x v="2"/>
    <s v="Stripes"/>
    <m/>
    <m/>
    <m/>
    <m/>
    <m/>
    <x v="0"/>
    <x v="0"/>
    <x v="0"/>
    <m/>
    <m/>
    <m/>
    <x v="2"/>
    <m/>
    <m/>
    <m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11"/>
    <s v="EOS M 290"/>
    <s v="EOS parameter dev."/>
    <n v="370"/>
    <n v="1300"/>
    <n v="50"/>
    <n v="0.14000000000000001"/>
    <n v="100"/>
    <s v="Tensile bars "/>
    <m/>
    <x v="2"/>
    <s v="Stripes"/>
    <m/>
    <m/>
    <m/>
    <m/>
    <m/>
    <x v="0"/>
    <x v="0"/>
    <x v="0"/>
    <m/>
    <m/>
    <m/>
    <x v="2"/>
    <m/>
    <m/>
    <m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12"/>
    <s v="EOS M 290"/>
    <s v="EOS parameter dev."/>
    <n v="370"/>
    <n v="1300"/>
    <n v="50"/>
    <n v="0.14000000000000001"/>
    <n v="100"/>
    <s v="Tensile bars "/>
    <m/>
    <x v="2"/>
    <s v="Stripes"/>
    <m/>
    <m/>
    <m/>
    <m/>
    <m/>
    <x v="0"/>
    <x v="0"/>
    <x v="0"/>
    <m/>
    <m/>
    <m/>
    <x v="2"/>
    <m/>
    <m/>
    <m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13"/>
    <s v="EOS M 290"/>
    <s v="EOS parameter dev."/>
    <n v="370"/>
    <n v="1300"/>
    <n v="50"/>
    <n v="0.14000000000000001"/>
    <n v="100"/>
    <s v="Tensile bars "/>
    <m/>
    <x v="3"/>
    <s v="Stripes"/>
    <m/>
    <m/>
    <m/>
    <m/>
    <m/>
    <x v="0"/>
    <x v="0"/>
    <x v="0"/>
    <m/>
    <m/>
    <m/>
    <x v="1"/>
    <m/>
    <m/>
    <m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14"/>
    <s v="EOS M 290"/>
    <s v="EOS parameter dev."/>
    <n v="370"/>
    <n v="1300"/>
    <n v="50"/>
    <n v="0.14000000000000001"/>
    <n v="100"/>
    <s v="Tensile bars "/>
    <m/>
    <x v="3"/>
    <s v="Stripes"/>
    <m/>
    <m/>
    <m/>
    <m/>
    <m/>
    <x v="0"/>
    <x v="0"/>
    <x v="0"/>
    <m/>
    <m/>
    <m/>
    <x v="1"/>
    <m/>
    <n v="396"/>
    <n v="16.399999999999999"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15"/>
    <s v="EOS M 290"/>
    <s v="EOS parameter dev."/>
    <n v="370"/>
    <n v="1300"/>
    <n v="50"/>
    <n v="0.14000000000000001"/>
    <n v="100"/>
    <s v="Tensile bars "/>
    <m/>
    <x v="3"/>
    <s v="Stripes"/>
    <m/>
    <m/>
    <m/>
    <m/>
    <m/>
    <x v="0"/>
    <x v="0"/>
    <x v="0"/>
    <m/>
    <m/>
    <m/>
    <x v="1"/>
    <n v="251"/>
    <n v="384"/>
    <n v="12.7"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16"/>
    <s v="EOS M 290"/>
    <s v="EOS parameter dev."/>
    <n v="370"/>
    <n v="1300"/>
    <n v="50"/>
    <n v="0.14000000000000001"/>
    <n v="100"/>
    <s v="Tensile bars "/>
    <m/>
    <x v="3"/>
    <s v="Stripes"/>
    <m/>
    <m/>
    <m/>
    <m/>
    <m/>
    <x v="0"/>
    <x v="0"/>
    <x v="0"/>
    <m/>
    <m/>
    <m/>
    <x v="2"/>
    <n v="186"/>
    <n v="333"/>
    <n v="15"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17"/>
    <s v="EOS M 290"/>
    <s v="EOS parameter dev."/>
    <n v="370"/>
    <n v="1300"/>
    <n v="50"/>
    <n v="0.14000000000000001"/>
    <n v="100"/>
    <s v="Tensile bars "/>
    <m/>
    <x v="3"/>
    <s v="Stripes"/>
    <m/>
    <m/>
    <m/>
    <m/>
    <m/>
    <x v="0"/>
    <x v="0"/>
    <x v="0"/>
    <m/>
    <m/>
    <m/>
    <x v="2"/>
    <n v="173"/>
    <n v="322"/>
    <n v="15.1"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18"/>
    <s v="EOS M 290"/>
    <s v="EOS parameter dev."/>
    <n v="370"/>
    <n v="1300"/>
    <n v="50"/>
    <n v="0.14000000000000001"/>
    <n v="100"/>
    <s v="Tensile bars "/>
    <m/>
    <x v="3"/>
    <s v="Stripes"/>
    <m/>
    <m/>
    <m/>
    <m/>
    <m/>
    <x v="0"/>
    <x v="0"/>
    <x v="0"/>
    <m/>
    <m/>
    <m/>
    <x v="2"/>
    <m/>
    <n v="354"/>
    <n v="24.1"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19"/>
    <s v="EOS M 290"/>
    <s v="EOS parameter dev."/>
    <n v="370"/>
    <n v="1300"/>
    <n v="50"/>
    <n v="0.14000000000000001"/>
    <n v="100"/>
    <s v="Mushroom sample"/>
    <m/>
    <x v="0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20"/>
    <s v="EOS M 290"/>
    <s v="EOS parameter dev."/>
    <n v="370"/>
    <n v="1300"/>
    <n v="50"/>
    <n v="0.1400000000000000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21"/>
    <s v="EOS M 290"/>
    <s v="EOS parameter dev."/>
    <n v="370"/>
    <n v="1300"/>
    <n v="50"/>
    <n v="0.1400000000000000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22"/>
    <s v="EOS M 290"/>
    <s v="EOS parameter dev."/>
    <n v="370"/>
    <n v="1300"/>
    <n v="50"/>
    <n v="0.14000000000000001"/>
    <n v="100"/>
    <s v="Conical"/>
    <m/>
    <x v="0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23"/>
    <s v="EOS M 290"/>
    <s v="EOS parameter dev."/>
    <n v="370"/>
    <n v="1300"/>
    <n v="50"/>
    <n v="0.14000000000000001"/>
    <n v="100"/>
    <s v="Thin wall "/>
    <m/>
    <x v="0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24"/>
    <s v="EOS M 290"/>
    <s v="EOS parameter dev."/>
    <n v="370"/>
    <n v="1300"/>
    <n v="50"/>
    <n v="0.14000000000000001"/>
    <n v="100"/>
    <s v="Thin wall "/>
    <m/>
    <x v="0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25"/>
    <s v="EOS M 290"/>
    <s v="EOS parameter dev."/>
    <n v="370"/>
    <n v="1300"/>
    <n v="50"/>
    <n v="0.14000000000000001"/>
    <n v="100"/>
    <s v="Thin wall "/>
    <m/>
    <x v="0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26"/>
    <s v="EOS M 290"/>
    <s v="EOS parameter dev."/>
    <n v="370"/>
    <n v="1300"/>
    <n v="50"/>
    <n v="0.14000000000000001"/>
    <n v="100"/>
    <s v="Thin wall "/>
    <m/>
    <x v="0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27"/>
    <s v="EOS M 290"/>
    <s v="EOS parameter dev."/>
    <n v="370"/>
    <n v="1300"/>
    <n v="50"/>
    <n v="0.14000000000000001"/>
    <n v="100"/>
    <s v="Thin wall "/>
    <m/>
    <x v="0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28"/>
    <s v="EOS M 290"/>
    <s v="EOS parameter dev."/>
    <n v="370"/>
    <n v="1300"/>
    <n v="50"/>
    <n v="0.14000000000000001"/>
    <n v="100"/>
    <s v="Thin wall "/>
    <m/>
    <x v="0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29"/>
    <s v="EOS M 290"/>
    <s v="EOS parameter dev."/>
    <n v="370"/>
    <n v="1300"/>
    <n v="50"/>
    <n v="0.14000000000000001"/>
    <n v="100"/>
    <s v="Thin wall "/>
    <m/>
    <x v="0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30"/>
    <s v="EOS M 290"/>
    <s v="EOS parameter dev."/>
    <n v="370"/>
    <n v="1300"/>
    <n v="50"/>
    <n v="0.14000000000000001"/>
    <n v="100"/>
    <s v="Artefact"/>
    <m/>
    <x v="0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31"/>
    <s v="EOS M 290"/>
    <s v="EOS parameter dev."/>
    <n v="370"/>
    <n v="1175"/>
    <n v="50"/>
    <n v="0.1"/>
    <n v="100"/>
    <s v="Tensile bars "/>
    <m/>
    <x v="1"/>
    <s v="Stripes"/>
    <m/>
    <m/>
    <m/>
    <m/>
    <m/>
    <x v="0"/>
    <x v="0"/>
    <x v="0"/>
    <m/>
    <m/>
    <m/>
    <x v="1"/>
    <m/>
    <m/>
    <m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32"/>
    <s v="EOS M 290"/>
    <s v="EOS parameter dev."/>
    <n v="370"/>
    <n v="1175"/>
    <n v="50"/>
    <n v="0.1"/>
    <n v="100"/>
    <s v="Tensile bars "/>
    <m/>
    <x v="1"/>
    <s v="Stripes"/>
    <m/>
    <m/>
    <m/>
    <m/>
    <m/>
    <x v="0"/>
    <x v="0"/>
    <x v="0"/>
    <m/>
    <m/>
    <m/>
    <x v="1"/>
    <m/>
    <n v="304"/>
    <n v="8.5"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33"/>
    <s v="EOS M 290"/>
    <s v="EOS parameter dev."/>
    <n v="370"/>
    <n v="1175"/>
    <n v="50"/>
    <n v="0.1"/>
    <n v="100"/>
    <s v="Tensile bars "/>
    <m/>
    <x v="1"/>
    <s v="Stripes"/>
    <m/>
    <m/>
    <m/>
    <m/>
    <m/>
    <x v="0"/>
    <x v="0"/>
    <x v="0"/>
    <m/>
    <m/>
    <m/>
    <x v="1"/>
    <n v="221"/>
    <n v="333"/>
    <n v="11.3"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34"/>
    <s v="EOS M 290"/>
    <s v="EOS parameter dev."/>
    <n v="370"/>
    <n v="1175"/>
    <n v="50"/>
    <n v="0.1"/>
    <n v="100"/>
    <s v="Tensile bars "/>
    <m/>
    <x v="1"/>
    <s v="Stripes"/>
    <m/>
    <m/>
    <m/>
    <m/>
    <m/>
    <x v="0"/>
    <x v="0"/>
    <x v="0"/>
    <m/>
    <m/>
    <m/>
    <x v="2"/>
    <m/>
    <n v="347"/>
    <n v="8.6"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35"/>
    <s v="EOS M 290"/>
    <s v="EOS parameter dev."/>
    <n v="370"/>
    <n v="1175"/>
    <n v="50"/>
    <n v="0.1"/>
    <n v="100"/>
    <s v="Tensile bars "/>
    <m/>
    <x v="1"/>
    <s v="Stripes"/>
    <m/>
    <m/>
    <m/>
    <m/>
    <m/>
    <x v="0"/>
    <x v="0"/>
    <x v="0"/>
    <m/>
    <m/>
    <m/>
    <x v="2"/>
    <m/>
    <m/>
    <m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36"/>
    <s v="EOS M 290"/>
    <s v="EOS parameter dev."/>
    <n v="370"/>
    <n v="1175"/>
    <n v="50"/>
    <n v="0.1"/>
    <n v="100"/>
    <s v="Tensile bars "/>
    <m/>
    <x v="1"/>
    <s v="Stripes"/>
    <m/>
    <m/>
    <m/>
    <m/>
    <m/>
    <x v="0"/>
    <x v="0"/>
    <x v="0"/>
    <m/>
    <m/>
    <m/>
    <x v="2"/>
    <m/>
    <m/>
    <m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37"/>
    <s v="EOS M 290"/>
    <s v="EOS parameter dev."/>
    <n v="370"/>
    <n v="1175"/>
    <n v="50"/>
    <n v="0.1"/>
    <n v="100"/>
    <s v="Tensile bars "/>
    <m/>
    <x v="2"/>
    <s v="Stripes"/>
    <m/>
    <m/>
    <m/>
    <m/>
    <m/>
    <x v="0"/>
    <x v="0"/>
    <x v="0"/>
    <m/>
    <m/>
    <m/>
    <x v="1"/>
    <m/>
    <n v="328"/>
    <n v="9.5"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38"/>
    <s v="EOS M 290"/>
    <s v="EOS parameter dev."/>
    <n v="370"/>
    <n v="1175"/>
    <n v="50"/>
    <n v="0.1"/>
    <n v="100"/>
    <s v="Tensile bars "/>
    <m/>
    <x v="2"/>
    <s v="Stripes"/>
    <m/>
    <m/>
    <m/>
    <m/>
    <m/>
    <x v="0"/>
    <x v="0"/>
    <x v="0"/>
    <m/>
    <m/>
    <m/>
    <x v="1"/>
    <n v="200"/>
    <n v="369"/>
    <n v="16"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39"/>
    <s v="EOS M 290"/>
    <s v="EOS parameter dev."/>
    <n v="370"/>
    <n v="1175"/>
    <n v="50"/>
    <n v="0.1"/>
    <n v="100"/>
    <s v="Tensile bars "/>
    <m/>
    <x v="2"/>
    <s v="Stripes"/>
    <m/>
    <m/>
    <m/>
    <m/>
    <m/>
    <x v="0"/>
    <x v="0"/>
    <x v="0"/>
    <m/>
    <m/>
    <m/>
    <x v="1"/>
    <m/>
    <n v="381"/>
    <n v="14.9"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40"/>
    <s v="EOS M 290"/>
    <s v="EOS parameter dev."/>
    <n v="370"/>
    <n v="1175"/>
    <n v="50"/>
    <n v="0.1"/>
    <n v="100"/>
    <s v="Tensile bars "/>
    <m/>
    <x v="2"/>
    <s v="Stripes"/>
    <m/>
    <m/>
    <m/>
    <m/>
    <m/>
    <x v="0"/>
    <x v="0"/>
    <x v="0"/>
    <m/>
    <m/>
    <m/>
    <x v="2"/>
    <n v="247"/>
    <n v="365"/>
    <n v="8.3000000000000007"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41"/>
    <s v="EOS M 290"/>
    <s v="EOS parameter dev."/>
    <n v="370"/>
    <n v="1175"/>
    <n v="50"/>
    <n v="0.1"/>
    <n v="100"/>
    <s v="Tensile bars "/>
    <m/>
    <x v="2"/>
    <s v="Stripes"/>
    <m/>
    <m/>
    <m/>
    <m/>
    <m/>
    <x v="0"/>
    <x v="0"/>
    <x v="0"/>
    <m/>
    <m/>
    <m/>
    <x v="2"/>
    <m/>
    <m/>
    <m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42"/>
    <s v="EOS M 290"/>
    <s v="EOS parameter dev."/>
    <n v="370"/>
    <n v="1175"/>
    <n v="50"/>
    <n v="0.1"/>
    <n v="100"/>
    <s v="Tensile bars "/>
    <m/>
    <x v="2"/>
    <s v="Stripes"/>
    <m/>
    <m/>
    <m/>
    <m/>
    <m/>
    <x v="0"/>
    <x v="0"/>
    <x v="0"/>
    <m/>
    <m/>
    <m/>
    <x v="2"/>
    <m/>
    <m/>
    <m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43"/>
    <s v="EOS M 290"/>
    <s v="EOS parameter dev."/>
    <n v="370"/>
    <n v="1175"/>
    <n v="50"/>
    <n v="0.1"/>
    <n v="100"/>
    <s v="Tensile bars "/>
    <m/>
    <x v="3"/>
    <s v="Stripes"/>
    <m/>
    <m/>
    <m/>
    <m/>
    <m/>
    <x v="0"/>
    <x v="0"/>
    <x v="0"/>
    <m/>
    <m/>
    <m/>
    <x v="1"/>
    <m/>
    <n v="361"/>
    <n v="9.6999999999999993"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44"/>
    <s v="EOS M 290"/>
    <s v="EOS parameter dev."/>
    <n v="370"/>
    <n v="1175"/>
    <n v="50"/>
    <n v="0.1"/>
    <n v="100"/>
    <s v="Tensile bars "/>
    <m/>
    <x v="3"/>
    <s v="Stripes"/>
    <m/>
    <m/>
    <m/>
    <m/>
    <m/>
    <x v="0"/>
    <x v="0"/>
    <x v="0"/>
    <m/>
    <m/>
    <m/>
    <x v="1"/>
    <m/>
    <n v="300"/>
    <n v="6.9"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45"/>
    <s v="EOS M 290"/>
    <s v="EOS parameter dev."/>
    <n v="370"/>
    <n v="1175"/>
    <n v="50"/>
    <n v="0.1"/>
    <n v="100"/>
    <s v="Tensile bars "/>
    <m/>
    <x v="3"/>
    <s v="Stripes"/>
    <m/>
    <m/>
    <m/>
    <m/>
    <m/>
    <x v="0"/>
    <x v="0"/>
    <x v="0"/>
    <m/>
    <m/>
    <m/>
    <x v="1"/>
    <m/>
    <n v="358"/>
    <n v="12.9"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46"/>
    <s v="EOS M 290"/>
    <s v="EOS parameter dev."/>
    <n v="370"/>
    <n v="1175"/>
    <n v="50"/>
    <n v="0.1"/>
    <n v="100"/>
    <s v="Tensile bars "/>
    <m/>
    <x v="3"/>
    <s v="Stripes"/>
    <m/>
    <m/>
    <m/>
    <m/>
    <m/>
    <x v="0"/>
    <x v="0"/>
    <x v="0"/>
    <m/>
    <m/>
    <m/>
    <x v="2"/>
    <n v="168"/>
    <n v="399"/>
    <n v="33.4"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47"/>
    <s v="EOS M 290"/>
    <s v="EOS parameter dev."/>
    <n v="370"/>
    <n v="1175"/>
    <n v="50"/>
    <n v="0.1"/>
    <n v="100"/>
    <s v="Tensile bars "/>
    <m/>
    <x v="3"/>
    <s v="Stripes"/>
    <m/>
    <m/>
    <m/>
    <m/>
    <m/>
    <x v="0"/>
    <x v="0"/>
    <x v="0"/>
    <m/>
    <m/>
    <m/>
    <x v="2"/>
    <n v="189"/>
    <n v="389"/>
    <n v="31.6"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48"/>
    <s v="EOS M 290"/>
    <s v="EOS parameter dev."/>
    <n v="370"/>
    <n v="1175"/>
    <n v="50"/>
    <n v="0.1"/>
    <n v="100"/>
    <s v="Tensile bars "/>
    <m/>
    <x v="3"/>
    <s v="Stripes"/>
    <m/>
    <m/>
    <m/>
    <m/>
    <m/>
    <x v="0"/>
    <x v="0"/>
    <x v="0"/>
    <m/>
    <m/>
    <m/>
    <x v="2"/>
    <m/>
    <m/>
    <m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49"/>
    <s v="EOS M 290"/>
    <s v="EOS parameter dev."/>
    <n v="370"/>
    <n v="1175"/>
    <n v="50"/>
    <n v="0.1"/>
    <n v="100"/>
    <s v="Mushroom sample"/>
    <m/>
    <x v="0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50"/>
    <s v="EOS M 290"/>
    <s v="EOS parameter dev."/>
    <n v="370"/>
    <n v="1175"/>
    <n v="50"/>
    <n v="0.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51"/>
    <s v="EOS M 290"/>
    <s v="EOS parameter dev."/>
    <n v="370"/>
    <n v="1175"/>
    <n v="50"/>
    <n v="0.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52"/>
    <s v="EOS M 290"/>
    <s v="EOS parameter dev."/>
    <n v="370"/>
    <n v="1175"/>
    <n v="50"/>
    <n v="0.1"/>
    <n v="100"/>
    <s v="Conical"/>
    <m/>
    <x v="0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53"/>
    <s v="EOS M 290"/>
    <s v="EOS parameter dev."/>
    <n v="370"/>
    <n v="1175"/>
    <n v="50"/>
    <n v="0.1"/>
    <n v="100"/>
    <s v="Thin wall "/>
    <m/>
    <x v="0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54"/>
    <s v="EOS M 290"/>
    <s v="EOS parameter dev."/>
    <n v="370"/>
    <n v="1175"/>
    <n v="50"/>
    <n v="0.1"/>
    <n v="100"/>
    <s v="Thin wall "/>
    <m/>
    <x v="0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55"/>
    <s v="EOS M 290"/>
    <s v="EOS parameter dev."/>
    <n v="370"/>
    <n v="1175"/>
    <n v="50"/>
    <n v="0.1"/>
    <n v="100"/>
    <s v="Thin wall "/>
    <m/>
    <x v="0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56"/>
    <s v="EOS M 290"/>
    <s v="EOS parameter dev."/>
    <n v="370"/>
    <n v="1175"/>
    <n v="50"/>
    <n v="0.1"/>
    <n v="100"/>
    <s v="Thin wall "/>
    <m/>
    <x v="0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57"/>
    <s v="EOS M 290"/>
    <s v="EOS parameter dev."/>
    <n v="370"/>
    <n v="1175"/>
    <n v="50"/>
    <n v="0.1"/>
    <n v="100"/>
    <s v="Thin wall "/>
    <m/>
    <x v="0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58"/>
    <s v="EOS M 290"/>
    <s v="EOS parameter dev."/>
    <n v="370"/>
    <n v="1175"/>
    <n v="50"/>
    <n v="0.1"/>
    <n v="100"/>
    <s v="Thin wall "/>
    <m/>
    <x v="0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59"/>
    <s v="EOS M 290"/>
    <s v="EOS parameter dev."/>
    <n v="370"/>
    <n v="1175"/>
    <n v="50"/>
    <n v="0.1"/>
    <n v="100"/>
    <s v="Thin wall "/>
    <m/>
    <x v="0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5"/>
    <n v="60"/>
    <s v="EOS M 290"/>
    <s v="EOS parameter dev."/>
    <n v="370"/>
    <n v="1175"/>
    <n v="50"/>
    <n v="0.1"/>
    <n v="100"/>
    <s v="Demo"/>
    <m/>
    <x v="4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No"/>
    <m/>
    <m/>
  </r>
  <r>
    <n v="5"/>
    <n v="61"/>
    <s v="EOS M 290"/>
    <s v="EOS parameter dev."/>
    <n v="370"/>
    <n v="1175"/>
    <n v="50"/>
    <n v="0.1"/>
    <n v="100"/>
    <s v="Test artefact"/>
    <m/>
    <x v="0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1"/>
    <s v="EOS M 290"/>
    <s v="EOS parameter dev."/>
    <n v="370"/>
    <n v="1050"/>
    <n v="60"/>
    <n v="0.12"/>
    <n v="100"/>
    <s v="Tensile bars "/>
    <m/>
    <x v="1"/>
    <s v="Stripes"/>
    <m/>
    <m/>
    <m/>
    <m/>
    <m/>
    <x v="0"/>
    <x v="0"/>
    <x v="0"/>
    <m/>
    <m/>
    <m/>
    <x v="1"/>
    <m/>
    <n v="255"/>
    <n v="8.4"/>
    <m/>
    <m/>
    <m/>
    <m/>
    <m/>
    <n v="27.215999999999998"/>
    <n v="48.941798941798943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2"/>
    <s v="EOS M 290"/>
    <s v="EOS parameter dev."/>
    <n v="370"/>
    <n v="1050"/>
    <n v="60"/>
    <n v="0.12"/>
    <n v="100"/>
    <s v="Tensile bars "/>
    <m/>
    <x v="1"/>
    <s v="Stripes"/>
    <m/>
    <m/>
    <m/>
    <m/>
    <m/>
    <x v="0"/>
    <x v="0"/>
    <x v="0"/>
    <m/>
    <m/>
    <m/>
    <x v="1"/>
    <n v="233"/>
    <n v="400"/>
    <n v="16.600000000000001"/>
    <m/>
    <m/>
    <m/>
    <m/>
    <m/>
    <n v="27.215999999999998"/>
    <n v="48.941798941798943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3"/>
    <s v="EOS M 290"/>
    <s v="EOS parameter dev."/>
    <n v="370"/>
    <n v="1050"/>
    <n v="60"/>
    <n v="0.12"/>
    <n v="100"/>
    <s v="Tensile bars "/>
    <m/>
    <x v="1"/>
    <s v="Stripes"/>
    <m/>
    <m/>
    <m/>
    <m/>
    <m/>
    <x v="0"/>
    <x v="0"/>
    <x v="0"/>
    <m/>
    <m/>
    <m/>
    <x v="1"/>
    <m/>
    <n v="373"/>
    <n v="14.7"/>
    <m/>
    <m/>
    <m/>
    <m/>
    <m/>
    <n v="27.215999999999998"/>
    <n v="48.941798941798943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4"/>
    <s v="EOS M 290"/>
    <s v="EOS parameter dev."/>
    <n v="370"/>
    <n v="1050"/>
    <n v="60"/>
    <n v="0.12"/>
    <n v="100"/>
    <s v="Tensile bars "/>
    <m/>
    <x v="1"/>
    <s v="Stripes"/>
    <m/>
    <m/>
    <m/>
    <m/>
    <m/>
    <x v="0"/>
    <x v="0"/>
    <x v="0"/>
    <m/>
    <m/>
    <m/>
    <x v="2"/>
    <n v="149"/>
    <n v="393"/>
    <n v="35.9"/>
    <m/>
    <m/>
    <m/>
    <m/>
    <m/>
    <n v="27.215999999999998"/>
    <n v="48.941798941798943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5"/>
    <s v="EOS M 290"/>
    <s v="EOS parameter dev."/>
    <n v="370"/>
    <n v="1050"/>
    <n v="60"/>
    <n v="0.12"/>
    <n v="100"/>
    <s v="Tensile bars "/>
    <m/>
    <x v="1"/>
    <s v="Stripes"/>
    <m/>
    <m/>
    <m/>
    <m/>
    <m/>
    <x v="0"/>
    <x v="0"/>
    <x v="0"/>
    <m/>
    <m/>
    <m/>
    <x v="2"/>
    <m/>
    <n v="369"/>
    <n v="34.5"/>
    <m/>
    <m/>
    <m/>
    <m/>
    <m/>
    <n v="27.215999999999998"/>
    <n v="48.941798941798943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6"/>
    <s v="EOS M 290"/>
    <s v="EOS parameter dev."/>
    <n v="370"/>
    <n v="1050"/>
    <n v="60"/>
    <n v="0.12"/>
    <n v="100"/>
    <s v="Tensile bars "/>
    <m/>
    <x v="1"/>
    <s v="Stripes"/>
    <m/>
    <m/>
    <m/>
    <m/>
    <m/>
    <x v="0"/>
    <x v="0"/>
    <x v="0"/>
    <m/>
    <m/>
    <m/>
    <x v="2"/>
    <n v="205"/>
    <n v="394"/>
    <n v="34"/>
    <m/>
    <m/>
    <m/>
    <m/>
    <m/>
    <n v="27.215999999999998"/>
    <n v="48.941798941798943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7"/>
    <s v="EOS M 290"/>
    <s v="EOS parameter dev."/>
    <n v="370"/>
    <n v="1050"/>
    <n v="60"/>
    <n v="0.12"/>
    <n v="100"/>
    <s v="Tensile bars "/>
    <m/>
    <x v="2"/>
    <s v="Stripes"/>
    <m/>
    <m/>
    <m/>
    <m/>
    <m/>
    <x v="0"/>
    <x v="0"/>
    <x v="0"/>
    <m/>
    <m/>
    <m/>
    <x v="1"/>
    <n v="226"/>
    <n v="357"/>
    <n v="12"/>
    <m/>
    <m/>
    <m/>
    <m/>
    <m/>
    <n v="27.215999999999998"/>
    <n v="48.941798941798943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8"/>
    <s v="EOS M 290"/>
    <s v="EOS parameter dev."/>
    <n v="370"/>
    <n v="1050"/>
    <n v="60"/>
    <n v="0.12"/>
    <n v="100"/>
    <s v="Tensile bars "/>
    <m/>
    <x v="2"/>
    <s v="Stripes"/>
    <m/>
    <m/>
    <m/>
    <m/>
    <m/>
    <x v="0"/>
    <x v="0"/>
    <x v="0"/>
    <m/>
    <m/>
    <m/>
    <x v="1"/>
    <m/>
    <n v="364"/>
    <n v="8.6"/>
    <m/>
    <m/>
    <m/>
    <m/>
    <m/>
    <n v="27.215999999999998"/>
    <n v="48.941798941798943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9"/>
    <s v="EOS M 290"/>
    <s v="EOS parameter dev."/>
    <n v="370"/>
    <n v="1050"/>
    <n v="60"/>
    <n v="0.12"/>
    <n v="100"/>
    <s v="Tensile bars "/>
    <m/>
    <x v="2"/>
    <s v="Stripes"/>
    <m/>
    <m/>
    <m/>
    <m/>
    <m/>
    <x v="0"/>
    <x v="0"/>
    <x v="0"/>
    <m/>
    <m/>
    <m/>
    <x v="1"/>
    <n v="121"/>
    <n v="369"/>
    <n v="14.4"/>
    <m/>
    <m/>
    <m/>
    <m/>
    <m/>
    <n v="27.215999999999998"/>
    <n v="48.941798941798943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10"/>
    <s v="EOS M 290"/>
    <s v="EOS parameter dev."/>
    <n v="370"/>
    <n v="1050"/>
    <n v="60"/>
    <n v="0.12"/>
    <n v="100"/>
    <s v="Tensile bars "/>
    <m/>
    <x v="2"/>
    <s v="Stripes"/>
    <m/>
    <m/>
    <m/>
    <m/>
    <m/>
    <x v="0"/>
    <x v="0"/>
    <x v="0"/>
    <m/>
    <m/>
    <m/>
    <x v="2"/>
    <m/>
    <n v="407"/>
    <n v="35.1"/>
    <m/>
    <m/>
    <m/>
    <m/>
    <m/>
    <n v="27.215999999999998"/>
    <n v="48.941798941798943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11"/>
    <s v="EOS M 290"/>
    <s v="EOS parameter dev."/>
    <n v="370"/>
    <n v="1050"/>
    <n v="60"/>
    <n v="0.12"/>
    <n v="100"/>
    <s v="Tensile bars "/>
    <m/>
    <x v="2"/>
    <s v="Stripes"/>
    <m/>
    <m/>
    <m/>
    <m/>
    <m/>
    <x v="0"/>
    <x v="0"/>
    <x v="0"/>
    <m/>
    <m/>
    <m/>
    <x v="2"/>
    <m/>
    <n v="404"/>
    <n v="33.4"/>
    <m/>
    <m/>
    <m/>
    <m/>
    <m/>
    <n v="27.215999999999998"/>
    <n v="48.941798941798943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12"/>
    <s v="EOS M 290"/>
    <s v="EOS parameter dev."/>
    <n v="370"/>
    <n v="1050"/>
    <n v="60"/>
    <n v="0.12"/>
    <n v="100"/>
    <s v="Tensile bars "/>
    <m/>
    <x v="2"/>
    <s v="Stripes"/>
    <m/>
    <m/>
    <m/>
    <m/>
    <m/>
    <x v="0"/>
    <x v="0"/>
    <x v="0"/>
    <m/>
    <m/>
    <m/>
    <x v="2"/>
    <m/>
    <n v="413"/>
    <n v="34.4"/>
    <m/>
    <m/>
    <m/>
    <m/>
    <m/>
    <n v="27.215999999999998"/>
    <n v="48.941798941798943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13"/>
    <s v="EOS M 290"/>
    <s v="EOS parameter dev."/>
    <n v="370"/>
    <n v="1050"/>
    <n v="60"/>
    <n v="0.12"/>
    <n v="100"/>
    <s v="Tensile bars "/>
    <m/>
    <x v="3"/>
    <s v="Stripes"/>
    <m/>
    <m/>
    <m/>
    <m/>
    <m/>
    <x v="0"/>
    <x v="0"/>
    <x v="0"/>
    <m/>
    <m/>
    <m/>
    <x v="1"/>
    <m/>
    <n v="357"/>
    <n v="12.2"/>
    <m/>
    <m/>
    <m/>
    <m/>
    <m/>
    <n v="27.215999999999998"/>
    <n v="48.941798941798943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14"/>
    <s v="EOS M 290"/>
    <s v="EOS parameter dev."/>
    <n v="370"/>
    <n v="1050"/>
    <n v="60"/>
    <n v="0.12"/>
    <n v="100"/>
    <s v="Tensile bars "/>
    <m/>
    <x v="3"/>
    <s v="Stripes"/>
    <m/>
    <m/>
    <m/>
    <m/>
    <m/>
    <x v="0"/>
    <x v="0"/>
    <x v="0"/>
    <m/>
    <m/>
    <m/>
    <x v="1"/>
    <m/>
    <n v="359"/>
    <n v="11.9"/>
    <m/>
    <m/>
    <m/>
    <m/>
    <m/>
    <n v="27.215999999999998"/>
    <n v="48.941798941798943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15"/>
    <s v="EOS M 290"/>
    <s v="EOS parameter dev."/>
    <n v="370"/>
    <n v="1050"/>
    <n v="60"/>
    <n v="0.12"/>
    <n v="100"/>
    <s v="Tensile bars "/>
    <m/>
    <x v="3"/>
    <s v="Stripes"/>
    <m/>
    <m/>
    <m/>
    <m/>
    <m/>
    <x v="0"/>
    <x v="0"/>
    <x v="0"/>
    <m/>
    <m/>
    <m/>
    <x v="1"/>
    <n v="149"/>
    <n v="375"/>
    <n v="14.3"/>
    <m/>
    <m/>
    <m/>
    <m/>
    <m/>
    <n v="27.215999999999998"/>
    <n v="48.941798941798943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16"/>
    <s v="EOS M 290"/>
    <s v="EOS parameter dev."/>
    <n v="370"/>
    <n v="1050"/>
    <n v="60"/>
    <n v="0.12"/>
    <n v="100"/>
    <s v="Tensile bars "/>
    <m/>
    <x v="3"/>
    <s v="Stripes"/>
    <m/>
    <m/>
    <m/>
    <m/>
    <m/>
    <x v="0"/>
    <x v="0"/>
    <x v="0"/>
    <m/>
    <m/>
    <m/>
    <x v="2"/>
    <n v="216"/>
    <n v="383"/>
    <n v="25.6"/>
    <m/>
    <m/>
    <m/>
    <m/>
    <m/>
    <n v="27.215999999999998"/>
    <n v="48.941798941798943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17"/>
    <s v="EOS M 290"/>
    <s v="EOS parameter dev."/>
    <n v="370"/>
    <n v="1050"/>
    <n v="60"/>
    <n v="0.12"/>
    <n v="100"/>
    <s v="Tensile bars "/>
    <m/>
    <x v="3"/>
    <s v="Stripes"/>
    <m/>
    <m/>
    <m/>
    <m/>
    <m/>
    <x v="0"/>
    <x v="0"/>
    <x v="0"/>
    <m/>
    <m/>
    <m/>
    <x v="2"/>
    <m/>
    <m/>
    <m/>
    <m/>
    <m/>
    <m/>
    <m/>
    <m/>
    <n v="27.215999999999998"/>
    <n v="48.941798941798943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18"/>
    <s v="EOS M 290"/>
    <s v="EOS parameter dev."/>
    <n v="370"/>
    <n v="1050"/>
    <n v="60"/>
    <n v="0.12"/>
    <n v="100"/>
    <s v="Tensile bars "/>
    <m/>
    <x v="3"/>
    <s v="Stripes"/>
    <m/>
    <m/>
    <m/>
    <m/>
    <m/>
    <x v="0"/>
    <x v="0"/>
    <x v="0"/>
    <m/>
    <m/>
    <m/>
    <x v="2"/>
    <n v="211"/>
    <n v="391"/>
    <n v="27.6"/>
    <m/>
    <m/>
    <m/>
    <m/>
    <m/>
    <n v="27.215999999999998"/>
    <n v="48.941798941798943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19"/>
    <s v="EOS M 290"/>
    <s v="EOS parameter dev."/>
    <n v="370"/>
    <n v="1050"/>
    <n v="60"/>
    <n v="0.12"/>
    <n v="100"/>
    <s v="Mushroom sample"/>
    <m/>
    <x v="0"/>
    <s v="Stripes"/>
    <m/>
    <m/>
    <m/>
    <m/>
    <m/>
    <x v="0"/>
    <x v="0"/>
    <x v="0"/>
    <m/>
    <m/>
    <m/>
    <x v="0"/>
    <m/>
    <m/>
    <m/>
    <m/>
    <m/>
    <m/>
    <m/>
    <m/>
    <n v="27.215999999999998"/>
    <n v="48.941798941798943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20"/>
    <s v="EOS M 290"/>
    <s v="EOS parameter dev."/>
    <n v="370"/>
    <n v="1050"/>
    <n v="60"/>
    <n v="0.12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27.215999999999998"/>
    <n v="48.941798941798943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21"/>
    <s v="EOS M 290"/>
    <s v="EOS parameter dev."/>
    <n v="370"/>
    <n v="1050"/>
    <n v="60"/>
    <n v="0.12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27.215999999999998"/>
    <n v="48.941798941798943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22"/>
    <s v="EOS M 290"/>
    <s v="EOS parameter dev."/>
    <n v="370"/>
    <n v="1050"/>
    <n v="60"/>
    <n v="0.12"/>
    <n v="100"/>
    <s v="Conical"/>
    <m/>
    <x v="0"/>
    <s v="Stripes"/>
    <m/>
    <m/>
    <m/>
    <m/>
    <m/>
    <x v="0"/>
    <x v="0"/>
    <x v="0"/>
    <m/>
    <m/>
    <m/>
    <x v="0"/>
    <m/>
    <m/>
    <m/>
    <m/>
    <m/>
    <m/>
    <m/>
    <m/>
    <n v="27.215999999999998"/>
    <n v="48.941798941798943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23"/>
    <s v="EOS M 290"/>
    <s v="EOS parameter dev."/>
    <n v="370"/>
    <n v="1050"/>
    <n v="60"/>
    <n v="0.12"/>
    <n v="100"/>
    <s v="Thin wall "/>
    <m/>
    <x v="0"/>
    <s v="Stripes"/>
    <m/>
    <m/>
    <m/>
    <m/>
    <m/>
    <x v="0"/>
    <x v="0"/>
    <x v="0"/>
    <m/>
    <m/>
    <m/>
    <x v="0"/>
    <m/>
    <m/>
    <m/>
    <m/>
    <m/>
    <m/>
    <m/>
    <m/>
    <n v="27.215999999999998"/>
    <n v="48.941798941798943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24"/>
    <s v="EOS M 290"/>
    <s v="EOS parameter dev."/>
    <n v="370"/>
    <n v="1050"/>
    <n v="60"/>
    <n v="0.12"/>
    <n v="100"/>
    <s v="Thin wall "/>
    <m/>
    <x v="0"/>
    <s v="Stripes"/>
    <m/>
    <m/>
    <m/>
    <m/>
    <m/>
    <x v="0"/>
    <x v="0"/>
    <x v="0"/>
    <m/>
    <m/>
    <m/>
    <x v="0"/>
    <m/>
    <m/>
    <m/>
    <m/>
    <m/>
    <m/>
    <m/>
    <m/>
    <n v="27.215999999999998"/>
    <n v="48.941798941798943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25"/>
    <s v="EOS M 290"/>
    <s v="EOS parameter dev."/>
    <n v="370"/>
    <n v="1050"/>
    <n v="60"/>
    <n v="0.12"/>
    <n v="100"/>
    <s v="Thin wall "/>
    <m/>
    <x v="0"/>
    <s v="Stripes"/>
    <m/>
    <m/>
    <m/>
    <m/>
    <m/>
    <x v="0"/>
    <x v="0"/>
    <x v="0"/>
    <m/>
    <m/>
    <m/>
    <x v="0"/>
    <m/>
    <m/>
    <m/>
    <m/>
    <m/>
    <m/>
    <m/>
    <m/>
    <n v="27.215999999999998"/>
    <n v="48.941798941798943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26"/>
    <s v="EOS M 290"/>
    <s v="EOS parameter dev."/>
    <n v="370"/>
    <n v="1050"/>
    <n v="60"/>
    <n v="0.12"/>
    <n v="100"/>
    <s v="Thin wall "/>
    <m/>
    <x v="0"/>
    <s v="Stripes"/>
    <m/>
    <m/>
    <m/>
    <m/>
    <m/>
    <x v="0"/>
    <x v="0"/>
    <x v="0"/>
    <m/>
    <m/>
    <m/>
    <x v="0"/>
    <m/>
    <m/>
    <m/>
    <m/>
    <m/>
    <m/>
    <m/>
    <m/>
    <n v="27.215999999999998"/>
    <n v="48.941798941798943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27"/>
    <s v="EOS M 290"/>
    <s v="EOS parameter dev."/>
    <n v="370"/>
    <n v="1050"/>
    <n v="60"/>
    <n v="0.12"/>
    <n v="100"/>
    <s v="Thin wall "/>
    <m/>
    <x v="0"/>
    <s v="Stripes"/>
    <m/>
    <m/>
    <m/>
    <m/>
    <m/>
    <x v="0"/>
    <x v="0"/>
    <x v="0"/>
    <m/>
    <m/>
    <m/>
    <x v="0"/>
    <m/>
    <m/>
    <m/>
    <m/>
    <m/>
    <m/>
    <m/>
    <m/>
    <n v="27.215999999999998"/>
    <n v="48.941798941798943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28"/>
    <s v="EOS M 290"/>
    <s v="EOS parameter dev."/>
    <n v="370"/>
    <n v="1050"/>
    <n v="60"/>
    <n v="0.12"/>
    <n v="100"/>
    <s v="Thin wall "/>
    <m/>
    <x v="0"/>
    <s v="Stripes"/>
    <m/>
    <m/>
    <m/>
    <m/>
    <m/>
    <x v="0"/>
    <x v="0"/>
    <x v="0"/>
    <m/>
    <m/>
    <m/>
    <x v="0"/>
    <m/>
    <m/>
    <m/>
    <m/>
    <m/>
    <m/>
    <m/>
    <m/>
    <n v="27.215999999999998"/>
    <n v="48.941798941798943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29"/>
    <s v="EOS M 290"/>
    <s v="EOS parameter dev."/>
    <n v="370"/>
    <n v="1050"/>
    <n v="60"/>
    <n v="0.12"/>
    <n v="100"/>
    <s v="Thin wall "/>
    <m/>
    <x v="0"/>
    <s v="Stripes"/>
    <m/>
    <m/>
    <m/>
    <m/>
    <m/>
    <x v="0"/>
    <x v="0"/>
    <x v="0"/>
    <m/>
    <m/>
    <m/>
    <x v="0"/>
    <m/>
    <m/>
    <m/>
    <m/>
    <m/>
    <m/>
    <m/>
    <m/>
    <n v="27.215999999999998"/>
    <n v="48.941798941798943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30"/>
    <s v="EOS M 290"/>
    <s v="EOS parameter dev."/>
    <n v="370"/>
    <n v="1250"/>
    <n v="60"/>
    <n v="0.1"/>
    <n v="100"/>
    <s v="Tensile bars "/>
    <m/>
    <x v="1"/>
    <s v="Stripes"/>
    <m/>
    <m/>
    <m/>
    <m/>
    <m/>
    <x v="0"/>
    <x v="0"/>
    <x v="0"/>
    <m/>
    <m/>
    <m/>
    <x v="1"/>
    <n v="226"/>
    <n v="332"/>
    <n v="9.6999999999999993"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31"/>
    <s v="EOS M 290"/>
    <s v="EOS parameter dev."/>
    <n v="370"/>
    <n v="1250"/>
    <n v="60"/>
    <n v="0.1"/>
    <n v="100"/>
    <s v="Tensile bars "/>
    <m/>
    <x v="1"/>
    <s v="Stripes"/>
    <m/>
    <m/>
    <m/>
    <m/>
    <m/>
    <x v="0"/>
    <x v="0"/>
    <x v="0"/>
    <m/>
    <m/>
    <m/>
    <x v="1"/>
    <m/>
    <n v="313"/>
    <n v="7.6"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32"/>
    <s v="EOS M 290"/>
    <s v="EOS parameter dev."/>
    <n v="370"/>
    <n v="1250"/>
    <n v="60"/>
    <n v="0.1"/>
    <n v="100"/>
    <s v="Tensile bars "/>
    <m/>
    <x v="1"/>
    <s v="Stripes"/>
    <m/>
    <m/>
    <m/>
    <m/>
    <m/>
    <x v="0"/>
    <x v="0"/>
    <x v="0"/>
    <m/>
    <m/>
    <m/>
    <x v="1"/>
    <m/>
    <n v="362"/>
    <n v="13.3"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33"/>
    <s v="EOS M 290"/>
    <s v="EOS parameter dev."/>
    <n v="370"/>
    <n v="1250"/>
    <n v="60"/>
    <n v="0.1"/>
    <n v="100"/>
    <s v="Tensile bars "/>
    <m/>
    <x v="1"/>
    <s v="Stripes"/>
    <m/>
    <m/>
    <m/>
    <m/>
    <m/>
    <x v="0"/>
    <x v="0"/>
    <x v="0"/>
    <m/>
    <m/>
    <m/>
    <x v="2"/>
    <n v="180"/>
    <n v="373"/>
    <n v="33.799999999999997"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34"/>
    <s v="EOS M 290"/>
    <s v="EOS parameter dev."/>
    <n v="370"/>
    <n v="1250"/>
    <n v="60"/>
    <n v="0.1"/>
    <n v="100"/>
    <s v="Tensile bars "/>
    <m/>
    <x v="1"/>
    <s v="Stripes"/>
    <m/>
    <m/>
    <m/>
    <m/>
    <m/>
    <x v="0"/>
    <x v="0"/>
    <x v="0"/>
    <m/>
    <m/>
    <m/>
    <x v="2"/>
    <m/>
    <n v="374"/>
    <n v="40.6"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35"/>
    <s v="EOS M 290"/>
    <s v="EOS parameter dev."/>
    <n v="370"/>
    <n v="1250"/>
    <n v="60"/>
    <n v="0.1"/>
    <n v="100"/>
    <s v="Tensile bars "/>
    <m/>
    <x v="1"/>
    <s v="Stripes"/>
    <m/>
    <m/>
    <m/>
    <m/>
    <m/>
    <x v="0"/>
    <x v="0"/>
    <x v="0"/>
    <m/>
    <m/>
    <m/>
    <x v="2"/>
    <n v="183"/>
    <n v="371"/>
    <n v="32.9"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36"/>
    <s v="EOS M 290"/>
    <s v="EOS parameter dev."/>
    <n v="370"/>
    <n v="1250"/>
    <n v="60"/>
    <n v="0.1"/>
    <n v="100"/>
    <s v="Tensile bars "/>
    <m/>
    <x v="2"/>
    <s v="Stripes"/>
    <m/>
    <m/>
    <m/>
    <m/>
    <m/>
    <x v="0"/>
    <x v="0"/>
    <x v="0"/>
    <m/>
    <m/>
    <m/>
    <x v="1"/>
    <m/>
    <n v="368"/>
    <n v="12.7"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37"/>
    <s v="EOS M 290"/>
    <s v="EOS parameter dev."/>
    <n v="370"/>
    <n v="1250"/>
    <n v="60"/>
    <n v="0.1"/>
    <n v="100"/>
    <s v="Tensile bars "/>
    <m/>
    <x v="2"/>
    <s v="Stripes"/>
    <m/>
    <m/>
    <m/>
    <m/>
    <m/>
    <x v="0"/>
    <x v="0"/>
    <x v="0"/>
    <m/>
    <m/>
    <m/>
    <x v="1"/>
    <m/>
    <n v="373"/>
    <n v="14.8"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38"/>
    <s v="EOS M 290"/>
    <s v="EOS parameter dev."/>
    <n v="370"/>
    <n v="1250"/>
    <n v="60"/>
    <n v="0.1"/>
    <n v="100"/>
    <s v="Tensile bars "/>
    <m/>
    <x v="2"/>
    <s v="Stripes"/>
    <m/>
    <m/>
    <m/>
    <m/>
    <m/>
    <x v="0"/>
    <x v="0"/>
    <x v="0"/>
    <m/>
    <m/>
    <m/>
    <x v="1"/>
    <m/>
    <n v="363"/>
    <n v="11.7"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39"/>
    <s v="EOS M 290"/>
    <s v="EOS parameter dev."/>
    <n v="370"/>
    <n v="1250"/>
    <n v="60"/>
    <n v="0.1"/>
    <n v="100"/>
    <s v="Tensile bars "/>
    <m/>
    <x v="2"/>
    <s v="Stripes"/>
    <m/>
    <m/>
    <m/>
    <m/>
    <m/>
    <x v="0"/>
    <x v="0"/>
    <x v="0"/>
    <m/>
    <m/>
    <m/>
    <x v="2"/>
    <n v="201"/>
    <n v="398"/>
    <n v="29.5"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40"/>
    <s v="EOS M 290"/>
    <s v="EOS parameter dev."/>
    <n v="370"/>
    <n v="1250"/>
    <n v="60"/>
    <n v="0.1"/>
    <n v="100"/>
    <s v="Tensile bars "/>
    <m/>
    <x v="2"/>
    <s v="Stripes"/>
    <m/>
    <m/>
    <m/>
    <m/>
    <m/>
    <x v="0"/>
    <x v="0"/>
    <x v="0"/>
    <m/>
    <m/>
    <m/>
    <x v="2"/>
    <m/>
    <n v="417"/>
    <n v="38.700000000000003"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41"/>
    <s v="EOS M 290"/>
    <s v="EOS parameter dev."/>
    <n v="370"/>
    <n v="1250"/>
    <n v="60"/>
    <n v="0.1"/>
    <n v="100"/>
    <s v="Tensile bars "/>
    <m/>
    <x v="2"/>
    <s v="Stripes"/>
    <m/>
    <m/>
    <m/>
    <m/>
    <m/>
    <x v="0"/>
    <x v="0"/>
    <x v="0"/>
    <m/>
    <m/>
    <m/>
    <x v="2"/>
    <m/>
    <n v="409"/>
    <n v="33.9"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42"/>
    <s v="EOS M 290"/>
    <s v="EOS parameter dev."/>
    <n v="370"/>
    <n v="1250"/>
    <n v="60"/>
    <n v="0.1"/>
    <n v="100"/>
    <s v="Tensile bars "/>
    <m/>
    <x v="3"/>
    <s v="Stripes"/>
    <m/>
    <m/>
    <m/>
    <m/>
    <m/>
    <x v="0"/>
    <x v="0"/>
    <x v="0"/>
    <m/>
    <m/>
    <m/>
    <x v="1"/>
    <n v="240"/>
    <n v="347"/>
    <n v="8.9"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43"/>
    <s v="EOS M 290"/>
    <s v="EOS parameter dev."/>
    <n v="370"/>
    <n v="1250"/>
    <n v="60"/>
    <n v="0.1"/>
    <n v="100"/>
    <s v="Tensile bars "/>
    <m/>
    <x v="3"/>
    <s v="Stripes"/>
    <m/>
    <m/>
    <m/>
    <m/>
    <m/>
    <x v="0"/>
    <x v="0"/>
    <x v="0"/>
    <m/>
    <m/>
    <m/>
    <x v="1"/>
    <m/>
    <m/>
    <m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44"/>
    <s v="EOS M 290"/>
    <s v="EOS parameter dev."/>
    <n v="370"/>
    <n v="1250"/>
    <n v="60"/>
    <n v="0.1"/>
    <n v="100"/>
    <s v="Tensile bars "/>
    <m/>
    <x v="3"/>
    <s v="Stripes"/>
    <m/>
    <m/>
    <m/>
    <m/>
    <m/>
    <x v="0"/>
    <x v="0"/>
    <x v="0"/>
    <m/>
    <m/>
    <m/>
    <x v="1"/>
    <m/>
    <n v="353"/>
    <n v="12"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45"/>
    <s v="EOS M 290"/>
    <s v="EOS parameter dev."/>
    <n v="370"/>
    <n v="1250"/>
    <n v="60"/>
    <n v="0.1"/>
    <n v="100"/>
    <s v="Tensile bars "/>
    <m/>
    <x v="3"/>
    <s v="Stripes"/>
    <m/>
    <m/>
    <m/>
    <m/>
    <m/>
    <x v="0"/>
    <x v="0"/>
    <x v="0"/>
    <m/>
    <m/>
    <m/>
    <x v="2"/>
    <n v="223"/>
    <n v="421"/>
    <n v="39.200000000000003"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46"/>
    <s v="EOS M 290"/>
    <s v="EOS parameter dev."/>
    <n v="370"/>
    <n v="1250"/>
    <n v="60"/>
    <n v="0.1"/>
    <n v="100"/>
    <s v="Tensile bars "/>
    <m/>
    <x v="3"/>
    <s v="Stripes"/>
    <m/>
    <m/>
    <m/>
    <m/>
    <m/>
    <x v="0"/>
    <x v="0"/>
    <x v="0"/>
    <m/>
    <m/>
    <m/>
    <x v="2"/>
    <m/>
    <n v="395"/>
    <n v="28.3"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47"/>
    <s v="EOS M 290"/>
    <s v="EOS parameter dev."/>
    <n v="370"/>
    <n v="1250"/>
    <n v="60"/>
    <n v="0.1"/>
    <n v="100"/>
    <s v="Tensile bars "/>
    <m/>
    <x v="3"/>
    <s v="Stripes"/>
    <m/>
    <m/>
    <m/>
    <m/>
    <m/>
    <x v="0"/>
    <x v="0"/>
    <x v="0"/>
    <m/>
    <m/>
    <m/>
    <x v="2"/>
    <m/>
    <n v="396"/>
    <n v="28.1"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48"/>
    <s v="EOS M 290"/>
    <s v="EOS parameter dev."/>
    <n v="370"/>
    <n v="1250"/>
    <n v="60"/>
    <n v="0.1"/>
    <n v="100"/>
    <s v="Mushroom sample"/>
    <m/>
    <x v="5"/>
    <s v="Stripes"/>
    <m/>
    <m/>
    <m/>
    <m/>
    <m/>
    <x v="0"/>
    <x v="0"/>
    <x v="0"/>
    <m/>
    <m/>
    <m/>
    <x v="0"/>
    <m/>
    <m/>
    <m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49"/>
    <s v="EOS M 290"/>
    <s v="EOS parameter dev."/>
    <n v="370"/>
    <n v="1250"/>
    <n v="60"/>
    <n v="0.1"/>
    <n v="100"/>
    <s v="Density cube"/>
    <m/>
    <x v="5"/>
    <s v="Stripes"/>
    <m/>
    <m/>
    <m/>
    <m/>
    <m/>
    <x v="0"/>
    <x v="0"/>
    <x v="0"/>
    <m/>
    <m/>
    <m/>
    <x v="0"/>
    <m/>
    <m/>
    <m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50"/>
    <s v="EOS M 290"/>
    <s v="EOS parameter dev."/>
    <n v="370"/>
    <n v="1250"/>
    <n v="60"/>
    <n v="0.1"/>
    <n v="100"/>
    <s v="Density cube"/>
    <m/>
    <x v="5"/>
    <s v="Stripes"/>
    <m/>
    <m/>
    <m/>
    <m/>
    <m/>
    <x v="0"/>
    <x v="0"/>
    <x v="0"/>
    <m/>
    <m/>
    <m/>
    <x v="0"/>
    <m/>
    <m/>
    <m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51"/>
    <s v="EOS M 290"/>
    <s v="EOS parameter dev."/>
    <n v="370"/>
    <n v="1250"/>
    <n v="60"/>
    <n v="0.1"/>
    <n v="100"/>
    <s v="Conical"/>
    <m/>
    <x v="5"/>
    <s v="Stripes"/>
    <m/>
    <m/>
    <m/>
    <m/>
    <m/>
    <x v="0"/>
    <x v="0"/>
    <x v="0"/>
    <m/>
    <m/>
    <m/>
    <x v="0"/>
    <m/>
    <m/>
    <m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52"/>
    <s v="EOS M 290"/>
    <s v="EOS parameter dev."/>
    <n v="370"/>
    <n v="1250"/>
    <n v="60"/>
    <n v="0.1"/>
    <n v="100"/>
    <s v="Conical"/>
    <m/>
    <x v="5"/>
    <s v="Stripes"/>
    <m/>
    <m/>
    <m/>
    <m/>
    <m/>
    <x v="0"/>
    <x v="0"/>
    <x v="0"/>
    <m/>
    <m/>
    <m/>
    <x v="0"/>
    <m/>
    <m/>
    <m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53"/>
    <s v="EOS M 290"/>
    <s v="EOS parameter dev."/>
    <n v="370"/>
    <n v="1250"/>
    <n v="60"/>
    <n v="0.1"/>
    <n v="100"/>
    <s v="Thin wall "/>
    <m/>
    <x v="5"/>
    <s v="Stripes"/>
    <m/>
    <m/>
    <m/>
    <m/>
    <m/>
    <x v="0"/>
    <x v="0"/>
    <x v="0"/>
    <m/>
    <m/>
    <m/>
    <x v="0"/>
    <m/>
    <m/>
    <m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54"/>
    <s v="EOS M 290"/>
    <s v="EOS parameter dev."/>
    <n v="370"/>
    <n v="1250"/>
    <n v="60"/>
    <n v="0.1"/>
    <n v="100"/>
    <s v="Thin wall "/>
    <m/>
    <x v="5"/>
    <s v="Stripes"/>
    <m/>
    <m/>
    <m/>
    <m/>
    <m/>
    <x v="0"/>
    <x v="0"/>
    <x v="0"/>
    <m/>
    <m/>
    <m/>
    <x v="0"/>
    <m/>
    <m/>
    <m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55"/>
    <s v="EOS M 290"/>
    <s v="EOS parameter dev."/>
    <n v="370"/>
    <n v="1250"/>
    <n v="60"/>
    <n v="0.1"/>
    <n v="100"/>
    <s v="Thin wall "/>
    <m/>
    <x v="5"/>
    <s v="Stripes"/>
    <m/>
    <m/>
    <m/>
    <m/>
    <m/>
    <x v="0"/>
    <x v="0"/>
    <x v="0"/>
    <m/>
    <m/>
    <m/>
    <x v="0"/>
    <m/>
    <m/>
    <m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56"/>
    <s v="EOS M 290"/>
    <s v="EOS parameter dev."/>
    <n v="370"/>
    <n v="1250"/>
    <n v="60"/>
    <n v="0.1"/>
    <n v="100"/>
    <s v="Thin wall "/>
    <m/>
    <x v="5"/>
    <s v="Stripes"/>
    <m/>
    <m/>
    <m/>
    <m/>
    <m/>
    <x v="0"/>
    <x v="0"/>
    <x v="0"/>
    <m/>
    <m/>
    <m/>
    <x v="0"/>
    <m/>
    <m/>
    <m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57"/>
    <s v="EOS M 290"/>
    <s v="EOS parameter dev."/>
    <n v="370"/>
    <n v="1250"/>
    <n v="60"/>
    <n v="0.1"/>
    <n v="100"/>
    <s v="Thin wall "/>
    <m/>
    <x v="5"/>
    <s v="Stripes"/>
    <m/>
    <m/>
    <m/>
    <m/>
    <m/>
    <x v="0"/>
    <x v="0"/>
    <x v="0"/>
    <m/>
    <m/>
    <m/>
    <x v="0"/>
    <m/>
    <m/>
    <m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58"/>
    <s v="EOS M 290"/>
    <s v="EOS parameter dev."/>
    <n v="370"/>
    <n v="1250"/>
    <n v="60"/>
    <n v="0.1"/>
    <n v="100"/>
    <s v="Thin wall "/>
    <m/>
    <x v="5"/>
    <s v="Stripes"/>
    <m/>
    <m/>
    <m/>
    <m/>
    <m/>
    <x v="0"/>
    <x v="0"/>
    <x v="0"/>
    <m/>
    <m/>
    <m/>
    <x v="0"/>
    <m/>
    <m/>
    <m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59"/>
    <s v="EOS M 290"/>
    <s v="EOS parameter dev."/>
    <n v="370"/>
    <n v="1250"/>
    <n v="60"/>
    <n v="0.1"/>
    <n v="100"/>
    <s v="Thin wall "/>
    <m/>
    <x v="5"/>
    <s v="Stripes"/>
    <m/>
    <m/>
    <m/>
    <m/>
    <m/>
    <x v="0"/>
    <x v="0"/>
    <x v="0"/>
    <m/>
    <m/>
    <m/>
    <x v="0"/>
    <m/>
    <m/>
    <m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60"/>
    <s v="EOS M 290"/>
    <s v="EOS parameter dev."/>
    <n v="370"/>
    <n v="1250"/>
    <n v="60"/>
    <n v="0.1"/>
    <n v="100"/>
    <m/>
    <m/>
    <x v="0"/>
    <s v="Stripes"/>
    <m/>
    <m/>
    <m/>
    <m/>
    <m/>
    <x v="0"/>
    <x v="0"/>
    <x v="0"/>
    <m/>
    <m/>
    <m/>
    <x v="0"/>
    <m/>
    <m/>
    <m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6"/>
    <n v="61"/>
    <s v="EOS M 290"/>
    <s v="EOS parameter dev."/>
    <n v="370"/>
    <n v="1250"/>
    <n v="60"/>
    <n v="0.1"/>
    <n v="100"/>
    <m/>
    <m/>
    <x v="0"/>
    <s v="Stripes"/>
    <m/>
    <m/>
    <m/>
    <m/>
    <m/>
    <x v="0"/>
    <x v="0"/>
    <x v="0"/>
    <m/>
    <m/>
    <m/>
    <x v="0"/>
    <m/>
    <m/>
    <m/>
    <m/>
    <m/>
    <m/>
    <m/>
    <m/>
    <n v="27"/>
    <n v="49.333333333333336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7"/>
    <n v="1"/>
    <s v="EOS M 290"/>
    <s v="EOS parameter dev."/>
    <n v="370"/>
    <n v="1175"/>
    <n v="50"/>
    <n v="0.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5"/>
    <x v="6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s v="Yes"/>
    <m/>
    <m/>
  </r>
  <r>
    <n v="7"/>
    <n v="2"/>
    <s v="EOS M 290"/>
    <s v="EOS parameter dev."/>
    <n v="370"/>
    <n v="1175"/>
    <n v="50"/>
    <n v="0.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5"/>
    <x v="6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s v="Yes"/>
    <m/>
    <m/>
  </r>
  <r>
    <n v="7"/>
    <n v="3"/>
    <s v="EOS M 290"/>
    <s v="EOS parameter dev."/>
    <n v="370"/>
    <n v="1175"/>
    <n v="50"/>
    <n v="0.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5"/>
    <x v="6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s v="Yes"/>
    <m/>
    <m/>
  </r>
  <r>
    <n v="7"/>
    <n v="4"/>
    <s v="EOS M 290"/>
    <s v="EOS parameter dev."/>
    <n v="370"/>
    <n v="1175"/>
    <n v="50"/>
    <n v="0.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5"/>
    <x v="6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s v="Yes"/>
    <m/>
    <m/>
  </r>
  <r>
    <n v="7"/>
    <n v="5"/>
    <s v="EOS M 290"/>
    <s v="EOS parameter dev."/>
    <n v="370"/>
    <n v="1175"/>
    <n v="50"/>
    <n v="0.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5"/>
    <x v="6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s v="Yes"/>
    <m/>
    <m/>
  </r>
  <r>
    <n v="7"/>
    <n v="6"/>
    <s v="EOS M 290"/>
    <s v="EOS parameter dev."/>
    <n v="370"/>
    <n v="1175"/>
    <n v="50"/>
    <n v="0.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5"/>
    <x v="6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s v="Yes"/>
    <m/>
    <m/>
  </r>
  <r>
    <n v="7"/>
    <n v="7"/>
    <s v="EOS M 290"/>
    <s v="EOS parameter dev."/>
    <n v="370"/>
    <n v="1175"/>
    <n v="50"/>
    <n v="0.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5"/>
    <x v="6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s v="Yes"/>
    <m/>
    <m/>
  </r>
  <r>
    <n v="7"/>
    <n v="8"/>
    <s v="EOS M 290"/>
    <s v="EOS parameter dev."/>
    <n v="370"/>
    <n v="1175"/>
    <n v="50"/>
    <n v="0.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5"/>
    <x v="6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s v="Yes"/>
    <m/>
    <m/>
  </r>
  <r>
    <n v="7"/>
    <n v="9"/>
    <s v="EOS M 290"/>
    <s v="EOS parameter dev."/>
    <n v="370"/>
    <n v="1175"/>
    <n v="50"/>
    <n v="0.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5"/>
    <x v="6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s v="Yes"/>
    <m/>
    <m/>
  </r>
  <r>
    <n v="7"/>
    <n v="10"/>
    <s v="EOS M 290"/>
    <s v="EOS parameter dev."/>
    <n v="370"/>
    <n v="1175"/>
    <n v="50"/>
    <n v="0.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5"/>
    <x v="6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s v="Yes"/>
    <m/>
    <m/>
  </r>
  <r>
    <n v="7"/>
    <n v="11"/>
    <s v="EOS M 290"/>
    <s v="EOS parameter dev."/>
    <n v="370"/>
    <n v="1300"/>
    <n v="50"/>
    <n v="0.1400000000000000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5"/>
    <x v="6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s v="Yes"/>
    <m/>
    <m/>
  </r>
  <r>
    <n v="7"/>
    <n v="12"/>
    <s v="EOS M 290"/>
    <s v="EOS parameter dev."/>
    <n v="370"/>
    <n v="1300"/>
    <n v="50"/>
    <n v="0.1400000000000000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5"/>
    <x v="6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s v="Yes"/>
    <m/>
    <m/>
  </r>
  <r>
    <n v="7"/>
    <n v="13"/>
    <s v="EOS M 290"/>
    <s v="EOS parameter dev."/>
    <n v="370"/>
    <n v="1300"/>
    <n v="50"/>
    <n v="0.1400000000000000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5"/>
    <x v="6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s v="Yes"/>
    <m/>
    <m/>
  </r>
  <r>
    <n v="7"/>
    <n v="14"/>
    <s v="EOS M 290"/>
    <s v="EOS parameter dev."/>
    <n v="370"/>
    <n v="1300"/>
    <n v="50"/>
    <n v="0.1400000000000000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5"/>
    <x v="6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s v="Yes"/>
    <m/>
    <m/>
  </r>
  <r>
    <n v="7"/>
    <n v="15"/>
    <s v="EOS M 290"/>
    <s v="EOS parameter dev."/>
    <n v="370"/>
    <n v="1300"/>
    <n v="50"/>
    <n v="0.1400000000000000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5"/>
    <x v="6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s v="Yes"/>
    <m/>
    <m/>
  </r>
  <r>
    <n v="7"/>
    <n v="16"/>
    <s v="EOS M 290"/>
    <s v="EOS parameter dev."/>
    <n v="370"/>
    <n v="1300"/>
    <n v="50"/>
    <n v="0.1400000000000000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5"/>
    <x v="6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s v="Yes"/>
    <m/>
    <m/>
  </r>
  <r>
    <n v="7"/>
    <n v="17"/>
    <s v="EOS M 290"/>
    <s v="EOS parameter dev."/>
    <n v="370"/>
    <n v="1300"/>
    <n v="50"/>
    <n v="0.1400000000000000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5"/>
    <x v="6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s v="Yes"/>
    <m/>
    <m/>
  </r>
  <r>
    <n v="7"/>
    <n v="18"/>
    <s v="EOS M 290"/>
    <s v="EOS parameter dev."/>
    <n v="370"/>
    <n v="1300"/>
    <n v="50"/>
    <n v="0.1400000000000000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5"/>
    <x v="6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s v="Yes"/>
    <m/>
    <m/>
  </r>
  <r>
    <n v="7"/>
    <n v="19"/>
    <s v="EOS M 290"/>
    <s v="EOS parameter dev."/>
    <n v="370"/>
    <n v="1300"/>
    <n v="50"/>
    <n v="0.1400000000000000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5"/>
    <x v="6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s v="Yes"/>
    <m/>
    <m/>
  </r>
  <r>
    <n v="7"/>
    <n v="20"/>
    <s v="EOS M 290"/>
    <s v="EOS parameter dev."/>
    <n v="370"/>
    <n v="1300"/>
    <n v="50"/>
    <n v="0.1400000000000000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5"/>
    <x v="6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s v="Yes"/>
    <m/>
    <m/>
  </r>
  <r>
    <n v="8"/>
    <n v="1"/>
    <s v="EOS M 290"/>
    <s v="EOS parameter dev."/>
    <n v="370"/>
    <n v="1300"/>
    <n v="50"/>
    <n v="0.1400000000000000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6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Not attempted"/>
    <m/>
    <m/>
  </r>
  <r>
    <n v="8"/>
    <n v="2"/>
    <s v="EOS M 290"/>
    <s v="EOS parameter dev."/>
    <n v="370"/>
    <n v="1300"/>
    <n v="50"/>
    <n v="0.1400000000000000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6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Not attempted"/>
    <m/>
    <m/>
  </r>
  <r>
    <n v="8"/>
    <n v="3"/>
    <s v="EOS M 290"/>
    <s v="EOS parameter dev."/>
    <n v="370"/>
    <n v="1300"/>
    <n v="50"/>
    <n v="0.1400000000000000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6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Not attempted"/>
    <m/>
    <m/>
  </r>
  <r>
    <n v="8"/>
    <n v="4"/>
    <s v="EOS M 290"/>
    <s v="EOS parameter dev."/>
    <n v="370"/>
    <n v="1300"/>
    <n v="50"/>
    <n v="0.1400000000000000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6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Not attempted"/>
    <m/>
    <m/>
  </r>
  <r>
    <n v="8"/>
    <n v="5"/>
    <s v="EOS M 290"/>
    <s v="EOS parameter dev."/>
    <n v="370"/>
    <n v="1300"/>
    <n v="50"/>
    <n v="0.1400000000000000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6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Not attempted"/>
    <m/>
    <m/>
  </r>
  <r>
    <n v="8"/>
    <n v="6"/>
    <s v="EOS M 290"/>
    <s v="EOS parameter dev."/>
    <n v="370"/>
    <n v="1300"/>
    <n v="50"/>
    <n v="0.1400000000000000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6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Not attempted"/>
    <m/>
    <m/>
  </r>
  <r>
    <n v="8"/>
    <n v="7"/>
    <s v="EOS M 290"/>
    <s v="EOS parameter dev."/>
    <n v="370"/>
    <n v="1300"/>
    <n v="50"/>
    <n v="0.1400000000000000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6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Not attempted"/>
    <m/>
    <m/>
  </r>
  <r>
    <n v="8"/>
    <n v="8"/>
    <s v="EOS M 290"/>
    <s v="EOS parameter dev."/>
    <n v="370"/>
    <n v="1300"/>
    <n v="50"/>
    <n v="0.1400000000000000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6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Not attempted"/>
    <m/>
    <m/>
  </r>
  <r>
    <n v="8"/>
    <n v="9"/>
    <s v="EOS M 290"/>
    <s v="EOS parameter dev."/>
    <n v="370"/>
    <n v="1300"/>
    <n v="50"/>
    <n v="0.1400000000000000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6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Not attempted"/>
    <m/>
    <m/>
  </r>
  <r>
    <n v="8"/>
    <n v="10"/>
    <s v="EOS M 290"/>
    <s v="EOS parameter dev."/>
    <n v="370"/>
    <n v="1300"/>
    <n v="50"/>
    <n v="0.1400000000000000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6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Not attempted"/>
    <m/>
    <m/>
  </r>
  <r>
    <n v="8"/>
    <n v="11"/>
    <s v="EOS M 290"/>
    <s v="EOS parameter dev."/>
    <n v="370"/>
    <n v="1300"/>
    <n v="50"/>
    <n v="0.1400000000000000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6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Not attempted"/>
    <m/>
    <m/>
  </r>
  <r>
    <n v="8"/>
    <n v="12"/>
    <s v="EOS M 290"/>
    <s v="EOS parameter dev."/>
    <n v="370"/>
    <n v="1175"/>
    <n v="50"/>
    <n v="0.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4"/>
    <x v="6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Not attempted"/>
    <m/>
    <m/>
  </r>
  <r>
    <n v="8"/>
    <n v="13"/>
    <s v="EOS M 290"/>
    <s v="EOS parameter dev."/>
    <n v="370"/>
    <n v="1175"/>
    <n v="50"/>
    <n v="0.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4"/>
    <x v="6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Not attempted"/>
    <m/>
    <m/>
  </r>
  <r>
    <n v="8"/>
    <n v="14"/>
    <s v="EOS M 290"/>
    <s v="EOS parameter dev."/>
    <n v="370"/>
    <n v="1175"/>
    <n v="50"/>
    <n v="0.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4"/>
    <x v="6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Not attempted"/>
    <m/>
    <m/>
  </r>
  <r>
    <n v="8"/>
    <n v="15"/>
    <s v="EOS M 290"/>
    <s v="EOS parameter dev."/>
    <n v="370"/>
    <n v="1175"/>
    <n v="50"/>
    <n v="0.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4"/>
    <x v="6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Not attempted"/>
    <m/>
    <m/>
  </r>
  <r>
    <n v="8"/>
    <n v="16"/>
    <s v="EOS M 290"/>
    <s v="EOS parameter dev."/>
    <n v="370"/>
    <n v="1175"/>
    <n v="50"/>
    <n v="0.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4"/>
    <x v="6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Not attempted"/>
    <m/>
    <m/>
  </r>
  <r>
    <n v="8"/>
    <n v="17"/>
    <s v="EOS M 290"/>
    <s v="EOS parameter dev."/>
    <n v="370"/>
    <n v="1175"/>
    <n v="50"/>
    <n v="0.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4"/>
    <x v="6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Not attempted"/>
    <m/>
    <m/>
  </r>
  <r>
    <n v="8"/>
    <n v="18"/>
    <s v="EOS M 290"/>
    <s v="EOS parameter dev."/>
    <n v="370"/>
    <n v="1175"/>
    <n v="50"/>
    <n v="0.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4"/>
    <x v="6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Not attempted"/>
    <m/>
    <m/>
  </r>
  <r>
    <n v="8"/>
    <n v="19"/>
    <s v="EOS M 290"/>
    <s v="EOS parameter dev."/>
    <n v="370"/>
    <n v="1175"/>
    <n v="50"/>
    <n v="0.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4"/>
    <x v="6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Not attempted"/>
    <m/>
    <m/>
  </r>
  <r>
    <n v="8"/>
    <n v="20"/>
    <s v="EOS M 290"/>
    <s v="EOS parameter dev."/>
    <n v="370"/>
    <n v="1175"/>
    <n v="50"/>
    <n v="0.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4"/>
    <x v="6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Not attempted"/>
    <m/>
    <m/>
  </r>
  <r>
    <n v="8"/>
    <n v="21"/>
    <s v="EOS M 290"/>
    <s v="EOS parameter dev."/>
    <n v="370"/>
    <n v="1175"/>
    <n v="50"/>
    <n v="0.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4"/>
    <x v="6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Not attempted"/>
    <m/>
    <m/>
  </r>
  <r>
    <n v="8"/>
    <n v="22"/>
    <s v="EOS M 290"/>
    <s v="EOS parameter dev."/>
    <n v="370"/>
    <n v="1175"/>
    <n v="50"/>
    <n v="0.1"/>
    <n v="100"/>
    <s v="--"/>
    <m/>
    <x v="5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4"/>
    <x v="6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Not attempted"/>
    <m/>
    <m/>
  </r>
  <r>
    <n v="9"/>
    <n v="1"/>
    <s v="EOS M 290"/>
    <s v="EOS parameter dev."/>
    <n v="370"/>
    <n v="1175"/>
    <n v="50"/>
    <n v="0.1"/>
    <n v="100"/>
    <s v="Demo"/>
    <s v="Demo"/>
    <x v="0"/>
    <s v="Stripes"/>
    <m/>
    <m/>
    <m/>
    <m/>
    <m/>
    <x v="0"/>
    <x v="0"/>
    <x v="0"/>
    <m/>
    <m/>
    <m/>
    <x v="0"/>
    <m/>
    <m/>
    <m/>
    <m/>
    <m/>
    <m/>
    <m/>
    <m/>
    <n v="21.150000000000002"/>
    <n v="62.978723404255319"/>
    <m/>
    <m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 but wiper damage and surface defects"/>
    <m/>
    <m/>
  </r>
  <r>
    <n v="10"/>
    <n v="1"/>
    <s v="EOS M 290"/>
    <s v="EOS parameter dev."/>
    <n v="370"/>
    <n v="1300"/>
    <n v="50"/>
    <n v="0.14000000000000001"/>
    <n v="100"/>
    <s v="Density cube"/>
    <s v="Supports"/>
    <x v="0"/>
    <s v="Chess"/>
    <m/>
    <m/>
    <n v="0.01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2"/>
    <s v="EOS M 290"/>
    <s v="EOS parameter dev."/>
    <n v="370"/>
    <n v="1300"/>
    <n v="50"/>
    <n v="0.14000000000000001"/>
    <n v="100"/>
    <s v="Density cube"/>
    <s v="Supports"/>
    <x v="0"/>
    <s v="Stripes"/>
    <m/>
    <m/>
    <n v="0.01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3"/>
    <s v="EOS M 290"/>
    <s v="EOS parameter dev."/>
    <n v="370"/>
    <n v="1300"/>
    <n v="50"/>
    <n v="0.14000000000000001"/>
    <n v="100"/>
    <s v="Density cube"/>
    <s v="Supports"/>
    <x v="0"/>
    <s v="Stripes"/>
    <n v="220"/>
    <n v="145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4"/>
    <s v="EOS M 290"/>
    <s v="EOS parameter dev."/>
    <n v="370"/>
    <n v="1300"/>
    <n v="50"/>
    <n v="0.14000000000000001"/>
    <n v="100"/>
    <s v="Density cube"/>
    <s v="Supports"/>
    <x v="0"/>
    <s v="Stripes"/>
    <n v="220"/>
    <n v="160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5"/>
    <s v="EOS M 290"/>
    <s v="EOS parameter dev."/>
    <n v="370"/>
    <n v="1300"/>
    <n v="50"/>
    <n v="0.14000000000000001"/>
    <n v="100"/>
    <s v="Density cube"/>
    <s v="Supports"/>
    <x v="0"/>
    <s v="Stripes"/>
    <n v="220"/>
    <n v="175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6"/>
    <s v="EOS M 290"/>
    <s v="EOS parameter dev."/>
    <n v="370"/>
    <n v="1300"/>
    <n v="50"/>
    <n v="0.14000000000000001"/>
    <n v="100"/>
    <s v="Density cube"/>
    <s v="Supports"/>
    <x v="0"/>
    <s v="Stripes"/>
    <n v="220"/>
    <n v="190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7"/>
    <s v="EOS M 290"/>
    <s v="EOS parameter dev."/>
    <n v="370"/>
    <n v="1300"/>
    <n v="50"/>
    <n v="0.14000000000000001"/>
    <n v="100"/>
    <s v="Density cube"/>
    <s v="Supports"/>
    <x v="0"/>
    <s v="Stripes"/>
    <n v="220"/>
    <n v="205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8"/>
    <s v="EOS M 290"/>
    <s v="EOS parameter dev."/>
    <n v="370"/>
    <n v="1300"/>
    <n v="50"/>
    <n v="0.14000000000000001"/>
    <n v="100"/>
    <s v="Density cube"/>
    <s v="Supports"/>
    <x v="0"/>
    <s v="Stripes"/>
    <n v="220"/>
    <n v="220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9"/>
    <s v="EOS M 290"/>
    <s v="EOS parameter dev."/>
    <n v="370"/>
    <n v="1300"/>
    <n v="50"/>
    <n v="0.14000000000000001"/>
    <n v="100"/>
    <s v="Density cube"/>
    <s v="Supports"/>
    <x v="0"/>
    <s v="Stripes"/>
    <n v="250"/>
    <n v="145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10"/>
    <s v="EOS M 290"/>
    <s v="EOS parameter dev."/>
    <n v="370"/>
    <n v="1300"/>
    <n v="50"/>
    <n v="0.14000000000000001"/>
    <n v="100"/>
    <s v="Density cube"/>
    <s v="Supports"/>
    <x v="0"/>
    <s v="Stripes"/>
    <n v="250"/>
    <n v="160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11"/>
    <s v="EOS M 290"/>
    <s v="EOS parameter dev."/>
    <n v="370"/>
    <n v="1300"/>
    <n v="50"/>
    <n v="0.14000000000000001"/>
    <n v="100"/>
    <s v="Density cube"/>
    <s v="Supports"/>
    <x v="0"/>
    <s v="Stripes"/>
    <n v="250"/>
    <n v="175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12"/>
    <s v="EOS M 290"/>
    <s v="EOS parameter dev."/>
    <n v="370"/>
    <n v="1300"/>
    <n v="50"/>
    <n v="0.14000000000000001"/>
    <n v="100"/>
    <s v="Density cube"/>
    <s v="Supports"/>
    <x v="0"/>
    <s v="Stripes"/>
    <n v="250"/>
    <n v="190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13"/>
    <s v="EOS M 290"/>
    <s v="EOS parameter dev."/>
    <n v="370"/>
    <n v="1300"/>
    <n v="50"/>
    <n v="0.14000000000000001"/>
    <n v="100"/>
    <s v="Density cube"/>
    <s v="Supports"/>
    <x v="0"/>
    <s v="Stripes"/>
    <n v="250"/>
    <n v="205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14"/>
    <s v="EOS M 290"/>
    <s v="EOS parameter dev."/>
    <n v="370"/>
    <n v="1300"/>
    <n v="50"/>
    <n v="0.14000000000000001"/>
    <n v="100"/>
    <s v="Density cube"/>
    <s v="Supports"/>
    <x v="0"/>
    <s v="Stripes"/>
    <n v="250"/>
    <n v="220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15"/>
    <s v="EOS M 290"/>
    <s v="EOS parameter dev."/>
    <n v="370"/>
    <n v="1300"/>
    <n v="50"/>
    <n v="0.14000000000000001"/>
    <n v="100"/>
    <s v="Density cube"/>
    <s v="Supports"/>
    <x v="0"/>
    <s v="Stripes"/>
    <n v="280"/>
    <n v="145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16"/>
    <s v="EOS M 290"/>
    <s v="EOS parameter dev."/>
    <n v="370"/>
    <n v="1300"/>
    <n v="50"/>
    <n v="0.14000000000000001"/>
    <n v="100"/>
    <s v="Density cube"/>
    <s v="Supports"/>
    <x v="0"/>
    <s v="Stripes"/>
    <n v="280"/>
    <n v="160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17"/>
    <s v="EOS M 290"/>
    <s v="EOS parameter dev."/>
    <n v="370"/>
    <n v="1300"/>
    <n v="50"/>
    <n v="0.14000000000000001"/>
    <n v="100"/>
    <s v="Density cube"/>
    <s v="Supports"/>
    <x v="0"/>
    <s v="Stripes"/>
    <n v="280"/>
    <n v="175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18"/>
    <s v="EOS M 290"/>
    <s v="EOS parameter dev."/>
    <n v="370"/>
    <n v="1300"/>
    <n v="50"/>
    <n v="0.14000000000000001"/>
    <n v="100"/>
    <s v="Density cube"/>
    <s v="Supports"/>
    <x v="0"/>
    <s v="Stripes"/>
    <n v="280"/>
    <n v="190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19"/>
    <s v="EOS M 290"/>
    <s v="EOS parameter dev."/>
    <n v="370"/>
    <n v="1300"/>
    <n v="50"/>
    <n v="0.14000000000000001"/>
    <n v="100"/>
    <s v="Density cube"/>
    <s v="Supports"/>
    <x v="0"/>
    <s v="Stripes"/>
    <n v="280"/>
    <n v="205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20"/>
    <s v="EOS M 290"/>
    <s v="EOS parameter dev."/>
    <n v="370"/>
    <n v="1300"/>
    <n v="50"/>
    <n v="0.14000000000000001"/>
    <n v="100"/>
    <s v="Density cube"/>
    <s v="Solid"/>
    <x v="0"/>
    <s v="Stripes"/>
    <n v="280"/>
    <n v="220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21"/>
    <s v="EOS M 290"/>
    <s v="EOS parameter dev."/>
    <n v="370"/>
    <n v="1300"/>
    <n v="50"/>
    <n v="0.14000000000000001"/>
    <n v="100"/>
    <s v="Density cube"/>
    <s v="Solid"/>
    <x v="0"/>
    <s v="Chess"/>
    <m/>
    <m/>
    <n v="0.01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22"/>
    <s v="EOS M 290"/>
    <s v="EOS parameter dev."/>
    <n v="370"/>
    <n v="1300"/>
    <n v="50"/>
    <n v="0.14000000000000001"/>
    <n v="100"/>
    <s v="Density cube"/>
    <s v="Solid"/>
    <x v="0"/>
    <s v="Stripes"/>
    <m/>
    <m/>
    <n v="0.01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23"/>
    <s v="EOS M 290"/>
    <s v="EOS parameter dev."/>
    <n v="370"/>
    <n v="1300"/>
    <n v="50"/>
    <n v="0.14000000000000001"/>
    <n v="100"/>
    <s v="Density cube"/>
    <s v="Solid"/>
    <x v="0"/>
    <s v="Stripes"/>
    <n v="310"/>
    <n v="145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24"/>
    <s v="EOS M 290"/>
    <s v="EOS parameter dev."/>
    <n v="370"/>
    <n v="1300"/>
    <n v="50"/>
    <n v="0.14000000000000001"/>
    <n v="100"/>
    <s v="Density cube"/>
    <s v="Solid"/>
    <x v="0"/>
    <s v="Stripes"/>
    <n v="310"/>
    <n v="160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25"/>
    <s v="EOS M 290"/>
    <s v="EOS parameter dev."/>
    <n v="370"/>
    <n v="1300"/>
    <n v="50"/>
    <n v="0.14000000000000001"/>
    <n v="100"/>
    <s v="Density cube"/>
    <s v="Solid"/>
    <x v="0"/>
    <s v="Stripes"/>
    <n v="310"/>
    <n v="175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26"/>
    <s v="EOS M 290"/>
    <s v="EOS parameter dev."/>
    <n v="370"/>
    <n v="1300"/>
    <n v="50"/>
    <n v="0.14000000000000001"/>
    <n v="100"/>
    <s v="Density cube"/>
    <s v="Solid"/>
    <x v="0"/>
    <s v="Stripes"/>
    <n v="310"/>
    <n v="190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27"/>
    <s v="EOS M 290"/>
    <s v="EOS parameter dev."/>
    <n v="370"/>
    <n v="1300"/>
    <n v="50"/>
    <n v="0.14000000000000001"/>
    <n v="100"/>
    <s v="Density cube"/>
    <s v="Solid"/>
    <x v="0"/>
    <s v="Stripes"/>
    <n v="310"/>
    <n v="205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28"/>
    <s v="EOS M 290"/>
    <s v="EOS parameter dev."/>
    <n v="370"/>
    <n v="1300"/>
    <n v="50"/>
    <n v="0.14000000000000001"/>
    <n v="100"/>
    <s v="Density cube"/>
    <s v="Solid"/>
    <x v="0"/>
    <s v="Stripes"/>
    <n v="310"/>
    <n v="220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29"/>
    <s v="EOS M 290"/>
    <s v="EOS parameter dev."/>
    <n v="370"/>
    <n v="1300"/>
    <n v="50"/>
    <n v="0.14000000000000001"/>
    <n v="100"/>
    <s v="Density cube"/>
    <s v="Solid"/>
    <x v="0"/>
    <s v="Stripes"/>
    <n v="340"/>
    <n v="145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30"/>
    <s v="EOS M 290"/>
    <s v="EOS parameter dev."/>
    <n v="370"/>
    <n v="1300"/>
    <n v="50"/>
    <n v="0.14000000000000001"/>
    <n v="100"/>
    <s v="Density cube"/>
    <s v="Solid"/>
    <x v="0"/>
    <s v="Stripes"/>
    <n v="340"/>
    <n v="160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31"/>
    <s v="EOS M 290"/>
    <s v="EOS parameter dev."/>
    <n v="370"/>
    <n v="1300"/>
    <n v="50"/>
    <n v="0.14000000000000001"/>
    <n v="100"/>
    <s v="Density cube"/>
    <s v="Solid"/>
    <x v="0"/>
    <s v="Stripes"/>
    <n v="340"/>
    <n v="175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32"/>
    <s v="EOS M 290"/>
    <s v="EOS parameter dev."/>
    <n v="370"/>
    <n v="1300"/>
    <n v="50"/>
    <n v="0.14000000000000001"/>
    <n v="100"/>
    <s v="Density cube"/>
    <s v="Solid"/>
    <x v="0"/>
    <s v="Stripes"/>
    <n v="340"/>
    <n v="190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33"/>
    <s v="EOS M 290"/>
    <s v="EOS parameter dev."/>
    <n v="370"/>
    <n v="1300"/>
    <n v="50"/>
    <n v="0.14000000000000001"/>
    <n v="100"/>
    <s v="Density cube"/>
    <s v="Solid"/>
    <x v="0"/>
    <s v="Stripes"/>
    <n v="340"/>
    <n v="205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34"/>
    <s v="EOS M 290"/>
    <s v="EOS parameter dev."/>
    <n v="370"/>
    <n v="1300"/>
    <n v="50"/>
    <n v="0.14000000000000001"/>
    <n v="100"/>
    <s v="Density cube"/>
    <s v="Solid"/>
    <x v="0"/>
    <s v="Stripes"/>
    <n v="340"/>
    <n v="220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35"/>
    <s v="EOS M 290"/>
    <s v="EOS parameter dev."/>
    <n v="370"/>
    <n v="1300"/>
    <n v="50"/>
    <n v="0.14000000000000001"/>
    <n v="100"/>
    <s v="Density cube"/>
    <s v="Solid"/>
    <x v="0"/>
    <s v="Stripes"/>
    <n v="370"/>
    <n v="145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36"/>
    <s v="EOS M 290"/>
    <s v="EOS parameter dev."/>
    <n v="370"/>
    <n v="1300"/>
    <n v="50"/>
    <n v="0.14000000000000001"/>
    <n v="100"/>
    <s v="Density cube"/>
    <s v="Solid"/>
    <x v="0"/>
    <s v="Stripes"/>
    <n v="370"/>
    <n v="160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37"/>
    <s v="EOS M 290"/>
    <s v="EOS parameter dev."/>
    <n v="370"/>
    <n v="1300"/>
    <n v="50"/>
    <n v="0.14000000000000001"/>
    <n v="100"/>
    <s v="Density cube"/>
    <s v="Solid"/>
    <x v="0"/>
    <s v="Stripes"/>
    <n v="370"/>
    <n v="175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38"/>
    <s v="EOS M 290"/>
    <s v="EOS parameter dev."/>
    <n v="370"/>
    <n v="1300"/>
    <n v="50"/>
    <n v="0.14000000000000001"/>
    <n v="100"/>
    <s v="Density cube"/>
    <s v="Solid"/>
    <x v="0"/>
    <s v="Stripes"/>
    <n v="370"/>
    <n v="190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39"/>
    <s v="EOS M 290"/>
    <s v="EOS parameter dev."/>
    <n v="370"/>
    <n v="1300"/>
    <n v="50"/>
    <n v="0.14000000000000001"/>
    <n v="100"/>
    <s v="Density cube"/>
    <s v="Solid"/>
    <x v="0"/>
    <s v="Stripes"/>
    <n v="370"/>
    <n v="205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0"/>
    <n v="40"/>
    <s v="EOS M 290"/>
    <s v="EOS parameter dev."/>
    <n v="370"/>
    <n v="1300"/>
    <n v="50"/>
    <n v="0.14000000000000001"/>
    <n v="100"/>
    <s v="Density cube"/>
    <s v="Solid"/>
    <x v="0"/>
    <s v="Stripes"/>
    <n v="370"/>
    <n v="2200"/>
    <n v="0"/>
    <m/>
    <m/>
    <x v="0"/>
    <x v="0"/>
    <x v="0"/>
    <m/>
    <m/>
    <m/>
    <x v="0"/>
    <m/>
    <m/>
    <m/>
    <m/>
    <m/>
    <m/>
    <m/>
    <m/>
    <n v="32.760000000000005"/>
    <n v="40.65934065934065"/>
    <m/>
    <m/>
    <s v="AlMgty90"/>
    <x v="4"/>
    <x v="7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1"/>
    <s v="EOS M 290"/>
    <s v="EOS parameter dev."/>
    <n v="325"/>
    <n v="1175"/>
    <n v="50"/>
    <n v="0.1"/>
    <n v="100"/>
    <s v="Density cube"/>
    <s v="Pyramide"/>
    <x v="0"/>
    <s v="Stripes"/>
    <m/>
    <m/>
    <n v="-0.05"/>
    <m/>
    <m/>
    <x v="0"/>
    <x v="0"/>
    <x v="0"/>
    <m/>
    <m/>
    <m/>
    <x v="0"/>
    <m/>
    <m/>
    <m/>
    <m/>
    <m/>
    <m/>
    <n v="0.374"/>
    <m/>
    <n v="21.150000000000002"/>
    <n v="55.319148936170215"/>
    <m/>
    <n v="99.626000000000005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2"/>
    <s v="EOS M 290"/>
    <s v="EOS parameter dev."/>
    <n v="325"/>
    <n v="1175"/>
    <n v="50"/>
    <n v="0.1"/>
    <n v="100"/>
    <s v="Density cube"/>
    <s v="Pyramide"/>
    <x v="0"/>
    <s v="Stripes"/>
    <m/>
    <m/>
    <n v="-0.1"/>
    <m/>
    <m/>
    <x v="0"/>
    <x v="0"/>
    <x v="0"/>
    <m/>
    <m/>
    <m/>
    <x v="0"/>
    <m/>
    <m/>
    <m/>
    <m/>
    <m/>
    <m/>
    <n v="0.13300000000000001"/>
    <m/>
    <n v="21.150000000000002"/>
    <n v="55.319148936170215"/>
    <m/>
    <n v="99.867000000000004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3"/>
    <s v="EOS M 290"/>
    <s v="EOS parameter dev."/>
    <n v="325"/>
    <n v="1175"/>
    <n v="50"/>
    <n v="0.1"/>
    <n v="100"/>
    <s v="Density cube"/>
    <s v="Pyramide"/>
    <x v="0"/>
    <s v="Stripes"/>
    <m/>
    <m/>
    <n v="-0.2"/>
    <m/>
    <m/>
    <x v="0"/>
    <x v="0"/>
    <x v="0"/>
    <m/>
    <m/>
    <m/>
    <x v="0"/>
    <m/>
    <m/>
    <m/>
    <m/>
    <m/>
    <m/>
    <n v="0.216"/>
    <m/>
    <n v="21.150000000000002"/>
    <n v="55.319148936170215"/>
    <m/>
    <n v="99.784000000000006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4"/>
    <s v="EOS M 290"/>
    <s v="EOS parameter dev."/>
    <n v="350"/>
    <n v="1500"/>
    <n v="50"/>
    <n v="0.14000000000000001"/>
    <n v="100"/>
    <s v="Density cube"/>
    <s v="Pyramide"/>
    <x v="0"/>
    <s v="Stripes"/>
    <m/>
    <m/>
    <n v="-0.05"/>
    <m/>
    <m/>
    <x v="0"/>
    <x v="0"/>
    <x v="0"/>
    <m/>
    <m/>
    <m/>
    <x v="0"/>
    <m/>
    <m/>
    <m/>
    <m/>
    <m/>
    <m/>
    <n v="0.28100000000000003"/>
    <m/>
    <n v="37.800000000000004"/>
    <n v="33.333333333333329"/>
    <m/>
    <n v="99.718999999999994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5"/>
    <s v="EOS M 290"/>
    <s v="EOS parameter dev."/>
    <n v="350"/>
    <n v="1500"/>
    <n v="50"/>
    <n v="0.14000000000000001"/>
    <n v="100"/>
    <s v="Density cube"/>
    <s v="Pyramide"/>
    <x v="0"/>
    <s v="Stripes"/>
    <m/>
    <m/>
    <n v="-0.1"/>
    <m/>
    <m/>
    <x v="0"/>
    <x v="0"/>
    <x v="0"/>
    <m/>
    <m/>
    <m/>
    <x v="0"/>
    <m/>
    <m/>
    <m/>
    <m/>
    <m/>
    <m/>
    <n v="0.85799999999999998"/>
    <m/>
    <n v="37.800000000000004"/>
    <n v="33.333333333333329"/>
    <m/>
    <n v="99.141999999999996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6"/>
    <s v="EOS M 290"/>
    <s v="EOS parameter dev."/>
    <n v="350"/>
    <n v="1500"/>
    <n v="50"/>
    <n v="0.14000000000000001"/>
    <n v="100"/>
    <s v="Density cube"/>
    <s v="Pyramide"/>
    <x v="0"/>
    <s v="Stripes"/>
    <m/>
    <m/>
    <n v="-0.2"/>
    <m/>
    <m/>
    <x v="0"/>
    <x v="0"/>
    <x v="0"/>
    <m/>
    <m/>
    <m/>
    <x v="0"/>
    <m/>
    <m/>
    <m/>
    <m/>
    <m/>
    <m/>
    <n v="1.4379999999999999"/>
    <m/>
    <n v="37.800000000000004"/>
    <n v="33.333333333333329"/>
    <m/>
    <n v="98.561999999999998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7"/>
    <s v="EOS M 290"/>
    <s v="EOS parameter dev."/>
    <n v="325"/>
    <n v="1500"/>
    <n v="50"/>
    <n v="0.14000000000000001"/>
    <n v="100"/>
    <s v="Density cube"/>
    <s v="Pyramide"/>
    <x v="0"/>
    <s v="Stripes"/>
    <m/>
    <m/>
    <n v="-0.05"/>
    <m/>
    <m/>
    <x v="0"/>
    <x v="0"/>
    <x v="0"/>
    <m/>
    <m/>
    <m/>
    <x v="0"/>
    <m/>
    <m/>
    <m/>
    <m/>
    <m/>
    <m/>
    <n v="1.6160000000000001"/>
    <m/>
    <n v="37.800000000000004"/>
    <n v="30.952380952380945"/>
    <m/>
    <n v="98.384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8"/>
    <s v="EOS M 290"/>
    <s v="EOS parameter dev."/>
    <n v="325"/>
    <n v="1500"/>
    <n v="50"/>
    <n v="0.14000000000000001"/>
    <n v="100"/>
    <s v="Density cube"/>
    <s v="Pyramide"/>
    <x v="0"/>
    <s v="Stripes"/>
    <m/>
    <m/>
    <n v="-0.1"/>
    <m/>
    <m/>
    <x v="0"/>
    <x v="0"/>
    <x v="0"/>
    <m/>
    <m/>
    <m/>
    <x v="0"/>
    <m/>
    <m/>
    <m/>
    <m/>
    <m/>
    <m/>
    <n v="1.554"/>
    <m/>
    <n v="37.800000000000004"/>
    <n v="30.952380952380945"/>
    <m/>
    <n v="98.445999999999998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9"/>
    <s v="EOS M 290"/>
    <s v="EOS parameter dev."/>
    <n v="325"/>
    <n v="1500"/>
    <n v="50"/>
    <n v="0.14000000000000001"/>
    <n v="100"/>
    <s v="Density cube"/>
    <s v="Pyramide"/>
    <x v="0"/>
    <s v="Stripes"/>
    <m/>
    <m/>
    <n v="-0.2"/>
    <m/>
    <m/>
    <x v="0"/>
    <x v="0"/>
    <x v="0"/>
    <m/>
    <m/>
    <m/>
    <x v="0"/>
    <m/>
    <m/>
    <m/>
    <m/>
    <m/>
    <m/>
    <n v="0.60499999999999998"/>
    <m/>
    <n v="37.800000000000004"/>
    <n v="30.952380952380945"/>
    <m/>
    <n v="99.394999999999996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10"/>
    <s v="EOS M 290"/>
    <s v="EOS parameter dev."/>
    <n v="350"/>
    <n v="1300"/>
    <n v="50"/>
    <n v="0.14000000000000001"/>
    <n v="100"/>
    <s v="Density cube"/>
    <s v="Pyramide"/>
    <x v="0"/>
    <s v="Stripes"/>
    <m/>
    <m/>
    <n v="-0.05"/>
    <m/>
    <m/>
    <x v="0"/>
    <x v="0"/>
    <x v="0"/>
    <m/>
    <m/>
    <m/>
    <x v="0"/>
    <m/>
    <m/>
    <m/>
    <m/>
    <m/>
    <m/>
    <n v="0.49099999999999999"/>
    <m/>
    <n v="32.760000000000005"/>
    <n v="38.461538461538453"/>
    <m/>
    <n v="99.509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11"/>
    <s v="EOS M 290"/>
    <s v="EOS parameter dev."/>
    <n v="350"/>
    <n v="1300"/>
    <n v="50"/>
    <n v="0.14000000000000001"/>
    <n v="100"/>
    <s v="Density cube"/>
    <s v="Pyramide"/>
    <x v="0"/>
    <s v="Stripes"/>
    <m/>
    <m/>
    <n v="-0.1"/>
    <m/>
    <m/>
    <x v="0"/>
    <x v="0"/>
    <x v="0"/>
    <m/>
    <m/>
    <m/>
    <x v="0"/>
    <m/>
    <m/>
    <m/>
    <m/>
    <m/>
    <m/>
    <n v="1.3080000000000001"/>
    <m/>
    <n v="32.760000000000005"/>
    <n v="38.461538461538453"/>
    <m/>
    <n v="98.691999999999993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12"/>
    <s v="EOS M 290"/>
    <s v="EOS parameter dev."/>
    <n v="350"/>
    <n v="1300"/>
    <n v="50"/>
    <n v="0.14000000000000001"/>
    <n v="100"/>
    <s v="Density cube"/>
    <s v="Pyramide"/>
    <x v="0"/>
    <s v="Stripes"/>
    <m/>
    <m/>
    <n v="-0.2"/>
    <m/>
    <m/>
    <x v="0"/>
    <x v="0"/>
    <x v="0"/>
    <m/>
    <m/>
    <m/>
    <x v="0"/>
    <m/>
    <m/>
    <m/>
    <m/>
    <m/>
    <m/>
    <n v="1.6339999999999999"/>
    <m/>
    <n v="32.760000000000005"/>
    <n v="38.461538461538453"/>
    <m/>
    <n v="98.366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13"/>
    <s v="EOS M 290"/>
    <s v="EOS parameter dev."/>
    <n v="325"/>
    <n v="1300"/>
    <n v="50"/>
    <n v="0.14000000000000001"/>
    <n v="100"/>
    <s v="Density cube"/>
    <s v="Pyramide"/>
    <x v="0"/>
    <s v="Stripes"/>
    <m/>
    <m/>
    <n v="-0.05"/>
    <m/>
    <m/>
    <x v="0"/>
    <x v="0"/>
    <x v="0"/>
    <m/>
    <m/>
    <m/>
    <x v="0"/>
    <m/>
    <m/>
    <m/>
    <m/>
    <m/>
    <m/>
    <n v="1.286"/>
    <m/>
    <n v="32.760000000000005"/>
    <n v="35.714285714285708"/>
    <m/>
    <n v="98.713999999999999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14"/>
    <s v="EOS M 290"/>
    <s v="EOS parameter dev."/>
    <n v="325"/>
    <n v="1300"/>
    <n v="50"/>
    <n v="0.14000000000000001"/>
    <n v="100"/>
    <s v="Density cube"/>
    <s v="Pyramide"/>
    <x v="0"/>
    <s v="Stripes"/>
    <m/>
    <m/>
    <n v="-0.1"/>
    <m/>
    <m/>
    <x v="0"/>
    <x v="0"/>
    <x v="0"/>
    <m/>
    <m/>
    <m/>
    <x v="0"/>
    <m/>
    <m/>
    <m/>
    <m/>
    <m/>
    <m/>
    <n v="0.53700000000000003"/>
    <m/>
    <n v="32.760000000000005"/>
    <n v="35.714285714285708"/>
    <m/>
    <n v="99.462999999999994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15"/>
    <s v="EOS M 290"/>
    <s v="EOS parameter dev."/>
    <n v="325"/>
    <n v="1300"/>
    <n v="50"/>
    <n v="0.14000000000000001"/>
    <n v="100"/>
    <s v="Density cube"/>
    <s v="Pyramide"/>
    <x v="0"/>
    <s v="Stripes"/>
    <m/>
    <m/>
    <n v="-0.2"/>
    <m/>
    <m/>
    <x v="0"/>
    <x v="0"/>
    <x v="0"/>
    <m/>
    <m/>
    <m/>
    <x v="0"/>
    <m/>
    <m/>
    <m/>
    <m/>
    <m/>
    <m/>
    <n v="0.34200000000000003"/>
    <m/>
    <n v="32.760000000000005"/>
    <n v="35.714285714285708"/>
    <m/>
    <n v="99.658000000000001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16"/>
    <s v="EOS M 290"/>
    <s v="EOS parameter dev."/>
    <n v="350"/>
    <n v="1500"/>
    <n v="50"/>
    <n v="0.12"/>
    <n v="100"/>
    <s v="Density cube"/>
    <s v="Pyramide"/>
    <x v="0"/>
    <s v="Stripes"/>
    <m/>
    <m/>
    <n v="-0.05"/>
    <m/>
    <m/>
    <x v="0"/>
    <x v="0"/>
    <x v="0"/>
    <m/>
    <m/>
    <m/>
    <x v="0"/>
    <m/>
    <m/>
    <m/>
    <m/>
    <m/>
    <m/>
    <n v="1.095"/>
    <m/>
    <n v="32.4"/>
    <n v="38.888888888888886"/>
    <m/>
    <n v="98.905000000000001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17"/>
    <s v="EOS M 290"/>
    <s v="EOS parameter dev."/>
    <n v="350"/>
    <n v="1500"/>
    <n v="50"/>
    <n v="0.12"/>
    <n v="100"/>
    <s v="Density cube"/>
    <s v="Pyramide"/>
    <x v="0"/>
    <s v="Stripes"/>
    <m/>
    <m/>
    <n v="-0.1"/>
    <m/>
    <m/>
    <x v="0"/>
    <x v="0"/>
    <x v="0"/>
    <m/>
    <m/>
    <m/>
    <x v="0"/>
    <m/>
    <m/>
    <m/>
    <m/>
    <m/>
    <m/>
    <n v="1.1499999999999999"/>
    <m/>
    <n v="32.4"/>
    <n v="38.888888888888886"/>
    <m/>
    <n v="98.85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18"/>
    <s v="EOS M 290"/>
    <s v="EOS parameter dev."/>
    <n v="350"/>
    <n v="1500"/>
    <n v="50"/>
    <n v="0.12"/>
    <n v="100"/>
    <s v="Density cube"/>
    <s v="Pyramide"/>
    <x v="0"/>
    <s v="Stripes"/>
    <m/>
    <m/>
    <n v="-0.2"/>
    <m/>
    <m/>
    <x v="0"/>
    <x v="0"/>
    <x v="0"/>
    <m/>
    <m/>
    <m/>
    <x v="0"/>
    <m/>
    <m/>
    <m/>
    <m/>
    <m/>
    <m/>
    <n v="1.0940000000000001"/>
    <m/>
    <n v="32.4"/>
    <n v="38.888888888888886"/>
    <m/>
    <n v="98.906000000000006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19"/>
    <s v="EOS M 290"/>
    <s v="EOS parameter dev."/>
    <n v="325"/>
    <n v="1500"/>
    <n v="50"/>
    <n v="0.12"/>
    <n v="100"/>
    <s v="Density cube"/>
    <s v="Pyramide"/>
    <x v="0"/>
    <s v="Stripes"/>
    <m/>
    <m/>
    <n v="-0.05"/>
    <m/>
    <m/>
    <x v="0"/>
    <x v="0"/>
    <x v="0"/>
    <m/>
    <m/>
    <m/>
    <x v="0"/>
    <m/>
    <m/>
    <m/>
    <m/>
    <m/>
    <m/>
    <n v="0.245"/>
    <m/>
    <n v="32.4"/>
    <n v="36.111111111111114"/>
    <m/>
    <n v="99.754999999999995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20"/>
    <s v="EOS M 290"/>
    <s v="EOS parameter dev."/>
    <n v="325"/>
    <n v="1500"/>
    <n v="50"/>
    <n v="0.12"/>
    <n v="100"/>
    <s v="Density cube"/>
    <s v="Pyramide"/>
    <x v="0"/>
    <s v="Stripes"/>
    <m/>
    <m/>
    <n v="-0.1"/>
    <m/>
    <m/>
    <x v="0"/>
    <x v="0"/>
    <x v="0"/>
    <m/>
    <m/>
    <m/>
    <x v="0"/>
    <m/>
    <m/>
    <m/>
    <m/>
    <m/>
    <m/>
    <n v="0.23699999999999999"/>
    <m/>
    <n v="32.4"/>
    <n v="36.111111111111114"/>
    <m/>
    <n v="99.763000000000005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21"/>
    <s v="EOS M 290"/>
    <s v="EOS parameter dev."/>
    <n v="325"/>
    <n v="1500"/>
    <n v="50"/>
    <n v="0.12"/>
    <n v="100"/>
    <s v="Density cube"/>
    <s v="Pyramide"/>
    <x v="0"/>
    <s v="Stripes"/>
    <m/>
    <m/>
    <n v="-0.2"/>
    <m/>
    <m/>
    <x v="0"/>
    <x v="0"/>
    <x v="0"/>
    <m/>
    <m/>
    <m/>
    <x v="0"/>
    <m/>
    <m/>
    <m/>
    <m/>
    <m/>
    <m/>
    <n v="0.68300000000000005"/>
    <m/>
    <n v="32.4"/>
    <n v="36.111111111111114"/>
    <m/>
    <n v="99.316999999999993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22"/>
    <s v="EOS M 290"/>
    <s v="EOS parameter dev."/>
    <n v="350"/>
    <n v="1175"/>
    <n v="50"/>
    <n v="0.12"/>
    <n v="100"/>
    <s v="Density cube"/>
    <s v="Pyramide"/>
    <x v="0"/>
    <s v="Stripes"/>
    <m/>
    <m/>
    <n v="-0.05"/>
    <m/>
    <m/>
    <x v="0"/>
    <x v="0"/>
    <x v="0"/>
    <m/>
    <m/>
    <m/>
    <x v="0"/>
    <m/>
    <m/>
    <m/>
    <m/>
    <m/>
    <m/>
    <n v="0.76700000000000002"/>
    <m/>
    <n v="25.38"/>
    <n v="49.645390070921984"/>
    <m/>
    <n v="99.233000000000004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23"/>
    <s v="EOS M 290"/>
    <s v="EOS parameter dev."/>
    <n v="350"/>
    <n v="1175"/>
    <n v="50"/>
    <n v="0.12"/>
    <n v="100"/>
    <s v="Density cube"/>
    <s v="Pyramide"/>
    <x v="0"/>
    <s v="Stripes"/>
    <m/>
    <m/>
    <n v="-0.1"/>
    <m/>
    <m/>
    <x v="0"/>
    <x v="0"/>
    <x v="0"/>
    <m/>
    <m/>
    <m/>
    <x v="0"/>
    <m/>
    <m/>
    <m/>
    <m/>
    <m/>
    <m/>
    <n v="0.21099999999999999"/>
    <m/>
    <n v="25.38"/>
    <n v="49.645390070921984"/>
    <m/>
    <n v="99.789000000000001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24"/>
    <s v="EOS M 290"/>
    <s v="EOS parameter dev."/>
    <n v="350"/>
    <n v="1175"/>
    <n v="50"/>
    <n v="0.12"/>
    <n v="100"/>
    <s v="Density cube"/>
    <s v="Pyramide"/>
    <x v="0"/>
    <s v="Stripes"/>
    <m/>
    <m/>
    <n v="-0.2"/>
    <m/>
    <m/>
    <x v="0"/>
    <x v="0"/>
    <x v="0"/>
    <m/>
    <m/>
    <m/>
    <x v="0"/>
    <m/>
    <m/>
    <m/>
    <m/>
    <m/>
    <m/>
    <n v="0.21199999999999999"/>
    <m/>
    <n v="25.38"/>
    <n v="49.645390070921984"/>
    <m/>
    <n v="99.787999999999997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25"/>
    <s v="EOS M 290"/>
    <s v="EOS parameter dev."/>
    <n v="325"/>
    <n v="1175"/>
    <n v="50"/>
    <n v="0.12"/>
    <n v="100"/>
    <s v="Density cube"/>
    <s v="Pyramide"/>
    <x v="0"/>
    <s v="Stripes"/>
    <m/>
    <m/>
    <n v="-0.05"/>
    <m/>
    <m/>
    <x v="0"/>
    <x v="0"/>
    <x v="0"/>
    <m/>
    <m/>
    <m/>
    <x v="0"/>
    <m/>
    <m/>
    <m/>
    <m/>
    <m/>
    <m/>
    <n v="0.53300000000000003"/>
    <m/>
    <n v="25.38"/>
    <n v="46.099290780141843"/>
    <m/>
    <n v="99.466999999999999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26"/>
    <s v="EOS M 290"/>
    <s v="EOS parameter dev."/>
    <n v="325"/>
    <n v="1175"/>
    <n v="50"/>
    <n v="0.12"/>
    <n v="100"/>
    <s v="Density cube"/>
    <s v="Pyramide"/>
    <x v="0"/>
    <s v="Stripes"/>
    <m/>
    <m/>
    <n v="-0.1"/>
    <m/>
    <m/>
    <x v="0"/>
    <x v="0"/>
    <x v="0"/>
    <m/>
    <m/>
    <m/>
    <x v="0"/>
    <m/>
    <m/>
    <m/>
    <m/>
    <m/>
    <m/>
    <n v="0.753"/>
    <m/>
    <n v="25.38"/>
    <n v="46.099290780141843"/>
    <m/>
    <n v="99.247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27"/>
    <s v="EOS M 290"/>
    <s v="EOS parameter dev."/>
    <n v="325"/>
    <n v="1175"/>
    <n v="50"/>
    <n v="0.12"/>
    <n v="100"/>
    <s v="Density cube"/>
    <s v="Pyramide"/>
    <x v="0"/>
    <s v="Stripes"/>
    <m/>
    <m/>
    <n v="-0.2"/>
    <m/>
    <m/>
    <x v="0"/>
    <x v="0"/>
    <x v="0"/>
    <m/>
    <m/>
    <m/>
    <x v="0"/>
    <m/>
    <m/>
    <m/>
    <m/>
    <m/>
    <m/>
    <n v="0.94099999999999995"/>
    <m/>
    <n v="25.38"/>
    <n v="46.099290780141843"/>
    <m/>
    <n v="99.058999999999997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28"/>
    <s v="EOS M 290"/>
    <s v="EOS parameter dev."/>
    <n v="350"/>
    <n v="1175"/>
    <n v="50"/>
    <n v="0.1"/>
    <n v="100"/>
    <s v="Density cube"/>
    <s v="Pyramide"/>
    <x v="0"/>
    <s v="Stripes"/>
    <m/>
    <m/>
    <n v="-0.05"/>
    <m/>
    <m/>
    <x v="0"/>
    <x v="0"/>
    <x v="0"/>
    <m/>
    <m/>
    <m/>
    <x v="0"/>
    <m/>
    <m/>
    <m/>
    <m/>
    <m/>
    <m/>
    <n v="0.36099999999999999"/>
    <m/>
    <n v="21.150000000000002"/>
    <n v="59.574468085106382"/>
    <m/>
    <n v="99.638999999999996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29"/>
    <s v="EOS M 290"/>
    <s v="EOS parameter dev."/>
    <n v="350"/>
    <n v="1175"/>
    <n v="50"/>
    <n v="0.1"/>
    <n v="100"/>
    <s v="Density cube"/>
    <s v="Pyramide"/>
    <x v="0"/>
    <s v="Stripes"/>
    <m/>
    <m/>
    <n v="-0.1"/>
    <m/>
    <m/>
    <x v="0"/>
    <x v="0"/>
    <x v="0"/>
    <m/>
    <m/>
    <m/>
    <x v="0"/>
    <m/>
    <m/>
    <m/>
    <m/>
    <m/>
    <m/>
    <n v="0.57599999999999996"/>
    <m/>
    <n v="21.150000000000002"/>
    <n v="59.574468085106382"/>
    <m/>
    <n v="99.424000000000007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1"/>
    <n v="30"/>
    <s v="EOS M 290"/>
    <s v="EOS parameter dev."/>
    <n v="350"/>
    <n v="1175"/>
    <n v="50"/>
    <n v="0.1"/>
    <n v="100"/>
    <s v="Density cube"/>
    <s v="Pyramide"/>
    <x v="0"/>
    <s v="Stripes"/>
    <m/>
    <m/>
    <n v="-0.2"/>
    <m/>
    <m/>
    <x v="0"/>
    <x v="0"/>
    <x v="0"/>
    <m/>
    <m/>
    <m/>
    <x v="0"/>
    <m/>
    <m/>
    <m/>
    <m/>
    <m/>
    <m/>
    <n v="0.54700000000000004"/>
    <m/>
    <n v="21.150000000000002"/>
    <n v="59.574468085106382"/>
    <m/>
    <n v="99.453000000000003"/>
    <s v="AlMgty90"/>
    <x v="4"/>
    <x v="1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1"/>
    <s v="EOS M 290"/>
    <s v="EOS parameter dev."/>
    <n v="325"/>
    <n v="1175"/>
    <n v="50"/>
    <n v="0.1"/>
    <n v="100"/>
    <s v="Density cube"/>
    <s v="Pyramide"/>
    <x v="0"/>
    <s v="Stripes"/>
    <m/>
    <m/>
    <n v="-0.05"/>
    <m/>
    <m/>
    <x v="0"/>
    <x v="0"/>
    <x v="0"/>
    <m/>
    <m/>
    <m/>
    <x v="0"/>
    <m/>
    <m/>
    <m/>
    <m/>
    <m/>
    <m/>
    <n v="0.98699999999999999"/>
    <m/>
    <n v="21.150000000000002"/>
    <n v="55.319148936170215"/>
    <m/>
    <n v="99.013000000000005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2"/>
    <s v="EOS M 290"/>
    <s v="EOS parameter dev."/>
    <n v="325"/>
    <n v="1175"/>
    <n v="50"/>
    <n v="0.1"/>
    <n v="100"/>
    <s v="Density cube"/>
    <s v="Pyramide"/>
    <x v="0"/>
    <s v="Stripes"/>
    <m/>
    <m/>
    <n v="-0.1"/>
    <m/>
    <m/>
    <x v="0"/>
    <x v="0"/>
    <x v="0"/>
    <m/>
    <m/>
    <m/>
    <x v="0"/>
    <m/>
    <m/>
    <m/>
    <m/>
    <m/>
    <m/>
    <n v="1.08"/>
    <m/>
    <n v="21.150000000000002"/>
    <n v="55.319148936170215"/>
    <m/>
    <n v="98.92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3"/>
    <s v="EOS M 290"/>
    <s v="EOS parameter dev."/>
    <n v="325"/>
    <n v="1175"/>
    <n v="50"/>
    <n v="0.1"/>
    <n v="100"/>
    <s v="Density cube"/>
    <s v="Pyramide"/>
    <x v="0"/>
    <s v="Stripes"/>
    <m/>
    <m/>
    <n v="-0.2"/>
    <m/>
    <m/>
    <x v="0"/>
    <x v="0"/>
    <x v="0"/>
    <m/>
    <m/>
    <m/>
    <x v="0"/>
    <m/>
    <m/>
    <m/>
    <m/>
    <m/>
    <m/>
    <n v="0.88400000000000001"/>
    <m/>
    <n v="21.150000000000002"/>
    <n v="55.319148936170215"/>
    <m/>
    <n v="99.116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4"/>
    <s v="EOS M 290"/>
    <s v="EOS parameter dev."/>
    <n v="325"/>
    <n v="1175"/>
    <n v="50"/>
    <n v="0.1"/>
    <n v="100"/>
    <s v="Density cube"/>
    <s v="Pyramide"/>
    <x v="0"/>
    <s v="Stripes"/>
    <n v="80"/>
    <n v="600"/>
    <n v="-0.05"/>
    <n v="0.01"/>
    <m/>
    <x v="0"/>
    <x v="0"/>
    <x v="0"/>
    <m/>
    <m/>
    <m/>
    <x v="0"/>
    <m/>
    <m/>
    <m/>
    <m/>
    <m/>
    <m/>
    <n v="0.71799999999999997"/>
    <m/>
    <n v="21.150000000000002"/>
    <n v="55.319148936170215"/>
    <m/>
    <n v="99.281999999999996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5"/>
    <s v="EOS M 290"/>
    <s v="EOS parameter dev."/>
    <n v="325"/>
    <n v="1175"/>
    <n v="50"/>
    <n v="0.1"/>
    <n v="100"/>
    <s v="Density cube"/>
    <s v="Pyramide"/>
    <x v="0"/>
    <s v="Stripes"/>
    <n v="80"/>
    <n v="600"/>
    <n v="-0.1"/>
    <n v="0.01"/>
    <m/>
    <x v="0"/>
    <x v="0"/>
    <x v="0"/>
    <m/>
    <m/>
    <m/>
    <x v="0"/>
    <m/>
    <m/>
    <m/>
    <m/>
    <m/>
    <m/>
    <n v="0.67200000000000004"/>
    <m/>
    <n v="21.150000000000002"/>
    <n v="55.319148936170215"/>
    <m/>
    <n v="99.328000000000003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6"/>
    <s v="EOS M 290"/>
    <s v="EOS parameter dev."/>
    <n v="325"/>
    <n v="1175"/>
    <n v="50"/>
    <n v="0.1"/>
    <n v="100"/>
    <s v="Density cube"/>
    <s v="Pyramide"/>
    <x v="0"/>
    <s v="Stripes"/>
    <n v="80"/>
    <n v="600"/>
    <n v="-0.2"/>
    <n v="0.01"/>
    <m/>
    <x v="0"/>
    <x v="0"/>
    <x v="0"/>
    <m/>
    <m/>
    <m/>
    <x v="0"/>
    <m/>
    <m/>
    <m/>
    <m/>
    <m/>
    <m/>
    <n v="1.026"/>
    <m/>
    <n v="21.150000000000002"/>
    <n v="55.319148936170215"/>
    <m/>
    <n v="98.974000000000004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7"/>
    <s v="EOS M 290"/>
    <s v="EOS parameter dev."/>
    <n v="325"/>
    <n v="1175"/>
    <n v="50"/>
    <n v="0.1"/>
    <n v="100"/>
    <s v="Density cube"/>
    <s v="Pyramide"/>
    <x v="0"/>
    <s v="Stripes"/>
    <n v="150"/>
    <n v="600"/>
    <n v="-0.05"/>
    <n v="0.01"/>
    <m/>
    <x v="0"/>
    <x v="0"/>
    <x v="0"/>
    <m/>
    <m/>
    <m/>
    <x v="0"/>
    <m/>
    <m/>
    <m/>
    <m/>
    <m/>
    <m/>
    <n v="0.68500000000000005"/>
    <m/>
    <n v="21.150000000000002"/>
    <n v="55.319148936170215"/>
    <m/>
    <n v="99.314999999999998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8"/>
    <s v="EOS M 290"/>
    <s v="EOS parameter dev."/>
    <n v="325"/>
    <n v="1175"/>
    <n v="50"/>
    <n v="0.1"/>
    <n v="100"/>
    <s v="Density cube"/>
    <s v="Pyramide"/>
    <x v="0"/>
    <s v="Stripes"/>
    <n v="150"/>
    <n v="600"/>
    <n v="-0.1"/>
    <n v="0.01"/>
    <m/>
    <x v="0"/>
    <x v="0"/>
    <x v="0"/>
    <m/>
    <m/>
    <m/>
    <x v="0"/>
    <m/>
    <m/>
    <m/>
    <m/>
    <m/>
    <m/>
    <n v="0.67"/>
    <m/>
    <n v="21.150000000000002"/>
    <n v="55.319148936170215"/>
    <m/>
    <n v="99.33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9"/>
    <s v="EOS M 290"/>
    <s v="EOS parameter dev."/>
    <n v="325"/>
    <n v="1175"/>
    <n v="50"/>
    <n v="0.1"/>
    <n v="100"/>
    <s v="Density cube"/>
    <s v="Pyramide"/>
    <x v="0"/>
    <s v="Stripes"/>
    <n v="150"/>
    <n v="600"/>
    <n v="-0.2"/>
    <n v="0.01"/>
    <m/>
    <x v="0"/>
    <x v="0"/>
    <x v="0"/>
    <m/>
    <m/>
    <m/>
    <x v="0"/>
    <m/>
    <m/>
    <m/>
    <m/>
    <m/>
    <m/>
    <n v="0.65100000000000002"/>
    <m/>
    <n v="21.150000000000002"/>
    <n v="55.319148936170215"/>
    <m/>
    <n v="99.349000000000004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10"/>
    <s v="EOS M 290"/>
    <s v="EOS parameter dev."/>
    <n v="325"/>
    <n v="1175"/>
    <n v="50"/>
    <n v="0.1"/>
    <n v="100"/>
    <s v="Density cube"/>
    <s v="Pyramide"/>
    <x v="0"/>
    <s v="Stripes"/>
    <n v="220"/>
    <n v="600"/>
    <n v="-0.05"/>
    <n v="0.01"/>
    <m/>
    <x v="0"/>
    <x v="0"/>
    <x v="0"/>
    <m/>
    <m/>
    <m/>
    <x v="0"/>
    <m/>
    <m/>
    <m/>
    <m/>
    <m/>
    <m/>
    <n v="0.64900000000000002"/>
    <m/>
    <n v="21.150000000000002"/>
    <n v="55.319148936170215"/>
    <m/>
    <n v="99.350999999999999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11"/>
    <s v="EOS M 290"/>
    <s v="EOS parameter dev."/>
    <n v="325"/>
    <n v="1175"/>
    <n v="50"/>
    <n v="0.1"/>
    <n v="100"/>
    <s v="Density cube"/>
    <s v="Pyramide"/>
    <x v="0"/>
    <s v="Stripes"/>
    <n v="220"/>
    <n v="600"/>
    <n v="-0.1"/>
    <n v="0.01"/>
    <m/>
    <x v="0"/>
    <x v="0"/>
    <x v="0"/>
    <m/>
    <m/>
    <m/>
    <x v="0"/>
    <m/>
    <m/>
    <m/>
    <m/>
    <m/>
    <m/>
    <n v="0.61199999999999999"/>
    <m/>
    <n v="21.150000000000002"/>
    <n v="55.319148936170215"/>
    <m/>
    <n v="99.388000000000005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12"/>
    <s v="EOS M 290"/>
    <s v="EOS parameter dev."/>
    <n v="325"/>
    <n v="1175"/>
    <n v="50"/>
    <n v="0.1"/>
    <n v="100"/>
    <s v="Density cube"/>
    <s v="Pyramide"/>
    <x v="0"/>
    <s v="Stripes"/>
    <n v="220"/>
    <n v="600"/>
    <n v="-0.2"/>
    <n v="0.01"/>
    <m/>
    <x v="0"/>
    <x v="0"/>
    <x v="0"/>
    <m/>
    <m/>
    <m/>
    <x v="0"/>
    <m/>
    <m/>
    <m/>
    <m/>
    <m/>
    <m/>
    <n v="0.63700000000000001"/>
    <m/>
    <n v="21.150000000000002"/>
    <n v="55.319148936170215"/>
    <m/>
    <n v="99.363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13"/>
    <s v="EOS M 290"/>
    <s v="EOS parameter dev."/>
    <n v="325"/>
    <n v="1175"/>
    <n v="50"/>
    <n v="0.1"/>
    <n v="100"/>
    <s v="Density cube"/>
    <s v="Pyramide"/>
    <x v="0"/>
    <s v="Stripes"/>
    <m/>
    <m/>
    <n v="-0.2"/>
    <m/>
    <m/>
    <x v="0"/>
    <x v="0"/>
    <x v="0"/>
    <m/>
    <m/>
    <m/>
    <x v="0"/>
    <m/>
    <m/>
    <m/>
    <m/>
    <m/>
    <m/>
    <n v="0.68200000000000005"/>
    <m/>
    <n v="21.150000000000002"/>
    <n v="55.319148936170215"/>
    <m/>
    <n v="99.317999999999998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14"/>
    <s v="EOS M 290"/>
    <s v="EOS parameter dev."/>
    <n v="325"/>
    <n v="1175"/>
    <n v="50"/>
    <n v="0.1"/>
    <n v="100"/>
    <s v="Density cube"/>
    <s v="Pyramide"/>
    <x v="0"/>
    <s v="Stripes"/>
    <m/>
    <m/>
    <n v="-0.2"/>
    <m/>
    <m/>
    <x v="0"/>
    <x v="0"/>
    <x v="0"/>
    <m/>
    <m/>
    <m/>
    <x v="0"/>
    <m/>
    <m/>
    <m/>
    <m/>
    <m/>
    <m/>
    <n v="0.90900000000000003"/>
    <m/>
    <n v="21.150000000000002"/>
    <n v="55.319148936170215"/>
    <m/>
    <n v="99.090999999999994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15"/>
    <s v="EOS M 290"/>
    <s v="EOS parameter dev."/>
    <n v="325"/>
    <n v="1175"/>
    <n v="50"/>
    <n v="0.1"/>
    <n v="100"/>
    <s v="Density cube"/>
    <s v="Pyramide"/>
    <x v="0"/>
    <s v="Stripes"/>
    <m/>
    <m/>
    <n v="-0.2"/>
    <m/>
    <m/>
    <x v="0"/>
    <x v="0"/>
    <x v="0"/>
    <m/>
    <m/>
    <m/>
    <x v="0"/>
    <m/>
    <m/>
    <m/>
    <m/>
    <m/>
    <m/>
    <n v="1.0880000000000001"/>
    <m/>
    <n v="21.150000000000002"/>
    <n v="55.319148936170215"/>
    <m/>
    <n v="98.912000000000006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16"/>
    <s v="EOS M 290"/>
    <s v="EOS parameter dev."/>
    <n v="325"/>
    <n v="1175"/>
    <n v="50"/>
    <n v="0.1"/>
    <n v="100"/>
    <s v="Density cube"/>
    <s v="Pyramide"/>
    <x v="0"/>
    <s v="Stripes"/>
    <m/>
    <m/>
    <n v="-0.2"/>
    <m/>
    <m/>
    <x v="0"/>
    <x v="0"/>
    <x v="0"/>
    <m/>
    <m/>
    <m/>
    <x v="0"/>
    <m/>
    <m/>
    <m/>
    <m/>
    <m/>
    <m/>
    <n v="0.86499999999999999"/>
    <m/>
    <n v="21.150000000000002"/>
    <n v="55.319148936170215"/>
    <m/>
    <n v="99.135000000000005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17"/>
    <s v="EOS M 290"/>
    <s v="EOS parameter dev."/>
    <n v="325"/>
    <n v="1175"/>
    <n v="50"/>
    <n v="0.1"/>
    <n v="100"/>
    <s v="Density cube"/>
    <s v="Pyramide"/>
    <x v="0"/>
    <s v="Stripes"/>
    <n v="80"/>
    <n v="600"/>
    <n v="-0.2"/>
    <n v="0.02"/>
    <m/>
    <x v="0"/>
    <x v="0"/>
    <x v="0"/>
    <m/>
    <m/>
    <m/>
    <x v="0"/>
    <m/>
    <m/>
    <m/>
    <m/>
    <m/>
    <m/>
    <n v="0.68500000000000005"/>
    <m/>
    <n v="21.150000000000002"/>
    <n v="55.319148936170215"/>
    <m/>
    <n v="99.314999999999998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18"/>
    <s v="EOS M 290"/>
    <s v="EOS parameter dev."/>
    <n v="325"/>
    <n v="1175"/>
    <n v="50"/>
    <n v="0.1"/>
    <n v="100"/>
    <s v="Density cube"/>
    <s v="Pyramide"/>
    <x v="0"/>
    <s v="Stripes"/>
    <n v="150"/>
    <n v="600"/>
    <n v="-0.2"/>
    <n v="0.02"/>
    <m/>
    <x v="0"/>
    <x v="0"/>
    <x v="0"/>
    <m/>
    <m/>
    <m/>
    <x v="0"/>
    <m/>
    <m/>
    <m/>
    <m/>
    <m/>
    <m/>
    <n v="0.60799999999999998"/>
    <m/>
    <n v="21.150000000000002"/>
    <n v="55.319148936170215"/>
    <m/>
    <n v="99.391999999999996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19"/>
    <s v="EOS M 290"/>
    <s v="EOS parameter dev."/>
    <n v="325"/>
    <n v="1175"/>
    <n v="50"/>
    <n v="0.1"/>
    <n v="100"/>
    <s v="Density cube"/>
    <s v="Pyramide"/>
    <x v="0"/>
    <s v="Stripes"/>
    <n v="220"/>
    <n v="600"/>
    <n v="-0.2"/>
    <n v="0.02"/>
    <m/>
    <x v="0"/>
    <x v="0"/>
    <x v="0"/>
    <m/>
    <m/>
    <m/>
    <x v="0"/>
    <m/>
    <m/>
    <m/>
    <m/>
    <m/>
    <m/>
    <n v="0.70399999999999996"/>
    <m/>
    <n v="21.150000000000002"/>
    <n v="55.319148936170215"/>
    <m/>
    <n v="99.296000000000006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20"/>
    <s v="EOS M 290"/>
    <s v="EOS parameter dev."/>
    <n v="325"/>
    <n v="1175"/>
    <n v="50"/>
    <n v="0.1"/>
    <n v="100"/>
    <s v="Density cube"/>
    <s v="Pyramide"/>
    <x v="0"/>
    <s v="Stripes"/>
    <n v="80"/>
    <n v="600"/>
    <n v="-0.2"/>
    <n v="0.05"/>
    <m/>
    <x v="0"/>
    <x v="0"/>
    <x v="0"/>
    <m/>
    <m/>
    <m/>
    <x v="0"/>
    <m/>
    <m/>
    <m/>
    <m/>
    <m/>
    <m/>
    <n v="0.68500000000000005"/>
    <m/>
    <n v="21.150000000000002"/>
    <n v="55.319148936170215"/>
    <m/>
    <n v="99.314999999999998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21"/>
    <s v="EOS M 290"/>
    <s v="EOS parameter dev."/>
    <n v="325"/>
    <n v="1175"/>
    <n v="50"/>
    <n v="0.1"/>
    <n v="100"/>
    <s v="Density cube"/>
    <s v="Pyramide"/>
    <x v="0"/>
    <s v="Stripes"/>
    <n v="150"/>
    <n v="600"/>
    <n v="-0.2"/>
    <n v="0.05"/>
    <m/>
    <x v="0"/>
    <x v="0"/>
    <x v="0"/>
    <m/>
    <m/>
    <m/>
    <x v="0"/>
    <m/>
    <m/>
    <m/>
    <m/>
    <m/>
    <m/>
    <n v="0.68400000000000005"/>
    <m/>
    <n v="21.150000000000002"/>
    <n v="55.319148936170215"/>
    <m/>
    <n v="99.316000000000003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22"/>
    <s v="EOS M 290"/>
    <s v="EOS parameter dev."/>
    <n v="325"/>
    <n v="1175"/>
    <n v="50"/>
    <n v="0.1"/>
    <n v="100"/>
    <s v="Density cube"/>
    <s v="Pyramide"/>
    <x v="0"/>
    <s v="Stripes"/>
    <n v="220"/>
    <n v="600"/>
    <n v="-0.2"/>
    <n v="0.05"/>
    <m/>
    <x v="0"/>
    <x v="0"/>
    <x v="0"/>
    <m/>
    <m/>
    <m/>
    <x v="0"/>
    <m/>
    <m/>
    <m/>
    <m/>
    <m/>
    <m/>
    <n v="0.68500000000000005"/>
    <m/>
    <n v="21.150000000000002"/>
    <n v="55.319148936170215"/>
    <m/>
    <n v="99.314999999999998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23"/>
    <s v="EOS M 290"/>
    <s v="EOS parameter dev."/>
    <n v="325"/>
    <n v="1175"/>
    <n v="50"/>
    <n v="0.1"/>
    <n v="100"/>
    <s v="Density cube"/>
    <s v="Pyramide"/>
    <x v="0"/>
    <s v="Stripes"/>
    <n v="80"/>
    <n v="600"/>
    <n v="-0.2"/>
    <n v="0.1"/>
    <m/>
    <x v="0"/>
    <x v="0"/>
    <x v="0"/>
    <m/>
    <m/>
    <m/>
    <x v="0"/>
    <m/>
    <m/>
    <m/>
    <m/>
    <m/>
    <m/>
    <n v="0.69"/>
    <m/>
    <n v="21.150000000000002"/>
    <n v="55.319148936170215"/>
    <m/>
    <n v="99.31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24"/>
    <s v="EOS M 290"/>
    <s v="EOS parameter dev."/>
    <n v="325"/>
    <n v="1175"/>
    <n v="50"/>
    <n v="0.1"/>
    <n v="100"/>
    <s v="Density cube"/>
    <s v="Pyramide"/>
    <x v="0"/>
    <s v="Stripes"/>
    <n v="150"/>
    <n v="600"/>
    <n v="-0.2"/>
    <n v="0.1"/>
    <m/>
    <x v="0"/>
    <x v="0"/>
    <x v="0"/>
    <m/>
    <m/>
    <m/>
    <x v="0"/>
    <m/>
    <m/>
    <m/>
    <m/>
    <m/>
    <m/>
    <n v="0.69799999999999995"/>
    <m/>
    <n v="21.150000000000002"/>
    <n v="55.319148936170215"/>
    <m/>
    <n v="99.302000000000007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25"/>
    <s v="EOS M 290"/>
    <s v="EOS parameter dev."/>
    <n v="325"/>
    <n v="1175"/>
    <n v="50"/>
    <n v="0.1"/>
    <n v="100"/>
    <s v="Density cube"/>
    <s v="Pyramide"/>
    <x v="0"/>
    <s v="Stripes"/>
    <n v="220"/>
    <n v="600"/>
    <n v="-0.2"/>
    <n v="0.1"/>
    <m/>
    <x v="0"/>
    <x v="0"/>
    <x v="0"/>
    <m/>
    <m/>
    <m/>
    <x v="0"/>
    <m/>
    <m/>
    <m/>
    <m/>
    <m/>
    <m/>
    <n v="0.63700000000000001"/>
    <m/>
    <n v="21.150000000000002"/>
    <n v="55.319148936170215"/>
    <m/>
    <n v="99.363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26"/>
    <s v="EOS M 290"/>
    <s v="EOS parameter dev."/>
    <n v="325"/>
    <n v="1175"/>
    <n v="50"/>
    <n v="0.1"/>
    <n v="100"/>
    <s v="Density cube"/>
    <s v="Pyramide"/>
    <x v="0"/>
    <s v="Stripes"/>
    <n v="80"/>
    <n v="600"/>
    <n v="-0.2"/>
    <n v="0.15"/>
    <m/>
    <x v="0"/>
    <x v="0"/>
    <x v="0"/>
    <m/>
    <m/>
    <m/>
    <x v="0"/>
    <m/>
    <m/>
    <m/>
    <m/>
    <m/>
    <m/>
    <n v="0.72499999999999998"/>
    <m/>
    <n v="21.150000000000002"/>
    <n v="55.319148936170215"/>
    <m/>
    <n v="99.275000000000006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27"/>
    <s v="EOS M 290"/>
    <s v="EOS parameter dev."/>
    <n v="325"/>
    <n v="1175"/>
    <n v="50"/>
    <n v="0.1"/>
    <n v="100"/>
    <s v="Density cube"/>
    <s v="Pyramide"/>
    <x v="0"/>
    <s v="Stripes"/>
    <n v="150"/>
    <n v="600"/>
    <n v="-0.2"/>
    <n v="0.15"/>
    <m/>
    <x v="0"/>
    <x v="0"/>
    <x v="0"/>
    <m/>
    <m/>
    <m/>
    <x v="0"/>
    <m/>
    <m/>
    <m/>
    <m/>
    <m/>
    <m/>
    <n v="0.77800000000000002"/>
    <m/>
    <n v="21.150000000000002"/>
    <n v="55.319148936170215"/>
    <m/>
    <n v="99.221999999999994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28"/>
    <s v="EOS M 290"/>
    <s v="EOS parameter dev."/>
    <n v="325"/>
    <n v="1175"/>
    <n v="50"/>
    <n v="0.1"/>
    <n v="100"/>
    <s v="Density cube"/>
    <s v="Pyramide"/>
    <x v="0"/>
    <s v="Stripes"/>
    <n v="220"/>
    <n v="600"/>
    <n v="-0.2"/>
    <n v="0.15"/>
    <m/>
    <x v="0"/>
    <x v="0"/>
    <x v="0"/>
    <m/>
    <m/>
    <m/>
    <x v="0"/>
    <m/>
    <m/>
    <m/>
    <m/>
    <m/>
    <m/>
    <n v="0.81399999999999995"/>
    <m/>
    <n v="21.150000000000002"/>
    <n v="55.319148936170215"/>
    <m/>
    <n v="99.186000000000007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29"/>
    <s v="EOS M 290"/>
    <s v="EOS parameter dev."/>
    <n v="325"/>
    <n v="1175"/>
    <n v="50"/>
    <n v="0.1"/>
    <n v="100"/>
    <s v="Density cube"/>
    <s v="Pyramide"/>
    <x v="0"/>
    <s v="Stripes"/>
    <m/>
    <m/>
    <n v="-0.25"/>
    <m/>
    <m/>
    <x v="0"/>
    <x v="0"/>
    <x v="0"/>
    <m/>
    <m/>
    <m/>
    <x v="0"/>
    <m/>
    <m/>
    <m/>
    <m/>
    <m/>
    <m/>
    <n v="0.77700000000000002"/>
    <m/>
    <n v="21.150000000000002"/>
    <n v="55.319148936170215"/>
    <m/>
    <n v="99.222999999999999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30"/>
    <s v="EOS M 290"/>
    <s v="EOS parameter dev."/>
    <n v="325"/>
    <n v="1175"/>
    <n v="50"/>
    <n v="0.1"/>
    <n v="100"/>
    <s v="Density cube"/>
    <s v="Pyramide"/>
    <x v="0"/>
    <s v="Stripes"/>
    <m/>
    <m/>
    <n v="-0.3"/>
    <m/>
    <m/>
    <x v="0"/>
    <x v="0"/>
    <x v="0"/>
    <m/>
    <m/>
    <m/>
    <x v="0"/>
    <m/>
    <m/>
    <m/>
    <m/>
    <m/>
    <m/>
    <n v="0.80100000000000005"/>
    <m/>
    <n v="21.150000000000002"/>
    <n v="55.319148936170215"/>
    <m/>
    <n v="99.198999999999998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31"/>
    <s v="EOS M 290"/>
    <s v="EOS parameter dev."/>
    <n v="300"/>
    <n v="1175"/>
    <n v="50"/>
    <n v="0.1"/>
    <n v="100"/>
    <s v="Density cube"/>
    <s v="Pyramide"/>
    <x v="0"/>
    <s v="Stripes"/>
    <m/>
    <m/>
    <n v="-0.05"/>
    <m/>
    <m/>
    <x v="0"/>
    <x v="0"/>
    <x v="0"/>
    <m/>
    <m/>
    <m/>
    <x v="0"/>
    <m/>
    <m/>
    <m/>
    <m/>
    <m/>
    <m/>
    <n v="1.0880000000000001"/>
    <m/>
    <n v="21.150000000000002"/>
    <n v="51.063829787234042"/>
    <m/>
    <n v="98.912000000000006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32"/>
    <s v="EOS M 290"/>
    <s v="EOS parameter dev."/>
    <n v="300"/>
    <n v="1175"/>
    <n v="50"/>
    <n v="0.1"/>
    <n v="100"/>
    <s v="Density cube"/>
    <s v="Pyramide"/>
    <x v="0"/>
    <s v="Stripes"/>
    <m/>
    <m/>
    <n v="-0.1"/>
    <m/>
    <m/>
    <x v="0"/>
    <x v="0"/>
    <x v="0"/>
    <m/>
    <m/>
    <m/>
    <x v="0"/>
    <m/>
    <m/>
    <m/>
    <m/>
    <m/>
    <m/>
    <n v="1.038"/>
    <m/>
    <n v="21.150000000000002"/>
    <n v="51.063829787234042"/>
    <m/>
    <n v="98.962000000000003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33"/>
    <s v="EOS M 290"/>
    <s v="EOS parameter dev."/>
    <n v="300"/>
    <n v="1175"/>
    <n v="50"/>
    <n v="0.1"/>
    <n v="100"/>
    <s v="Density cube"/>
    <s v="Pyramide"/>
    <x v="0"/>
    <s v="Stripes"/>
    <m/>
    <m/>
    <n v="-0.2"/>
    <m/>
    <m/>
    <x v="0"/>
    <x v="0"/>
    <x v="0"/>
    <m/>
    <m/>
    <m/>
    <x v="0"/>
    <m/>
    <m/>
    <m/>
    <m/>
    <m/>
    <m/>
    <n v="1.1200000000000001"/>
    <m/>
    <n v="21.150000000000002"/>
    <n v="51.063829787234042"/>
    <m/>
    <n v="98.88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34"/>
    <s v="EOS M 290"/>
    <s v="EOS parameter dev."/>
    <n v="315"/>
    <n v="1175"/>
    <n v="50"/>
    <n v="0.1"/>
    <n v="100"/>
    <s v="Density cube"/>
    <s v="Pyramide"/>
    <x v="0"/>
    <s v="Stripes"/>
    <m/>
    <m/>
    <n v="-0.05"/>
    <m/>
    <m/>
    <x v="0"/>
    <x v="0"/>
    <x v="0"/>
    <m/>
    <m/>
    <m/>
    <x v="0"/>
    <m/>
    <m/>
    <m/>
    <m/>
    <m/>
    <m/>
    <n v="0.88100000000000001"/>
    <m/>
    <n v="21.150000000000002"/>
    <n v="53.617021276595743"/>
    <m/>
    <n v="99.119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35"/>
    <s v="EOS M 290"/>
    <s v="EOS parameter dev."/>
    <n v="315"/>
    <n v="1175"/>
    <n v="50"/>
    <n v="0.1"/>
    <n v="100"/>
    <s v="Density cube"/>
    <s v="Pyramide"/>
    <x v="0"/>
    <s v="Stripes"/>
    <m/>
    <m/>
    <n v="-0.1"/>
    <m/>
    <m/>
    <x v="0"/>
    <x v="0"/>
    <x v="0"/>
    <m/>
    <m/>
    <m/>
    <x v="0"/>
    <m/>
    <m/>
    <m/>
    <m/>
    <m/>
    <m/>
    <n v="0.73"/>
    <m/>
    <n v="21.150000000000002"/>
    <n v="53.617021276595743"/>
    <m/>
    <n v="99.27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2"/>
    <n v="36"/>
    <s v="EOS M 290"/>
    <s v="EOS parameter dev."/>
    <n v="315"/>
    <n v="1175"/>
    <n v="50"/>
    <n v="0.1"/>
    <n v="100"/>
    <s v="Density cube"/>
    <s v="Pyramide"/>
    <x v="0"/>
    <s v="Stripes"/>
    <m/>
    <m/>
    <n v="-0.2"/>
    <m/>
    <m/>
    <x v="0"/>
    <x v="0"/>
    <x v="0"/>
    <m/>
    <m/>
    <m/>
    <x v="0"/>
    <m/>
    <m/>
    <m/>
    <m/>
    <m/>
    <m/>
    <n v="0.91"/>
    <m/>
    <n v="21.150000000000002"/>
    <n v="53.617021276595743"/>
    <m/>
    <n v="99.09"/>
    <s v="AlMgty90"/>
    <x v="4"/>
    <x v="2"/>
    <n v="0"/>
    <n v="7.0000000000000007E-2"/>
    <n v="0"/>
    <n v="7.0000000000000007E-2"/>
    <s v="&lt;"/>
    <n v="0.01"/>
    <s v="&lt;"/>
    <n v="0.01"/>
    <n v="0"/>
    <n v="11.9"/>
    <n v="0"/>
    <n v="1.4E-2"/>
    <s v="&lt;"/>
    <n v="0.01"/>
    <n v="0"/>
    <n v="0.08"/>
    <n v="27.4"/>
    <n v="44.5"/>
    <n v="72.2"/>
    <n v="16"/>
    <n v="1.24"/>
    <n v="1.61"/>
    <s v="Yes"/>
    <m/>
    <m/>
  </r>
  <r>
    <n v="1"/>
    <n v="1"/>
    <s v="SLM 280"/>
    <s v="Part 0001"/>
    <n v="325"/>
    <n v="1550"/>
    <n v="60"/>
    <n v="0.1"/>
    <m/>
    <s v="Tensile bars "/>
    <m/>
    <x v="0"/>
    <s v="Stripes"/>
    <m/>
    <m/>
    <m/>
    <m/>
    <n v="85"/>
    <x v="0"/>
    <x v="0"/>
    <x v="0"/>
    <m/>
    <m/>
    <m/>
    <x v="1"/>
    <m/>
    <n v="356"/>
    <n v="21.5"/>
    <m/>
    <m/>
    <m/>
    <m/>
    <m/>
    <n v="33.480000000000004"/>
    <n v="34.946236559139784"/>
    <m/>
    <m/>
    <s v="AlMgty90"/>
    <x v="5"/>
    <x v="6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s v="parameter and powder check"/>
    <m/>
  </r>
  <r>
    <n v="1"/>
    <n v="2"/>
    <s v="SLM 280"/>
    <s v="Part 0001"/>
    <n v="325"/>
    <n v="1550"/>
    <n v="60"/>
    <n v="0.1"/>
    <m/>
    <s v="Tensile bars "/>
    <m/>
    <x v="0"/>
    <s v="Stripes"/>
    <m/>
    <m/>
    <m/>
    <m/>
    <n v="85"/>
    <x v="0"/>
    <x v="0"/>
    <x v="0"/>
    <m/>
    <m/>
    <m/>
    <x v="1"/>
    <m/>
    <n v="354"/>
    <n v="21.7"/>
    <m/>
    <m/>
    <m/>
    <m/>
    <m/>
    <n v="33.480000000000004"/>
    <n v="34.946236559139784"/>
    <m/>
    <m/>
    <s v="AlMgty90"/>
    <x v="5"/>
    <x v="6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s v="parameter and powder check"/>
    <m/>
  </r>
  <r>
    <n v="1"/>
    <n v="3"/>
    <s v="SLM 280"/>
    <s v="Part 0001"/>
    <n v="325"/>
    <n v="1550"/>
    <n v="60"/>
    <n v="0.1"/>
    <m/>
    <s v="Tensile bars "/>
    <m/>
    <x v="0"/>
    <s v="Stripes"/>
    <m/>
    <m/>
    <m/>
    <m/>
    <n v="85"/>
    <x v="0"/>
    <x v="0"/>
    <x v="0"/>
    <m/>
    <m/>
    <m/>
    <x v="2"/>
    <m/>
    <n v="318"/>
    <n v="28.9"/>
    <m/>
    <m/>
    <m/>
    <m/>
    <m/>
    <n v="33.480000000000004"/>
    <n v="34.946236559139784"/>
    <m/>
    <m/>
    <s v="AlMgty90"/>
    <x v="5"/>
    <x v="6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s v="parameter and powder check"/>
    <m/>
  </r>
  <r>
    <n v="1"/>
    <n v="4"/>
    <s v="SLM 280"/>
    <s v="Part 0001"/>
    <n v="325"/>
    <n v="1550"/>
    <n v="60"/>
    <n v="0.1"/>
    <m/>
    <s v="Tensile bars "/>
    <m/>
    <x v="0"/>
    <s v="Stripes"/>
    <m/>
    <m/>
    <m/>
    <m/>
    <n v="85"/>
    <x v="0"/>
    <x v="0"/>
    <x v="0"/>
    <m/>
    <m/>
    <m/>
    <x v="2"/>
    <m/>
    <n v="328"/>
    <n v="34.6"/>
    <m/>
    <m/>
    <m/>
    <m/>
    <m/>
    <n v="33.480000000000004"/>
    <n v="34.946236559139784"/>
    <m/>
    <m/>
    <s v="AlMgty90"/>
    <x v="5"/>
    <x v="6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s v="parameter and powder check"/>
    <m/>
  </r>
  <r>
    <n v="1"/>
    <n v="5"/>
    <s v="SLM 280"/>
    <s v="Part 0001"/>
    <n v="325"/>
    <n v="1550"/>
    <n v="60"/>
    <n v="0.1"/>
    <m/>
    <s v="Tensile bars "/>
    <m/>
    <x v="0"/>
    <s v="Stripes"/>
    <m/>
    <m/>
    <m/>
    <m/>
    <n v="85"/>
    <x v="0"/>
    <x v="0"/>
    <x v="0"/>
    <m/>
    <m/>
    <m/>
    <x v="2"/>
    <m/>
    <n v="328"/>
    <n v="26.5"/>
    <m/>
    <m/>
    <m/>
    <m/>
    <m/>
    <n v="33.480000000000004"/>
    <n v="34.946236559139784"/>
    <m/>
    <m/>
    <s v="AlMgty90"/>
    <x v="5"/>
    <x v="6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s v="parameter and powder check"/>
    <m/>
  </r>
  <r>
    <n v="2"/>
    <n v="1"/>
    <s v="SLM 280"/>
    <s v="SLM 280 parameter dev."/>
    <n v="375"/>
    <n v="1125"/>
    <n v="60"/>
    <n v="0.1400000000000000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0.95099999999999996"/>
    <m/>
    <n v="34.020000000000003"/>
    <n v="39.682539682539677"/>
    <m/>
    <n v="99.049000000000007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2"/>
    <s v="SLM 280"/>
    <s v="SLM 280 parameter dev."/>
    <n v="375"/>
    <n v="1350"/>
    <n v="60"/>
    <n v="0.12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1.046"/>
    <m/>
    <n v="34.991999999999997"/>
    <n v="38.580246913580254"/>
    <m/>
    <n v="98.953999999999994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3"/>
    <s v="SLM 280"/>
    <s v="SLM 280 parameter dev."/>
    <n v="375"/>
    <n v="1000"/>
    <n v="60"/>
    <n v="0.16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1.107"/>
    <m/>
    <n v="34.56"/>
    <n v="39.0625"/>
    <m/>
    <n v="98.893000000000001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4"/>
    <s v="SLM 280"/>
    <s v="SLM 280 parameter dev."/>
    <n v="375"/>
    <n v="1100"/>
    <n v="90"/>
    <n v="0.08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1.4410000000000001"/>
    <m/>
    <n v="28.512"/>
    <n v="47.348484848484851"/>
    <m/>
    <n v="98.558999999999997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5"/>
    <s v="SLM 280"/>
    <s v="SLM 280 parameter dev."/>
    <n v="375"/>
    <n v="1850"/>
    <n v="60"/>
    <n v="0.08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1.254"/>
    <m/>
    <n v="31.968000000000004"/>
    <n v="42.229729729729726"/>
    <m/>
    <n v="98.745999999999995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6"/>
    <s v="SLM 280"/>
    <s v="SLM 280 parameter dev."/>
    <n v="375"/>
    <n v="1100"/>
    <n v="60"/>
    <n v="0.12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1.3129999999999999"/>
    <m/>
    <n v="28.512"/>
    <n v="47.348484848484851"/>
    <m/>
    <n v="98.686999999999998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7"/>
    <s v="SLM 280"/>
    <s v="SLM 280 parameter dev."/>
    <n v="375"/>
    <n v="1050"/>
    <n v="90"/>
    <n v="0.12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1.1220000000000001"/>
    <m/>
    <n v="40.823999999999998"/>
    <n v="33.06878306878307"/>
    <m/>
    <n v="98.878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8"/>
    <s v="SLM 280"/>
    <s v="SLM 280 parameter dev."/>
    <n v="375"/>
    <n v="1225"/>
    <n v="90"/>
    <n v="0.12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1.4219999999999999"/>
    <m/>
    <n v="47.627999999999993"/>
    <n v="28.344671201814062"/>
    <m/>
    <n v="98.578000000000003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9"/>
    <s v="SLM 280"/>
    <s v="SLM 280 parameter dev."/>
    <n v="375"/>
    <n v="950"/>
    <n v="120"/>
    <n v="0.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1.375"/>
    <m/>
    <n v="41.04"/>
    <n v="32.89473684210526"/>
    <m/>
    <n v="98.625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10"/>
    <s v="SLM 280"/>
    <s v="SLM 280 parameter dev."/>
    <n v="375"/>
    <n v="1200"/>
    <n v="120"/>
    <n v="0.08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1.365"/>
    <m/>
    <n v="41.472000000000001"/>
    <n v="32.552083333333336"/>
    <m/>
    <n v="98.635000000000005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11"/>
    <s v="SLM 280"/>
    <s v="SLM 280 parameter dev."/>
    <n v="375"/>
    <n v="1025"/>
    <n v="90"/>
    <n v="0.1400000000000000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1.663"/>
    <m/>
    <n v="46.494000000000007"/>
    <n v="29.036004645760741"/>
    <m/>
    <n v="98.337000000000003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12"/>
    <s v="SLM 280"/>
    <s v="SLM 280 parameter dev."/>
    <n v="375"/>
    <n v="1600"/>
    <n v="60"/>
    <n v="0.12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1.431"/>
    <m/>
    <n v="41.472000000000001"/>
    <n v="32.552083333333336"/>
    <m/>
    <n v="98.569000000000003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13"/>
    <s v="SLM 280"/>
    <s v="SLM 280 parameter dev."/>
    <n v="375"/>
    <n v="950"/>
    <n v="60"/>
    <n v="0.1400000000000000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1.5369999999999999"/>
    <m/>
    <n v="28.728000000000002"/>
    <n v="46.992481203007515"/>
    <m/>
    <n v="98.462999999999994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14"/>
    <s v="SLM 280"/>
    <s v="SLM 280 parameter dev."/>
    <n v="375"/>
    <n v="1450"/>
    <n v="90"/>
    <n v="0.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1.65"/>
    <m/>
    <n v="46.980000000000004"/>
    <n v="28.735632183908045"/>
    <m/>
    <n v="98.35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15"/>
    <s v="SLM 280"/>
    <s v="SLM 280 parameter dev."/>
    <n v="375"/>
    <n v="875"/>
    <n v="90"/>
    <n v="0.1400000000000000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1.4550000000000001"/>
    <m/>
    <n v="39.690000000000005"/>
    <n v="34.013605442176868"/>
    <m/>
    <n v="98.545000000000002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16"/>
    <s v="SLM 280"/>
    <s v="SLM 280 parameter dev."/>
    <n v="375"/>
    <n v="1175"/>
    <n v="60"/>
    <n v="0.16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1.56"/>
    <m/>
    <n v="40.607999999999997"/>
    <n v="33.244680851063833"/>
    <m/>
    <n v="98.44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17"/>
    <s v="SLM 280"/>
    <s v="SLM 280 parameter dev."/>
    <n v="375"/>
    <n v="2075"/>
    <n v="60"/>
    <n v="0.08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1.6160000000000001"/>
    <m/>
    <n v="35.856000000000002"/>
    <n v="37.650602409638552"/>
    <m/>
    <n v="98.384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18"/>
    <s v="SLM 280"/>
    <s v="SLM 280 parameter dev."/>
    <n v="375"/>
    <n v="1325"/>
    <n v="60"/>
    <n v="0.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1.9610000000000001"/>
    <m/>
    <n v="28.62"/>
    <n v="47.169811320754718"/>
    <m/>
    <n v="98.039000000000001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19"/>
    <s v="SLM 280"/>
    <s v="SLM 280 parameter dev."/>
    <n v="375"/>
    <n v="1250"/>
    <n v="90"/>
    <n v="0.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1.4139999999999999"/>
    <m/>
    <n v="40.5"/>
    <n v="33.333333333333336"/>
    <m/>
    <n v="98.585999999999999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20"/>
    <s v="SLM 280"/>
    <s v="SLM 280 parameter dev."/>
    <n v="375"/>
    <n v="1375"/>
    <n v="90"/>
    <n v="0.12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1.829"/>
    <m/>
    <n v="53.46"/>
    <n v="25.252525252525253"/>
    <m/>
    <n v="98.171000000000006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21"/>
    <s v="SLM 280"/>
    <s v="SLM 280 parameter dev."/>
    <n v="375"/>
    <n v="1175"/>
    <n v="90"/>
    <n v="0.1400000000000000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1.9079999999999999"/>
    <m/>
    <n v="53.298000000000009"/>
    <n v="25.329280648429581"/>
    <m/>
    <n v="98.091999999999999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22"/>
    <s v="SLM 280"/>
    <s v="SLM 280 parameter dev."/>
    <n v="375"/>
    <n v="1875"/>
    <n v="60"/>
    <n v="0.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1.7330000000000001"/>
    <m/>
    <n v="40.5"/>
    <n v="33.333333333333336"/>
    <m/>
    <n v="98.266999999999996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23"/>
    <s v="SLM 280"/>
    <s v="SLM 280 parameter dev."/>
    <n v="375"/>
    <n v="1325"/>
    <n v="60"/>
    <n v="0.1400000000000000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1.643"/>
    <m/>
    <n v="40.068000000000005"/>
    <n v="33.692722371967655"/>
    <m/>
    <n v="98.356999999999999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24"/>
    <s v="SLM 280"/>
    <s v="SLM 280 parameter dev."/>
    <n v="375"/>
    <n v="875"/>
    <n v="90"/>
    <n v="0.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2.3980000000000001"/>
    <m/>
    <n v="28.35"/>
    <n v="47.61904761904762"/>
    <m/>
    <n v="97.602000000000004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25"/>
    <s v="SLM 280"/>
    <s v="SLM 280 parameter dev."/>
    <n v="375"/>
    <n v="900"/>
    <n v="90"/>
    <n v="0.16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2.4769999999999999"/>
    <m/>
    <n v="46.656000000000006"/>
    <n v="28.935185185185183"/>
    <m/>
    <n v="97.522999999999996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26"/>
    <s v="SLM 280"/>
    <s v="SLM 280 parameter dev."/>
    <n v="375"/>
    <n v="1025"/>
    <n v="90"/>
    <n v="0.16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3.8769999999999998"/>
    <m/>
    <n v="53.136000000000003"/>
    <n v="25.40650406504065"/>
    <m/>
    <n v="96.123000000000005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27"/>
    <s v="SLM 280"/>
    <s v="SLM 280 parameter dev."/>
    <n v="375"/>
    <n v="1025"/>
    <n v="120"/>
    <n v="0.12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2.2040000000000002"/>
    <m/>
    <n v="53.136000000000003"/>
    <n v="25.40650406504065"/>
    <m/>
    <n v="97.796000000000006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28"/>
    <s v="SLM 280"/>
    <s v="SLM 280 parameter dev."/>
    <n v="375"/>
    <n v="825"/>
    <n v="60"/>
    <n v="0.16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1.944"/>
    <m/>
    <n v="28.512"/>
    <n v="47.348484848484851"/>
    <m/>
    <n v="98.055999999999997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29"/>
    <s v="SLM 280"/>
    <s v="SLM 280 parameter dev."/>
    <n v="375"/>
    <n v="1350"/>
    <n v="90"/>
    <n v="0.08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2.21"/>
    <m/>
    <n v="34.992000000000004"/>
    <n v="38.580246913580247"/>
    <m/>
    <n v="97.79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30"/>
    <s v="SLM 280"/>
    <s v="SLM 280 parameter dev."/>
    <n v="375"/>
    <n v="1100"/>
    <n v="120"/>
    <n v="0.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2.004"/>
    <m/>
    <n v="47.52"/>
    <n v="28.409090909090907"/>
    <m/>
    <n v="97.995999999999995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31"/>
    <s v="SLM 280"/>
    <s v="SLM 280 parameter dev."/>
    <n v="375"/>
    <n v="900"/>
    <n v="120"/>
    <n v="0.12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2.1040000000000001"/>
    <m/>
    <n v="46.655999999999999"/>
    <n v="28.935185185185187"/>
    <m/>
    <n v="97.896000000000001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32"/>
    <s v="SLM 280"/>
    <s v="SLM 280 parameter dev."/>
    <n v="375"/>
    <n v="825"/>
    <n v="120"/>
    <n v="0.08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2.8730000000000002"/>
    <m/>
    <n v="28.512"/>
    <n v="47.348484848484851"/>
    <m/>
    <n v="97.126999999999995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33"/>
    <s v="SLM 280"/>
    <s v="SLM 280 parameter dev."/>
    <n v="375"/>
    <n v="1250"/>
    <n v="120"/>
    <n v="0.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2.8479999999999999"/>
    <m/>
    <n v="54"/>
    <n v="25"/>
    <m/>
    <n v="97.152000000000001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34"/>
    <s v="SLM 280"/>
    <s v="SLM 280 parameter dev."/>
    <n v="375"/>
    <n v="775"/>
    <n v="120"/>
    <n v="0.16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2.512"/>
    <m/>
    <n v="53.568000000000005"/>
    <n v="25.201612903225804"/>
    <m/>
    <n v="97.488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35"/>
    <s v="SLM 280"/>
    <s v="SLM 280 parameter dev."/>
    <n v="375"/>
    <n v="875"/>
    <n v="90"/>
    <n v="0.12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3.4460000000000002"/>
    <m/>
    <n v="34.019999999999996"/>
    <n v="39.682539682539684"/>
    <m/>
    <n v="96.554000000000002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36"/>
    <s v="SLM 280"/>
    <s v="SLM 280 parameter dev."/>
    <n v="375"/>
    <n v="1375"/>
    <n v="120"/>
    <n v="0.08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2.194"/>
    <m/>
    <n v="47.52"/>
    <n v="28.409090909090907"/>
    <m/>
    <n v="97.805999999999997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37"/>
    <s v="SLM 280"/>
    <s v="SLM 280 parameter dev."/>
    <n v="375"/>
    <n v="1825"/>
    <n v="60"/>
    <n v="0.12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2.0019999999999998"/>
    <m/>
    <n v="47.303999999999995"/>
    <n v="28.538812785388131"/>
    <m/>
    <n v="97.998000000000005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38"/>
    <s v="SLM 280"/>
    <s v="SLM 280 parameter dev."/>
    <n v="375"/>
    <n v="1650"/>
    <n v="90"/>
    <n v="0.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2.3490000000000002"/>
    <m/>
    <n v="53.460000000000008"/>
    <n v="25.252525252525249"/>
    <m/>
    <n v="97.650999999999996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39"/>
    <s v="SLM 280"/>
    <s v="SLM 280 parameter dev."/>
    <n v="375"/>
    <n v="1850"/>
    <n v="90"/>
    <n v="0.08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2.363"/>
    <m/>
    <n v="47.952000000000005"/>
    <n v="28.153153153153152"/>
    <m/>
    <n v="97.637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40"/>
    <s v="SLM 280"/>
    <s v="SLM 280 parameter dev."/>
    <n v="375"/>
    <n v="2300"/>
    <n v="60"/>
    <n v="0.08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2.1549999999999998"/>
    <m/>
    <n v="39.744000000000007"/>
    <n v="33.967391304347821"/>
    <m/>
    <n v="97.844999999999999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41"/>
    <s v="SLM 280"/>
    <s v="SLM 280 parameter dev."/>
    <n v="375"/>
    <n v="1550"/>
    <n v="60"/>
    <n v="0.1400000000000000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2.1349999999999998"/>
    <m/>
    <n v="46.872000000000007"/>
    <n v="28.801843317972349"/>
    <m/>
    <n v="97.864999999999995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42"/>
    <s v="SLM 280"/>
    <s v="SLM 280 parameter dev."/>
    <n v="375"/>
    <n v="1775"/>
    <n v="60"/>
    <n v="0.1400000000000000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2.399"/>
    <m/>
    <n v="53.676000000000009"/>
    <n v="25.150905432595572"/>
    <m/>
    <n v="97.600999999999999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43"/>
    <s v="SLM 280"/>
    <s v="SLM 280 parameter dev."/>
    <n v="375"/>
    <n v="1575"/>
    <n v="90"/>
    <n v="0.08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2.35"/>
    <m/>
    <n v="40.823999999999998"/>
    <n v="33.06878306878307"/>
    <m/>
    <n v="97.65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44"/>
    <s v="SLM 280"/>
    <s v="SLM 280 parameter dev."/>
    <n v="375"/>
    <n v="875"/>
    <n v="120"/>
    <n v="0.1400000000000000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3.9369999999999998"/>
    <m/>
    <n v="52.92"/>
    <n v="25.510204081632651"/>
    <m/>
    <n v="96.063000000000002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45"/>
    <s v="SLM 280"/>
    <s v="SLM 280 parameter dev."/>
    <n v="375"/>
    <n v="825"/>
    <n v="120"/>
    <n v="0.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2.996"/>
    <m/>
    <n v="35.64"/>
    <n v="37.878787878787875"/>
    <m/>
    <n v="97.004000000000005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46"/>
    <s v="SLM 280"/>
    <s v="SLM 280 parameter dev."/>
    <n v="375"/>
    <n v="1375"/>
    <n v="60"/>
    <n v="0.16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2.073"/>
    <m/>
    <n v="47.52"/>
    <n v="28.409090909090907"/>
    <m/>
    <n v="97.927000000000007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47"/>
    <s v="SLM 280"/>
    <s v="SLM 280 parameter dev."/>
    <n v="375"/>
    <n v="800"/>
    <n v="90"/>
    <n v="0.16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2.76"/>
    <m/>
    <n v="41.472000000000001"/>
    <n v="32.552083333333336"/>
    <m/>
    <n v="97.24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48"/>
    <s v="SLM 280"/>
    <s v="SLM 280 parameter dev."/>
    <n v="375"/>
    <n v="1550"/>
    <n v="120"/>
    <n v="0.08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3.1040000000000001"/>
    <m/>
    <n v="53.568000000000005"/>
    <n v="25.201612903225804"/>
    <m/>
    <n v="96.896000000000001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49"/>
    <s v="SLM 280"/>
    <s v="SLM 280 parameter dev."/>
    <n v="375"/>
    <n v="775"/>
    <n v="120"/>
    <n v="0.12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3.2290000000000001"/>
    <m/>
    <n v="40.176000000000002"/>
    <n v="33.602150537634408"/>
    <m/>
    <n v="96.771000000000001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50"/>
    <s v="SLM 280"/>
    <s v="SLM 280 parameter dev."/>
    <n v="375"/>
    <n v="775"/>
    <n v="120"/>
    <n v="0.1400000000000000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3.16"/>
    <m/>
    <n v="46.872000000000007"/>
    <n v="28.801843317972349"/>
    <m/>
    <n v="96.84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51"/>
    <s v="SLM 280"/>
    <s v="SLM 280 parameter dev."/>
    <n v="375"/>
    <n v="2175"/>
    <n v="60"/>
    <n v="0.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2.7879999999999998"/>
    <m/>
    <n v="46.980000000000004"/>
    <n v="28.735632183908045"/>
    <m/>
    <n v="97.212000000000003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52"/>
    <s v="SLM 280"/>
    <s v="SLM 280 parameter dev."/>
    <n v="375"/>
    <n v="2500"/>
    <n v="60"/>
    <n v="0.08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2.9809999999999999"/>
    <m/>
    <n v="43.2"/>
    <n v="31.25"/>
    <m/>
    <n v="97.019000000000005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53"/>
    <s v="SLM 280"/>
    <s v="SLM 280 parameter dev."/>
    <n v="375"/>
    <n v="2075"/>
    <n v="90"/>
    <n v="0.08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3.452"/>
    <m/>
    <n v="53.783999999999999"/>
    <n v="25.100401606425702"/>
    <m/>
    <n v="96.548000000000002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54"/>
    <s v="SLM 280"/>
    <s v="SLM 280 parameter dev."/>
    <n v="375"/>
    <n v="750"/>
    <n v="90"/>
    <n v="0.1400000000000000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5.0720000000000001"/>
    <m/>
    <n v="34.020000000000003"/>
    <n v="39.682539682539677"/>
    <m/>
    <n v="94.927999999999997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55"/>
    <s v="SLM 280"/>
    <s v="SLM 280 parameter dev."/>
    <n v="375"/>
    <n v="1550"/>
    <n v="60"/>
    <n v="0.16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1.972"/>
    <m/>
    <n v="53.568000000000005"/>
    <n v="25.201612903225804"/>
    <m/>
    <n v="98.028000000000006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56"/>
    <s v="SLM 280"/>
    <s v="SLM 280 parameter dev."/>
    <n v="375"/>
    <n v="2075"/>
    <n v="60"/>
    <n v="0.12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4.0330000000000004"/>
    <m/>
    <n v="53.783999999999999"/>
    <n v="25.100401606425702"/>
    <m/>
    <n v="95.966999999999999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57"/>
    <s v="SLM 280"/>
    <s v="SLM 280 parameter dev."/>
    <n v="375"/>
    <n v="700"/>
    <n v="120"/>
    <n v="0.16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4.7699999999999996"/>
    <m/>
    <n v="48.384"/>
    <n v="27.901785714285715"/>
    <m/>
    <n v="95.23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58"/>
    <s v="SLM 280"/>
    <s v="SLM 280 parameter dev."/>
    <n v="375"/>
    <n v="2500"/>
    <n v="60"/>
    <n v="0.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4.4320000000000004"/>
    <m/>
    <n v="54"/>
    <n v="25"/>
    <m/>
    <n v="95.567999999999998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59"/>
    <s v="SLM 280"/>
    <s v="SLM 280 parameter dev."/>
    <n v="375"/>
    <n v="675"/>
    <n v="90"/>
    <n v="0.16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5.2839999999999998"/>
    <m/>
    <n v="34.992000000000004"/>
    <n v="38.580246913580247"/>
    <m/>
    <n v="94.715999999999994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60"/>
    <s v="SLM 280"/>
    <s v="SLM 280 parameter dev."/>
    <n v="375"/>
    <n v="675"/>
    <n v="120"/>
    <n v="0.1400000000000000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5.2990000000000004"/>
    <m/>
    <n v="40.824000000000005"/>
    <n v="33.068783068783063"/>
    <m/>
    <n v="94.700999999999993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61"/>
    <s v="SLM 280"/>
    <s v="SLM 280 parameter dev."/>
    <n v="375"/>
    <n v="625"/>
    <n v="90"/>
    <n v="0.1400000000000000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7.8730000000000002"/>
    <m/>
    <n v="28.350000000000005"/>
    <n v="47.619047619047613"/>
    <m/>
    <n v="92.126999999999995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62"/>
    <s v="SLM 280"/>
    <s v="SLM 280 parameter dev."/>
    <n v="375"/>
    <n v="675"/>
    <n v="120"/>
    <n v="0.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8.1590000000000007"/>
    <m/>
    <n v="29.16"/>
    <n v="46.296296296296298"/>
    <m/>
    <n v="91.840999999999994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63"/>
    <s v="SLM 280"/>
    <s v="SLM 280 parameter dev."/>
    <n v="375"/>
    <n v="725"/>
    <n v="90"/>
    <n v="0.12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n v="8.2889999999999997"/>
    <m/>
    <n v="28.188000000000002"/>
    <n v="47.892720306513411"/>
    <m/>
    <n v="91.710999999999999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64"/>
    <s v="SLM 280"/>
    <s v="SLM 280 parameter dev."/>
    <n v="375"/>
    <n v="550"/>
    <n v="90"/>
    <n v="0.16"/>
    <n v="100"/>
    <m/>
    <m/>
    <x v="0"/>
    <s v="Stripes"/>
    <m/>
    <m/>
    <m/>
    <m/>
    <m/>
    <x v="0"/>
    <x v="0"/>
    <x v="0"/>
    <m/>
    <m/>
    <m/>
    <x v="0"/>
    <m/>
    <m/>
    <m/>
    <m/>
    <m/>
    <m/>
    <n v="7.9930000000000003"/>
    <m/>
    <n v="28.512"/>
    <n v="47.348484848484851"/>
    <m/>
    <n v="92.007000000000005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65"/>
    <s v="SLM 280"/>
    <s v="SLM 280 parameter dev."/>
    <n v="375"/>
    <n v="600"/>
    <n v="120"/>
    <n v="0.16"/>
    <n v="100"/>
    <m/>
    <m/>
    <x v="0"/>
    <s v="Stripes"/>
    <m/>
    <m/>
    <m/>
    <m/>
    <m/>
    <x v="0"/>
    <x v="0"/>
    <x v="0"/>
    <m/>
    <m/>
    <m/>
    <x v="0"/>
    <m/>
    <m/>
    <m/>
    <m/>
    <m/>
    <m/>
    <n v="8.9740000000000002"/>
    <m/>
    <n v="41.472000000000001"/>
    <n v="32.552083333333336"/>
    <m/>
    <n v="91.025999999999996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66"/>
    <s v="SLM 280"/>
    <s v="SLM 280 parameter dev."/>
    <n v="375"/>
    <n v="675"/>
    <n v="120"/>
    <n v="0.12"/>
    <n v="100"/>
    <m/>
    <m/>
    <x v="0"/>
    <s v="Stripes"/>
    <m/>
    <m/>
    <m/>
    <m/>
    <m/>
    <x v="0"/>
    <x v="0"/>
    <x v="0"/>
    <m/>
    <m/>
    <m/>
    <x v="0"/>
    <m/>
    <m/>
    <m/>
    <m/>
    <m/>
    <m/>
    <n v="11.603999999999999"/>
    <m/>
    <n v="34.991999999999997"/>
    <n v="38.580246913580254"/>
    <m/>
    <n v="88.396000000000001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67"/>
    <s v="SLM 280"/>
    <s v="SLM 280 parameter dev."/>
    <n v="375"/>
    <n v="425"/>
    <n v="120"/>
    <n v="0.16"/>
    <n v="100"/>
    <m/>
    <m/>
    <x v="0"/>
    <s v="Stripes"/>
    <m/>
    <m/>
    <m/>
    <m/>
    <m/>
    <x v="0"/>
    <x v="0"/>
    <x v="0"/>
    <m/>
    <m/>
    <m/>
    <x v="0"/>
    <m/>
    <m/>
    <m/>
    <m/>
    <m/>
    <m/>
    <n v="12.06"/>
    <m/>
    <n v="29.376000000000001"/>
    <n v="45.955882352941174"/>
    <m/>
    <n v="87.94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68"/>
    <s v="SLM 280"/>
    <s v="SLM 280 parameter dev."/>
    <n v="375"/>
    <n v="475"/>
    <n v="120"/>
    <n v="0.14000000000000001"/>
    <n v="100"/>
    <m/>
    <m/>
    <x v="0"/>
    <s v="Stripes"/>
    <m/>
    <m/>
    <m/>
    <m/>
    <m/>
    <x v="0"/>
    <x v="0"/>
    <x v="0"/>
    <m/>
    <m/>
    <m/>
    <x v="0"/>
    <m/>
    <m/>
    <m/>
    <m/>
    <m/>
    <m/>
    <n v="12.728"/>
    <m/>
    <n v="28.728000000000002"/>
    <n v="46.992481203007515"/>
    <m/>
    <n v="87.272000000000006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69"/>
    <s v="SLM 280"/>
    <s v="SLM 280 parameter dev."/>
    <n v="375"/>
    <n v="575"/>
    <n v="120"/>
    <n v="0.14000000000000001"/>
    <n v="100"/>
    <m/>
    <m/>
    <x v="0"/>
    <s v="Stripes"/>
    <m/>
    <m/>
    <m/>
    <m/>
    <m/>
    <x v="0"/>
    <x v="0"/>
    <x v="0"/>
    <m/>
    <m/>
    <m/>
    <x v="0"/>
    <m/>
    <m/>
    <m/>
    <m/>
    <m/>
    <m/>
    <n v="13.503"/>
    <m/>
    <n v="34.776000000000003"/>
    <n v="38.819875776397517"/>
    <m/>
    <n v="86.497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70"/>
    <s v="SLM 280"/>
    <s v="SLM 280 parameter dev."/>
    <n v="375"/>
    <n v="500"/>
    <n v="120"/>
    <n v="0.16"/>
    <n v="100"/>
    <m/>
    <m/>
    <x v="0"/>
    <s v="Stripes"/>
    <m/>
    <m/>
    <m/>
    <m/>
    <m/>
    <x v="0"/>
    <x v="0"/>
    <x v="0"/>
    <m/>
    <m/>
    <m/>
    <x v="0"/>
    <m/>
    <m/>
    <m/>
    <m/>
    <m/>
    <m/>
    <n v="13.146000000000001"/>
    <m/>
    <n v="34.56"/>
    <n v="39.0625"/>
    <m/>
    <n v="86.853999999999999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71"/>
    <s v="SLM 280"/>
    <s v="SLM 280 parameter dev."/>
    <n v="375"/>
    <n v="550"/>
    <n v="120"/>
    <n v="0.12"/>
    <n v="100"/>
    <m/>
    <m/>
    <x v="0"/>
    <s v="Stripes"/>
    <m/>
    <m/>
    <m/>
    <m/>
    <m/>
    <x v="0"/>
    <x v="0"/>
    <x v="0"/>
    <m/>
    <m/>
    <m/>
    <x v="0"/>
    <m/>
    <m/>
    <m/>
    <m/>
    <m/>
    <m/>
    <n v="14.561999999999999"/>
    <m/>
    <n v="28.512"/>
    <n v="47.348484848484851"/>
    <m/>
    <n v="85.438000000000002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2"/>
    <n v="72"/>
    <s v="SLM 280"/>
    <s v="SLM 280 parameter dev."/>
    <n v="375"/>
    <n v="1600"/>
    <n v="60"/>
    <n v="0.1"/>
    <n v="100"/>
    <m/>
    <m/>
    <x v="0"/>
    <s v="Stripes"/>
    <m/>
    <m/>
    <m/>
    <m/>
    <m/>
    <x v="0"/>
    <x v="0"/>
    <x v="0"/>
    <m/>
    <m/>
    <m/>
    <x v="0"/>
    <m/>
    <m/>
    <m/>
    <m/>
    <m/>
    <m/>
    <n v="1.1459999999999999"/>
    <m/>
    <n v="34.560000000000009"/>
    <n v="39.062499999999993"/>
    <m/>
    <n v="98.853999999999999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s v="parameter and powder check"/>
    <m/>
  </r>
  <r>
    <n v="2"/>
    <n v="73"/>
    <s v="SLM 280"/>
    <s v="SLM 280 parameter dev."/>
    <n v="375"/>
    <n v="1050"/>
    <n v="90"/>
    <n v="0.1"/>
    <n v="100"/>
    <m/>
    <m/>
    <x v="0"/>
    <s v="Stripes"/>
    <m/>
    <m/>
    <m/>
    <m/>
    <m/>
    <x v="0"/>
    <x v="0"/>
    <x v="0"/>
    <m/>
    <m/>
    <m/>
    <x v="0"/>
    <m/>
    <m/>
    <m/>
    <m/>
    <m/>
    <m/>
    <n v="1.4179999999999999"/>
    <m/>
    <n v="34.020000000000003"/>
    <n v="39.682539682539677"/>
    <m/>
    <n v="98.581999999999994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s v="parameter and powder check"/>
    <m/>
  </r>
  <r>
    <n v="2"/>
    <n v="74"/>
    <s v="SLM 280"/>
    <s v="SLM 280 parameter dev."/>
    <n v="375"/>
    <n v="1650"/>
    <n v="60"/>
    <n v="0.08"/>
    <n v="100"/>
    <m/>
    <m/>
    <x v="0"/>
    <s v="Stripes"/>
    <m/>
    <m/>
    <m/>
    <m/>
    <m/>
    <x v="0"/>
    <x v="0"/>
    <x v="0"/>
    <m/>
    <m/>
    <m/>
    <x v="0"/>
    <m/>
    <m/>
    <m/>
    <m/>
    <m/>
    <m/>
    <n v="1.1739999999999999"/>
    <m/>
    <n v="28.512"/>
    <n v="47.348484848484851"/>
    <m/>
    <n v="98.825999999999993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s v="parameter and powder check"/>
    <m/>
  </r>
  <r>
    <n v="2"/>
    <n v="75"/>
    <s v="SLM 280"/>
    <s v="SLM 280 parameter dev."/>
    <n v="375"/>
    <n v="1025"/>
    <n v="120"/>
    <n v="0.08"/>
    <n v="100"/>
    <m/>
    <m/>
    <x v="0"/>
    <s v="Stripes"/>
    <m/>
    <m/>
    <m/>
    <m/>
    <m/>
    <x v="0"/>
    <x v="0"/>
    <x v="0"/>
    <m/>
    <m/>
    <m/>
    <x v="0"/>
    <m/>
    <m/>
    <m/>
    <m/>
    <m/>
    <m/>
    <n v="1.1990000000000001"/>
    <m/>
    <n v="35.423999999999999"/>
    <n v="38.109756097560975"/>
    <m/>
    <n v="98.801000000000002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s v="parameter and powder check"/>
    <m/>
  </r>
  <r>
    <n v="3"/>
    <n v="1"/>
    <s v="SLM 280"/>
    <s v="SLM 280 parameter dev."/>
    <n v="375"/>
    <n v="1450"/>
    <n v="50"/>
    <n v="0.08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20.88"/>
    <n v="64.65517241379311"/>
    <m/>
    <n v="99.733000000000004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2"/>
    <s v="SLM 280"/>
    <s v="SLM 280 parameter dev."/>
    <n v="375"/>
    <n v="1700"/>
    <n v="50"/>
    <n v="0.08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24.48"/>
    <n v="55.147058823529413"/>
    <m/>
    <n v="99.628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3"/>
    <s v="SLM 280"/>
    <s v="SLM 280 parameter dev."/>
    <n v="375"/>
    <n v="1525"/>
    <n v="60"/>
    <n v="0.08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26.352"/>
    <n v="51.229508196721312"/>
    <m/>
    <n v="99.602999999999994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4"/>
    <s v="SLM 280"/>
    <s v="SLM 280 parameter dev."/>
    <n v="375"/>
    <n v="1175"/>
    <n v="50"/>
    <n v="0.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21.150000000000002"/>
    <n v="63.829787234042556"/>
    <m/>
    <n v="99.537000000000006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5"/>
    <s v="SLM 280"/>
    <s v="SLM 280 parameter dev."/>
    <n v="375"/>
    <n v="1500"/>
    <n v="50"/>
    <n v="0.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27"/>
    <n v="50"/>
    <m/>
    <n v="99.561000000000007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6"/>
    <s v="SLM 280"/>
    <s v="SLM 280 parameter dev."/>
    <n v="375"/>
    <n v="1225"/>
    <n v="60"/>
    <n v="0.08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21.167999999999999"/>
    <n v="63.775510204081634"/>
    <m/>
    <n v="99.581000000000003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7"/>
    <s v="SLM 280"/>
    <s v="SLM 280 parameter dev."/>
    <n v="375"/>
    <n v="1850"/>
    <n v="60"/>
    <n v="0.08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31.968000000000004"/>
    <n v="42.229729729729726"/>
    <m/>
    <n v="99.39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8"/>
    <s v="SLM 280"/>
    <s v="SLM 280 parameter dev."/>
    <n v="375"/>
    <n v="2000"/>
    <n v="50"/>
    <n v="0.08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28.8"/>
    <n v="46.875"/>
    <m/>
    <n v="99.483000000000004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9"/>
    <s v="SLM 280"/>
    <s v="SLM 280 parameter dev."/>
    <n v="375"/>
    <n v="1250"/>
    <n v="50"/>
    <n v="0.12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27"/>
    <n v="50"/>
    <m/>
    <n v="99.486000000000004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10"/>
    <s v="SLM 280"/>
    <s v="SLM 280 parameter dev."/>
    <n v="375"/>
    <n v="2175"/>
    <n v="60"/>
    <n v="0.08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37.583999999999996"/>
    <n v="35.919540229885058"/>
    <m/>
    <n v="99.072000000000003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11"/>
    <s v="SLM 280"/>
    <s v="SLM 280 parameter dev."/>
    <n v="375"/>
    <n v="2250"/>
    <n v="50"/>
    <n v="0.08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32.4"/>
    <n v="41.666666666666664"/>
    <m/>
    <n v="99.313000000000002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12"/>
    <s v="SLM 280"/>
    <s v="SLM 280 parameter dev."/>
    <n v="375"/>
    <n v="1850"/>
    <n v="50"/>
    <n v="0.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33.300000000000004"/>
    <n v="40.54054054054054"/>
    <m/>
    <n v="99.363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13"/>
    <s v="SLM 280"/>
    <s v="SLM 280 parameter dev."/>
    <n v="375"/>
    <n v="2500"/>
    <n v="60"/>
    <n v="0.08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43.2"/>
    <n v="31.25"/>
    <m/>
    <n v="97.55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14"/>
    <s v="SLM 280"/>
    <s v="SLM 280 parameter dev."/>
    <n v="375"/>
    <n v="1500"/>
    <n v="50"/>
    <n v="0.12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32.4"/>
    <n v="41.666666666666664"/>
    <m/>
    <n v="99.231999999999999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15"/>
    <s v="SLM 280"/>
    <s v="SLM 280 parameter dev."/>
    <n v="375"/>
    <n v="2200"/>
    <n v="50"/>
    <n v="0.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39.6"/>
    <n v="34.090909090909093"/>
    <m/>
    <n v="99.013999999999996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16"/>
    <s v="SLM 280"/>
    <s v="SLM 280 parameter dev."/>
    <n v="375"/>
    <n v="1250"/>
    <n v="60"/>
    <n v="0.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27"/>
    <n v="50"/>
    <m/>
    <n v="99.540999999999997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17"/>
    <s v="SLM 280"/>
    <s v="SLM 280 parameter dev."/>
    <n v="375"/>
    <n v="1525"/>
    <n v="60"/>
    <n v="0.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32.940000000000005"/>
    <n v="40.983606557377044"/>
    <m/>
    <n v="99.438000000000002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18"/>
    <s v="SLM 280"/>
    <s v="SLM 280 parameter dev."/>
    <n v="375"/>
    <n v="1300"/>
    <n v="50"/>
    <n v="0.1400000000000000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32.760000000000005"/>
    <n v="41.208791208791204"/>
    <m/>
    <n v="99.045000000000002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19"/>
    <s v="SLM 280"/>
    <s v="SLM 280 parameter dev."/>
    <n v="375"/>
    <n v="1050"/>
    <n v="50"/>
    <n v="0.1400000000000000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26.46"/>
    <n v="51.020408163265301"/>
    <m/>
    <n v="99.161000000000001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20"/>
    <s v="SLM 280"/>
    <s v="SLM 280 parameter dev."/>
    <n v="375"/>
    <n v="1800"/>
    <n v="60"/>
    <n v="0.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38.880000000000003"/>
    <n v="34.722222222222221"/>
    <m/>
    <n v="99.147000000000006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21"/>
    <s v="SLM 280"/>
    <s v="SLM 280 parameter dev."/>
    <n v="375"/>
    <n v="975"/>
    <n v="50"/>
    <n v="0.12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21.06"/>
    <n v="64.102564102564102"/>
    <m/>
    <n v="99.040999999999997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22"/>
    <s v="SLM 280"/>
    <s v="SLM 280 parameter dev."/>
    <n v="375"/>
    <n v="975"/>
    <n v="60"/>
    <n v="0.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21.060000000000002"/>
    <n v="64.102564102564102"/>
    <m/>
    <n v="98.741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23"/>
    <s v="SLM 280"/>
    <s v="SLM 280 parameter dev."/>
    <n v="375"/>
    <n v="2075"/>
    <n v="60"/>
    <n v="0.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44.820000000000007"/>
    <n v="30.120481927710841"/>
    <m/>
    <n v="98.594999999999999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24"/>
    <s v="SLM 280"/>
    <s v="SLM 280 parameter dev."/>
    <n v="375"/>
    <n v="925"/>
    <n v="50"/>
    <n v="0.16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26.64"/>
    <n v="50.67567567567567"/>
    <m/>
    <n v="98.986000000000004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25"/>
    <s v="SLM 280"/>
    <s v="SLM 280 parameter dev."/>
    <n v="375"/>
    <n v="1150"/>
    <n v="50"/>
    <n v="0.16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33.120000000000005"/>
    <n v="40.760869565217384"/>
    <m/>
    <n v="99.051000000000002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26"/>
    <s v="SLM 280"/>
    <s v="SLM 280 parameter dev."/>
    <n v="375"/>
    <n v="1050"/>
    <n v="60"/>
    <n v="0.12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27.215999999999998"/>
    <n v="49.603174603174608"/>
    <m/>
    <n v="99.263000000000005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27"/>
    <s v="SLM 280"/>
    <s v="SLM 280 parameter dev."/>
    <n v="375"/>
    <n v="1275"/>
    <n v="60"/>
    <n v="0.12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33.048000000000002"/>
    <n v="40.849673202614383"/>
    <m/>
    <n v="99.307000000000002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28"/>
    <s v="SLM 280"/>
    <s v="SLM 280 parameter dev."/>
    <n v="375"/>
    <n v="1500"/>
    <n v="60"/>
    <n v="0.12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38.879999999999995"/>
    <n v="34.722222222222229"/>
    <m/>
    <n v="99.287999999999997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29"/>
    <s v="SLM 280"/>
    <s v="SLM 280 parameter dev."/>
    <n v="375"/>
    <n v="1800"/>
    <n v="50"/>
    <n v="0.12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38.879999999999995"/>
    <n v="34.722222222222229"/>
    <m/>
    <n v="99.007999999999996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30"/>
    <s v="SLM 280"/>
    <s v="SLM 280 parameter dev."/>
    <n v="375"/>
    <n v="1525"/>
    <n v="50"/>
    <n v="0.1400000000000000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38.430000000000007"/>
    <n v="35.128805620608894"/>
    <m/>
    <n v="99.228999999999999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31"/>
    <s v="SLM 280"/>
    <s v="SLM 280 parameter dev."/>
    <n v="375"/>
    <n v="1350"/>
    <n v="50"/>
    <n v="0.16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38.880000000000003"/>
    <n v="34.722222222222221"/>
    <m/>
    <n v="98.884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32"/>
    <s v="SLM 280"/>
    <s v="SLM 280 parameter dev."/>
    <n v="375"/>
    <n v="825"/>
    <n v="60"/>
    <n v="0.12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21.384"/>
    <n v="63.131313131313135"/>
    <m/>
    <n v="97.448999999999998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33"/>
    <s v="SLM 280"/>
    <s v="SLM 280 parameter dev."/>
    <n v="375"/>
    <n v="1075"/>
    <n v="60"/>
    <n v="0.1400000000000000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32.508000000000003"/>
    <n v="41.528239202657801"/>
    <m/>
    <n v="99.149000000000001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34"/>
    <s v="SLM 280"/>
    <s v="SLM 280 parameter dev."/>
    <n v="375"/>
    <n v="1275"/>
    <n v="60"/>
    <n v="0.1400000000000000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38.556000000000004"/>
    <n v="35.014005602240893"/>
    <m/>
    <n v="99.144999999999996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35"/>
    <s v="SLM 280"/>
    <s v="SLM 280 parameter dev."/>
    <n v="375"/>
    <n v="1725"/>
    <n v="60"/>
    <n v="0.12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44.712000000000003"/>
    <n v="30.193236714975846"/>
    <m/>
    <n v="98.899000000000001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36"/>
    <s v="SLM 280"/>
    <s v="SLM 280 parameter dev."/>
    <n v="375"/>
    <n v="1475"/>
    <n v="60"/>
    <n v="0.1400000000000000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44.604000000000006"/>
    <n v="30.266343825665857"/>
    <m/>
    <n v="98.819000000000003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37"/>
    <s v="SLM 280"/>
    <s v="SLM 280 parameter dev."/>
    <n v="375"/>
    <n v="2500"/>
    <n v="50"/>
    <n v="0.08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36"/>
    <n v="37.5"/>
    <m/>
    <n v="98.55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38"/>
    <s v="SLM 280"/>
    <s v="SLM 280 parameter dev."/>
    <n v="375"/>
    <n v="875"/>
    <n v="60"/>
    <n v="0.1400000000000000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26.46"/>
    <n v="51.020408163265301"/>
    <m/>
    <n v="98.483000000000004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39"/>
    <s v="SLM 280"/>
    <s v="SLM 280 parameter dev."/>
    <n v="375"/>
    <n v="700"/>
    <n v="60"/>
    <n v="0.1400000000000000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21.168000000000003"/>
    <n v="63.775510204081627"/>
    <m/>
    <n v="94.450999999999993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40"/>
    <s v="SLM 280"/>
    <s v="SLM 280 parameter dev."/>
    <n v="375"/>
    <n v="2500"/>
    <n v="50"/>
    <n v="0.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45"/>
    <n v="30"/>
    <m/>
    <n v="97.995999999999995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41"/>
    <s v="SLM 280"/>
    <s v="SLM 280 parameter dev."/>
    <n v="375"/>
    <n v="825"/>
    <n v="50"/>
    <n v="0.1400000000000000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20.790000000000003"/>
    <n v="64.935064935064929"/>
    <m/>
    <n v="98.025999999999996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42"/>
    <s v="SLM 280"/>
    <s v="SLM 280 parameter dev."/>
    <n v="375"/>
    <n v="2100"/>
    <n v="50"/>
    <n v="0.12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45.36"/>
    <n v="29.761904761904763"/>
    <m/>
    <n v="98.352000000000004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43"/>
    <s v="SLM 280"/>
    <s v="SLM 280 parameter dev."/>
    <n v="375"/>
    <n v="1775"/>
    <n v="50"/>
    <n v="0.14000000000000001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44.730000000000004"/>
    <n v="30.181086519114686"/>
    <m/>
    <n v="98.039000000000001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44"/>
    <s v="SLM 280"/>
    <s v="SLM 280 parameter dev."/>
    <n v="375"/>
    <n v="1550"/>
    <n v="50"/>
    <n v="0.16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44.64"/>
    <n v="30.241935483870968"/>
    <m/>
    <n v="98.116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45"/>
    <s v="SLM 280"/>
    <s v="SLM 280 parameter dev."/>
    <n v="375"/>
    <n v="1125"/>
    <n v="60"/>
    <n v="0.16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38.880000000000003"/>
    <n v="34.722222222222221"/>
    <m/>
    <n v="99.072999999999993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46"/>
    <s v="SLM 280"/>
    <s v="SLM 280 parameter dev."/>
    <n v="375"/>
    <n v="1300"/>
    <n v="60"/>
    <n v="0.16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44.928000000000004"/>
    <n v="30.048076923076923"/>
    <m/>
    <n v="98.850999999999999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47"/>
    <s v="SLM 280"/>
    <s v="SLM 280 parameter dev."/>
    <n v="375"/>
    <n v="975"/>
    <n v="60"/>
    <n v="0.16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33.695999999999998"/>
    <n v="40.064102564102569"/>
    <m/>
    <n v="98.668999999999997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48"/>
    <s v="SLM 280"/>
    <s v="SLM 280 parameter dev."/>
    <n v="375"/>
    <n v="725"/>
    <n v="50"/>
    <n v="0.16"/>
    <n v="100"/>
    <s v="Density cube"/>
    <m/>
    <x v="0"/>
    <s v="Stripes"/>
    <m/>
    <m/>
    <m/>
    <m/>
    <m/>
    <x v="0"/>
    <x v="0"/>
    <x v="0"/>
    <m/>
    <m/>
    <m/>
    <x v="0"/>
    <m/>
    <m/>
    <m/>
    <m/>
    <m/>
    <m/>
    <m/>
    <m/>
    <n v="20.88"/>
    <n v="64.65517241379311"/>
    <m/>
    <n v="96.296000000000006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49"/>
    <s v="SLM 280"/>
    <s v="SLM 280 parameter dev."/>
    <n v="375"/>
    <n v="775"/>
    <n v="60"/>
    <n v="0.16"/>
    <n v="100"/>
    <m/>
    <m/>
    <x v="0"/>
    <s v="Stripes"/>
    <m/>
    <m/>
    <m/>
    <m/>
    <m/>
    <x v="0"/>
    <x v="0"/>
    <x v="0"/>
    <m/>
    <m/>
    <m/>
    <x v="0"/>
    <m/>
    <m/>
    <m/>
    <m/>
    <m/>
    <m/>
    <m/>
    <m/>
    <n v="26.784000000000002"/>
    <n v="50.403225806451609"/>
    <m/>
    <n v="97.668999999999997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  <r>
    <n v="3"/>
    <n v="50"/>
    <s v="SLM 280"/>
    <s v="SLM 280 parameter dev."/>
    <n v="375"/>
    <n v="625"/>
    <n v="60"/>
    <n v="0.16"/>
    <n v="100"/>
    <m/>
    <m/>
    <x v="0"/>
    <s v="Stripes"/>
    <m/>
    <m/>
    <m/>
    <m/>
    <m/>
    <x v="0"/>
    <x v="0"/>
    <x v="0"/>
    <m/>
    <m/>
    <m/>
    <x v="0"/>
    <m/>
    <m/>
    <m/>
    <m/>
    <m/>
    <m/>
    <m/>
    <m/>
    <n v="21.6"/>
    <n v="62.5"/>
    <m/>
    <n v="92.475999999999999"/>
    <s v="AlMgty90"/>
    <x v="5"/>
    <x v="0"/>
    <n v="0"/>
    <n v="0.14199999999999999"/>
    <n v="0"/>
    <n v="6.7599999999999993E-2"/>
    <n v="0"/>
    <n v="2E-3"/>
    <n v="0"/>
    <n v="5.4999999999999997E-3"/>
    <n v="0"/>
    <n v="11.8"/>
    <n v="0"/>
    <n v="3.8E-3"/>
    <n v="0"/>
    <n v="0"/>
    <n v="0"/>
    <n v="1.2E-2"/>
    <n v="0"/>
    <n v="38.799999999999997"/>
    <n v="0"/>
    <n v="0"/>
    <n v="0"/>
    <n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1EE773-820A-45F5-A9D1-C2F722EF50AA}" name="Maschine" cacheId="9" applyNumberFormats="0" applyBorderFormats="0" applyFontFormats="0" applyPatternFormats="0" applyAlignmentFormats="0" applyWidthHeightFormats="1" dataCaption="Werte" updatedVersion="7" minRefreshableVersion="3" useAutoFormatting="1" rowGrandTotals="0" colGrandTotals="0" itemPrintTitles="1" createdVersion="7" indent="0" outline="1" outlineData="1" multipleFieldFilters="0" rowHeaderCaption="Maschine">
  <location ref="C1:E18" firstHeaderRow="1" firstDataRow="1" firstDataCol="0"/>
  <pivotFields count="6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531440-6B3D-4AF0-9FB4-67DB39BD915A}" name="Streifenversch" cacheId="9" applyNumberFormats="0" applyBorderFormats="0" applyFontFormats="0" applyPatternFormats="0" applyAlignmentFormats="0" applyWidthHeightFormats="1" dataCaption="Werte" updatedVersion="7" minRefreshableVersion="3" useAutoFormatting="1" rowGrandTotals="0" colGrandTotals="0" itemPrintTitles="1" createdVersion="7" indent="0" outline="1" outlineData="1" multipleFieldFilters="0" rowHeaderCaption="Streifenversch.">
  <location ref="AB1:AB3" firstHeaderRow="1" firstDataRow="1" firstDataCol="1"/>
  <pivotFields count="6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9"/>
  </rowFields>
  <rowItems count="2">
    <i>
      <x/>
    </i>
    <i>
      <x v="1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0C6AB2-213E-40CC-B789-22A740AD6825}" name="PowderState" cacheId="9" applyNumberFormats="0" applyBorderFormats="0" applyFontFormats="0" applyPatternFormats="0" applyAlignmentFormats="0" applyWidthHeightFormats="1" dataCaption="Werte" updatedVersion="7" minRefreshableVersion="3" useAutoFormatting="1" rowGrandTotals="0" colGrandTotals="0" itemPrintTitles="1" createdVersion="7" indent="0" outline="1" outlineData="1" multipleFieldFilters="0" rowHeaderCaption="Powder state">
  <location ref="O1:O9" firstHeaderRow="1" firstDataRow="1" firstDataCol="1"/>
  <pivotFields count="6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7"/>
        <item x="6"/>
        <item x="1"/>
        <item x="2"/>
        <item x="3"/>
        <item x="4"/>
        <item x="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DC3054-A76B-4804-8264-C4F1E1662C05}" name="HeatTreatment" cacheId="9" applyNumberFormats="0" applyBorderFormats="0" applyFontFormats="0" applyPatternFormats="0" applyAlignmentFormats="0" applyWidthHeightFormats="1" dataCaption="Werte" updatedVersion="7" minRefreshableVersion="3" useAutoFormatting="1" rowGrandTotals="0" colGrandTotals="0" itemPrintTitles="1" createdVersion="7" indent="0" outline="1" outlineData="1" multipleFieldFilters="0" rowHeaderCaption="Heat Treatment">
  <location ref="T1:T4" firstHeaderRow="1" firstDataRow="1" firstDataCol="1"/>
  <pivotFields count="6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>
      <x v="2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E3101D-36CF-4D96-809A-FF9303535197}" name="Streifenbreite" cacheId="9" applyNumberFormats="0" applyBorderFormats="0" applyFontFormats="0" applyPatternFormats="0" applyAlignmentFormats="0" applyWidthHeightFormats="1" dataCaption="Werte" updatedVersion="7" minRefreshableVersion="3" useAutoFormatting="1" rowGrandTotals="0" colGrandTotals="0" itemPrintTitles="1" createdVersion="7" indent="0" outline="1" outlineData="1" multipleFieldFilters="0" rowHeaderCaption="Streifenbreite">
  <location ref="AA1:AA3" firstHeaderRow="1" firstDataRow="1" firstDataCol="1"/>
  <pivotFields count="6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"/>
  </rowFields>
  <rowItems count="2">
    <i>
      <x/>
    </i>
    <i>
      <x v="1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93E347-7980-4A1C-80E5-815D4BD871C3}" name="Drehwinkel" cacheId="9" applyNumberFormats="0" applyBorderFormats="0" applyFontFormats="0" applyPatternFormats="0" applyAlignmentFormats="0" applyWidthHeightFormats="1" dataCaption="Werte" updatedVersion="7" minRefreshableVersion="3" useAutoFormatting="1" rowGrandTotals="0" colGrandTotals="0" itemPrintTitles="1" createdVersion="7" indent="0" outline="1" outlineData="1" multipleFieldFilters="0" rowHeaderCaption="Drehwinkel">
  <location ref="AC1:AC5" firstHeaderRow="1" firstDataRow="1" firstDataCol="1"/>
  <pivotFields count="6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0"/>
  </rowFields>
  <rowItems count="4">
    <i>
      <x/>
    </i>
    <i>
      <x v="1"/>
    </i>
    <i>
      <x v="2"/>
    </i>
    <i>
      <x v="3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8F8144-EF6A-45B6-AF75-31691346DB60}" name="TensileDirection" cacheId="9" applyNumberFormats="0" applyBorderFormats="0" applyFontFormats="0" applyPatternFormats="0" applyAlignmentFormats="0" applyWidthHeightFormats="1" dataCaption="Werte" updatedVersion="7" minRefreshableVersion="3" useAutoFormatting="1" rowGrandTotals="0" colGrandTotals="0" itemPrintTitles="1" createdVersion="7" indent="0" outline="1" outlineData="1" multipleFieldFilters="0" rowHeaderCaption="tensile direction">
  <location ref="K1:K7" firstHeaderRow="1" firstDataRow="1" firstDataCol="1"/>
  <pivotFields count="6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2"/>
        <item x="3"/>
        <item x="1"/>
        <item x="5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A4D058-89AA-4BDD-824C-8D34322D993A}" name="Powderbatch" cacheId="9" applyNumberFormats="0" applyBorderFormats="0" applyFontFormats="0" applyPatternFormats="0" applyAlignmentFormats="0" applyWidthHeightFormats="1" dataCaption="Werte" updatedVersion="7" minRefreshableVersion="3" useAutoFormatting="1" rowGrandTotals="0" colGrandTotals="0" itemPrintTitles="1" createdVersion="7" indent="0" outline="1" outlineData="1" multipleFieldFilters="0" rowHeaderCaption="Powerbatch">
  <location ref="N1:N7" firstHeaderRow="1" firstDataRow="1" firstDataCol="1"/>
  <pivotFields count="6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2"/>
        <item x="5"/>
        <item x="4"/>
        <item x="3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8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3460A-EB3A-4A12-95EB-31EE88015721}" name="Tabelle1" displayName="Tabelle1" ref="A1:BM988" totalsRowShown="0">
  <autoFilter ref="A1:BM988" xr:uid="{3DE3460A-EB3A-4A12-95EB-31EE88015721}"/>
  <sortState xmlns:xlrd2="http://schemas.microsoft.com/office/spreadsheetml/2017/richdata2" ref="A2:BM988">
    <sortCondition ref="C1:C988"/>
  </sortState>
  <tableColumns count="65">
    <tableColumn id="1" xr3:uid="{9B4AD977-4003-458E-8E78-A53AFED1BE4F}" name="Build iteration" dataDxfId="14"/>
    <tableColumn id="2" xr3:uid="{F70A68AE-9957-43F4-81F2-F84B4D7F5614}" name="Sample build nr." dataDxfId="13"/>
    <tableColumn id="3" xr3:uid="{38C9327F-0484-4580-BB42-E508C46E263A}" name="Maschine">
      <calculatedColumnFormula>var!Z$4</calculatedColumnFormula>
    </tableColumn>
    <tableColumn id="4" xr3:uid="{9DC43B85-CDCD-403A-B69D-D45A8678CC74}" name="Projekt Name">
      <calculatedColumnFormula>var!AG$5</calculatedColumnFormula>
    </tableColumn>
    <tableColumn id="5" xr3:uid="{474821A6-072E-4369-A0B2-2DC7E7C97B17}" name="Laser P [W]" dataDxfId="12"/>
    <tableColumn id="6" xr3:uid="{3046E360-AB80-41FF-88C3-0DE7C5A3C5AA}" name="Scan [mm/s]" dataDxfId="11"/>
    <tableColumn id="7" xr3:uid="{0F12ACC8-1D9C-4D62-AA32-4F5848D46022}" name="Layer thickness [Mikrom.]" dataDxfId="10"/>
    <tableColumn id="8" xr3:uid="{8E5F25E7-A1F9-44B3-9CD4-B8468C750DCD}" name="Hatch distance [mm]" dataDxfId="9"/>
    <tableColumn id="63" xr3:uid="{B13B2A5E-0846-44AF-B270-DBF3233ED05A}" name="Building temperature (deg.C)" dataDxfId="8"/>
    <tableColumn id="9" xr3:uid="{B70FDEAE-CA80-40F9-A6DE-49F61D34142C}" name="sample type" dataDxfId="7">
      <calculatedColumnFormula>var!AD$3</calculatedColumnFormula>
    </tableColumn>
    <tableColumn id="10" xr3:uid="{0C646BD2-EB3C-4625-B9D9-38B4BE4A1A62}" name="support type"/>
    <tableColumn id="11" xr3:uid="{77E73681-B0DD-4743-BF00-F4C7465412C1}" name="tensile direction"/>
    <tableColumn id="12" xr3:uid="{B1AAA581-87EE-4FB4-8350-19D5779AABAF}" name="Pattern">
      <calculatedColumnFormula>var!AF$2</calculatedColumnFormula>
    </tableColumn>
    <tableColumn id="16" xr3:uid="{40B45ED0-D99F-43A8-A47F-E09E650F7178}" name="Kontur Laser P [W]"/>
    <tableColumn id="17" xr3:uid="{637A86FF-7686-41EB-991B-A1D737FC54CD}" name="Kontur Scan [mm/s]"/>
    <tableColumn id="19" xr3:uid="{574B4CE0-20D5-459B-B85E-C2CFCBC21750}" name="Stripe Overlap"/>
    <tableColumn id="20" xr3:uid="{0272D9D0-63EB-4818-92B0-3C3B5171E943}" name="Contour offset"/>
    <tableColumn id="27" xr3:uid="{50A8875E-3A34-44FF-8B24-31E951180A13}" name="Spotsize"/>
    <tableColumn id="28" xr3:uid="{A163FCC5-B477-467D-BA2C-FB9BD4C3E092}" name="Streifenbreite"/>
    <tableColumn id="29" xr3:uid="{50F4546E-12E7-4B07-BE04-553D3E64BCB1}" name="Streifenversch."/>
    <tableColumn id="30" xr3:uid="{6E304EB2-E43F-465E-A398-F72ED312F7AE}" name="Drehwinkel"/>
    <tableColumn id="31" xr3:uid="{FCE8448E-3184-44EE-ABF7-2CE5B7A4B0C3}" name="Abstand zur OK"/>
    <tableColumn id="32" xr3:uid="{763189BC-6F3C-41AB-9733-8BD8E2F610A5}" name="Kontur Spotsize"/>
    <tableColumn id="33" xr3:uid="{3637C72F-6993-4AA1-AA26-AA01077D3779}" name="Kontur Abstand zur OK"/>
    <tableColumn id="21" xr3:uid="{2B28BF41-4BD3-40B6-9439-C8A2C471B1EC}" name="Heat treatment"/>
    <tableColumn id="22" xr3:uid="{9B97C920-B7DC-433B-B72A-75429C312B67}" name="Yield [Mpa]P pO2"/>
    <tableColumn id="23" xr3:uid="{18B6FB45-73AF-4725-BC9E-C56E938C215F}" name="UTS [Mpa]R m"/>
    <tableColumn id="24" xr3:uid="{0DEF5B74-C9DB-4A26-A12E-309C87F0A161}" name="Elongation (%)A"/>
    <tableColumn id="25" xr3:uid="{1FE50FDA-36E1-447B-A121-418354890727}" name="Surface roughness [Ra]"/>
    <tableColumn id="35" xr3:uid="{1058D1D4-0170-4022-9BF5-4B68FF33710E}" name="OF-optisch"/>
    <tableColumn id="36" xr3:uid="{8785BD92-6C06-4A01-A310-E46B49B4827B}" name="Porositaet Flaeche Bionic polished"/>
    <tableColumn id="37" xr3:uid="{4C794D96-B5E0-4594-9A26-8E979627367B}" name="Porositaet Flaeche repolished IAPT"/>
    <tableColumn id="38" xr3:uid="{D74C45F6-2695-4DAB-9DC6-D6081F6D5A67}" name="Porositaet Kontur"/>
    <tableColumn id="34" xr3:uid="{2F8F9E6E-E7CC-4B86-9DBB-816DC51BEA8C}" name="Aufbaurate">
      <calculatedColumnFormula>(F2*(G2/1000)*H2)*3.6</calculatedColumnFormula>
    </tableColumn>
    <tableColumn id="39" xr3:uid="{F1180EB6-B8D3-4685-A5DE-D53BD72AB60F}" name="VED">
      <calculatedColumnFormula>E2/(F2*(G2/1000)*H2)</calculatedColumnFormula>
    </tableColumn>
    <tableColumn id="18" xr3:uid="{D9310E15-6384-4F51-809D-26C2A4DF02B3}" name="Relative density (Archimedis)"/>
    <tableColumn id="26" xr3:uid="{118F0063-17F2-4B31-9971-1A90C61DB7DE}" name="Relative density"/>
    <tableColumn id="13" xr3:uid="{43F712EB-523C-4D87-8B27-9B3EB765699C}" name="Pulver">
      <calculatedColumnFormula array="1">IF(INDIRECT(ADDRESS(1+AM2,2,,,"var"))&lt;&gt;"Name of powder",INDIRECT(ADDRESS(1+AM2,2,,,"var")),NULL)</calculatedColumnFormula>
    </tableColumn>
    <tableColumn id="14" xr3:uid="{7F7A9DFC-7988-4C82-906A-B79EBAFC15DA}" name="Powderbatch" dataDxfId="6"/>
    <tableColumn id="15" xr3:uid="{FF6620E3-E7AE-433E-92EF-7303F1F47925}" name="Powder state"/>
    <tableColumn id="40" xr3:uid="{8E792FB4-A608-4B14-8F52-5EDD5D4EC57A}" name="Spalte1">
      <calculatedColumnFormula array="1">IF(INDIRECT(ADDRESS(1+$AM2,3,,,"var"))&lt;&gt;"&lt;=&gt;",INDIRECT(ADDRESS(1+$AM2,3,,,"var")),NULL)</calculatedColumnFormula>
    </tableColumn>
    <tableColumn id="41" xr3:uid="{47DB2BAA-83C5-418E-9932-B5CF6CA30755}" name="Si">
      <calculatedColumnFormula array="1">IF(INDIRECT(ADDRESS(1+$AM2,4,,,"var"))&lt;&gt;"Si",INDIRECT(ADDRESS(1+$AM2,4,,,"var")),NULL)</calculatedColumnFormula>
    </tableColumn>
    <tableColumn id="42" xr3:uid="{B4448EE9-6C08-4475-9EB8-B6BB24B9492A}" name="Spalte2">
      <calculatedColumnFormula array="1">IF(INDIRECT(ADDRESS(1+$AM2,5,,,"var"))&lt;&gt;"&lt;=&gt;",INDIRECT(ADDRESS(1+$AM2,5,,,"var")),NULL)</calculatedColumnFormula>
    </tableColumn>
    <tableColumn id="43" xr3:uid="{926412C2-0D18-4EAF-B60D-D869854869BA}" name="Fe">
      <calculatedColumnFormula array="1">IF(INDIRECT(ADDRESS(1+$AM2,6,,,"var"))&lt;&gt;"Fe",INDIRECT(ADDRESS(1+$AM2,6,,,"var")),NULL)</calculatedColumnFormula>
    </tableColumn>
    <tableColumn id="44" xr3:uid="{CCD4EAF6-AD53-4255-A094-1FDA57D03A80}" name="Spalte3">
      <calculatedColumnFormula array="1">IF(INDIRECT(ADDRESS(1+$AM2,7,,,"var"))&lt;&gt;"&lt;=&gt;",INDIRECT(ADDRESS(1+$AM2,7,,,"var")),NULL)</calculatedColumnFormula>
    </tableColumn>
    <tableColumn id="45" xr3:uid="{B9C4F80C-6DD0-4042-9213-8FF126766259}" name="Cu">
      <calculatedColumnFormula array="1">IF(INDIRECT(ADDRESS(1+$AM2,8,,,"var"))&lt;&gt;"Cu",INDIRECT(ADDRESS(1+$AM2,8,,,"var")),NULL)</calculatedColumnFormula>
    </tableColumn>
    <tableColumn id="46" xr3:uid="{9B573B6D-93CD-4F40-BEB2-339954B5E49A}" name="Spalte4">
      <calculatedColumnFormula array="1">IF(INDIRECT(ADDRESS(1+$AM2,9,,,"var"))&lt;&gt;"&lt;=&gt;",INDIRECT(ADDRESS(1+$AM2,9,,,"var")),NULL)</calculatedColumnFormula>
    </tableColumn>
    <tableColumn id="47" xr3:uid="{50BC46DC-A91E-4233-B290-0953FA99D4F5}" name="Mn">
      <calculatedColumnFormula array="1">IF(INDIRECT(ADDRESS(1+$AM2,10,,,"var"))&lt;&gt;"Mn",INDIRECT(ADDRESS(1+$AM2,10,,,"var")),NULL)</calculatedColumnFormula>
    </tableColumn>
    <tableColumn id="48" xr3:uid="{BA089ADD-809B-40C4-A2FE-BB6649239702}" name="Spalte5">
      <calculatedColumnFormula array="1">IF(INDIRECT(ADDRESS(1+$AM2,11,,,"var"))&lt;&gt;"&lt;=&gt;",INDIRECT(ADDRESS(1+$AM2,11,,,"var")),NULL)</calculatedColumnFormula>
    </tableColumn>
    <tableColumn id="49" xr3:uid="{87C1DCBD-764A-490B-B098-7F517B6104E8}" name="Mg">
      <calculatedColumnFormula array="1">IF(INDIRECT(ADDRESS(1+$AM2,12,,,"var"))&lt;&gt;"Mg",INDIRECT(ADDRESS(1+$AM2,12,,,"var")),NULL)</calculatedColumnFormula>
    </tableColumn>
    <tableColumn id="50" xr3:uid="{8968CFA7-7DE8-48CB-81B6-31AE8E8A2900}" name="Spalte6">
      <calculatedColumnFormula array="1">IF(INDIRECT(ADDRESS(1+$AM2,13,,,"var"))&lt;&gt;"&lt;=&gt;",INDIRECT(ADDRESS(1+$AM2,13,,,"var")),NULL)</calculatedColumnFormula>
    </tableColumn>
    <tableColumn id="51" xr3:uid="{1C5E0B59-30CE-4507-AC40-0C04D098F2F5}" name="Be">
      <calculatedColumnFormula array="1">IF(INDIRECT(ADDRESS(1+$AM2,14,,,"var"))&lt;&gt;"Be",INDIRECT(ADDRESS(1+$AM2,14,,,"var")),NULL)</calculatedColumnFormula>
    </tableColumn>
    <tableColumn id="52" xr3:uid="{8F4C9664-5119-402E-A6A6-5416A99D249E}" name="Spalte7">
      <calculatedColumnFormula array="1">IF(INDIRECT(ADDRESS(1+$AM2,15,,,"var"))&lt;&gt;"&lt;=&gt;",INDIRECT(ADDRESS(1+$AM2,15,,,"var")),NULL)</calculatedColumnFormula>
    </tableColumn>
    <tableColumn id="53" xr3:uid="{6050A8DB-8CF7-41A8-8C7C-5D00D75B1FB5}" name="Zn">
      <calculatedColumnFormula array="1">IF(INDIRECT(ADDRESS(1+$AM2,16,,,"var"))&lt;&gt;"Zn",INDIRECT(ADDRESS(1+$AM2,16,,,"var")),NULL)</calculatedColumnFormula>
    </tableColumn>
    <tableColumn id="54" xr3:uid="{D11BD407-82F3-4F46-A407-0E01BFCFA61B}" name="Spalte8">
      <calculatedColumnFormula array="1">IF(INDIRECT(ADDRESS(1+$AM2,17,,,"var"))&lt;&gt;"&lt;=&gt;",INDIRECT(ADDRESS(1+$AM2,17,,,"var")),NULL)</calculatedColumnFormula>
    </tableColumn>
    <tableColumn id="55" xr3:uid="{A392A824-E655-4321-8DE5-04168877FA9A}" name="Ti">
      <calculatedColumnFormula array="1">IF(INDIRECT(ADDRESS(1+$AM2,18,,,"var"))&lt;&gt;"Ti",INDIRECT(ADDRESS(1+$AM2,18,,,"var")),NULL)</calculatedColumnFormula>
    </tableColumn>
    <tableColumn id="56" xr3:uid="{5961FDDD-03A2-4E15-9C6C-F1778F0546E2}" name="D10" dataDxfId="5">
      <calculatedColumnFormula array="1">IF(INDIRECT(ADDRESS(1+$AM2,19,,,"var"))&lt;&gt;"D10",INDIRECT(ADDRESS(1+$AM2,19,,,"var")),NULL)</calculatedColumnFormula>
    </tableColumn>
    <tableColumn id="57" xr3:uid="{518C3413-F9F6-4AEA-90A4-39DAA73EC9A4}" name="D50" dataDxfId="4">
      <calculatedColumnFormula array="1">IF(INDIRECT(ADDRESS(1+$AM2,20,,,"var"))&lt;&gt;"D50",INDIRECT(ADDRESS(1+$AM2,20,,,"var")),NULL)</calculatedColumnFormula>
    </tableColumn>
    <tableColumn id="58" xr3:uid="{27143F28-EF8C-419E-BAC6-ECDF34C6168D}" name="D90" dataDxfId="3">
      <calculatedColumnFormula array="1">IF(INDIRECT(ADDRESS(1+$AM2,21,,,"var"))&lt;&gt;"D90",INDIRECT(ADDRESS(1+$AM2,21,,,"var")),NULL)</calculatedColumnFormula>
    </tableColumn>
    <tableColumn id="59" xr3:uid="{C866D75C-8096-43F1-B100-9E907220D7DD}" name="Carney Funnel (s/50g)" dataDxfId="2">
      <calculatedColumnFormula array="1">IF(INDIRECT(ADDRESS(1+$AM2,22,,,"var"))&lt;&gt;"Carney Funnel (s/50g)",INDIRECT(ADDRESS(1+$AM2,22,,,"var")),NULL)</calculatedColumnFormula>
    </tableColumn>
    <tableColumn id="60" xr3:uid="{BF8D2A6C-A08D-4315-8777-0375E5B53C59}" name="Schuttdichte" dataDxfId="1">
      <calculatedColumnFormula array="1">IF(INDIRECT(ADDRESS(1+$AM2,23,,,"var"))&lt;&gt;"Schuttdichte",INDIRECT(ADDRESS(1+$AM2,23,,,"var")),NULL)</calculatedColumnFormula>
    </tableColumn>
    <tableColumn id="61" xr3:uid="{BBD5FD6A-AD3F-44E9-9DEC-2756FB090375}" name="Klopfdichte" dataDxfId="0">
      <calculatedColumnFormula array="1">IF(INDIRECT(ADDRESS(1+$AM2,24,,,"var"))&lt;&gt;"Klopfdichte",INDIRECT(ADDRESS(1+$AM2,24,,,"var")),NULL)</calculatedColumnFormula>
    </tableColumn>
    <tableColumn id="62" xr3:uid="{351F0B91-9D80-4E4F-919C-113475780B27}" name="Bulid finish status"/>
    <tableColumn id="64" xr3:uid="{48CBB280-B021-413F-8ADA-69691AC33CC3}" name="trial category">
      <calculatedColumnFormula>var!AB$4</calculatedColumnFormula>
    </tableColumn>
    <tableColumn id="65" xr3:uid="{76DF67BE-ECFA-414B-997B-EC240EF1AF28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C3FB-4C85-48D1-9941-9F791B88B63C}">
  <dimension ref="A1:BV1134"/>
  <sheetViews>
    <sheetView tabSelected="1" topLeftCell="Y1" zoomScale="55" zoomScaleNormal="55" workbookViewId="0">
      <pane ySplit="1" topLeftCell="A417" activePane="bottomLeft" state="frozen"/>
      <selection pane="bottomLeft" activeCell="AE1" sqref="AE1"/>
    </sheetView>
  </sheetViews>
  <sheetFormatPr baseColWidth="10" defaultColWidth="8.81640625" defaultRowHeight="14.5"/>
  <cols>
    <col min="1" max="1" width="15.453125" customWidth="1"/>
    <col min="2" max="2" width="20.08984375" bestFit="1" customWidth="1"/>
    <col min="3" max="3" width="18.90625" bestFit="1" customWidth="1"/>
    <col min="4" max="4" width="28.453125" bestFit="1" customWidth="1"/>
    <col min="5" max="5" width="16" bestFit="1" customWidth="1"/>
    <col min="6" max="6" width="17.36328125" bestFit="1" customWidth="1"/>
    <col min="7" max="7" width="27.36328125" bestFit="1" customWidth="1"/>
    <col min="8" max="8" width="26.81640625" bestFit="1" customWidth="1"/>
    <col min="9" max="9" width="20.90625" customWidth="1"/>
    <col min="10" max="10" width="15.08984375" customWidth="1"/>
    <col min="11" max="11" width="15.81640625" style="28" customWidth="1"/>
    <col min="12" max="12" width="17.1796875" customWidth="1"/>
    <col min="13" max="13" width="11.54296875" bestFit="1" customWidth="1"/>
    <col min="14" max="14" width="19.6328125" customWidth="1"/>
    <col min="15" max="15" width="21.54296875" customWidth="1"/>
    <col min="16" max="16" width="21.08984375" customWidth="1"/>
    <col min="17" max="17" width="26.81640625" customWidth="1"/>
    <col min="18" max="18" width="13.81640625" customWidth="1"/>
    <col min="19" max="19" width="17.90625" customWidth="1"/>
    <col min="20" max="20" width="19.36328125" customWidth="1"/>
    <col min="21" max="21" width="17.1796875" customWidth="1"/>
    <col min="22" max="22" width="20.54296875" customWidth="1"/>
    <col min="23" max="23" width="21.1796875" customWidth="1"/>
    <col min="24" max="24" width="27.36328125" customWidth="1"/>
    <col min="25" max="25" width="18.54296875" customWidth="1"/>
    <col min="26" max="26" width="29.453125" bestFit="1" customWidth="1"/>
    <col min="27" max="27" width="21" bestFit="1" customWidth="1"/>
    <col min="28" max="28" width="11.1796875" customWidth="1"/>
    <col min="29" max="29" width="17.453125" customWidth="1"/>
    <col min="30" max="30" width="31.81640625" bestFit="1" customWidth="1"/>
    <col min="31" max="31" width="21.81640625" customWidth="1"/>
    <col min="32" max="33" width="19.90625" customWidth="1"/>
    <col min="34" max="34" width="19.1796875" customWidth="1"/>
    <col min="35" max="35" width="18.90625" customWidth="1"/>
    <col min="36" max="36" width="13.90625" customWidth="1"/>
    <col min="37" max="37" width="16.6328125" customWidth="1"/>
    <col min="38" max="38" width="20.08984375" customWidth="1"/>
    <col min="39" max="39" width="28.1796875" customWidth="1"/>
    <col min="40" max="40" width="22.08984375" customWidth="1"/>
    <col min="41" max="41" width="18.453125" customWidth="1"/>
    <col min="42" max="42" width="15.81640625" customWidth="1"/>
    <col min="43" max="43" width="20.6328125" customWidth="1"/>
    <col min="44" max="44" width="15.1796875" customWidth="1"/>
    <col min="45" max="45" width="18.08984375" customWidth="1"/>
    <col min="46" max="48" width="17.81640625" customWidth="1"/>
    <col min="50" max="50" width="14.81640625" customWidth="1"/>
    <col min="51" max="51" width="18.08984375" customWidth="1"/>
    <col min="53" max="53" width="9.54296875" style="61" customWidth="1"/>
    <col min="54" max="54" width="12.81640625" customWidth="1"/>
    <col min="55" max="55" width="12.81640625" style="61" customWidth="1"/>
    <col min="56" max="56" width="13.90625" customWidth="1"/>
    <col min="57" max="57" width="13.90625" style="61" customWidth="1"/>
    <col min="59" max="59" width="9.54296875" style="61" customWidth="1"/>
    <col min="61" max="61" width="9.54296875" style="61" customWidth="1"/>
    <col min="63" max="63" width="9.54296875" style="61" customWidth="1"/>
    <col min="65" max="65" width="11.6328125" style="61" customWidth="1"/>
    <col min="67" max="67" width="9.54296875" style="61" customWidth="1"/>
    <col min="70" max="70" width="9.81640625" customWidth="1"/>
    <col min="71" max="71" width="11.1796875" customWidth="1"/>
    <col min="72" max="72" width="22.1796875" customWidth="1"/>
    <col min="73" max="73" width="14" customWidth="1"/>
    <col min="74" max="74" width="12.90625" customWidth="1"/>
    <col min="75" max="75" width="9.54296875" customWidth="1"/>
    <col min="76" max="76" width="25.36328125" customWidth="1"/>
    <col min="77" max="77" width="21.1796875" customWidth="1"/>
  </cols>
  <sheetData>
    <row r="1" spans="1:74" ht="43.5">
      <c r="A1" s="1" t="s">
        <v>22</v>
      </c>
      <c r="B1" s="2" t="s">
        <v>23</v>
      </c>
      <c r="C1" s="2" t="s">
        <v>99</v>
      </c>
      <c r="D1" s="2" t="s">
        <v>86</v>
      </c>
      <c r="E1" s="2" t="s">
        <v>0</v>
      </c>
      <c r="F1" s="2" t="s">
        <v>1</v>
      </c>
      <c r="G1" s="2" t="s">
        <v>104</v>
      </c>
      <c r="H1" s="2" t="s">
        <v>21</v>
      </c>
      <c r="I1" s="37" t="s">
        <v>113</v>
      </c>
      <c r="J1" s="2" t="s">
        <v>63</v>
      </c>
      <c r="K1" s="2" t="s">
        <v>61</v>
      </c>
      <c r="L1" s="2" t="s">
        <v>62</v>
      </c>
      <c r="M1" s="2" t="s">
        <v>12</v>
      </c>
      <c r="N1" s="2" t="s">
        <v>5</v>
      </c>
      <c r="O1" s="2" t="s">
        <v>6</v>
      </c>
      <c r="P1" s="2" t="s">
        <v>11</v>
      </c>
      <c r="Q1" s="2" t="s">
        <v>13</v>
      </c>
      <c r="R1" s="18" t="s">
        <v>38</v>
      </c>
      <c r="S1" s="18" t="s">
        <v>33</v>
      </c>
      <c r="T1" s="18" t="s">
        <v>34</v>
      </c>
      <c r="U1" s="18" t="s">
        <v>35</v>
      </c>
      <c r="V1" s="18" t="s">
        <v>36</v>
      </c>
      <c r="W1" s="18" t="s">
        <v>41</v>
      </c>
      <c r="X1" s="18" t="s">
        <v>37</v>
      </c>
      <c r="Y1" s="2" t="s">
        <v>20</v>
      </c>
      <c r="Z1" s="2" t="s">
        <v>66</v>
      </c>
      <c r="AA1" s="2" t="s">
        <v>67</v>
      </c>
      <c r="AB1" s="2" t="s">
        <v>68</v>
      </c>
      <c r="AC1" s="2" t="s">
        <v>24</v>
      </c>
      <c r="AD1" s="18" t="s">
        <v>40</v>
      </c>
      <c r="AE1" s="18" t="s">
        <v>116</v>
      </c>
      <c r="AF1" s="18" t="s">
        <v>114</v>
      </c>
      <c r="AG1" s="18" t="s">
        <v>115</v>
      </c>
      <c r="AH1" s="18" t="s">
        <v>39</v>
      </c>
      <c r="AI1" s="22" t="s">
        <v>46</v>
      </c>
      <c r="AJ1" s="70" t="s">
        <v>78</v>
      </c>
      <c r="AK1" s="5" t="s">
        <v>103</v>
      </c>
      <c r="AL1" s="2" t="s">
        <v>2</v>
      </c>
      <c r="AM1" s="22" t="s">
        <v>47</v>
      </c>
      <c r="AN1" s="2" t="s">
        <v>26</v>
      </c>
      <c r="AO1" s="22" t="s">
        <v>91</v>
      </c>
      <c r="AP1" s="22" t="s">
        <v>49</v>
      </c>
      <c r="AQ1" s="22" t="s">
        <v>92</v>
      </c>
      <c r="AR1" s="22" t="s">
        <v>50</v>
      </c>
      <c r="AS1" s="22" t="s">
        <v>93</v>
      </c>
      <c r="AT1" s="22" t="s">
        <v>51</v>
      </c>
      <c r="AU1" s="22" t="s">
        <v>94</v>
      </c>
      <c r="AV1" s="22" t="s">
        <v>52</v>
      </c>
      <c r="AW1" s="22" t="s">
        <v>95</v>
      </c>
      <c r="AX1" s="22" t="s">
        <v>53</v>
      </c>
      <c r="AY1" s="22" t="s">
        <v>96</v>
      </c>
      <c r="AZ1" s="22" t="s">
        <v>54</v>
      </c>
      <c r="BA1" s="22" t="s">
        <v>97</v>
      </c>
      <c r="BB1" s="22" t="s">
        <v>55</v>
      </c>
      <c r="BC1" s="22" t="s">
        <v>98</v>
      </c>
      <c r="BD1" s="22" t="s">
        <v>56</v>
      </c>
      <c r="BE1" s="38" t="s">
        <v>70</v>
      </c>
      <c r="BF1" s="34" t="s">
        <v>71</v>
      </c>
      <c r="BG1" s="34" t="s">
        <v>72</v>
      </c>
      <c r="BH1" s="39" t="s">
        <v>73</v>
      </c>
      <c r="BI1" s="39" t="s">
        <v>74</v>
      </c>
      <c r="BJ1" s="39" t="s">
        <v>75</v>
      </c>
      <c r="BK1" t="s">
        <v>102</v>
      </c>
      <c r="BL1" s="22" t="s">
        <v>64</v>
      </c>
      <c r="BM1" s="22" t="s">
        <v>65</v>
      </c>
      <c r="BO1"/>
    </row>
    <row r="2" spans="1:74">
      <c r="A2" s="75">
        <v>1</v>
      </c>
      <c r="B2" s="84">
        <v>1</v>
      </c>
      <c r="C2" s="10" t="str">
        <f>var!Z$5</f>
        <v>Aconity</v>
      </c>
      <c r="D2" s="10" t="str">
        <f>var!AG$6</f>
        <v>Alaf parameter development</v>
      </c>
      <c r="E2" s="84">
        <v>300</v>
      </c>
      <c r="F2" s="84">
        <v>160</v>
      </c>
      <c r="G2" s="85">
        <v>30</v>
      </c>
      <c r="H2" s="84">
        <v>0.11</v>
      </c>
      <c r="I2" s="10"/>
      <c r="J2" s="81" t="str">
        <f>var!AD$2</f>
        <v>Density cube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81"/>
      <c r="AB2" s="81"/>
      <c r="AC2" s="10"/>
      <c r="AD2" s="10"/>
      <c r="AE2" s="10"/>
      <c r="AF2" s="10"/>
      <c r="AG2" s="10"/>
      <c r="AH2" s="10">
        <f t="shared" ref="AH2:AH65" si="0">(F2*(G2/1000)*H2)*3.6</f>
        <v>1.9008</v>
      </c>
      <c r="AI2" s="10">
        <f t="shared" ref="AI2:AI65" si="1">E2/(F2*(G2/1000)*H2)</f>
        <v>568.18181818181813</v>
      </c>
      <c r="AJ2" s="62"/>
      <c r="AK2" s="90">
        <v>99.944000000000003</v>
      </c>
      <c r="AL2" t="str" cm="1">
        <f t="array" aca="1" ref="AL2" ca="1">IF(INDIRECT(ADDRESS(3+AM2,2,,,"var"))&lt;&gt;"Name of powder",INDIRECT(ADDRESS(3+AM2,2,,,"var")),NULL)</f>
        <v>AlMgty80</v>
      </c>
      <c r="AM2" s="77">
        <v>-1</v>
      </c>
      <c r="AN2" s="81"/>
      <c r="AO2" s="61" cm="1">
        <f t="array" aca="1" ref="AO2" ca="1">IF(INDIRECT(ADDRESS(3+$AM2,3,,,"var"))&lt;&gt;"&lt;=&gt;",INDIRECT(ADDRESS(3+$AM2,3,,,"var")),NULL)</f>
        <v>0</v>
      </c>
      <c r="AP2" s="61" cm="1">
        <f t="array" aca="1" ref="AP2" ca="1">IF(INDIRECT(ADDRESS(3+$AM2,4,,,"var"))&lt;&gt;"Si",INDIRECT(ADDRESS(3+$AM2,4,,,"var")),NULL)</f>
        <v>0</v>
      </c>
      <c r="AQ2" s="61" cm="1">
        <f t="array" aca="1" ref="AQ2" ca="1">IF(INDIRECT(ADDRESS(3+$AM2,5,,,"var"))&lt;&gt;"&lt;=&gt;",INDIRECT(ADDRESS(3+$AM2,5,,,"var")),NULL)</f>
        <v>0</v>
      </c>
      <c r="AR2" s="61" cm="1">
        <f t="array" aca="1" ref="AR2" ca="1">IF(INDIRECT(ADDRESS(3+$AM2,6,,,"var"))&lt;&gt;"Fe",INDIRECT(ADDRESS(3+$AM2,6,,,"var")),NULL)</f>
        <v>0.15</v>
      </c>
      <c r="AS2" s="61" t="str" cm="1">
        <f t="array" aca="1" ref="AS2" ca="1">IF(INDIRECT(ADDRESS(3+$AM2,7,,,"var"))&lt;&gt;"&lt;=&gt;",INDIRECT(ADDRESS(3+$AM2,7,,,"var")),NULL)</f>
        <v>&lt;</v>
      </c>
      <c r="AT2" s="61" cm="1">
        <f t="array" aca="1" ref="AT2" ca="1">IF(INDIRECT(ADDRESS(3+$AM2,8,,,"var"))&lt;&gt;"Cu",INDIRECT(ADDRESS(3+$AM2,8,,,"var")),NULL)</f>
        <v>0.01</v>
      </c>
      <c r="AU2" s="61" cm="1">
        <f t="array" aca="1" ref="AU2" ca="1">IF(INDIRECT(ADDRESS(3+$AM2,9,,,"var"))&lt;&gt;"&lt;=&gt;",INDIRECT(ADDRESS(3+$AM2,9,,,"var")),NULL)</f>
        <v>0</v>
      </c>
      <c r="AV2" s="61" cm="1">
        <f t="array" aca="1" ref="AV2" ca="1">IF(INDIRECT(ADDRESS(3+$AM2,10,,,"var"))&lt;&gt;"Mn",INDIRECT(ADDRESS(3+$AM2,10,,,"var")),NULL)</f>
        <v>0</v>
      </c>
      <c r="AW2" s="61" cm="1">
        <f t="array" aca="1" ref="AW2" ca="1">IF(INDIRECT(ADDRESS(3+$AM2,11,,,"var"))&lt;&gt;"&lt;=&gt;",INDIRECT(ADDRESS(3+$AM2,11,,,"var")),NULL)</f>
        <v>0</v>
      </c>
      <c r="AX2" s="61" cm="1">
        <f t="array" aca="1" ref="AX2" ca="1">IF(INDIRECT(ADDRESS(3+$AM2,12,,,"var"))&lt;&gt;"Mg",INDIRECT(ADDRESS(3+$AM2,12,,,"var")),NULL)</f>
        <v>8.32</v>
      </c>
      <c r="AY2" s="61" cm="1">
        <f t="array" aca="1" ref="AY2" ca="1">IF(INDIRECT(ADDRESS(3+$AM2,13,,,"var"))&lt;&gt;"&lt;=&gt;",INDIRECT(ADDRESS(3+$AM2,13,,,"var")),NULL)</f>
        <v>0</v>
      </c>
      <c r="AZ2" s="61" cm="1">
        <f t="array" aca="1" ref="AZ2" ca="1">IF(INDIRECT(ADDRESS(3+$AM2,14,,,"var"))&lt;&gt;"Be",INDIRECT(ADDRESS(3+$AM2,14,,,"var")),NULL)</f>
        <v>0</v>
      </c>
      <c r="BA2" s="61" cm="1">
        <f t="array" aca="1" ref="BA2" ca="1">IF(INDIRECT(ADDRESS(3+$AM2,15,,,"var"))&lt;&gt;"&lt;=&gt;",INDIRECT(ADDRESS(3+$AM2,15,,,"var")),NULL)</f>
        <v>0</v>
      </c>
      <c r="BB2" s="61" cm="1">
        <f t="array" aca="1" ref="BB2" ca="1">IF(INDIRECT(ADDRESS(3+$AM2,16,,,"var"))&lt;&gt;"Zn",INDIRECT(ADDRESS(3+$AM2,16,,,"var")),NULL)</f>
        <v>0</v>
      </c>
      <c r="BC2" s="61" t="str" cm="1">
        <f t="array" aca="1" ref="BC2" ca="1">IF(INDIRECT(ADDRESS(3+$AM2,17,,,"var"))&lt;&gt;"&lt;=&gt;",INDIRECT(ADDRESS(3+$AM2,17,,,"var")),NULL)</f>
        <v>&lt;</v>
      </c>
      <c r="BD2" s="61" cm="1">
        <f t="array" aca="1" ref="BD2" ca="1">IF(INDIRECT(ADDRESS(3+$AM2,18,,,"var"))&lt;&gt;"Ti",INDIRECT(ADDRESS(3+$AM2,18,,,"var")),NULL)</f>
        <v>0.01</v>
      </c>
      <c r="BE2" s="64" cm="1">
        <f t="array" aca="1" ref="BE2" ca="1">IF(INDIRECT(ADDRESS(3+$AM2,19,,,"var"))&lt;&gt;"D10",INDIRECT(ADDRESS(3+$AM2,19,,,"var")),NULL)</f>
        <v>0</v>
      </c>
      <c r="BF2" s="64" cm="1">
        <f t="array" aca="1" ref="BF2" ca="1">IF(INDIRECT(ADDRESS(3+$AM2,20,,,"var"))&lt;&gt;"D50",INDIRECT(ADDRESS(3+$AM2,20,,,"var")),NULL)</f>
        <v>0</v>
      </c>
      <c r="BG2" s="64" cm="1">
        <f t="array" aca="1" ref="BG2" ca="1">IF(INDIRECT(ADDRESS(3+$AM2,21,,,"var"))&lt;&gt;"D90",INDIRECT(ADDRESS(3+$AM2,21,,,"var")),NULL)</f>
        <v>0</v>
      </c>
      <c r="BH2" s="64" cm="1">
        <f t="array" aca="1" ref="BH2" ca="1">IF(INDIRECT(ADDRESS(3+$AM2,22,,,"var"))&lt;&gt;"Carney Funnel (s/50g)",INDIRECT(ADDRESS(3+$AM2,22,,,"var")),NULL)</f>
        <v>0</v>
      </c>
      <c r="BI2" s="64" cm="1">
        <f t="array" aca="1" ref="BI2" ca="1">IF(INDIRECT(ADDRESS(3+$AM2,23,,,"var"))&lt;&gt;"Schuttdichte",INDIRECT(ADDRESS(3+$AM2,23,,,"var")),NULL)</f>
        <v>0</v>
      </c>
      <c r="BJ2" s="64" cm="1">
        <f t="array" aca="1" ref="BJ2" ca="1">IF(INDIRECT(ADDRESS(3+$AM2,24,,,"var"))&lt;&gt;"Klopfdichte",INDIRECT(ADDRESS(3+$AM2,24,,,"var")),NULL)</f>
        <v>0</v>
      </c>
      <c r="BK2"/>
      <c r="BL2" t="str">
        <f>var!AB$4</f>
        <v>parameter and powder check</v>
      </c>
      <c r="BM2" s="65"/>
      <c r="BN2" s="32"/>
      <c r="BO2" s="32"/>
      <c r="BP2" s="32"/>
      <c r="BQ2" s="32"/>
      <c r="BR2" s="32"/>
      <c r="BS2" s="32"/>
      <c r="BT2" s="29"/>
      <c r="BU2" s="29"/>
      <c r="BV2" s="29"/>
    </row>
    <row r="3" spans="1:74">
      <c r="A3" s="75">
        <v>1</v>
      </c>
      <c r="B3" s="84">
        <v>2</v>
      </c>
      <c r="C3" s="10" t="str">
        <f>var!Z$5</f>
        <v>Aconity</v>
      </c>
      <c r="D3" s="10" t="str">
        <f>var!AG$6</f>
        <v>Alaf parameter development</v>
      </c>
      <c r="E3" s="84">
        <v>300</v>
      </c>
      <c r="F3" s="84">
        <v>160</v>
      </c>
      <c r="G3" s="85">
        <v>30</v>
      </c>
      <c r="H3" s="84">
        <v>0.11</v>
      </c>
      <c r="I3" s="10"/>
      <c r="J3" t="str">
        <f>var!AD$2</f>
        <v>Density cube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81"/>
      <c r="AB3" s="81"/>
      <c r="AC3" s="10"/>
      <c r="AD3" s="10"/>
      <c r="AE3" s="10"/>
      <c r="AF3" s="10"/>
      <c r="AG3" s="10"/>
      <c r="AH3" s="10">
        <f t="shared" si="0"/>
        <v>1.9008</v>
      </c>
      <c r="AI3" s="10">
        <f t="shared" si="1"/>
        <v>568.18181818181813</v>
      </c>
      <c r="AJ3" s="62"/>
      <c r="AK3" s="90">
        <v>99.944000000000003</v>
      </c>
      <c r="AL3" s="81" t="str" cm="1">
        <f t="array" aca="1" ref="AL3" ca="1">IF(INDIRECT(ADDRESS(3+AM3,2,,,"var"))&lt;&gt;"Name of powder",INDIRECT(ADDRESS(3+AM3,2,,,"var")),NULL)</f>
        <v>AlMgty80</v>
      </c>
      <c r="AM3" s="77">
        <v>-1</v>
      </c>
      <c r="AN3" s="81"/>
      <c r="AO3" s="61" cm="1">
        <f t="array" aca="1" ref="AO3" ca="1">IF(INDIRECT(ADDRESS(3+$AM3,3,,,"var"))&lt;&gt;"&lt;=&gt;",INDIRECT(ADDRESS(3+$AM3,3,,,"var")),NULL)</f>
        <v>0</v>
      </c>
      <c r="AP3" s="61" cm="1">
        <f t="array" aca="1" ref="AP3" ca="1">IF(INDIRECT(ADDRESS(3+$AM3,4,,,"var"))&lt;&gt;"Si",INDIRECT(ADDRESS(3+$AM3,4,,,"var")),NULL)</f>
        <v>0</v>
      </c>
      <c r="AQ3" s="61" cm="1">
        <f t="array" aca="1" ref="AQ3" ca="1">IF(INDIRECT(ADDRESS(3+$AM3,5,,,"var"))&lt;&gt;"&lt;=&gt;",INDIRECT(ADDRESS(3+$AM3,5,,,"var")),NULL)</f>
        <v>0</v>
      </c>
      <c r="AR3" s="61" cm="1">
        <f t="array" aca="1" ref="AR3" ca="1">IF(INDIRECT(ADDRESS(3+$AM3,6,,,"var"))&lt;&gt;"Fe",INDIRECT(ADDRESS(3+$AM3,6,,,"var")),NULL)</f>
        <v>0.15</v>
      </c>
      <c r="AS3" s="61" t="str" cm="1">
        <f t="array" aca="1" ref="AS3" ca="1">IF(INDIRECT(ADDRESS(3+$AM3,7,,,"var"))&lt;&gt;"&lt;=&gt;",INDIRECT(ADDRESS(3+$AM3,7,,,"var")),NULL)</f>
        <v>&lt;</v>
      </c>
      <c r="AT3" s="61" cm="1">
        <f t="array" aca="1" ref="AT3" ca="1">IF(INDIRECT(ADDRESS(3+$AM3,8,,,"var"))&lt;&gt;"Cu",INDIRECT(ADDRESS(3+$AM3,8,,,"var")),NULL)</f>
        <v>0.01</v>
      </c>
      <c r="AU3" s="61" cm="1">
        <f t="array" aca="1" ref="AU3" ca="1">IF(INDIRECT(ADDRESS(3+$AM3,9,,,"var"))&lt;&gt;"&lt;=&gt;",INDIRECT(ADDRESS(3+$AM3,9,,,"var")),NULL)</f>
        <v>0</v>
      </c>
      <c r="AV3" s="61" cm="1">
        <f t="array" aca="1" ref="AV3" ca="1">IF(INDIRECT(ADDRESS(3+$AM3,10,,,"var"))&lt;&gt;"Mn",INDIRECT(ADDRESS(3+$AM3,10,,,"var")),NULL)</f>
        <v>0</v>
      </c>
      <c r="AW3" s="61" cm="1">
        <f t="array" aca="1" ref="AW3" ca="1">IF(INDIRECT(ADDRESS(3+$AM3,11,,,"var"))&lt;&gt;"&lt;=&gt;",INDIRECT(ADDRESS(3+$AM3,11,,,"var")),NULL)</f>
        <v>0</v>
      </c>
      <c r="AX3" s="61" cm="1">
        <f t="array" aca="1" ref="AX3" ca="1">IF(INDIRECT(ADDRESS(3+$AM3,12,,,"var"))&lt;&gt;"Mg",INDIRECT(ADDRESS(3+$AM3,12,,,"var")),NULL)</f>
        <v>8.32</v>
      </c>
      <c r="AY3" s="61" cm="1">
        <f t="array" aca="1" ref="AY3" ca="1">IF(INDIRECT(ADDRESS(3+$AM3,13,,,"var"))&lt;&gt;"&lt;=&gt;",INDIRECT(ADDRESS(3+$AM3,13,,,"var")),NULL)</f>
        <v>0</v>
      </c>
      <c r="AZ3" s="61" cm="1">
        <f t="array" aca="1" ref="AZ3" ca="1">IF(INDIRECT(ADDRESS(3+$AM3,14,,,"var"))&lt;&gt;"Be",INDIRECT(ADDRESS(3+$AM3,14,,,"var")),NULL)</f>
        <v>0</v>
      </c>
      <c r="BA3" s="61" cm="1">
        <f t="array" aca="1" ref="BA3" ca="1">IF(INDIRECT(ADDRESS(3+$AM3,15,,,"var"))&lt;&gt;"&lt;=&gt;",INDIRECT(ADDRESS(3+$AM3,15,,,"var")),NULL)</f>
        <v>0</v>
      </c>
      <c r="BB3" s="61" cm="1">
        <f t="array" aca="1" ref="BB3" ca="1">IF(INDIRECT(ADDRESS(3+$AM3,16,,,"var"))&lt;&gt;"Zn",INDIRECT(ADDRESS(3+$AM3,16,,,"var")),NULL)</f>
        <v>0</v>
      </c>
      <c r="BC3" s="61" t="str" cm="1">
        <f t="array" aca="1" ref="BC3" ca="1">IF(INDIRECT(ADDRESS(3+$AM3,17,,,"var"))&lt;&gt;"&lt;=&gt;",INDIRECT(ADDRESS(3+$AM3,17,,,"var")),NULL)</f>
        <v>&lt;</v>
      </c>
      <c r="BD3" s="61" cm="1">
        <f t="array" aca="1" ref="BD3" ca="1">IF(INDIRECT(ADDRESS(3+$AM3,18,,,"var"))&lt;&gt;"Ti",INDIRECT(ADDRESS(3+$AM3,18,,,"var")),NULL)</f>
        <v>0.01</v>
      </c>
      <c r="BE3" s="64" cm="1">
        <f t="array" aca="1" ref="BE3" ca="1">IF(INDIRECT(ADDRESS(3+$AM3,19,,,"var"))&lt;&gt;"D10",INDIRECT(ADDRESS(3+$AM3,19,,,"var")),NULL)</f>
        <v>0</v>
      </c>
      <c r="BF3" s="64" cm="1">
        <f t="array" aca="1" ref="BF3" ca="1">IF(INDIRECT(ADDRESS(3+$AM3,20,,,"var"))&lt;&gt;"D50",INDIRECT(ADDRESS(3+$AM3,20,,,"var")),NULL)</f>
        <v>0</v>
      </c>
      <c r="BG3" s="64" cm="1">
        <f t="array" aca="1" ref="BG3" ca="1">IF(INDIRECT(ADDRESS(3+$AM3,21,,,"var"))&lt;&gt;"D90",INDIRECT(ADDRESS(3+$AM3,21,,,"var")),NULL)</f>
        <v>0</v>
      </c>
      <c r="BH3" s="64" cm="1">
        <f t="array" aca="1" ref="BH3" ca="1">IF(INDIRECT(ADDRESS(3+$AM3,22,,,"var"))&lt;&gt;"Carney Funnel (s/50g)",INDIRECT(ADDRESS(3+$AM3,22,,,"var")),NULL)</f>
        <v>0</v>
      </c>
      <c r="BI3" s="64" cm="1">
        <f t="array" aca="1" ref="BI3" ca="1">IF(INDIRECT(ADDRESS(3+$AM3,23,,,"var"))&lt;&gt;"Schuttdichte",INDIRECT(ADDRESS(3+$AM3,23,,,"var")),NULL)</f>
        <v>0</v>
      </c>
      <c r="BJ3" s="64" cm="1">
        <f t="array" aca="1" ref="BJ3" ca="1">IF(INDIRECT(ADDRESS(3+$AM3,24,,,"var"))&lt;&gt;"Klopfdichte",INDIRECT(ADDRESS(3+$AM3,24,,,"var")),NULL)</f>
        <v>0</v>
      </c>
      <c r="BK3" s="81"/>
      <c r="BL3" t="str">
        <f>var!AB$4</f>
        <v>parameter and powder check</v>
      </c>
      <c r="BM3" s="65"/>
      <c r="BN3" s="31"/>
      <c r="BO3" s="31"/>
      <c r="BP3" s="31"/>
      <c r="BQ3" s="31"/>
      <c r="BR3" s="31"/>
      <c r="BS3" s="31"/>
      <c r="BT3" s="29"/>
      <c r="BU3" s="29"/>
      <c r="BV3" s="29"/>
    </row>
    <row r="4" spans="1:74">
      <c r="A4" s="75">
        <v>1</v>
      </c>
      <c r="B4" s="84">
        <v>3</v>
      </c>
      <c r="C4" s="10" t="str">
        <f>var!Z$5</f>
        <v>Aconity</v>
      </c>
      <c r="D4" s="10" t="str">
        <f>var!AG$6</f>
        <v>Alaf parameter development</v>
      </c>
      <c r="E4" s="84">
        <v>300</v>
      </c>
      <c r="F4" s="84">
        <v>160</v>
      </c>
      <c r="G4" s="85">
        <v>30</v>
      </c>
      <c r="H4" s="84">
        <v>0.11</v>
      </c>
      <c r="I4" s="10"/>
      <c r="J4" t="str">
        <f>var!AD$2</f>
        <v>Density cube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81"/>
      <c r="AB4" s="81"/>
      <c r="AC4" s="10"/>
      <c r="AD4" s="10"/>
      <c r="AE4" s="10"/>
      <c r="AF4" s="10"/>
      <c r="AG4" s="10"/>
      <c r="AH4" s="10">
        <f t="shared" si="0"/>
        <v>1.9008</v>
      </c>
      <c r="AI4" s="10">
        <f t="shared" si="1"/>
        <v>568.18181818181813</v>
      </c>
      <c r="AJ4" s="62"/>
      <c r="AK4" s="90">
        <v>99.944000000000003</v>
      </c>
      <c r="AL4" s="28" t="str" cm="1">
        <f t="array" aca="1" ref="AL4" ca="1">IF(INDIRECT(ADDRESS(3+AM4,2,,,"var"))&lt;&gt;"Name of powder",INDIRECT(ADDRESS(3+AM4,2,,,"var")),NULL)</f>
        <v>AlMgty80</v>
      </c>
      <c r="AM4" s="77">
        <v>-1</v>
      </c>
      <c r="AN4" s="81"/>
      <c r="AO4" s="61" cm="1">
        <f t="array" aca="1" ref="AO4" ca="1">IF(INDIRECT(ADDRESS(3+$AM4,3,,,"var"))&lt;&gt;"&lt;=&gt;",INDIRECT(ADDRESS(3+$AM4,3,,,"var")),NULL)</f>
        <v>0</v>
      </c>
      <c r="AP4" s="61" cm="1">
        <f t="array" aca="1" ref="AP4" ca="1">IF(INDIRECT(ADDRESS(3+$AM4,4,,,"var"))&lt;&gt;"Si",INDIRECT(ADDRESS(3+$AM4,4,,,"var")),NULL)</f>
        <v>0</v>
      </c>
      <c r="AQ4" s="61" cm="1">
        <f t="array" aca="1" ref="AQ4" ca="1">IF(INDIRECT(ADDRESS(3+$AM4,5,,,"var"))&lt;&gt;"&lt;=&gt;",INDIRECT(ADDRESS(3+$AM4,5,,,"var")),NULL)</f>
        <v>0</v>
      </c>
      <c r="AR4" s="61" cm="1">
        <f t="array" aca="1" ref="AR4" ca="1">IF(INDIRECT(ADDRESS(3+$AM4,6,,,"var"))&lt;&gt;"Fe",INDIRECT(ADDRESS(3+$AM4,6,,,"var")),NULL)</f>
        <v>0.15</v>
      </c>
      <c r="AS4" s="61" t="str" cm="1">
        <f t="array" aca="1" ref="AS4" ca="1">IF(INDIRECT(ADDRESS(3+$AM4,7,,,"var"))&lt;&gt;"&lt;=&gt;",INDIRECT(ADDRESS(3+$AM4,7,,,"var")),NULL)</f>
        <v>&lt;</v>
      </c>
      <c r="AT4" s="61" cm="1">
        <f t="array" aca="1" ref="AT4" ca="1">IF(INDIRECT(ADDRESS(3+$AM4,8,,,"var"))&lt;&gt;"Cu",INDIRECT(ADDRESS(3+$AM4,8,,,"var")),NULL)</f>
        <v>0.01</v>
      </c>
      <c r="AU4" s="61" cm="1">
        <f t="array" aca="1" ref="AU4" ca="1">IF(INDIRECT(ADDRESS(3+$AM4,9,,,"var"))&lt;&gt;"&lt;=&gt;",INDIRECT(ADDRESS(3+$AM4,9,,,"var")),NULL)</f>
        <v>0</v>
      </c>
      <c r="AV4" s="61" cm="1">
        <f t="array" aca="1" ref="AV4" ca="1">IF(INDIRECT(ADDRESS(3+$AM4,10,,,"var"))&lt;&gt;"Mn",INDIRECT(ADDRESS(3+$AM4,10,,,"var")),NULL)</f>
        <v>0</v>
      </c>
      <c r="AW4" s="61" cm="1">
        <f t="array" aca="1" ref="AW4" ca="1">IF(INDIRECT(ADDRESS(3+$AM4,11,,,"var"))&lt;&gt;"&lt;=&gt;",INDIRECT(ADDRESS(3+$AM4,11,,,"var")),NULL)</f>
        <v>0</v>
      </c>
      <c r="AX4" s="61" cm="1">
        <f t="array" aca="1" ref="AX4" ca="1">IF(INDIRECT(ADDRESS(3+$AM4,12,,,"var"))&lt;&gt;"Mg",INDIRECT(ADDRESS(3+$AM4,12,,,"var")),NULL)</f>
        <v>8.32</v>
      </c>
      <c r="AY4" s="61" cm="1">
        <f t="array" aca="1" ref="AY4" ca="1">IF(INDIRECT(ADDRESS(3+$AM4,13,,,"var"))&lt;&gt;"&lt;=&gt;",INDIRECT(ADDRESS(3+$AM4,13,,,"var")),NULL)</f>
        <v>0</v>
      </c>
      <c r="AZ4" s="61" cm="1">
        <f t="array" aca="1" ref="AZ4" ca="1">IF(INDIRECT(ADDRESS(3+$AM4,14,,,"var"))&lt;&gt;"Be",INDIRECT(ADDRESS(3+$AM4,14,,,"var")),NULL)</f>
        <v>0</v>
      </c>
      <c r="BA4" s="61" cm="1">
        <f t="array" aca="1" ref="BA4" ca="1">IF(INDIRECT(ADDRESS(3+$AM4,15,,,"var"))&lt;&gt;"&lt;=&gt;",INDIRECT(ADDRESS(3+$AM4,15,,,"var")),NULL)</f>
        <v>0</v>
      </c>
      <c r="BB4" s="61" cm="1">
        <f t="array" aca="1" ref="BB4" ca="1">IF(INDIRECT(ADDRESS(3+$AM4,16,,,"var"))&lt;&gt;"Zn",INDIRECT(ADDRESS(3+$AM4,16,,,"var")),NULL)</f>
        <v>0</v>
      </c>
      <c r="BC4" s="61" t="str" cm="1">
        <f t="array" aca="1" ref="BC4" ca="1">IF(INDIRECT(ADDRESS(3+$AM4,17,,,"var"))&lt;&gt;"&lt;=&gt;",INDIRECT(ADDRESS(3+$AM4,17,,,"var")),NULL)</f>
        <v>&lt;</v>
      </c>
      <c r="BD4" s="61" cm="1">
        <f t="array" aca="1" ref="BD4" ca="1">IF(INDIRECT(ADDRESS(3+$AM4,18,,,"var"))&lt;&gt;"Ti",INDIRECT(ADDRESS(3+$AM4,18,,,"var")),NULL)</f>
        <v>0.01</v>
      </c>
      <c r="BE4" s="64" cm="1">
        <f t="array" aca="1" ref="BE4" ca="1">IF(INDIRECT(ADDRESS(3+$AM4,19,,,"var"))&lt;&gt;"D10",INDIRECT(ADDRESS(3+$AM4,19,,,"var")),NULL)</f>
        <v>0</v>
      </c>
      <c r="BF4" s="64" cm="1">
        <f t="array" aca="1" ref="BF4" ca="1">IF(INDIRECT(ADDRESS(3+$AM4,20,,,"var"))&lt;&gt;"D50",INDIRECT(ADDRESS(3+$AM4,20,,,"var")),NULL)</f>
        <v>0</v>
      </c>
      <c r="BG4" s="64" cm="1">
        <f t="array" aca="1" ref="BG4" ca="1">IF(INDIRECT(ADDRESS(3+$AM4,21,,,"var"))&lt;&gt;"D90",INDIRECT(ADDRESS(3+$AM4,21,,,"var")),NULL)</f>
        <v>0</v>
      </c>
      <c r="BH4" s="64" cm="1">
        <f t="array" aca="1" ref="BH4" ca="1">IF(INDIRECT(ADDRESS(3+$AM4,22,,,"var"))&lt;&gt;"Carney Funnel (s/50g)",INDIRECT(ADDRESS(3+$AM4,22,,,"var")),NULL)</f>
        <v>0</v>
      </c>
      <c r="BI4" s="64" cm="1">
        <f t="array" aca="1" ref="BI4" ca="1">IF(INDIRECT(ADDRESS(3+$AM4,23,,,"var"))&lt;&gt;"Schuttdichte",INDIRECT(ADDRESS(3+$AM4,23,,,"var")),NULL)</f>
        <v>0</v>
      </c>
      <c r="BJ4" s="64" cm="1">
        <f t="array" aca="1" ref="BJ4" ca="1">IF(INDIRECT(ADDRESS(3+$AM4,24,,,"var"))&lt;&gt;"Klopfdichte",INDIRECT(ADDRESS(3+$AM4,24,,,"var")),NULL)</f>
        <v>0</v>
      </c>
      <c r="BK4" s="81"/>
      <c r="BL4" t="str">
        <f>var!AB$4</f>
        <v>parameter and powder check</v>
      </c>
      <c r="BM4" s="65"/>
      <c r="BN4" s="31"/>
      <c r="BO4" s="31"/>
      <c r="BP4" s="31"/>
      <c r="BQ4" s="31"/>
      <c r="BR4" s="31"/>
      <c r="BS4" s="31"/>
      <c r="BT4" s="29"/>
      <c r="BU4" s="29"/>
      <c r="BV4" s="29"/>
    </row>
    <row r="5" spans="1:74">
      <c r="A5" s="75">
        <v>1</v>
      </c>
      <c r="B5" s="84">
        <v>4</v>
      </c>
      <c r="C5" s="10" t="str">
        <f>var!Z$5</f>
        <v>Aconity</v>
      </c>
      <c r="D5" s="10" t="str">
        <f>var!AG$6</f>
        <v>Alaf parameter development</v>
      </c>
      <c r="E5" s="84">
        <v>300</v>
      </c>
      <c r="F5" s="84">
        <v>160</v>
      </c>
      <c r="G5" s="85">
        <v>30</v>
      </c>
      <c r="H5" s="84">
        <v>0.11</v>
      </c>
      <c r="I5" s="10"/>
      <c r="J5" s="81" t="str">
        <f>var!AD$2</f>
        <v>Density cube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81"/>
      <c r="AB5" s="81"/>
      <c r="AC5" s="10"/>
      <c r="AD5" s="10"/>
      <c r="AE5" s="10"/>
      <c r="AF5" s="10"/>
      <c r="AG5" s="10"/>
      <c r="AH5" s="10">
        <f t="shared" si="0"/>
        <v>1.9008</v>
      </c>
      <c r="AI5" s="10">
        <f t="shared" si="1"/>
        <v>568.18181818181813</v>
      </c>
      <c r="AJ5" s="62"/>
      <c r="AK5" s="90">
        <v>99.944000000000003</v>
      </c>
      <c r="AL5" s="28" t="str" cm="1">
        <f t="array" aca="1" ref="AL5" ca="1">IF(INDIRECT(ADDRESS(3+AM5,2,,,"var"))&lt;&gt;"Name of powder",INDIRECT(ADDRESS(3+AM5,2,,,"var")),NULL)</f>
        <v>AlMgty80</v>
      </c>
      <c r="AM5" s="77">
        <v>-1</v>
      </c>
      <c r="AN5" s="81"/>
      <c r="AO5" s="61" cm="1">
        <f t="array" aca="1" ref="AO5" ca="1">IF(INDIRECT(ADDRESS(3+$AM5,3,,,"var"))&lt;&gt;"&lt;=&gt;",INDIRECT(ADDRESS(3+$AM5,3,,,"var")),NULL)</f>
        <v>0</v>
      </c>
      <c r="AP5" s="61" cm="1">
        <f t="array" aca="1" ref="AP5" ca="1">IF(INDIRECT(ADDRESS(3+$AM5,4,,,"var"))&lt;&gt;"Si",INDIRECT(ADDRESS(3+$AM5,4,,,"var")),NULL)</f>
        <v>0</v>
      </c>
      <c r="AQ5" s="61" cm="1">
        <f t="array" aca="1" ref="AQ5" ca="1">IF(INDIRECT(ADDRESS(3+$AM5,5,,,"var"))&lt;&gt;"&lt;=&gt;",INDIRECT(ADDRESS(3+$AM5,5,,,"var")),NULL)</f>
        <v>0</v>
      </c>
      <c r="AR5" s="61" cm="1">
        <f t="array" aca="1" ref="AR5" ca="1">IF(INDIRECT(ADDRESS(3+$AM5,6,,,"var"))&lt;&gt;"Fe",INDIRECT(ADDRESS(3+$AM5,6,,,"var")),NULL)</f>
        <v>0.15</v>
      </c>
      <c r="AS5" s="61" t="str" cm="1">
        <f t="array" aca="1" ref="AS5" ca="1">IF(INDIRECT(ADDRESS(3+$AM5,7,,,"var"))&lt;&gt;"&lt;=&gt;",INDIRECT(ADDRESS(3+$AM5,7,,,"var")),NULL)</f>
        <v>&lt;</v>
      </c>
      <c r="AT5" s="61" cm="1">
        <f t="array" aca="1" ref="AT5" ca="1">IF(INDIRECT(ADDRESS(3+$AM5,8,,,"var"))&lt;&gt;"Cu",INDIRECT(ADDRESS(3+$AM5,8,,,"var")),NULL)</f>
        <v>0.01</v>
      </c>
      <c r="AU5" s="61" cm="1">
        <f t="array" aca="1" ref="AU5" ca="1">IF(INDIRECT(ADDRESS(3+$AM5,9,,,"var"))&lt;&gt;"&lt;=&gt;",INDIRECT(ADDRESS(3+$AM5,9,,,"var")),NULL)</f>
        <v>0</v>
      </c>
      <c r="AV5" s="61" cm="1">
        <f t="array" aca="1" ref="AV5" ca="1">IF(INDIRECT(ADDRESS(3+$AM5,10,,,"var"))&lt;&gt;"Mn",INDIRECT(ADDRESS(3+$AM5,10,,,"var")),NULL)</f>
        <v>0</v>
      </c>
      <c r="AW5" s="61" cm="1">
        <f t="array" aca="1" ref="AW5" ca="1">IF(INDIRECT(ADDRESS(3+$AM5,11,,,"var"))&lt;&gt;"&lt;=&gt;",INDIRECT(ADDRESS(3+$AM5,11,,,"var")),NULL)</f>
        <v>0</v>
      </c>
      <c r="AX5" s="61" cm="1">
        <f t="array" aca="1" ref="AX5" ca="1">IF(INDIRECT(ADDRESS(3+$AM5,12,,,"var"))&lt;&gt;"Mg",INDIRECT(ADDRESS(3+$AM5,12,,,"var")),NULL)</f>
        <v>8.32</v>
      </c>
      <c r="AY5" s="61" cm="1">
        <f t="array" aca="1" ref="AY5" ca="1">IF(INDIRECT(ADDRESS(3+$AM5,13,,,"var"))&lt;&gt;"&lt;=&gt;",INDIRECT(ADDRESS(3+$AM5,13,,,"var")),NULL)</f>
        <v>0</v>
      </c>
      <c r="AZ5" s="61" cm="1">
        <f t="array" aca="1" ref="AZ5" ca="1">IF(INDIRECT(ADDRESS(3+$AM5,14,,,"var"))&lt;&gt;"Be",INDIRECT(ADDRESS(3+$AM5,14,,,"var")),NULL)</f>
        <v>0</v>
      </c>
      <c r="BA5" s="61" cm="1">
        <f t="array" aca="1" ref="BA5" ca="1">IF(INDIRECT(ADDRESS(3+$AM5,15,,,"var"))&lt;&gt;"&lt;=&gt;",INDIRECT(ADDRESS(3+$AM5,15,,,"var")),NULL)</f>
        <v>0</v>
      </c>
      <c r="BB5" s="61" cm="1">
        <f t="array" aca="1" ref="BB5" ca="1">IF(INDIRECT(ADDRESS(3+$AM5,16,,,"var"))&lt;&gt;"Zn",INDIRECT(ADDRESS(3+$AM5,16,,,"var")),NULL)</f>
        <v>0</v>
      </c>
      <c r="BC5" s="61" t="str" cm="1">
        <f t="array" aca="1" ref="BC5" ca="1">IF(INDIRECT(ADDRESS(3+$AM5,17,,,"var"))&lt;&gt;"&lt;=&gt;",INDIRECT(ADDRESS(3+$AM5,17,,,"var")),NULL)</f>
        <v>&lt;</v>
      </c>
      <c r="BD5" s="61" cm="1">
        <f t="array" aca="1" ref="BD5" ca="1">IF(INDIRECT(ADDRESS(3+$AM5,18,,,"var"))&lt;&gt;"Ti",INDIRECT(ADDRESS(3+$AM5,18,,,"var")),NULL)</f>
        <v>0.01</v>
      </c>
      <c r="BE5" s="64" cm="1">
        <f t="array" aca="1" ref="BE5" ca="1">IF(INDIRECT(ADDRESS(3+$AM5,19,,,"var"))&lt;&gt;"D10",INDIRECT(ADDRESS(3+$AM5,19,,,"var")),NULL)</f>
        <v>0</v>
      </c>
      <c r="BF5" s="64" cm="1">
        <f t="array" aca="1" ref="BF5" ca="1">IF(INDIRECT(ADDRESS(3+$AM5,20,,,"var"))&lt;&gt;"D50",INDIRECT(ADDRESS(3+$AM5,20,,,"var")),NULL)</f>
        <v>0</v>
      </c>
      <c r="BG5" s="64" cm="1">
        <f t="array" aca="1" ref="BG5" ca="1">IF(INDIRECT(ADDRESS(3+$AM5,21,,,"var"))&lt;&gt;"D90",INDIRECT(ADDRESS(3+$AM5,21,,,"var")),NULL)</f>
        <v>0</v>
      </c>
      <c r="BH5" s="64" cm="1">
        <f t="array" aca="1" ref="BH5" ca="1">IF(INDIRECT(ADDRESS(3+$AM5,22,,,"var"))&lt;&gt;"Carney Funnel (s/50g)",INDIRECT(ADDRESS(3+$AM5,22,,,"var")),NULL)</f>
        <v>0</v>
      </c>
      <c r="BI5" s="64" cm="1">
        <f t="array" aca="1" ref="BI5" ca="1">IF(INDIRECT(ADDRESS(3+$AM5,23,,,"var"))&lt;&gt;"Schuttdichte",INDIRECT(ADDRESS(3+$AM5,23,,,"var")),NULL)</f>
        <v>0</v>
      </c>
      <c r="BJ5" s="64" cm="1">
        <f t="array" aca="1" ref="BJ5" ca="1">IF(INDIRECT(ADDRESS(3+$AM5,24,,,"var"))&lt;&gt;"Klopfdichte",INDIRECT(ADDRESS(3+$AM5,24,,,"var")),NULL)</f>
        <v>0</v>
      </c>
      <c r="BK5" s="81"/>
      <c r="BL5" t="str">
        <f>var!AB$4</f>
        <v>parameter and powder check</v>
      </c>
      <c r="BM5" s="65"/>
      <c r="BN5" s="31"/>
      <c r="BO5" s="31"/>
      <c r="BP5" s="31"/>
      <c r="BQ5" s="31"/>
      <c r="BR5" s="31"/>
      <c r="BS5" s="31"/>
      <c r="BT5" s="29"/>
      <c r="BU5" s="29"/>
      <c r="BV5" s="29"/>
    </row>
    <row r="6" spans="1:74">
      <c r="A6" s="75">
        <v>1</v>
      </c>
      <c r="B6" s="84">
        <v>5</v>
      </c>
      <c r="C6" s="10" t="str">
        <f>var!Z$5</f>
        <v>Aconity</v>
      </c>
      <c r="D6" s="10" t="str">
        <f>var!AG$6</f>
        <v>Alaf parameter development</v>
      </c>
      <c r="E6" s="84">
        <v>300</v>
      </c>
      <c r="F6" s="84">
        <v>160</v>
      </c>
      <c r="G6" s="85">
        <v>30</v>
      </c>
      <c r="H6" s="84">
        <v>0.11</v>
      </c>
      <c r="I6" s="10"/>
      <c r="J6" s="81" t="str">
        <f>var!AD$2</f>
        <v>Density cube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81"/>
      <c r="AB6" s="81"/>
      <c r="AC6" s="10"/>
      <c r="AD6" s="10"/>
      <c r="AE6" s="10"/>
      <c r="AF6" s="10"/>
      <c r="AG6" s="10"/>
      <c r="AH6" s="10">
        <f t="shared" si="0"/>
        <v>1.9008</v>
      </c>
      <c r="AI6" s="10">
        <f t="shared" si="1"/>
        <v>568.18181818181813</v>
      </c>
      <c r="AJ6" s="62"/>
      <c r="AK6" s="90">
        <v>99.944000000000003</v>
      </c>
      <c r="AL6" s="28" t="str" cm="1">
        <f t="array" aca="1" ref="AL6" ca="1">IF(INDIRECT(ADDRESS(3+AM6,2,,,"var"))&lt;&gt;"Name of powder",INDIRECT(ADDRESS(3+AM6,2,,,"var")),NULL)</f>
        <v>AlMgty80</v>
      </c>
      <c r="AM6" s="77">
        <v>-1</v>
      </c>
      <c r="AN6" s="81"/>
      <c r="AO6" s="61" cm="1">
        <f t="array" aca="1" ref="AO6" ca="1">IF(INDIRECT(ADDRESS(3+$AM6,3,,,"var"))&lt;&gt;"&lt;=&gt;",INDIRECT(ADDRESS(3+$AM6,3,,,"var")),NULL)</f>
        <v>0</v>
      </c>
      <c r="AP6" s="61" cm="1">
        <f t="array" aca="1" ref="AP6" ca="1">IF(INDIRECT(ADDRESS(3+$AM6,4,,,"var"))&lt;&gt;"Si",INDIRECT(ADDRESS(3+$AM6,4,,,"var")),NULL)</f>
        <v>0</v>
      </c>
      <c r="AQ6" s="61" cm="1">
        <f t="array" aca="1" ref="AQ6" ca="1">IF(INDIRECT(ADDRESS(3+$AM6,5,,,"var"))&lt;&gt;"&lt;=&gt;",INDIRECT(ADDRESS(3+$AM6,5,,,"var")),NULL)</f>
        <v>0</v>
      </c>
      <c r="AR6" s="61" cm="1">
        <f t="array" aca="1" ref="AR6" ca="1">IF(INDIRECT(ADDRESS(3+$AM6,6,,,"var"))&lt;&gt;"Fe",INDIRECT(ADDRESS(3+$AM6,6,,,"var")),NULL)</f>
        <v>0.15</v>
      </c>
      <c r="AS6" s="61" t="str" cm="1">
        <f t="array" aca="1" ref="AS6" ca="1">IF(INDIRECT(ADDRESS(3+$AM6,7,,,"var"))&lt;&gt;"&lt;=&gt;",INDIRECT(ADDRESS(3+$AM6,7,,,"var")),NULL)</f>
        <v>&lt;</v>
      </c>
      <c r="AT6" s="61" cm="1">
        <f t="array" aca="1" ref="AT6" ca="1">IF(INDIRECT(ADDRESS(3+$AM6,8,,,"var"))&lt;&gt;"Cu",INDIRECT(ADDRESS(3+$AM6,8,,,"var")),NULL)</f>
        <v>0.01</v>
      </c>
      <c r="AU6" s="61" cm="1">
        <f t="array" aca="1" ref="AU6" ca="1">IF(INDIRECT(ADDRESS(3+$AM6,9,,,"var"))&lt;&gt;"&lt;=&gt;",INDIRECT(ADDRESS(3+$AM6,9,,,"var")),NULL)</f>
        <v>0</v>
      </c>
      <c r="AV6" s="61" cm="1">
        <f t="array" aca="1" ref="AV6" ca="1">IF(INDIRECT(ADDRESS(3+$AM6,10,,,"var"))&lt;&gt;"Mn",INDIRECT(ADDRESS(3+$AM6,10,,,"var")),NULL)</f>
        <v>0</v>
      </c>
      <c r="AW6" s="61" cm="1">
        <f t="array" aca="1" ref="AW6" ca="1">IF(INDIRECT(ADDRESS(3+$AM6,11,,,"var"))&lt;&gt;"&lt;=&gt;",INDIRECT(ADDRESS(3+$AM6,11,,,"var")),NULL)</f>
        <v>0</v>
      </c>
      <c r="AX6" s="61" cm="1">
        <f t="array" aca="1" ref="AX6" ca="1">IF(INDIRECT(ADDRESS(3+$AM6,12,,,"var"))&lt;&gt;"Mg",INDIRECT(ADDRESS(3+$AM6,12,,,"var")),NULL)</f>
        <v>8.32</v>
      </c>
      <c r="AY6" s="61" cm="1">
        <f t="array" aca="1" ref="AY6" ca="1">IF(INDIRECT(ADDRESS(3+$AM6,13,,,"var"))&lt;&gt;"&lt;=&gt;",INDIRECT(ADDRESS(3+$AM6,13,,,"var")),NULL)</f>
        <v>0</v>
      </c>
      <c r="AZ6" s="61" cm="1">
        <f t="array" aca="1" ref="AZ6" ca="1">IF(INDIRECT(ADDRESS(3+$AM6,14,,,"var"))&lt;&gt;"Be",INDIRECT(ADDRESS(3+$AM6,14,,,"var")),NULL)</f>
        <v>0</v>
      </c>
      <c r="BA6" s="61" cm="1">
        <f t="array" aca="1" ref="BA6" ca="1">IF(INDIRECT(ADDRESS(3+$AM6,15,,,"var"))&lt;&gt;"&lt;=&gt;",INDIRECT(ADDRESS(3+$AM6,15,,,"var")),NULL)</f>
        <v>0</v>
      </c>
      <c r="BB6" s="61" cm="1">
        <f t="array" aca="1" ref="BB6" ca="1">IF(INDIRECT(ADDRESS(3+$AM6,16,,,"var"))&lt;&gt;"Zn",INDIRECT(ADDRESS(3+$AM6,16,,,"var")),NULL)</f>
        <v>0</v>
      </c>
      <c r="BC6" s="61" t="str" cm="1">
        <f t="array" aca="1" ref="BC6" ca="1">IF(INDIRECT(ADDRESS(3+$AM6,17,,,"var"))&lt;&gt;"&lt;=&gt;",INDIRECT(ADDRESS(3+$AM6,17,,,"var")),NULL)</f>
        <v>&lt;</v>
      </c>
      <c r="BD6" s="61" cm="1">
        <f t="array" aca="1" ref="BD6" ca="1">IF(INDIRECT(ADDRESS(3+$AM6,18,,,"var"))&lt;&gt;"Ti",INDIRECT(ADDRESS(3+$AM6,18,,,"var")),NULL)</f>
        <v>0.01</v>
      </c>
      <c r="BE6" s="64" cm="1">
        <f t="array" aca="1" ref="BE6" ca="1">IF(INDIRECT(ADDRESS(3+$AM6,19,,,"var"))&lt;&gt;"D10",INDIRECT(ADDRESS(3+$AM6,19,,,"var")),NULL)</f>
        <v>0</v>
      </c>
      <c r="BF6" s="64" cm="1">
        <f t="array" aca="1" ref="BF6" ca="1">IF(INDIRECT(ADDRESS(3+$AM6,20,,,"var"))&lt;&gt;"D50",INDIRECT(ADDRESS(3+$AM6,20,,,"var")),NULL)</f>
        <v>0</v>
      </c>
      <c r="BG6" s="64" cm="1">
        <f t="array" aca="1" ref="BG6" ca="1">IF(INDIRECT(ADDRESS(3+$AM6,21,,,"var"))&lt;&gt;"D90",INDIRECT(ADDRESS(3+$AM6,21,,,"var")),NULL)</f>
        <v>0</v>
      </c>
      <c r="BH6" s="64" cm="1">
        <f t="array" aca="1" ref="BH6" ca="1">IF(INDIRECT(ADDRESS(3+$AM6,22,,,"var"))&lt;&gt;"Carney Funnel (s/50g)",INDIRECT(ADDRESS(3+$AM6,22,,,"var")),NULL)</f>
        <v>0</v>
      </c>
      <c r="BI6" s="64" cm="1">
        <f t="array" aca="1" ref="BI6" ca="1">IF(INDIRECT(ADDRESS(3+$AM6,23,,,"var"))&lt;&gt;"Schuttdichte",INDIRECT(ADDRESS(3+$AM6,23,,,"var")),NULL)</f>
        <v>0</v>
      </c>
      <c r="BJ6" s="64" cm="1">
        <f t="array" aca="1" ref="BJ6" ca="1">IF(INDIRECT(ADDRESS(3+$AM6,24,,,"var"))&lt;&gt;"Klopfdichte",INDIRECT(ADDRESS(3+$AM6,24,,,"var")),NULL)</f>
        <v>0</v>
      </c>
      <c r="BK6" s="81"/>
      <c r="BL6" t="str">
        <f>var!AB$4</f>
        <v>parameter and powder check</v>
      </c>
      <c r="BM6" s="65"/>
      <c r="BN6" s="31"/>
      <c r="BO6" s="31"/>
      <c r="BP6" s="31"/>
      <c r="BQ6" s="31"/>
      <c r="BR6" s="31"/>
      <c r="BS6" s="31"/>
      <c r="BT6" s="29"/>
      <c r="BU6" s="29"/>
      <c r="BV6" s="29"/>
    </row>
    <row r="7" spans="1:74">
      <c r="A7" s="75">
        <v>1</v>
      </c>
      <c r="B7" s="84">
        <v>6</v>
      </c>
      <c r="C7" s="10" t="str">
        <f>var!Z$5</f>
        <v>Aconity</v>
      </c>
      <c r="D7" s="10" t="str">
        <f>var!AG$6</f>
        <v>Alaf parameter development</v>
      </c>
      <c r="E7" s="84">
        <v>260</v>
      </c>
      <c r="F7" s="84">
        <v>200</v>
      </c>
      <c r="G7" s="85">
        <v>30</v>
      </c>
      <c r="H7" s="84">
        <v>0.09</v>
      </c>
      <c r="I7" s="10"/>
      <c r="J7" s="81" t="str">
        <f>var!AD$2</f>
        <v>Density cube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81"/>
      <c r="AB7" s="81"/>
      <c r="AC7" s="10"/>
      <c r="AD7" s="10"/>
      <c r="AE7" s="10"/>
      <c r="AF7" s="10"/>
      <c r="AG7" s="10"/>
      <c r="AH7" s="10">
        <f t="shared" si="0"/>
        <v>1.9440000000000002</v>
      </c>
      <c r="AI7" s="10">
        <f t="shared" si="1"/>
        <v>481.48148148148147</v>
      </c>
      <c r="AJ7" s="62"/>
      <c r="AK7" s="90">
        <v>99.921000000000006</v>
      </c>
      <c r="AL7" s="81" t="str" cm="1">
        <f t="array" aca="1" ref="AL7" ca="1">IF(INDIRECT(ADDRESS(3+AM7,2,,,"var"))&lt;&gt;"Name of powder",INDIRECT(ADDRESS(3+AM7,2,,,"var")),NULL)</f>
        <v>AlMgty80</v>
      </c>
      <c r="AM7" s="77">
        <v>-1</v>
      </c>
      <c r="AN7" s="81"/>
      <c r="AO7" s="61" cm="1">
        <f t="array" aca="1" ref="AO7" ca="1">IF(INDIRECT(ADDRESS(3+$AM7,3,,,"var"))&lt;&gt;"&lt;=&gt;",INDIRECT(ADDRESS(3+$AM7,3,,,"var")),NULL)</f>
        <v>0</v>
      </c>
      <c r="AP7" s="61" cm="1">
        <f t="array" aca="1" ref="AP7" ca="1">IF(INDIRECT(ADDRESS(3+$AM7,4,,,"var"))&lt;&gt;"Si",INDIRECT(ADDRESS(3+$AM7,4,,,"var")),NULL)</f>
        <v>0</v>
      </c>
      <c r="AQ7" s="61" cm="1">
        <f t="array" aca="1" ref="AQ7" ca="1">IF(INDIRECT(ADDRESS(3+$AM7,5,,,"var"))&lt;&gt;"&lt;=&gt;",INDIRECT(ADDRESS(3+$AM7,5,,,"var")),NULL)</f>
        <v>0</v>
      </c>
      <c r="AR7" s="61" cm="1">
        <f t="array" aca="1" ref="AR7" ca="1">IF(INDIRECT(ADDRESS(3+$AM7,6,,,"var"))&lt;&gt;"Fe",INDIRECT(ADDRESS(3+$AM7,6,,,"var")),NULL)</f>
        <v>0.15</v>
      </c>
      <c r="AS7" s="61" t="str" cm="1">
        <f t="array" aca="1" ref="AS7" ca="1">IF(INDIRECT(ADDRESS(3+$AM7,7,,,"var"))&lt;&gt;"&lt;=&gt;",INDIRECT(ADDRESS(3+$AM7,7,,,"var")),NULL)</f>
        <v>&lt;</v>
      </c>
      <c r="AT7" s="61" cm="1">
        <f t="array" aca="1" ref="AT7" ca="1">IF(INDIRECT(ADDRESS(3+$AM7,8,,,"var"))&lt;&gt;"Cu",INDIRECT(ADDRESS(3+$AM7,8,,,"var")),NULL)</f>
        <v>0.01</v>
      </c>
      <c r="AU7" s="61" cm="1">
        <f t="array" aca="1" ref="AU7" ca="1">IF(INDIRECT(ADDRESS(3+$AM7,9,,,"var"))&lt;&gt;"&lt;=&gt;",INDIRECT(ADDRESS(3+$AM7,9,,,"var")),NULL)</f>
        <v>0</v>
      </c>
      <c r="AV7" s="61" cm="1">
        <f t="array" aca="1" ref="AV7" ca="1">IF(INDIRECT(ADDRESS(3+$AM7,10,,,"var"))&lt;&gt;"Mn",INDIRECT(ADDRESS(3+$AM7,10,,,"var")),NULL)</f>
        <v>0</v>
      </c>
      <c r="AW7" s="61" cm="1">
        <f t="array" aca="1" ref="AW7" ca="1">IF(INDIRECT(ADDRESS(3+$AM7,11,,,"var"))&lt;&gt;"&lt;=&gt;",INDIRECT(ADDRESS(3+$AM7,11,,,"var")),NULL)</f>
        <v>0</v>
      </c>
      <c r="AX7" s="61" cm="1">
        <f t="array" aca="1" ref="AX7" ca="1">IF(INDIRECT(ADDRESS(3+$AM7,12,,,"var"))&lt;&gt;"Mg",INDIRECT(ADDRESS(3+$AM7,12,,,"var")),NULL)</f>
        <v>8.32</v>
      </c>
      <c r="AY7" s="61" cm="1">
        <f t="array" aca="1" ref="AY7" ca="1">IF(INDIRECT(ADDRESS(3+$AM7,13,,,"var"))&lt;&gt;"&lt;=&gt;",INDIRECT(ADDRESS(3+$AM7,13,,,"var")),NULL)</f>
        <v>0</v>
      </c>
      <c r="AZ7" s="61" cm="1">
        <f t="array" aca="1" ref="AZ7" ca="1">IF(INDIRECT(ADDRESS(3+$AM7,14,,,"var"))&lt;&gt;"Be",INDIRECT(ADDRESS(3+$AM7,14,,,"var")),NULL)</f>
        <v>0</v>
      </c>
      <c r="BA7" s="61" cm="1">
        <f t="array" aca="1" ref="BA7" ca="1">IF(INDIRECT(ADDRESS(3+$AM7,15,,,"var"))&lt;&gt;"&lt;=&gt;",INDIRECT(ADDRESS(3+$AM7,15,,,"var")),NULL)</f>
        <v>0</v>
      </c>
      <c r="BB7" s="61" cm="1">
        <f t="array" aca="1" ref="BB7" ca="1">IF(INDIRECT(ADDRESS(3+$AM7,16,,,"var"))&lt;&gt;"Zn",INDIRECT(ADDRESS(3+$AM7,16,,,"var")),NULL)</f>
        <v>0</v>
      </c>
      <c r="BC7" s="61" t="str" cm="1">
        <f t="array" aca="1" ref="BC7" ca="1">IF(INDIRECT(ADDRESS(3+$AM7,17,,,"var"))&lt;&gt;"&lt;=&gt;",INDIRECT(ADDRESS(3+$AM7,17,,,"var")),NULL)</f>
        <v>&lt;</v>
      </c>
      <c r="BD7" s="61" cm="1">
        <f t="array" aca="1" ref="BD7" ca="1">IF(INDIRECT(ADDRESS(3+$AM7,18,,,"var"))&lt;&gt;"Ti",INDIRECT(ADDRESS(3+$AM7,18,,,"var")),NULL)</f>
        <v>0.01</v>
      </c>
      <c r="BE7" s="64" cm="1">
        <f t="array" aca="1" ref="BE7" ca="1">IF(INDIRECT(ADDRESS(3+$AM7,19,,,"var"))&lt;&gt;"D10",INDIRECT(ADDRESS(3+$AM7,19,,,"var")),NULL)</f>
        <v>0</v>
      </c>
      <c r="BF7" s="64" cm="1">
        <f t="array" aca="1" ref="BF7" ca="1">IF(INDIRECT(ADDRESS(3+$AM7,20,,,"var"))&lt;&gt;"D50",INDIRECT(ADDRESS(3+$AM7,20,,,"var")),NULL)</f>
        <v>0</v>
      </c>
      <c r="BG7" s="64" cm="1">
        <f t="array" aca="1" ref="BG7" ca="1">IF(INDIRECT(ADDRESS(3+$AM7,21,,,"var"))&lt;&gt;"D90",INDIRECT(ADDRESS(3+$AM7,21,,,"var")),NULL)</f>
        <v>0</v>
      </c>
      <c r="BH7" s="64" cm="1">
        <f t="array" aca="1" ref="BH7" ca="1">IF(INDIRECT(ADDRESS(3+$AM7,22,,,"var"))&lt;&gt;"Carney Funnel (s/50g)",INDIRECT(ADDRESS(3+$AM7,22,,,"var")),NULL)</f>
        <v>0</v>
      </c>
      <c r="BI7" s="64" cm="1">
        <f t="array" aca="1" ref="BI7" ca="1">IF(INDIRECT(ADDRESS(3+$AM7,23,,,"var"))&lt;&gt;"Schuttdichte",INDIRECT(ADDRESS(3+$AM7,23,,,"var")),NULL)</f>
        <v>0</v>
      </c>
      <c r="BJ7" s="64" cm="1">
        <f t="array" aca="1" ref="BJ7" ca="1">IF(INDIRECT(ADDRESS(3+$AM7,24,,,"var"))&lt;&gt;"Klopfdichte",INDIRECT(ADDRESS(3+$AM7,24,,,"var")),NULL)</f>
        <v>0</v>
      </c>
      <c r="BK7" s="81"/>
      <c r="BL7" t="str">
        <f>var!AB$4</f>
        <v>parameter and powder check</v>
      </c>
      <c r="BM7" s="65"/>
      <c r="BN7" s="31"/>
      <c r="BO7" s="31"/>
      <c r="BP7" s="31"/>
      <c r="BQ7" s="31"/>
      <c r="BR7" s="31"/>
      <c r="BS7" s="31"/>
      <c r="BT7" s="29"/>
      <c r="BU7" s="29"/>
      <c r="BV7" s="29"/>
    </row>
    <row r="8" spans="1:74">
      <c r="A8" s="75">
        <v>1</v>
      </c>
      <c r="B8" s="84">
        <v>7</v>
      </c>
      <c r="C8" s="10" t="str">
        <f>var!Z$5</f>
        <v>Aconity</v>
      </c>
      <c r="D8" s="10" t="str">
        <f>var!AG$6</f>
        <v>Alaf parameter development</v>
      </c>
      <c r="E8" s="84">
        <v>260</v>
      </c>
      <c r="F8" s="84">
        <v>200</v>
      </c>
      <c r="G8" s="85">
        <v>30</v>
      </c>
      <c r="H8" s="84">
        <v>0.09</v>
      </c>
      <c r="I8" s="10"/>
      <c r="J8" t="str">
        <f>var!AD$2</f>
        <v>Density cube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81"/>
      <c r="AB8" s="81"/>
      <c r="AC8" s="10"/>
      <c r="AD8" s="10"/>
      <c r="AE8" s="10"/>
      <c r="AF8" s="10"/>
      <c r="AG8" s="10"/>
      <c r="AH8" s="10">
        <f t="shared" si="0"/>
        <v>1.9440000000000002</v>
      </c>
      <c r="AI8" s="10">
        <f t="shared" si="1"/>
        <v>481.48148148148147</v>
      </c>
      <c r="AJ8" s="62"/>
      <c r="AK8" s="90">
        <v>99.921000000000006</v>
      </c>
      <c r="AL8" s="81" t="str" cm="1">
        <f t="array" aca="1" ref="AL8" ca="1">IF(INDIRECT(ADDRESS(3+AM8,2,,,"var"))&lt;&gt;"Name of powder",INDIRECT(ADDRESS(3+AM8,2,,,"var")),NULL)</f>
        <v>AlMgty80</v>
      </c>
      <c r="AM8" s="77">
        <v>-1</v>
      </c>
      <c r="AN8" s="81"/>
      <c r="AO8" s="61" cm="1">
        <f t="array" aca="1" ref="AO8" ca="1">IF(INDIRECT(ADDRESS(3+$AM8,3,,,"var"))&lt;&gt;"&lt;=&gt;",INDIRECT(ADDRESS(3+$AM8,3,,,"var")),NULL)</f>
        <v>0</v>
      </c>
      <c r="AP8" s="61" cm="1">
        <f t="array" aca="1" ref="AP8" ca="1">IF(INDIRECT(ADDRESS(3+$AM8,4,,,"var"))&lt;&gt;"Si",INDIRECT(ADDRESS(3+$AM8,4,,,"var")),NULL)</f>
        <v>0</v>
      </c>
      <c r="AQ8" s="61" cm="1">
        <f t="array" aca="1" ref="AQ8" ca="1">IF(INDIRECT(ADDRESS(3+$AM8,5,,,"var"))&lt;&gt;"&lt;=&gt;",INDIRECT(ADDRESS(3+$AM8,5,,,"var")),NULL)</f>
        <v>0</v>
      </c>
      <c r="AR8" s="61" cm="1">
        <f t="array" aca="1" ref="AR8" ca="1">IF(INDIRECT(ADDRESS(3+$AM8,6,,,"var"))&lt;&gt;"Fe",INDIRECT(ADDRESS(3+$AM8,6,,,"var")),NULL)</f>
        <v>0.15</v>
      </c>
      <c r="AS8" s="61" t="str" cm="1">
        <f t="array" aca="1" ref="AS8" ca="1">IF(INDIRECT(ADDRESS(3+$AM8,7,,,"var"))&lt;&gt;"&lt;=&gt;",INDIRECT(ADDRESS(3+$AM8,7,,,"var")),NULL)</f>
        <v>&lt;</v>
      </c>
      <c r="AT8" s="61" cm="1">
        <f t="array" aca="1" ref="AT8" ca="1">IF(INDIRECT(ADDRESS(3+$AM8,8,,,"var"))&lt;&gt;"Cu",INDIRECT(ADDRESS(3+$AM8,8,,,"var")),NULL)</f>
        <v>0.01</v>
      </c>
      <c r="AU8" s="61" cm="1">
        <f t="array" aca="1" ref="AU8" ca="1">IF(INDIRECT(ADDRESS(3+$AM8,9,,,"var"))&lt;&gt;"&lt;=&gt;",INDIRECT(ADDRESS(3+$AM8,9,,,"var")),NULL)</f>
        <v>0</v>
      </c>
      <c r="AV8" s="61" cm="1">
        <f t="array" aca="1" ref="AV8" ca="1">IF(INDIRECT(ADDRESS(3+$AM8,10,,,"var"))&lt;&gt;"Mn",INDIRECT(ADDRESS(3+$AM8,10,,,"var")),NULL)</f>
        <v>0</v>
      </c>
      <c r="AW8" s="61" cm="1">
        <f t="array" aca="1" ref="AW8" ca="1">IF(INDIRECT(ADDRESS(3+$AM8,11,,,"var"))&lt;&gt;"&lt;=&gt;",INDIRECT(ADDRESS(3+$AM8,11,,,"var")),NULL)</f>
        <v>0</v>
      </c>
      <c r="AX8" s="61" cm="1">
        <f t="array" aca="1" ref="AX8" ca="1">IF(INDIRECT(ADDRESS(3+$AM8,12,,,"var"))&lt;&gt;"Mg",INDIRECT(ADDRESS(3+$AM8,12,,,"var")),NULL)</f>
        <v>8.32</v>
      </c>
      <c r="AY8" s="61" cm="1">
        <f t="array" aca="1" ref="AY8" ca="1">IF(INDIRECT(ADDRESS(3+$AM8,13,,,"var"))&lt;&gt;"&lt;=&gt;",INDIRECT(ADDRESS(3+$AM8,13,,,"var")),NULL)</f>
        <v>0</v>
      </c>
      <c r="AZ8" s="61" cm="1">
        <f t="array" aca="1" ref="AZ8" ca="1">IF(INDIRECT(ADDRESS(3+$AM8,14,,,"var"))&lt;&gt;"Be",INDIRECT(ADDRESS(3+$AM8,14,,,"var")),NULL)</f>
        <v>0</v>
      </c>
      <c r="BA8" s="61" cm="1">
        <f t="array" aca="1" ref="BA8" ca="1">IF(INDIRECT(ADDRESS(3+$AM8,15,,,"var"))&lt;&gt;"&lt;=&gt;",INDIRECT(ADDRESS(3+$AM8,15,,,"var")),NULL)</f>
        <v>0</v>
      </c>
      <c r="BB8" s="61" cm="1">
        <f t="array" aca="1" ref="BB8" ca="1">IF(INDIRECT(ADDRESS(3+$AM8,16,,,"var"))&lt;&gt;"Zn",INDIRECT(ADDRESS(3+$AM8,16,,,"var")),NULL)</f>
        <v>0</v>
      </c>
      <c r="BC8" s="61" t="str" cm="1">
        <f t="array" aca="1" ref="BC8" ca="1">IF(INDIRECT(ADDRESS(3+$AM8,17,,,"var"))&lt;&gt;"&lt;=&gt;",INDIRECT(ADDRESS(3+$AM8,17,,,"var")),NULL)</f>
        <v>&lt;</v>
      </c>
      <c r="BD8" s="61" cm="1">
        <f t="array" aca="1" ref="BD8" ca="1">IF(INDIRECT(ADDRESS(3+$AM8,18,,,"var"))&lt;&gt;"Ti",INDIRECT(ADDRESS(3+$AM8,18,,,"var")),NULL)</f>
        <v>0.01</v>
      </c>
      <c r="BE8" s="64" cm="1">
        <f t="array" aca="1" ref="BE8" ca="1">IF(INDIRECT(ADDRESS(3+$AM8,19,,,"var"))&lt;&gt;"D10",INDIRECT(ADDRESS(3+$AM8,19,,,"var")),NULL)</f>
        <v>0</v>
      </c>
      <c r="BF8" s="64" cm="1">
        <f t="array" aca="1" ref="BF8" ca="1">IF(INDIRECT(ADDRESS(3+$AM8,20,,,"var"))&lt;&gt;"D50",INDIRECT(ADDRESS(3+$AM8,20,,,"var")),NULL)</f>
        <v>0</v>
      </c>
      <c r="BG8" s="64" cm="1">
        <f t="array" aca="1" ref="BG8" ca="1">IF(INDIRECT(ADDRESS(3+$AM8,21,,,"var"))&lt;&gt;"D90",INDIRECT(ADDRESS(3+$AM8,21,,,"var")),NULL)</f>
        <v>0</v>
      </c>
      <c r="BH8" s="64" cm="1">
        <f t="array" aca="1" ref="BH8" ca="1">IF(INDIRECT(ADDRESS(3+$AM8,22,,,"var"))&lt;&gt;"Carney Funnel (s/50g)",INDIRECT(ADDRESS(3+$AM8,22,,,"var")),NULL)</f>
        <v>0</v>
      </c>
      <c r="BI8" s="64" cm="1">
        <f t="array" aca="1" ref="BI8" ca="1">IF(INDIRECT(ADDRESS(3+$AM8,23,,,"var"))&lt;&gt;"Schuttdichte",INDIRECT(ADDRESS(3+$AM8,23,,,"var")),NULL)</f>
        <v>0</v>
      </c>
      <c r="BJ8" s="64" cm="1">
        <f t="array" aca="1" ref="BJ8" ca="1">IF(INDIRECT(ADDRESS(3+$AM8,24,,,"var"))&lt;&gt;"Klopfdichte",INDIRECT(ADDRESS(3+$AM8,24,,,"var")),NULL)</f>
        <v>0</v>
      </c>
      <c r="BK8" s="81"/>
      <c r="BL8" t="str">
        <f>var!AB$4</f>
        <v>parameter and powder check</v>
      </c>
      <c r="BM8" s="65"/>
      <c r="BN8" s="33"/>
      <c r="BO8" s="33"/>
      <c r="BP8" s="33"/>
      <c r="BQ8" s="33"/>
      <c r="BR8" s="31"/>
      <c r="BS8" s="31"/>
      <c r="BT8" s="29"/>
      <c r="BU8" s="29"/>
      <c r="BV8" s="29"/>
    </row>
    <row r="9" spans="1:74">
      <c r="A9" s="75">
        <v>1</v>
      </c>
      <c r="B9" s="84">
        <v>8</v>
      </c>
      <c r="C9" s="10" t="str">
        <f>var!Z$5</f>
        <v>Aconity</v>
      </c>
      <c r="D9" s="10" t="str">
        <f>var!AG$6</f>
        <v>Alaf parameter development</v>
      </c>
      <c r="E9" s="84">
        <v>260</v>
      </c>
      <c r="F9" s="84">
        <v>200</v>
      </c>
      <c r="G9" s="85">
        <v>30</v>
      </c>
      <c r="H9" s="84">
        <v>0.09</v>
      </c>
      <c r="I9" s="21"/>
      <c r="J9" t="str">
        <f>var!AD$2</f>
        <v>Density cube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81"/>
      <c r="AB9" s="81"/>
      <c r="AC9" s="10"/>
      <c r="AD9" s="10"/>
      <c r="AE9" s="10"/>
      <c r="AF9" s="10"/>
      <c r="AG9" s="10"/>
      <c r="AH9" s="10">
        <f t="shared" si="0"/>
        <v>1.9440000000000002</v>
      </c>
      <c r="AI9" s="10">
        <f t="shared" si="1"/>
        <v>481.48148148148147</v>
      </c>
      <c r="AJ9" s="62"/>
      <c r="AK9" s="90">
        <v>99.921000000000006</v>
      </c>
      <c r="AL9" s="28" t="str" cm="1">
        <f t="array" aca="1" ref="AL9" ca="1">IF(INDIRECT(ADDRESS(3+AM9,2,,,"var"))&lt;&gt;"Name of powder",INDIRECT(ADDRESS(3+AM9,2,,,"var")),NULL)</f>
        <v>AlMgty80</v>
      </c>
      <c r="AM9" s="77">
        <v>-1</v>
      </c>
      <c r="AN9" s="81"/>
      <c r="AO9" s="61" cm="1">
        <f t="array" aca="1" ref="AO9" ca="1">IF(INDIRECT(ADDRESS(3+$AM9,3,,,"var"))&lt;&gt;"&lt;=&gt;",INDIRECT(ADDRESS(3+$AM9,3,,,"var")),NULL)</f>
        <v>0</v>
      </c>
      <c r="AP9" s="61" cm="1">
        <f t="array" aca="1" ref="AP9" ca="1">IF(INDIRECT(ADDRESS(3+$AM9,4,,,"var"))&lt;&gt;"Si",INDIRECT(ADDRESS(3+$AM9,4,,,"var")),NULL)</f>
        <v>0</v>
      </c>
      <c r="AQ9" s="61" cm="1">
        <f t="array" aca="1" ref="AQ9" ca="1">IF(INDIRECT(ADDRESS(3+$AM9,5,,,"var"))&lt;&gt;"&lt;=&gt;",INDIRECT(ADDRESS(3+$AM9,5,,,"var")),NULL)</f>
        <v>0</v>
      </c>
      <c r="AR9" s="61" cm="1">
        <f t="array" aca="1" ref="AR9" ca="1">IF(INDIRECT(ADDRESS(3+$AM9,6,,,"var"))&lt;&gt;"Fe",INDIRECT(ADDRESS(3+$AM9,6,,,"var")),NULL)</f>
        <v>0.15</v>
      </c>
      <c r="AS9" s="61" t="str" cm="1">
        <f t="array" aca="1" ref="AS9" ca="1">IF(INDIRECT(ADDRESS(3+$AM9,7,,,"var"))&lt;&gt;"&lt;=&gt;",INDIRECT(ADDRESS(3+$AM9,7,,,"var")),NULL)</f>
        <v>&lt;</v>
      </c>
      <c r="AT9" s="61" cm="1">
        <f t="array" aca="1" ref="AT9" ca="1">IF(INDIRECT(ADDRESS(3+$AM9,8,,,"var"))&lt;&gt;"Cu",INDIRECT(ADDRESS(3+$AM9,8,,,"var")),NULL)</f>
        <v>0.01</v>
      </c>
      <c r="AU9" s="61" cm="1">
        <f t="array" aca="1" ref="AU9" ca="1">IF(INDIRECT(ADDRESS(3+$AM9,9,,,"var"))&lt;&gt;"&lt;=&gt;",INDIRECT(ADDRESS(3+$AM9,9,,,"var")),NULL)</f>
        <v>0</v>
      </c>
      <c r="AV9" s="61" cm="1">
        <f t="array" aca="1" ref="AV9" ca="1">IF(INDIRECT(ADDRESS(3+$AM9,10,,,"var"))&lt;&gt;"Mn",INDIRECT(ADDRESS(3+$AM9,10,,,"var")),NULL)</f>
        <v>0</v>
      </c>
      <c r="AW9" s="61" cm="1">
        <f t="array" aca="1" ref="AW9" ca="1">IF(INDIRECT(ADDRESS(3+$AM9,11,,,"var"))&lt;&gt;"&lt;=&gt;",INDIRECT(ADDRESS(3+$AM9,11,,,"var")),NULL)</f>
        <v>0</v>
      </c>
      <c r="AX9" s="61" cm="1">
        <f t="array" aca="1" ref="AX9" ca="1">IF(INDIRECT(ADDRESS(3+$AM9,12,,,"var"))&lt;&gt;"Mg",INDIRECT(ADDRESS(3+$AM9,12,,,"var")),NULL)</f>
        <v>8.32</v>
      </c>
      <c r="AY9" s="61" cm="1">
        <f t="array" aca="1" ref="AY9" ca="1">IF(INDIRECT(ADDRESS(3+$AM9,13,,,"var"))&lt;&gt;"&lt;=&gt;",INDIRECT(ADDRESS(3+$AM9,13,,,"var")),NULL)</f>
        <v>0</v>
      </c>
      <c r="AZ9" s="61" cm="1">
        <f t="array" aca="1" ref="AZ9" ca="1">IF(INDIRECT(ADDRESS(3+$AM9,14,,,"var"))&lt;&gt;"Be",INDIRECT(ADDRESS(3+$AM9,14,,,"var")),NULL)</f>
        <v>0</v>
      </c>
      <c r="BA9" s="61" cm="1">
        <f t="array" aca="1" ref="BA9" ca="1">IF(INDIRECT(ADDRESS(3+$AM9,15,,,"var"))&lt;&gt;"&lt;=&gt;",INDIRECT(ADDRESS(3+$AM9,15,,,"var")),NULL)</f>
        <v>0</v>
      </c>
      <c r="BB9" s="61" cm="1">
        <f t="array" aca="1" ref="BB9" ca="1">IF(INDIRECT(ADDRESS(3+$AM9,16,,,"var"))&lt;&gt;"Zn",INDIRECT(ADDRESS(3+$AM9,16,,,"var")),NULL)</f>
        <v>0</v>
      </c>
      <c r="BC9" s="61" t="str" cm="1">
        <f t="array" aca="1" ref="BC9" ca="1">IF(INDIRECT(ADDRESS(3+$AM9,17,,,"var"))&lt;&gt;"&lt;=&gt;",INDIRECT(ADDRESS(3+$AM9,17,,,"var")),NULL)</f>
        <v>&lt;</v>
      </c>
      <c r="BD9" s="61" cm="1">
        <f t="array" aca="1" ref="BD9" ca="1">IF(INDIRECT(ADDRESS(3+$AM9,18,,,"var"))&lt;&gt;"Ti",INDIRECT(ADDRESS(3+$AM9,18,,,"var")),NULL)</f>
        <v>0.01</v>
      </c>
      <c r="BE9" s="64" cm="1">
        <f t="array" aca="1" ref="BE9" ca="1">IF(INDIRECT(ADDRESS(3+$AM9,19,,,"var"))&lt;&gt;"D10",INDIRECT(ADDRESS(3+$AM9,19,,,"var")),NULL)</f>
        <v>0</v>
      </c>
      <c r="BF9" s="64" cm="1">
        <f t="array" aca="1" ref="BF9" ca="1">IF(INDIRECT(ADDRESS(3+$AM9,20,,,"var"))&lt;&gt;"D50",INDIRECT(ADDRESS(3+$AM9,20,,,"var")),NULL)</f>
        <v>0</v>
      </c>
      <c r="BG9" s="64" cm="1">
        <f t="array" aca="1" ref="BG9" ca="1">IF(INDIRECT(ADDRESS(3+$AM9,21,,,"var"))&lt;&gt;"D90",INDIRECT(ADDRESS(3+$AM9,21,,,"var")),NULL)</f>
        <v>0</v>
      </c>
      <c r="BH9" s="64" cm="1">
        <f t="array" aca="1" ref="BH9" ca="1">IF(INDIRECT(ADDRESS(3+$AM9,22,,,"var"))&lt;&gt;"Carney Funnel (s/50g)",INDIRECT(ADDRESS(3+$AM9,22,,,"var")),NULL)</f>
        <v>0</v>
      </c>
      <c r="BI9" s="64" cm="1">
        <f t="array" aca="1" ref="BI9" ca="1">IF(INDIRECT(ADDRESS(3+$AM9,23,,,"var"))&lt;&gt;"Schuttdichte",INDIRECT(ADDRESS(3+$AM9,23,,,"var")),NULL)</f>
        <v>0</v>
      </c>
      <c r="BJ9" s="64" cm="1">
        <f t="array" aca="1" ref="BJ9" ca="1">IF(INDIRECT(ADDRESS(3+$AM9,24,,,"var"))&lt;&gt;"Klopfdichte",INDIRECT(ADDRESS(3+$AM9,24,,,"var")),NULL)</f>
        <v>0</v>
      </c>
      <c r="BK9" s="81"/>
      <c r="BL9" t="str">
        <f>var!AB$4</f>
        <v>parameter and powder check</v>
      </c>
      <c r="BM9" s="65"/>
      <c r="BN9" s="31"/>
      <c r="BO9" s="31"/>
      <c r="BP9" s="31"/>
      <c r="BQ9" s="31"/>
      <c r="BR9" s="31"/>
      <c r="BS9" s="31"/>
      <c r="BT9" s="29"/>
      <c r="BU9" s="29"/>
      <c r="BV9" s="29"/>
    </row>
    <row r="10" spans="1:74">
      <c r="A10" s="75">
        <v>1</v>
      </c>
      <c r="B10" s="84">
        <v>9</v>
      </c>
      <c r="C10" s="10" t="str">
        <f>var!Z$5</f>
        <v>Aconity</v>
      </c>
      <c r="D10" s="10" t="str">
        <f>var!AG$6</f>
        <v>Alaf parameter development</v>
      </c>
      <c r="E10" s="84">
        <v>260</v>
      </c>
      <c r="F10" s="84">
        <v>200</v>
      </c>
      <c r="G10" s="85">
        <v>30</v>
      </c>
      <c r="H10" s="84">
        <v>0.09</v>
      </c>
      <c r="I10" s="21"/>
      <c r="J10" s="81" t="str">
        <f>var!AD$2</f>
        <v>Density cube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81"/>
      <c r="AB10" s="81"/>
      <c r="AC10" s="10"/>
      <c r="AD10" s="10"/>
      <c r="AE10" s="10"/>
      <c r="AF10" s="10"/>
      <c r="AG10" s="10"/>
      <c r="AH10" s="10">
        <f t="shared" si="0"/>
        <v>1.9440000000000002</v>
      </c>
      <c r="AI10" s="10">
        <f t="shared" si="1"/>
        <v>481.48148148148147</v>
      </c>
      <c r="AJ10" s="62"/>
      <c r="AK10" s="90">
        <v>99.921000000000006</v>
      </c>
      <c r="AL10" s="28" t="str" cm="1">
        <f t="array" aca="1" ref="AL10" ca="1">IF(INDIRECT(ADDRESS(3+AM10,2,,,"var"))&lt;&gt;"Name of powder",INDIRECT(ADDRESS(3+AM10,2,,,"var")),NULL)</f>
        <v>AlMgty80</v>
      </c>
      <c r="AM10" s="77">
        <v>-1</v>
      </c>
      <c r="AN10" s="81"/>
      <c r="AO10" s="61" cm="1">
        <f t="array" aca="1" ref="AO10" ca="1">IF(INDIRECT(ADDRESS(3+$AM10,3,,,"var"))&lt;&gt;"&lt;=&gt;",INDIRECT(ADDRESS(3+$AM10,3,,,"var")),NULL)</f>
        <v>0</v>
      </c>
      <c r="AP10" s="61" cm="1">
        <f t="array" aca="1" ref="AP10" ca="1">IF(INDIRECT(ADDRESS(3+$AM10,4,,,"var"))&lt;&gt;"Si",INDIRECT(ADDRESS(3+$AM10,4,,,"var")),NULL)</f>
        <v>0</v>
      </c>
      <c r="AQ10" s="61" cm="1">
        <f t="array" aca="1" ref="AQ10" ca="1">IF(INDIRECT(ADDRESS(3+$AM10,5,,,"var"))&lt;&gt;"&lt;=&gt;",INDIRECT(ADDRESS(3+$AM10,5,,,"var")),NULL)</f>
        <v>0</v>
      </c>
      <c r="AR10" s="61" cm="1">
        <f t="array" aca="1" ref="AR10" ca="1">IF(INDIRECT(ADDRESS(3+$AM10,6,,,"var"))&lt;&gt;"Fe",INDIRECT(ADDRESS(3+$AM10,6,,,"var")),NULL)</f>
        <v>0.15</v>
      </c>
      <c r="AS10" s="61" t="str" cm="1">
        <f t="array" aca="1" ref="AS10" ca="1">IF(INDIRECT(ADDRESS(3+$AM10,7,,,"var"))&lt;&gt;"&lt;=&gt;",INDIRECT(ADDRESS(3+$AM10,7,,,"var")),NULL)</f>
        <v>&lt;</v>
      </c>
      <c r="AT10" s="61" cm="1">
        <f t="array" aca="1" ref="AT10" ca="1">IF(INDIRECT(ADDRESS(3+$AM10,8,,,"var"))&lt;&gt;"Cu",INDIRECT(ADDRESS(3+$AM10,8,,,"var")),NULL)</f>
        <v>0.01</v>
      </c>
      <c r="AU10" s="61" cm="1">
        <f t="array" aca="1" ref="AU10" ca="1">IF(INDIRECT(ADDRESS(3+$AM10,9,,,"var"))&lt;&gt;"&lt;=&gt;",INDIRECT(ADDRESS(3+$AM10,9,,,"var")),NULL)</f>
        <v>0</v>
      </c>
      <c r="AV10" s="61" cm="1">
        <f t="array" aca="1" ref="AV10" ca="1">IF(INDIRECT(ADDRESS(3+$AM10,10,,,"var"))&lt;&gt;"Mn",INDIRECT(ADDRESS(3+$AM10,10,,,"var")),NULL)</f>
        <v>0</v>
      </c>
      <c r="AW10" s="61" cm="1">
        <f t="array" aca="1" ref="AW10" ca="1">IF(INDIRECT(ADDRESS(3+$AM10,11,,,"var"))&lt;&gt;"&lt;=&gt;",INDIRECT(ADDRESS(3+$AM10,11,,,"var")),NULL)</f>
        <v>0</v>
      </c>
      <c r="AX10" s="61" cm="1">
        <f t="array" aca="1" ref="AX10" ca="1">IF(INDIRECT(ADDRESS(3+$AM10,12,,,"var"))&lt;&gt;"Mg",INDIRECT(ADDRESS(3+$AM10,12,,,"var")),NULL)</f>
        <v>8.32</v>
      </c>
      <c r="AY10" s="61" cm="1">
        <f t="array" aca="1" ref="AY10" ca="1">IF(INDIRECT(ADDRESS(3+$AM10,13,,,"var"))&lt;&gt;"&lt;=&gt;",INDIRECT(ADDRESS(3+$AM10,13,,,"var")),NULL)</f>
        <v>0</v>
      </c>
      <c r="AZ10" s="61" cm="1">
        <f t="array" aca="1" ref="AZ10" ca="1">IF(INDIRECT(ADDRESS(3+$AM10,14,,,"var"))&lt;&gt;"Be",INDIRECT(ADDRESS(3+$AM10,14,,,"var")),NULL)</f>
        <v>0</v>
      </c>
      <c r="BA10" s="61" cm="1">
        <f t="array" aca="1" ref="BA10" ca="1">IF(INDIRECT(ADDRESS(3+$AM10,15,,,"var"))&lt;&gt;"&lt;=&gt;",INDIRECT(ADDRESS(3+$AM10,15,,,"var")),NULL)</f>
        <v>0</v>
      </c>
      <c r="BB10" s="61" cm="1">
        <f t="array" aca="1" ref="BB10" ca="1">IF(INDIRECT(ADDRESS(3+$AM10,16,,,"var"))&lt;&gt;"Zn",INDIRECT(ADDRESS(3+$AM10,16,,,"var")),NULL)</f>
        <v>0</v>
      </c>
      <c r="BC10" s="61" t="str" cm="1">
        <f t="array" aca="1" ref="BC10" ca="1">IF(INDIRECT(ADDRESS(3+$AM10,17,,,"var"))&lt;&gt;"&lt;=&gt;",INDIRECT(ADDRESS(3+$AM10,17,,,"var")),NULL)</f>
        <v>&lt;</v>
      </c>
      <c r="BD10" s="61" cm="1">
        <f t="array" aca="1" ref="BD10" ca="1">IF(INDIRECT(ADDRESS(3+$AM10,18,,,"var"))&lt;&gt;"Ti",INDIRECT(ADDRESS(3+$AM10,18,,,"var")),NULL)</f>
        <v>0.01</v>
      </c>
      <c r="BE10" s="64" cm="1">
        <f t="array" aca="1" ref="BE10" ca="1">IF(INDIRECT(ADDRESS(3+$AM10,19,,,"var"))&lt;&gt;"D10",INDIRECT(ADDRESS(3+$AM10,19,,,"var")),NULL)</f>
        <v>0</v>
      </c>
      <c r="BF10" s="64" cm="1">
        <f t="array" aca="1" ref="BF10" ca="1">IF(INDIRECT(ADDRESS(3+$AM10,20,,,"var"))&lt;&gt;"D50",INDIRECT(ADDRESS(3+$AM10,20,,,"var")),NULL)</f>
        <v>0</v>
      </c>
      <c r="BG10" s="64" cm="1">
        <f t="array" aca="1" ref="BG10" ca="1">IF(INDIRECT(ADDRESS(3+$AM10,21,,,"var"))&lt;&gt;"D90",INDIRECT(ADDRESS(3+$AM10,21,,,"var")),NULL)</f>
        <v>0</v>
      </c>
      <c r="BH10" s="64" cm="1">
        <f t="array" aca="1" ref="BH10" ca="1">IF(INDIRECT(ADDRESS(3+$AM10,22,,,"var"))&lt;&gt;"Carney Funnel (s/50g)",INDIRECT(ADDRESS(3+$AM10,22,,,"var")),NULL)</f>
        <v>0</v>
      </c>
      <c r="BI10" s="64" cm="1">
        <f t="array" aca="1" ref="BI10" ca="1">IF(INDIRECT(ADDRESS(3+$AM10,23,,,"var"))&lt;&gt;"Schuttdichte",INDIRECT(ADDRESS(3+$AM10,23,,,"var")),NULL)</f>
        <v>0</v>
      </c>
      <c r="BJ10" s="64" cm="1">
        <f t="array" aca="1" ref="BJ10" ca="1">IF(INDIRECT(ADDRESS(3+$AM10,24,,,"var"))&lt;&gt;"Klopfdichte",INDIRECT(ADDRESS(3+$AM10,24,,,"var")),NULL)</f>
        <v>0</v>
      </c>
      <c r="BK10" s="81"/>
      <c r="BL10" t="str">
        <f>var!AB$4</f>
        <v>parameter and powder check</v>
      </c>
      <c r="BM10" s="65"/>
      <c r="BN10" s="33"/>
      <c r="BO10" s="33"/>
      <c r="BP10" s="33"/>
      <c r="BQ10" s="33"/>
      <c r="BR10" s="31"/>
      <c r="BS10" s="31"/>
      <c r="BT10" s="29"/>
      <c r="BU10" s="29"/>
      <c r="BV10" s="29"/>
    </row>
    <row r="11" spans="1:74">
      <c r="A11" s="75">
        <v>1</v>
      </c>
      <c r="B11" s="84">
        <v>10</v>
      </c>
      <c r="C11" s="10" t="str">
        <f>var!Z$5</f>
        <v>Aconity</v>
      </c>
      <c r="D11" s="10" t="str">
        <f>var!AG$6</f>
        <v>Alaf parameter development</v>
      </c>
      <c r="E11" s="84">
        <v>260</v>
      </c>
      <c r="F11" s="84">
        <v>200</v>
      </c>
      <c r="G11" s="85">
        <v>30</v>
      </c>
      <c r="H11" s="84">
        <v>0.09</v>
      </c>
      <c r="I11" s="21"/>
      <c r="J11" s="81" t="str">
        <f>var!AD$2</f>
        <v>Density cube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81"/>
      <c r="AB11" s="81"/>
      <c r="AC11" s="10"/>
      <c r="AD11" s="10"/>
      <c r="AE11" s="10"/>
      <c r="AF11" s="10"/>
      <c r="AG11" s="10"/>
      <c r="AH11" s="10">
        <f t="shared" si="0"/>
        <v>1.9440000000000002</v>
      </c>
      <c r="AI11" s="10">
        <f t="shared" si="1"/>
        <v>481.48148148148147</v>
      </c>
      <c r="AJ11" s="62"/>
      <c r="AK11" s="90">
        <v>99.921000000000006</v>
      </c>
      <c r="AL11" s="81" t="str" cm="1">
        <f t="array" aca="1" ref="AL11" ca="1">IF(INDIRECT(ADDRESS(3+AM11,2,,,"var"))&lt;&gt;"Name of powder",INDIRECT(ADDRESS(3+AM11,2,,,"var")),NULL)</f>
        <v>AlMgty80</v>
      </c>
      <c r="AM11" s="77">
        <v>-1</v>
      </c>
      <c r="AN11" s="81"/>
      <c r="AO11" s="61" cm="1">
        <f t="array" aca="1" ref="AO11" ca="1">IF(INDIRECT(ADDRESS(3+$AM11,3,,,"var"))&lt;&gt;"&lt;=&gt;",INDIRECT(ADDRESS(3+$AM11,3,,,"var")),NULL)</f>
        <v>0</v>
      </c>
      <c r="AP11" s="61" cm="1">
        <f t="array" aca="1" ref="AP11" ca="1">IF(INDIRECT(ADDRESS(3+$AM11,4,,,"var"))&lt;&gt;"Si",INDIRECT(ADDRESS(3+$AM11,4,,,"var")),NULL)</f>
        <v>0</v>
      </c>
      <c r="AQ11" s="61" cm="1">
        <f t="array" aca="1" ref="AQ11" ca="1">IF(INDIRECT(ADDRESS(3+$AM11,5,,,"var"))&lt;&gt;"&lt;=&gt;",INDIRECT(ADDRESS(3+$AM11,5,,,"var")),NULL)</f>
        <v>0</v>
      </c>
      <c r="AR11" s="61" cm="1">
        <f t="array" aca="1" ref="AR11" ca="1">IF(INDIRECT(ADDRESS(3+$AM11,6,,,"var"))&lt;&gt;"Fe",INDIRECT(ADDRESS(3+$AM11,6,,,"var")),NULL)</f>
        <v>0.15</v>
      </c>
      <c r="AS11" s="61" t="str" cm="1">
        <f t="array" aca="1" ref="AS11" ca="1">IF(INDIRECT(ADDRESS(3+$AM11,7,,,"var"))&lt;&gt;"&lt;=&gt;",INDIRECT(ADDRESS(3+$AM11,7,,,"var")),NULL)</f>
        <v>&lt;</v>
      </c>
      <c r="AT11" s="61" cm="1">
        <f t="array" aca="1" ref="AT11" ca="1">IF(INDIRECT(ADDRESS(3+$AM11,8,,,"var"))&lt;&gt;"Cu",INDIRECT(ADDRESS(3+$AM11,8,,,"var")),NULL)</f>
        <v>0.01</v>
      </c>
      <c r="AU11" s="61" cm="1">
        <f t="array" aca="1" ref="AU11" ca="1">IF(INDIRECT(ADDRESS(3+$AM11,9,,,"var"))&lt;&gt;"&lt;=&gt;",INDIRECT(ADDRESS(3+$AM11,9,,,"var")),NULL)</f>
        <v>0</v>
      </c>
      <c r="AV11" s="61" cm="1">
        <f t="array" aca="1" ref="AV11" ca="1">IF(INDIRECT(ADDRESS(3+$AM11,10,,,"var"))&lt;&gt;"Mn",INDIRECT(ADDRESS(3+$AM11,10,,,"var")),NULL)</f>
        <v>0</v>
      </c>
      <c r="AW11" s="61" cm="1">
        <f t="array" aca="1" ref="AW11" ca="1">IF(INDIRECT(ADDRESS(3+$AM11,11,,,"var"))&lt;&gt;"&lt;=&gt;",INDIRECT(ADDRESS(3+$AM11,11,,,"var")),NULL)</f>
        <v>0</v>
      </c>
      <c r="AX11" s="61" cm="1">
        <f t="array" aca="1" ref="AX11" ca="1">IF(INDIRECT(ADDRESS(3+$AM11,12,,,"var"))&lt;&gt;"Mg",INDIRECT(ADDRESS(3+$AM11,12,,,"var")),NULL)</f>
        <v>8.32</v>
      </c>
      <c r="AY11" s="61" cm="1">
        <f t="array" aca="1" ref="AY11" ca="1">IF(INDIRECT(ADDRESS(3+$AM11,13,,,"var"))&lt;&gt;"&lt;=&gt;",INDIRECT(ADDRESS(3+$AM11,13,,,"var")),NULL)</f>
        <v>0</v>
      </c>
      <c r="AZ11" s="61" cm="1">
        <f t="array" aca="1" ref="AZ11" ca="1">IF(INDIRECT(ADDRESS(3+$AM11,14,,,"var"))&lt;&gt;"Be",INDIRECT(ADDRESS(3+$AM11,14,,,"var")),NULL)</f>
        <v>0</v>
      </c>
      <c r="BA11" s="61" cm="1">
        <f t="array" aca="1" ref="BA11" ca="1">IF(INDIRECT(ADDRESS(3+$AM11,15,,,"var"))&lt;&gt;"&lt;=&gt;",INDIRECT(ADDRESS(3+$AM11,15,,,"var")),NULL)</f>
        <v>0</v>
      </c>
      <c r="BB11" s="61" cm="1">
        <f t="array" aca="1" ref="BB11" ca="1">IF(INDIRECT(ADDRESS(3+$AM11,16,,,"var"))&lt;&gt;"Zn",INDIRECT(ADDRESS(3+$AM11,16,,,"var")),NULL)</f>
        <v>0</v>
      </c>
      <c r="BC11" s="61" t="str" cm="1">
        <f t="array" aca="1" ref="BC11" ca="1">IF(INDIRECT(ADDRESS(3+$AM11,17,,,"var"))&lt;&gt;"&lt;=&gt;",INDIRECT(ADDRESS(3+$AM11,17,,,"var")),NULL)</f>
        <v>&lt;</v>
      </c>
      <c r="BD11" s="61" cm="1">
        <f t="array" aca="1" ref="BD11" ca="1">IF(INDIRECT(ADDRESS(3+$AM11,18,,,"var"))&lt;&gt;"Ti",INDIRECT(ADDRESS(3+$AM11,18,,,"var")),NULL)</f>
        <v>0.01</v>
      </c>
      <c r="BE11" s="64" cm="1">
        <f t="array" aca="1" ref="BE11" ca="1">IF(INDIRECT(ADDRESS(3+$AM11,19,,,"var"))&lt;&gt;"D10",INDIRECT(ADDRESS(3+$AM11,19,,,"var")),NULL)</f>
        <v>0</v>
      </c>
      <c r="BF11" s="64" cm="1">
        <f t="array" aca="1" ref="BF11" ca="1">IF(INDIRECT(ADDRESS(3+$AM11,20,,,"var"))&lt;&gt;"D50",INDIRECT(ADDRESS(3+$AM11,20,,,"var")),NULL)</f>
        <v>0</v>
      </c>
      <c r="BG11" s="64" cm="1">
        <f t="array" aca="1" ref="BG11" ca="1">IF(INDIRECT(ADDRESS(3+$AM11,21,,,"var"))&lt;&gt;"D90",INDIRECT(ADDRESS(3+$AM11,21,,,"var")),NULL)</f>
        <v>0</v>
      </c>
      <c r="BH11" s="64" cm="1">
        <f t="array" aca="1" ref="BH11" ca="1">IF(INDIRECT(ADDRESS(3+$AM11,22,,,"var"))&lt;&gt;"Carney Funnel (s/50g)",INDIRECT(ADDRESS(3+$AM11,22,,,"var")),NULL)</f>
        <v>0</v>
      </c>
      <c r="BI11" s="64" cm="1">
        <f t="array" aca="1" ref="BI11" ca="1">IF(INDIRECT(ADDRESS(3+$AM11,23,,,"var"))&lt;&gt;"Schuttdichte",INDIRECT(ADDRESS(3+$AM11,23,,,"var")),NULL)</f>
        <v>0</v>
      </c>
      <c r="BJ11" s="64" cm="1">
        <f t="array" aca="1" ref="BJ11" ca="1">IF(INDIRECT(ADDRESS(3+$AM11,24,,,"var"))&lt;&gt;"Klopfdichte",INDIRECT(ADDRESS(3+$AM11,24,,,"var")),NULL)</f>
        <v>0</v>
      </c>
      <c r="BK11" s="81"/>
      <c r="BL11" t="str">
        <f>var!AB$4</f>
        <v>parameter and powder check</v>
      </c>
      <c r="BM11" s="65"/>
      <c r="BN11" s="33"/>
      <c r="BO11" s="33"/>
      <c r="BP11" s="33"/>
      <c r="BQ11" s="33"/>
      <c r="BR11" s="31"/>
      <c r="BS11" s="31"/>
      <c r="BT11" s="29"/>
      <c r="BU11" s="29"/>
      <c r="BV11" s="29"/>
    </row>
    <row r="12" spans="1:74">
      <c r="A12" s="75">
        <v>1</v>
      </c>
      <c r="B12" s="84">
        <v>11</v>
      </c>
      <c r="C12" s="10" t="str">
        <f>var!Z$5</f>
        <v>Aconity</v>
      </c>
      <c r="D12" s="10" t="str">
        <f>var!AG$6</f>
        <v>Alaf parameter development</v>
      </c>
      <c r="E12" s="10">
        <v>200</v>
      </c>
      <c r="F12" s="84">
        <v>220</v>
      </c>
      <c r="G12" s="85">
        <v>30</v>
      </c>
      <c r="H12" s="84">
        <v>7.0000000000000007E-2</v>
      </c>
      <c r="I12" s="21"/>
      <c r="J12" s="81" t="str">
        <f>var!AD$2</f>
        <v>Density cube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81"/>
      <c r="AB12" s="81"/>
      <c r="AC12" s="10"/>
      <c r="AD12" s="10"/>
      <c r="AE12" s="10"/>
      <c r="AF12" s="10"/>
      <c r="AG12" s="10"/>
      <c r="AH12" s="10">
        <f t="shared" si="0"/>
        <v>1.6632</v>
      </c>
      <c r="AI12" s="10">
        <f t="shared" si="1"/>
        <v>432.90043290043286</v>
      </c>
      <c r="AJ12" s="62"/>
      <c r="AK12" s="90">
        <v>99.822000000000003</v>
      </c>
      <c r="AL12" s="28" t="str" cm="1">
        <f t="array" aca="1" ref="AL12" ca="1">IF(INDIRECT(ADDRESS(3+AM12,2,,,"var"))&lt;&gt;"Name of powder",INDIRECT(ADDRESS(3+AM12,2,,,"var")),NULL)</f>
        <v>AlMgty80</v>
      </c>
      <c r="AM12" s="77">
        <v>-1</v>
      </c>
      <c r="AN12" s="81"/>
      <c r="AO12" s="61" cm="1">
        <f t="array" aca="1" ref="AO12" ca="1">IF(INDIRECT(ADDRESS(3+$AM12,3,,,"var"))&lt;&gt;"&lt;=&gt;",INDIRECT(ADDRESS(3+$AM12,3,,,"var")),NULL)</f>
        <v>0</v>
      </c>
      <c r="AP12" s="61" cm="1">
        <f t="array" aca="1" ref="AP12" ca="1">IF(INDIRECT(ADDRESS(3+$AM12,4,,,"var"))&lt;&gt;"Si",INDIRECT(ADDRESS(3+$AM12,4,,,"var")),NULL)</f>
        <v>0</v>
      </c>
      <c r="AQ12" s="61" cm="1">
        <f t="array" aca="1" ref="AQ12" ca="1">IF(INDIRECT(ADDRESS(3+$AM12,5,,,"var"))&lt;&gt;"&lt;=&gt;",INDIRECT(ADDRESS(3+$AM12,5,,,"var")),NULL)</f>
        <v>0</v>
      </c>
      <c r="AR12" s="61" cm="1">
        <f t="array" aca="1" ref="AR12" ca="1">IF(INDIRECT(ADDRESS(3+$AM12,6,,,"var"))&lt;&gt;"Fe",INDIRECT(ADDRESS(3+$AM12,6,,,"var")),NULL)</f>
        <v>0.15</v>
      </c>
      <c r="AS12" s="61" t="str" cm="1">
        <f t="array" aca="1" ref="AS12" ca="1">IF(INDIRECT(ADDRESS(3+$AM12,7,,,"var"))&lt;&gt;"&lt;=&gt;",INDIRECT(ADDRESS(3+$AM12,7,,,"var")),NULL)</f>
        <v>&lt;</v>
      </c>
      <c r="AT12" s="61" cm="1">
        <f t="array" aca="1" ref="AT12" ca="1">IF(INDIRECT(ADDRESS(3+$AM12,8,,,"var"))&lt;&gt;"Cu",INDIRECT(ADDRESS(3+$AM12,8,,,"var")),NULL)</f>
        <v>0.01</v>
      </c>
      <c r="AU12" s="61" cm="1">
        <f t="array" aca="1" ref="AU12" ca="1">IF(INDIRECT(ADDRESS(3+$AM12,9,,,"var"))&lt;&gt;"&lt;=&gt;",INDIRECT(ADDRESS(3+$AM12,9,,,"var")),NULL)</f>
        <v>0</v>
      </c>
      <c r="AV12" s="61" cm="1">
        <f t="array" aca="1" ref="AV12" ca="1">IF(INDIRECT(ADDRESS(3+$AM12,10,,,"var"))&lt;&gt;"Mn",INDIRECT(ADDRESS(3+$AM12,10,,,"var")),NULL)</f>
        <v>0</v>
      </c>
      <c r="AW12" s="61" cm="1">
        <f t="array" aca="1" ref="AW12" ca="1">IF(INDIRECT(ADDRESS(3+$AM12,11,,,"var"))&lt;&gt;"&lt;=&gt;",INDIRECT(ADDRESS(3+$AM12,11,,,"var")),NULL)</f>
        <v>0</v>
      </c>
      <c r="AX12" s="61" cm="1">
        <f t="array" aca="1" ref="AX12" ca="1">IF(INDIRECT(ADDRESS(3+$AM12,12,,,"var"))&lt;&gt;"Mg",INDIRECT(ADDRESS(3+$AM12,12,,,"var")),NULL)</f>
        <v>8.32</v>
      </c>
      <c r="AY12" s="61" cm="1">
        <f t="array" aca="1" ref="AY12" ca="1">IF(INDIRECT(ADDRESS(3+$AM12,13,,,"var"))&lt;&gt;"&lt;=&gt;",INDIRECT(ADDRESS(3+$AM12,13,,,"var")),NULL)</f>
        <v>0</v>
      </c>
      <c r="AZ12" s="61" cm="1">
        <f t="array" aca="1" ref="AZ12" ca="1">IF(INDIRECT(ADDRESS(3+$AM12,14,,,"var"))&lt;&gt;"Be",INDIRECT(ADDRESS(3+$AM12,14,,,"var")),NULL)</f>
        <v>0</v>
      </c>
      <c r="BA12" s="61" cm="1">
        <f t="array" aca="1" ref="BA12" ca="1">IF(INDIRECT(ADDRESS(3+$AM12,15,,,"var"))&lt;&gt;"&lt;=&gt;",INDIRECT(ADDRESS(3+$AM12,15,,,"var")),NULL)</f>
        <v>0</v>
      </c>
      <c r="BB12" s="61" cm="1">
        <f t="array" aca="1" ref="BB12" ca="1">IF(INDIRECT(ADDRESS(3+$AM12,16,,,"var"))&lt;&gt;"Zn",INDIRECT(ADDRESS(3+$AM12,16,,,"var")),NULL)</f>
        <v>0</v>
      </c>
      <c r="BC12" s="61" t="str" cm="1">
        <f t="array" aca="1" ref="BC12" ca="1">IF(INDIRECT(ADDRESS(3+$AM12,17,,,"var"))&lt;&gt;"&lt;=&gt;",INDIRECT(ADDRESS(3+$AM12,17,,,"var")),NULL)</f>
        <v>&lt;</v>
      </c>
      <c r="BD12" s="61" cm="1">
        <f t="array" aca="1" ref="BD12" ca="1">IF(INDIRECT(ADDRESS(3+$AM12,18,,,"var"))&lt;&gt;"Ti",INDIRECT(ADDRESS(3+$AM12,18,,,"var")),NULL)</f>
        <v>0.01</v>
      </c>
      <c r="BE12" s="64" cm="1">
        <f t="array" aca="1" ref="BE12" ca="1">IF(INDIRECT(ADDRESS(3+$AM12,19,,,"var"))&lt;&gt;"D10",INDIRECT(ADDRESS(3+$AM12,19,,,"var")),NULL)</f>
        <v>0</v>
      </c>
      <c r="BF12" s="64" cm="1">
        <f t="array" aca="1" ref="BF12" ca="1">IF(INDIRECT(ADDRESS(3+$AM12,20,,,"var"))&lt;&gt;"D50",INDIRECT(ADDRESS(3+$AM12,20,,,"var")),NULL)</f>
        <v>0</v>
      </c>
      <c r="BG12" s="64" cm="1">
        <f t="array" aca="1" ref="BG12" ca="1">IF(INDIRECT(ADDRESS(3+$AM12,21,,,"var"))&lt;&gt;"D90",INDIRECT(ADDRESS(3+$AM12,21,,,"var")),NULL)</f>
        <v>0</v>
      </c>
      <c r="BH12" s="64" cm="1">
        <f t="array" aca="1" ref="BH12" ca="1">IF(INDIRECT(ADDRESS(3+$AM12,22,,,"var"))&lt;&gt;"Carney Funnel (s/50g)",INDIRECT(ADDRESS(3+$AM12,22,,,"var")),NULL)</f>
        <v>0</v>
      </c>
      <c r="BI12" s="64" cm="1">
        <f t="array" aca="1" ref="BI12" ca="1">IF(INDIRECT(ADDRESS(3+$AM12,23,,,"var"))&lt;&gt;"Schuttdichte",INDIRECT(ADDRESS(3+$AM12,23,,,"var")),NULL)</f>
        <v>0</v>
      </c>
      <c r="BJ12" s="64" cm="1">
        <f t="array" aca="1" ref="BJ12" ca="1">IF(INDIRECT(ADDRESS(3+$AM12,24,,,"var"))&lt;&gt;"Klopfdichte",INDIRECT(ADDRESS(3+$AM12,24,,,"var")),NULL)</f>
        <v>0</v>
      </c>
      <c r="BK12" s="81"/>
      <c r="BL12" t="str">
        <f>var!AB$4</f>
        <v>parameter and powder check</v>
      </c>
      <c r="BM12" s="65"/>
      <c r="BN12" s="33"/>
      <c r="BO12" s="33"/>
      <c r="BP12" s="33"/>
      <c r="BQ12" s="33"/>
      <c r="BR12" s="31"/>
      <c r="BS12" s="31"/>
      <c r="BT12" s="29"/>
      <c r="BU12" s="29"/>
      <c r="BV12" s="29"/>
    </row>
    <row r="13" spans="1:74">
      <c r="A13" s="75">
        <v>1</v>
      </c>
      <c r="B13" s="84">
        <v>12</v>
      </c>
      <c r="C13" s="10" t="str">
        <f>var!Z$5</f>
        <v>Aconity</v>
      </c>
      <c r="D13" s="10" t="str">
        <f>var!AG$6</f>
        <v>Alaf parameter development</v>
      </c>
      <c r="E13" s="10">
        <v>200</v>
      </c>
      <c r="F13" s="84">
        <v>220</v>
      </c>
      <c r="G13" s="85">
        <v>30</v>
      </c>
      <c r="H13" s="84">
        <v>7.0000000000000007E-2</v>
      </c>
      <c r="I13" s="21"/>
      <c r="J13" s="81" t="str">
        <f>var!AD$2</f>
        <v>Density cube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81"/>
      <c r="AB13" s="81"/>
      <c r="AC13" s="10"/>
      <c r="AD13" s="10"/>
      <c r="AE13" s="10"/>
      <c r="AF13" s="10"/>
      <c r="AG13" s="10"/>
      <c r="AH13" s="10">
        <f t="shared" si="0"/>
        <v>1.6632</v>
      </c>
      <c r="AI13" s="10">
        <f t="shared" si="1"/>
        <v>432.90043290043286</v>
      </c>
      <c r="AJ13" s="62"/>
      <c r="AK13" s="90">
        <v>99.822000000000003</v>
      </c>
      <c r="AL13" s="28" t="str" cm="1">
        <f t="array" aca="1" ref="AL13" ca="1">IF(INDIRECT(ADDRESS(3+AM13,2,,,"var"))&lt;&gt;"Name of powder",INDIRECT(ADDRESS(3+AM13,2,,,"var")),NULL)</f>
        <v>AlMgty80</v>
      </c>
      <c r="AM13" s="77">
        <v>-1</v>
      </c>
      <c r="AN13" s="81"/>
      <c r="AO13" s="61" cm="1">
        <f t="array" aca="1" ref="AO13" ca="1">IF(INDIRECT(ADDRESS(3+$AM13,3,,,"var"))&lt;&gt;"&lt;=&gt;",INDIRECT(ADDRESS(3+$AM13,3,,,"var")),NULL)</f>
        <v>0</v>
      </c>
      <c r="AP13" s="61" cm="1">
        <f t="array" aca="1" ref="AP13" ca="1">IF(INDIRECT(ADDRESS(3+$AM13,4,,,"var"))&lt;&gt;"Si",INDIRECT(ADDRESS(3+$AM13,4,,,"var")),NULL)</f>
        <v>0</v>
      </c>
      <c r="AQ13" s="61" cm="1">
        <f t="array" aca="1" ref="AQ13" ca="1">IF(INDIRECT(ADDRESS(3+$AM13,5,,,"var"))&lt;&gt;"&lt;=&gt;",INDIRECT(ADDRESS(3+$AM13,5,,,"var")),NULL)</f>
        <v>0</v>
      </c>
      <c r="AR13" s="61" cm="1">
        <f t="array" aca="1" ref="AR13" ca="1">IF(INDIRECT(ADDRESS(3+$AM13,6,,,"var"))&lt;&gt;"Fe",INDIRECT(ADDRESS(3+$AM13,6,,,"var")),NULL)</f>
        <v>0.15</v>
      </c>
      <c r="AS13" s="61" t="str" cm="1">
        <f t="array" aca="1" ref="AS13" ca="1">IF(INDIRECT(ADDRESS(3+$AM13,7,,,"var"))&lt;&gt;"&lt;=&gt;",INDIRECT(ADDRESS(3+$AM13,7,,,"var")),NULL)</f>
        <v>&lt;</v>
      </c>
      <c r="AT13" s="61" cm="1">
        <f t="array" aca="1" ref="AT13" ca="1">IF(INDIRECT(ADDRESS(3+$AM13,8,,,"var"))&lt;&gt;"Cu",INDIRECT(ADDRESS(3+$AM13,8,,,"var")),NULL)</f>
        <v>0.01</v>
      </c>
      <c r="AU13" s="61" cm="1">
        <f t="array" aca="1" ref="AU13" ca="1">IF(INDIRECT(ADDRESS(3+$AM13,9,,,"var"))&lt;&gt;"&lt;=&gt;",INDIRECT(ADDRESS(3+$AM13,9,,,"var")),NULL)</f>
        <v>0</v>
      </c>
      <c r="AV13" s="61" cm="1">
        <f t="array" aca="1" ref="AV13" ca="1">IF(INDIRECT(ADDRESS(3+$AM13,10,,,"var"))&lt;&gt;"Mn",INDIRECT(ADDRESS(3+$AM13,10,,,"var")),NULL)</f>
        <v>0</v>
      </c>
      <c r="AW13" s="61" cm="1">
        <f t="array" aca="1" ref="AW13" ca="1">IF(INDIRECT(ADDRESS(3+$AM13,11,,,"var"))&lt;&gt;"&lt;=&gt;",INDIRECT(ADDRESS(3+$AM13,11,,,"var")),NULL)</f>
        <v>0</v>
      </c>
      <c r="AX13" s="61" cm="1">
        <f t="array" aca="1" ref="AX13" ca="1">IF(INDIRECT(ADDRESS(3+$AM13,12,,,"var"))&lt;&gt;"Mg",INDIRECT(ADDRESS(3+$AM13,12,,,"var")),NULL)</f>
        <v>8.32</v>
      </c>
      <c r="AY13" s="61" cm="1">
        <f t="array" aca="1" ref="AY13" ca="1">IF(INDIRECT(ADDRESS(3+$AM13,13,,,"var"))&lt;&gt;"&lt;=&gt;",INDIRECT(ADDRESS(3+$AM13,13,,,"var")),NULL)</f>
        <v>0</v>
      </c>
      <c r="AZ13" s="61" cm="1">
        <f t="array" aca="1" ref="AZ13" ca="1">IF(INDIRECT(ADDRESS(3+$AM13,14,,,"var"))&lt;&gt;"Be",INDIRECT(ADDRESS(3+$AM13,14,,,"var")),NULL)</f>
        <v>0</v>
      </c>
      <c r="BA13" s="61" cm="1">
        <f t="array" aca="1" ref="BA13" ca="1">IF(INDIRECT(ADDRESS(3+$AM13,15,,,"var"))&lt;&gt;"&lt;=&gt;",INDIRECT(ADDRESS(3+$AM13,15,,,"var")),NULL)</f>
        <v>0</v>
      </c>
      <c r="BB13" s="61" cm="1">
        <f t="array" aca="1" ref="BB13" ca="1">IF(INDIRECT(ADDRESS(3+$AM13,16,,,"var"))&lt;&gt;"Zn",INDIRECT(ADDRESS(3+$AM13,16,,,"var")),NULL)</f>
        <v>0</v>
      </c>
      <c r="BC13" s="61" t="str" cm="1">
        <f t="array" aca="1" ref="BC13" ca="1">IF(INDIRECT(ADDRESS(3+$AM13,17,,,"var"))&lt;&gt;"&lt;=&gt;",INDIRECT(ADDRESS(3+$AM13,17,,,"var")),NULL)</f>
        <v>&lt;</v>
      </c>
      <c r="BD13" s="61" cm="1">
        <f t="array" aca="1" ref="BD13" ca="1">IF(INDIRECT(ADDRESS(3+$AM13,18,,,"var"))&lt;&gt;"Ti",INDIRECT(ADDRESS(3+$AM13,18,,,"var")),NULL)</f>
        <v>0.01</v>
      </c>
      <c r="BE13" s="64" cm="1">
        <f t="array" aca="1" ref="BE13" ca="1">IF(INDIRECT(ADDRESS(3+$AM13,19,,,"var"))&lt;&gt;"D10",INDIRECT(ADDRESS(3+$AM13,19,,,"var")),NULL)</f>
        <v>0</v>
      </c>
      <c r="BF13" s="64" cm="1">
        <f t="array" aca="1" ref="BF13" ca="1">IF(INDIRECT(ADDRESS(3+$AM13,20,,,"var"))&lt;&gt;"D50",INDIRECT(ADDRESS(3+$AM13,20,,,"var")),NULL)</f>
        <v>0</v>
      </c>
      <c r="BG13" s="64" cm="1">
        <f t="array" aca="1" ref="BG13" ca="1">IF(INDIRECT(ADDRESS(3+$AM13,21,,,"var"))&lt;&gt;"D90",INDIRECT(ADDRESS(3+$AM13,21,,,"var")),NULL)</f>
        <v>0</v>
      </c>
      <c r="BH13" s="64" cm="1">
        <f t="array" aca="1" ref="BH13" ca="1">IF(INDIRECT(ADDRESS(3+$AM13,22,,,"var"))&lt;&gt;"Carney Funnel (s/50g)",INDIRECT(ADDRESS(3+$AM13,22,,,"var")),NULL)</f>
        <v>0</v>
      </c>
      <c r="BI13" s="64" cm="1">
        <f t="array" aca="1" ref="BI13" ca="1">IF(INDIRECT(ADDRESS(3+$AM13,23,,,"var"))&lt;&gt;"Schuttdichte",INDIRECT(ADDRESS(3+$AM13,23,,,"var")),NULL)</f>
        <v>0</v>
      </c>
      <c r="BJ13" s="64" cm="1">
        <f t="array" aca="1" ref="BJ13" ca="1">IF(INDIRECT(ADDRESS(3+$AM13,24,,,"var"))&lt;&gt;"Klopfdichte",INDIRECT(ADDRESS(3+$AM13,24,,,"var")),NULL)</f>
        <v>0</v>
      </c>
      <c r="BK13" s="81"/>
      <c r="BL13" t="str">
        <f>var!AB$4</f>
        <v>parameter and powder check</v>
      </c>
      <c r="BM13" s="65"/>
      <c r="BN13" s="33"/>
      <c r="BO13" s="33"/>
      <c r="BP13" s="33"/>
      <c r="BQ13" s="33"/>
      <c r="BR13" s="31"/>
      <c r="BS13" s="31"/>
      <c r="BT13" s="29"/>
      <c r="BU13" s="29"/>
      <c r="BV13" s="29"/>
    </row>
    <row r="14" spans="1:74">
      <c r="A14" s="75">
        <v>1</v>
      </c>
      <c r="B14" s="84">
        <v>13</v>
      </c>
      <c r="C14" s="10" t="str">
        <f>var!Z$5</f>
        <v>Aconity</v>
      </c>
      <c r="D14" s="10" t="str">
        <f>var!AG$6</f>
        <v>Alaf parameter development</v>
      </c>
      <c r="E14" s="10">
        <v>200</v>
      </c>
      <c r="F14" s="84">
        <v>220</v>
      </c>
      <c r="G14" s="85">
        <v>30</v>
      </c>
      <c r="H14" s="84">
        <v>7.0000000000000007E-2</v>
      </c>
      <c r="I14" s="21"/>
      <c r="J14" s="81" t="str">
        <f>var!AD$2</f>
        <v>Density cube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81"/>
      <c r="AB14" s="81"/>
      <c r="AC14" s="10"/>
      <c r="AD14" s="10"/>
      <c r="AE14" s="10"/>
      <c r="AF14" s="10"/>
      <c r="AG14" s="10"/>
      <c r="AH14" s="10">
        <f t="shared" si="0"/>
        <v>1.6632</v>
      </c>
      <c r="AI14" s="10">
        <f t="shared" si="1"/>
        <v>432.90043290043286</v>
      </c>
      <c r="AJ14" s="62"/>
      <c r="AK14" s="90">
        <v>99.822000000000003</v>
      </c>
      <c r="AL14" s="81" t="str" cm="1">
        <f t="array" aca="1" ref="AL14" ca="1">IF(INDIRECT(ADDRESS(3+AM14,2,,,"var"))&lt;&gt;"Name of powder",INDIRECT(ADDRESS(3+AM14,2,,,"var")),NULL)</f>
        <v>AlMgty80</v>
      </c>
      <c r="AM14" s="77">
        <v>-1</v>
      </c>
      <c r="AN14" s="81"/>
      <c r="AO14" s="61" cm="1">
        <f t="array" aca="1" ref="AO14" ca="1">IF(INDIRECT(ADDRESS(3+$AM14,3,,,"var"))&lt;&gt;"&lt;=&gt;",INDIRECT(ADDRESS(3+$AM14,3,,,"var")),NULL)</f>
        <v>0</v>
      </c>
      <c r="AP14" s="61" cm="1">
        <f t="array" aca="1" ref="AP14" ca="1">IF(INDIRECT(ADDRESS(3+$AM14,4,,,"var"))&lt;&gt;"Si",INDIRECT(ADDRESS(3+$AM14,4,,,"var")),NULL)</f>
        <v>0</v>
      </c>
      <c r="AQ14" s="61" cm="1">
        <f t="array" aca="1" ref="AQ14" ca="1">IF(INDIRECT(ADDRESS(3+$AM14,5,,,"var"))&lt;&gt;"&lt;=&gt;",INDIRECT(ADDRESS(3+$AM14,5,,,"var")),NULL)</f>
        <v>0</v>
      </c>
      <c r="AR14" s="61" cm="1">
        <f t="array" aca="1" ref="AR14" ca="1">IF(INDIRECT(ADDRESS(3+$AM14,6,,,"var"))&lt;&gt;"Fe",INDIRECT(ADDRESS(3+$AM14,6,,,"var")),NULL)</f>
        <v>0.15</v>
      </c>
      <c r="AS14" s="61" t="str" cm="1">
        <f t="array" aca="1" ref="AS14" ca="1">IF(INDIRECT(ADDRESS(3+$AM14,7,,,"var"))&lt;&gt;"&lt;=&gt;",INDIRECT(ADDRESS(3+$AM14,7,,,"var")),NULL)</f>
        <v>&lt;</v>
      </c>
      <c r="AT14" s="61" cm="1">
        <f t="array" aca="1" ref="AT14" ca="1">IF(INDIRECT(ADDRESS(3+$AM14,8,,,"var"))&lt;&gt;"Cu",INDIRECT(ADDRESS(3+$AM14,8,,,"var")),NULL)</f>
        <v>0.01</v>
      </c>
      <c r="AU14" s="61" cm="1">
        <f t="array" aca="1" ref="AU14" ca="1">IF(INDIRECT(ADDRESS(3+$AM14,9,,,"var"))&lt;&gt;"&lt;=&gt;",INDIRECT(ADDRESS(3+$AM14,9,,,"var")),NULL)</f>
        <v>0</v>
      </c>
      <c r="AV14" s="61" cm="1">
        <f t="array" aca="1" ref="AV14" ca="1">IF(INDIRECT(ADDRESS(3+$AM14,10,,,"var"))&lt;&gt;"Mn",INDIRECT(ADDRESS(3+$AM14,10,,,"var")),NULL)</f>
        <v>0</v>
      </c>
      <c r="AW14" s="61" cm="1">
        <f t="array" aca="1" ref="AW14" ca="1">IF(INDIRECT(ADDRESS(3+$AM14,11,,,"var"))&lt;&gt;"&lt;=&gt;",INDIRECT(ADDRESS(3+$AM14,11,,,"var")),NULL)</f>
        <v>0</v>
      </c>
      <c r="AX14" s="61" cm="1">
        <f t="array" aca="1" ref="AX14" ca="1">IF(INDIRECT(ADDRESS(3+$AM14,12,,,"var"))&lt;&gt;"Mg",INDIRECT(ADDRESS(3+$AM14,12,,,"var")),NULL)</f>
        <v>8.32</v>
      </c>
      <c r="AY14" s="61" cm="1">
        <f t="array" aca="1" ref="AY14" ca="1">IF(INDIRECT(ADDRESS(3+$AM14,13,,,"var"))&lt;&gt;"&lt;=&gt;",INDIRECT(ADDRESS(3+$AM14,13,,,"var")),NULL)</f>
        <v>0</v>
      </c>
      <c r="AZ14" s="61" cm="1">
        <f t="array" aca="1" ref="AZ14" ca="1">IF(INDIRECT(ADDRESS(3+$AM14,14,,,"var"))&lt;&gt;"Be",INDIRECT(ADDRESS(3+$AM14,14,,,"var")),NULL)</f>
        <v>0</v>
      </c>
      <c r="BA14" s="61" cm="1">
        <f t="array" aca="1" ref="BA14" ca="1">IF(INDIRECT(ADDRESS(3+$AM14,15,,,"var"))&lt;&gt;"&lt;=&gt;",INDIRECT(ADDRESS(3+$AM14,15,,,"var")),NULL)</f>
        <v>0</v>
      </c>
      <c r="BB14" s="61" cm="1">
        <f t="array" aca="1" ref="BB14" ca="1">IF(INDIRECT(ADDRESS(3+$AM14,16,,,"var"))&lt;&gt;"Zn",INDIRECT(ADDRESS(3+$AM14,16,,,"var")),NULL)</f>
        <v>0</v>
      </c>
      <c r="BC14" s="61" t="str" cm="1">
        <f t="array" aca="1" ref="BC14" ca="1">IF(INDIRECT(ADDRESS(3+$AM14,17,,,"var"))&lt;&gt;"&lt;=&gt;",INDIRECT(ADDRESS(3+$AM14,17,,,"var")),NULL)</f>
        <v>&lt;</v>
      </c>
      <c r="BD14" s="61" cm="1">
        <f t="array" aca="1" ref="BD14" ca="1">IF(INDIRECT(ADDRESS(3+$AM14,18,,,"var"))&lt;&gt;"Ti",INDIRECT(ADDRESS(3+$AM14,18,,,"var")),NULL)</f>
        <v>0.01</v>
      </c>
      <c r="BE14" s="64" cm="1">
        <f t="array" aca="1" ref="BE14" ca="1">IF(INDIRECT(ADDRESS(3+$AM14,19,,,"var"))&lt;&gt;"D10",INDIRECT(ADDRESS(3+$AM14,19,,,"var")),NULL)</f>
        <v>0</v>
      </c>
      <c r="BF14" s="64" cm="1">
        <f t="array" aca="1" ref="BF14" ca="1">IF(INDIRECT(ADDRESS(3+$AM14,20,,,"var"))&lt;&gt;"D50",INDIRECT(ADDRESS(3+$AM14,20,,,"var")),NULL)</f>
        <v>0</v>
      </c>
      <c r="BG14" s="64" cm="1">
        <f t="array" aca="1" ref="BG14" ca="1">IF(INDIRECT(ADDRESS(3+$AM14,21,,,"var"))&lt;&gt;"D90",INDIRECT(ADDRESS(3+$AM14,21,,,"var")),NULL)</f>
        <v>0</v>
      </c>
      <c r="BH14" s="64" cm="1">
        <f t="array" aca="1" ref="BH14" ca="1">IF(INDIRECT(ADDRESS(3+$AM14,22,,,"var"))&lt;&gt;"Carney Funnel (s/50g)",INDIRECT(ADDRESS(3+$AM14,22,,,"var")),NULL)</f>
        <v>0</v>
      </c>
      <c r="BI14" s="64" cm="1">
        <f t="array" aca="1" ref="BI14" ca="1">IF(INDIRECT(ADDRESS(3+$AM14,23,,,"var"))&lt;&gt;"Schuttdichte",INDIRECT(ADDRESS(3+$AM14,23,,,"var")),NULL)</f>
        <v>0</v>
      </c>
      <c r="BJ14" s="64" cm="1">
        <f t="array" aca="1" ref="BJ14" ca="1">IF(INDIRECT(ADDRESS(3+$AM14,24,,,"var"))&lt;&gt;"Klopfdichte",INDIRECT(ADDRESS(3+$AM14,24,,,"var")),NULL)</f>
        <v>0</v>
      </c>
      <c r="BK14" s="81"/>
      <c r="BL14" t="str">
        <f>var!AB$4</f>
        <v>parameter and powder check</v>
      </c>
      <c r="BM14" s="65"/>
      <c r="BN14" s="31"/>
      <c r="BO14" s="31"/>
      <c r="BP14" s="31"/>
      <c r="BQ14" s="31"/>
      <c r="BR14" s="31"/>
      <c r="BS14" s="31"/>
      <c r="BT14" s="29"/>
      <c r="BU14" s="29"/>
      <c r="BV14" s="29"/>
    </row>
    <row r="15" spans="1:74">
      <c r="A15" s="75">
        <v>1</v>
      </c>
      <c r="B15" s="84">
        <v>14</v>
      </c>
      <c r="C15" s="10" t="str">
        <f>var!Z$5</f>
        <v>Aconity</v>
      </c>
      <c r="D15" s="10" t="str">
        <f>var!AG$6</f>
        <v>Alaf parameter development</v>
      </c>
      <c r="E15" s="10">
        <v>200</v>
      </c>
      <c r="F15" s="84">
        <v>220</v>
      </c>
      <c r="G15" s="85">
        <v>30</v>
      </c>
      <c r="H15" s="84">
        <v>7.0000000000000007E-2</v>
      </c>
      <c r="I15" s="21"/>
      <c r="J15" s="81" t="str">
        <f>var!AD$2</f>
        <v>Density cube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81"/>
      <c r="AB15" s="81"/>
      <c r="AC15" s="10"/>
      <c r="AD15" s="10"/>
      <c r="AE15" s="10"/>
      <c r="AF15" s="10"/>
      <c r="AG15" s="10"/>
      <c r="AH15" s="10">
        <f t="shared" si="0"/>
        <v>1.6632</v>
      </c>
      <c r="AI15" s="10">
        <f t="shared" si="1"/>
        <v>432.90043290043286</v>
      </c>
      <c r="AJ15" s="62"/>
      <c r="AK15" s="90">
        <v>99.822000000000003</v>
      </c>
      <c r="AL15" s="81" t="str" cm="1">
        <f t="array" aca="1" ref="AL15" ca="1">IF(INDIRECT(ADDRESS(3+AM15,2,,,"var"))&lt;&gt;"Name of powder",INDIRECT(ADDRESS(3+AM15,2,,,"var")),NULL)</f>
        <v>AlMgty80</v>
      </c>
      <c r="AM15" s="77">
        <v>-1</v>
      </c>
      <c r="AN15" s="81"/>
      <c r="AO15" s="61" cm="1">
        <f t="array" aca="1" ref="AO15" ca="1">IF(INDIRECT(ADDRESS(3+$AM15,3,,,"var"))&lt;&gt;"&lt;=&gt;",INDIRECT(ADDRESS(3+$AM15,3,,,"var")),NULL)</f>
        <v>0</v>
      </c>
      <c r="AP15" s="61" cm="1">
        <f t="array" aca="1" ref="AP15" ca="1">IF(INDIRECT(ADDRESS(3+$AM15,4,,,"var"))&lt;&gt;"Si",INDIRECT(ADDRESS(3+$AM15,4,,,"var")),NULL)</f>
        <v>0</v>
      </c>
      <c r="AQ15" s="61" cm="1">
        <f t="array" aca="1" ref="AQ15" ca="1">IF(INDIRECT(ADDRESS(3+$AM15,5,,,"var"))&lt;&gt;"&lt;=&gt;",INDIRECT(ADDRESS(3+$AM15,5,,,"var")),NULL)</f>
        <v>0</v>
      </c>
      <c r="AR15" s="61" cm="1">
        <f t="array" aca="1" ref="AR15" ca="1">IF(INDIRECT(ADDRESS(3+$AM15,6,,,"var"))&lt;&gt;"Fe",INDIRECT(ADDRESS(3+$AM15,6,,,"var")),NULL)</f>
        <v>0.15</v>
      </c>
      <c r="AS15" s="61" t="str" cm="1">
        <f t="array" aca="1" ref="AS15" ca="1">IF(INDIRECT(ADDRESS(3+$AM15,7,,,"var"))&lt;&gt;"&lt;=&gt;",INDIRECT(ADDRESS(3+$AM15,7,,,"var")),NULL)</f>
        <v>&lt;</v>
      </c>
      <c r="AT15" s="61" cm="1">
        <f t="array" aca="1" ref="AT15" ca="1">IF(INDIRECT(ADDRESS(3+$AM15,8,,,"var"))&lt;&gt;"Cu",INDIRECT(ADDRESS(3+$AM15,8,,,"var")),NULL)</f>
        <v>0.01</v>
      </c>
      <c r="AU15" s="61" cm="1">
        <f t="array" aca="1" ref="AU15" ca="1">IF(INDIRECT(ADDRESS(3+$AM15,9,,,"var"))&lt;&gt;"&lt;=&gt;",INDIRECT(ADDRESS(3+$AM15,9,,,"var")),NULL)</f>
        <v>0</v>
      </c>
      <c r="AV15" s="61" cm="1">
        <f t="array" aca="1" ref="AV15" ca="1">IF(INDIRECT(ADDRESS(3+$AM15,10,,,"var"))&lt;&gt;"Mn",INDIRECT(ADDRESS(3+$AM15,10,,,"var")),NULL)</f>
        <v>0</v>
      </c>
      <c r="AW15" s="61" cm="1">
        <f t="array" aca="1" ref="AW15" ca="1">IF(INDIRECT(ADDRESS(3+$AM15,11,,,"var"))&lt;&gt;"&lt;=&gt;",INDIRECT(ADDRESS(3+$AM15,11,,,"var")),NULL)</f>
        <v>0</v>
      </c>
      <c r="AX15" s="61" cm="1">
        <f t="array" aca="1" ref="AX15" ca="1">IF(INDIRECT(ADDRESS(3+$AM15,12,,,"var"))&lt;&gt;"Mg",INDIRECT(ADDRESS(3+$AM15,12,,,"var")),NULL)</f>
        <v>8.32</v>
      </c>
      <c r="AY15" s="61" cm="1">
        <f t="array" aca="1" ref="AY15" ca="1">IF(INDIRECT(ADDRESS(3+$AM15,13,,,"var"))&lt;&gt;"&lt;=&gt;",INDIRECT(ADDRESS(3+$AM15,13,,,"var")),NULL)</f>
        <v>0</v>
      </c>
      <c r="AZ15" s="61" cm="1">
        <f t="array" aca="1" ref="AZ15" ca="1">IF(INDIRECT(ADDRESS(3+$AM15,14,,,"var"))&lt;&gt;"Be",INDIRECT(ADDRESS(3+$AM15,14,,,"var")),NULL)</f>
        <v>0</v>
      </c>
      <c r="BA15" s="61" cm="1">
        <f t="array" aca="1" ref="BA15" ca="1">IF(INDIRECT(ADDRESS(3+$AM15,15,,,"var"))&lt;&gt;"&lt;=&gt;",INDIRECT(ADDRESS(3+$AM15,15,,,"var")),NULL)</f>
        <v>0</v>
      </c>
      <c r="BB15" s="61" cm="1">
        <f t="array" aca="1" ref="BB15" ca="1">IF(INDIRECT(ADDRESS(3+$AM15,16,,,"var"))&lt;&gt;"Zn",INDIRECT(ADDRESS(3+$AM15,16,,,"var")),NULL)</f>
        <v>0</v>
      </c>
      <c r="BC15" s="61" t="str" cm="1">
        <f t="array" aca="1" ref="BC15" ca="1">IF(INDIRECT(ADDRESS(3+$AM15,17,,,"var"))&lt;&gt;"&lt;=&gt;",INDIRECT(ADDRESS(3+$AM15,17,,,"var")),NULL)</f>
        <v>&lt;</v>
      </c>
      <c r="BD15" s="61" cm="1">
        <f t="array" aca="1" ref="BD15" ca="1">IF(INDIRECT(ADDRESS(3+$AM15,18,,,"var"))&lt;&gt;"Ti",INDIRECT(ADDRESS(3+$AM15,18,,,"var")),NULL)</f>
        <v>0.01</v>
      </c>
      <c r="BE15" s="64" cm="1">
        <f t="array" aca="1" ref="BE15" ca="1">IF(INDIRECT(ADDRESS(3+$AM15,19,,,"var"))&lt;&gt;"D10",INDIRECT(ADDRESS(3+$AM15,19,,,"var")),NULL)</f>
        <v>0</v>
      </c>
      <c r="BF15" s="64" cm="1">
        <f t="array" aca="1" ref="BF15" ca="1">IF(INDIRECT(ADDRESS(3+$AM15,20,,,"var"))&lt;&gt;"D50",INDIRECT(ADDRESS(3+$AM15,20,,,"var")),NULL)</f>
        <v>0</v>
      </c>
      <c r="BG15" s="64" cm="1">
        <f t="array" aca="1" ref="BG15" ca="1">IF(INDIRECT(ADDRESS(3+$AM15,21,,,"var"))&lt;&gt;"D90",INDIRECT(ADDRESS(3+$AM15,21,,,"var")),NULL)</f>
        <v>0</v>
      </c>
      <c r="BH15" s="64" cm="1">
        <f t="array" aca="1" ref="BH15" ca="1">IF(INDIRECT(ADDRESS(3+$AM15,22,,,"var"))&lt;&gt;"Carney Funnel (s/50g)",INDIRECT(ADDRESS(3+$AM15,22,,,"var")),NULL)</f>
        <v>0</v>
      </c>
      <c r="BI15" s="64" cm="1">
        <f t="array" aca="1" ref="BI15" ca="1">IF(INDIRECT(ADDRESS(3+$AM15,23,,,"var"))&lt;&gt;"Schuttdichte",INDIRECT(ADDRESS(3+$AM15,23,,,"var")),NULL)</f>
        <v>0</v>
      </c>
      <c r="BJ15" s="64" cm="1">
        <f t="array" aca="1" ref="BJ15" ca="1">IF(INDIRECT(ADDRESS(3+$AM15,24,,,"var"))&lt;&gt;"Klopfdichte",INDIRECT(ADDRESS(3+$AM15,24,,,"var")),NULL)</f>
        <v>0</v>
      </c>
      <c r="BK15" s="81"/>
      <c r="BL15" t="str">
        <f>var!AB$4</f>
        <v>parameter and powder check</v>
      </c>
      <c r="BM15" s="65"/>
      <c r="BN15" s="31"/>
      <c r="BO15" s="31"/>
      <c r="BP15" s="31"/>
      <c r="BQ15" s="31"/>
      <c r="BR15" s="31"/>
      <c r="BS15" s="31"/>
      <c r="BT15" s="29"/>
      <c r="BU15" s="29"/>
      <c r="BV15" s="29"/>
    </row>
    <row r="16" spans="1:74">
      <c r="A16" s="75">
        <v>1</v>
      </c>
      <c r="B16" s="84">
        <v>15</v>
      </c>
      <c r="C16" s="10" t="str">
        <f>var!Z$5</f>
        <v>Aconity</v>
      </c>
      <c r="D16" s="10" t="str">
        <f>var!AG$6</f>
        <v>Alaf parameter development</v>
      </c>
      <c r="E16" s="10">
        <v>200</v>
      </c>
      <c r="F16" s="84">
        <v>220</v>
      </c>
      <c r="G16" s="85">
        <v>30</v>
      </c>
      <c r="H16" s="84">
        <v>7.0000000000000007E-2</v>
      </c>
      <c r="I16" s="21"/>
      <c r="J16" s="28" t="str">
        <f>var!AD$2</f>
        <v>Density cube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81"/>
      <c r="AB16" s="81"/>
      <c r="AC16" s="10"/>
      <c r="AD16" s="10"/>
      <c r="AE16" s="10"/>
      <c r="AF16" s="10"/>
      <c r="AG16" s="10"/>
      <c r="AH16" s="10">
        <f t="shared" si="0"/>
        <v>1.6632</v>
      </c>
      <c r="AI16" s="10">
        <f t="shared" si="1"/>
        <v>432.90043290043286</v>
      </c>
      <c r="AJ16" s="62"/>
      <c r="AK16" s="90">
        <v>99.822000000000003</v>
      </c>
      <c r="AL16" s="81" t="str" cm="1">
        <f t="array" aca="1" ref="AL16" ca="1">IF(INDIRECT(ADDRESS(3+AM16,2,,,"var"))&lt;&gt;"Name of powder",INDIRECT(ADDRESS(3+AM16,2,,,"var")),NULL)</f>
        <v>AlMgty80</v>
      </c>
      <c r="AM16" s="77">
        <v>-1</v>
      </c>
      <c r="AN16" s="81"/>
      <c r="AO16" s="61" cm="1">
        <f t="array" aca="1" ref="AO16" ca="1">IF(INDIRECT(ADDRESS(3+$AM16,3,,,"var"))&lt;&gt;"&lt;=&gt;",INDIRECT(ADDRESS(3+$AM16,3,,,"var")),NULL)</f>
        <v>0</v>
      </c>
      <c r="AP16" s="61" cm="1">
        <f t="array" aca="1" ref="AP16" ca="1">IF(INDIRECT(ADDRESS(3+$AM16,4,,,"var"))&lt;&gt;"Si",INDIRECT(ADDRESS(3+$AM16,4,,,"var")),NULL)</f>
        <v>0</v>
      </c>
      <c r="AQ16" s="61" cm="1">
        <f t="array" aca="1" ref="AQ16" ca="1">IF(INDIRECT(ADDRESS(3+$AM16,5,,,"var"))&lt;&gt;"&lt;=&gt;",INDIRECT(ADDRESS(3+$AM16,5,,,"var")),NULL)</f>
        <v>0</v>
      </c>
      <c r="AR16" s="61" cm="1">
        <f t="array" aca="1" ref="AR16" ca="1">IF(INDIRECT(ADDRESS(3+$AM16,6,,,"var"))&lt;&gt;"Fe",INDIRECT(ADDRESS(3+$AM16,6,,,"var")),NULL)</f>
        <v>0.15</v>
      </c>
      <c r="AS16" s="61" t="str" cm="1">
        <f t="array" aca="1" ref="AS16" ca="1">IF(INDIRECT(ADDRESS(3+$AM16,7,,,"var"))&lt;&gt;"&lt;=&gt;",INDIRECT(ADDRESS(3+$AM16,7,,,"var")),NULL)</f>
        <v>&lt;</v>
      </c>
      <c r="AT16" s="61" cm="1">
        <f t="array" aca="1" ref="AT16" ca="1">IF(INDIRECT(ADDRESS(3+$AM16,8,,,"var"))&lt;&gt;"Cu",INDIRECT(ADDRESS(3+$AM16,8,,,"var")),NULL)</f>
        <v>0.01</v>
      </c>
      <c r="AU16" s="61" cm="1">
        <f t="array" aca="1" ref="AU16" ca="1">IF(INDIRECT(ADDRESS(3+$AM16,9,,,"var"))&lt;&gt;"&lt;=&gt;",INDIRECT(ADDRESS(3+$AM16,9,,,"var")),NULL)</f>
        <v>0</v>
      </c>
      <c r="AV16" s="61" cm="1">
        <f t="array" aca="1" ref="AV16" ca="1">IF(INDIRECT(ADDRESS(3+$AM16,10,,,"var"))&lt;&gt;"Mn",INDIRECT(ADDRESS(3+$AM16,10,,,"var")),NULL)</f>
        <v>0</v>
      </c>
      <c r="AW16" s="61" cm="1">
        <f t="array" aca="1" ref="AW16" ca="1">IF(INDIRECT(ADDRESS(3+$AM16,11,,,"var"))&lt;&gt;"&lt;=&gt;",INDIRECT(ADDRESS(3+$AM16,11,,,"var")),NULL)</f>
        <v>0</v>
      </c>
      <c r="AX16" s="61" cm="1">
        <f t="array" aca="1" ref="AX16" ca="1">IF(INDIRECT(ADDRESS(3+$AM16,12,,,"var"))&lt;&gt;"Mg",INDIRECT(ADDRESS(3+$AM16,12,,,"var")),NULL)</f>
        <v>8.32</v>
      </c>
      <c r="AY16" s="61" cm="1">
        <f t="array" aca="1" ref="AY16" ca="1">IF(INDIRECT(ADDRESS(3+$AM16,13,,,"var"))&lt;&gt;"&lt;=&gt;",INDIRECT(ADDRESS(3+$AM16,13,,,"var")),NULL)</f>
        <v>0</v>
      </c>
      <c r="AZ16" s="61" cm="1">
        <f t="array" aca="1" ref="AZ16" ca="1">IF(INDIRECT(ADDRESS(3+$AM16,14,,,"var"))&lt;&gt;"Be",INDIRECT(ADDRESS(3+$AM16,14,,,"var")),NULL)</f>
        <v>0</v>
      </c>
      <c r="BA16" s="61" cm="1">
        <f t="array" aca="1" ref="BA16" ca="1">IF(INDIRECT(ADDRESS(3+$AM16,15,,,"var"))&lt;&gt;"&lt;=&gt;",INDIRECT(ADDRESS(3+$AM16,15,,,"var")),NULL)</f>
        <v>0</v>
      </c>
      <c r="BB16" s="61" cm="1">
        <f t="array" aca="1" ref="BB16" ca="1">IF(INDIRECT(ADDRESS(3+$AM16,16,,,"var"))&lt;&gt;"Zn",INDIRECT(ADDRESS(3+$AM16,16,,,"var")),NULL)</f>
        <v>0</v>
      </c>
      <c r="BC16" s="61" t="str" cm="1">
        <f t="array" aca="1" ref="BC16" ca="1">IF(INDIRECT(ADDRESS(3+$AM16,17,,,"var"))&lt;&gt;"&lt;=&gt;",INDIRECT(ADDRESS(3+$AM16,17,,,"var")),NULL)</f>
        <v>&lt;</v>
      </c>
      <c r="BD16" s="61" cm="1">
        <f t="array" aca="1" ref="BD16" ca="1">IF(INDIRECT(ADDRESS(3+$AM16,18,,,"var"))&lt;&gt;"Ti",INDIRECT(ADDRESS(3+$AM16,18,,,"var")),NULL)</f>
        <v>0.01</v>
      </c>
      <c r="BE16" s="64" cm="1">
        <f t="array" aca="1" ref="BE16" ca="1">IF(INDIRECT(ADDRESS(3+$AM16,19,,,"var"))&lt;&gt;"D10",INDIRECT(ADDRESS(3+$AM16,19,,,"var")),NULL)</f>
        <v>0</v>
      </c>
      <c r="BF16" s="64" cm="1">
        <f t="array" aca="1" ref="BF16" ca="1">IF(INDIRECT(ADDRESS(3+$AM16,20,,,"var"))&lt;&gt;"D50",INDIRECT(ADDRESS(3+$AM16,20,,,"var")),NULL)</f>
        <v>0</v>
      </c>
      <c r="BG16" s="64" cm="1">
        <f t="array" aca="1" ref="BG16" ca="1">IF(INDIRECT(ADDRESS(3+$AM16,21,,,"var"))&lt;&gt;"D90",INDIRECT(ADDRESS(3+$AM16,21,,,"var")),NULL)</f>
        <v>0</v>
      </c>
      <c r="BH16" s="64" cm="1">
        <f t="array" aca="1" ref="BH16" ca="1">IF(INDIRECT(ADDRESS(3+$AM16,22,,,"var"))&lt;&gt;"Carney Funnel (s/50g)",INDIRECT(ADDRESS(3+$AM16,22,,,"var")),NULL)</f>
        <v>0</v>
      </c>
      <c r="BI16" s="64" cm="1">
        <f t="array" aca="1" ref="BI16" ca="1">IF(INDIRECT(ADDRESS(3+$AM16,23,,,"var"))&lt;&gt;"Schuttdichte",INDIRECT(ADDRESS(3+$AM16,23,,,"var")),NULL)</f>
        <v>0</v>
      </c>
      <c r="BJ16" s="64" cm="1">
        <f t="array" aca="1" ref="BJ16" ca="1">IF(INDIRECT(ADDRESS(3+$AM16,24,,,"var"))&lt;&gt;"Klopfdichte",INDIRECT(ADDRESS(3+$AM16,24,,,"var")),NULL)</f>
        <v>0</v>
      </c>
      <c r="BK16" s="81"/>
      <c r="BL16" t="str">
        <f>var!AB$4</f>
        <v>parameter and powder check</v>
      </c>
      <c r="BM16" s="65"/>
      <c r="BN16" s="33"/>
      <c r="BO16" s="33"/>
      <c r="BP16" s="33"/>
      <c r="BQ16" s="33"/>
      <c r="BR16" s="31"/>
      <c r="BS16" s="31"/>
      <c r="BT16" s="29"/>
      <c r="BU16" s="29"/>
      <c r="BV16" s="29"/>
    </row>
    <row r="17" spans="1:74">
      <c r="A17" s="75">
        <v>1</v>
      </c>
      <c r="B17" s="84">
        <v>16</v>
      </c>
      <c r="C17" s="10" t="str">
        <f>var!Z$5</f>
        <v>Aconity</v>
      </c>
      <c r="D17" s="10" t="str">
        <f>var!AG$6</f>
        <v>Alaf parameter development</v>
      </c>
      <c r="E17" s="10">
        <v>160</v>
      </c>
      <c r="F17" s="84">
        <v>200</v>
      </c>
      <c r="G17" s="85">
        <v>30</v>
      </c>
      <c r="H17" s="84">
        <v>7.0000000000000007E-2</v>
      </c>
      <c r="I17" s="21"/>
      <c r="J17" s="81" t="str">
        <f>var!AD$2</f>
        <v>Density cube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81"/>
      <c r="AB17" s="81"/>
      <c r="AC17" s="10"/>
      <c r="AD17" s="10"/>
      <c r="AE17" s="10"/>
      <c r="AF17" s="10"/>
      <c r="AG17" s="10"/>
      <c r="AH17" s="10">
        <f t="shared" si="0"/>
        <v>1.5120000000000002</v>
      </c>
      <c r="AI17" s="10">
        <f t="shared" si="1"/>
        <v>380.95238095238091</v>
      </c>
      <c r="AJ17" s="62"/>
      <c r="AK17" s="90">
        <v>99.872</v>
      </c>
      <c r="AL17" s="28" t="str" cm="1">
        <f t="array" aca="1" ref="AL17" ca="1">IF(INDIRECT(ADDRESS(3+AM17,2,,,"var"))&lt;&gt;"Name of powder",INDIRECT(ADDRESS(3+AM17,2,,,"var")),NULL)</f>
        <v>AlMgty80</v>
      </c>
      <c r="AM17" s="77">
        <v>-1</v>
      </c>
      <c r="AN17" s="66"/>
      <c r="AO17" s="61" cm="1">
        <f t="array" aca="1" ref="AO17" ca="1">IF(INDIRECT(ADDRESS(3+$AM17,3,,,"var"))&lt;&gt;"&lt;=&gt;",INDIRECT(ADDRESS(3+$AM17,3,,,"var")),NULL)</f>
        <v>0</v>
      </c>
      <c r="AP17" s="61" cm="1">
        <f t="array" aca="1" ref="AP17" ca="1">IF(INDIRECT(ADDRESS(3+$AM17,4,,,"var"))&lt;&gt;"Si",INDIRECT(ADDRESS(3+$AM17,4,,,"var")),NULL)</f>
        <v>0</v>
      </c>
      <c r="AQ17" s="61" cm="1">
        <f t="array" aca="1" ref="AQ17" ca="1">IF(INDIRECT(ADDRESS(3+$AM17,5,,,"var"))&lt;&gt;"&lt;=&gt;",INDIRECT(ADDRESS(3+$AM17,5,,,"var")),NULL)</f>
        <v>0</v>
      </c>
      <c r="AR17" s="61" cm="1">
        <f t="array" aca="1" ref="AR17" ca="1">IF(INDIRECT(ADDRESS(3+$AM17,6,,,"var"))&lt;&gt;"Fe",INDIRECT(ADDRESS(3+$AM17,6,,,"var")),NULL)</f>
        <v>0.15</v>
      </c>
      <c r="AS17" s="61" t="str" cm="1">
        <f t="array" aca="1" ref="AS17" ca="1">IF(INDIRECT(ADDRESS(3+$AM17,7,,,"var"))&lt;&gt;"&lt;=&gt;",INDIRECT(ADDRESS(3+$AM17,7,,,"var")),NULL)</f>
        <v>&lt;</v>
      </c>
      <c r="AT17" s="61" cm="1">
        <f t="array" aca="1" ref="AT17" ca="1">IF(INDIRECT(ADDRESS(3+$AM17,8,,,"var"))&lt;&gt;"Cu",INDIRECT(ADDRESS(3+$AM17,8,,,"var")),NULL)</f>
        <v>0.01</v>
      </c>
      <c r="AU17" s="61" cm="1">
        <f t="array" aca="1" ref="AU17" ca="1">IF(INDIRECT(ADDRESS(3+$AM17,9,,,"var"))&lt;&gt;"&lt;=&gt;",INDIRECT(ADDRESS(3+$AM17,9,,,"var")),NULL)</f>
        <v>0</v>
      </c>
      <c r="AV17" s="61" cm="1">
        <f t="array" aca="1" ref="AV17" ca="1">IF(INDIRECT(ADDRESS(3+$AM17,10,,,"var"))&lt;&gt;"Mn",INDIRECT(ADDRESS(3+$AM17,10,,,"var")),NULL)</f>
        <v>0</v>
      </c>
      <c r="AW17" s="61" cm="1">
        <f t="array" aca="1" ref="AW17" ca="1">IF(INDIRECT(ADDRESS(3+$AM17,11,,,"var"))&lt;&gt;"&lt;=&gt;",INDIRECT(ADDRESS(3+$AM17,11,,,"var")),NULL)</f>
        <v>0</v>
      </c>
      <c r="AX17" s="61" cm="1">
        <f t="array" aca="1" ref="AX17" ca="1">IF(INDIRECT(ADDRESS(3+$AM17,12,,,"var"))&lt;&gt;"Mg",INDIRECT(ADDRESS(3+$AM17,12,,,"var")),NULL)</f>
        <v>8.32</v>
      </c>
      <c r="AY17" s="61" cm="1">
        <f t="array" aca="1" ref="AY17" ca="1">IF(INDIRECT(ADDRESS(3+$AM17,13,,,"var"))&lt;&gt;"&lt;=&gt;",INDIRECT(ADDRESS(3+$AM17,13,,,"var")),NULL)</f>
        <v>0</v>
      </c>
      <c r="AZ17" s="61" cm="1">
        <f t="array" aca="1" ref="AZ17" ca="1">IF(INDIRECT(ADDRESS(3+$AM17,14,,,"var"))&lt;&gt;"Be",INDIRECT(ADDRESS(3+$AM17,14,,,"var")),NULL)</f>
        <v>0</v>
      </c>
      <c r="BA17" s="61" cm="1">
        <f t="array" aca="1" ref="BA17" ca="1">IF(INDIRECT(ADDRESS(3+$AM17,15,,,"var"))&lt;&gt;"&lt;=&gt;",INDIRECT(ADDRESS(3+$AM17,15,,,"var")),NULL)</f>
        <v>0</v>
      </c>
      <c r="BB17" s="61" cm="1">
        <f t="array" aca="1" ref="BB17" ca="1">IF(INDIRECT(ADDRESS(3+$AM17,16,,,"var"))&lt;&gt;"Zn",INDIRECT(ADDRESS(3+$AM17,16,,,"var")),NULL)</f>
        <v>0</v>
      </c>
      <c r="BC17" s="61" t="str" cm="1">
        <f t="array" aca="1" ref="BC17" ca="1">IF(INDIRECT(ADDRESS(3+$AM17,17,,,"var"))&lt;&gt;"&lt;=&gt;",INDIRECT(ADDRESS(3+$AM17,17,,,"var")),NULL)</f>
        <v>&lt;</v>
      </c>
      <c r="BD17" s="61" cm="1">
        <f t="array" aca="1" ref="BD17" ca="1">IF(INDIRECT(ADDRESS(3+$AM17,18,,,"var"))&lt;&gt;"Ti",INDIRECT(ADDRESS(3+$AM17,18,,,"var")),NULL)</f>
        <v>0.01</v>
      </c>
      <c r="BE17" s="64" cm="1">
        <f t="array" aca="1" ref="BE17" ca="1">IF(INDIRECT(ADDRESS(3+$AM17,19,,,"var"))&lt;&gt;"D10",INDIRECT(ADDRESS(3+$AM17,19,,,"var")),NULL)</f>
        <v>0</v>
      </c>
      <c r="BF17" s="64" cm="1">
        <f t="array" aca="1" ref="BF17" ca="1">IF(INDIRECT(ADDRESS(3+$AM17,20,,,"var"))&lt;&gt;"D50",INDIRECT(ADDRESS(3+$AM17,20,,,"var")),NULL)</f>
        <v>0</v>
      </c>
      <c r="BG17" s="64" cm="1">
        <f t="array" aca="1" ref="BG17" ca="1">IF(INDIRECT(ADDRESS(3+$AM17,21,,,"var"))&lt;&gt;"D90",INDIRECT(ADDRESS(3+$AM17,21,,,"var")),NULL)</f>
        <v>0</v>
      </c>
      <c r="BH17" s="64" cm="1">
        <f t="array" aca="1" ref="BH17" ca="1">IF(INDIRECT(ADDRESS(3+$AM17,22,,,"var"))&lt;&gt;"Carney Funnel (s/50g)",INDIRECT(ADDRESS(3+$AM17,22,,,"var")),NULL)</f>
        <v>0</v>
      </c>
      <c r="BI17" s="64" cm="1">
        <f t="array" aca="1" ref="BI17" ca="1">IF(INDIRECT(ADDRESS(3+$AM17,23,,,"var"))&lt;&gt;"Schuttdichte",INDIRECT(ADDRESS(3+$AM17,23,,,"var")),NULL)</f>
        <v>0</v>
      </c>
      <c r="BJ17" s="64" cm="1">
        <f t="array" aca="1" ref="BJ17" ca="1">IF(INDIRECT(ADDRESS(3+$AM17,24,,,"var"))&lt;&gt;"Klopfdichte",INDIRECT(ADDRESS(3+$AM17,24,,,"var")),NULL)</f>
        <v>0</v>
      </c>
      <c r="BK17" s="81"/>
      <c r="BL17" t="str">
        <f>var!AB$4</f>
        <v>parameter and powder check</v>
      </c>
      <c r="BM17" s="65"/>
      <c r="BN17" s="31"/>
      <c r="BO17" s="31"/>
      <c r="BP17" s="31"/>
      <c r="BQ17" s="31"/>
      <c r="BR17" s="31"/>
      <c r="BS17" s="31"/>
      <c r="BT17" s="29"/>
      <c r="BU17" s="29"/>
      <c r="BV17" s="29"/>
    </row>
    <row r="18" spans="1:74">
      <c r="A18" s="75">
        <v>1</v>
      </c>
      <c r="B18" s="84">
        <v>17</v>
      </c>
      <c r="C18" s="10" t="str">
        <f>var!Z$5</f>
        <v>Aconity</v>
      </c>
      <c r="D18" s="10" t="str">
        <f>var!AG$6</f>
        <v>Alaf parameter development</v>
      </c>
      <c r="E18" s="10">
        <v>160</v>
      </c>
      <c r="F18" s="84">
        <v>200</v>
      </c>
      <c r="G18" s="85">
        <v>30</v>
      </c>
      <c r="H18" s="84">
        <v>7.0000000000000007E-2</v>
      </c>
      <c r="I18" s="21"/>
      <c r="J18" s="81" t="str">
        <f>var!AD$2</f>
        <v>Density cube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81"/>
      <c r="AB18" s="81"/>
      <c r="AC18" s="10"/>
      <c r="AD18" s="10"/>
      <c r="AE18" s="10"/>
      <c r="AF18" s="10"/>
      <c r="AG18" s="10"/>
      <c r="AH18" s="10">
        <f t="shared" si="0"/>
        <v>1.5120000000000002</v>
      </c>
      <c r="AI18" s="10">
        <f t="shared" si="1"/>
        <v>380.95238095238091</v>
      </c>
      <c r="AJ18" s="62"/>
      <c r="AK18" s="90">
        <v>99.872</v>
      </c>
      <c r="AL18" s="28" t="str" cm="1">
        <f t="array" aca="1" ref="AL18" ca="1">IF(INDIRECT(ADDRESS(3+AM18,2,,,"var"))&lt;&gt;"Name of powder",INDIRECT(ADDRESS(3+AM18,2,,,"var")),NULL)</f>
        <v>AlMgty80</v>
      </c>
      <c r="AM18" s="77">
        <v>-1</v>
      </c>
      <c r="AN18" s="81"/>
      <c r="AO18" s="61" cm="1">
        <f t="array" aca="1" ref="AO18" ca="1">IF(INDIRECT(ADDRESS(3+$AM18,3,,,"var"))&lt;&gt;"&lt;=&gt;",INDIRECT(ADDRESS(3+$AM18,3,,,"var")),NULL)</f>
        <v>0</v>
      </c>
      <c r="AP18" s="61" cm="1">
        <f t="array" aca="1" ref="AP18" ca="1">IF(INDIRECT(ADDRESS(3+$AM18,4,,,"var"))&lt;&gt;"Si",INDIRECT(ADDRESS(3+$AM18,4,,,"var")),NULL)</f>
        <v>0</v>
      </c>
      <c r="AQ18" s="61" cm="1">
        <f t="array" aca="1" ref="AQ18" ca="1">IF(INDIRECT(ADDRESS(3+$AM18,5,,,"var"))&lt;&gt;"&lt;=&gt;",INDIRECT(ADDRESS(3+$AM18,5,,,"var")),NULL)</f>
        <v>0</v>
      </c>
      <c r="AR18" s="61" cm="1">
        <f t="array" aca="1" ref="AR18" ca="1">IF(INDIRECT(ADDRESS(3+$AM18,6,,,"var"))&lt;&gt;"Fe",INDIRECT(ADDRESS(3+$AM18,6,,,"var")),NULL)</f>
        <v>0.15</v>
      </c>
      <c r="AS18" s="61" t="str" cm="1">
        <f t="array" aca="1" ref="AS18" ca="1">IF(INDIRECT(ADDRESS(3+$AM18,7,,,"var"))&lt;&gt;"&lt;=&gt;",INDIRECT(ADDRESS(3+$AM18,7,,,"var")),NULL)</f>
        <v>&lt;</v>
      </c>
      <c r="AT18" s="61" cm="1">
        <f t="array" aca="1" ref="AT18" ca="1">IF(INDIRECT(ADDRESS(3+$AM18,8,,,"var"))&lt;&gt;"Cu",INDIRECT(ADDRESS(3+$AM18,8,,,"var")),NULL)</f>
        <v>0.01</v>
      </c>
      <c r="AU18" s="61" cm="1">
        <f t="array" aca="1" ref="AU18" ca="1">IF(INDIRECT(ADDRESS(3+$AM18,9,,,"var"))&lt;&gt;"&lt;=&gt;",INDIRECT(ADDRESS(3+$AM18,9,,,"var")),NULL)</f>
        <v>0</v>
      </c>
      <c r="AV18" s="61" cm="1">
        <f t="array" aca="1" ref="AV18" ca="1">IF(INDIRECT(ADDRESS(3+$AM18,10,,,"var"))&lt;&gt;"Mn",INDIRECT(ADDRESS(3+$AM18,10,,,"var")),NULL)</f>
        <v>0</v>
      </c>
      <c r="AW18" s="61" cm="1">
        <f t="array" aca="1" ref="AW18" ca="1">IF(INDIRECT(ADDRESS(3+$AM18,11,,,"var"))&lt;&gt;"&lt;=&gt;",INDIRECT(ADDRESS(3+$AM18,11,,,"var")),NULL)</f>
        <v>0</v>
      </c>
      <c r="AX18" s="61" cm="1">
        <f t="array" aca="1" ref="AX18" ca="1">IF(INDIRECT(ADDRESS(3+$AM18,12,,,"var"))&lt;&gt;"Mg",INDIRECT(ADDRESS(3+$AM18,12,,,"var")),NULL)</f>
        <v>8.32</v>
      </c>
      <c r="AY18" s="61" cm="1">
        <f t="array" aca="1" ref="AY18" ca="1">IF(INDIRECT(ADDRESS(3+$AM18,13,,,"var"))&lt;&gt;"&lt;=&gt;",INDIRECT(ADDRESS(3+$AM18,13,,,"var")),NULL)</f>
        <v>0</v>
      </c>
      <c r="AZ18" s="61" cm="1">
        <f t="array" aca="1" ref="AZ18" ca="1">IF(INDIRECT(ADDRESS(3+$AM18,14,,,"var"))&lt;&gt;"Be",INDIRECT(ADDRESS(3+$AM18,14,,,"var")),NULL)</f>
        <v>0</v>
      </c>
      <c r="BA18" s="61" cm="1">
        <f t="array" aca="1" ref="BA18" ca="1">IF(INDIRECT(ADDRESS(3+$AM18,15,,,"var"))&lt;&gt;"&lt;=&gt;",INDIRECT(ADDRESS(3+$AM18,15,,,"var")),NULL)</f>
        <v>0</v>
      </c>
      <c r="BB18" s="61" cm="1">
        <f t="array" aca="1" ref="BB18" ca="1">IF(INDIRECT(ADDRESS(3+$AM18,16,,,"var"))&lt;&gt;"Zn",INDIRECT(ADDRESS(3+$AM18,16,,,"var")),NULL)</f>
        <v>0</v>
      </c>
      <c r="BC18" s="61" t="str" cm="1">
        <f t="array" aca="1" ref="BC18" ca="1">IF(INDIRECT(ADDRESS(3+$AM18,17,,,"var"))&lt;&gt;"&lt;=&gt;",INDIRECT(ADDRESS(3+$AM18,17,,,"var")),NULL)</f>
        <v>&lt;</v>
      </c>
      <c r="BD18" s="61" cm="1">
        <f t="array" aca="1" ref="BD18" ca="1">IF(INDIRECT(ADDRESS(3+$AM18,18,,,"var"))&lt;&gt;"Ti",INDIRECT(ADDRESS(3+$AM18,18,,,"var")),NULL)</f>
        <v>0.01</v>
      </c>
      <c r="BE18" s="64" cm="1">
        <f t="array" aca="1" ref="BE18" ca="1">IF(INDIRECT(ADDRESS(3+$AM18,19,,,"var"))&lt;&gt;"D10",INDIRECT(ADDRESS(3+$AM18,19,,,"var")),NULL)</f>
        <v>0</v>
      </c>
      <c r="BF18" s="64" cm="1">
        <f t="array" aca="1" ref="BF18" ca="1">IF(INDIRECT(ADDRESS(3+$AM18,20,,,"var"))&lt;&gt;"D50",INDIRECT(ADDRESS(3+$AM18,20,,,"var")),NULL)</f>
        <v>0</v>
      </c>
      <c r="BG18" s="64" cm="1">
        <f t="array" aca="1" ref="BG18" ca="1">IF(INDIRECT(ADDRESS(3+$AM18,21,,,"var"))&lt;&gt;"D90",INDIRECT(ADDRESS(3+$AM18,21,,,"var")),NULL)</f>
        <v>0</v>
      </c>
      <c r="BH18" s="64" cm="1">
        <f t="array" aca="1" ref="BH18" ca="1">IF(INDIRECT(ADDRESS(3+$AM18,22,,,"var"))&lt;&gt;"Carney Funnel (s/50g)",INDIRECT(ADDRESS(3+$AM18,22,,,"var")),NULL)</f>
        <v>0</v>
      </c>
      <c r="BI18" s="64" cm="1">
        <f t="array" aca="1" ref="BI18" ca="1">IF(INDIRECT(ADDRESS(3+$AM18,23,,,"var"))&lt;&gt;"Schuttdichte",INDIRECT(ADDRESS(3+$AM18,23,,,"var")),NULL)</f>
        <v>0</v>
      </c>
      <c r="BJ18" s="64" cm="1">
        <f t="array" aca="1" ref="BJ18" ca="1">IF(INDIRECT(ADDRESS(3+$AM18,24,,,"var"))&lt;&gt;"Klopfdichte",INDIRECT(ADDRESS(3+$AM18,24,,,"var")),NULL)</f>
        <v>0</v>
      </c>
      <c r="BK18" s="81"/>
      <c r="BL18" t="str">
        <f>var!AB$4</f>
        <v>parameter and powder check</v>
      </c>
      <c r="BM18" s="65"/>
      <c r="BN18" s="31"/>
      <c r="BO18" s="31"/>
      <c r="BP18" s="31"/>
      <c r="BQ18" s="31"/>
      <c r="BR18" s="31"/>
      <c r="BS18" s="31"/>
      <c r="BT18" s="29"/>
      <c r="BU18" s="29"/>
      <c r="BV18" s="29"/>
    </row>
    <row r="19" spans="1:74">
      <c r="A19" s="75">
        <v>1</v>
      </c>
      <c r="B19" s="84">
        <v>18</v>
      </c>
      <c r="C19" s="10" t="str">
        <f>var!Z$5</f>
        <v>Aconity</v>
      </c>
      <c r="D19" s="10" t="str">
        <f>var!AG$6</f>
        <v>Alaf parameter development</v>
      </c>
      <c r="E19" s="10">
        <v>160</v>
      </c>
      <c r="F19" s="84">
        <v>200</v>
      </c>
      <c r="G19" s="85">
        <v>30</v>
      </c>
      <c r="H19" s="84">
        <v>7.0000000000000007E-2</v>
      </c>
      <c r="I19" s="21"/>
      <c r="J19" s="81" t="str">
        <f>var!AD$2</f>
        <v>Density cube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81"/>
      <c r="AB19" s="81"/>
      <c r="AC19" s="10"/>
      <c r="AD19" s="10"/>
      <c r="AE19" s="10"/>
      <c r="AF19" s="10"/>
      <c r="AG19" s="10"/>
      <c r="AH19" s="10">
        <f t="shared" si="0"/>
        <v>1.5120000000000002</v>
      </c>
      <c r="AI19" s="10">
        <f t="shared" si="1"/>
        <v>380.95238095238091</v>
      </c>
      <c r="AJ19" s="62"/>
      <c r="AK19" s="90">
        <v>99.872</v>
      </c>
      <c r="AL19" s="28" t="str" cm="1">
        <f t="array" aca="1" ref="AL19" ca="1">IF(INDIRECT(ADDRESS(3+AM19,2,,,"var"))&lt;&gt;"Name of powder",INDIRECT(ADDRESS(3+AM19,2,,,"var")),NULL)</f>
        <v>AlMgty80</v>
      </c>
      <c r="AM19" s="77">
        <v>-1</v>
      </c>
      <c r="AN19" s="81"/>
      <c r="AO19" s="61" cm="1">
        <f t="array" aca="1" ref="AO19" ca="1">IF(INDIRECT(ADDRESS(3+$AM19,3,,,"var"))&lt;&gt;"&lt;=&gt;",INDIRECT(ADDRESS(3+$AM19,3,,,"var")),NULL)</f>
        <v>0</v>
      </c>
      <c r="AP19" s="61" cm="1">
        <f t="array" aca="1" ref="AP19" ca="1">IF(INDIRECT(ADDRESS(3+$AM19,4,,,"var"))&lt;&gt;"Si",INDIRECT(ADDRESS(3+$AM19,4,,,"var")),NULL)</f>
        <v>0</v>
      </c>
      <c r="AQ19" s="61" cm="1">
        <f t="array" aca="1" ref="AQ19" ca="1">IF(INDIRECT(ADDRESS(3+$AM19,5,,,"var"))&lt;&gt;"&lt;=&gt;",INDIRECT(ADDRESS(3+$AM19,5,,,"var")),NULL)</f>
        <v>0</v>
      </c>
      <c r="AR19" s="61" cm="1">
        <f t="array" aca="1" ref="AR19" ca="1">IF(INDIRECT(ADDRESS(3+$AM19,6,,,"var"))&lt;&gt;"Fe",INDIRECT(ADDRESS(3+$AM19,6,,,"var")),NULL)</f>
        <v>0.15</v>
      </c>
      <c r="AS19" s="61" t="str" cm="1">
        <f t="array" aca="1" ref="AS19" ca="1">IF(INDIRECT(ADDRESS(3+$AM19,7,,,"var"))&lt;&gt;"&lt;=&gt;",INDIRECT(ADDRESS(3+$AM19,7,,,"var")),NULL)</f>
        <v>&lt;</v>
      </c>
      <c r="AT19" s="61" cm="1">
        <f t="array" aca="1" ref="AT19" ca="1">IF(INDIRECT(ADDRESS(3+$AM19,8,,,"var"))&lt;&gt;"Cu",INDIRECT(ADDRESS(3+$AM19,8,,,"var")),NULL)</f>
        <v>0.01</v>
      </c>
      <c r="AU19" s="61" cm="1">
        <f t="array" aca="1" ref="AU19" ca="1">IF(INDIRECT(ADDRESS(3+$AM19,9,,,"var"))&lt;&gt;"&lt;=&gt;",INDIRECT(ADDRESS(3+$AM19,9,,,"var")),NULL)</f>
        <v>0</v>
      </c>
      <c r="AV19" s="61" cm="1">
        <f t="array" aca="1" ref="AV19" ca="1">IF(INDIRECT(ADDRESS(3+$AM19,10,,,"var"))&lt;&gt;"Mn",INDIRECT(ADDRESS(3+$AM19,10,,,"var")),NULL)</f>
        <v>0</v>
      </c>
      <c r="AW19" s="61" cm="1">
        <f t="array" aca="1" ref="AW19" ca="1">IF(INDIRECT(ADDRESS(3+$AM19,11,,,"var"))&lt;&gt;"&lt;=&gt;",INDIRECT(ADDRESS(3+$AM19,11,,,"var")),NULL)</f>
        <v>0</v>
      </c>
      <c r="AX19" s="61" cm="1">
        <f t="array" aca="1" ref="AX19" ca="1">IF(INDIRECT(ADDRESS(3+$AM19,12,,,"var"))&lt;&gt;"Mg",INDIRECT(ADDRESS(3+$AM19,12,,,"var")),NULL)</f>
        <v>8.32</v>
      </c>
      <c r="AY19" s="61" cm="1">
        <f t="array" aca="1" ref="AY19" ca="1">IF(INDIRECT(ADDRESS(3+$AM19,13,,,"var"))&lt;&gt;"&lt;=&gt;",INDIRECT(ADDRESS(3+$AM19,13,,,"var")),NULL)</f>
        <v>0</v>
      </c>
      <c r="AZ19" s="61" cm="1">
        <f t="array" aca="1" ref="AZ19" ca="1">IF(INDIRECT(ADDRESS(3+$AM19,14,,,"var"))&lt;&gt;"Be",INDIRECT(ADDRESS(3+$AM19,14,,,"var")),NULL)</f>
        <v>0</v>
      </c>
      <c r="BA19" s="61" cm="1">
        <f t="array" aca="1" ref="BA19" ca="1">IF(INDIRECT(ADDRESS(3+$AM19,15,,,"var"))&lt;&gt;"&lt;=&gt;",INDIRECT(ADDRESS(3+$AM19,15,,,"var")),NULL)</f>
        <v>0</v>
      </c>
      <c r="BB19" s="61" cm="1">
        <f t="array" aca="1" ref="BB19" ca="1">IF(INDIRECT(ADDRESS(3+$AM19,16,,,"var"))&lt;&gt;"Zn",INDIRECT(ADDRESS(3+$AM19,16,,,"var")),NULL)</f>
        <v>0</v>
      </c>
      <c r="BC19" s="61" t="str" cm="1">
        <f t="array" aca="1" ref="BC19" ca="1">IF(INDIRECT(ADDRESS(3+$AM19,17,,,"var"))&lt;&gt;"&lt;=&gt;",INDIRECT(ADDRESS(3+$AM19,17,,,"var")),NULL)</f>
        <v>&lt;</v>
      </c>
      <c r="BD19" s="61" cm="1">
        <f t="array" aca="1" ref="BD19" ca="1">IF(INDIRECT(ADDRESS(3+$AM19,18,,,"var"))&lt;&gt;"Ti",INDIRECT(ADDRESS(3+$AM19,18,,,"var")),NULL)</f>
        <v>0.01</v>
      </c>
      <c r="BE19" s="64" cm="1">
        <f t="array" aca="1" ref="BE19" ca="1">IF(INDIRECT(ADDRESS(3+$AM19,19,,,"var"))&lt;&gt;"D10",INDIRECT(ADDRESS(3+$AM19,19,,,"var")),NULL)</f>
        <v>0</v>
      </c>
      <c r="BF19" s="64" cm="1">
        <f t="array" aca="1" ref="BF19" ca="1">IF(INDIRECT(ADDRESS(3+$AM19,20,,,"var"))&lt;&gt;"D50",INDIRECT(ADDRESS(3+$AM19,20,,,"var")),NULL)</f>
        <v>0</v>
      </c>
      <c r="BG19" s="64" cm="1">
        <f t="array" aca="1" ref="BG19" ca="1">IF(INDIRECT(ADDRESS(3+$AM19,21,,,"var"))&lt;&gt;"D90",INDIRECT(ADDRESS(3+$AM19,21,,,"var")),NULL)</f>
        <v>0</v>
      </c>
      <c r="BH19" s="64" cm="1">
        <f t="array" aca="1" ref="BH19" ca="1">IF(INDIRECT(ADDRESS(3+$AM19,22,,,"var"))&lt;&gt;"Carney Funnel (s/50g)",INDIRECT(ADDRESS(3+$AM19,22,,,"var")),NULL)</f>
        <v>0</v>
      </c>
      <c r="BI19" s="64" cm="1">
        <f t="array" aca="1" ref="BI19" ca="1">IF(INDIRECT(ADDRESS(3+$AM19,23,,,"var"))&lt;&gt;"Schuttdichte",INDIRECT(ADDRESS(3+$AM19,23,,,"var")),NULL)</f>
        <v>0</v>
      </c>
      <c r="BJ19" s="64" cm="1">
        <f t="array" aca="1" ref="BJ19" ca="1">IF(INDIRECT(ADDRESS(3+$AM19,24,,,"var"))&lt;&gt;"Klopfdichte",INDIRECT(ADDRESS(3+$AM19,24,,,"var")),NULL)</f>
        <v>0</v>
      </c>
      <c r="BK19" s="81"/>
      <c r="BL19" t="str">
        <f>var!AB$4</f>
        <v>parameter and powder check</v>
      </c>
      <c r="BM19" s="65"/>
      <c r="BN19" s="31"/>
      <c r="BO19" s="31"/>
      <c r="BP19" s="31"/>
      <c r="BQ19" s="31"/>
      <c r="BR19" s="31"/>
      <c r="BS19" s="31"/>
      <c r="BT19" s="29"/>
      <c r="BU19" s="29"/>
      <c r="BV19" s="29"/>
    </row>
    <row r="20" spans="1:74">
      <c r="A20" s="75">
        <v>1</v>
      </c>
      <c r="B20" s="84">
        <v>19</v>
      </c>
      <c r="C20" s="10" t="str">
        <f>var!Z$5</f>
        <v>Aconity</v>
      </c>
      <c r="D20" s="10" t="str">
        <f>var!AG$6</f>
        <v>Alaf parameter development</v>
      </c>
      <c r="E20" s="10">
        <v>160</v>
      </c>
      <c r="F20" s="84">
        <v>200</v>
      </c>
      <c r="G20" s="85">
        <v>30</v>
      </c>
      <c r="H20" s="84">
        <v>7.0000000000000007E-2</v>
      </c>
      <c r="I20" s="21"/>
      <c r="J20" s="81" t="str">
        <f>var!AD$2</f>
        <v>Density cube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81"/>
      <c r="AB20" s="81"/>
      <c r="AC20" s="10"/>
      <c r="AD20" s="10"/>
      <c r="AE20" s="10"/>
      <c r="AF20" s="10"/>
      <c r="AG20" s="10"/>
      <c r="AH20" s="10">
        <f t="shared" si="0"/>
        <v>1.5120000000000002</v>
      </c>
      <c r="AI20" s="10">
        <f t="shared" si="1"/>
        <v>380.95238095238091</v>
      </c>
      <c r="AJ20" s="62"/>
      <c r="AK20" s="90">
        <v>99.872</v>
      </c>
      <c r="AL20" s="28" t="str" cm="1">
        <f t="array" aca="1" ref="AL20" ca="1">IF(INDIRECT(ADDRESS(3+AM20,2,,,"var"))&lt;&gt;"Name of powder",INDIRECT(ADDRESS(3+AM20,2,,,"var")),NULL)</f>
        <v>AlMgty80</v>
      </c>
      <c r="AM20" s="77">
        <v>-1</v>
      </c>
      <c r="AN20" s="81"/>
      <c r="AO20" s="61" cm="1">
        <f t="array" aca="1" ref="AO20" ca="1">IF(INDIRECT(ADDRESS(3+$AM20,3,,,"var"))&lt;&gt;"&lt;=&gt;",INDIRECT(ADDRESS(3+$AM20,3,,,"var")),NULL)</f>
        <v>0</v>
      </c>
      <c r="AP20" s="61" cm="1">
        <f t="array" aca="1" ref="AP20" ca="1">IF(INDIRECT(ADDRESS(3+$AM20,4,,,"var"))&lt;&gt;"Si",INDIRECT(ADDRESS(3+$AM20,4,,,"var")),NULL)</f>
        <v>0</v>
      </c>
      <c r="AQ20" s="61" cm="1">
        <f t="array" aca="1" ref="AQ20" ca="1">IF(INDIRECT(ADDRESS(3+$AM20,5,,,"var"))&lt;&gt;"&lt;=&gt;",INDIRECT(ADDRESS(3+$AM20,5,,,"var")),NULL)</f>
        <v>0</v>
      </c>
      <c r="AR20" s="61" cm="1">
        <f t="array" aca="1" ref="AR20" ca="1">IF(INDIRECT(ADDRESS(3+$AM20,6,,,"var"))&lt;&gt;"Fe",INDIRECT(ADDRESS(3+$AM20,6,,,"var")),NULL)</f>
        <v>0.15</v>
      </c>
      <c r="AS20" s="61" t="str" cm="1">
        <f t="array" aca="1" ref="AS20" ca="1">IF(INDIRECT(ADDRESS(3+$AM20,7,,,"var"))&lt;&gt;"&lt;=&gt;",INDIRECT(ADDRESS(3+$AM20,7,,,"var")),NULL)</f>
        <v>&lt;</v>
      </c>
      <c r="AT20" s="61" cm="1">
        <f t="array" aca="1" ref="AT20" ca="1">IF(INDIRECT(ADDRESS(3+$AM20,8,,,"var"))&lt;&gt;"Cu",INDIRECT(ADDRESS(3+$AM20,8,,,"var")),NULL)</f>
        <v>0.01</v>
      </c>
      <c r="AU20" s="61" cm="1">
        <f t="array" aca="1" ref="AU20" ca="1">IF(INDIRECT(ADDRESS(3+$AM20,9,,,"var"))&lt;&gt;"&lt;=&gt;",INDIRECT(ADDRESS(3+$AM20,9,,,"var")),NULL)</f>
        <v>0</v>
      </c>
      <c r="AV20" s="61" cm="1">
        <f t="array" aca="1" ref="AV20" ca="1">IF(INDIRECT(ADDRESS(3+$AM20,10,,,"var"))&lt;&gt;"Mn",INDIRECT(ADDRESS(3+$AM20,10,,,"var")),NULL)</f>
        <v>0</v>
      </c>
      <c r="AW20" s="61" cm="1">
        <f t="array" aca="1" ref="AW20" ca="1">IF(INDIRECT(ADDRESS(3+$AM20,11,,,"var"))&lt;&gt;"&lt;=&gt;",INDIRECT(ADDRESS(3+$AM20,11,,,"var")),NULL)</f>
        <v>0</v>
      </c>
      <c r="AX20" s="61" cm="1">
        <f t="array" aca="1" ref="AX20" ca="1">IF(INDIRECT(ADDRESS(3+$AM20,12,,,"var"))&lt;&gt;"Mg",INDIRECT(ADDRESS(3+$AM20,12,,,"var")),NULL)</f>
        <v>8.32</v>
      </c>
      <c r="AY20" s="61" cm="1">
        <f t="array" aca="1" ref="AY20" ca="1">IF(INDIRECT(ADDRESS(3+$AM20,13,,,"var"))&lt;&gt;"&lt;=&gt;",INDIRECT(ADDRESS(3+$AM20,13,,,"var")),NULL)</f>
        <v>0</v>
      </c>
      <c r="AZ20" s="61" cm="1">
        <f t="array" aca="1" ref="AZ20" ca="1">IF(INDIRECT(ADDRESS(3+$AM20,14,,,"var"))&lt;&gt;"Be",INDIRECT(ADDRESS(3+$AM20,14,,,"var")),NULL)</f>
        <v>0</v>
      </c>
      <c r="BA20" s="61" cm="1">
        <f t="array" aca="1" ref="BA20" ca="1">IF(INDIRECT(ADDRESS(3+$AM20,15,,,"var"))&lt;&gt;"&lt;=&gt;",INDIRECT(ADDRESS(3+$AM20,15,,,"var")),NULL)</f>
        <v>0</v>
      </c>
      <c r="BB20" s="61" cm="1">
        <f t="array" aca="1" ref="BB20" ca="1">IF(INDIRECT(ADDRESS(3+$AM20,16,,,"var"))&lt;&gt;"Zn",INDIRECT(ADDRESS(3+$AM20,16,,,"var")),NULL)</f>
        <v>0</v>
      </c>
      <c r="BC20" s="61" t="str" cm="1">
        <f t="array" aca="1" ref="BC20" ca="1">IF(INDIRECT(ADDRESS(3+$AM20,17,,,"var"))&lt;&gt;"&lt;=&gt;",INDIRECT(ADDRESS(3+$AM20,17,,,"var")),NULL)</f>
        <v>&lt;</v>
      </c>
      <c r="BD20" s="61" cm="1">
        <f t="array" aca="1" ref="BD20" ca="1">IF(INDIRECT(ADDRESS(3+$AM20,18,,,"var"))&lt;&gt;"Ti",INDIRECT(ADDRESS(3+$AM20,18,,,"var")),NULL)</f>
        <v>0.01</v>
      </c>
      <c r="BE20" s="64" cm="1">
        <f t="array" aca="1" ref="BE20" ca="1">IF(INDIRECT(ADDRESS(3+$AM20,19,,,"var"))&lt;&gt;"D10",INDIRECT(ADDRESS(3+$AM20,19,,,"var")),NULL)</f>
        <v>0</v>
      </c>
      <c r="BF20" s="64" cm="1">
        <f t="array" aca="1" ref="BF20" ca="1">IF(INDIRECT(ADDRESS(3+$AM20,20,,,"var"))&lt;&gt;"D50",INDIRECT(ADDRESS(3+$AM20,20,,,"var")),NULL)</f>
        <v>0</v>
      </c>
      <c r="BG20" s="64" cm="1">
        <f t="array" aca="1" ref="BG20" ca="1">IF(INDIRECT(ADDRESS(3+$AM20,21,,,"var"))&lt;&gt;"D90",INDIRECT(ADDRESS(3+$AM20,21,,,"var")),NULL)</f>
        <v>0</v>
      </c>
      <c r="BH20" s="64" cm="1">
        <f t="array" aca="1" ref="BH20" ca="1">IF(INDIRECT(ADDRESS(3+$AM20,22,,,"var"))&lt;&gt;"Carney Funnel (s/50g)",INDIRECT(ADDRESS(3+$AM20,22,,,"var")),NULL)</f>
        <v>0</v>
      </c>
      <c r="BI20" s="64" cm="1">
        <f t="array" aca="1" ref="BI20" ca="1">IF(INDIRECT(ADDRESS(3+$AM20,23,,,"var"))&lt;&gt;"Schuttdichte",INDIRECT(ADDRESS(3+$AM20,23,,,"var")),NULL)</f>
        <v>0</v>
      </c>
      <c r="BJ20" s="64" cm="1">
        <f t="array" aca="1" ref="BJ20" ca="1">IF(INDIRECT(ADDRESS(3+$AM20,24,,,"var"))&lt;&gt;"Klopfdichte",INDIRECT(ADDRESS(3+$AM20,24,,,"var")),NULL)</f>
        <v>0</v>
      </c>
      <c r="BK20" s="81"/>
      <c r="BL20" t="str">
        <f>var!AB$4</f>
        <v>parameter and powder check</v>
      </c>
      <c r="BM20" s="65"/>
      <c r="BN20" s="33"/>
      <c r="BO20" s="33"/>
      <c r="BP20" s="33"/>
      <c r="BQ20" s="33"/>
      <c r="BR20" s="31"/>
      <c r="BS20" s="31"/>
      <c r="BT20" s="29"/>
      <c r="BU20" s="29"/>
      <c r="BV20" s="29"/>
    </row>
    <row r="21" spans="1:74">
      <c r="A21" s="75">
        <v>1</v>
      </c>
      <c r="B21" s="84">
        <v>20</v>
      </c>
      <c r="C21" s="10" t="str">
        <f>var!Z$5</f>
        <v>Aconity</v>
      </c>
      <c r="D21" s="10" t="str">
        <f>var!AG$6</f>
        <v>Alaf parameter development</v>
      </c>
      <c r="E21" s="10">
        <v>160</v>
      </c>
      <c r="F21" s="84">
        <v>200</v>
      </c>
      <c r="G21" s="85">
        <v>30</v>
      </c>
      <c r="H21" s="84">
        <v>7.0000000000000007E-2</v>
      </c>
      <c r="I21" s="21"/>
      <c r="J21" s="81" t="str">
        <f>var!AD$2</f>
        <v>Density cube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81"/>
      <c r="AB21" s="81"/>
      <c r="AC21" s="10"/>
      <c r="AD21" s="10"/>
      <c r="AE21" s="10"/>
      <c r="AF21" s="10"/>
      <c r="AG21" s="10"/>
      <c r="AH21" s="10">
        <f t="shared" si="0"/>
        <v>1.5120000000000002</v>
      </c>
      <c r="AI21" s="10">
        <f t="shared" si="1"/>
        <v>380.95238095238091</v>
      </c>
      <c r="AJ21" s="62"/>
      <c r="AK21" s="90">
        <v>99.872</v>
      </c>
      <c r="AL21" s="28" t="str" cm="1">
        <f t="array" aca="1" ref="AL21" ca="1">IF(INDIRECT(ADDRESS(3+AM21,2,,,"var"))&lt;&gt;"Name of powder",INDIRECT(ADDRESS(3+AM21,2,,,"var")),NULL)</f>
        <v>AlMgty80</v>
      </c>
      <c r="AM21" s="77">
        <v>-1</v>
      </c>
      <c r="AN21" s="81"/>
      <c r="AO21" s="61" cm="1">
        <f t="array" aca="1" ref="AO21" ca="1">IF(INDIRECT(ADDRESS(3+$AM21,3,,,"var"))&lt;&gt;"&lt;=&gt;",INDIRECT(ADDRESS(3+$AM21,3,,,"var")),NULL)</f>
        <v>0</v>
      </c>
      <c r="AP21" s="61" cm="1">
        <f t="array" aca="1" ref="AP21" ca="1">IF(INDIRECT(ADDRESS(3+$AM21,4,,,"var"))&lt;&gt;"Si",INDIRECT(ADDRESS(3+$AM21,4,,,"var")),NULL)</f>
        <v>0</v>
      </c>
      <c r="AQ21" s="61" cm="1">
        <f t="array" aca="1" ref="AQ21" ca="1">IF(INDIRECT(ADDRESS(3+$AM21,5,,,"var"))&lt;&gt;"&lt;=&gt;",INDIRECT(ADDRESS(3+$AM21,5,,,"var")),NULL)</f>
        <v>0</v>
      </c>
      <c r="AR21" s="61" cm="1">
        <f t="array" aca="1" ref="AR21" ca="1">IF(INDIRECT(ADDRESS(3+$AM21,6,,,"var"))&lt;&gt;"Fe",INDIRECT(ADDRESS(3+$AM21,6,,,"var")),NULL)</f>
        <v>0.15</v>
      </c>
      <c r="AS21" s="61" t="str" cm="1">
        <f t="array" aca="1" ref="AS21" ca="1">IF(INDIRECT(ADDRESS(3+$AM21,7,,,"var"))&lt;&gt;"&lt;=&gt;",INDIRECT(ADDRESS(3+$AM21,7,,,"var")),NULL)</f>
        <v>&lt;</v>
      </c>
      <c r="AT21" s="61" cm="1">
        <f t="array" aca="1" ref="AT21" ca="1">IF(INDIRECT(ADDRESS(3+$AM21,8,,,"var"))&lt;&gt;"Cu",INDIRECT(ADDRESS(3+$AM21,8,,,"var")),NULL)</f>
        <v>0.01</v>
      </c>
      <c r="AU21" s="61" cm="1">
        <f t="array" aca="1" ref="AU21" ca="1">IF(INDIRECT(ADDRESS(3+$AM21,9,,,"var"))&lt;&gt;"&lt;=&gt;",INDIRECT(ADDRESS(3+$AM21,9,,,"var")),NULL)</f>
        <v>0</v>
      </c>
      <c r="AV21" s="61" cm="1">
        <f t="array" aca="1" ref="AV21" ca="1">IF(INDIRECT(ADDRESS(3+$AM21,10,,,"var"))&lt;&gt;"Mn",INDIRECT(ADDRESS(3+$AM21,10,,,"var")),NULL)</f>
        <v>0</v>
      </c>
      <c r="AW21" s="61" cm="1">
        <f t="array" aca="1" ref="AW21" ca="1">IF(INDIRECT(ADDRESS(3+$AM21,11,,,"var"))&lt;&gt;"&lt;=&gt;",INDIRECT(ADDRESS(3+$AM21,11,,,"var")),NULL)</f>
        <v>0</v>
      </c>
      <c r="AX21" s="61" cm="1">
        <f t="array" aca="1" ref="AX21" ca="1">IF(INDIRECT(ADDRESS(3+$AM21,12,,,"var"))&lt;&gt;"Mg",INDIRECT(ADDRESS(3+$AM21,12,,,"var")),NULL)</f>
        <v>8.32</v>
      </c>
      <c r="AY21" s="61" cm="1">
        <f t="array" aca="1" ref="AY21" ca="1">IF(INDIRECT(ADDRESS(3+$AM21,13,,,"var"))&lt;&gt;"&lt;=&gt;",INDIRECT(ADDRESS(3+$AM21,13,,,"var")),NULL)</f>
        <v>0</v>
      </c>
      <c r="AZ21" s="61" cm="1">
        <f t="array" aca="1" ref="AZ21" ca="1">IF(INDIRECT(ADDRESS(3+$AM21,14,,,"var"))&lt;&gt;"Be",INDIRECT(ADDRESS(3+$AM21,14,,,"var")),NULL)</f>
        <v>0</v>
      </c>
      <c r="BA21" s="61" cm="1">
        <f t="array" aca="1" ref="BA21" ca="1">IF(INDIRECT(ADDRESS(3+$AM21,15,,,"var"))&lt;&gt;"&lt;=&gt;",INDIRECT(ADDRESS(3+$AM21,15,,,"var")),NULL)</f>
        <v>0</v>
      </c>
      <c r="BB21" s="61" cm="1">
        <f t="array" aca="1" ref="BB21" ca="1">IF(INDIRECT(ADDRESS(3+$AM21,16,,,"var"))&lt;&gt;"Zn",INDIRECT(ADDRESS(3+$AM21,16,,,"var")),NULL)</f>
        <v>0</v>
      </c>
      <c r="BC21" s="61" t="str" cm="1">
        <f t="array" aca="1" ref="BC21" ca="1">IF(INDIRECT(ADDRESS(3+$AM21,17,,,"var"))&lt;&gt;"&lt;=&gt;",INDIRECT(ADDRESS(3+$AM21,17,,,"var")),NULL)</f>
        <v>&lt;</v>
      </c>
      <c r="BD21" s="61" cm="1">
        <f t="array" aca="1" ref="BD21" ca="1">IF(INDIRECT(ADDRESS(3+$AM21,18,,,"var"))&lt;&gt;"Ti",INDIRECT(ADDRESS(3+$AM21,18,,,"var")),NULL)</f>
        <v>0.01</v>
      </c>
      <c r="BE21" s="64" cm="1">
        <f t="array" aca="1" ref="BE21" ca="1">IF(INDIRECT(ADDRESS(3+$AM21,19,,,"var"))&lt;&gt;"D10",INDIRECT(ADDRESS(3+$AM21,19,,,"var")),NULL)</f>
        <v>0</v>
      </c>
      <c r="BF21" s="64" cm="1">
        <f t="array" aca="1" ref="BF21" ca="1">IF(INDIRECT(ADDRESS(3+$AM21,20,,,"var"))&lt;&gt;"D50",INDIRECT(ADDRESS(3+$AM21,20,,,"var")),NULL)</f>
        <v>0</v>
      </c>
      <c r="BG21" s="64" cm="1">
        <f t="array" aca="1" ref="BG21" ca="1">IF(INDIRECT(ADDRESS(3+$AM21,21,,,"var"))&lt;&gt;"D90",INDIRECT(ADDRESS(3+$AM21,21,,,"var")),NULL)</f>
        <v>0</v>
      </c>
      <c r="BH21" s="64" cm="1">
        <f t="array" aca="1" ref="BH21" ca="1">IF(INDIRECT(ADDRESS(3+$AM21,22,,,"var"))&lt;&gt;"Carney Funnel (s/50g)",INDIRECT(ADDRESS(3+$AM21,22,,,"var")),NULL)</f>
        <v>0</v>
      </c>
      <c r="BI21" s="64" cm="1">
        <f t="array" aca="1" ref="BI21" ca="1">IF(INDIRECT(ADDRESS(3+$AM21,23,,,"var"))&lt;&gt;"Schuttdichte",INDIRECT(ADDRESS(3+$AM21,23,,,"var")),NULL)</f>
        <v>0</v>
      </c>
      <c r="BJ21" s="64" cm="1">
        <f t="array" aca="1" ref="BJ21" ca="1">IF(INDIRECT(ADDRESS(3+$AM21,24,,,"var"))&lt;&gt;"Klopfdichte",INDIRECT(ADDRESS(3+$AM21,24,,,"var")),NULL)</f>
        <v>0</v>
      </c>
      <c r="BK21" s="81"/>
      <c r="BL21" t="str">
        <f>var!AB$4</f>
        <v>parameter and powder check</v>
      </c>
      <c r="BM21" s="65"/>
      <c r="BN21" s="33"/>
      <c r="BO21" s="33"/>
      <c r="BP21" s="33"/>
      <c r="BQ21" s="33"/>
      <c r="BR21" s="31"/>
      <c r="BS21" s="31"/>
      <c r="BT21" s="29"/>
      <c r="BU21" s="29"/>
      <c r="BV21" s="29"/>
    </row>
    <row r="22" spans="1:74">
      <c r="A22" s="75">
        <v>1</v>
      </c>
      <c r="B22" s="91">
        <v>21</v>
      </c>
      <c r="C22" s="10" t="str">
        <f>var!Z$5</f>
        <v>Aconity</v>
      </c>
      <c r="D22" s="10" t="str">
        <f>var!AG$6</f>
        <v>Alaf parameter development</v>
      </c>
      <c r="E22" s="84">
        <v>300</v>
      </c>
      <c r="F22" s="84">
        <v>160</v>
      </c>
      <c r="G22" s="85">
        <v>30</v>
      </c>
      <c r="H22" s="84">
        <v>0.11</v>
      </c>
      <c r="I22" s="21"/>
      <c r="J22" s="10" t="str">
        <f>var!AD$3</f>
        <v xml:space="preserve">Tensile bars 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88">
        <v>293</v>
      </c>
      <c r="AB22" s="89">
        <v>14.4</v>
      </c>
      <c r="AC22" s="10"/>
      <c r="AD22" s="10"/>
      <c r="AE22" s="10"/>
      <c r="AF22" s="10"/>
      <c r="AG22" s="10"/>
      <c r="AH22" s="10">
        <f t="shared" si="0"/>
        <v>1.9008</v>
      </c>
      <c r="AI22" s="10">
        <f t="shared" si="1"/>
        <v>568.18181818181813</v>
      </c>
      <c r="AJ22" s="62"/>
      <c r="AK22" s="90"/>
      <c r="AL22" s="81" t="str" cm="1">
        <f t="array" aca="1" ref="AL22" ca="1">IF(INDIRECT(ADDRESS(3+AM22,2,,,"var"))&lt;&gt;"Name of powder",INDIRECT(ADDRESS(3+AM22,2,,,"var")),NULL)</f>
        <v>AlMgty80</v>
      </c>
      <c r="AM22" s="77">
        <v>-1</v>
      </c>
      <c r="AN22" s="81"/>
      <c r="AO22" s="61" cm="1">
        <f t="array" aca="1" ref="AO22" ca="1">IF(INDIRECT(ADDRESS(3+$AM22,3,,,"var"))&lt;&gt;"&lt;=&gt;",INDIRECT(ADDRESS(3+$AM22,3,,,"var")),NULL)</f>
        <v>0</v>
      </c>
      <c r="AP22" s="61" cm="1">
        <f t="array" aca="1" ref="AP22" ca="1">IF(INDIRECT(ADDRESS(3+$AM22,4,,,"var"))&lt;&gt;"Si",INDIRECT(ADDRESS(3+$AM22,4,,,"var")),NULL)</f>
        <v>0</v>
      </c>
      <c r="AQ22" s="61" cm="1">
        <f t="array" aca="1" ref="AQ22" ca="1">IF(INDIRECT(ADDRESS(3+$AM22,5,,,"var"))&lt;&gt;"&lt;=&gt;",INDIRECT(ADDRESS(3+$AM22,5,,,"var")),NULL)</f>
        <v>0</v>
      </c>
      <c r="AR22" s="61" cm="1">
        <f t="array" aca="1" ref="AR22" ca="1">IF(INDIRECT(ADDRESS(3+$AM22,6,,,"var"))&lt;&gt;"Fe",INDIRECT(ADDRESS(3+$AM22,6,,,"var")),NULL)</f>
        <v>0.15</v>
      </c>
      <c r="AS22" s="61" t="str" cm="1">
        <f t="array" aca="1" ref="AS22" ca="1">IF(INDIRECT(ADDRESS(3+$AM22,7,,,"var"))&lt;&gt;"&lt;=&gt;",INDIRECT(ADDRESS(3+$AM22,7,,,"var")),NULL)</f>
        <v>&lt;</v>
      </c>
      <c r="AT22" s="61" cm="1">
        <f t="array" aca="1" ref="AT22" ca="1">IF(INDIRECT(ADDRESS(3+$AM22,8,,,"var"))&lt;&gt;"Cu",INDIRECT(ADDRESS(3+$AM22,8,,,"var")),NULL)</f>
        <v>0.01</v>
      </c>
      <c r="AU22" s="61" cm="1">
        <f t="array" aca="1" ref="AU22" ca="1">IF(INDIRECT(ADDRESS(3+$AM22,9,,,"var"))&lt;&gt;"&lt;=&gt;",INDIRECT(ADDRESS(3+$AM22,9,,,"var")),NULL)</f>
        <v>0</v>
      </c>
      <c r="AV22" s="61" cm="1">
        <f t="array" aca="1" ref="AV22" ca="1">IF(INDIRECT(ADDRESS(3+$AM22,10,,,"var"))&lt;&gt;"Mn",INDIRECT(ADDRESS(3+$AM22,10,,,"var")),NULL)</f>
        <v>0</v>
      </c>
      <c r="AW22" s="61" cm="1">
        <f t="array" aca="1" ref="AW22" ca="1">IF(INDIRECT(ADDRESS(3+$AM22,11,,,"var"))&lt;&gt;"&lt;=&gt;",INDIRECT(ADDRESS(3+$AM22,11,,,"var")),NULL)</f>
        <v>0</v>
      </c>
      <c r="AX22" s="61" cm="1">
        <f t="array" aca="1" ref="AX22" ca="1">IF(INDIRECT(ADDRESS(3+$AM22,12,,,"var"))&lt;&gt;"Mg",INDIRECT(ADDRESS(3+$AM22,12,,,"var")),NULL)</f>
        <v>8.32</v>
      </c>
      <c r="AY22" s="61" cm="1">
        <f t="array" aca="1" ref="AY22" ca="1">IF(INDIRECT(ADDRESS(3+$AM22,13,,,"var"))&lt;&gt;"&lt;=&gt;",INDIRECT(ADDRESS(3+$AM22,13,,,"var")),NULL)</f>
        <v>0</v>
      </c>
      <c r="AZ22" s="61" cm="1">
        <f t="array" aca="1" ref="AZ22" ca="1">IF(INDIRECT(ADDRESS(3+$AM22,14,,,"var"))&lt;&gt;"Be",INDIRECT(ADDRESS(3+$AM22,14,,,"var")),NULL)</f>
        <v>0</v>
      </c>
      <c r="BA22" s="61" cm="1">
        <f t="array" aca="1" ref="BA22" ca="1">IF(INDIRECT(ADDRESS(3+$AM22,15,,,"var"))&lt;&gt;"&lt;=&gt;",INDIRECT(ADDRESS(3+$AM22,15,,,"var")),NULL)</f>
        <v>0</v>
      </c>
      <c r="BB22" s="61" cm="1">
        <f t="array" aca="1" ref="BB22" ca="1">IF(INDIRECT(ADDRESS(3+$AM22,16,,,"var"))&lt;&gt;"Zn",INDIRECT(ADDRESS(3+$AM22,16,,,"var")),NULL)</f>
        <v>0</v>
      </c>
      <c r="BC22" s="61" t="str" cm="1">
        <f t="array" aca="1" ref="BC22" ca="1">IF(INDIRECT(ADDRESS(3+$AM22,17,,,"var"))&lt;&gt;"&lt;=&gt;",INDIRECT(ADDRESS(3+$AM22,17,,,"var")),NULL)</f>
        <v>&lt;</v>
      </c>
      <c r="BD22" s="61" cm="1">
        <f t="array" aca="1" ref="BD22" ca="1">IF(INDIRECT(ADDRESS(3+$AM22,18,,,"var"))&lt;&gt;"Ti",INDIRECT(ADDRESS(3+$AM22,18,,,"var")),NULL)</f>
        <v>0.01</v>
      </c>
      <c r="BE22" s="64" cm="1">
        <f t="array" aca="1" ref="BE22" ca="1">IF(INDIRECT(ADDRESS(3+$AM22,19,,,"var"))&lt;&gt;"D10",INDIRECT(ADDRESS(3+$AM22,19,,,"var")),NULL)</f>
        <v>0</v>
      </c>
      <c r="BF22" s="64" cm="1">
        <f t="array" aca="1" ref="BF22" ca="1">IF(INDIRECT(ADDRESS(3+$AM22,20,,,"var"))&lt;&gt;"D50",INDIRECT(ADDRESS(3+$AM22,20,,,"var")),NULL)</f>
        <v>0</v>
      </c>
      <c r="BG22" s="64" cm="1">
        <f t="array" aca="1" ref="BG22" ca="1">IF(INDIRECT(ADDRESS(3+$AM22,21,,,"var"))&lt;&gt;"D90",INDIRECT(ADDRESS(3+$AM22,21,,,"var")),NULL)</f>
        <v>0</v>
      </c>
      <c r="BH22" s="64" cm="1">
        <f t="array" aca="1" ref="BH22" ca="1">IF(INDIRECT(ADDRESS(3+$AM22,22,,,"var"))&lt;&gt;"Carney Funnel (s/50g)",INDIRECT(ADDRESS(3+$AM22,22,,,"var")),NULL)</f>
        <v>0</v>
      </c>
      <c r="BI22" s="64" cm="1">
        <f t="array" aca="1" ref="BI22" ca="1">IF(INDIRECT(ADDRESS(3+$AM22,23,,,"var"))&lt;&gt;"Schuttdichte",INDIRECT(ADDRESS(3+$AM22,23,,,"var")),NULL)</f>
        <v>0</v>
      </c>
      <c r="BJ22" s="64" cm="1">
        <f t="array" aca="1" ref="BJ22" ca="1">IF(INDIRECT(ADDRESS(3+$AM22,24,,,"var"))&lt;&gt;"Klopfdichte",INDIRECT(ADDRESS(3+$AM22,24,,,"var")),NULL)</f>
        <v>0</v>
      </c>
      <c r="BK22" s="81"/>
      <c r="BL22" t="str">
        <f>var!AB$4</f>
        <v>parameter and powder check</v>
      </c>
      <c r="BM22" s="65"/>
      <c r="BN22" s="25"/>
      <c r="BO22" s="25"/>
      <c r="BP22" s="26"/>
      <c r="BQ22" s="26"/>
      <c r="BR22" s="29"/>
      <c r="BS22" s="29"/>
      <c r="BT22" s="29"/>
      <c r="BU22" s="29"/>
      <c r="BV22" s="29"/>
    </row>
    <row r="23" spans="1:74">
      <c r="A23" s="75">
        <v>1</v>
      </c>
      <c r="B23" s="91">
        <v>22</v>
      </c>
      <c r="C23" s="10" t="str">
        <f>var!Z$5</f>
        <v>Aconity</v>
      </c>
      <c r="D23" s="10" t="str">
        <f>var!AG$6</f>
        <v>Alaf parameter development</v>
      </c>
      <c r="E23" s="84">
        <v>300</v>
      </c>
      <c r="F23" s="84">
        <v>160</v>
      </c>
      <c r="G23" s="85">
        <v>30</v>
      </c>
      <c r="H23" s="84">
        <v>0.11</v>
      </c>
      <c r="I23" s="21"/>
      <c r="J23" s="10" t="str">
        <f>var!AD$3</f>
        <v xml:space="preserve">Tensile bars 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88">
        <v>296</v>
      </c>
      <c r="AB23" s="89">
        <v>12</v>
      </c>
      <c r="AC23" s="10"/>
      <c r="AD23" s="10"/>
      <c r="AE23" s="10"/>
      <c r="AF23" s="10"/>
      <c r="AG23" s="10"/>
      <c r="AH23" s="10">
        <f t="shared" si="0"/>
        <v>1.9008</v>
      </c>
      <c r="AI23" s="10">
        <f t="shared" si="1"/>
        <v>568.18181818181813</v>
      </c>
      <c r="AJ23" s="62"/>
      <c r="AK23" s="90"/>
      <c r="AL23" s="28" t="str" cm="1">
        <f t="array" aca="1" ref="AL23" ca="1">IF(INDIRECT(ADDRESS(3+AM23,2,,,"var"))&lt;&gt;"Name of powder",INDIRECT(ADDRESS(3+AM23,2,,,"var")),NULL)</f>
        <v>AlMgty80</v>
      </c>
      <c r="AM23" s="77">
        <v>-1</v>
      </c>
      <c r="AN23" s="81"/>
      <c r="AO23" s="61" cm="1">
        <f t="array" aca="1" ref="AO23" ca="1">IF(INDIRECT(ADDRESS(3+$AM23,3,,,"var"))&lt;&gt;"&lt;=&gt;",INDIRECT(ADDRESS(3+$AM23,3,,,"var")),NULL)</f>
        <v>0</v>
      </c>
      <c r="AP23" s="61" cm="1">
        <f t="array" aca="1" ref="AP23" ca="1">IF(INDIRECT(ADDRESS(3+$AM23,4,,,"var"))&lt;&gt;"Si",INDIRECT(ADDRESS(3+$AM23,4,,,"var")),NULL)</f>
        <v>0</v>
      </c>
      <c r="AQ23" s="61" cm="1">
        <f t="array" aca="1" ref="AQ23" ca="1">IF(INDIRECT(ADDRESS(3+$AM23,5,,,"var"))&lt;&gt;"&lt;=&gt;",INDIRECT(ADDRESS(3+$AM23,5,,,"var")),NULL)</f>
        <v>0</v>
      </c>
      <c r="AR23" s="61" cm="1">
        <f t="array" aca="1" ref="AR23" ca="1">IF(INDIRECT(ADDRESS(3+$AM23,6,,,"var"))&lt;&gt;"Fe",INDIRECT(ADDRESS(3+$AM23,6,,,"var")),NULL)</f>
        <v>0.15</v>
      </c>
      <c r="AS23" s="61" t="str" cm="1">
        <f t="array" aca="1" ref="AS23" ca="1">IF(INDIRECT(ADDRESS(3+$AM23,7,,,"var"))&lt;&gt;"&lt;=&gt;",INDIRECT(ADDRESS(3+$AM23,7,,,"var")),NULL)</f>
        <v>&lt;</v>
      </c>
      <c r="AT23" s="61" cm="1">
        <f t="array" aca="1" ref="AT23" ca="1">IF(INDIRECT(ADDRESS(3+$AM23,8,,,"var"))&lt;&gt;"Cu",INDIRECT(ADDRESS(3+$AM23,8,,,"var")),NULL)</f>
        <v>0.01</v>
      </c>
      <c r="AU23" s="61" cm="1">
        <f t="array" aca="1" ref="AU23" ca="1">IF(INDIRECT(ADDRESS(3+$AM23,9,,,"var"))&lt;&gt;"&lt;=&gt;",INDIRECT(ADDRESS(3+$AM23,9,,,"var")),NULL)</f>
        <v>0</v>
      </c>
      <c r="AV23" s="61" cm="1">
        <f t="array" aca="1" ref="AV23" ca="1">IF(INDIRECT(ADDRESS(3+$AM23,10,,,"var"))&lt;&gt;"Mn",INDIRECT(ADDRESS(3+$AM23,10,,,"var")),NULL)</f>
        <v>0</v>
      </c>
      <c r="AW23" s="61" cm="1">
        <f t="array" aca="1" ref="AW23" ca="1">IF(INDIRECT(ADDRESS(3+$AM23,11,,,"var"))&lt;&gt;"&lt;=&gt;",INDIRECT(ADDRESS(3+$AM23,11,,,"var")),NULL)</f>
        <v>0</v>
      </c>
      <c r="AX23" s="61" cm="1">
        <f t="array" aca="1" ref="AX23" ca="1">IF(INDIRECT(ADDRESS(3+$AM23,12,,,"var"))&lt;&gt;"Mg",INDIRECT(ADDRESS(3+$AM23,12,,,"var")),NULL)</f>
        <v>8.32</v>
      </c>
      <c r="AY23" s="61" cm="1">
        <f t="array" aca="1" ref="AY23" ca="1">IF(INDIRECT(ADDRESS(3+$AM23,13,,,"var"))&lt;&gt;"&lt;=&gt;",INDIRECT(ADDRESS(3+$AM23,13,,,"var")),NULL)</f>
        <v>0</v>
      </c>
      <c r="AZ23" s="61" cm="1">
        <f t="array" aca="1" ref="AZ23" ca="1">IF(INDIRECT(ADDRESS(3+$AM23,14,,,"var"))&lt;&gt;"Be",INDIRECT(ADDRESS(3+$AM23,14,,,"var")),NULL)</f>
        <v>0</v>
      </c>
      <c r="BA23" s="61" cm="1">
        <f t="array" aca="1" ref="BA23" ca="1">IF(INDIRECT(ADDRESS(3+$AM23,15,,,"var"))&lt;&gt;"&lt;=&gt;",INDIRECT(ADDRESS(3+$AM23,15,,,"var")),NULL)</f>
        <v>0</v>
      </c>
      <c r="BB23" s="61" cm="1">
        <f t="array" aca="1" ref="BB23" ca="1">IF(INDIRECT(ADDRESS(3+$AM23,16,,,"var"))&lt;&gt;"Zn",INDIRECT(ADDRESS(3+$AM23,16,,,"var")),NULL)</f>
        <v>0</v>
      </c>
      <c r="BC23" s="61" t="str" cm="1">
        <f t="array" aca="1" ref="BC23" ca="1">IF(INDIRECT(ADDRESS(3+$AM23,17,,,"var"))&lt;&gt;"&lt;=&gt;",INDIRECT(ADDRESS(3+$AM23,17,,,"var")),NULL)</f>
        <v>&lt;</v>
      </c>
      <c r="BD23" s="61" cm="1">
        <f t="array" aca="1" ref="BD23" ca="1">IF(INDIRECT(ADDRESS(3+$AM23,18,,,"var"))&lt;&gt;"Ti",INDIRECT(ADDRESS(3+$AM23,18,,,"var")),NULL)</f>
        <v>0.01</v>
      </c>
      <c r="BE23" s="64" cm="1">
        <f t="array" aca="1" ref="BE23" ca="1">IF(INDIRECT(ADDRESS(3+$AM23,19,,,"var"))&lt;&gt;"D10",INDIRECT(ADDRESS(3+$AM23,19,,,"var")),NULL)</f>
        <v>0</v>
      </c>
      <c r="BF23" s="64" cm="1">
        <f t="array" aca="1" ref="BF23" ca="1">IF(INDIRECT(ADDRESS(3+$AM23,20,,,"var"))&lt;&gt;"D50",INDIRECT(ADDRESS(3+$AM23,20,,,"var")),NULL)</f>
        <v>0</v>
      </c>
      <c r="BG23" s="64" cm="1">
        <f t="array" aca="1" ref="BG23" ca="1">IF(INDIRECT(ADDRESS(3+$AM23,21,,,"var"))&lt;&gt;"D90",INDIRECT(ADDRESS(3+$AM23,21,,,"var")),NULL)</f>
        <v>0</v>
      </c>
      <c r="BH23" s="64" cm="1">
        <f t="array" aca="1" ref="BH23" ca="1">IF(INDIRECT(ADDRESS(3+$AM23,22,,,"var"))&lt;&gt;"Carney Funnel (s/50g)",INDIRECT(ADDRESS(3+$AM23,22,,,"var")),NULL)</f>
        <v>0</v>
      </c>
      <c r="BI23" s="64" cm="1">
        <f t="array" aca="1" ref="BI23" ca="1">IF(INDIRECT(ADDRESS(3+$AM23,23,,,"var"))&lt;&gt;"Schuttdichte",INDIRECT(ADDRESS(3+$AM23,23,,,"var")),NULL)</f>
        <v>0</v>
      </c>
      <c r="BJ23" s="64" cm="1">
        <f t="array" aca="1" ref="BJ23" ca="1">IF(INDIRECT(ADDRESS(3+$AM23,24,,,"var"))&lt;&gt;"Klopfdichte",INDIRECT(ADDRESS(3+$AM23,24,,,"var")),NULL)</f>
        <v>0</v>
      </c>
      <c r="BK23" s="81"/>
      <c r="BL23" t="str">
        <f>var!AB$4</f>
        <v>parameter and powder check</v>
      </c>
      <c r="BM23" s="65"/>
      <c r="BO23"/>
      <c r="BR23" s="29"/>
      <c r="BS23" s="29"/>
      <c r="BT23" s="29"/>
      <c r="BU23" s="29"/>
      <c r="BV23" s="29"/>
    </row>
    <row r="24" spans="1:74">
      <c r="A24" s="75">
        <v>1</v>
      </c>
      <c r="B24" s="91">
        <v>23</v>
      </c>
      <c r="C24" s="10" t="str">
        <f>var!Z$5</f>
        <v>Aconity</v>
      </c>
      <c r="D24" s="10" t="str">
        <f>var!AG$6</f>
        <v>Alaf parameter development</v>
      </c>
      <c r="E24" s="84">
        <v>300</v>
      </c>
      <c r="F24" s="84">
        <v>160</v>
      </c>
      <c r="G24" s="85">
        <v>30</v>
      </c>
      <c r="H24" s="84">
        <v>0.11</v>
      </c>
      <c r="I24" s="21"/>
      <c r="J24" s="10" t="str">
        <f>var!AD$3</f>
        <v xml:space="preserve">Tensile bars 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88">
        <v>300</v>
      </c>
      <c r="AB24" s="89">
        <v>14</v>
      </c>
      <c r="AC24" s="10"/>
      <c r="AD24" s="10"/>
      <c r="AE24" s="10"/>
      <c r="AF24" s="10"/>
      <c r="AG24" s="10"/>
      <c r="AH24" s="10">
        <f t="shared" si="0"/>
        <v>1.9008</v>
      </c>
      <c r="AI24" s="10">
        <f t="shared" si="1"/>
        <v>568.18181818181813</v>
      </c>
      <c r="AJ24" s="62"/>
      <c r="AK24" s="90"/>
      <c r="AL24" s="28" t="str" cm="1">
        <f t="array" aca="1" ref="AL24" ca="1">IF(INDIRECT(ADDRESS(3+AM24,2,,,"var"))&lt;&gt;"Name of powder",INDIRECT(ADDRESS(3+AM24,2,,,"var")),NULL)</f>
        <v>AlMgty80</v>
      </c>
      <c r="AM24" s="77">
        <v>-1</v>
      </c>
      <c r="AN24" s="81"/>
      <c r="AO24" s="61" cm="1">
        <f t="array" aca="1" ref="AO24" ca="1">IF(INDIRECT(ADDRESS(3+$AM24,3,,,"var"))&lt;&gt;"&lt;=&gt;",INDIRECT(ADDRESS(3+$AM24,3,,,"var")),NULL)</f>
        <v>0</v>
      </c>
      <c r="AP24" s="61" cm="1">
        <f t="array" aca="1" ref="AP24" ca="1">IF(INDIRECT(ADDRESS(3+$AM24,4,,,"var"))&lt;&gt;"Si",INDIRECT(ADDRESS(3+$AM24,4,,,"var")),NULL)</f>
        <v>0</v>
      </c>
      <c r="AQ24" s="61" cm="1">
        <f t="array" aca="1" ref="AQ24" ca="1">IF(INDIRECT(ADDRESS(3+$AM24,5,,,"var"))&lt;&gt;"&lt;=&gt;",INDIRECT(ADDRESS(3+$AM24,5,,,"var")),NULL)</f>
        <v>0</v>
      </c>
      <c r="AR24" s="61" cm="1">
        <f t="array" aca="1" ref="AR24" ca="1">IF(INDIRECT(ADDRESS(3+$AM24,6,,,"var"))&lt;&gt;"Fe",INDIRECT(ADDRESS(3+$AM24,6,,,"var")),NULL)</f>
        <v>0.15</v>
      </c>
      <c r="AS24" s="61" t="str" cm="1">
        <f t="array" aca="1" ref="AS24" ca="1">IF(INDIRECT(ADDRESS(3+$AM24,7,,,"var"))&lt;&gt;"&lt;=&gt;",INDIRECT(ADDRESS(3+$AM24,7,,,"var")),NULL)</f>
        <v>&lt;</v>
      </c>
      <c r="AT24" s="61" cm="1">
        <f t="array" aca="1" ref="AT24" ca="1">IF(INDIRECT(ADDRESS(3+$AM24,8,,,"var"))&lt;&gt;"Cu",INDIRECT(ADDRESS(3+$AM24,8,,,"var")),NULL)</f>
        <v>0.01</v>
      </c>
      <c r="AU24" s="61" cm="1">
        <f t="array" aca="1" ref="AU24" ca="1">IF(INDIRECT(ADDRESS(3+$AM24,9,,,"var"))&lt;&gt;"&lt;=&gt;",INDIRECT(ADDRESS(3+$AM24,9,,,"var")),NULL)</f>
        <v>0</v>
      </c>
      <c r="AV24" s="61" cm="1">
        <f t="array" aca="1" ref="AV24" ca="1">IF(INDIRECT(ADDRESS(3+$AM24,10,,,"var"))&lt;&gt;"Mn",INDIRECT(ADDRESS(3+$AM24,10,,,"var")),NULL)</f>
        <v>0</v>
      </c>
      <c r="AW24" s="61" cm="1">
        <f t="array" aca="1" ref="AW24" ca="1">IF(INDIRECT(ADDRESS(3+$AM24,11,,,"var"))&lt;&gt;"&lt;=&gt;",INDIRECT(ADDRESS(3+$AM24,11,,,"var")),NULL)</f>
        <v>0</v>
      </c>
      <c r="AX24" s="61" cm="1">
        <f t="array" aca="1" ref="AX24" ca="1">IF(INDIRECT(ADDRESS(3+$AM24,12,,,"var"))&lt;&gt;"Mg",INDIRECT(ADDRESS(3+$AM24,12,,,"var")),NULL)</f>
        <v>8.32</v>
      </c>
      <c r="AY24" s="61" cm="1">
        <f t="array" aca="1" ref="AY24" ca="1">IF(INDIRECT(ADDRESS(3+$AM24,13,,,"var"))&lt;&gt;"&lt;=&gt;",INDIRECT(ADDRESS(3+$AM24,13,,,"var")),NULL)</f>
        <v>0</v>
      </c>
      <c r="AZ24" s="61" cm="1">
        <f t="array" aca="1" ref="AZ24" ca="1">IF(INDIRECT(ADDRESS(3+$AM24,14,,,"var"))&lt;&gt;"Be",INDIRECT(ADDRESS(3+$AM24,14,,,"var")),NULL)</f>
        <v>0</v>
      </c>
      <c r="BA24" s="61" cm="1">
        <f t="array" aca="1" ref="BA24" ca="1">IF(INDIRECT(ADDRESS(3+$AM24,15,,,"var"))&lt;&gt;"&lt;=&gt;",INDIRECT(ADDRESS(3+$AM24,15,,,"var")),NULL)</f>
        <v>0</v>
      </c>
      <c r="BB24" s="61" cm="1">
        <f t="array" aca="1" ref="BB24" ca="1">IF(INDIRECT(ADDRESS(3+$AM24,16,,,"var"))&lt;&gt;"Zn",INDIRECT(ADDRESS(3+$AM24,16,,,"var")),NULL)</f>
        <v>0</v>
      </c>
      <c r="BC24" s="61" t="str" cm="1">
        <f t="array" aca="1" ref="BC24" ca="1">IF(INDIRECT(ADDRESS(3+$AM24,17,,,"var"))&lt;&gt;"&lt;=&gt;",INDIRECT(ADDRESS(3+$AM24,17,,,"var")),NULL)</f>
        <v>&lt;</v>
      </c>
      <c r="BD24" s="61" cm="1">
        <f t="array" aca="1" ref="BD24" ca="1">IF(INDIRECT(ADDRESS(3+$AM24,18,,,"var"))&lt;&gt;"Ti",INDIRECT(ADDRESS(3+$AM24,18,,,"var")),NULL)</f>
        <v>0.01</v>
      </c>
      <c r="BE24" s="64" cm="1">
        <f t="array" aca="1" ref="BE24" ca="1">IF(INDIRECT(ADDRESS(3+$AM24,19,,,"var"))&lt;&gt;"D10",INDIRECT(ADDRESS(3+$AM24,19,,,"var")),NULL)</f>
        <v>0</v>
      </c>
      <c r="BF24" s="64" cm="1">
        <f t="array" aca="1" ref="BF24" ca="1">IF(INDIRECT(ADDRESS(3+$AM24,20,,,"var"))&lt;&gt;"D50",INDIRECT(ADDRESS(3+$AM24,20,,,"var")),NULL)</f>
        <v>0</v>
      </c>
      <c r="BG24" s="64" cm="1">
        <f t="array" aca="1" ref="BG24" ca="1">IF(INDIRECT(ADDRESS(3+$AM24,21,,,"var"))&lt;&gt;"D90",INDIRECT(ADDRESS(3+$AM24,21,,,"var")),NULL)</f>
        <v>0</v>
      </c>
      <c r="BH24" s="64" cm="1">
        <f t="array" aca="1" ref="BH24" ca="1">IF(INDIRECT(ADDRESS(3+$AM24,22,,,"var"))&lt;&gt;"Carney Funnel (s/50g)",INDIRECT(ADDRESS(3+$AM24,22,,,"var")),NULL)</f>
        <v>0</v>
      </c>
      <c r="BI24" s="64" cm="1">
        <f t="array" aca="1" ref="BI24" ca="1">IF(INDIRECT(ADDRESS(3+$AM24,23,,,"var"))&lt;&gt;"Schuttdichte",INDIRECT(ADDRESS(3+$AM24,23,,,"var")),NULL)</f>
        <v>0</v>
      </c>
      <c r="BJ24" s="64" cm="1">
        <f t="array" aca="1" ref="BJ24" ca="1">IF(INDIRECT(ADDRESS(3+$AM24,24,,,"var"))&lt;&gt;"Klopfdichte",INDIRECT(ADDRESS(3+$AM24,24,,,"var")),NULL)</f>
        <v>0</v>
      </c>
      <c r="BK24" s="81"/>
      <c r="BL24" t="str">
        <f>var!AB$4</f>
        <v>parameter and powder check</v>
      </c>
      <c r="BM24" s="65"/>
      <c r="BO24"/>
      <c r="BR24" s="29"/>
      <c r="BS24" s="29"/>
      <c r="BT24" s="29"/>
      <c r="BU24" s="29"/>
      <c r="BV24" s="29"/>
    </row>
    <row r="25" spans="1:74">
      <c r="A25" s="75">
        <v>1</v>
      </c>
      <c r="B25" s="91">
        <v>24</v>
      </c>
      <c r="C25" s="10" t="str">
        <f>var!Z$5</f>
        <v>Aconity</v>
      </c>
      <c r="D25" s="10" t="str">
        <f>var!AG$6</f>
        <v>Alaf parameter development</v>
      </c>
      <c r="E25" s="84">
        <v>300</v>
      </c>
      <c r="F25" s="84">
        <v>160</v>
      </c>
      <c r="G25" s="85">
        <v>30</v>
      </c>
      <c r="H25" s="84">
        <v>0.11</v>
      </c>
      <c r="I25" s="21"/>
      <c r="J25" s="10" t="str">
        <f>var!AD$3</f>
        <v xml:space="preserve">Tensile bars 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88">
        <v>303</v>
      </c>
      <c r="AB25" s="89">
        <v>14.1</v>
      </c>
      <c r="AC25" s="10"/>
      <c r="AD25" s="10"/>
      <c r="AE25" s="10"/>
      <c r="AF25" s="10"/>
      <c r="AG25" s="10"/>
      <c r="AH25" s="10">
        <f t="shared" si="0"/>
        <v>1.9008</v>
      </c>
      <c r="AI25" s="10">
        <f t="shared" si="1"/>
        <v>568.18181818181813</v>
      </c>
      <c r="AJ25" s="62"/>
      <c r="AK25" s="90"/>
      <c r="AL25" s="81" t="str" cm="1">
        <f t="array" aca="1" ref="AL25" ca="1">IF(INDIRECT(ADDRESS(3+AM25,2,,,"var"))&lt;&gt;"Name of powder",INDIRECT(ADDRESS(3+AM25,2,,,"var")),NULL)</f>
        <v>AlMgty80</v>
      </c>
      <c r="AM25" s="77">
        <v>-1</v>
      </c>
      <c r="AN25" s="81"/>
      <c r="AO25" s="61" cm="1">
        <f t="array" aca="1" ref="AO25" ca="1">IF(INDIRECT(ADDRESS(3+$AM25,3,,,"var"))&lt;&gt;"&lt;=&gt;",INDIRECT(ADDRESS(3+$AM25,3,,,"var")),NULL)</f>
        <v>0</v>
      </c>
      <c r="AP25" s="61" cm="1">
        <f t="array" aca="1" ref="AP25" ca="1">IF(INDIRECT(ADDRESS(3+$AM25,4,,,"var"))&lt;&gt;"Si",INDIRECT(ADDRESS(3+$AM25,4,,,"var")),NULL)</f>
        <v>0</v>
      </c>
      <c r="AQ25" s="61" cm="1">
        <f t="array" aca="1" ref="AQ25" ca="1">IF(INDIRECT(ADDRESS(3+$AM25,5,,,"var"))&lt;&gt;"&lt;=&gt;",INDIRECT(ADDRESS(3+$AM25,5,,,"var")),NULL)</f>
        <v>0</v>
      </c>
      <c r="AR25" s="61" cm="1">
        <f t="array" aca="1" ref="AR25" ca="1">IF(INDIRECT(ADDRESS(3+$AM25,6,,,"var"))&lt;&gt;"Fe",INDIRECT(ADDRESS(3+$AM25,6,,,"var")),NULL)</f>
        <v>0.15</v>
      </c>
      <c r="AS25" s="61" t="str" cm="1">
        <f t="array" aca="1" ref="AS25" ca="1">IF(INDIRECT(ADDRESS(3+$AM25,7,,,"var"))&lt;&gt;"&lt;=&gt;",INDIRECT(ADDRESS(3+$AM25,7,,,"var")),NULL)</f>
        <v>&lt;</v>
      </c>
      <c r="AT25" s="61" cm="1">
        <f t="array" aca="1" ref="AT25" ca="1">IF(INDIRECT(ADDRESS(3+$AM25,8,,,"var"))&lt;&gt;"Cu",INDIRECT(ADDRESS(3+$AM25,8,,,"var")),NULL)</f>
        <v>0.01</v>
      </c>
      <c r="AU25" s="61" cm="1">
        <f t="array" aca="1" ref="AU25" ca="1">IF(INDIRECT(ADDRESS(3+$AM25,9,,,"var"))&lt;&gt;"&lt;=&gt;",INDIRECT(ADDRESS(3+$AM25,9,,,"var")),NULL)</f>
        <v>0</v>
      </c>
      <c r="AV25" s="61" cm="1">
        <f t="array" aca="1" ref="AV25" ca="1">IF(INDIRECT(ADDRESS(3+$AM25,10,,,"var"))&lt;&gt;"Mn",INDIRECT(ADDRESS(3+$AM25,10,,,"var")),NULL)</f>
        <v>0</v>
      </c>
      <c r="AW25" s="61" cm="1">
        <f t="array" aca="1" ref="AW25" ca="1">IF(INDIRECT(ADDRESS(3+$AM25,11,,,"var"))&lt;&gt;"&lt;=&gt;",INDIRECT(ADDRESS(3+$AM25,11,,,"var")),NULL)</f>
        <v>0</v>
      </c>
      <c r="AX25" s="61" cm="1">
        <f t="array" aca="1" ref="AX25" ca="1">IF(INDIRECT(ADDRESS(3+$AM25,12,,,"var"))&lt;&gt;"Mg",INDIRECT(ADDRESS(3+$AM25,12,,,"var")),NULL)</f>
        <v>8.32</v>
      </c>
      <c r="AY25" s="61" cm="1">
        <f t="array" aca="1" ref="AY25" ca="1">IF(INDIRECT(ADDRESS(3+$AM25,13,,,"var"))&lt;&gt;"&lt;=&gt;",INDIRECT(ADDRESS(3+$AM25,13,,,"var")),NULL)</f>
        <v>0</v>
      </c>
      <c r="AZ25" s="61" cm="1">
        <f t="array" aca="1" ref="AZ25" ca="1">IF(INDIRECT(ADDRESS(3+$AM25,14,,,"var"))&lt;&gt;"Be",INDIRECT(ADDRESS(3+$AM25,14,,,"var")),NULL)</f>
        <v>0</v>
      </c>
      <c r="BA25" s="61" cm="1">
        <f t="array" aca="1" ref="BA25" ca="1">IF(INDIRECT(ADDRESS(3+$AM25,15,,,"var"))&lt;&gt;"&lt;=&gt;",INDIRECT(ADDRESS(3+$AM25,15,,,"var")),NULL)</f>
        <v>0</v>
      </c>
      <c r="BB25" s="61" cm="1">
        <f t="array" aca="1" ref="BB25" ca="1">IF(INDIRECT(ADDRESS(3+$AM25,16,,,"var"))&lt;&gt;"Zn",INDIRECT(ADDRESS(3+$AM25,16,,,"var")),NULL)</f>
        <v>0</v>
      </c>
      <c r="BC25" s="61" t="str" cm="1">
        <f t="array" aca="1" ref="BC25" ca="1">IF(INDIRECT(ADDRESS(3+$AM25,17,,,"var"))&lt;&gt;"&lt;=&gt;",INDIRECT(ADDRESS(3+$AM25,17,,,"var")),NULL)</f>
        <v>&lt;</v>
      </c>
      <c r="BD25" s="61" cm="1">
        <f t="array" aca="1" ref="BD25" ca="1">IF(INDIRECT(ADDRESS(3+$AM25,18,,,"var"))&lt;&gt;"Ti",INDIRECT(ADDRESS(3+$AM25,18,,,"var")),NULL)</f>
        <v>0.01</v>
      </c>
      <c r="BE25" s="64" cm="1">
        <f t="array" aca="1" ref="BE25" ca="1">IF(INDIRECT(ADDRESS(3+$AM25,19,,,"var"))&lt;&gt;"D10",INDIRECT(ADDRESS(3+$AM25,19,,,"var")),NULL)</f>
        <v>0</v>
      </c>
      <c r="BF25" s="64" cm="1">
        <f t="array" aca="1" ref="BF25" ca="1">IF(INDIRECT(ADDRESS(3+$AM25,20,,,"var"))&lt;&gt;"D50",INDIRECT(ADDRESS(3+$AM25,20,,,"var")),NULL)</f>
        <v>0</v>
      </c>
      <c r="BG25" s="64" cm="1">
        <f t="array" aca="1" ref="BG25" ca="1">IF(INDIRECT(ADDRESS(3+$AM25,21,,,"var"))&lt;&gt;"D90",INDIRECT(ADDRESS(3+$AM25,21,,,"var")),NULL)</f>
        <v>0</v>
      </c>
      <c r="BH25" s="64" cm="1">
        <f t="array" aca="1" ref="BH25" ca="1">IF(INDIRECT(ADDRESS(3+$AM25,22,,,"var"))&lt;&gt;"Carney Funnel (s/50g)",INDIRECT(ADDRESS(3+$AM25,22,,,"var")),NULL)</f>
        <v>0</v>
      </c>
      <c r="BI25" s="64" cm="1">
        <f t="array" aca="1" ref="BI25" ca="1">IF(INDIRECT(ADDRESS(3+$AM25,23,,,"var"))&lt;&gt;"Schuttdichte",INDIRECT(ADDRESS(3+$AM25,23,,,"var")),NULL)</f>
        <v>0</v>
      </c>
      <c r="BJ25" s="64" cm="1">
        <f t="array" aca="1" ref="BJ25" ca="1">IF(INDIRECT(ADDRESS(3+$AM25,24,,,"var"))&lt;&gt;"Klopfdichte",INDIRECT(ADDRESS(3+$AM25,24,,,"var")),NULL)</f>
        <v>0</v>
      </c>
      <c r="BK25" s="81"/>
      <c r="BL25" t="str">
        <f>var!AB$4</f>
        <v>parameter and powder check</v>
      </c>
      <c r="BM25" s="65"/>
      <c r="BO25"/>
    </row>
    <row r="26" spans="1:74">
      <c r="A26" s="75">
        <v>1</v>
      </c>
      <c r="B26" s="91">
        <v>25</v>
      </c>
      <c r="C26" s="10" t="str">
        <f>var!Z$5</f>
        <v>Aconity</v>
      </c>
      <c r="D26" s="10" t="str">
        <f>var!AG$6</f>
        <v>Alaf parameter development</v>
      </c>
      <c r="E26" s="84">
        <v>300</v>
      </c>
      <c r="F26" s="84">
        <v>160</v>
      </c>
      <c r="G26" s="85">
        <v>30</v>
      </c>
      <c r="H26" s="84">
        <v>0.11</v>
      </c>
      <c r="I26" s="21"/>
      <c r="J26" s="10" t="str">
        <f>var!AD$3</f>
        <v xml:space="preserve">Tensile bars 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88">
        <v>310</v>
      </c>
      <c r="AB26" s="89">
        <v>14.5</v>
      </c>
      <c r="AC26" s="10"/>
      <c r="AD26" s="10"/>
      <c r="AE26" s="10"/>
      <c r="AF26" s="10"/>
      <c r="AG26" s="10"/>
      <c r="AH26" s="10">
        <f t="shared" si="0"/>
        <v>1.9008</v>
      </c>
      <c r="AI26" s="10">
        <f t="shared" si="1"/>
        <v>568.18181818181813</v>
      </c>
      <c r="AJ26" s="62"/>
      <c r="AK26" s="90"/>
      <c r="AL26" s="28" t="str" cm="1">
        <f t="array" aca="1" ref="AL26" ca="1">IF(INDIRECT(ADDRESS(3+AM26,2,,,"var"))&lt;&gt;"Name of powder",INDIRECT(ADDRESS(3+AM26,2,,,"var")),NULL)</f>
        <v>AlMgty80</v>
      </c>
      <c r="AM26" s="77">
        <v>-1</v>
      </c>
      <c r="AN26" s="81"/>
      <c r="AO26" s="61" cm="1">
        <f t="array" aca="1" ref="AO26" ca="1">IF(INDIRECT(ADDRESS(3+$AM26,3,,,"var"))&lt;&gt;"&lt;=&gt;",INDIRECT(ADDRESS(3+$AM26,3,,,"var")),NULL)</f>
        <v>0</v>
      </c>
      <c r="AP26" s="61" cm="1">
        <f t="array" aca="1" ref="AP26" ca="1">IF(INDIRECT(ADDRESS(3+$AM26,4,,,"var"))&lt;&gt;"Si",INDIRECT(ADDRESS(3+$AM26,4,,,"var")),NULL)</f>
        <v>0</v>
      </c>
      <c r="AQ26" s="61" cm="1">
        <f t="array" aca="1" ref="AQ26" ca="1">IF(INDIRECT(ADDRESS(3+$AM26,5,,,"var"))&lt;&gt;"&lt;=&gt;",INDIRECT(ADDRESS(3+$AM26,5,,,"var")),NULL)</f>
        <v>0</v>
      </c>
      <c r="AR26" s="61" cm="1">
        <f t="array" aca="1" ref="AR26" ca="1">IF(INDIRECT(ADDRESS(3+$AM26,6,,,"var"))&lt;&gt;"Fe",INDIRECT(ADDRESS(3+$AM26,6,,,"var")),NULL)</f>
        <v>0.15</v>
      </c>
      <c r="AS26" s="61" t="str" cm="1">
        <f t="array" aca="1" ref="AS26" ca="1">IF(INDIRECT(ADDRESS(3+$AM26,7,,,"var"))&lt;&gt;"&lt;=&gt;",INDIRECT(ADDRESS(3+$AM26,7,,,"var")),NULL)</f>
        <v>&lt;</v>
      </c>
      <c r="AT26" s="61" cm="1">
        <f t="array" aca="1" ref="AT26" ca="1">IF(INDIRECT(ADDRESS(3+$AM26,8,,,"var"))&lt;&gt;"Cu",INDIRECT(ADDRESS(3+$AM26,8,,,"var")),NULL)</f>
        <v>0.01</v>
      </c>
      <c r="AU26" s="61" cm="1">
        <f t="array" aca="1" ref="AU26" ca="1">IF(INDIRECT(ADDRESS(3+$AM26,9,,,"var"))&lt;&gt;"&lt;=&gt;",INDIRECT(ADDRESS(3+$AM26,9,,,"var")),NULL)</f>
        <v>0</v>
      </c>
      <c r="AV26" s="61" cm="1">
        <f t="array" aca="1" ref="AV26" ca="1">IF(INDIRECT(ADDRESS(3+$AM26,10,,,"var"))&lt;&gt;"Mn",INDIRECT(ADDRESS(3+$AM26,10,,,"var")),NULL)</f>
        <v>0</v>
      </c>
      <c r="AW26" s="61" cm="1">
        <f t="array" aca="1" ref="AW26" ca="1">IF(INDIRECT(ADDRESS(3+$AM26,11,,,"var"))&lt;&gt;"&lt;=&gt;",INDIRECT(ADDRESS(3+$AM26,11,,,"var")),NULL)</f>
        <v>0</v>
      </c>
      <c r="AX26" s="61" cm="1">
        <f t="array" aca="1" ref="AX26" ca="1">IF(INDIRECT(ADDRESS(3+$AM26,12,,,"var"))&lt;&gt;"Mg",INDIRECT(ADDRESS(3+$AM26,12,,,"var")),NULL)</f>
        <v>8.32</v>
      </c>
      <c r="AY26" s="61" cm="1">
        <f t="array" aca="1" ref="AY26" ca="1">IF(INDIRECT(ADDRESS(3+$AM26,13,,,"var"))&lt;&gt;"&lt;=&gt;",INDIRECT(ADDRESS(3+$AM26,13,,,"var")),NULL)</f>
        <v>0</v>
      </c>
      <c r="AZ26" s="61" cm="1">
        <f t="array" aca="1" ref="AZ26" ca="1">IF(INDIRECT(ADDRESS(3+$AM26,14,,,"var"))&lt;&gt;"Be",INDIRECT(ADDRESS(3+$AM26,14,,,"var")),NULL)</f>
        <v>0</v>
      </c>
      <c r="BA26" s="61" cm="1">
        <f t="array" aca="1" ref="BA26" ca="1">IF(INDIRECT(ADDRESS(3+$AM26,15,,,"var"))&lt;&gt;"&lt;=&gt;",INDIRECT(ADDRESS(3+$AM26,15,,,"var")),NULL)</f>
        <v>0</v>
      </c>
      <c r="BB26" s="61" cm="1">
        <f t="array" aca="1" ref="BB26" ca="1">IF(INDIRECT(ADDRESS(3+$AM26,16,,,"var"))&lt;&gt;"Zn",INDIRECT(ADDRESS(3+$AM26,16,,,"var")),NULL)</f>
        <v>0</v>
      </c>
      <c r="BC26" s="61" t="str" cm="1">
        <f t="array" aca="1" ref="BC26" ca="1">IF(INDIRECT(ADDRESS(3+$AM26,17,,,"var"))&lt;&gt;"&lt;=&gt;",INDIRECT(ADDRESS(3+$AM26,17,,,"var")),NULL)</f>
        <v>&lt;</v>
      </c>
      <c r="BD26" s="61" cm="1">
        <f t="array" aca="1" ref="BD26" ca="1">IF(INDIRECT(ADDRESS(3+$AM26,18,,,"var"))&lt;&gt;"Ti",INDIRECT(ADDRESS(3+$AM26,18,,,"var")),NULL)</f>
        <v>0.01</v>
      </c>
      <c r="BE26" s="64" cm="1">
        <f t="array" aca="1" ref="BE26" ca="1">IF(INDIRECT(ADDRESS(3+$AM26,19,,,"var"))&lt;&gt;"D10",INDIRECT(ADDRESS(3+$AM26,19,,,"var")),NULL)</f>
        <v>0</v>
      </c>
      <c r="BF26" s="64" cm="1">
        <f t="array" aca="1" ref="BF26" ca="1">IF(INDIRECT(ADDRESS(3+$AM26,20,,,"var"))&lt;&gt;"D50",INDIRECT(ADDRESS(3+$AM26,20,,,"var")),NULL)</f>
        <v>0</v>
      </c>
      <c r="BG26" s="64" cm="1">
        <f t="array" aca="1" ref="BG26" ca="1">IF(INDIRECT(ADDRESS(3+$AM26,21,,,"var"))&lt;&gt;"D90",INDIRECT(ADDRESS(3+$AM26,21,,,"var")),NULL)</f>
        <v>0</v>
      </c>
      <c r="BH26" s="64" cm="1">
        <f t="array" aca="1" ref="BH26" ca="1">IF(INDIRECT(ADDRESS(3+$AM26,22,,,"var"))&lt;&gt;"Carney Funnel (s/50g)",INDIRECT(ADDRESS(3+$AM26,22,,,"var")),NULL)</f>
        <v>0</v>
      </c>
      <c r="BI26" s="64" cm="1">
        <f t="array" aca="1" ref="BI26" ca="1">IF(INDIRECT(ADDRESS(3+$AM26,23,,,"var"))&lt;&gt;"Schuttdichte",INDIRECT(ADDRESS(3+$AM26,23,,,"var")),NULL)</f>
        <v>0</v>
      </c>
      <c r="BJ26" s="64" cm="1">
        <f t="array" aca="1" ref="BJ26" ca="1">IF(INDIRECT(ADDRESS(3+$AM26,24,,,"var"))&lt;&gt;"Klopfdichte",INDIRECT(ADDRESS(3+$AM26,24,,,"var")),NULL)</f>
        <v>0</v>
      </c>
      <c r="BK26" s="81"/>
      <c r="BL26" t="str">
        <f>var!AB$4</f>
        <v>parameter and powder check</v>
      </c>
      <c r="BM26" s="65"/>
      <c r="BO26"/>
    </row>
    <row r="27" spans="1:74">
      <c r="A27" s="75">
        <v>1</v>
      </c>
      <c r="B27" s="91">
        <v>26</v>
      </c>
      <c r="C27" s="10" t="str">
        <f>var!Z$5</f>
        <v>Aconity</v>
      </c>
      <c r="D27" s="10" t="str">
        <f>var!AG$6</f>
        <v>Alaf parameter development</v>
      </c>
      <c r="E27" s="84">
        <v>260</v>
      </c>
      <c r="F27" s="84">
        <v>200</v>
      </c>
      <c r="G27" s="85">
        <v>30</v>
      </c>
      <c r="H27" s="84">
        <v>0.09</v>
      </c>
      <c r="I27" s="21"/>
      <c r="J27" s="10" t="str">
        <f>var!AD$3</f>
        <v xml:space="preserve">Tensile bars 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88">
        <v>267</v>
      </c>
      <c r="AB27" s="89">
        <v>8</v>
      </c>
      <c r="AC27" s="10"/>
      <c r="AD27" s="10"/>
      <c r="AE27" s="10"/>
      <c r="AF27" s="10"/>
      <c r="AG27" s="10"/>
      <c r="AH27" s="10">
        <f t="shared" si="0"/>
        <v>1.9440000000000002</v>
      </c>
      <c r="AI27" s="10">
        <f t="shared" si="1"/>
        <v>481.48148148148147</v>
      </c>
      <c r="AJ27" s="62"/>
      <c r="AK27" s="90"/>
      <c r="AL27" s="81" t="str" cm="1">
        <f t="array" aca="1" ref="AL27" ca="1">IF(INDIRECT(ADDRESS(3+AM27,2,,,"var"))&lt;&gt;"Name of powder",INDIRECT(ADDRESS(3+AM27,2,,,"var")),NULL)</f>
        <v>AlMgty80</v>
      </c>
      <c r="AM27" s="77">
        <v>-1</v>
      </c>
      <c r="AN27" s="81"/>
      <c r="AO27" s="61" cm="1">
        <f t="array" aca="1" ref="AO27" ca="1">IF(INDIRECT(ADDRESS(3+$AM27,3,,,"var"))&lt;&gt;"&lt;=&gt;",INDIRECT(ADDRESS(3+$AM27,3,,,"var")),NULL)</f>
        <v>0</v>
      </c>
      <c r="AP27" s="61" cm="1">
        <f t="array" aca="1" ref="AP27" ca="1">IF(INDIRECT(ADDRESS(3+$AM27,4,,,"var"))&lt;&gt;"Si",INDIRECT(ADDRESS(3+$AM27,4,,,"var")),NULL)</f>
        <v>0</v>
      </c>
      <c r="AQ27" s="61" cm="1">
        <f t="array" aca="1" ref="AQ27" ca="1">IF(INDIRECT(ADDRESS(3+$AM27,5,,,"var"))&lt;&gt;"&lt;=&gt;",INDIRECT(ADDRESS(3+$AM27,5,,,"var")),NULL)</f>
        <v>0</v>
      </c>
      <c r="AR27" s="61" cm="1">
        <f t="array" aca="1" ref="AR27" ca="1">IF(INDIRECT(ADDRESS(3+$AM27,6,,,"var"))&lt;&gt;"Fe",INDIRECT(ADDRESS(3+$AM27,6,,,"var")),NULL)</f>
        <v>0.15</v>
      </c>
      <c r="AS27" s="61" t="str" cm="1">
        <f t="array" aca="1" ref="AS27" ca="1">IF(INDIRECT(ADDRESS(3+$AM27,7,,,"var"))&lt;&gt;"&lt;=&gt;",INDIRECT(ADDRESS(3+$AM27,7,,,"var")),NULL)</f>
        <v>&lt;</v>
      </c>
      <c r="AT27" s="61" cm="1">
        <f t="array" aca="1" ref="AT27" ca="1">IF(INDIRECT(ADDRESS(3+$AM27,8,,,"var"))&lt;&gt;"Cu",INDIRECT(ADDRESS(3+$AM27,8,,,"var")),NULL)</f>
        <v>0.01</v>
      </c>
      <c r="AU27" s="61" cm="1">
        <f t="array" aca="1" ref="AU27" ca="1">IF(INDIRECT(ADDRESS(3+$AM27,9,,,"var"))&lt;&gt;"&lt;=&gt;",INDIRECT(ADDRESS(3+$AM27,9,,,"var")),NULL)</f>
        <v>0</v>
      </c>
      <c r="AV27" s="61" cm="1">
        <f t="array" aca="1" ref="AV27" ca="1">IF(INDIRECT(ADDRESS(3+$AM27,10,,,"var"))&lt;&gt;"Mn",INDIRECT(ADDRESS(3+$AM27,10,,,"var")),NULL)</f>
        <v>0</v>
      </c>
      <c r="AW27" s="61" cm="1">
        <f t="array" aca="1" ref="AW27" ca="1">IF(INDIRECT(ADDRESS(3+$AM27,11,,,"var"))&lt;&gt;"&lt;=&gt;",INDIRECT(ADDRESS(3+$AM27,11,,,"var")),NULL)</f>
        <v>0</v>
      </c>
      <c r="AX27" s="61" cm="1">
        <f t="array" aca="1" ref="AX27" ca="1">IF(INDIRECT(ADDRESS(3+$AM27,12,,,"var"))&lt;&gt;"Mg",INDIRECT(ADDRESS(3+$AM27,12,,,"var")),NULL)</f>
        <v>8.32</v>
      </c>
      <c r="AY27" s="61" cm="1">
        <f t="array" aca="1" ref="AY27" ca="1">IF(INDIRECT(ADDRESS(3+$AM27,13,,,"var"))&lt;&gt;"&lt;=&gt;",INDIRECT(ADDRESS(3+$AM27,13,,,"var")),NULL)</f>
        <v>0</v>
      </c>
      <c r="AZ27" s="61" cm="1">
        <f t="array" aca="1" ref="AZ27" ca="1">IF(INDIRECT(ADDRESS(3+$AM27,14,,,"var"))&lt;&gt;"Be",INDIRECT(ADDRESS(3+$AM27,14,,,"var")),NULL)</f>
        <v>0</v>
      </c>
      <c r="BA27" s="61" cm="1">
        <f t="array" aca="1" ref="BA27" ca="1">IF(INDIRECT(ADDRESS(3+$AM27,15,,,"var"))&lt;&gt;"&lt;=&gt;",INDIRECT(ADDRESS(3+$AM27,15,,,"var")),NULL)</f>
        <v>0</v>
      </c>
      <c r="BB27" s="61" cm="1">
        <f t="array" aca="1" ref="BB27" ca="1">IF(INDIRECT(ADDRESS(3+$AM27,16,,,"var"))&lt;&gt;"Zn",INDIRECT(ADDRESS(3+$AM27,16,,,"var")),NULL)</f>
        <v>0</v>
      </c>
      <c r="BC27" s="61" t="str" cm="1">
        <f t="array" aca="1" ref="BC27" ca="1">IF(INDIRECT(ADDRESS(3+$AM27,17,,,"var"))&lt;&gt;"&lt;=&gt;",INDIRECT(ADDRESS(3+$AM27,17,,,"var")),NULL)</f>
        <v>&lt;</v>
      </c>
      <c r="BD27" s="61" cm="1">
        <f t="array" aca="1" ref="BD27" ca="1">IF(INDIRECT(ADDRESS(3+$AM27,18,,,"var"))&lt;&gt;"Ti",INDIRECT(ADDRESS(3+$AM27,18,,,"var")),NULL)</f>
        <v>0.01</v>
      </c>
      <c r="BE27" s="64" cm="1">
        <f t="array" aca="1" ref="BE27" ca="1">IF(INDIRECT(ADDRESS(3+$AM27,19,,,"var"))&lt;&gt;"D10",INDIRECT(ADDRESS(3+$AM27,19,,,"var")),NULL)</f>
        <v>0</v>
      </c>
      <c r="BF27" s="64" cm="1">
        <f t="array" aca="1" ref="BF27" ca="1">IF(INDIRECT(ADDRESS(3+$AM27,20,,,"var"))&lt;&gt;"D50",INDIRECT(ADDRESS(3+$AM27,20,,,"var")),NULL)</f>
        <v>0</v>
      </c>
      <c r="BG27" s="64" cm="1">
        <f t="array" aca="1" ref="BG27" ca="1">IF(INDIRECT(ADDRESS(3+$AM27,21,,,"var"))&lt;&gt;"D90",INDIRECT(ADDRESS(3+$AM27,21,,,"var")),NULL)</f>
        <v>0</v>
      </c>
      <c r="BH27" s="64" cm="1">
        <f t="array" aca="1" ref="BH27" ca="1">IF(INDIRECT(ADDRESS(3+$AM27,22,,,"var"))&lt;&gt;"Carney Funnel (s/50g)",INDIRECT(ADDRESS(3+$AM27,22,,,"var")),NULL)</f>
        <v>0</v>
      </c>
      <c r="BI27" s="64" cm="1">
        <f t="array" aca="1" ref="BI27" ca="1">IF(INDIRECT(ADDRESS(3+$AM27,23,,,"var"))&lt;&gt;"Schuttdichte",INDIRECT(ADDRESS(3+$AM27,23,,,"var")),NULL)</f>
        <v>0</v>
      </c>
      <c r="BJ27" s="64" cm="1">
        <f t="array" aca="1" ref="BJ27" ca="1">IF(INDIRECT(ADDRESS(3+$AM27,24,,,"var"))&lt;&gt;"Klopfdichte",INDIRECT(ADDRESS(3+$AM27,24,,,"var")),NULL)</f>
        <v>0</v>
      </c>
      <c r="BK27" s="81"/>
      <c r="BL27" t="str">
        <f>var!AB$4</f>
        <v>parameter and powder check</v>
      </c>
      <c r="BM27" s="65"/>
      <c r="BO27"/>
    </row>
    <row r="28" spans="1:74">
      <c r="A28" s="75">
        <v>1</v>
      </c>
      <c r="B28" s="91">
        <v>27</v>
      </c>
      <c r="C28" s="10" t="str">
        <f>var!Z$5</f>
        <v>Aconity</v>
      </c>
      <c r="D28" s="10" t="str">
        <f>var!AG$6</f>
        <v>Alaf parameter development</v>
      </c>
      <c r="E28" s="84">
        <v>260</v>
      </c>
      <c r="F28" s="84">
        <v>200</v>
      </c>
      <c r="G28" s="85">
        <v>30</v>
      </c>
      <c r="H28" s="84">
        <v>0.09</v>
      </c>
      <c r="I28" s="21"/>
      <c r="J28" s="10" t="str">
        <f>var!AD$3</f>
        <v xml:space="preserve">Tensile bars 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88">
        <v>275</v>
      </c>
      <c r="AB28" s="89">
        <v>8</v>
      </c>
      <c r="AC28" s="10"/>
      <c r="AD28" s="10"/>
      <c r="AE28" s="10"/>
      <c r="AF28" s="10"/>
      <c r="AG28" s="10"/>
      <c r="AH28" s="10">
        <f t="shared" si="0"/>
        <v>1.9440000000000002</v>
      </c>
      <c r="AI28" s="10">
        <f t="shared" si="1"/>
        <v>481.48148148148147</v>
      </c>
      <c r="AJ28" s="62"/>
      <c r="AK28" s="90"/>
      <c r="AL28" s="81" t="str" cm="1">
        <f t="array" aca="1" ref="AL28" ca="1">IF(INDIRECT(ADDRESS(3+AM28,2,,,"var"))&lt;&gt;"Name of powder",INDIRECT(ADDRESS(3+AM28,2,,,"var")),NULL)</f>
        <v>AlMgty80</v>
      </c>
      <c r="AM28" s="77">
        <v>-1</v>
      </c>
      <c r="AN28" s="81"/>
      <c r="AO28" s="61" cm="1">
        <f t="array" aca="1" ref="AO28" ca="1">IF(INDIRECT(ADDRESS(3+$AM28,3,,,"var"))&lt;&gt;"&lt;=&gt;",INDIRECT(ADDRESS(3+$AM28,3,,,"var")),NULL)</f>
        <v>0</v>
      </c>
      <c r="AP28" s="61" cm="1">
        <f t="array" aca="1" ref="AP28" ca="1">IF(INDIRECT(ADDRESS(3+$AM28,4,,,"var"))&lt;&gt;"Si",INDIRECT(ADDRESS(3+$AM28,4,,,"var")),NULL)</f>
        <v>0</v>
      </c>
      <c r="AQ28" s="61" cm="1">
        <f t="array" aca="1" ref="AQ28" ca="1">IF(INDIRECT(ADDRESS(3+$AM28,5,,,"var"))&lt;&gt;"&lt;=&gt;",INDIRECT(ADDRESS(3+$AM28,5,,,"var")),NULL)</f>
        <v>0</v>
      </c>
      <c r="AR28" s="61" cm="1">
        <f t="array" aca="1" ref="AR28" ca="1">IF(INDIRECT(ADDRESS(3+$AM28,6,,,"var"))&lt;&gt;"Fe",INDIRECT(ADDRESS(3+$AM28,6,,,"var")),NULL)</f>
        <v>0.15</v>
      </c>
      <c r="AS28" s="61" t="str" cm="1">
        <f t="array" aca="1" ref="AS28" ca="1">IF(INDIRECT(ADDRESS(3+$AM28,7,,,"var"))&lt;&gt;"&lt;=&gt;",INDIRECT(ADDRESS(3+$AM28,7,,,"var")),NULL)</f>
        <v>&lt;</v>
      </c>
      <c r="AT28" s="61" cm="1">
        <f t="array" aca="1" ref="AT28" ca="1">IF(INDIRECT(ADDRESS(3+$AM28,8,,,"var"))&lt;&gt;"Cu",INDIRECT(ADDRESS(3+$AM28,8,,,"var")),NULL)</f>
        <v>0.01</v>
      </c>
      <c r="AU28" s="61" cm="1">
        <f t="array" aca="1" ref="AU28" ca="1">IF(INDIRECT(ADDRESS(3+$AM28,9,,,"var"))&lt;&gt;"&lt;=&gt;",INDIRECT(ADDRESS(3+$AM28,9,,,"var")),NULL)</f>
        <v>0</v>
      </c>
      <c r="AV28" s="61" cm="1">
        <f t="array" aca="1" ref="AV28" ca="1">IF(INDIRECT(ADDRESS(3+$AM28,10,,,"var"))&lt;&gt;"Mn",INDIRECT(ADDRESS(3+$AM28,10,,,"var")),NULL)</f>
        <v>0</v>
      </c>
      <c r="AW28" s="61" cm="1">
        <f t="array" aca="1" ref="AW28" ca="1">IF(INDIRECT(ADDRESS(3+$AM28,11,,,"var"))&lt;&gt;"&lt;=&gt;",INDIRECT(ADDRESS(3+$AM28,11,,,"var")),NULL)</f>
        <v>0</v>
      </c>
      <c r="AX28" s="61" cm="1">
        <f t="array" aca="1" ref="AX28" ca="1">IF(INDIRECT(ADDRESS(3+$AM28,12,,,"var"))&lt;&gt;"Mg",INDIRECT(ADDRESS(3+$AM28,12,,,"var")),NULL)</f>
        <v>8.32</v>
      </c>
      <c r="AY28" s="61" cm="1">
        <f t="array" aca="1" ref="AY28" ca="1">IF(INDIRECT(ADDRESS(3+$AM28,13,,,"var"))&lt;&gt;"&lt;=&gt;",INDIRECT(ADDRESS(3+$AM28,13,,,"var")),NULL)</f>
        <v>0</v>
      </c>
      <c r="AZ28" s="61" cm="1">
        <f t="array" aca="1" ref="AZ28" ca="1">IF(INDIRECT(ADDRESS(3+$AM28,14,,,"var"))&lt;&gt;"Be",INDIRECT(ADDRESS(3+$AM28,14,,,"var")),NULL)</f>
        <v>0</v>
      </c>
      <c r="BA28" s="61" cm="1">
        <f t="array" aca="1" ref="BA28" ca="1">IF(INDIRECT(ADDRESS(3+$AM28,15,,,"var"))&lt;&gt;"&lt;=&gt;",INDIRECT(ADDRESS(3+$AM28,15,,,"var")),NULL)</f>
        <v>0</v>
      </c>
      <c r="BB28" s="61" cm="1">
        <f t="array" aca="1" ref="BB28" ca="1">IF(INDIRECT(ADDRESS(3+$AM28,16,,,"var"))&lt;&gt;"Zn",INDIRECT(ADDRESS(3+$AM28,16,,,"var")),NULL)</f>
        <v>0</v>
      </c>
      <c r="BC28" s="61" t="str" cm="1">
        <f t="array" aca="1" ref="BC28" ca="1">IF(INDIRECT(ADDRESS(3+$AM28,17,,,"var"))&lt;&gt;"&lt;=&gt;",INDIRECT(ADDRESS(3+$AM28,17,,,"var")),NULL)</f>
        <v>&lt;</v>
      </c>
      <c r="BD28" s="61" cm="1">
        <f t="array" aca="1" ref="BD28" ca="1">IF(INDIRECT(ADDRESS(3+$AM28,18,,,"var"))&lt;&gt;"Ti",INDIRECT(ADDRESS(3+$AM28,18,,,"var")),NULL)</f>
        <v>0.01</v>
      </c>
      <c r="BE28" s="64" cm="1">
        <f t="array" aca="1" ref="BE28" ca="1">IF(INDIRECT(ADDRESS(3+$AM28,19,,,"var"))&lt;&gt;"D10",INDIRECT(ADDRESS(3+$AM28,19,,,"var")),NULL)</f>
        <v>0</v>
      </c>
      <c r="BF28" s="64" cm="1">
        <f t="array" aca="1" ref="BF28" ca="1">IF(INDIRECT(ADDRESS(3+$AM28,20,,,"var"))&lt;&gt;"D50",INDIRECT(ADDRESS(3+$AM28,20,,,"var")),NULL)</f>
        <v>0</v>
      </c>
      <c r="BG28" s="64" cm="1">
        <f t="array" aca="1" ref="BG28" ca="1">IF(INDIRECT(ADDRESS(3+$AM28,21,,,"var"))&lt;&gt;"D90",INDIRECT(ADDRESS(3+$AM28,21,,,"var")),NULL)</f>
        <v>0</v>
      </c>
      <c r="BH28" s="64" cm="1">
        <f t="array" aca="1" ref="BH28" ca="1">IF(INDIRECT(ADDRESS(3+$AM28,22,,,"var"))&lt;&gt;"Carney Funnel (s/50g)",INDIRECT(ADDRESS(3+$AM28,22,,,"var")),NULL)</f>
        <v>0</v>
      </c>
      <c r="BI28" s="64" cm="1">
        <f t="array" aca="1" ref="BI28" ca="1">IF(INDIRECT(ADDRESS(3+$AM28,23,,,"var"))&lt;&gt;"Schuttdichte",INDIRECT(ADDRESS(3+$AM28,23,,,"var")),NULL)</f>
        <v>0</v>
      </c>
      <c r="BJ28" s="64" cm="1">
        <f t="array" aca="1" ref="BJ28" ca="1">IF(INDIRECT(ADDRESS(3+$AM28,24,,,"var"))&lt;&gt;"Klopfdichte",INDIRECT(ADDRESS(3+$AM28,24,,,"var")),NULL)</f>
        <v>0</v>
      </c>
      <c r="BK28" s="81"/>
      <c r="BL28" t="str">
        <f>var!AB$4</f>
        <v>parameter and powder check</v>
      </c>
      <c r="BM28" s="65"/>
      <c r="BO28"/>
    </row>
    <row r="29" spans="1:74">
      <c r="A29" s="75">
        <v>1</v>
      </c>
      <c r="B29" s="91">
        <v>28</v>
      </c>
      <c r="C29" s="10" t="str">
        <f>var!Z$5</f>
        <v>Aconity</v>
      </c>
      <c r="D29" s="10" t="str">
        <f>var!AG$6</f>
        <v>Alaf parameter development</v>
      </c>
      <c r="E29" s="84">
        <v>260</v>
      </c>
      <c r="F29" s="84">
        <v>200</v>
      </c>
      <c r="G29" s="85">
        <v>30</v>
      </c>
      <c r="H29" s="84">
        <v>0.09</v>
      </c>
      <c r="I29" s="21"/>
      <c r="J29" s="10" t="str">
        <f>var!AD$3</f>
        <v xml:space="preserve">Tensile bars 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88">
        <v>302</v>
      </c>
      <c r="AB29" s="89">
        <v>10.8</v>
      </c>
      <c r="AC29" s="10"/>
      <c r="AD29" s="10"/>
      <c r="AE29" s="10"/>
      <c r="AF29" s="10"/>
      <c r="AG29" s="10"/>
      <c r="AH29" s="10">
        <f t="shared" si="0"/>
        <v>1.9440000000000002</v>
      </c>
      <c r="AI29" s="10">
        <f t="shared" si="1"/>
        <v>481.48148148148147</v>
      </c>
      <c r="AJ29" s="62"/>
      <c r="AK29" s="90"/>
      <c r="AL29" s="28" t="str" cm="1">
        <f t="array" aca="1" ref="AL29" ca="1">IF(INDIRECT(ADDRESS(3+AM29,2,,,"var"))&lt;&gt;"Name of powder",INDIRECT(ADDRESS(3+AM29,2,,,"var")),NULL)</f>
        <v>AlMgty80</v>
      </c>
      <c r="AM29" s="77">
        <v>-1</v>
      </c>
      <c r="AN29" s="81"/>
      <c r="AO29" s="61" cm="1">
        <f t="array" aca="1" ref="AO29" ca="1">IF(INDIRECT(ADDRESS(3+$AM29,3,,,"var"))&lt;&gt;"&lt;=&gt;",INDIRECT(ADDRESS(3+$AM29,3,,,"var")),NULL)</f>
        <v>0</v>
      </c>
      <c r="AP29" s="61" cm="1">
        <f t="array" aca="1" ref="AP29" ca="1">IF(INDIRECT(ADDRESS(3+$AM29,4,,,"var"))&lt;&gt;"Si",INDIRECT(ADDRESS(3+$AM29,4,,,"var")),NULL)</f>
        <v>0</v>
      </c>
      <c r="AQ29" s="61" cm="1">
        <f t="array" aca="1" ref="AQ29" ca="1">IF(INDIRECT(ADDRESS(3+$AM29,5,,,"var"))&lt;&gt;"&lt;=&gt;",INDIRECT(ADDRESS(3+$AM29,5,,,"var")),NULL)</f>
        <v>0</v>
      </c>
      <c r="AR29" s="61" cm="1">
        <f t="array" aca="1" ref="AR29" ca="1">IF(INDIRECT(ADDRESS(3+$AM29,6,,,"var"))&lt;&gt;"Fe",INDIRECT(ADDRESS(3+$AM29,6,,,"var")),NULL)</f>
        <v>0.15</v>
      </c>
      <c r="AS29" s="61" t="str" cm="1">
        <f t="array" aca="1" ref="AS29" ca="1">IF(INDIRECT(ADDRESS(3+$AM29,7,,,"var"))&lt;&gt;"&lt;=&gt;",INDIRECT(ADDRESS(3+$AM29,7,,,"var")),NULL)</f>
        <v>&lt;</v>
      </c>
      <c r="AT29" s="61" cm="1">
        <f t="array" aca="1" ref="AT29" ca="1">IF(INDIRECT(ADDRESS(3+$AM29,8,,,"var"))&lt;&gt;"Cu",INDIRECT(ADDRESS(3+$AM29,8,,,"var")),NULL)</f>
        <v>0.01</v>
      </c>
      <c r="AU29" s="61" cm="1">
        <f t="array" aca="1" ref="AU29" ca="1">IF(INDIRECT(ADDRESS(3+$AM29,9,,,"var"))&lt;&gt;"&lt;=&gt;",INDIRECT(ADDRESS(3+$AM29,9,,,"var")),NULL)</f>
        <v>0</v>
      </c>
      <c r="AV29" s="61" cm="1">
        <f t="array" aca="1" ref="AV29" ca="1">IF(INDIRECT(ADDRESS(3+$AM29,10,,,"var"))&lt;&gt;"Mn",INDIRECT(ADDRESS(3+$AM29,10,,,"var")),NULL)</f>
        <v>0</v>
      </c>
      <c r="AW29" s="61" cm="1">
        <f t="array" aca="1" ref="AW29" ca="1">IF(INDIRECT(ADDRESS(3+$AM29,11,,,"var"))&lt;&gt;"&lt;=&gt;",INDIRECT(ADDRESS(3+$AM29,11,,,"var")),NULL)</f>
        <v>0</v>
      </c>
      <c r="AX29" s="61" cm="1">
        <f t="array" aca="1" ref="AX29" ca="1">IF(INDIRECT(ADDRESS(3+$AM29,12,,,"var"))&lt;&gt;"Mg",INDIRECT(ADDRESS(3+$AM29,12,,,"var")),NULL)</f>
        <v>8.32</v>
      </c>
      <c r="AY29" s="61" cm="1">
        <f t="array" aca="1" ref="AY29" ca="1">IF(INDIRECT(ADDRESS(3+$AM29,13,,,"var"))&lt;&gt;"&lt;=&gt;",INDIRECT(ADDRESS(3+$AM29,13,,,"var")),NULL)</f>
        <v>0</v>
      </c>
      <c r="AZ29" s="61" cm="1">
        <f t="array" aca="1" ref="AZ29" ca="1">IF(INDIRECT(ADDRESS(3+$AM29,14,,,"var"))&lt;&gt;"Be",INDIRECT(ADDRESS(3+$AM29,14,,,"var")),NULL)</f>
        <v>0</v>
      </c>
      <c r="BA29" s="61" cm="1">
        <f t="array" aca="1" ref="BA29" ca="1">IF(INDIRECT(ADDRESS(3+$AM29,15,,,"var"))&lt;&gt;"&lt;=&gt;",INDIRECT(ADDRESS(3+$AM29,15,,,"var")),NULL)</f>
        <v>0</v>
      </c>
      <c r="BB29" s="61" cm="1">
        <f t="array" aca="1" ref="BB29" ca="1">IF(INDIRECT(ADDRESS(3+$AM29,16,,,"var"))&lt;&gt;"Zn",INDIRECT(ADDRESS(3+$AM29,16,,,"var")),NULL)</f>
        <v>0</v>
      </c>
      <c r="BC29" s="61" t="str" cm="1">
        <f t="array" aca="1" ref="BC29" ca="1">IF(INDIRECT(ADDRESS(3+$AM29,17,,,"var"))&lt;&gt;"&lt;=&gt;",INDIRECT(ADDRESS(3+$AM29,17,,,"var")),NULL)</f>
        <v>&lt;</v>
      </c>
      <c r="BD29" s="61" cm="1">
        <f t="array" aca="1" ref="BD29" ca="1">IF(INDIRECT(ADDRESS(3+$AM29,18,,,"var"))&lt;&gt;"Ti",INDIRECT(ADDRESS(3+$AM29,18,,,"var")),NULL)</f>
        <v>0.01</v>
      </c>
      <c r="BE29" s="64" cm="1">
        <f t="array" aca="1" ref="BE29" ca="1">IF(INDIRECT(ADDRESS(3+$AM29,19,,,"var"))&lt;&gt;"D10",INDIRECT(ADDRESS(3+$AM29,19,,,"var")),NULL)</f>
        <v>0</v>
      </c>
      <c r="BF29" s="64" cm="1">
        <f t="array" aca="1" ref="BF29" ca="1">IF(INDIRECT(ADDRESS(3+$AM29,20,,,"var"))&lt;&gt;"D50",INDIRECT(ADDRESS(3+$AM29,20,,,"var")),NULL)</f>
        <v>0</v>
      </c>
      <c r="BG29" s="64" cm="1">
        <f t="array" aca="1" ref="BG29" ca="1">IF(INDIRECT(ADDRESS(3+$AM29,21,,,"var"))&lt;&gt;"D90",INDIRECT(ADDRESS(3+$AM29,21,,,"var")),NULL)</f>
        <v>0</v>
      </c>
      <c r="BH29" s="64" cm="1">
        <f t="array" aca="1" ref="BH29" ca="1">IF(INDIRECT(ADDRESS(3+$AM29,22,,,"var"))&lt;&gt;"Carney Funnel (s/50g)",INDIRECT(ADDRESS(3+$AM29,22,,,"var")),NULL)</f>
        <v>0</v>
      </c>
      <c r="BI29" s="64" cm="1">
        <f t="array" aca="1" ref="BI29" ca="1">IF(INDIRECT(ADDRESS(3+$AM29,23,,,"var"))&lt;&gt;"Schuttdichte",INDIRECT(ADDRESS(3+$AM29,23,,,"var")),NULL)</f>
        <v>0</v>
      </c>
      <c r="BJ29" s="64" cm="1">
        <f t="array" aca="1" ref="BJ29" ca="1">IF(INDIRECT(ADDRESS(3+$AM29,24,,,"var"))&lt;&gt;"Klopfdichte",INDIRECT(ADDRESS(3+$AM29,24,,,"var")),NULL)</f>
        <v>0</v>
      </c>
      <c r="BK29" s="81"/>
      <c r="BL29" t="str">
        <f>var!AB$4</f>
        <v>parameter and powder check</v>
      </c>
      <c r="BM29" s="65"/>
      <c r="BO29"/>
    </row>
    <row r="30" spans="1:74">
      <c r="A30" s="75">
        <v>1</v>
      </c>
      <c r="B30" s="91">
        <v>29</v>
      </c>
      <c r="C30" s="10" t="str">
        <f>var!Z$5</f>
        <v>Aconity</v>
      </c>
      <c r="D30" s="10" t="str">
        <f>var!AG$6</f>
        <v>Alaf parameter development</v>
      </c>
      <c r="E30" s="84">
        <v>260</v>
      </c>
      <c r="F30" s="84">
        <v>200</v>
      </c>
      <c r="G30" s="85">
        <v>30</v>
      </c>
      <c r="H30" s="84">
        <v>0.09</v>
      </c>
      <c r="I30" s="21"/>
      <c r="J30" s="10" t="str">
        <f>var!AD$3</f>
        <v xml:space="preserve">Tensile bars 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88">
        <v>313</v>
      </c>
      <c r="AB30" s="89">
        <v>11.5</v>
      </c>
      <c r="AC30" s="10"/>
      <c r="AD30" s="10"/>
      <c r="AE30" s="10"/>
      <c r="AF30" s="10"/>
      <c r="AG30" s="10"/>
      <c r="AH30" s="10">
        <f t="shared" si="0"/>
        <v>1.9440000000000002</v>
      </c>
      <c r="AI30" s="10">
        <f t="shared" si="1"/>
        <v>481.48148148148147</v>
      </c>
      <c r="AJ30" s="62"/>
      <c r="AK30" s="90"/>
      <c r="AL30" s="81" t="str" cm="1">
        <f t="array" aca="1" ref="AL30" ca="1">IF(INDIRECT(ADDRESS(3+AM30,2,,,"var"))&lt;&gt;"Name of powder",INDIRECT(ADDRESS(3+AM30,2,,,"var")),NULL)</f>
        <v>AlMgty80</v>
      </c>
      <c r="AM30" s="77">
        <v>-1</v>
      </c>
      <c r="AN30" s="81"/>
      <c r="AO30" s="61" cm="1">
        <f t="array" aca="1" ref="AO30" ca="1">IF(INDIRECT(ADDRESS(3+$AM30,3,,,"var"))&lt;&gt;"&lt;=&gt;",INDIRECT(ADDRESS(3+$AM30,3,,,"var")),NULL)</f>
        <v>0</v>
      </c>
      <c r="AP30" s="61" cm="1">
        <f t="array" aca="1" ref="AP30" ca="1">IF(INDIRECT(ADDRESS(3+$AM30,4,,,"var"))&lt;&gt;"Si",INDIRECT(ADDRESS(3+$AM30,4,,,"var")),NULL)</f>
        <v>0</v>
      </c>
      <c r="AQ30" s="61" cm="1">
        <f t="array" aca="1" ref="AQ30" ca="1">IF(INDIRECT(ADDRESS(3+$AM30,5,,,"var"))&lt;&gt;"&lt;=&gt;",INDIRECT(ADDRESS(3+$AM30,5,,,"var")),NULL)</f>
        <v>0</v>
      </c>
      <c r="AR30" s="61" cm="1">
        <f t="array" aca="1" ref="AR30" ca="1">IF(INDIRECT(ADDRESS(3+$AM30,6,,,"var"))&lt;&gt;"Fe",INDIRECT(ADDRESS(3+$AM30,6,,,"var")),NULL)</f>
        <v>0.15</v>
      </c>
      <c r="AS30" s="61" t="str" cm="1">
        <f t="array" aca="1" ref="AS30" ca="1">IF(INDIRECT(ADDRESS(3+$AM30,7,,,"var"))&lt;&gt;"&lt;=&gt;",INDIRECT(ADDRESS(3+$AM30,7,,,"var")),NULL)</f>
        <v>&lt;</v>
      </c>
      <c r="AT30" s="61" cm="1">
        <f t="array" aca="1" ref="AT30" ca="1">IF(INDIRECT(ADDRESS(3+$AM30,8,,,"var"))&lt;&gt;"Cu",INDIRECT(ADDRESS(3+$AM30,8,,,"var")),NULL)</f>
        <v>0.01</v>
      </c>
      <c r="AU30" s="61" cm="1">
        <f t="array" aca="1" ref="AU30" ca="1">IF(INDIRECT(ADDRESS(3+$AM30,9,,,"var"))&lt;&gt;"&lt;=&gt;",INDIRECT(ADDRESS(3+$AM30,9,,,"var")),NULL)</f>
        <v>0</v>
      </c>
      <c r="AV30" s="61" cm="1">
        <f t="array" aca="1" ref="AV30" ca="1">IF(INDIRECT(ADDRESS(3+$AM30,10,,,"var"))&lt;&gt;"Mn",INDIRECT(ADDRESS(3+$AM30,10,,,"var")),NULL)</f>
        <v>0</v>
      </c>
      <c r="AW30" s="61" cm="1">
        <f t="array" aca="1" ref="AW30" ca="1">IF(INDIRECT(ADDRESS(3+$AM30,11,,,"var"))&lt;&gt;"&lt;=&gt;",INDIRECT(ADDRESS(3+$AM30,11,,,"var")),NULL)</f>
        <v>0</v>
      </c>
      <c r="AX30" s="61" cm="1">
        <f t="array" aca="1" ref="AX30" ca="1">IF(INDIRECT(ADDRESS(3+$AM30,12,,,"var"))&lt;&gt;"Mg",INDIRECT(ADDRESS(3+$AM30,12,,,"var")),NULL)</f>
        <v>8.32</v>
      </c>
      <c r="AY30" s="61" cm="1">
        <f t="array" aca="1" ref="AY30" ca="1">IF(INDIRECT(ADDRESS(3+$AM30,13,,,"var"))&lt;&gt;"&lt;=&gt;",INDIRECT(ADDRESS(3+$AM30,13,,,"var")),NULL)</f>
        <v>0</v>
      </c>
      <c r="AZ30" s="61" cm="1">
        <f t="array" aca="1" ref="AZ30" ca="1">IF(INDIRECT(ADDRESS(3+$AM30,14,,,"var"))&lt;&gt;"Be",INDIRECT(ADDRESS(3+$AM30,14,,,"var")),NULL)</f>
        <v>0</v>
      </c>
      <c r="BA30" s="61" cm="1">
        <f t="array" aca="1" ref="BA30" ca="1">IF(INDIRECT(ADDRESS(3+$AM30,15,,,"var"))&lt;&gt;"&lt;=&gt;",INDIRECT(ADDRESS(3+$AM30,15,,,"var")),NULL)</f>
        <v>0</v>
      </c>
      <c r="BB30" s="61" cm="1">
        <f t="array" aca="1" ref="BB30" ca="1">IF(INDIRECT(ADDRESS(3+$AM30,16,,,"var"))&lt;&gt;"Zn",INDIRECT(ADDRESS(3+$AM30,16,,,"var")),NULL)</f>
        <v>0</v>
      </c>
      <c r="BC30" s="61" t="str" cm="1">
        <f t="array" aca="1" ref="BC30" ca="1">IF(INDIRECT(ADDRESS(3+$AM30,17,,,"var"))&lt;&gt;"&lt;=&gt;",INDIRECT(ADDRESS(3+$AM30,17,,,"var")),NULL)</f>
        <v>&lt;</v>
      </c>
      <c r="BD30" s="61" cm="1">
        <f t="array" aca="1" ref="BD30" ca="1">IF(INDIRECT(ADDRESS(3+$AM30,18,,,"var"))&lt;&gt;"Ti",INDIRECT(ADDRESS(3+$AM30,18,,,"var")),NULL)</f>
        <v>0.01</v>
      </c>
      <c r="BE30" s="64" cm="1">
        <f t="array" aca="1" ref="BE30" ca="1">IF(INDIRECT(ADDRESS(3+$AM30,19,,,"var"))&lt;&gt;"D10",INDIRECT(ADDRESS(3+$AM30,19,,,"var")),NULL)</f>
        <v>0</v>
      </c>
      <c r="BF30" s="64" cm="1">
        <f t="array" aca="1" ref="BF30" ca="1">IF(INDIRECT(ADDRESS(3+$AM30,20,,,"var"))&lt;&gt;"D50",INDIRECT(ADDRESS(3+$AM30,20,,,"var")),NULL)</f>
        <v>0</v>
      </c>
      <c r="BG30" s="64" cm="1">
        <f t="array" aca="1" ref="BG30" ca="1">IF(INDIRECT(ADDRESS(3+$AM30,21,,,"var"))&lt;&gt;"D90",INDIRECT(ADDRESS(3+$AM30,21,,,"var")),NULL)</f>
        <v>0</v>
      </c>
      <c r="BH30" s="64" cm="1">
        <f t="array" aca="1" ref="BH30" ca="1">IF(INDIRECT(ADDRESS(3+$AM30,22,,,"var"))&lt;&gt;"Carney Funnel (s/50g)",INDIRECT(ADDRESS(3+$AM30,22,,,"var")),NULL)</f>
        <v>0</v>
      </c>
      <c r="BI30" s="64" cm="1">
        <f t="array" aca="1" ref="BI30" ca="1">IF(INDIRECT(ADDRESS(3+$AM30,23,,,"var"))&lt;&gt;"Schuttdichte",INDIRECT(ADDRESS(3+$AM30,23,,,"var")),NULL)</f>
        <v>0</v>
      </c>
      <c r="BJ30" s="64" cm="1">
        <f t="array" aca="1" ref="BJ30" ca="1">IF(INDIRECT(ADDRESS(3+$AM30,24,,,"var"))&lt;&gt;"Klopfdichte",INDIRECT(ADDRESS(3+$AM30,24,,,"var")),NULL)</f>
        <v>0</v>
      </c>
      <c r="BK30" s="81"/>
      <c r="BL30" t="str">
        <f>var!AB$4</f>
        <v>parameter and powder check</v>
      </c>
      <c r="BM30" s="65"/>
      <c r="BO30"/>
    </row>
    <row r="31" spans="1:74">
      <c r="A31" s="75">
        <v>1</v>
      </c>
      <c r="B31" s="91">
        <v>30</v>
      </c>
      <c r="C31" s="10" t="str">
        <f>var!Z$5</f>
        <v>Aconity</v>
      </c>
      <c r="D31" s="10" t="str">
        <f>var!AG$6</f>
        <v>Alaf parameter development</v>
      </c>
      <c r="E31" s="84">
        <v>260</v>
      </c>
      <c r="F31" s="84">
        <v>200</v>
      </c>
      <c r="G31" s="85">
        <v>30</v>
      </c>
      <c r="H31" s="84">
        <v>0.09</v>
      </c>
      <c r="I31" s="21"/>
      <c r="J31" s="10" t="str">
        <f>var!AD$3</f>
        <v xml:space="preserve">Tensile bars 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88">
        <v>311</v>
      </c>
      <c r="AB31" s="89">
        <v>12</v>
      </c>
      <c r="AC31" s="10"/>
      <c r="AD31" s="10"/>
      <c r="AE31" s="10"/>
      <c r="AF31" s="10"/>
      <c r="AG31" s="10"/>
      <c r="AH31" s="10">
        <f t="shared" si="0"/>
        <v>1.9440000000000002</v>
      </c>
      <c r="AI31" s="10">
        <f t="shared" si="1"/>
        <v>481.48148148148147</v>
      </c>
      <c r="AJ31" s="62"/>
      <c r="AK31" s="90"/>
      <c r="AL31" s="28" t="str" cm="1">
        <f t="array" aca="1" ref="AL31" ca="1">IF(INDIRECT(ADDRESS(3+AM31,2,,,"var"))&lt;&gt;"Name of powder",INDIRECT(ADDRESS(3+AM31,2,,,"var")),NULL)</f>
        <v>AlMgty80</v>
      </c>
      <c r="AM31" s="77">
        <v>-1</v>
      </c>
      <c r="AN31" s="81"/>
      <c r="AO31" s="61" cm="1">
        <f t="array" aca="1" ref="AO31" ca="1">IF(INDIRECT(ADDRESS(3+$AM31,3,,,"var"))&lt;&gt;"&lt;=&gt;",INDIRECT(ADDRESS(3+$AM31,3,,,"var")),NULL)</f>
        <v>0</v>
      </c>
      <c r="AP31" s="61" cm="1">
        <f t="array" aca="1" ref="AP31" ca="1">IF(INDIRECT(ADDRESS(3+$AM31,4,,,"var"))&lt;&gt;"Si",INDIRECT(ADDRESS(3+$AM31,4,,,"var")),NULL)</f>
        <v>0</v>
      </c>
      <c r="AQ31" s="61" cm="1">
        <f t="array" aca="1" ref="AQ31" ca="1">IF(INDIRECT(ADDRESS(3+$AM31,5,,,"var"))&lt;&gt;"&lt;=&gt;",INDIRECT(ADDRESS(3+$AM31,5,,,"var")),NULL)</f>
        <v>0</v>
      </c>
      <c r="AR31" s="61" cm="1">
        <f t="array" aca="1" ref="AR31" ca="1">IF(INDIRECT(ADDRESS(3+$AM31,6,,,"var"))&lt;&gt;"Fe",INDIRECT(ADDRESS(3+$AM31,6,,,"var")),NULL)</f>
        <v>0.15</v>
      </c>
      <c r="AS31" s="61" t="str" cm="1">
        <f t="array" aca="1" ref="AS31" ca="1">IF(INDIRECT(ADDRESS(3+$AM31,7,,,"var"))&lt;&gt;"&lt;=&gt;",INDIRECT(ADDRESS(3+$AM31,7,,,"var")),NULL)</f>
        <v>&lt;</v>
      </c>
      <c r="AT31" s="61" cm="1">
        <f t="array" aca="1" ref="AT31" ca="1">IF(INDIRECT(ADDRESS(3+$AM31,8,,,"var"))&lt;&gt;"Cu",INDIRECT(ADDRESS(3+$AM31,8,,,"var")),NULL)</f>
        <v>0.01</v>
      </c>
      <c r="AU31" s="61" cm="1">
        <f t="array" aca="1" ref="AU31" ca="1">IF(INDIRECT(ADDRESS(3+$AM31,9,,,"var"))&lt;&gt;"&lt;=&gt;",INDIRECT(ADDRESS(3+$AM31,9,,,"var")),NULL)</f>
        <v>0</v>
      </c>
      <c r="AV31" s="61" cm="1">
        <f t="array" aca="1" ref="AV31" ca="1">IF(INDIRECT(ADDRESS(3+$AM31,10,,,"var"))&lt;&gt;"Mn",INDIRECT(ADDRESS(3+$AM31,10,,,"var")),NULL)</f>
        <v>0</v>
      </c>
      <c r="AW31" s="61" cm="1">
        <f t="array" aca="1" ref="AW31" ca="1">IF(INDIRECT(ADDRESS(3+$AM31,11,,,"var"))&lt;&gt;"&lt;=&gt;",INDIRECT(ADDRESS(3+$AM31,11,,,"var")),NULL)</f>
        <v>0</v>
      </c>
      <c r="AX31" s="61" cm="1">
        <f t="array" aca="1" ref="AX31" ca="1">IF(INDIRECT(ADDRESS(3+$AM31,12,,,"var"))&lt;&gt;"Mg",INDIRECT(ADDRESS(3+$AM31,12,,,"var")),NULL)</f>
        <v>8.32</v>
      </c>
      <c r="AY31" s="61" cm="1">
        <f t="array" aca="1" ref="AY31" ca="1">IF(INDIRECT(ADDRESS(3+$AM31,13,,,"var"))&lt;&gt;"&lt;=&gt;",INDIRECT(ADDRESS(3+$AM31,13,,,"var")),NULL)</f>
        <v>0</v>
      </c>
      <c r="AZ31" s="61" cm="1">
        <f t="array" aca="1" ref="AZ31" ca="1">IF(INDIRECT(ADDRESS(3+$AM31,14,,,"var"))&lt;&gt;"Be",INDIRECT(ADDRESS(3+$AM31,14,,,"var")),NULL)</f>
        <v>0</v>
      </c>
      <c r="BA31" s="61" cm="1">
        <f t="array" aca="1" ref="BA31" ca="1">IF(INDIRECT(ADDRESS(3+$AM31,15,,,"var"))&lt;&gt;"&lt;=&gt;",INDIRECT(ADDRESS(3+$AM31,15,,,"var")),NULL)</f>
        <v>0</v>
      </c>
      <c r="BB31" s="61" cm="1">
        <f t="array" aca="1" ref="BB31" ca="1">IF(INDIRECT(ADDRESS(3+$AM31,16,,,"var"))&lt;&gt;"Zn",INDIRECT(ADDRESS(3+$AM31,16,,,"var")),NULL)</f>
        <v>0</v>
      </c>
      <c r="BC31" s="61" t="str" cm="1">
        <f t="array" aca="1" ref="BC31" ca="1">IF(INDIRECT(ADDRESS(3+$AM31,17,,,"var"))&lt;&gt;"&lt;=&gt;",INDIRECT(ADDRESS(3+$AM31,17,,,"var")),NULL)</f>
        <v>&lt;</v>
      </c>
      <c r="BD31" s="61" cm="1">
        <f t="array" aca="1" ref="BD31" ca="1">IF(INDIRECT(ADDRESS(3+$AM31,18,,,"var"))&lt;&gt;"Ti",INDIRECT(ADDRESS(3+$AM31,18,,,"var")),NULL)</f>
        <v>0.01</v>
      </c>
      <c r="BE31" s="64" cm="1">
        <f t="array" aca="1" ref="BE31" ca="1">IF(INDIRECT(ADDRESS(3+$AM31,19,,,"var"))&lt;&gt;"D10",INDIRECT(ADDRESS(3+$AM31,19,,,"var")),NULL)</f>
        <v>0</v>
      </c>
      <c r="BF31" s="64" cm="1">
        <f t="array" aca="1" ref="BF31" ca="1">IF(INDIRECT(ADDRESS(3+$AM31,20,,,"var"))&lt;&gt;"D50",INDIRECT(ADDRESS(3+$AM31,20,,,"var")),NULL)</f>
        <v>0</v>
      </c>
      <c r="BG31" s="64" cm="1">
        <f t="array" aca="1" ref="BG31" ca="1">IF(INDIRECT(ADDRESS(3+$AM31,21,,,"var"))&lt;&gt;"D90",INDIRECT(ADDRESS(3+$AM31,21,,,"var")),NULL)</f>
        <v>0</v>
      </c>
      <c r="BH31" s="64" cm="1">
        <f t="array" aca="1" ref="BH31" ca="1">IF(INDIRECT(ADDRESS(3+$AM31,22,,,"var"))&lt;&gt;"Carney Funnel (s/50g)",INDIRECT(ADDRESS(3+$AM31,22,,,"var")),NULL)</f>
        <v>0</v>
      </c>
      <c r="BI31" s="64" cm="1">
        <f t="array" aca="1" ref="BI31" ca="1">IF(INDIRECT(ADDRESS(3+$AM31,23,,,"var"))&lt;&gt;"Schuttdichte",INDIRECT(ADDRESS(3+$AM31,23,,,"var")),NULL)</f>
        <v>0</v>
      </c>
      <c r="BJ31" s="64" cm="1">
        <f t="array" aca="1" ref="BJ31" ca="1">IF(INDIRECT(ADDRESS(3+$AM31,24,,,"var"))&lt;&gt;"Klopfdichte",INDIRECT(ADDRESS(3+$AM31,24,,,"var")),NULL)</f>
        <v>0</v>
      </c>
      <c r="BK31" s="81"/>
      <c r="BL31" t="str">
        <f>var!AB$4</f>
        <v>parameter and powder check</v>
      </c>
      <c r="BM31" s="65"/>
      <c r="BO31"/>
    </row>
    <row r="32" spans="1:74">
      <c r="A32" s="75">
        <v>1</v>
      </c>
      <c r="B32" s="91">
        <v>31</v>
      </c>
      <c r="C32" s="10" t="str">
        <f>var!Z$5</f>
        <v>Aconity</v>
      </c>
      <c r="D32" s="10" t="str">
        <f>var!AG$6</f>
        <v>Alaf parameter development</v>
      </c>
      <c r="E32" s="10">
        <v>200</v>
      </c>
      <c r="F32" s="84">
        <v>220</v>
      </c>
      <c r="G32" s="85">
        <v>30</v>
      </c>
      <c r="H32" s="84">
        <v>7.0000000000000007E-2</v>
      </c>
      <c r="I32" s="21"/>
      <c r="J32" s="10" t="str">
        <f>var!AD$3</f>
        <v xml:space="preserve">Tensile bars 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88">
        <v>312</v>
      </c>
      <c r="AB32" s="89">
        <v>11</v>
      </c>
      <c r="AC32" s="10"/>
      <c r="AD32" s="10"/>
      <c r="AE32" s="10"/>
      <c r="AF32" s="10"/>
      <c r="AG32" s="10"/>
      <c r="AH32" s="10">
        <f t="shared" si="0"/>
        <v>1.6632</v>
      </c>
      <c r="AI32" s="10">
        <f t="shared" si="1"/>
        <v>432.90043290043286</v>
      </c>
      <c r="AJ32" s="62"/>
      <c r="AK32" s="90"/>
      <c r="AL32" s="28" t="str" cm="1">
        <f t="array" aca="1" ref="AL32" ca="1">IF(INDIRECT(ADDRESS(3+AM32,2,,,"var"))&lt;&gt;"Name of powder",INDIRECT(ADDRESS(3+AM32,2,,,"var")),NULL)</f>
        <v>AlMgty80</v>
      </c>
      <c r="AM32" s="77">
        <v>-1</v>
      </c>
      <c r="AN32" s="81"/>
      <c r="AO32" s="61" cm="1">
        <f t="array" aca="1" ref="AO32" ca="1">IF(INDIRECT(ADDRESS(3+$AM32,3,,,"var"))&lt;&gt;"&lt;=&gt;",INDIRECT(ADDRESS(3+$AM32,3,,,"var")),NULL)</f>
        <v>0</v>
      </c>
      <c r="AP32" s="61" cm="1">
        <f t="array" aca="1" ref="AP32" ca="1">IF(INDIRECT(ADDRESS(3+$AM32,4,,,"var"))&lt;&gt;"Si",INDIRECT(ADDRESS(3+$AM32,4,,,"var")),NULL)</f>
        <v>0</v>
      </c>
      <c r="AQ32" s="61" cm="1">
        <f t="array" aca="1" ref="AQ32" ca="1">IF(INDIRECT(ADDRESS(3+$AM32,5,,,"var"))&lt;&gt;"&lt;=&gt;",INDIRECT(ADDRESS(3+$AM32,5,,,"var")),NULL)</f>
        <v>0</v>
      </c>
      <c r="AR32" s="61" cm="1">
        <f t="array" aca="1" ref="AR32" ca="1">IF(INDIRECT(ADDRESS(3+$AM32,6,,,"var"))&lt;&gt;"Fe",INDIRECT(ADDRESS(3+$AM32,6,,,"var")),NULL)</f>
        <v>0.15</v>
      </c>
      <c r="AS32" s="61" t="str" cm="1">
        <f t="array" aca="1" ref="AS32" ca="1">IF(INDIRECT(ADDRESS(3+$AM32,7,,,"var"))&lt;&gt;"&lt;=&gt;",INDIRECT(ADDRESS(3+$AM32,7,,,"var")),NULL)</f>
        <v>&lt;</v>
      </c>
      <c r="AT32" s="61" cm="1">
        <f t="array" aca="1" ref="AT32" ca="1">IF(INDIRECT(ADDRESS(3+$AM32,8,,,"var"))&lt;&gt;"Cu",INDIRECT(ADDRESS(3+$AM32,8,,,"var")),NULL)</f>
        <v>0.01</v>
      </c>
      <c r="AU32" s="61" cm="1">
        <f t="array" aca="1" ref="AU32" ca="1">IF(INDIRECT(ADDRESS(3+$AM32,9,,,"var"))&lt;&gt;"&lt;=&gt;",INDIRECT(ADDRESS(3+$AM32,9,,,"var")),NULL)</f>
        <v>0</v>
      </c>
      <c r="AV32" s="61" cm="1">
        <f t="array" aca="1" ref="AV32" ca="1">IF(INDIRECT(ADDRESS(3+$AM32,10,,,"var"))&lt;&gt;"Mn",INDIRECT(ADDRESS(3+$AM32,10,,,"var")),NULL)</f>
        <v>0</v>
      </c>
      <c r="AW32" s="61" cm="1">
        <f t="array" aca="1" ref="AW32" ca="1">IF(INDIRECT(ADDRESS(3+$AM32,11,,,"var"))&lt;&gt;"&lt;=&gt;",INDIRECT(ADDRESS(3+$AM32,11,,,"var")),NULL)</f>
        <v>0</v>
      </c>
      <c r="AX32" s="61" cm="1">
        <f t="array" aca="1" ref="AX32" ca="1">IF(INDIRECT(ADDRESS(3+$AM32,12,,,"var"))&lt;&gt;"Mg",INDIRECT(ADDRESS(3+$AM32,12,,,"var")),NULL)</f>
        <v>8.32</v>
      </c>
      <c r="AY32" s="61" cm="1">
        <f t="array" aca="1" ref="AY32" ca="1">IF(INDIRECT(ADDRESS(3+$AM32,13,,,"var"))&lt;&gt;"&lt;=&gt;",INDIRECT(ADDRESS(3+$AM32,13,,,"var")),NULL)</f>
        <v>0</v>
      </c>
      <c r="AZ32" s="61" cm="1">
        <f t="array" aca="1" ref="AZ32" ca="1">IF(INDIRECT(ADDRESS(3+$AM32,14,,,"var"))&lt;&gt;"Be",INDIRECT(ADDRESS(3+$AM32,14,,,"var")),NULL)</f>
        <v>0</v>
      </c>
      <c r="BA32" s="61" cm="1">
        <f t="array" aca="1" ref="BA32" ca="1">IF(INDIRECT(ADDRESS(3+$AM32,15,,,"var"))&lt;&gt;"&lt;=&gt;",INDIRECT(ADDRESS(3+$AM32,15,,,"var")),NULL)</f>
        <v>0</v>
      </c>
      <c r="BB32" s="61" cm="1">
        <f t="array" aca="1" ref="BB32" ca="1">IF(INDIRECT(ADDRESS(3+$AM32,16,,,"var"))&lt;&gt;"Zn",INDIRECT(ADDRESS(3+$AM32,16,,,"var")),NULL)</f>
        <v>0</v>
      </c>
      <c r="BC32" s="61" t="str" cm="1">
        <f t="array" aca="1" ref="BC32" ca="1">IF(INDIRECT(ADDRESS(3+$AM32,17,,,"var"))&lt;&gt;"&lt;=&gt;",INDIRECT(ADDRESS(3+$AM32,17,,,"var")),NULL)</f>
        <v>&lt;</v>
      </c>
      <c r="BD32" s="61" cm="1">
        <f t="array" aca="1" ref="BD32" ca="1">IF(INDIRECT(ADDRESS(3+$AM32,18,,,"var"))&lt;&gt;"Ti",INDIRECT(ADDRESS(3+$AM32,18,,,"var")),NULL)</f>
        <v>0.01</v>
      </c>
      <c r="BE32" s="64" cm="1">
        <f t="array" aca="1" ref="BE32" ca="1">IF(INDIRECT(ADDRESS(3+$AM32,19,,,"var"))&lt;&gt;"D10",INDIRECT(ADDRESS(3+$AM32,19,,,"var")),NULL)</f>
        <v>0</v>
      </c>
      <c r="BF32" s="64" cm="1">
        <f t="array" aca="1" ref="BF32" ca="1">IF(INDIRECT(ADDRESS(3+$AM32,20,,,"var"))&lt;&gt;"D50",INDIRECT(ADDRESS(3+$AM32,20,,,"var")),NULL)</f>
        <v>0</v>
      </c>
      <c r="BG32" s="64" cm="1">
        <f t="array" aca="1" ref="BG32" ca="1">IF(INDIRECT(ADDRESS(3+$AM32,21,,,"var"))&lt;&gt;"D90",INDIRECT(ADDRESS(3+$AM32,21,,,"var")),NULL)</f>
        <v>0</v>
      </c>
      <c r="BH32" s="64" cm="1">
        <f t="array" aca="1" ref="BH32" ca="1">IF(INDIRECT(ADDRESS(3+$AM32,22,,,"var"))&lt;&gt;"Carney Funnel (s/50g)",INDIRECT(ADDRESS(3+$AM32,22,,,"var")),NULL)</f>
        <v>0</v>
      </c>
      <c r="BI32" s="64" cm="1">
        <f t="array" aca="1" ref="BI32" ca="1">IF(INDIRECT(ADDRESS(3+$AM32,23,,,"var"))&lt;&gt;"Schuttdichte",INDIRECT(ADDRESS(3+$AM32,23,,,"var")),NULL)</f>
        <v>0</v>
      </c>
      <c r="BJ32" s="64" cm="1">
        <f t="array" aca="1" ref="BJ32" ca="1">IF(INDIRECT(ADDRESS(3+$AM32,24,,,"var"))&lt;&gt;"Klopfdichte",INDIRECT(ADDRESS(3+$AM32,24,,,"var")),NULL)</f>
        <v>0</v>
      </c>
      <c r="BK32" s="81"/>
      <c r="BL32" t="str">
        <f>var!AB$4</f>
        <v>parameter and powder check</v>
      </c>
      <c r="BM32" s="65"/>
      <c r="BO32"/>
    </row>
    <row r="33" spans="1:67">
      <c r="A33" s="75">
        <v>1</v>
      </c>
      <c r="B33" s="91">
        <v>32</v>
      </c>
      <c r="C33" s="10" t="str">
        <f>var!Z$5</f>
        <v>Aconity</v>
      </c>
      <c r="D33" s="10" t="str">
        <f>var!AG$6</f>
        <v>Alaf parameter development</v>
      </c>
      <c r="E33" s="10">
        <v>200</v>
      </c>
      <c r="F33" s="84">
        <v>220</v>
      </c>
      <c r="G33" s="85">
        <v>30</v>
      </c>
      <c r="H33" s="84">
        <v>7.0000000000000007E-2</v>
      </c>
      <c r="I33" s="21"/>
      <c r="J33" s="10" t="str">
        <f>var!AD$3</f>
        <v xml:space="preserve">Tensile bars 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88">
        <v>319</v>
      </c>
      <c r="AB33" s="89">
        <v>14</v>
      </c>
      <c r="AC33" s="10"/>
      <c r="AD33" s="10"/>
      <c r="AE33" s="10"/>
      <c r="AF33" s="10"/>
      <c r="AG33" s="10"/>
      <c r="AH33" s="10">
        <f t="shared" si="0"/>
        <v>1.6632</v>
      </c>
      <c r="AI33" s="10">
        <f t="shared" si="1"/>
        <v>432.90043290043286</v>
      </c>
      <c r="AJ33" s="62"/>
      <c r="AK33" s="90"/>
      <c r="AL33" s="81" t="str" cm="1">
        <f t="array" aca="1" ref="AL33" ca="1">IF(INDIRECT(ADDRESS(3+AM33,2,,,"var"))&lt;&gt;"Name of powder",INDIRECT(ADDRESS(3+AM33,2,,,"var")),NULL)</f>
        <v>AlMgty80</v>
      </c>
      <c r="AM33" s="77">
        <v>-1</v>
      </c>
      <c r="AN33" s="81"/>
      <c r="AO33" s="61" cm="1">
        <f t="array" aca="1" ref="AO33" ca="1">IF(INDIRECT(ADDRESS(3+$AM33,3,,,"var"))&lt;&gt;"&lt;=&gt;",INDIRECT(ADDRESS(3+$AM33,3,,,"var")),NULL)</f>
        <v>0</v>
      </c>
      <c r="AP33" s="61" cm="1">
        <f t="array" aca="1" ref="AP33" ca="1">IF(INDIRECT(ADDRESS(3+$AM33,4,,,"var"))&lt;&gt;"Si",INDIRECT(ADDRESS(3+$AM33,4,,,"var")),NULL)</f>
        <v>0</v>
      </c>
      <c r="AQ33" s="61" cm="1">
        <f t="array" aca="1" ref="AQ33" ca="1">IF(INDIRECT(ADDRESS(3+$AM33,5,,,"var"))&lt;&gt;"&lt;=&gt;",INDIRECT(ADDRESS(3+$AM33,5,,,"var")),NULL)</f>
        <v>0</v>
      </c>
      <c r="AR33" s="61" cm="1">
        <f t="array" aca="1" ref="AR33" ca="1">IF(INDIRECT(ADDRESS(3+$AM33,6,,,"var"))&lt;&gt;"Fe",INDIRECT(ADDRESS(3+$AM33,6,,,"var")),NULL)</f>
        <v>0.15</v>
      </c>
      <c r="AS33" s="61" t="str" cm="1">
        <f t="array" aca="1" ref="AS33" ca="1">IF(INDIRECT(ADDRESS(3+$AM33,7,,,"var"))&lt;&gt;"&lt;=&gt;",INDIRECT(ADDRESS(3+$AM33,7,,,"var")),NULL)</f>
        <v>&lt;</v>
      </c>
      <c r="AT33" s="61" cm="1">
        <f t="array" aca="1" ref="AT33" ca="1">IF(INDIRECT(ADDRESS(3+$AM33,8,,,"var"))&lt;&gt;"Cu",INDIRECT(ADDRESS(3+$AM33,8,,,"var")),NULL)</f>
        <v>0.01</v>
      </c>
      <c r="AU33" s="61" cm="1">
        <f t="array" aca="1" ref="AU33" ca="1">IF(INDIRECT(ADDRESS(3+$AM33,9,,,"var"))&lt;&gt;"&lt;=&gt;",INDIRECT(ADDRESS(3+$AM33,9,,,"var")),NULL)</f>
        <v>0</v>
      </c>
      <c r="AV33" s="61" cm="1">
        <f t="array" aca="1" ref="AV33" ca="1">IF(INDIRECT(ADDRESS(3+$AM33,10,,,"var"))&lt;&gt;"Mn",INDIRECT(ADDRESS(3+$AM33,10,,,"var")),NULL)</f>
        <v>0</v>
      </c>
      <c r="AW33" s="61" cm="1">
        <f t="array" aca="1" ref="AW33" ca="1">IF(INDIRECT(ADDRESS(3+$AM33,11,,,"var"))&lt;&gt;"&lt;=&gt;",INDIRECT(ADDRESS(3+$AM33,11,,,"var")),NULL)</f>
        <v>0</v>
      </c>
      <c r="AX33" s="61" cm="1">
        <f t="array" aca="1" ref="AX33" ca="1">IF(INDIRECT(ADDRESS(3+$AM33,12,,,"var"))&lt;&gt;"Mg",INDIRECT(ADDRESS(3+$AM33,12,,,"var")),NULL)</f>
        <v>8.32</v>
      </c>
      <c r="AY33" s="61" cm="1">
        <f t="array" aca="1" ref="AY33" ca="1">IF(INDIRECT(ADDRESS(3+$AM33,13,,,"var"))&lt;&gt;"&lt;=&gt;",INDIRECT(ADDRESS(3+$AM33,13,,,"var")),NULL)</f>
        <v>0</v>
      </c>
      <c r="AZ33" s="61" cm="1">
        <f t="array" aca="1" ref="AZ33" ca="1">IF(INDIRECT(ADDRESS(3+$AM33,14,,,"var"))&lt;&gt;"Be",INDIRECT(ADDRESS(3+$AM33,14,,,"var")),NULL)</f>
        <v>0</v>
      </c>
      <c r="BA33" s="61" cm="1">
        <f t="array" aca="1" ref="BA33" ca="1">IF(INDIRECT(ADDRESS(3+$AM33,15,,,"var"))&lt;&gt;"&lt;=&gt;",INDIRECT(ADDRESS(3+$AM33,15,,,"var")),NULL)</f>
        <v>0</v>
      </c>
      <c r="BB33" s="61" cm="1">
        <f t="array" aca="1" ref="BB33" ca="1">IF(INDIRECT(ADDRESS(3+$AM33,16,,,"var"))&lt;&gt;"Zn",INDIRECT(ADDRESS(3+$AM33,16,,,"var")),NULL)</f>
        <v>0</v>
      </c>
      <c r="BC33" s="61" t="str" cm="1">
        <f t="array" aca="1" ref="BC33" ca="1">IF(INDIRECT(ADDRESS(3+$AM33,17,,,"var"))&lt;&gt;"&lt;=&gt;",INDIRECT(ADDRESS(3+$AM33,17,,,"var")),NULL)</f>
        <v>&lt;</v>
      </c>
      <c r="BD33" s="61" cm="1">
        <f t="array" aca="1" ref="BD33" ca="1">IF(INDIRECT(ADDRESS(3+$AM33,18,,,"var"))&lt;&gt;"Ti",INDIRECT(ADDRESS(3+$AM33,18,,,"var")),NULL)</f>
        <v>0.01</v>
      </c>
      <c r="BE33" s="64" cm="1">
        <f t="array" aca="1" ref="BE33" ca="1">IF(INDIRECT(ADDRESS(3+$AM33,19,,,"var"))&lt;&gt;"D10",INDIRECT(ADDRESS(3+$AM33,19,,,"var")),NULL)</f>
        <v>0</v>
      </c>
      <c r="BF33" s="64" cm="1">
        <f t="array" aca="1" ref="BF33" ca="1">IF(INDIRECT(ADDRESS(3+$AM33,20,,,"var"))&lt;&gt;"D50",INDIRECT(ADDRESS(3+$AM33,20,,,"var")),NULL)</f>
        <v>0</v>
      </c>
      <c r="BG33" s="64" cm="1">
        <f t="array" aca="1" ref="BG33" ca="1">IF(INDIRECT(ADDRESS(3+$AM33,21,,,"var"))&lt;&gt;"D90",INDIRECT(ADDRESS(3+$AM33,21,,,"var")),NULL)</f>
        <v>0</v>
      </c>
      <c r="BH33" s="64" cm="1">
        <f t="array" aca="1" ref="BH33" ca="1">IF(INDIRECT(ADDRESS(3+$AM33,22,,,"var"))&lt;&gt;"Carney Funnel (s/50g)",INDIRECT(ADDRESS(3+$AM33,22,,,"var")),NULL)</f>
        <v>0</v>
      </c>
      <c r="BI33" s="64" cm="1">
        <f t="array" aca="1" ref="BI33" ca="1">IF(INDIRECT(ADDRESS(3+$AM33,23,,,"var"))&lt;&gt;"Schuttdichte",INDIRECT(ADDRESS(3+$AM33,23,,,"var")),NULL)</f>
        <v>0</v>
      </c>
      <c r="BJ33" s="64" cm="1">
        <f t="array" aca="1" ref="BJ33" ca="1">IF(INDIRECT(ADDRESS(3+$AM33,24,,,"var"))&lt;&gt;"Klopfdichte",INDIRECT(ADDRESS(3+$AM33,24,,,"var")),NULL)</f>
        <v>0</v>
      </c>
      <c r="BK33" s="81"/>
      <c r="BL33" t="str">
        <f>var!AB$4</f>
        <v>parameter and powder check</v>
      </c>
      <c r="BM33" s="65"/>
      <c r="BO33"/>
    </row>
    <row r="34" spans="1:67">
      <c r="A34" s="75">
        <v>1</v>
      </c>
      <c r="B34" s="91">
        <v>33</v>
      </c>
      <c r="C34" s="10" t="str">
        <f>var!Z$5</f>
        <v>Aconity</v>
      </c>
      <c r="D34" s="10" t="str">
        <f>var!AG$6</f>
        <v>Alaf parameter development</v>
      </c>
      <c r="E34" s="10">
        <v>200</v>
      </c>
      <c r="F34" s="84">
        <v>220</v>
      </c>
      <c r="G34" s="85">
        <v>30</v>
      </c>
      <c r="H34" s="84">
        <v>7.0000000000000007E-2</v>
      </c>
      <c r="I34" s="21"/>
      <c r="J34" s="10" t="str">
        <f>var!AD$3</f>
        <v xml:space="preserve">Tensile bars 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88">
        <v>320</v>
      </c>
      <c r="AB34" s="89">
        <v>11.8</v>
      </c>
      <c r="AC34" s="10"/>
      <c r="AD34" s="10"/>
      <c r="AE34" s="10"/>
      <c r="AF34" s="10"/>
      <c r="AG34" s="10"/>
      <c r="AH34" s="10">
        <f t="shared" si="0"/>
        <v>1.6632</v>
      </c>
      <c r="AI34" s="10">
        <f t="shared" si="1"/>
        <v>432.90043290043286</v>
      </c>
      <c r="AJ34" s="62"/>
      <c r="AK34" s="90"/>
      <c r="AL34" s="28" t="str" cm="1">
        <f t="array" aca="1" ref="AL34" ca="1">IF(INDIRECT(ADDRESS(3+AM34,2,,,"var"))&lt;&gt;"Name of powder",INDIRECT(ADDRESS(3+AM34,2,,,"var")),NULL)</f>
        <v>AlMgty80</v>
      </c>
      <c r="AM34" s="77">
        <v>-1</v>
      </c>
      <c r="AN34" s="81"/>
      <c r="AO34" s="61" cm="1">
        <f t="array" aca="1" ref="AO34" ca="1">IF(INDIRECT(ADDRESS(3+$AM34,3,,,"var"))&lt;&gt;"&lt;=&gt;",INDIRECT(ADDRESS(3+$AM34,3,,,"var")),NULL)</f>
        <v>0</v>
      </c>
      <c r="AP34" s="61" cm="1">
        <f t="array" aca="1" ref="AP34" ca="1">IF(INDIRECT(ADDRESS(3+$AM34,4,,,"var"))&lt;&gt;"Si",INDIRECT(ADDRESS(3+$AM34,4,,,"var")),NULL)</f>
        <v>0</v>
      </c>
      <c r="AQ34" s="61" cm="1">
        <f t="array" aca="1" ref="AQ34" ca="1">IF(INDIRECT(ADDRESS(3+$AM34,5,,,"var"))&lt;&gt;"&lt;=&gt;",INDIRECT(ADDRESS(3+$AM34,5,,,"var")),NULL)</f>
        <v>0</v>
      </c>
      <c r="AR34" s="61" cm="1">
        <f t="array" aca="1" ref="AR34" ca="1">IF(INDIRECT(ADDRESS(3+$AM34,6,,,"var"))&lt;&gt;"Fe",INDIRECT(ADDRESS(3+$AM34,6,,,"var")),NULL)</f>
        <v>0.15</v>
      </c>
      <c r="AS34" s="61" t="str" cm="1">
        <f t="array" aca="1" ref="AS34" ca="1">IF(INDIRECT(ADDRESS(3+$AM34,7,,,"var"))&lt;&gt;"&lt;=&gt;",INDIRECT(ADDRESS(3+$AM34,7,,,"var")),NULL)</f>
        <v>&lt;</v>
      </c>
      <c r="AT34" s="61" cm="1">
        <f t="array" aca="1" ref="AT34" ca="1">IF(INDIRECT(ADDRESS(3+$AM34,8,,,"var"))&lt;&gt;"Cu",INDIRECT(ADDRESS(3+$AM34,8,,,"var")),NULL)</f>
        <v>0.01</v>
      </c>
      <c r="AU34" s="61" cm="1">
        <f t="array" aca="1" ref="AU34" ca="1">IF(INDIRECT(ADDRESS(3+$AM34,9,,,"var"))&lt;&gt;"&lt;=&gt;",INDIRECT(ADDRESS(3+$AM34,9,,,"var")),NULL)</f>
        <v>0</v>
      </c>
      <c r="AV34" s="61" cm="1">
        <f t="array" aca="1" ref="AV34" ca="1">IF(INDIRECT(ADDRESS(3+$AM34,10,,,"var"))&lt;&gt;"Mn",INDIRECT(ADDRESS(3+$AM34,10,,,"var")),NULL)</f>
        <v>0</v>
      </c>
      <c r="AW34" s="61" cm="1">
        <f t="array" aca="1" ref="AW34" ca="1">IF(INDIRECT(ADDRESS(3+$AM34,11,,,"var"))&lt;&gt;"&lt;=&gt;",INDIRECT(ADDRESS(3+$AM34,11,,,"var")),NULL)</f>
        <v>0</v>
      </c>
      <c r="AX34" s="61" cm="1">
        <f t="array" aca="1" ref="AX34" ca="1">IF(INDIRECT(ADDRESS(3+$AM34,12,,,"var"))&lt;&gt;"Mg",INDIRECT(ADDRESS(3+$AM34,12,,,"var")),NULL)</f>
        <v>8.32</v>
      </c>
      <c r="AY34" s="61" cm="1">
        <f t="array" aca="1" ref="AY34" ca="1">IF(INDIRECT(ADDRESS(3+$AM34,13,,,"var"))&lt;&gt;"&lt;=&gt;",INDIRECT(ADDRESS(3+$AM34,13,,,"var")),NULL)</f>
        <v>0</v>
      </c>
      <c r="AZ34" s="61" cm="1">
        <f t="array" aca="1" ref="AZ34" ca="1">IF(INDIRECT(ADDRESS(3+$AM34,14,,,"var"))&lt;&gt;"Be",INDIRECT(ADDRESS(3+$AM34,14,,,"var")),NULL)</f>
        <v>0</v>
      </c>
      <c r="BA34" s="61" cm="1">
        <f t="array" aca="1" ref="BA34" ca="1">IF(INDIRECT(ADDRESS(3+$AM34,15,,,"var"))&lt;&gt;"&lt;=&gt;",INDIRECT(ADDRESS(3+$AM34,15,,,"var")),NULL)</f>
        <v>0</v>
      </c>
      <c r="BB34" s="61" cm="1">
        <f t="array" aca="1" ref="BB34" ca="1">IF(INDIRECT(ADDRESS(3+$AM34,16,,,"var"))&lt;&gt;"Zn",INDIRECT(ADDRESS(3+$AM34,16,,,"var")),NULL)</f>
        <v>0</v>
      </c>
      <c r="BC34" s="61" t="str" cm="1">
        <f t="array" aca="1" ref="BC34" ca="1">IF(INDIRECT(ADDRESS(3+$AM34,17,,,"var"))&lt;&gt;"&lt;=&gt;",INDIRECT(ADDRESS(3+$AM34,17,,,"var")),NULL)</f>
        <v>&lt;</v>
      </c>
      <c r="BD34" s="61" cm="1">
        <f t="array" aca="1" ref="BD34" ca="1">IF(INDIRECT(ADDRESS(3+$AM34,18,,,"var"))&lt;&gt;"Ti",INDIRECT(ADDRESS(3+$AM34,18,,,"var")),NULL)</f>
        <v>0.01</v>
      </c>
      <c r="BE34" s="64" cm="1">
        <f t="array" aca="1" ref="BE34" ca="1">IF(INDIRECT(ADDRESS(3+$AM34,19,,,"var"))&lt;&gt;"D10",INDIRECT(ADDRESS(3+$AM34,19,,,"var")),NULL)</f>
        <v>0</v>
      </c>
      <c r="BF34" s="64" cm="1">
        <f t="array" aca="1" ref="BF34" ca="1">IF(INDIRECT(ADDRESS(3+$AM34,20,,,"var"))&lt;&gt;"D50",INDIRECT(ADDRESS(3+$AM34,20,,,"var")),NULL)</f>
        <v>0</v>
      </c>
      <c r="BG34" s="64" cm="1">
        <f t="array" aca="1" ref="BG34" ca="1">IF(INDIRECT(ADDRESS(3+$AM34,21,,,"var"))&lt;&gt;"D90",INDIRECT(ADDRESS(3+$AM34,21,,,"var")),NULL)</f>
        <v>0</v>
      </c>
      <c r="BH34" s="64" cm="1">
        <f t="array" aca="1" ref="BH34" ca="1">IF(INDIRECT(ADDRESS(3+$AM34,22,,,"var"))&lt;&gt;"Carney Funnel (s/50g)",INDIRECT(ADDRESS(3+$AM34,22,,,"var")),NULL)</f>
        <v>0</v>
      </c>
      <c r="BI34" s="64" cm="1">
        <f t="array" aca="1" ref="BI34" ca="1">IF(INDIRECT(ADDRESS(3+$AM34,23,,,"var"))&lt;&gt;"Schuttdichte",INDIRECT(ADDRESS(3+$AM34,23,,,"var")),NULL)</f>
        <v>0</v>
      </c>
      <c r="BJ34" s="64" cm="1">
        <f t="array" aca="1" ref="BJ34" ca="1">IF(INDIRECT(ADDRESS(3+$AM34,24,,,"var"))&lt;&gt;"Klopfdichte",INDIRECT(ADDRESS(3+$AM34,24,,,"var")),NULL)</f>
        <v>0</v>
      </c>
      <c r="BK34" s="81"/>
      <c r="BL34" t="str">
        <f>var!AB$4</f>
        <v>parameter and powder check</v>
      </c>
      <c r="BM34" s="65"/>
      <c r="BO34"/>
    </row>
    <row r="35" spans="1:67">
      <c r="A35" s="75">
        <v>1</v>
      </c>
      <c r="B35" s="91">
        <v>34</v>
      </c>
      <c r="C35" s="10" t="str">
        <f>var!Z$5</f>
        <v>Aconity</v>
      </c>
      <c r="D35" s="10" t="str">
        <f>var!AG$6</f>
        <v>Alaf parameter development</v>
      </c>
      <c r="E35" s="10">
        <v>200</v>
      </c>
      <c r="F35" s="84">
        <v>220</v>
      </c>
      <c r="G35" s="85">
        <v>30</v>
      </c>
      <c r="H35" s="84">
        <v>7.0000000000000007E-2</v>
      </c>
      <c r="I35" s="21"/>
      <c r="J35" s="10" t="str">
        <f>var!AD$3</f>
        <v xml:space="preserve">Tensile bars 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88">
        <v>305</v>
      </c>
      <c r="AB35" s="89">
        <v>9.5</v>
      </c>
      <c r="AC35" s="10"/>
      <c r="AD35" s="10"/>
      <c r="AE35" s="10"/>
      <c r="AF35" s="10"/>
      <c r="AG35" s="10"/>
      <c r="AH35" s="10">
        <f t="shared" si="0"/>
        <v>1.6632</v>
      </c>
      <c r="AI35" s="10">
        <f t="shared" si="1"/>
        <v>432.90043290043286</v>
      </c>
      <c r="AJ35" s="62"/>
      <c r="AK35" s="90"/>
      <c r="AL35" s="28" t="str" cm="1">
        <f t="array" aca="1" ref="AL35" ca="1">IF(INDIRECT(ADDRESS(3+AM35,2,,,"var"))&lt;&gt;"Name of powder",INDIRECT(ADDRESS(3+AM35,2,,,"var")),NULL)</f>
        <v>AlMgty80</v>
      </c>
      <c r="AM35" s="77">
        <v>-1</v>
      </c>
      <c r="AN35" s="81"/>
      <c r="AO35" s="61" cm="1">
        <f t="array" aca="1" ref="AO35" ca="1">IF(INDIRECT(ADDRESS(3+$AM35,3,,,"var"))&lt;&gt;"&lt;=&gt;",INDIRECT(ADDRESS(3+$AM35,3,,,"var")),NULL)</f>
        <v>0</v>
      </c>
      <c r="AP35" s="61" cm="1">
        <f t="array" aca="1" ref="AP35" ca="1">IF(INDIRECT(ADDRESS(3+$AM35,4,,,"var"))&lt;&gt;"Si",INDIRECT(ADDRESS(3+$AM35,4,,,"var")),NULL)</f>
        <v>0</v>
      </c>
      <c r="AQ35" s="61" cm="1">
        <f t="array" aca="1" ref="AQ35" ca="1">IF(INDIRECT(ADDRESS(3+$AM35,5,,,"var"))&lt;&gt;"&lt;=&gt;",INDIRECT(ADDRESS(3+$AM35,5,,,"var")),NULL)</f>
        <v>0</v>
      </c>
      <c r="AR35" s="61" cm="1">
        <f t="array" aca="1" ref="AR35" ca="1">IF(INDIRECT(ADDRESS(3+$AM35,6,,,"var"))&lt;&gt;"Fe",INDIRECT(ADDRESS(3+$AM35,6,,,"var")),NULL)</f>
        <v>0.15</v>
      </c>
      <c r="AS35" s="61" t="str" cm="1">
        <f t="array" aca="1" ref="AS35" ca="1">IF(INDIRECT(ADDRESS(3+$AM35,7,,,"var"))&lt;&gt;"&lt;=&gt;",INDIRECT(ADDRESS(3+$AM35,7,,,"var")),NULL)</f>
        <v>&lt;</v>
      </c>
      <c r="AT35" s="61" cm="1">
        <f t="array" aca="1" ref="AT35" ca="1">IF(INDIRECT(ADDRESS(3+$AM35,8,,,"var"))&lt;&gt;"Cu",INDIRECT(ADDRESS(3+$AM35,8,,,"var")),NULL)</f>
        <v>0.01</v>
      </c>
      <c r="AU35" s="61" cm="1">
        <f t="array" aca="1" ref="AU35" ca="1">IF(INDIRECT(ADDRESS(3+$AM35,9,,,"var"))&lt;&gt;"&lt;=&gt;",INDIRECT(ADDRESS(3+$AM35,9,,,"var")),NULL)</f>
        <v>0</v>
      </c>
      <c r="AV35" s="61" cm="1">
        <f t="array" aca="1" ref="AV35" ca="1">IF(INDIRECT(ADDRESS(3+$AM35,10,,,"var"))&lt;&gt;"Mn",INDIRECT(ADDRESS(3+$AM35,10,,,"var")),NULL)</f>
        <v>0</v>
      </c>
      <c r="AW35" s="61" cm="1">
        <f t="array" aca="1" ref="AW35" ca="1">IF(INDIRECT(ADDRESS(3+$AM35,11,,,"var"))&lt;&gt;"&lt;=&gt;",INDIRECT(ADDRESS(3+$AM35,11,,,"var")),NULL)</f>
        <v>0</v>
      </c>
      <c r="AX35" s="61" cm="1">
        <f t="array" aca="1" ref="AX35" ca="1">IF(INDIRECT(ADDRESS(3+$AM35,12,,,"var"))&lt;&gt;"Mg",INDIRECT(ADDRESS(3+$AM35,12,,,"var")),NULL)</f>
        <v>8.32</v>
      </c>
      <c r="AY35" s="61" cm="1">
        <f t="array" aca="1" ref="AY35" ca="1">IF(INDIRECT(ADDRESS(3+$AM35,13,,,"var"))&lt;&gt;"&lt;=&gt;",INDIRECT(ADDRESS(3+$AM35,13,,,"var")),NULL)</f>
        <v>0</v>
      </c>
      <c r="AZ35" s="61" cm="1">
        <f t="array" aca="1" ref="AZ35" ca="1">IF(INDIRECT(ADDRESS(3+$AM35,14,,,"var"))&lt;&gt;"Be",INDIRECT(ADDRESS(3+$AM35,14,,,"var")),NULL)</f>
        <v>0</v>
      </c>
      <c r="BA35" s="61" cm="1">
        <f t="array" aca="1" ref="BA35" ca="1">IF(INDIRECT(ADDRESS(3+$AM35,15,,,"var"))&lt;&gt;"&lt;=&gt;",INDIRECT(ADDRESS(3+$AM35,15,,,"var")),NULL)</f>
        <v>0</v>
      </c>
      <c r="BB35" s="61" cm="1">
        <f t="array" aca="1" ref="BB35" ca="1">IF(INDIRECT(ADDRESS(3+$AM35,16,,,"var"))&lt;&gt;"Zn",INDIRECT(ADDRESS(3+$AM35,16,,,"var")),NULL)</f>
        <v>0</v>
      </c>
      <c r="BC35" s="61" t="str" cm="1">
        <f t="array" aca="1" ref="BC35" ca="1">IF(INDIRECT(ADDRESS(3+$AM35,17,,,"var"))&lt;&gt;"&lt;=&gt;",INDIRECT(ADDRESS(3+$AM35,17,,,"var")),NULL)</f>
        <v>&lt;</v>
      </c>
      <c r="BD35" s="61" cm="1">
        <f t="array" aca="1" ref="BD35" ca="1">IF(INDIRECT(ADDRESS(3+$AM35,18,,,"var"))&lt;&gt;"Ti",INDIRECT(ADDRESS(3+$AM35,18,,,"var")),NULL)</f>
        <v>0.01</v>
      </c>
      <c r="BE35" s="64" cm="1">
        <f t="array" aca="1" ref="BE35" ca="1">IF(INDIRECT(ADDRESS(3+$AM35,19,,,"var"))&lt;&gt;"D10",INDIRECT(ADDRESS(3+$AM35,19,,,"var")),NULL)</f>
        <v>0</v>
      </c>
      <c r="BF35" s="64" cm="1">
        <f t="array" aca="1" ref="BF35" ca="1">IF(INDIRECT(ADDRESS(3+$AM35,20,,,"var"))&lt;&gt;"D50",INDIRECT(ADDRESS(3+$AM35,20,,,"var")),NULL)</f>
        <v>0</v>
      </c>
      <c r="BG35" s="64" cm="1">
        <f t="array" aca="1" ref="BG35" ca="1">IF(INDIRECT(ADDRESS(3+$AM35,21,,,"var"))&lt;&gt;"D90",INDIRECT(ADDRESS(3+$AM35,21,,,"var")),NULL)</f>
        <v>0</v>
      </c>
      <c r="BH35" s="64" cm="1">
        <f t="array" aca="1" ref="BH35" ca="1">IF(INDIRECT(ADDRESS(3+$AM35,22,,,"var"))&lt;&gt;"Carney Funnel (s/50g)",INDIRECT(ADDRESS(3+$AM35,22,,,"var")),NULL)</f>
        <v>0</v>
      </c>
      <c r="BI35" s="64" cm="1">
        <f t="array" aca="1" ref="BI35" ca="1">IF(INDIRECT(ADDRESS(3+$AM35,23,,,"var"))&lt;&gt;"Schuttdichte",INDIRECT(ADDRESS(3+$AM35,23,,,"var")),NULL)</f>
        <v>0</v>
      </c>
      <c r="BJ35" s="64" cm="1">
        <f t="array" aca="1" ref="BJ35" ca="1">IF(INDIRECT(ADDRESS(3+$AM35,24,,,"var"))&lt;&gt;"Klopfdichte",INDIRECT(ADDRESS(3+$AM35,24,,,"var")),NULL)</f>
        <v>0</v>
      </c>
      <c r="BK35" s="81"/>
      <c r="BL35" t="str">
        <f>var!AB$4</f>
        <v>parameter and powder check</v>
      </c>
      <c r="BM35" s="65"/>
      <c r="BO35"/>
    </row>
    <row r="36" spans="1:67">
      <c r="A36" s="75">
        <v>1</v>
      </c>
      <c r="B36" s="91">
        <v>35</v>
      </c>
      <c r="C36" s="10" t="str">
        <f>var!Z$5</f>
        <v>Aconity</v>
      </c>
      <c r="D36" s="10" t="str">
        <f>var!AG$6</f>
        <v>Alaf parameter development</v>
      </c>
      <c r="E36" s="10">
        <v>200</v>
      </c>
      <c r="F36" s="84">
        <v>220</v>
      </c>
      <c r="G36" s="85">
        <v>30</v>
      </c>
      <c r="H36" s="84">
        <v>7.0000000000000007E-2</v>
      </c>
      <c r="I36" s="21"/>
      <c r="J36" s="10" t="str">
        <f>var!AD$3</f>
        <v xml:space="preserve">Tensile bars 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88">
        <v>292</v>
      </c>
      <c r="AB36" s="89">
        <v>9</v>
      </c>
      <c r="AC36" s="10"/>
      <c r="AD36" s="10"/>
      <c r="AE36" s="10"/>
      <c r="AF36" s="10"/>
      <c r="AG36" s="10"/>
      <c r="AH36" s="10">
        <f t="shared" si="0"/>
        <v>1.6632</v>
      </c>
      <c r="AI36" s="10">
        <f t="shared" si="1"/>
        <v>432.90043290043286</v>
      </c>
      <c r="AJ36" s="62"/>
      <c r="AK36" s="90"/>
      <c r="AL36" s="81" t="str" cm="1">
        <f t="array" aca="1" ref="AL36" ca="1">IF(INDIRECT(ADDRESS(3+AM36,2,,,"var"))&lt;&gt;"Name of powder",INDIRECT(ADDRESS(3+AM36,2,,,"var")),NULL)</f>
        <v>AlMgty80</v>
      </c>
      <c r="AM36" s="77">
        <v>-1</v>
      </c>
      <c r="AN36" s="81"/>
      <c r="AO36" s="61" cm="1">
        <f t="array" aca="1" ref="AO36" ca="1">IF(INDIRECT(ADDRESS(3+$AM36,3,,,"var"))&lt;&gt;"&lt;=&gt;",INDIRECT(ADDRESS(3+$AM36,3,,,"var")),NULL)</f>
        <v>0</v>
      </c>
      <c r="AP36" s="61" cm="1">
        <f t="array" aca="1" ref="AP36" ca="1">IF(INDIRECT(ADDRESS(3+$AM36,4,,,"var"))&lt;&gt;"Si",INDIRECT(ADDRESS(3+$AM36,4,,,"var")),NULL)</f>
        <v>0</v>
      </c>
      <c r="AQ36" s="61" cm="1">
        <f t="array" aca="1" ref="AQ36" ca="1">IF(INDIRECT(ADDRESS(3+$AM36,5,,,"var"))&lt;&gt;"&lt;=&gt;",INDIRECT(ADDRESS(3+$AM36,5,,,"var")),NULL)</f>
        <v>0</v>
      </c>
      <c r="AR36" s="61" cm="1">
        <f t="array" aca="1" ref="AR36" ca="1">IF(INDIRECT(ADDRESS(3+$AM36,6,,,"var"))&lt;&gt;"Fe",INDIRECT(ADDRESS(3+$AM36,6,,,"var")),NULL)</f>
        <v>0.15</v>
      </c>
      <c r="AS36" s="61" t="str" cm="1">
        <f t="array" aca="1" ref="AS36" ca="1">IF(INDIRECT(ADDRESS(3+$AM36,7,,,"var"))&lt;&gt;"&lt;=&gt;",INDIRECT(ADDRESS(3+$AM36,7,,,"var")),NULL)</f>
        <v>&lt;</v>
      </c>
      <c r="AT36" s="61" cm="1">
        <f t="array" aca="1" ref="AT36" ca="1">IF(INDIRECT(ADDRESS(3+$AM36,8,,,"var"))&lt;&gt;"Cu",INDIRECT(ADDRESS(3+$AM36,8,,,"var")),NULL)</f>
        <v>0.01</v>
      </c>
      <c r="AU36" s="61" cm="1">
        <f t="array" aca="1" ref="AU36" ca="1">IF(INDIRECT(ADDRESS(3+$AM36,9,,,"var"))&lt;&gt;"&lt;=&gt;",INDIRECT(ADDRESS(3+$AM36,9,,,"var")),NULL)</f>
        <v>0</v>
      </c>
      <c r="AV36" s="61" cm="1">
        <f t="array" aca="1" ref="AV36" ca="1">IF(INDIRECT(ADDRESS(3+$AM36,10,,,"var"))&lt;&gt;"Mn",INDIRECT(ADDRESS(3+$AM36,10,,,"var")),NULL)</f>
        <v>0</v>
      </c>
      <c r="AW36" s="61" cm="1">
        <f t="array" aca="1" ref="AW36" ca="1">IF(INDIRECT(ADDRESS(3+$AM36,11,,,"var"))&lt;&gt;"&lt;=&gt;",INDIRECT(ADDRESS(3+$AM36,11,,,"var")),NULL)</f>
        <v>0</v>
      </c>
      <c r="AX36" s="61" cm="1">
        <f t="array" aca="1" ref="AX36" ca="1">IF(INDIRECT(ADDRESS(3+$AM36,12,,,"var"))&lt;&gt;"Mg",INDIRECT(ADDRESS(3+$AM36,12,,,"var")),NULL)</f>
        <v>8.32</v>
      </c>
      <c r="AY36" s="61" cm="1">
        <f t="array" aca="1" ref="AY36" ca="1">IF(INDIRECT(ADDRESS(3+$AM36,13,,,"var"))&lt;&gt;"&lt;=&gt;",INDIRECT(ADDRESS(3+$AM36,13,,,"var")),NULL)</f>
        <v>0</v>
      </c>
      <c r="AZ36" s="61" cm="1">
        <f t="array" aca="1" ref="AZ36" ca="1">IF(INDIRECT(ADDRESS(3+$AM36,14,,,"var"))&lt;&gt;"Be",INDIRECT(ADDRESS(3+$AM36,14,,,"var")),NULL)</f>
        <v>0</v>
      </c>
      <c r="BA36" s="61" cm="1">
        <f t="array" aca="1" ref="BA36" ca="1">IF(INDIRECT(ADDRESS(3+$AM36,15,,,"var"))&lt;&gt;"&lt;=&gt;",INDIRECT(ADDRESS(3+$AM36,15,,,"var")),NULL)</f>
        <v>0</v>
      </c>
      <c r="BB36" s="61" cm="1">
        <f t="array" aca="1" ref="BB36" ca="1">IF(INDIRECT(ADDRESS(3+$AM36,16,,,"var"))&lt;&gt;"Zn",INDIRECT(ADDRESS(3+$AM36,16,,,"var")),NULL)</f>
        <v>0</v>
      </c>
      <c r="BC36" s="61" t="str" cm="1">
        <f t="array" aca="1" ref="BC36" ca="1">IF(INDIRECT(ADDRESS(3+$AM36,17,,,"var"))&lt;&gt;"&lt;=&gt;",INDIRECT(ADDRESS(3+$AM36,17,,,"var")),NULL)</f>
        <v>&lt;</v>
      </c>
      <c r="BD36" s="61" cm="1">
        <f t="array" aca="1" ref="BD36" ca="1">IF(INDIRECT(ADDRESS(3+$AM36,18,,,"var"))&lt;&gt;"Ti",INDIRECT(ADDRESS(3+$AM36,18,,,"var")),NULL)</f>
        <v>0.01</v>
      </c>
      <c r="BE36" s="64" cm="1">
        <f t="array" aca="1" ref="BE36" ca="1">IF(INDIRECT(ADDRESS(3+$AM36,19,,,"var"))&lt;&gt;"D10",INDIRECT(ADDRESS(3+$AM36,19,,,"var")),NULL)</f>
        <v>0</v>
      </c>
      <c r="BF36" s="64" cm="1">
        <f t="array" aca="1" ref="BF36" ca="1">IF(INDIRECT(ADDRESS(3+$AM36,20,,,"var"))&lt;&gt;"D50",INDIRECT(ADDRESS(3+$AM36,20,,,"var")),NULL)</f>
        <v>0</v>
      </c>
      <c r="BG36" s="64" cm="1">
        <f t="array" aca="1" ref="BG36" ca="1">IF(INDIRECT(ADDRESS(3+$AM36,21,,,"var"))&lt;&gt;"D90",INDIRECT(ADDRESS(3+$AM36,21,,,"var")),NULL)</f>
        <v>0</v>
      </c>
      <c r="BH36" s="64" cm="1">
        <f t="array" aca="1" ref="BH36" ca="1">IF(INDIRECT(ADDRESS(3+$AM36,22,,,"var"))&lt;&gt;"Carney Funnel (s/50g)",INDIRECT(ADDRESS(3+$AM36,22,,,"var")),NULL)</f>
        <v>0</v>
      </c>
      <c r="BI36" s="64" cm="1">
        <f t="array" aca="1" ref="BI36" ca="1">IF(INDIRECT(ADDRESS(3+$AM36,23,,,"var"))&lt;&gt;"Schuttdichte",INDIRECT(ADDRESS(3+$AM36,23,,,"var")),NULL)</f>
        <v>0</v>
      </c>
      <c r="BJ36" s="64" cm="1">
        <f t="array" aca="1" ref="BJ36" ca="1">IF(INDIRECT(ADDRESS(3+$AM36,24,,,"var"))&lt;&gt;"Klopfdichte",INDIRECT(ADDRESS(3+$AM36,24,,,"var")),NULL)</f>
        <v>0</v>
      </c>
      <c r="BK36" s="81"/>
      <c r="BL36" t="str">
        <f>var!AB$4</f>
        <v>parameter and powder check</v>
      </c>
      <c r="BM36" s="65"/>
      <c r="BO36"/>
    </row>
    <row r="37" spans="1:67">
      <c r="A37" s="75">
        <v>1</v>
      </c>
      <c r="B37" s="91">
        <v>36</v>
      </c>
      <c r="C37" s="10" t="str">
        <f>var!Z$5</f>
        <v>Aconity</v>
      </c>
      <c r="D37" s="10" t="str">
        <f>var!AG$6</f>
        <v>Alaf parameter development</v>
      </c>
      <c r="E37" s="10">
        <v>160</v>
      </c>
      <c r="F37" s="84">
        <v>200</v>
      </c>
      <c r="G37" s="85">
        <v>30</v>
      </c>
      <c r="H37" s="84">
        <v>7.0000000000000007E-2</v>
      </c>
      <c r="I37" s="21"/>
      <c r="J37" s="10" t="str">
        <f>var!AD$3</f>
        <v xml:space="preserve">Tensile bars 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88">
        <v>330</v>
      </c>
      <c r="AB37" s="89">
        <v>14</v>
      </c>
      <c r="AC37" s="10"/>
      <c r="AD37" s="10"/>
      <c r="AE37" s="10"/>
      <c r="AF37" s="10"/>
      <c r="AG37" s="10"/>
      <c r="AH37" s="10">
        <f t="shared" si="0"/>
        <v>1.5120000000000002</v>
      </c>
      <c r="AI37" s="10">
        <f t="shared" si="1"/>
        <v>380.95238095238091</v>
      </c>
      <c r="AJ37" s="62"/>
      <c r="AK37" s="90"/>
      <c r="AL37" s="28" t="str" cm="1">
        <f t="array" aca="1" ref="AL37" ca="1">IF(INDIRECT(ADDRESS(3+AM37,2,,,"var"))&lt;&gt;"Name of powder",INDIRECT(ADDRESS(3+AM37,2,,,"var")),NULL)</f>
        <v>AlMgty80</v>
      </c>
      <c r="AM37" s="77">
        <v>-1</v>
      </c>
      <c r="AN37" s="81"/>
      <c r="AO37" s="61" cm="1">
        <f t="array" aca="1" ref="AO37" ca="1">IF(INDIRECT(ADDRESS(3+$AM37,3,,,"var"))&lt;&gt;"&lt;=&gt;",INDIRECT(ADDRESS(3+$AM37,3,,,"var")),NULL)</f>
        <v>0</v>
      </c>
      <c r="AP37" s="61" cm="1">
        <f t="array" aca="1" ref="AP37" ca="1">IF(INDIRECT(ADDRESS(3+$AM37,4,,,"var"))&lt;&gt;"Si",INDIRECT(ADDRESS(3+$AM37,4,,,"var")),NULL)</f>
        <v>0</v>
      </c>
      <c r="AQ37" s="61" cm="1">
        <f t="array" aca="1" ref="AQ37" ca="1">IF(INDIRECT(ADDRESS(3+$AM37,5,,,"var"))&lt;&gt;"&lt;=&gt;",INDIRECT(ADDRESS(3+$AM37,5,,,"var")),NULL)</f>
        <v>0</v>
      </c>
      <c r="AR37" s="61" cm="1">
        <f t="array" aca="1" ref="AR37" ca="1">IF(INDIRECT(ADDRESS(3+$AM37,6,,,"var"))&lt;&gt;"Fe",INDIRECT(ADDRESS(3+$AM37,6,,,"var")),NULL)</f>
        <v>0.15</v>
      </c>
      <c r="AS37" s="61" t="str" cm="1">
        <f t="array" aca="1" ref="AS37" ca="1">IF(INDIRECT(ADDRESS(3+$AM37,7,,,"var"))&lt;&gt;"&lt;=&gt;",INDIRECT(ADDRESS(3+$AM37,7,,,"var")),NULL)</f>
        <v>&lt;</v>
      </c>
      <c r="AT37" s="61" cm="1">
        <f t="array" aca="1" ref="AT37" ca="1">IF(INDIRECT(ADDRESS(3+$AM37,8,,,"var"))&lt;&gt;"Cu",INDIRECT(ADDRESS(3+$AM37,8,,,"var")),NULL)</f>
        <v>0.01</v>
      </c>
      <c r="AU37" s="61" cm="1">
        <f t="array" aca="1" ref="AU37" ca="1">IF(INDIRECT(ADDRESS(3+$AM37,9,,,"var"))&lt;&gt;"&lt;=&gt;",INDIRECT(ADDRESS(3+$AM37,9,,,"var")),NULL)</f>
        <v>0</v>
      </c>
      <c r="AV37" s="61" cm="1">
        <f t="array" aca="1" ref="AV37" ca="1">IF(INDIRECT(ADDRESS(3+$AM37,10,,,"var"))&lt;&gt;"Mn",INDIRECT(ADDRESS(3+$AM37,10,,,"var")),NULL)</f>
        <v>0</v>
      </c>
      <c r="AW37" s="61" cm="1">
        <f t="array" aca="1" ref="AW37" ca="1">IF(INDIRECT(ADDRESS(3+$AM37,11,,,"var"))&lt;&gt;"&lt;=&gt;",INDIRECT(ADDRESS(3+$AM37,11,,,"var")),NULL)</f>
        <v>0</v>
      </c>
      <c r="AX37" s="61" cm="1">
        <f t="array" aca="1" ref="AX37" ca="1">IF(INDIRECT(ADDRESS(3+$AM37,12,,,"var"))&lt;&gt;"Mg",INDIRECT(ADDRESS(3+$AM37,12,,,"var")),NULL)</f>
        <v>8.32</v>
      </c>
      <c r="AY37" s="61" cm="1">
        <f t="array" aca="1" ref="AY37" ca="1">IF(INDIRECT(ADDRESS(3+$AM37,13,,,"var"))&lt;&gt;"&lt;=&gt;",INDIRECT(ADDRESS(3+$AM37,13,,,"var")),NULL)</f>
        <v>0</v>
      </c>
      <c r="AZ37" s="61" cm="1">
        <f t="array" aca="1" ref="AZ37" ca="1">IF(INDIRECT(ADDRESS(3+$AM37,14,,,"var"))&lt;&gt;"Be",INDIRECT(ADDRESS(3+$AM37,14,,,"var")),NULL)</f>
        <v>0</v>
      </c>
      <c r="BA37" s="61" cm="1">
        <f t="array" aca="1" ref="BA37" ca="1">IF(INDIRECT(ADDRESS(3+$AM37,15,,,"var"))&lt;&gt;"&lt;=&gt;",INDIRECT(ADDRESS(3+$AM37,15,,,"var")),NULL)</f>
        <v>0</v>
      </c>
      <c r="BB37" s="61" cm="1">
        <f t="array" aca="1" ref="BB37" ca="1">IF(INDIRECT(ADDRESS(3+$AM37,16,,,"var"))&lt;&gt;"Zn",INDIRECT(ADDRESS(3+$AM37,16,,,"var")),NULL)</f>
        <v>0</v>
      </c>
      <c r="BC37" s="61" t="str" cm="1">
        <f t="array" aca="1" ref="BC37" ca="1">IF(INDIRECT(ADDRESS(3+$AM37,17,,,"var"))&lt;&gt;"&lt;=&gt;",INDIRECT(ADDRESS(3+$AM37,17,,,"var")),NULL)</f>
        <v>&lt;</v>
      </c>
      <c r="BD37" s="61" cm="1">
        <f t="array" aca="1" ref="BD37" ca="1">IF(INDIRECT(ADDRESS(3+$AM37,18,,,"var"))&lt;&gt;"Ti",INDIRECT(ADDRESS(3+$AM37,18,,,"var")),NULL)</f>
        <v>0.01</v>
      </c>
      <c r="BE37" s="64" cm="1">
        <f t="array" aca="1" ref="BE37" ca="1">IF(INDIRECT(ADDRESS(3+$AM37,19,,,"var"))&lt;&gt;"D10",INDIRECT(ADDRESS(3+$AM37,19,,,"var")),NULL)</f>
        <v>0</v>
      </c>
      <c r="BF37" s="64" cm="1">
        <f t="array" aca="1" ref="BF37" ca="1">IF(INDIRECT(ADDRESS(3+$AM37,20,,,"var"))&lt;&gt;"D50",INDIRECT(ADDRESS(3+$AM37,20,,,"var")),NULL)</f>
        <v>0</v>
      </c>
      <c r="BG37" s="64" cm="1">
        <f t="array" aca="1" ref="BG37" ca="1">IF(INDIRECT(ADDRESS(3+$AM37,21,,,"var"))&lt;&gt;"D90",INDIRECT(ADDRESS(3+$AM37,21,,,"var")),NULL)</f>
        <v>0</v>
      </c>
      <c r="BH37" s="64" cm="1">
        <f t="array" aca="1" ref="BH37" ca="1">IF(INDIRECT(ADDRESS(3+$AM37,22,,,"var"))&lt;&gt;"Carney Funnel (s/50g)",INDIRECT(ADDRESS(3+$AM37,22,,,"var")),NULL)</f>
        <v>0</v>
      </c>
      <c r="BI37" s="64" cm="1">
        <f t="array" aca="1" ref="BI37" ca="1">IF(INDIRECT(ADDRESS(3+$AM37,23,,,"var"))&lt;&gt;"Schuttdichte",INDIRECT(ADDRESS(3+$AM37,23,,,"var")),NULL)</f>
        <v>0</v>
      </c>
      <c r="BJ37" s="64" cm="1">
        <f t="array" aca="1" ref="BJ37" ca="1">IF(INDIRECT(ADDRESS(3+$AM37,24,,,"var"))&lt;&gt;"Klopfdichte",INDIRECT(ADDRESS(3+$AM37,24,,,"var")),NULL)</f>
        <v>0</v>
      </c>
      <c r="BK37" s="81"/>
      <c r="BL37" t="str">
        <f>var!AB$4</f>
        <v>parameter and powder check</v>
      </c>
      <c r="BM37" s="65"/>
      <c r="BO37"/>
    </row>
    <row r="38" spans="1:67">
      <c r="A38" s="75">
        <v>1</v>
      </c>
      <c r="B38" s="91">
        <v>37</v>
      </c>
      <c r="C38" s="10" t="str">
        <f>var!Z$5</f>
        <v>Aconity</v>
      </c>
      <c r="D38" s="10" t="str">
        <f>var!AG$6</f>
        <v>Alaf parameter development</v>
      </c>
      <c r="E38" s="10">
        <v>160</v>
      </c>
      <c r="F38" s="84">
        <v>200</v>
      </c>
      <c r="G38" s="85">
        <v>30</v>
      </c>
      <c r="H38" s="84">
        <v>7.0000000000000007E-2</v>
      </c>
      <c r="I38" s="21"/>
      <c r="J38" s="10" t="str">
        <f>var!AD$3</f>
        <v xml:space="preserve">Tensile bars 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88">
        <v>338</v>
      </c>
      <c r="AB38" s="89">
        <v>12</v>
      </c>
      <c r="AC38" s="10"/>
      <c r="AD38" s="10"/>
      <c r="AE38" s="10"/>
      <c r="AF38" s="10"/>
      <c r="AG38" s="10"/>
      <c r="AH38" s="10">
        <f t="shared" si="0"/>
        <v>1.5120000000000002</v>
      </c>
      <c r="AI38" s="10">
        <f t="shared" si="1"/>
        <v>380.95238095238091</v>
      </c>
      <c r="AJ38" s="62"/>
      <c r="AK38" s="90"/>
      <c r="AL38" s="81" t="str" cm="1">
        <f t="array" aca="1" ref="AL38" ca="1">IF(INDIRECT(ADDRESS(3+AM38,2,,,"var"))&lt;&gt;"Name of powder",INDIRECT(ADDRESS(3+AM38,2,,,"var")),NULL)</f>
        <v>AlMgty80</v>
      </c>
      <c r="AM38" s="77">
        <v>-1</v>
      </c>
      <c r="AN38" s="81"/>
      <c r="AO38" s="61" cm="1">
        <f t="array" aca="1" ref="AO38" ca="1">IF(INDIRECT(ADDRESS(3+$AM38,3,,,"var"))&lt;&gt;"&lt;=&gt;",INDIRECT(ADDRESS(3+$AM38,3,,,"var")),NULL)</f>
        <v>0</v>
      </c>
      <c r="AP38" s="61" cm="1">
        <f t="array" aca="1" ref="AP38" ca="1">IF(INDIRECT(ADDRESS(3+$AM38,4,,,"var"))&lt;&gt;"Si",INDIRECT(ADDRESS(3+$AM38,4,,,"var")),NULL)</f>
        <v>0</v>
      </c>
      <c r="AQ38" s="61" cm="1">
        <f t="array" aca="1" ref="AQ38" ca="1">IF(INDIRECT(ADDRESS(3+$AM38,5,,,"var"))&lt;&gt;"&lt;=&gt;",INDIRECT(ADDRESS(3+$AM38,5,,,"var")),NULL)</f>
        <v>0</v>
      </c>
      <c r="AR38" s="61" cm="1">
        <f t="array" aca="1" ref="AR38" ca="1">IF(INDIRECT(ADDRESS(3+$AM38,6,,,"var"))&lt;&gt;"Fe",INDIRECT(ADDRESS(3+$AM38,6,,,"var")),NULL)</f>
        <v>0.15</v>
      </c>
      <c r="AS38" s="61" t="str" cm="1">
        <f t="array" aca="1" ref="AS38" ca="1">IF(INDIRECT(ADDRESS(3+$AM38,7,,,"var"))&lt;&gt;"&lt;=&gt;",INDIRECT(ADDRESS(3+$AM38,7,,,"var")),NULL)</f>
        <v>&lt;</v>
      </c>
      <c r="AT38" s="61" cm="1">
        <f t="array" aca="1" ref="AT38" ca="1">IF(INDIRECT(ADDRESS(3+$AM38,8,,,"var"))&lt;&gt;"Cu",INDIRECT(ADDRESS(3+$AM38,8,,,"var")),NULL)</f>
        <v>0.01</v>
      </c>
      <c r="AU38" s="61" cm="1">
        <f t="array" aca="1" ref="AU38" ca="1">IF(INDIRECT(ADDRESS(3+$AM38,9,,,"var"))&lt;&gt;"&lt;=&gt;",INDIRECT(ADDRESS(3+$AM38,9,,,"var")),NULL)</f>
        <v>0</v>
      </c>
      <c r="AV38" s="61" cm="1">
        <f t="array" aca="1" ref="AV38" ca="1">IF(INDIRECT(ADDRESS(3+$AM38,10,,,"var"))&lt;&gt;"Mn",INDIRECT(ADDRESS(3+$AM38,10,,,"var")),NULL)</f>
        <v>0</v>
      </c>
      <c r="AW38" s="61" cm="1">
        <f t="array" aca="1" ref="AW38" ca="1">IF(INDIRECT(ADDRESS(3+$AM38,11,,,"var"))&lt;&gt;"&lt;=&gt;",INDIRECT(ADDRESS(3+$AM38,11,,,"var")),NULL)</f>
        <v>0</v>
      </c>
      <c r="AX38" s="61" cm="1">
        <f t="array" aca="1" ref="AX38" ca="1">IF(INDIRECT(ADDRESS(3+$AM38,12,,,"var"))&lt;&gt;"Mg",INDIRECT(ADDRESS(3+$AM38,12,,,"var")),NULL)</f>
        <v>8.32</v>
      </c>
      <c r="AY38" s="61" cm="1">
        <f t="array" aca="1" ref="AY38" ca="1">IF(INDIRECT(ADDRESS(3+$AM38,13,,,"var"))&lt;&gt;"&lt;=&gt;",INDIRECT(ADDRESS(3+$AM38,13,,,"var")),NULL)</f>
        <v>0</v>
      </c>
      <c r="AZ38" s="61" cm="1">
        <f t="array" aca="1" ref="AZ38" ca="1">IF(INDIRECT(ADDRESS(3+$AM38,14,,,"var"))&lt;&gt;"Be",INDIRECT(ADDRESS(3+$AM38,14,,,"var")),NULL)</f>
        <v>0</v>
      </c>
      <c r="BA38" s="61" cm="1">
        <f t="array" aca="1" ref="BA38" ca="1">IF(INDIRECT(ADDRESS(3+$AM38,15,,,"var"))&lt;&gt;"&lt;=&gt;",INDIRECT(ADDRESS(3+$AM38,15,,,"var")),NULL)</f>
        <v>0</v>
      </c>
      <c r="BB38" s="61" cm="1">
        <f t="array" aca="1" ref="BB38" ca="1">IF(INDIRECT(ADDRESS(3+$AM38,16,,,"var"))&lt;&gt;"Zn",INDIRECT(ADDRESS(3+$AM38,16,,,"var")),NULL)</f>
        <v>0</v>
      </c>
      <c r="BC38" s="61" t="str" cm="1">
        <f t="array" aca="1" ref="BC38" ca="1">IF(INDIRECT(ADDRESS(3+$AM38,17,,,"var"))&lt;&gt;"&lt;=&gt;",INDIRECT(ADDRESS(3+$AM38,17,,,"var")),NULL)</f>
        <v>&lt;</v>
      </c>
      <c r="BD38" s="61" cm="1">
        <f t="array" aca="1" ref="BD38" ca="1">IF(INDIRECT(ADDRESS(3+$AM38,18,,,"var"))&lt;&gt;"Ti",INDIRECT(ADDRESS(3+$AM38,18,,,"var")),NULL)</f>
        <v>0.01</v>
      </c>
      <c r="BE38" s="64" cm="1">
        <f t="array" aca="1" ref="BE38" ca="1">IF(INDIRECT(ADDRESS(3+$AM38,19,,,"var"))&lt;&gt;"D10",INDIRECT(ADDRESS(3+$AM38,19,,,"var")),NULL)</f>
        <v>0</v>
      </c>
      <c r="BF38" s="64" cm="1">
        <f t="array" aca="1" ref="BF38" ca="1">IF(INDIRECT(ADDRESS(3+$AM38,20,,,"var"))&lt;&gt;"D50",INDIRECT(ADDRESS(3+$AM38,20,,,"var")),NULL)</f>
        <v>0</v>
      </c>
      <c r="BG38" s="64" cm="1">
        <f t="array" aca="1" ref="BG38" ca="1">IF(INDIRECT(ADDRESS(3+$AM38,21,,,"var"))&lt;&gt;"D90",INDIRECT(ADDRESS(3+$AM38,21,,,"var")),NULL)</f>
        <v>0</v>
      </c>
      <c r="BH38" s="64" cm="1">
        <f t="array" aca="1" ref="BH38" ca="1">IF(INDIRECT(ADDRESS(3+$AM38,22,,,"var"))&lt;&gt;"Carney Funnel (s/50g)",INDIRECT(ADDRESS(3+$AM38,22,,,"var")),NULL)</f>
        <v>0</v>
      </c>
      <c r="BI38" s="64" cm="1">
        <f t="array" aca="1" ref="BI38" ca="1">IF(INDIRECT(ADDRESS(3+$AM38,23,,,"var"))&lt;&gt;"Schuttdichte",INDIRECT(ADDRESS(3+$AM38,23,,,"var")),NULL)</f>
        <v>0</v>
      </c>
      <c r="BJ38" s="64" cm="1">
        <f t="array" aca="1" ref="BJ38" ca="1">IF(INDIRECT(ADDRESS(3+$AM38,24,,,"var"))&lt;&gt;"Klopfdichte",INDIRECT(ADDRESS(3+$AM38,24,,,"var")),NULL)</f>
        <v>0</v>
      </c>
      <c r="BK38" s="81"/>
      <c r="BL38" t="str">
        <f>var!AB$4</f>
        <v>parameter and powder check</v>
      </c>
      <c r="BM38" s="65"/>
      <c r="BO38"/>
    </row>
    <row r="39" spans="1:67">
      <c r="A39" s="75">
        <v>1</v>
      </c>
      <c r="B39" s="91">
        <v>38</v>
      </c>
      <c r="C39" s="10" t="str">
        <f>var!Z$5</f>
        <v>Aconity</v>
      </c>
      <c r="D39" s="10" t="str">
        <f>var!AG$6</f>
        <v>Alaf parameter development</v>
      </c>
      <c r="E39" s="10">
        <v>160</v>
      </c>
      <c r="F39" s="84">
        <v>200</v>
      </c>
      <c r="G39" s="85">
        <v>30</v>
      </c>
      <c r="H39" s="84">
        <v>7.0000000000000007E-2</v>
      </c>
      <c r="I39" s="21"/>
      <c r="J39" s="10" t="str">
        <f>var!AD$3</f>
        <v xml:space="preserve">Tensile bars 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88">
        <v>355</v>
      </c>
      <c r="AB39" s="89">
        <v>19.7</v>
      </c>
      <c r="AC39" s="10"/>
      <c r="AD39" s="10"/>
      <c r="AE39" s="10"/>
      <c r="AF39" s="10"/>
      <c r="AG39" s="10"/>
      <c r="AH39" s="10">
        <f t="shared" si="0"/>
        <v>1.5120000000000002</v>
      </c>
      <c r="AI39" s="10">
        <f t="shared" si="1"/>
        <v>380.95238095238091</v>
      </c>
      <c r="AJ39" s="62"/>
      <c r="AK39" s="90"/>
      <c r="AL39" s="81" t="str" cm="1">
        <f t="array" aca="1" ref="AL39" ca="1">IF(INDIRECT(ADDRESS(3+AM39,2,,,"var"))&lt;&gt;"Name of powder",INDIRECT(ADDRESS(3+AM39,2,,,"var")),NULL)</f>
        <v>AlMgty80</v>
      </c>
      <c r="AM39" s="77">
        <v>-1</v>
      </c>
      <c r="AN39" s="81"/>
      <c r="AO39" s="61" cm="1">
        <f t="array" aca="1" ref="AO39" ca="1">IF(INDIRECT(ADDRESS(3+$AM39,3,,,"var"))&lt;&gt;"&lt;=&gt;",INDIRECT(ADDRESS(3+$AM39,3,,,"var")),NULL)</f>
        <v>0</v>
      </c>
      <c r="AP39" s="61" cm="1">
        <f t="array" aca="1" ref="AP39" ca="1">IF(INDIRECT(ADDRESS(3+$AM39,4,,,"var"))&lt;&gt;"Si",INDIRECT(ADDRESS(3+$AM39,4,,,"var")),NULL)</f>
        <v>0</v>
      </c>
      <c r="AQ39" s="61" cm="1">
        <f t="array" aca="1" ref="AQ39" ca="1">IF(INDIRECT(ADDRESS(3+$AM39,5,,,"var"))&lt;&gt;"&lt;=&gt;",INDIRECT(ADDRESS(3+$AM39,5,,,"var")),NULL)</f>
        <v>0</v>
      </c>
      <c r="AR39" s="61" cm="1">
        <f t="array" aca="1" ref="AR39" ca="1">IF(INDIRECT(ADDRESS(3+$AM39,6,,,"var"))&lt;&gt;"Fe",INDIRECT(ADDRESS(3+$AM39,6,,,"var")),NULL)</f>
        <v>0.15</v>
      </c>
      <c r="AS39" s="61" t="str" cm="1">
        <f t="array" aca="1" ref="AS39" ca="1">IF(INDIRECT(ADDRESS(3+$AM39,7,,,"var"))&lt;&gt;"&lt;=&gt;",INDIRECT(ADDRESS(3+$AM39,7,,,"var")),NULL)</f>
        <v>&lt;</v>
      </c>
      <c r="AT39" s="61" cm="1">
        <f t="array" aca="1" ref="AT39" ca="1">IF(INDIRECT(ADDRESS(3+$AM39,8,,,"var"))&lt;&gt;"Cu",INDIRECT(ADDRESS(3+$AM39,8,,,"var")),NULL)</f>
        <v>0.01</v>
      </c>
      <c r="AU39" s="61" cm="1">
        <f t="array" aca="1" ref="AU39" ca="1">IF(INDIRECT(ADDRESS(3+$AM39,9,,,"var"))&lt;&gt;"&lt;=&gt;",INDIRECT(ADDRESS(3+$AM39,9,,,"var")),NULL)</f>
        <v>0</v>
      </c>
      <c r="AV39" s="61" cm="1">
        <f t="array" aca="1" ref="AV39" ca="1">IF(INDIRECT(ADDRESS(3+$AM39,10,,,"var"))&lt;&gt;"Mn",INDIRECT(ADDRESS(3+$AM39,10,,,"var")),NULL)</f>
        <v>0</v>
      </c>
      <c r="AW39" s="61" cm="1">
        <f t="array" aca="1" ref="AW39" ca="1">IF(INDIRECT(ADDRESS(3+$AM39,11,,,"var"))&lt;&gt;"&lt;=&gt;",INDIRECT(ADDRESS(3+$AM39,11,,,"var")),NULL)</f>
        <v>0</v>
      </c>
      <c r="AX39" s="61" cm="1">
        <f t="array" aca="1" ref="AX39" ca="1">IF(INDIRECT(ADDRESS(3+$AM39,12,,,"var"))&lt;&gt;"Mg",INDIRECT(ADDRESS(3+$AM39,12,,,"var")),NULL)</f>
        <v>8.32</v>
      </c>
      <c r="AY39" s="61" cm="1">
        <f t="array" aca="1" ref="AY39" ca="1">IF(INDIRECT(ADDRESS(3+$AM39,13,,,"var"))&lt;&gt;"&lt;=&gt;",INDIRECT(ADDRESS(3+$AM39,13,,,"var")),NULL)</f>
        <v>0</v>
      </c>
      <c r="AZ39" s="61" cm="1">
        <f t="array" aca="1" ref="AZ39" ca="1">IF(INDIRECT(ADDRESS(3+$AM39,14,,,"var"))&lt;&gt;"Be",INDIRECT(ADDRESS(3+$AM39,14,,,"var")),NULL)</f>
        <v>0</v>
      </c>
      <c r="BA39" s="61" cm="1">
        <f t="array" aca="1" ref="BA39" ca="1">IF(INDIRECT(ADDRESS(3+$AM39,15,,,"var"))&lt;&gt;"&lt;=&gt;",INDIRECT(ADDRESS(3+$AM39,15,,,"var")),NULL)</f>
        <v>0</v>
      </c>
      <c r="BB39" s="61" cm="1">
        <f t="array" aca="1" ref="BB39" ca="1">IF(INDIRECT(ADDRESS(3+$AM39,16,,,"var"))&lt;&gt;"Zn",INDIRECT(ADDRESS(3+$AM39,16,,,"var")),NULL)</f>
        <v>0</v>
      </c>
      <c r="BC39" s="61" t="str" cm="1">
        <f t="array" aca="1" ref="BC39" ca="1">IF(INDIRECT(ADDRESS(3+$AM39,17,,,"var"))&lt;&gt;"&lt;=&gt;",INDIRECT(ADDRESS(3+$AM39,17,,,"var")),NULL)</f>
        <v>&lt;</v>
      </c>
      <c r="BD39" s="61" cm="1">
        <f t="array" aca="1" ref="BD39" ca="1">IF(INDIRECT(ADDRESS(3+$AM39,18,,,"var"))&lt;&gt;"Ti",INDIRECT(ADDRESS(3+$AM39,18,,,"var")),NULL)</f>
        <v>0.01</v>
      </c>
      <c r="BE39" s="64" cm="1">
        <f t="array" aca="1" ref="BE39" ca="1">IF(INDIRECT(ADDRESS(3+$AM39,19,,,"var"))&lt;&gt;"D10",INDIRECT(ADDRESS(3+$AM39,19,,,"var")),NULL)</f>
        <v>0</v>
      </c>
      <c r="BF39" s="64" cm="1">
        <f t="array" aca="1" ref="BF39" ca="1">IF(INDIRECT(ADDRESS(3+$AM39,20,,,"var"))&lt;&gt;"D50",INDIRECT(ADDRESS(3+$AM39,20,,,"var")),NULL)</f>
        <v>0</v>
      </c>
      <c r="BG39" s="64" cm="1">
        <f t="array" aca="1" ref="BG39" ca="1">IF(INDIRECT(ADDRESS(3+$AM39,21,,,"var"))&lt;&gt;"D90",INDIRECT(ADDRESS(3+$AM39,21,,,"var")),NULL)</f>
        <v>0</v>
      </c>
      <c r="BH39" s="64" cm="1">
        <f t="array" aca="1" ref="BH39" ca="1">IF(INDIRECT(ADDRESS(3+$AM39,22,,,"var"))&lt;&gt;"Carney Funnel (s/50g)",INDIRECT(ADDRESS(3+$AM39,22,,,"var")),NULL)</f>
        <v>0</v>
      </c>
      <c r="BI39" s="64" cm="1">
        <f t="array" aca="1" ref="BI39" ca="1">IF(INDIRECT(ADDRESS(3+$AM39,23,,,"var"))&lt;&gt;"Schuttdichte",INDIRECT(ADDRESS(3+$AM39,23,,,"var")),NULL)</f>
        <v>0</v>
      </c>
      <c r="BJ39" s="64" cm="1">
        <f t="array" aca="1" ref="BJ39" ca="1">IF(INDIRECT(ADDRESS(3+$AM39,24,,,"var"))&lt;&gt;"Klopfdichte",INDIRECT(ADDRESS(3+$AM39,24,,,"var")),NULL)</f>
        <v>0</v>
      </c>
      <c r="BK39" s="81"/>
      <c r="BL39" t="str">
        <f>var!AB$4</f>
        <v>parameter and powder check</v>
      </c>
      <c r="BM39" s="65"/>
      <c r="BO39"/>
    </row>
    <row r="40" spans="1:67">
      <c r="A40" s="75">
        <v>1</v>
      </c>
      <c r="B40" s="91">
        <v>39</v>
      </c>
      <c r="C40" s="10" t="str">
        <f>var!Z$5</f>
        <v>Aconity</v>
      </c>
      <c r="D40" s="10" t="str">
        <f>var!AG$6</f>
        <v>Alaf parameter development</v>
      </c>
      <c r="E40" s="10">
        <v>160</v>
      </c>
      <c r="F40" s="84">
        <v>200</v>
      </c>
      <c r="G40" s="85">
        <v>30</v>
      </c>
      <c r="H40" s="84">
        <v>7.0000000000000007E-2</v>
      </c>
      <c r="I40" s="21"/>
      <c r="J40" s="10" t="str">
        <f>var!AD$3</f>
        <v xml:space="preserve">Tensile bars 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88">
        <v>347</v>
      </c>
      <c r="AB40" s="89">
        <v>18</v>
      </c>
      <c r="AC40" s="10"/>
      <c r="AD40" s="10"/>
      <c r="AE40" s="10"/>
      <c r="AF40" s="10"/>
      <c r="AG40" s="10"/>
      <c r="AH40" s="10">
        <f t="shared" si="0"/>
        <v>1.5120000000000002</v>
      </c>
      <c r="AI40" s="10">
        <f t="shared" si="1"/>
        <v>380.95238095238091</v>
      </c>
      <c r="AJ40" s="62"/>
      <c r="AK40" s="90"/>
      <c r="AL40" s="28" t="str" cm="1">
        <f t="array" aca="1" ref="AL40" ca="1">IF(INDIRECT(ADDRESS(3+AM40,2,,,"var"))&lt;&gt;"Name of powder",INDIRECT(ADDRESS(3+AM40,2,,,"var")),NULL)</f>
        <v>AlMgty80</v>
      </c>
      <c r="AM40" s="77">
        <v>-1</v>
      </c>
      <c r="AN40" s="81"/>
      <c r="AO40" s="61" cm="1">
        <f t="array" aca="1" ref="AO40" ca="1">IF(INDIRECT(ADDRESS(3+$AM40,3,,,"var"))&lt;&gt;"&lt;=&gt;",INDIRECT(ADDRESS(3+$AM40,3,,,"var")),NULL)</f>
        <v>0</v>
      </c>
      <c r="AP40" s="61" cm="1">
        <f t="array" aca="1" ref="AP40" ca="1">IF(INDIRECT(ADDRESS(3+$AM40,4,,,"var"))&lt;&gt;"Si",INDIRECT(ADDRESS(3+$AM40,4,,,"var")),NULL)</f>
        <v>0</v>
      </c>
      <c r="AQ40" s="61" cm="1">
        <f t="array" aca="1" ref="AQ40" ca="1">IF(INDIRECT(ADDRESS(3+$AM40,5,,,"var"))&lt;&gt;"&lt;=&gt;",INDIRECT(ADDRESS(3+$AM40,5,,,"var")),NULL)</f>
        <v>0</v>
      </c>
      <c r="AR40" s="61" cm="1">
        <f t="array" aca="1" ref="AR40" ca="1">IF(INDIRECT(ADDRESS(3+$AM40,6,,,"var"))&lt;&gt;"Fe",INDIRECT(ADDRESS(3+$AM40,6,,,"var")),NULL)</f>
        <v>0.15</v>
      </c>
      <c r="AS40" s="61" t="str" cm="1">
        <f t="array" aca="1" ref="AS40" ca="1">IF(INDIRECT(ADDRESS(3+$AM40,7,,,"var"))&lt;&gt;"&lt;=&gt;",INDIRECT(ADDRESS(3+$AM40,7,,,"var")),NULL)</f>
        <v>&lt;</v>
      </c>
      <c r="AT40" s="61" cm="1">
        <f t="array" aca="1" ref="AT40" ca="1">IF(INDIRECT(ADDRESS(3+$AM40,8,,,"var"))&lt;&gt;"Cu",INDIRECT(ADDRESS(3+$AM40,8,,,"var")),NULL)</f>
        <v>0.01</v>
      </c>
      <c r="AU40" s="61" cm="1">
        <f t="array" aca="1" ref="AU40" ca="1">IF(INDIRECT(ADDRESS(3+$AM40,9,,,"var"))&lt;&gt;"&lt;=&gt;",INDIRECT(ADDRESS(3+$AM40,9,,,"var")),NULL)</f>
        <v>0</v>
      </c>
      <c r="AV40" s="61" cm="1">
        <f t="array" aca="1" ref="AV40" ca="1">IF(INDIRECT(ADDRESS(3+$AM40,10,,,"var"))&lt;&gt;"Mn",INDIRECT(ADDRESS(3+$AM40,10,,,"var")),NULL)</f>
        <v>0</v>
      </c>
      <c r="AW40" s="61" cm="1">
        <f t="array" aca="1" ref="AW40" ca="1">IF(INDIRECT(ADDRESS(3+$AM40,11,,,"var"))&lt;&gt;"&lt;=&gt;",INDIRECT(ADDRESS(3+$AM40,11,,,"var")),NULL)</f>
        <v>0</v>
      </c>
      <c r="AX40" s="61" cm="1">
        <f t="array" aca="1" ref="AX40" ca="1">IF(INDIRECT(ADDRESS(3+$AM40,12,,,"var"))&lt;&gt;"Mg",INDIRECT(ADDRESS(3+$AM40,12,,,"var")),NULL)</f>
        <v>8.32</v>
      </c>
      <c r="AY40" s="61" cm="1">
        <f t="array" aca="1" ref="AY40" ca="1">IF(INDIRECT(ADDRESS(3+$AM40,13,,,"var"))&lt;&gt;"&lt;=&gt;",INDIRECT(ADDRESS(3+$AM40,13,,,"var")),NULL)</f>
        <v>0</v>
      </c>
      <c r="AZ40" s="61" cm="1">
        <f t="array" aca="1" ref="AZ40" ca="1">IF(INDIRECT(ADDRESS(3+$AM40,14,,,"var"))&lt;&gt;"Be",INDIRECT(ADDRESS(3+$AM40,14,,,"var")),NULL)</f>
        <v>0</v>
      </c>
      <c r="BA40" s="61" cm="1">
        <f t="array" aca="1" ref="BA40" ca="1">IF(INDIRECT(ADDRESS(3+$AM40,15,,,"var"))&lt;&gt;"&lt;=&gt;",INDIRECT(ADDRESS(3+$AM40,15,,,"var")),NULL)</f>
        <v>0</v>
      </c>
      <c r="BB40" s="61" cm="1">
        <f t="array" aca="1" ref="BB40" ca="1">IF(INDIRECT(ADDRESS(3+$AM40,16,,,"var"))&lt;&gt;"Zn",INDIRECT(ADDRESS(3+$AM40,16,,,"var")),NULL)</f>
        <v>0</v>
      </c>
      <c r="BC40" s="61" t="str" cm="1">
        <f t="array" aca="1" ref="BC40" ca="1">IF(INDIRECT(ADDRESS(3+$AM40,17,,,"var"))&lt;&gt;"&lt;=&gt;",INDIRECT(ADDRESS(3+$AM40,17,,,"var")),NULL)</f>
        <v>&lt;</v>
      </c>
      <c r="BD40" s="61" cm="1">
        <f t="array" aca="1" ref="BD40" ca="1">IF(INDIRECT(ADDRESS(3+$AM40,18,,,"var"))&lt;&gt;"Ti",INDIRECT(ADDRESS(3+$AM40,18,,,"var")),NULL)</f>
        <v>0.01</v>
      </c>
      <c r="BE40" s="64" cm="1">
        <f t="array" aca="1" ref="BE40" ca="1">IF(INDIRECT(ADDRESS(3+$AM40,19,,,"var"))&lt;&gt;"D10",INDIRECT(ADDRESS(3+$AM40,19,,,"var")),NULL)</f>
        <v>0</v>
      </c>
      <c r="BF40" s="64" cm="1">
        <f t="array" aca="1" ref="BF40" ca="1">IF(INDIRECT(ADDRESS(3+$AM40,20,,,"var"))&lt;&gt;"D50",INDIRECT(ADDRESS(3+$AM40,20,,,"var")),NULL)</f>
        <v>0</v>
      </c>
      <c r="BG40" s="64" cm="1">
        <f t="array" aca="1" ref="BG40" ca="1">IF(INDIRECT(ADDRESS(3+$AM40,21,,,"var"))&lt;&gt;"D90",INDIRECT(ADDRESS(3+$AM40,21,,,"var")),NULL)</f>
        <v>0</v>
      </c>
      <c r="BH40" s="64" cm="1">
        <f t="array" aca="1" ref="BH40" ca="1">IF(INDIRECT(ADDRESS(3+$AM40,22,,,"var"))&lt;&gt;"Carney Funnel (s/50g)",INDIRECT(ADDRESS(3+$AM40,22,,,"var")),NULL)</f>
        <v>0</v>
      </c>
      <c r="BI40" s="64" cm="1">
        <f t="array" aca="1" ref="BI40" ca="1">IF(INDIRECT(ADDRESS(3+$AM40,23,,,"var"))&lt;&gt;"Schuttdichte",INDIRECT(ADDRESS(3+$AM40,23,,,"var")),NULL)</f>
        <v>0</v>
      </c>
      <c r="BJ40" s="64" cm="1">
        <f t="array" aca="1" ref="BJ40" ca="1">IF(INDIRECT(ADDRESS(3+$AM40,24,,,"var"))&lt;&gt;"Klopfdichte",INDIRECT(ADDRESS(3+$AM40,24,,,"var")),NULL)</f>
        <v>0</v>
      </c>
      <c r="BK40" s="81"/>
      <c r="BL40" t="str">
        <f>var!AB$4</f>
        <v>parameter and powder check</v>
      </c>
      <c r="BM40" s="65"/>
      <c r="BO40"/>
    </row>
    <row r="41" spans="1:67">
      <c r="A41" s="75">
        <v>1</v>
      </c>
      <c r="B41" s="91">
        <v>40</v>
      </c>
      <c r="C41" s="10" t="str">
        <f>var!Z$5</f>
        <v>Aconity</v>
      </c>
      <c r="D41" s="10" t="str">
        <f>var!AG$6</f>
        <v>Alaf parameter development</v>
      </c>
      <c r="E41" s="10">
        <v>160</v>
      </c>
      <c r="F41" s="84">
        <v>200</v>
      </c>
      <c r="G41" s="85">
        <v>30</v>
      </c>
      <c r="H41" s="84">
        <v>7.0000000000000007E-2</v>
      </c>
      <c r="I41" s="21"/>
      <c r="J41" s="10" t="str">
        <f>var!AD$3</f>
        <v xml:space="preserve">Tensile bars 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88">
        <v>344</v>
      </c>
      <c r="AB41" s="89">
        <v>16.600000000000001</v>
      </c>
      <c r="AC41" s="10"/>
      <c r="AD41" s="10"/>
      <c r="AE41" s="10"/>
      <c r="AF41" s="10"/>
      <c r="AG41" s="10"/>
      <c r="AH41" s="10">
        <f t="shared" si="0"/>
        <v>1.5120000000000002</v>
      </c>
      <c r="AI41" s="10">
        <f t="shared" si="1"/>
        <v>380.95238095238091</v>
      </c>
      <c r="AJ41" s="62"/>
      <c r="AK41" s="90"/>
      <c r="AL41" s="28" t="str" cm="1">
        <f t="array" aca="1" ref="AL41" ca="1">IF(INDIRECT(ADDRESS(3+AM41,2,,,"var"))&lt;&gt;"Name of powder",INDIRECT(ADDRESS(3+AM41,2,,,"var")),NULL)</f>
        <v>AlMgty80</v>
      </c>
      <c r="AM41" s="77">
        <v>-1</v>
      </c>
      <c r="AN41" s="81"/>
      <c r="AO41" s="61" cm="1">
        <f t="array" aca="1" ref="AO41" ca="1">IF(INDIRECT(ADDRESS(3+$AM41,3,,,"var"))&lt;&gt;"&lt;=&gt;",INDIRECT(ADDRESS(3+$AM41,3,,,"var")),NULL)</f>
        <v>0</v>
      </c>
      <c r="AP41" s="61" cm="1">
        <f t="array" aca="1" ref="AP41" ca="1">IF(INDIRECT(ADDRESS(3+$AM41,4,,,"var"))&lt;&gt;"Si",INDIRECT(ADDRESS(3+$AM41,4,,,"var")),NULL)</f>
        <v>0</v>
      </c>
      <c r="AQ41" s="61" cm="1">
        <f t="array" aca="1" ref="AQ41" ca="1">IF(INDIRECT(ADDRESS(3+$AM41,5,,,"var"))&lt;&gt;"&lt;=&gt;",INDIRECT(ADDRESS(3+$AM41,5,,,"var")),NULL)</f>
        <v>0</v>
      </c>
      <c r="AR41" s="61" cm="1">
        <f t="array" aca="1" ref="AR41" ca="1">IF(INDIRECT(ADDRESS(3+$AM41,6,,,"var"))&lt;&gt;"Fe",INDIRECT(ADDRESS(3+$AM41,6,,,"var")),NULL)</f>
        <v>0.15</v>
      </c>
      <c r="AS41" s="61" t="str" cm="1">
        <f t="array" aca="1" ref="AS41" ca="1">IF(INDIRECT(ADDRESS(3+$AM41,7,,,"var"))&lt;&gt;"&lt;=&gt;",INDIRECT(ADDRESS(3+$AM41,7,,,"var")),NULL)</f>
        <v>&lt;</v>
      </c>
      <c r="AT41" s="61" cm="1">
        <f t="array" aca="1" ref="AT41" ca="1">IF(INDIRECT(ADDRESS(3+$AM41,8,,,"var"))&lt;&gt;"Cu",INDIRECT(ADDRESS(3+$AM41,8,,,"var")),NULL)</f>
        <v>0.01</v>
      </c>
      <c r="AU41" s="61" cm="1">
        <f t="array" aca="1" ref="AU41" ca="1">IF(INDIRECT(ADDRESS(3+$AM41,9,,,"var"))&lt;&gt;"&lt;=&gt;",INDIRECT(ADDRESS(3+$AM41,9,,,"var")),NULL)</f>
        <v>0</v>
      </c>
      <c r="AV41" s="61" cm="1">
        <f t="array" aca="1" ref="AV41" ca="1">IF(INDIRECT(ADDRESS(3+$AM41,10,,,"var"))&lt;&gt;"Mn",INDIRECT(ADDRESS(3+$AM41,10,,,"var")),NULL)</f>
        <v>0</v>
      </c>
      <c r="AW41" s="61" cm="1">
        <f t="array" aca="1" ref="AW41" ca="1">IF(INDIRECT(ADDRESS(3+$AM41,11,,,"var"))&lt;&gt;"&lt;=&gt;",INDIRECT(ADDRESS(3+$AM41,11,,,"var")),NULL)</f>
        <v>0</v>
      </c>
      <c r="AX41" s="61" cm="1">
        <f t="array" aca="1" ref="AX41" ca="1">IF(INDIRECT(ADDRESS(3+$AM41,12,,,"var"))&lt;&gt;"Mg",INDIRECT(ADDRESS(3+$AM41,12,,,"var")),NULL)</f>
        <v>8.32</v>
      </c>
      <c r="AY41" s="61" cm="1">
        <f t="array" aca="1" ref="AY41" ca="1">IF(INDIRECT(ADDRESS(3+$AM41,13,,,"var"))&lt;&gt;"&lt;=&gt;",INDIRECT(ADDRESS(3+$AM41,13,,,"var")),NULL)</f>
        <v>0</v>
      </c>
      <c r="AZ41" s="61" cm="1">
        <f t="array" aca="1" ref="AZ41" ca="1">IF(INDIRECT(ADDRESS(3+$AM41,14,,,"var"))&lt;&gt;"Be",INDIRECT(ADDRESS(3+$AM41,14,,,"var")),NULL)</f>
        <v>0</v>
      </c>
      <c r="BA41" s="61" cm="1">
        <f t="array" aca="1" ref="BA41" ca="1">IF(INDIRECT(ADDRESS(3+$AM41,15,,,"var"))&lt;&gt;"&lt;=&gt;",INDIRECT(ADDRESS(3+$AM41,15,,,"var")),NULL)</f>
        <v>0</v>
      </c>
      <c r="BB41" s="61" cm="1">
        <f t="array" aca="1" ref="BB41" ca="1">IF(INDIRECT(ADDRESS(3+$AM41,16,,,"var"))&lt;&gt;"Zn",INDIRECT(ADDRESS(3+$AM41,16,,,"var")),NULL)</f>
        <v>0</v>
      </c>
      <c r="BC41" s="61" t="str" cm="1">
        <f t="array" aca="1" ref="BC41" ca="1">IF(INDIRECT(ADDRESS(3+$AM41,17,,,"var"))&lt;&gt;"&lt;=&gt;",INDIRECT(ADDRESS(3+$AM41,17,,,"var")),NULL)</f>
        <v>&lt;</v>
      </c>
      <c r="BD41" s="61" cm="1">
        <f t="array" aca="1" ref="BD41" ca="1">IF(INDIRECT(ADDRESS(3+$AM41,18,,,"var"))&lt;&gt;"Ti",INDIRECT(ADDRESS(3+$AM41,18,,,"var")),NULL)</f>
        <v>0.01</v>
      </c>
      <c r="BE41" s="64" cm="1">
        <f t="array" aca="1" ref="BE41" ca="1">IF(INDIRECT(ADDRESS(3+$AM41,19,,,"var"))&lt;&gt;"D10",INDIRECT(ADDRESS(3+$AM41,19,,,"var")),NULL)</f>
        <v>0</v>
      </c>
      <c r="BF41" s="64" cm="1">
        <f t="array" aca="1" ref="BF41" ca="1">IF(INDIRECT(ADDRESS(3+$AM41,20,,,"var"))&lt;&gt;"D50",INDIRECT(ADDRESS(3+$AM41,20,,,"var")),NULL)</f>
        <v>0</v>
      </c>
      <c r="BG41" s="64" cm="1">
        <f t="array" aca="1" ref="BG41" ca="1">IF(INDIRECT(ADDRESS(3+$AM41,21,,,"var"))&lt;&gt;"D90",INDIRECT(ADDRESS(3+$AM41,21,,,"var")),NULL)</f>
        <v>0</v>
      </c>
      <c r="BH41" s="64" cm="1">
        <f t="array" aca="1" ref="BH41" ca="1">IF(INDIRECT(ADDRESS(3+$AM41,22,,,"var"))&lt;&gt;"Carney Funnel (s/50g)",INDIRECT(ADDRESS(3+$AM41,22,,,"var")),NULL)</f>
        <v>0</v>
      </c>
      <c r="BI41" s="64" cm="1">
        <f t="array" aca="1" ref="BI41" ca="1">IF(INDIRECT(ADDRESS(3+$AM41,23,,,"var"))&lt;&gt;"Schuttdichte",INDIRECT(ADDRESS(3+$AM41,23,,,"var")),NULL)</f>
        <v>0</v>
      </c>
      <c r="BJ41" s="64" cm="1">
        <f t="array" aca="1" ref="BJ41" ca="1">IF(INDIRECT(ADDRESS(3+$AM41,24,,,"var"))&lt;&gt;"Klopfdichte",INDIRECT(ADDRESS(3+$AM41,24,,,"var")),NULL)</f>
        <v>0</v>
      </c>
      <c r="BK41" s="81"/>
      <c r="BL41" t="str">
        <f>var!AB$4</f>
        <v>parameter and powder check</v>
      </c>
      <c r="BM41" s="65"/>
      <c r="BO41"/>
    </row>
    <row r="42" spans="1:67">
      <c r="A42" s="75">
        <v>2</v>
      </c>
      <c r="B42" s="84">
        <v>1</v>
      </c>
      <c r="C42" s="10" t="str">
        <f>var!Z$5</f>
        <v>Aconity</v>
      </c>
      <c r="D42" s="10" t="str">
        <f>var!AG$6</f>
        <v>Alaf parameter development</v>
      </c>
      <c r="E42" s="10">
        <v>350</v>
      </c>
      <c r="F42" s="84">
        <v>1435</v>
      </c>
      <c r="G42" s="85">
        <v>30</v>
      </c>
      <c r="H42" s="84">
        <v>0.17</v>
      </c>
      <c r="I42" s="21"/>
      <c r="J42" s="10" t="str">
        <f>var!AD$2</f>
        <v>Density cube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86">
        <v>67</v>
      </c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87">
        <v>2.54</v>
      </c>
      <c r="AG42" s="10"/>
      <c r="AH42" s="10">
        <f t="shared" si="0"/>
        <v>26.346600000000002</v>
      </c>
      <c r="AI42" s="10">
        <f t="shared" si="1"/>
        <v>47.824007651841221</v>
      </c>
      <c r="AJ42" s="81"/>
      <c r="AK42" s="82">
        <f>100-Tabelle1[[#This Row],[Porositaet Flaeche repolished IAPT]]</f>
        <v>97.46</v>
      </c>
      <c r="AL42" s="28" t="str" cm="1">
        <f t="array" aca="1" ref="AL42" ca="1">IF(INDIRECT(ADDRESS(3+AM42,2,,,"var"))&lt;&gt;"Name of powder",INDIRECT(ADDRESS(3+AM42,2,,,"var")),NULL)</f>
        <v>AlMgty80</v>
      </c>
      <c r="AM42" s="77">
        <v>-1</v>
      </c>
      <c r="AN42" s="81"/>
      <c r="AO42" s="61" cm="1">
        <f t="array" aca="1" ref="AO42" ca="1">IF(INDIRECT(ADDRESS(3+$AM42,3,,,"var"))&lt;&gt;"&lt;=&gt;",INDIRECT(ADDRESS(3+$AM42,3,,,"var")),NULL)</f>
        <v>0</v>
      </c>
      <c r="AP42" s="61" cm="1">
        <f t="array" aca="1" ref="AP42" ca="1">IF(INDIRECT(ADDRESS(3+$AM42,4,,,"var"))&lt;&gt;"Si",INDIRECT(ADDRESS(3+$AM42,4,,,"var")),NULL)</f>
        <v>0</v>
      </c>
      <c r="AQ42" s="61" cm="1">
        <f t="array" aca="1" ref="AQ42" ca="1">IF(INDIRECT(ADDRESS(3+$AM42,5,,,"var"))&lt;&gt;"&lt;=&gt;",INDIRECT(ADDRESS(3+$AM42,5,,,"var")),NULL)</f>
        <v>0</v>
      </c>
      <c r="AR42" s="61" cm="1">
        <f t="array" aca="1" ref="AR42" ca="1">IF(INDIRECT(ADDRESS(3+$AM42,6,,,"var"))&lt;&gt;"Fe",INDIRECT(ADDRESS(3+$AM42,6,,,"var")),NULL)</f>
        <v>0.15</v>
      </c>
      <c r="AS42" s="61" t="str" cm="1">
        <f t="array" aca="1" ref="AS42" ca="1">IF(INDIRECT(ADDRESS(3+$AM42,7,,,"var"))&lt;&gt;"&lt;=&gt;",INDIRECT(ADDRESS(3+$AM42,7,,,"var")),NULL)</f>
        <v>&lt;</v>
      </c>
      <c r="AT42" s="61" cm="1">
        <f t="array" aca="1" ref="AT42" ca="1">IF(INDIRECT(ADDRESS(3+$AM42,8,,,"var"))&lt;&gt;"Cu",INDIRECT(ADDRESS(3+$AM42,8,,,"var")),NULL)</f>
        <v>0.01</v>
      </c>
      <c r="AU42" s="61" cm="1">
        <f t="array" aca="1" ref="AU42" ca="1">IF(INDIRECT(ADDRESS(3+$AM42,9,,,"var"))&lt;&gt;"&lt;=&gt;",INDIRECT(ADDRESS(3+$AM42,9,,,"var")),NULL)</f>
        <v>0</v>
      </c>
      <c r="AV42" s="61" cm="1">
        <f t="array" aca="1" ref="AV42" ca="1">IF(INDIRECT(ADDRESS(3+$AM42,10,,,"var"))&lt;&gt;"Mn",INDIRECT(ADDRESS(3+$AM42,10,,,"var")),NULL)</f>
        <v>0</v>
      </c>
      <c r="AW42" s="61" cm="1">
        <f t="array" aca="1" ref="AW42" ca="1">IF(INDIRECT(ADDRESS(3+$AM42,11,,,"var"))&lt;&gt;"&lt;=&gt;",INDIRECT(ADDRESS(3+$AM42,11,,,"var")),NULL)</f>
        <v>0</v>
      </c>
      <c r="AX42" s="61" cm="1">
        <f t="array" aca="1" ref="AX42" ca="1">IF(INDIRECT(ADDRESS(3+$AM42,12,,,"var"))&lt;&gt;"Mg",INDIRECT(ADDRESS(3+$AM42,12,,,"var")),NULL)</f>
        <v>8.32</v>
      </c>
      <c r="AY42" s="61" cm="1">
        <f t="array" aca="1" ref="AY42" ca="1">IF(INDIRECT(ADDRESS(3+$AM42,13,,,"var"))&lt;&gt;"&lt;=&gt;",INDIRECT(ADDRESS(3+$AM42,13,,,"var")),NULL)</f>
        <v>0</v>
      </c>
      <c r="AZ42" s="61" cm="1">
        <f t="array" aca="1" ref="AZ42" ca="1">IF(INDIRECT(ADDRESS(3+$AM42,14,,,"var"))&lt;&gt;"Be",INDIRECT(ADDRESS(3+$AM42,14,,,"var")),NULL)</f>
        <v>0</v>
      </c>
      <c r="BA42" s="61" cm="1">
        <f t="array" aca="1" ref="BA42" ca="1">IF(INDIRECT(ADDRESS(3+$AM42,15,,,"var"))&lt;&gt;"&lt;=&gt;",INDIRECT(ADDRESS(3+$AM42,15,,,"var")),NULL)</f>
        <v>0</v>
      </c>
      <c r="BB42" s="61" cm="1">
        <f t="array" aca="1" ref="BB42" ca="1">IF(INDIRECT(ADDRESS(3+$AM42,16,,,"var"))&lt;&gt;"Zn",INDIRECT(ADDRESS(3+$AM42,16,,,"var")),NULL)</f>
        <v>0</v>
      </c>
      <c r="BC42" s="61" t="str" cm="1">
        <f t="array" aca="1" ref="BC42" ca="1">IF(INDIRECT(ADDRESS(3+$AM42,17,,,"var"))&lt;&gt;"&lt;=&gt;",INDIRECT(ADDRESS(3+$AM42,17,,,"var")),NULL)</f>
        <v>&lt;</v>
      </c>
      <c r="BD42" s="61" cm="1">
        <f t="array" aca="1" ref="BD42" ca="1">IF(INDIRECT(ADDRESS(3+$AM42,18,,,"var"))&lt;&gt;"Ti",INDIRECT(ADDRESS(3+$AM42,18,,,"var")),NULL)</f>
        <v>0.01</v>
      </c>
      <c r="BE42" s="64" cm="1">
        <f t="array" aca="1" ref="BE42" ca="1">IF(INDIRECT(ADDRESS(3+$AM42,19,,,"var"))&lt;&gt;"D10",INDIRECT(ADDRESS(3+$AM42,19,,,"var")),NULL)</f>
        <v>0</v>
      </c>
      <c r="BF42" s="64" cm="1">
        <f t="array" aca="1" ref="BF42" ca="1">IF(INDIRECT(ADDRESS(3+$AM42,20,,,"var"))&lt;&gt;"D50",INDIRECT(ADDRESS(3+$AM42,20,,,"var")),NULL)</f>
        <v>0</v>
      </c>
      <c r="BG42" s="64" cm="1">
        <f t="array" aca="1" ref="BG42" ca="1">IF(INDIRECT(ADDRESS(3+$AM42,21,,,"var"))&lt;&gt;"D90",INDIRECT(ADDRESS(3+$AM42,21,,,"var")),NULL)</f>
        <v>0</v>
      </c>
      <c r="BH42" s="64" cm="1">
        <f t="array" aca="1" ref="BH42" ca="1">IF(INDIRECT(ADDRESS(3+$AM42,22,,,"var"))&lt;&gt;"Carney Funnel (s/50g)",INDIRECT(ADDRESS(3+$AM42,22,,,"var")),NULL)</f>
        <v>0</v>
      </c>
      <c r="BI42" s="64" cm="1">
        <f t="array" aca="1" ref="BI42" ca="1">IF(INDIRECT(ADDRESS(3+$AM42,23,,,"var"))&lt;&gt;"Schuttdichte",INDIRECT(ADDRESS(3+$AM42,23,,,"var")),NULL)</f>
        <v>0</v>
      </c>
      <c r="BJ42" s="64" cm="1">
        <f t="array" aca="1" ref="BJ42" ca="1">IF(INDIRECT(ADDRESS(3+$AM42,24,,,"var"))&lt;&gt;"Klopfdichte",INDIRECT(ADDRESS(3+$AM42,24,,,"var")),NULL)</f>
        <v>0</v>
      </c>
      <c r="BK42" s="81"/>
      <c r="BL42" t="str">
        <f>var!AB$4</f>
        <v>parameter and powder check</v>
      </c>
      <c r="BM42" s="81"/>
      <c r="BO42"/>
    </row>
    <row r="43" spans="1:67">
      <c r="A43" s="75">
        <v>2</v>
      </c>
      <c r="B43" s="84">
        <v>2</v>
      </c>
      <c r="C43" s="10" t="str">
        <f>var!Z$5</f>
        <v>Aconity</v>
      </c>
      <c r="D43" s="10" t="str">
        <f>var!AG$6</f>
        <v>Alaf parameter development</v>
      </c>
      <c r="E43" s="10">
        <v>370</v>
      </c>
      <c r="F43" s="84">
        <v>1435</v>
      </c>
      <c r="G43" s="85">
        <v>30</v>
      </c>
      <c r="H43" s="84">
        <v>0.17</v>
      </c>
      <c r="I43" s="21"/>
      <c r="J43" s="10" t="str">
        <f>var!AD$2</f>
        <v>Density cube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86">
        <v>67</v>
      </c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87">
        <v>2.61</v>
      </c>
      <c r="AG43" s="10"/>
      <c r="AH43" s="10">
        <f t="shared" si="0"/>
        <v>26.346600000000002</v>
      </c>
      <c r="AI43" s="10">
        <f t="shared" si="1"/>
        <v>50.556808089089294</v>
      </c>
      <c r="AJ43" s="81"/>
      <c r="AK43" s="82">
        <f>100-Tabelle1[[#This Row],[Porositaet Flaeche repolished IAPT]]</f>
        <v>97.39</v>
      </c>
      <c r="AL43" s="81" t="str" cm="1">
        <f t="array" aca="1" ref="AL43" ca="1">IF(INDIRECT(ADDRESS(3+AM43,2,,,"var"))&lt;&gt;"Name of powder",INDIRECT(ADDRESS(3+AM43,2,,,"var")),NULL)</f>
        <v>AlMgty80</v>
      </c>
      <c r="AM43" s="77">
        <v>-1</v>
      </c>
      <c r="AN43" s="81"/>
      <c r="AO43" s="61" cm="1">
        <f t="array" aca="1" ref="AO43" ca="1">IF(INDIRECT(ADDRESS(3+$AM43,3,,,"var"))&lt;&gt;"&lt;=&gt;",INDIRECT(ADDRESS(3+$AM43,3,,,"var")),NULL)</f>
        <v>0</v>
      </c>
      <c r="AP43" s="61" cm="1">
        <f t="array" aca="1" ref="AP43" ca="1">IF(INDIRECT(ADDRESS(3+$AM43,4,,,"var"))&lt;&gt;"Si",INDIRECT(ADDRESS(3+$AM43,4,,,"var")),NULL)</f>
        <v>0</v>
      </c>
      <c r="AQ43" s="61" cm="1">
        <f t="array" aca="1" ref="AQ43" ca="1">IF(INDIRECT(ADDRESS(3+$AM43,5,,,"var"))&lt;&gt;"&lt;=&gt;",INDIRECT(ADDRESS(3+$AM43,5,,,"var")),NULL)</f>
        <v>0</v>
      </c>
      <c r="AR43" s="61" cm="1">
        <f t="array" aca="1" ref="AR43" ca="1">IF(INDIRECT(ADDRESS(3+$AM43,6,,,"var"))&lt;&gt;"Fe",INDIRECT(ADDRESS(3+$AM43,6,,,"var")),NULL)</f>
        <v>0.15</v>
      </c>
      <c r="AS43" s="61" t="str" cm="1">
        <f t="array" aca="1" ref="AS43" ca="1">IF(INDIRECT(ADDRESS(3+$AM43,7,,,"var"))&lt;&gt;"&lt;=&gt;",INDIRECT(ADDRESS(3+$AM43,7,,,"var")),NULL)</f>
        <v>&lt;</v>
      </c>
      <c r="AT43" s="61" cm="1">
        <f t="array" aca="1" ref="AT43" ca="1">IF(INDIRECT(ADDRESS(3+$AM43,8,,,"var"))&lt;&gt;"Cu",INDIRECT(ADDRESS(3+$AM43,8,,,"var")),NULL)</f>
        <v>0.01</v>
      </c>
      <c r="AU43" s="61" cm="1">
        <f t="array" aca="1" ref="AU43" ca="1">IF(INDIRECT(ADDRESS(3+$AM43,9,,,"var"))&lt;&gt;"&lt;=&gt;",INDIRECT(ADDRESS(3+$AM43,9,,,"var")),NULL)</f>
        <v>0</v>
      </c>
      <c r="AV43" s="61" cm="1">
        <f t="array" aca="1" ref="AV43" ca="1">IF(INDIRECT(ADDRESS(3+$AM43,10,,,"var"))&lt;&gt;"Mn",INDIRECT(ADDRESS(3+$AM43,10,,,"var")),NULL)</f>
        <v>0</v>
      </c>
      <c r="AW43" s="61" cm="1">
        <f t="array" aca="1" ref="AW43" ca="1">IF(INDIRECT(ADDRESS(3+$AM43,11,,,"var"))&lt;&gt;"&lt;=&gt;",INDIRECT(ADDRESS(3+$AM43,11,,,"var")),NULL)</f>
        <v>0</v>
      </c>
      <c r="AX43" s="61" cm="1">
        <f t="array" aca="1" ref="AX43" ca="1">IF(INDIRECT(ADDRESS(3+$AM43,12,,,"var"))&lt;&gt;"Mg",INDIRECT(ADDRESS(3+$AM43,12,,,"var")),NULL)</f>
        <v>8.32</v>
      </c>
      <c r="AY43" s="61" cm="1">
        <f t="array" aca="1" ref="AY43" ca="1">IF(INDIRECT(ADDRESS(3+$AM43,13,,,"var"))&lt;&gt;"&lt;=&gt;",INDIRECT(ADDRESS(3+$AM43,13,,,"var")),NULL)</f>
        <v>0</v>
      </c>
      <c r="AZ43" s="61" cm="1">
        <f t="array" aca="1" ref="AZ43" ca="1">IF(INDIRECT(ADDRESS(3+$AM43,14,,,"var"))&lt;&gt;"Be",INDIRECT(ADDRESS(3+$AM43,14,,,"var")),NULL)</f>
        <v>0</v>
      </c>
      <c r="BA43" s="61" cm="1">
        <f t="array" aca="1" ref="BA43" ca="1">IF(INDIRECT(ADDRESS(3+$AM43,15,,,"var"))&lt;&gt;"&lt;=&gt;",INDIRECT(ADDRESS(3+$AM43,15,,,"var")),NULL)</f>
        <v>0</v>
      </c>
      <c r="BB43" s="61" cm="1">
        <f t="array" aca="1" ref="BB43" ca="1">IF(INDIRECT(ADDRESS(3+$AM43,16,,,"var"))&lt;&gt;"Zn",INDIRECT(ADDRESS(3+$AM43,16,,,"var")),NULL)</f>
        <v>0</v>
      </c>
      <c r="BC43" s="61" t="str" cm="1">
        <f t="array" aca="1" ref="BC43" ca="1">IF(INDIRECT(ADDRESS(3+$AM43,17,,,"var"))&lt;&gt;"&lt;=&gt;",INDIRECT(ADDRESS(3+$AM43,17,,,"var")),NULL)</f>
        <v>&lt;</v>
      </c>
      <c r="BD43" s="61" cm="1">
        <f t="array" aca="1" ref="BD43" ca="1">IF(INDIRECT(ADDRESS(3+$AM43,18,,,"var"))&lt;&gt;"Ti",INDIRECT(ADDRESS(3+$AM43,18,,,"var")),NULL)</f>
        <v>0.01</v>
      </c>
      <c r="BE43" s="64" cm="1">
        <f t="array" aca="1" ref="BE43" ca="1">IF(INDIRECT(ADDRESS(3+$AM43,19,,,"var"))&lt;&gt;"D10",INDIRECT(ADDRESS(3+$AM43,19,,,"var")),NULL)</f>
        <v>0</v>
      </c>
      <c r="BF43" s="64" cm="1">
        <f t="array" aca="1" ref="BF43" ca="1">IF(INDIRECT(ADDRESS(3+$AM43,20,,,"var"))&lt;&gt;"D50",INDIRECT(ADDRESS(3+$AM43,20,,,"var")),NULL)</f>
        <v>0</v>
      </c>
      <c r="BG43" s="64" cm="1">
        <f t="array" aca="1" ref="BG43" ca="1">IF(INDIRECT(ADDRESS(3+$AM43,21,,,"var"))&lt;&gt;"D90",INDIRECT(ADDRESS(3+$AM43,21,,,"var")),NULL)</f>
        <v>0</v>
      </c>
      <c r="BH43" s="64" cm="1">
        <f t="array" aca="1" ref="BH43" ca="1">IF(INDIRECT(ADDRESS(3+$AM43,22,,,"var"))&lt;&gt;"Carney Funnel (s/50g)",INDIRECT(ADDRESS(3+$AM43,22,,,"var")),NULL)</f>
        <v>0</v>
      </c>
      <c r="BI43" s="64" cm="1">
        <f t="array" aca="1" ref="BI43" ca="1">IF(INDIRECT(ADDRESS(3+$AM43,23,,,"var"))&lt;&gt;"Schuttdichte",INDIRECT(ADDRESS(3+$AM43,23,,,"var")),NULL)</f>
        <v>0</v>
      </c>
      <c r="BJ43" s="64" cm="1">
        <f t="array" aca="1" ref="BJ43" ca="1">IF(INDIRECT(ADDRESS(3+$AM43,24,,,"var"))&lt;&gt;"Klopfdichte",INDIRECT(ADDRESS(3+$AM43,24,,,"var")),NULL)</f>
        <v>0</v>
      </c>
      <c r="BK43" s="81"/>
      <c r="BL43" t="str">
        <f>var!AB$4</f>
        <v>parameter and powder check</v>
      </c>
      <c r="BM43" s="81"/>
      <c r="BO43"/>
    </row>
    <row r="44" spans="1:67">
      <c r="A44" s="75">
        <v>2</v>
      </c>
      <c r="B44" s="84">
        <v>3</v>
      </c>
      <c r="C44" s="10" t="str">
        <f>var!Z$5</f>
        <v>Aconity</v>
      </c>
      <c r="D44" s="10" t="str">
        <f>var!AG$6</f>
        <v>Alaf parameter development</v>
      </c>
      <c r="E44" s="10">
        <v>350</v>
      </c>
      <c r="F44" s="84">
        <v>1335</v>
      </c>
      <c r="G44" s="85">
        <v>30</v>
      </c>
      <c r="H44" s="84">
        <v>0.17</v>
      </c>
      <c r="I44" s="21"/>
      <c r="J44" s="10" t="str">
        <f>var!AD$2</f>
        <v>Density cube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86">
        <v>67</v>
      </c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87">
        <v>2.5099999999999998</v>
      </c>
      <c r="AG44" s="10"/>
      <c r="AH44" s="10">
        <f t="shared" si="0"/>
        <v>24.510600000000004</v>
      </c>
      <c r="AI44" s="10">
        <f t="shared" si="1"/>
        <v>51.406330322391128</v>
      </c>
      <c r="AJ44" s="81"/>
      <c r="AK44" s="82">
        <f>100-Tabelle1[[#This Row],[Porositaet Flaeche repolished IAPT]]</f>
        <v>97.49</v>
      </c>
      <c r="AL44" s="28" t="str" cm="1">
        <f t="array" aca="1" ref="AL44" ca="1">IF(INDIRECT(ADDRESS(3+AM44,2,,,"var"))&lt;&gt;"Name of powder",INDIRECT(ADDRESS(3+AM44,2,,,"var")),NULL)</f>
        <v>AlMgty80</v>
      </c>
      <c r="AM44" s="77">
        <v>-1</v>
      </c>
      <c r="AN44" s="81"/>
      <c r="AO44" s="61" cm="1">
        <f t="array" aca="1" ref="AO44" ca="1">IF(INDIRECT(ADDRESS(3+$AM44,3,,,"var"))&lt;&gt;"&lt;=&gt;",INDIRECT(ADDRESS(3+$AM44,3,,,"var")),NULL)</f>
        <v>0</v>
      </c>
      <c r="AP44" s="61" cm="1">
        <f t="array" aca="1" ref="AP44" ca="1">IF(INDIRECT(ADDRESS(3+$AM44,4,,,"var"))&lt;&gt;"Si",INDIRECT(ADDRESS(3+$AM44,4,,,"var")),NULL)</f>
        <v>0</v>
      </c>
      <c r="AQ44" s="61" cm="1">
        <f t="array" aca="1" ref="AQ44" ca="1">IF(INDIRECT(ADDRESS(3+$AM44,5,,,"var"))&lt;&gt;"&lt;=&gt;",INDIRECT(ADDRESS(3+$AM44,5,,,"var")),NULL)</f>
        <v>0</v>
      </c>
      <c r="AR44" s="61" cm="1">
        <f t="array" aca="1" ref="AR44" ca="1">IF(INDIRECT(ADDRESS(3+$AM44,6,,,"var"))&lt;&gt;"Fe",INDIRECT(ADDRESS(3+$AM44,6,,,"var")),NULL)</f>
        <v>0.15</v>
      </c>
      <c r="AS44" s="61" t="str" cm="1">
        <f t="array" aca="1" ref="AS44" ca="1">IF(INDIRECT(ADDRESS(3+$AM44,7,,,"var"))&lt;&gt;"&lt;=&gt;",INDIRECT(ADDRESS(3+$AM44,7,,,"var")),NULL)</f>
        <v>&lt;</v>
      </c>
      <c r="AT44" s="61" cm="1">
        <f t="array" aca="1" ref="AT44" ca="1">IF(INDIRECT(ADDRESS(3+$AM44,8,,,"var"))&lt;&gt;"Cu",INDIRECT(ADDRESS(3+$AM44,8,,,"var")),NULL)</f>
        <v>0.01</v>
      </c>
      <c r="AU44" s="61" cm="1">
        <f t="array" aca="1" ref="AU44" ca="1">IF(INDIRECT(ADDRESS(3+$AM44,9,,,"var"))&lt;&gt;"&lt;=&gt;",INDIRECT(ADDRESS(3+$AM44,9,,,"var")),NULL)</f>
        <v>0</v>
      </c>
      <c r="AV44" s="61" cm="1">
        <f t="array" aca="1" ref="AV44" ca="1">IF(INDIRECT(ADDRESS(3+$AM44,10,,,"var"))&lt;&gt;"Mn",INDIRECT(ADDRESS(3+$AM44,10,,,"var")),NULL)</f>
        <v>0</v>
      </c>
      <c r="AW44" s="61" cm="1">
        <f t="array" aca="1" ref="AW44" ca="1">IF(INDIRECT(ADDRESS(3+$AM44,11,,,"var"))&lt;&gt;"&lt;=&gt;",INDIRECT(ADDRESS(3+$AM44,11,,,"var")),NULL)</f>
        <v>0</v>
      </c>
      <c r="AX44" s="61" cm="1">
        <f t="array" aca="1" ref="AX44" ca="1">IF(INDIRECT(ADDRESS(3+$AM44,12,,,"var"))&lt;&gt;"Mg",INDIRECT(ADDRESS(3+$AM44,12,,,"var")),NULL)</f>
        <v>8.32</v>
      </c>
      <c r="AY44" s="61" cm="1">
        <f t="array" aca="1" ref="AY44" ca="1">IF(INDIRECT(ADDRESS(3+$AM44,13,,,"var"))&lt;&gt;"&lt;=&gt;",INDIRECT(ADDRESS(3+$AM44,13,,,"var")),NULL)</f>
        <v>0</v>
      </c>
      <c r="AZ44" s="61" cm="1">
        <f t="array" aca="1" ref="AZ44" ca="1">IF(INDIRECT(ADDRESS(3+$AM44,14,,,"var"))&lt;&gt;"Be",INDIRECT(ADDRESS(3+$AM44,14,,,"var")),NULL)</f>
        <v>0</v>
      </c>
      <c r="BA44" s="61" cm="1">
        <f t="array" aca="1" ref="BA44" ca="1">IF(INDIRECT(ADDRESS(3+$AM44,15,,,"var"))&lt;&gt;"&lt;=&gt;",INDIRECT(ADDRESS(3+$AM44,15,,,"var")),NULL)</f>
        <v>0</v>
      </c>
      <c r="BB44" s="61" cm="1">
        <f t="array" aca="1" ref="BB44" ca="1">IF(INDIRECT(ADDRESS(3+$AM44,16,,,"var"))&lt;&gt;"Zn",INDIRECT(ADDRESS(3+$AM44,16,,,"var")),NULL)</f>
        <v>0</v>
      </c>
      <c r="BC44" s="61" t="str" cm="1">
        <f t="array" aca="1" ref="BC44" ca="1">IF(INDIRECT(ADDRESS(3+$AM44,17,,,"var"))&lt;&gt;"&lt;=&gt;",INDIRECT(ADDRESS(3+$AM44,17,,,"var")),NULL)</f>
        <v>&lt;</v>
      </c>
      <c r="BD44" s="61" cm="1">
        <f t="array" aca="1" ref="BD44" ca="1">IF(INDIRECT(ADDRESS(3+$AM44,18,,,"var"))&lt;&gt;"Ti",INDIRECT(ADDRESS(3+$AM44,18,,,"var")),NULL)</f>
        <v>0.01</v>
      </c>
      <c r="BE44" s="64" cm="1">
        <f t="array" aca="1" ref="BE44" ca="1">IF(INDIRECT(ADDRESS(3+$AM44,19,,,"var"))&lt;&gt;"D10",INDIRECT(ADDRESS(3+$AM44,19,,,"var")),NULL)</f>
        <v>0</v>
      </c>
      <c r="BF44" s="64" cm="1">
        <f t="array" aca="1" ref="BF44" ca="1">IF(INDIRECT(ADDRESS(3+$AM44,20,,,"var"))&lt;&gt;"D50",INDIRECT(ADDRESS(3+$AM44,20,,,"var")),NULL)</f>
        <v>0</v>
      </c>
      <c r="BG44" s="64" cm="1">
        <f t="array" aca="1" ref="BG44" ca="1">IF(INDIRECT(ADDRESS(3+$AM44,21,,,"var"))&lt;&gt;"D90",INDIRECT(ADDRESS(3+$AM44,21,,,"var")),NULL)</f>
        <v>0</v>
      </c>
      <c r="BH44" s="64" cm="1">
        <f t="array" aca="1" ref="BH44" ca="1">IF(INDIRECT(ADDRESS(3+$AM44,22,,,"var"))&lt;&gt;"Carney Funnel (s/50g)",INDIRECT(ADDRESS(3+$AM44,22,,,"var")),NULL)</f>
        <v>0</v>
      </c>
      <c r="BI44" s="64" cm="1">
        <f t="array" aca="1" ref="BI44" ca="1">IF(INDIRECT(ADDRESS(3+$AM44,23,,,"var"))&lt;&gt;"Schuttdichte",INDIRECT(ADDRESS(3+$AM44,23,,,"var")),NULL)</f>
        <v>0</v>
      </c>
      <c r="BJ44" s="64" cm="1">
        <f t="array" aca="1" ref="BJ44" ca="1">IF(INDIRECT(ADDRESS(3+$AM44,24,,,"var"))&lt;&gt;"Klopfdichte",INDIRECT(ADDRESS(3+$AM44,24,,,"var")),NULL)</f>
        <v>0</v>
      </c>
      <c r="BK44" s="81"/>
      <c r="BL44" t="str">
        <f>var!AB$4</f>
        <v>parameter and powder check</v>
      </c>
      <c r="BM44" s="81"/>
      <c r="BO44"/>
    </row>
    <row r="45" spans="1:67">
      <c r="A45" s="75">
        <v>2</v>
      </c>
      <c r="B45" s="84">
        <v>4</v>
      </c>
      <c r="C45" s="10" t="str">
        <f>var!Z$5</f>
        <v>Aconity</v>
      </c>
      <c r="D45" s="10" t="str">
        <f>var!AG$6</f>
        <v>Alaf parameter development</v>
      </c>
      <c r="E45" s="10">
        <v>390</v>
      </c>
      <c r="F45" s="84">
        <v>1435</v>
      </c>
      <c r="G45" s="85">
        <v>30</v>
      </c>
      <c r="H45" s="84">
        <v>0.17</v>
      </c>
      <c r="I45" s="21"/>
      <c r="J45" s="10" t="str">
        <f>var!AD$2</f>
        <v>Density cube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86">
        <v>67</v>
      </c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87">
        <v>2.3199999999999998</v>
      </c>
      <c r="AG45" s="10"/>
      <c r="AH45" s="10">
        <f t="shared" si="0"/>
        <v>26.346600000000002</v>
      </c>
      <c r="AI45" s="10">
        <f t="shared" si="1"/>
        <v>53.289608526337361</v>
      </c>
      <c r="AJ45" s="81"/>
      <c r="AK45" s="82">
        <f>100-Tabelle1[[#This Row],[Porositaet Flaeche repolished IAPT]]</f>
        <v>97.68</v>
      </c>
      <c r="AL45" s="28" t="str" cm="1">
        <f t="array" aca="1" ref="AL45" ca="1">IF(INDIRECT(ADDRESS(3+AM45,2,,,"var"))&lt;&gt;"Name of powder",INDIRECT(ADDRESS(3+AM45,2,,,"var")),NULL)</f>
        <v>AlMgty80</v>
      </c>
      <c r="AM45" s="77">
        <v>-1</v>
      </c>
      <c r="AN45" s="81"/>
      <c r="AO45" s="61" cm="1">
        <f t="array" aca="1" ref="AO45" ca="1">IF(INDIRECT(ADDRESS(3+$AM45,3,,,"var"))&lt;&gt;"&lt;=&gt;",INDIRECT(ADDRESS(3+$AM45,3,,,"var")),NULL)</f>
        <v>0</v>
      </c>
      <c r="AP45" s="61" cm="1">
        <f t="array" aca="1" ref="AP45" ca="1">IF(INDIRECT(ADDRESS(3+$AM45,4,,,"var"))&lt;&gt;"Si",INDIRECT(ADDRESS(3+$AM45,4,,,"var")),NULL)</f>
        <v>0</v>
      </c>
      <c r="AQ45" s="61" cm="1">
        <f t="array" aca="1" ref="AQ45" ca="1">IF(INDIRECT(ADDRESS(3+$AM45,5,,,"var"))&lt;&gt;"&lt;=&gt;",INDIRECT(ADDRESS(3+$AM45,5,,,"var")),NULL)</f>
        <v>0</v>
      </c>
      <c r="AR45" s="61" cm="1">
        <f t="array" aca="1" ref="AR45" ca="1">IF(INDIRECT(ADDRESS(3+$AM45,6,,,"var"))&lt;&gt;"Fe",INDIRECT(ADDRESS(3+$AM45,6,,,"var")),NULL)</f>
        <v>0.15</v>
      </c>
      <c r="AS45" s="61" t="str" cm="1">
        <f t="array" aca="1" ref="AS45" ca="1">IF(INDIRECT(ADDRESS(3+$AM45,7,,,"var"))&lt;&gt;"&lt;=&gt;",INDIRECT(ADDRESS(3+$AM45,7,,,"var")),NULL)</f>
        <v>&lt;</v>
      </c>
      <c r="AT45" s="61" cm="1">
        <f t="array" aca="1" ref="AT45" ca="1">IF(INDIRECT(ADDRESS(3+$AM45,8,,,"var"))&lt;&gt;"Cu",INDIRECT(ADDRESS(3+$AM45,8,,,"var")),NULL)</f>
        <v>0.01</v>
      </c>
      <c r="AU45" s="61" cm="1">
        <f t="array" aca="1" ref="AU45" ca="1">IF(INDIRECT(ADDRESS(3+$AM45,9,,,"var"))&lt;&gt;"&lt;=&gt;",INDIRECT(ADDRESS(3+$AM45,9,,,"var")),NULL)</f>
        <v>0</v>
      </c>
      <c r="AV45" s="61" cm="1">
        <f t="array" aca="1" ref="AV45" ca="1">IF(INDIRECT(ADDRESS(3+$AM45,10,,,"var"))&lt;&gt;"Mn",INDIRECT(ADDRESS(3+$AM45,10,,,"var")),NULL)</f>
        <v>0</v>
      </c>
      <c r="AW45" s="61" cm="1">
        <f t="array" aca="1" ref="AW45" ca="1">IF(INDIRECT(ADDRESS(3+$AM45,11,,,"var"))&lt;&gt;"&lt;=&gt;",INDIRECT(ADDRESS(3+$AM45,11,,,"var")),NULL)</f>
        <v>0</v>
      </c>
      <c r="AX45" s="61" cm="1">
        <f t="array" aca="1" ref="AX45" ca="1">IF(INDIRECT(ADDRESS(3+$AM45,12,,,"var"))&lt;&gt;"Mg",INDIRECT(ADDRESS(3+$AM45,12,,,"var")),NULL)</f>
        <v>8.32</v>
      </c>
      <c r="AY45" s="61" cm="1">
        <f t="array" aca="1" ref="AY45" ca="1">IF(INDIRECT(ADDRESS(3+$AM45,13,,,"var"))&lt;&gt;"&lt;=&gt;",INDIRECT(ADDRESS(3+$AM45,13,,,"var")),NULL)</f>
        <v>0</v>
      </c>
      <c r="AZ45" s="61" cm="1">
        <f t="array" aca="1" ref="AZ45" ca="1">IF(INDIRECT(ADDRESS(3+$AM45,14,,,"var"))&lt;&gt;"Be",INDIRECT(ADDRESS(3+$AM45,14,,,"var")),NULL)</f>
        <v>0</v>
      </c>
      <c r="BA45" s="61" cm="1">
        <f t="array" aca="1" ref="BA45" ca="1">IF(INDIRECT(ADDRESS(3+$AM45,15,,,"var"))&lt;&gt;"&lt;=&gt;",INDIRECT(ADDRESS(3+$AM45,15,,,"var")),NULL)</f>
        <v>0</v>
      </c>
      <c r="BB45" s="61" cm="1">
        <f t="array" aca="1" ref="BB45" ca="1">IF(INDIRECT(ADDRESS(3+$AM45,16,,,"var"))&lt;&gt;"Zn",INDIRECT(ADDRESS(3+$AM45,16,,,"var")),NULL)</f>
        <v>0</v>
      </c>
      <c r="BC45" s="61" t="str" cm="1">
        <f t="array" aca="1" ref="BC45" ca="1">IF(INDIRECT(ADDRESS(3+$AM45,17,,,"var"))&lt;&gt;"&lt;=&gt;",INDIRECT(ADDRESS(3+$AM45,17,,,"var")),NULL)</f>
        <v>&lt;</v>
      </c>
      <c r="BD45" s="61" cm="1">
        <f t="array" aca="1" ref="BD45" ca="1">IF(INDIRECT(ADDRESS(3+$AM45,18,,,"var"))&lt;&gt;"Ti",INDIRECT(ADDRESS(3+$AM45,18,,,"var")),NULL)</f>
        <v>0.01</v>
      </c>
      <c r="BE45" s="64" cm="1">
        <f t="array" aca="1" ref="BE45" ca="1">IF(INDIRECT(ADDRESS(3+$AM45,19,,,"var"))&lt;&gt;"D10",INDIRECT(ADDRESS(3+$AM45,19,,,"var")),NULL)</f>
        <v>0</v>
      </c>
      <c r="BF45" s="64" cm="1">
        <f t="array" aca="1" ref="BF45" ca="1">IF(INDIRECT(ADDRESS(3+$AM45,20,,,"var"))&lt;&gt;"D50",INDIRECT(ADDRESS(3+$AM45,20,,,"var")),NULL)</f>
        <v>0</v>
      </c>
      <c r="BG45" s="64" cm="1">
        <f t="array" aca="1" ref="BG45" ca="1">IF(INDIRECT(ADDRESS(3+$AM45,21,,,"var"))&lt;&gt;"D90",INDIRECT(ADDRESS(3+$AM45,21,,,"var")),NULL)</f>
        <v>0</v>
      </c>
      <c r="BH45" s="64" cm="1">
        <f t="array" aca="1" ref="BH45" ca="1">IF(INDIRECT(ADDRESS(3+$AM45,22,,,"var"))&lt;&gt;"Carney Funnel (s/50g)",INDIRECT(ADDRESS(3+$AM45,22,,,"var")),NULL)</f>
        <v>0</v>
      </c>
      <c r="BI45" s="64" cm="1">
        <f t="array" aca="1" ref="BI45" ca="1">IF(INDIRECT(ADDRESS(3+$AM45,23,,,"var"))&lt;&gt;"Schuttdichte",INDIRECT(ADDRESS(3+$AM45,23,,,"var")),NULL)</f>
        <v>0</v>
      </c>
      <c r="BJ45" s="64" cm="1">
        <f t="array" aca="1" ref="BJ45" ca="1">IF(INDIRECT(ADDRESS(3+$AM45,24,,,"var"))&lt;&gt;"Klopfdichte",INDIRECT(ADDRESS(3+$AM45,24,,,"var")),NULL)</f>
        <v>0</v>
      </c>
      <c r="BK45" s="81"/>
      <c r="BL45" t="str">
        <f>var!AB$4</f>
        <v>parameter and powder check</v>
      </c>
      <c r="BM45" s="81"/>
      <c r="BO45"/>
    </row>
    <row r="46" spans="1:67">
      <c r="A46" s="75">
        <v>2</v>
      </c>
      <c r="B46" s="84">
        <v>5</v>
      </c>
      <c r="C46" s="10" t="str">
        <f>var!Z$5</f>
        <v>Aconity</v>
      </c>
      <c r="D46" s="10" t="str">
        <f>var!AG$6</f>
        <v>Alaf parameter development</v>
      </c>
      <c r="E46" s="10">
        <v>370</v>
      </c>
      <c r="F46" s="84">
        <v>1335</v>
      </c>
      <c r="G46" s="85">
        <v>30</v>
      </c>
      <c r="H46" s="84">
        <v>0.17</v>
      </c>
      <c r="I46" s="21"/>
      <c r="J46" s="10" t="str">
        <f>var!AD$2</f>
        <v>Density cube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86">
        <v>67</v>
      </c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87">
        <v>2.25</v>
      </c>
      <c r="AG46" s="10"/>
      <c r="AH46" s="10">
        <f t="shared" si="0"/>
        <v>24.510600000000004</v>
      </c>
      <c r="AI46" s="10">
        <f t="shared" si="1"/>
        <v>54.343834912242045</v>
      </c>
      <c r="AJ46" s="81"/>
      <c r="AK46" s="82">
        <f>100-Tabelle1[[#This Row],[Porositaet Flaeche repolished IAPT]]</f>
        <v>97.75</v>
      </c>
      <c r="AL46" s="28" t="str" cm="1">
        <f t="array" aca="1" ref="AL46" ca="1">IF(INDIRECT(ADDRESS(3+AM46,2,,,"var"))&lt;&gt;"Name of powder",INDIRECT(ADDRESS(3+AM46,2,,,"var")),NULL)</f>
        <v>AlMgty80</v>
      </c>
      <c r="AM46" s="77">
        <v>-1</v>
      </c>
      <c r="AN46" s="81"/>
      <c r="AO46" s="61" cm="1">
        <f t="array" aca="1" ref="AO46" ca="1">IF(INDIRECT(ADDRESS(3+$AM46,3,,,"var"))&lt;&gt;"&lt;=&gt;",INDIRECT(ADDRESS(3+$AM46,3,,,"var")),NULL)</f>
        <v>0</v>
      </c>
      <c r="AP46" s="61" cm="1">
        <f t="array" aca="1" ref="AP46" ca="1">IF(INDIRECT(ADDRESS(3+$AM46,4,,,"var"))&lt;&gt;"Si",INDIRECT(ADDRESS(3+$AM46,4,,,"var")),NULL)</f>
        <v>0</v>
      </c>
      <c r="AQ46" s="61" cm="1">
        <f t="array" aca="1" ref="AQ46" ca="1">IF(INDIRECT(ADDRESS(3+$AM46,5,,,"var"))&lt;&gt;"&lt;=&gt;",INDIRECT(ADDRESS(3+$AM46,5,,,"var")),NULL)</f>
        <v>0</v>
      </c>
      <c r="AR46" s="61" cm="1">
        <f t="array" aca="1" ref="AR46" ca="1">IF(INDIRECT(ADDRESS(3+$AM46,6,,,"var"))&lt;&gt;"Fe",INDIRECT(ADDRESS(3+$AM46,6,,,"var")),NULL)</f>
        <v>0.15</v>
      </c>
      <c r="AS46" s="61" t="str" cm="1">
        <f t="array" aca="1" ref="AS46" ca="1">IF(INDIRECT(ADDRESS(3+$AM46,7,,,"var"))&lt;&gt;"&lt;=&gt;",INDIRECT(ADDRESS(3+$AM46,7,,,"var")),NULL)</f>
        <v>&lt;</v>
      </c>
      <c r="AT46" s="61" cm="1">
        <f t="array" aca="1" ref="AT46" ca="1">IF(INDIRECT(ADDRESS(3+$AM46,8,,,"var"))&lt;&gt;"Cu",INDIRECT(ADDRESS(3+$AM46,8,,,"var")),NULL)</f>
        <v>0.01</v>
      </c>
      <c r="AU46" s="61" cm="1">
        <f t="array" aca="1" ref="AU46" ca="1">IF(INDIRECT(ADDRESS(3+$AM46,9,,,"var"))&lt;&gt;"&lt;=&gt;",INDIRECT(ADDRESS(3+$AM46,9,,,"var")),NULL)</f>
        <v>0</v>
      </c>
      <c r="AV46" s="61" cm="1">
        <f t="array" aca="1" ref="AV46" ca="1">IF(INDIRECT(ADDRESS(3+$AM46,10,,,"var"))&lt;&gt;"Mn",INDIRECT(ADDRESS(3+$AM46,10,,,"var")),NULL)</f>
        <v>0</v>
      </c>
      <c r="AW46" s="61" cm="1">
        <f t="array" aca="1" ref="AW46" ca="1">IF(INDIRECT(ADDRESS(3+$AM46,11,,,"var"))&lt;&gt;"&lt;=&gt;",INDIRECT(ADDRESS(3+$AM46,11,,,"var")),NULL)</f>
        <v>0</v>
      </c>
      <c r="AX46" s="61" cm="1">
        <f t="array" aca="1" ref="AX46" ca="1">IF(INDIRECT(ADDRESS(3+$AM46,12,,,"var"))&lt;&gt;"Mg",INDIRECT(ADDRESS(3+$AM46,12,,,"var")),NULL)</f>
        <v>8.32</v>
      </c>
      <c r="AY46" s="61" cm="1">
        <f t="array" aca="1" ref="AY46" ca="1">IF(INDIRECT(ADDRESS(3+$AM46,13,,,"var"))&lt;&gt;"&lt;=&gt;",INDIRECT(ADDRESS(3+$AM46,13,,,"var")),NULL)</f>
        <v>0</v>
      </c>
      <c r="AZ46" s="61" cm="1">
        <f t="array" aca="1" ref="AZ46" ca="1">IF(INDIRECT(ADDRESS(3+$AM46,14,,,"var"))&lt;&gt;"Be",INDIRECT(ADDRESS(3+$AM46,14,,,"var")),NULL)</f>
        <v>0</v>
      </c>
      <c r="BA46" s="61" cm="1">
        <f t="array" aca="1" ref="BA46" ca="1">IF(INDIRECT(ADDRESS(3+$AM46,15,,,"var"))&lt;&gt;"&lt;=&gt;",INDIRECT(ADDRESS(3+$AM46,15,,,"var")),NULL)</f>
        <v>0</v>
      </c>
      <c r="BB46" s="61" cm="1">
        <f t="array" aca="1" ref="BB46" ca="1">IF(INDIRECT(ADDRESS(3+$AM46,16,,,"var"))&lt;&gt;"Zn",INDIRECT(ADDRESS(3+$AM46,16,,,"var")),NULL)</f>
        <v>0</v>
      </c>
      <c r="BC46" s="61" t="str" cm="1">
        <f t="array" aca="1" ref="BC46" ca="1">IF(INDIRECT(ADDRESS(3+$AM46,17,,,"var"))&lt;&gt;"&lt;=&gt;",INDIRECT(ADDRESS(3+$AM46,17,,,"var")),NULL)</f>
        <v>&lt;</v>
      </c>
      <c r="BD46" s="61" cm="1">
        <f t="array" aca="1" ref="BD46" ca="1">IF(INDIRECT(ADDRESS(3+$AM46,18,,,"var"))&lt;&gt;"Ti",INDIRECT(ADDRESS(3+$AM46,18,,,"var")),NULL)</f>
        <v>0.01</v>
      </c>
      <c r="BE46" s="64" cm="1">
        <f t="array" aca="1" ref="BE46" ca="1">IF(INDIRECT(ADDRESS(3+$AM46,19,,,"var"))&lt;&gt;"D10",INDIRECT(ADDRESS(3+$AM46,19,,,"var")),NULL)</f>
        <v>0</v>
      </c>
      <c r="BF46" s="64" cm="1">
        <f t="array" aca="1" ref="BF46" ca="1">IF(INDIRECT(ADDRESS(3+$AM46,20,,,"var"))&lt;&gt;"D50",INDIRECT(ADDRESS(3+$AM46,20,,,"var")),NULL)</f>
        <v>0</v>
      </c>
      <c r="BG46" s="64" cm="1">
        <f t="array" aca="1" ref="BG46" ca="1">IF(INDIRECT(ADDRESS(3+$AM46,21,,,"var"))&lt;&gt;"D90",INDIRECT(ADDRESS(3+$AM46,21,,,"var")),NULL)</f>
        <v>0</v>
      </c>
      <c r="BH46" s="64" cm="1">
        <f t="array" aca="1" ref="BH46" ca="1">IF(INDIRECT(ADDRESS(3+$AM46,22,,,"var"))&lt;&gt;"Carney Funnel (s/50g)",INDIRECT(ADDRESS(3+$AM46,22,,,"var")),NULL)</f>
        <v>0</v>
      </c>
      <c r="BI46" s="64" cm="1">
        <f t="array" aca="1" ref="BI46" ca="1">IF(INDIRECT(ADDRESS(3+$AM46,23,,,"var"))&lt;&gt;"Schuttdichte",INDIRECT(ADDRESS(3+$AM46,23,,,"var")),NULL)</f>
        <v>0</v>
      </c>
      <c r="BJ46" s="64" cm="1">
        <f t="array" aca="1" ref="BJ46" ca="1">IF(INDIRECT(ADDRESS(3+$AM46,24,,,"var"))&lt;&gt;"Klopfdichte",INDIRECT(ADDRESS(3+$AM46,24,,,"var")),NULL)</f>
        <v>0</v>
      </c>
      <c r="BK46" s="81"/>
      <c r="BL46" t="str">
        <f>var!AB$4</f>
        <v>parameter and powder check</v>
      </c>
      <c r="BM46" s="81"/>
      <c r="BO46"/>
    </row>
    <row r="47" spans="1:67">
      <c r="A47" s="75">
        <v>2</v>
      </c>
      <c r="B47" s="84">
        <v>6</v>
      </c>
      <c r="C47" s="10" t="str">
        <f>var!Z$5</f>
        <v>Aconity</v>
      </c>
      <c r="D47" s="10" t="str">
        <f>var!AG$6</f>
        <v>Alaf parameter development</v>
      </c>
      <c r="E47" s="10">
        <v>350</v>
      </c>
      <c r="F47" s="84">
        <v>1235</v>
      </c>
      <c r="G47" s="85">
        <v>30</v>
      </c>
      <c r="H47" s="84">
        <v>0.17</v>
      </c>
      <c r="I47" s="21"/>
      <c r="J47" s="10" t="str">
        <f>var!AD$2</f>
        <v>Density cube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86">
        <v>67</v>
      </c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87">
        <v>2.54</v>
      </c>
      <c r="AG47" s="10"/>
      <c r="AH47" s="10">
        <f t="shared" si="0"/>
        <v>22.674599999999998</v>
      </c>
      <c r="AI47" s="10">
        <f t="shared" si="1"/>
        <v>55.568786218941021</v>
      </c>
      <c r="AJ47" s="81"/>
      <c r="AK47" s="82">
        <f>100-Tabelle1[[#This Row],[Porositaet Flaeche repolished IAPT]]</f>
        <v>97.46</v>
      </c>
      <c r="AL47" s="28" t="str" cm="1">
        <f t="array" aca="1" ref="AL47" ca="1">IF(INDIRECT(ADDRESS(3+AM47,2,,,"var"))&lt;&gt;"Name of powder",INDIRECT(ADDRESS(3+AM47,2,,,"var")),NULL)</f>
        <v>AlMgty80</v>
      </c>
      <c r="AM47" s="77">
        <v>-1</v>
      </c>
      <c r="AN47" s="81"/>
      <c r="AO47" s="61" cm="1">
        <f t="array" aca="1" ref="AO47" ca="1">IF(INDIRECT(ADDRESS(3+$AM47,3,,,"var"))&lt;&gt;"&lt;=&gt;",INDIRECT(ADDRESS(3+$AM47,3,,,"var")),NULL)</f>
        <v>0</v>
      </c>
      <c r="AP47" s="61" cm="1">
        <f t="array" aca="1" ref="AP47" ca="1">IF(INDIRECT(ADDRESS(3+$AM47,4,,,"var"))&lt;&gt;"Si",INDIRECT(ADDRESS(3+$AM47,4,,,"var")),NULL)</f>
        <v>0</v>
      </c>
      <c r="AQ47" s="61" cm="1">
        <f t="array" aca="1" ref="AQ47" ca="1">IF(INDIRECT(ADDRESS(3+$AM47,5,,,"var"))&lt;&gt;"&lt;=&gt;",INDIRECT(ADDRESS(3+$AM47,5,,,"var")),NULL)</f>
        <v>0</v>
      </c>
      <c r="AR47" s="61" cm="1">
        <f t="array" aca="1" ref="AR47" ca="1">IF(INDIRECT(ADDRESS(3+$AM47,6,,,"var"))&lt;&gt;"Fe",INDIRECT(ADDRESS(3+$AM47,6,,,"var")),NULL)</f>
        <v>0.15</v>
      </c>
      <c r="AS47" s="61" t="str" cm="1">
        <f t="array" aca="1" ref="AS47" ca="1">IF(INDIRECT(ADDRESS(3+$AM47,7,,,"var"))&lt;&gt;"&lt;=&gt;",INDIRECT(ADDRESS(3+$AM47,7,,,"var")),NULL)</f>
        <v>&lt;</v>
      </c>
      <c r="AT47" s="61" cm="1">
        <f t="array" aca="1" ref="AT47" ca="1">IF(INDIRECT(ADDRESS(3+$AM47,8,,,"var"))&lt;&gt;"Cu",INDIRECT(ADDRESS(3+$AM47,8,,,"var")),NULL)</f>
        <v>0.01</v>
      </c>
      <c r="AU47" s="61" cm="1">
        <f t="array" aca="1" ref="AU47" ca="1">IF(INDIRECT(ADDRESS(3+$AM47,9,,,"var"))&lt;&gt;"&lt;=&gt;",INDIRECT(ADDRESS(3+$AM47,9,,,"var")),NULL)</f>
        <v>0</v>
      </c>
      <c r="AV47" s="61" cm="1">
        <f t="array" aca="1" ref="AV47" ca="1">IF(INDIRECT(ADDRESS(3+$AM47,10,,,"var"))&lt;&gt;"Mn",INDIRECT(ADDRESS(3+$AM47,10,,,"var")),NULL)</f>
        <v>0</v>
      </c>
      <c r="AW47" s="61" cm="1">
        <f t="array" aca="1" ref="AW47" ca="1">IF(INDIRECT(ADDRESS(3+$AM47,11,,,"var"))&lt;&gt;"&lt;=&gt;",INDIRECT(ADDRESS(3+$AM47,11,,,"var")),NULL)</f>
        <v>0</v>
      </c>
      <c r="AX47" s="61" cm="1">
        <f t="array" aca="1" ref="AX47" ca="1">IF(INDIRECT(ADDRESS(3+$AM47,12,,,"var"))&lt;&gt;"Mg",INDIRECT(ADDRESS(3+$AM47,12,,,"var")),NULL)</f>
        <v>8.32</v>
      </c>
      <c r="AY47" s="61" cm="1">
        <f t="array" aca="1" ref="AY47" ca="1">IF(INDIRECT(ADDRESS(3+$AM47,13,,,"var"))&lt;&gt;"&lt;=&gt;",INDIRECT(ADDRESS(3+$AM47,13,,,"var")),NULL)</f>
        <v>0</v>
      </c>
      <c r="AZ47" s="61" cm="1">
        <f t="array" aca="1" ref="AZ47" ca="1">IF(INDIRECT(ADDRESS(3+$AM47,14,,,"var"))&lt;&gt;"Be",INDIRECT(ADDRESS(3+$AM47,14,,,"var")),NULL)</f>
        <v>0</v>
      </c>
      <c r="BA47" s="61" cm="1">
        <f t="array" aca="1" ref="BA47" ca="1">IF(INDIRECT(ADDRESS(3+$AM47,15,,,"var"))&lt;&gt;"&lt;=&gt;",INDIRECT(ADDRESS(3+$AM47,15,,,"var")),NULL)</f>
        <v>0</v>
      </c>
      <c r="BB47" s="61" cm="1">
        <f t="array" aca="1" ref="BB47" ca="1">IF(INDIRECT(ADDRESS(3+$AM47,16,,,"var"))&lt;&gt;"Zn",INDIRECT(ADDRESS(3+$AM47,16,,,"var")),NULL)</f>
        <v>0</v>
      </c>
      <c r="BC47" s="61" t="str" cm="1">
        <f t="array" aca="1" ref="BC47" ca="1">IF(INDIRECT(ADDRESS(3+$AM47,17,,,"var"))&lt;&gt;"&lt;=&gt;",INDIRECT(ADDRESS(3+$AM47,17,,,"var")),NULL)</f>
        <v>&lt;</v>
      </c>
      <c r="BD47" s="61" cm="1">
        <f t="array" aca="1" ref="BD47" ca="1">IF(INDIRECT(ADDRESS(3+$AM47,18,,,"var"))&lt;&gt;"Ti",INDIRECT(ADDRESS(3+$AM47,18,,,"var")),NULL)</f>
        <v>0.01</v>
      </c>
      <c r="BE47" s="64" cm="1">
        <f t="array" aca="1" ref="BE47" ca="1">IF(INDIRECT(ADDRESS(3+$AM47,19,,,"var"))&lt;&gt;"D10",INDIRECT(ADDRESS(3+$AM47,19,,,"var")),NULL)</f>
        <v>0</v>
      </c>
      <c r="BF47" s="64" cm="1">
        <f t="array" aca="1" ref="BF47" ca="1">IF(INDIRECT(ADDRESS(3+$AM47,20,,,"var"))&lt;&gt;"D50",INDIRECT(ADDRESS(3+$AM47,20,,,"var")),NULL)</f>
        <v>0</v>
      </c>
      <c r="BG47" s="64" cm="1">
        <f t="array" aca="1" ref="BG47" ca="1">IF(INDIRECT(ADDRESS(3+$AM47,21,,,"var"))&lt;&gt;"D90",INDIRECT(ADDRESS(3+$AM47,21,,,"var")),NULL)</f>
        <v>0</v>
      </c>
      <c r="BH47" s="64" cm="1">
        <f t="array" aca="1" ref="BH47" ca="1">IF(INDIRECT(ADDRESS(3+$AM47,22,,,"var"))&lt;&gt;"Carney Funnel (s/50g)",INDIRECT(ADDRESS(3+$AM47,22,,,"var")),NULL)</f>
        <v>0</v>
      </c>
      <c r="BI47" s="64" cm="1">
        <f t="array" aca="1" ref="BI47" ca="1">IF(INDIRECT(ADDRESS(3+$AM47,23,,,"var"))&lt;&gt;"Schuttdichte",INDIRECT(ADDRESS(3+$AM47,23,,,"var")),NULL)</f>
        <v>0</v>
      </c>
      <c r="BJ47" s="64" cm="1">
        <f t="array" aca="1" ref="BJ47" ca="1">IF(INDIRECT(ADDRESS(3+$AM47,24,,,"var"))&lt;&gt;"Klopfdichte",INDIRECT(ADDRESS(3+$AM47,24,,,"var")),NULL)</f>
        <v>0</v>
      </c>
      <c r="BK47" s="81"/>
      <c r="BL47" t="str">
        <f>var!AB$4</f>
        <v>parameter and powder check</v>
      </c>
      <c r="BM47" s="81"/>
      <c r="BO47"/>
    </row>
    <row r="48" spans="1:67">
      <c r="A48" s="75">
        <v>2</v>
      </c>
      <c r="B48" s="84">
        <v>7</v>
      </c>
      <c r="C48" s="10" t="str">
        <f>var!Z$5</f>
        <v>Aconity</v>
      </c>
      <c r="D48" s="10" t="str">
        <f>var!AG$6</f>
        <v>Alaf parameter development</v>
      </c>
      <c r="E48" s="10">
        <v>390</v>
      </c>
      <c r="F48" s="84">
        <v>1335</v>
      </c>
      <c r="G48" s="85">
        <v>30</v>
      </c>
      <c r="H48" s="84">
        <v>0.17</v>
      </c>
      <c r="I48" s="21"/>
      <c r="J48" s="10" t="str">
        <f>var!AD$2</f>
        <v>Density cube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86">
        <v>67</v>
      </c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87">
        <v>2.15</v>
      </c>
      <c r="AG48" s="10"/>
      <c r="AH48" s="10">
        <f t="shared" si="0"/>
        <v>24.510600000000004</v>
      </c>
      <c r="AI48" s="10">
        <f t="shared" si="1"/>
        <v>57.281339502092969</v>
      </c>
      <c r="AJ48" s="81"/>
      <c r="AK48" s="82">
        <f>100-Tabelle1[[#This Row],[Porositaet Flaeche repolished IAPT]]</f>
        <v>97.85</v>
      </c>
      <c r="AL48" s="28" t="str" cm="1">
        <f t="array" aca="1" ref="AL48" ca="1">IF(INDIRECT(ADDRESS(3+AM48,2,,,"var"))&lt;&gt;"Name of powder",INDIRECT(ADDRESS(3+AM48,2,,,"var")),NULL)</f>
        <v>AlMgty80</v>
      </c>
      <c r="AM48" s="77">
        <v>-1</v>
      </c>
      <c r="AN48" s="81"/>
      <c r="AO48" s="61" cm="1">
        <f t="array" aca="1" ref="AO48" ca="1">IF(INDIRECT(ADDRESS(3+$AM48,3,,,"var"))&lt;&gt;"&lt;=&gt;",INDIRECT(ADDRESS(3+$AM48,3,,,"var")),NULL)</f>
        <v>0</v>
      </c>
      <c r="AP48" s="61" cm="1">
        <f t="array" aca="1" ref="AP48" ca="1">IF(INDIRECT(ADDRESS(3+$AM48,4,,,"var"))&lt;&gt;"Si",INDIRECT(ADDRESS(3+$AM48,4,,,"var")),NULL)</f>
        <v>0</v>
      </c>
      <c r="AQ48" s="61" cm="1">
        <f t="array" aca="1" ref="AQ48" ca="1">IF(INDIRECT(ADDRESS(3+$AM48,5,,,"var"))&lt;&gt;"&lt;=&gt;",INDIRECT(ADDRESS(3+$AM48,5,,,"var")),NULL)</f>
        <v>0</v>
      </c>
      <c r="AR48" s="61" cm="1">
        <f t="array" aca="1" ref="AR48" ca="1">IF(INDIRECT(ADDRESS(3+$AM48,6,,,"var"))&lt;&gt;"Fe",INDIRECT(ADDRESS(3+$AM48,6,,,"var")),NULL)</f>
        <v>0.15</v>
      </c>
      <c r="AS48" s="61" t="str" cm="1">
        <f t="array" aca="1" ref="AS48" ca="1">IF(INDIRECT(ADDRESS(3+$AM48,7,,,"var"))&lt;&gt;"&lt;=&gt;",INDIRECT(ADDRESS(3+$AM48,7,,,"var")),NULL)</f>
        <v>&lt;</v>
      </c>
      <c r="AT48" s="61" cm="1">
        <f t="array" aca="1" ref="AT48" ca="1">IF(INDIRECT(ADDRESS(3+$AM48,8,,,"var"))&lt;&gt;"Cu",INDIRECT(ADDRESS(3+$AM48,8,,,"var")),NULL)</f>
        <v>0.01</v>
      </c>
      <c r="AU48" s="61" cm="1">
        <f t="array" aca="1" ref="AU48" ca="1">IF(INDIRECT(ADDRESS(3+$AM48,9,,,"var"))&lt;&gt;"&lt;=&gt;",INDIRECT(ADDRESS(3+$AM48,9,,,"var")),NULL)</f>
        <v>0</v>
      </c>
      <c r="AV48" s="61" cm="1">
        <f t="array" aca="1" ref="AV48" ca="1">IF(INDIRECT(ADDRESS(3+$AM48,10,,,"var"))&lt;&gt;"Mn",INDIRECT(ADDRESS(3+$AM48,10,,,"var")),NULL)</f>
        <v>0</v>
      </c>
      <c r="AW48" s="61" cm="1">
        <f t="array" aca="1" ref="AW48" ca="1">IF(INDIRECT(ADDRESS(3+$AM48,11,,,"var"))&lt;&gt;"&lt;=&gt;",INDIRECT(ADDRESS(3+$AM48,11,,,"var")),NULL)</f>
        <v>0</v>
      </c>
      <c r="AX48" s="61" cm="1">
        <f t="array" aca="1" ref="AX48" ca="1">IF(INDIRECT(ADDRESS(3+$AM48,12,,,"var"))&lt;&gt;"Mg",INDIRECT(ADDRESS(3+$AM48,12,,,"var")),NULL)</f>
        <v>8.32</v>
      </c>
      <c r="AY48" s="61" cm="1">
        <f t="array" aca="1" ref="AY48" ca="1">IF(INDIRECT(ADDRESS(3+$AM48,13,,,"var"))&lt;&gt;"&lt;=&gt;",INDIRECT(ADDRESS(3+$AM48,13,,,"var")),NULL)</f>
        <v>0</v>
      </c>
      <c r="AZ48" s="61" cm="1">
        <f t="array" aca="1" ref="AZ48" ca="1">IF(INDIRECT(ADDRESS(3+$AM48,14,,,"var"))&lt;&gt;"Be",INDIRECT(ADDRESS(3+$AM48,14,,,"var")),NULL)</f>
        <v>0</v>
      </c>
      <c r="BA48" s="61" cm="1">
        <f t="array" aca="1" ref="BA48" ca="1">IF(INDIRECT(ADDRESS(3+$AM48,15,,,"var"))&lt;&gt;"&lt;=&gt;",INDIRECT(ADDRESS(3+$AM48,15,,,"var")),NULL)</f>
        <v>0</v>
      </c>
      <c r="BB48" s="61" cm="1">
        <f t="array" aca="1" ref="BB48" ca="1">IF(INDIRECT(ADDRESS(3+$AM48,16,,,"var"))&lt;&gt;"Zn",INDIRECT(ADDRESS(3+$AM48,16,,,"var")),NULL)</f>
        <v>0</v>
      </c>
      <c r="BC48" s="61" t="str" cm="1">
        <f t="array" aca="1" ref="BC48" ca="1">IF(INDIRECT(ADDRESS(3+$AM48,17,,,"var"))&lt;&gt;"&lt;=&gt;",INDIRECT(ADDRESS(3+$AM48,17,,,"var")),NULL)</f>
        <v>&lt;</v>
      </c>
      <c r="BD48" s="61" cm="1">
        <f t="array" aca="1" ref="BD48" ca="1">IF(INDIRECT(ADDRESS(3+$AM48,18,,,"var"))&lt;&gt;"Ti",INDIRECT(ADDRESS(3+$AM48,18,,,"var")),NULL)</f>
        <v>0.01</v>
      </c>
      <c r="BE48" s="64" cm="1">
        <f t="array" aca="1" ref="BE48" ca="1">IF(INDIRECT(ADDRESS(3+$AM48,19,,,"var"))&lt;&gt;"D10",INDIRECT(ADDRESS(3+$AM48,19,,,"var")),NULL)</f>
        <v>0</v>
      </c>
      <c r="BF48" s="64" cm="1">
        <f t="array" aca="1" ref="BF48" ca="1">IF(INDIRECT(ADDRESS(3+$AM48,20,,,"var"))&lt;&gt;"D50",INDIRECT(ADDRESS(3+$AM48,20,,,"var")),NULL)</f>
        <v>0</v>
      </c>
      <c r="BG48" s="64" cm="1">
        <f t="array" aca="1" ref="BG48" ca="1">IF(INDIRECT(ADDRESS(3+$AM48,21,,,"var"))&lt;&gt;"D90",INDIRECT(ADDRESS(3+$AM48,21,,,"var")),NULL)</f>
        <v>0</v>
      </c>
      <c r="BH48" s="64" cm="1">
        <f t="array" aca="1" ref="BH48" ca="1">IF(INDIRECT(ADDRESS(3+$AM48,22,,,"var"))&lt;&gt;"Carney Funnel (s/50g)",INDIRECT(ADDRESS(3+$AM48,22,,,"var")),NULL)</f>
        <v>0</v>
      </c>
      <c r="BI48" s="64" cm="1">
        <f t="array" aca="1" ref="BI48" ca="1">IF(INDIRECT(ADDRESS(3+$AM48,23,,,"var"))&lt;&gt;"Schuttdichte",INDIRECT(ADDRESS(3+$AM48,23,,,"var")),NULL)</f>
        <v>0</v>
      </c>
      <c r="BJ48" s="64" cm="1">
        <f t="array" aca="1" ref="BJ48" ca="1">IF(INDIRECT(ADDRESS(3+$AM48,24,,,"var"))&lt;&gt;"Klopfdichte",INDIRECT(ADDRESS(3+$AM48,24,,,"var")),NULL)</f>
        <v>0</v>
      </c>
      <c r="BK48" s="81"/>
      <c r="BL48" t="str">
        <f>var!AB$4</f>
        <v>parameter and powder check</v>
      </c>
      <c r="BM48" s="81"/>
      <c r="BO48"/>
    </row>
    <row r="49" spans="1:67">
      <c r="A49" s="75">
        <v>2</v>
      </c>
      <c r="B49" s="84">
        <v>8</v>
      </c>
      <c r="C49" s="10" t="str">
        <f>var!Z$5</f>
        <v>Aconity</v>
      </c>
      <c r="D49" s="10" t="str">
        <f>var!AG$6</f>
        <v>Alaf parameter development</v>
      </c>
      <c r="E49" s="10">
        <v>370</v>
      </c>
      <c r="F49" s="84">
        <v>1235</v>
      </c>
      <c r="G49" s="85">
        <v>30</v>
      </c>
      <c r="H49" s="84">
        <v>0.17</v>
      </c>
      <c r="I49" s="21"/>
      <c r="J49" s="10" t="str">
        <f>var!AD$2</f>
        <v>Density cube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86">
        <v>67</v>
      </c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87">
        <v>2.72</v>
      </c>
      <c r="AG49" s="10"/>
      <c r="AH49" s="10">
        <f t="shared" si="0"/>
        <v>22.674599999999998</v>
      </c>
      <c r="AI49" s="10">
        <f t="shared" si="1"/>
        <v>58.744145431451933</v>
      </c>
      <c r="AJ49" s="81"/>
      <c r="AK49" s="82">
        <f>100-Tabelle1[[#This Row],[Porositaet Flaeche repolished IAPT]]</f>
        <v>97.28</v>
      </c>
      <c r="AL49" s="28" t="str" cm="1">
        <f t="array" aca="1" ref="AL49" ca="1">IF(INDIRECT(ADDRESS(3+AM49,2,,,"var"))&lt;&gt;"Name of powder",INDIRECT(ADDRESS(3+AM49,2,,,"var")),NULL)</f>
        <v>AlMgty80</v>
      </c>
      <c r="AM49" s="77">
        <v>-1</v>
      </c>
      <c r="AN49" s="66"/>
      <c r="AO49" s="61" cm="1">
        <f t="array" aca="1" ref="AO49" ca="1">IF(INDIRECT(ADDRESS(3+$AM49,3,,,"var"))&lt;&gt;"&lt;=&gt;",INDIRECT(ADDRESS(3+$AM49,3,,,"var")),NULL)</f>
        <v>0</v>
      </c>
      <c r="AP49" s="61" cm="1">
        <f t="array" aca="1" ref="AP49" ca="1">IF(INDIRECT(ADDRESS(3+$AM49,4,,,"var"))&lt;&gt;"Si",INDIRECT(ADDRESS(3+$AM49,4,,,"var")),NULL)</f>
        <v>0</v>
      </c>
      <c r="AQ49" s="61" cm="1">
        <f t="array" aca="1" ref="AQ49" ca="1">IF(INDIRECT(ADDRESS(3+$AM49,5,,,"var"))&lt;&gt;"&lt;=&gt;",INDIRECT(ADDRESS(3+$AM49,5,,,"var")),NULL)</f>
        <v>0</v>
      </c>
      <c r="AR49" s="61" cm="1">
        <f t="array" aca="1" ref="AR49" ca="1">IF(INDIRECT(ADDRESS(3+$AM49,6,,,"var"))&lt;&gt;"Fe",INDIRECT(ADDRESS(3+$AM49,6,,,"var")),NULL)</f>
        <v>0.15</v>
      </c>
      <c r="AS49" s="61" t="str" cm="1">
        <f t="array" aca="1" ref="AS49" ca="1">IF(INDIRECT(ADDRESS(3+$AM49,7,,,"var"))&lt;&gt;"&lt;=&gt;",INDIRECT(ADDRESS(3+$AM49,7,,,"var")),NULL)</f>
        <v>&lt;</v>
      </c>
      <c r="AT49" s="61" cm="1">
        <f t="array" aca="1" ref="AT49" ca="1">IF(INDIRECT(ADDRESS(3+$AM49,8,,,"var"))&lt;&gt;"Cu",INDIRECT(ADDRESS(3+$AM49,8,,,"var")),NULL)</f>
        <v>0.01</v>
      </c>
      <c r="AU49" s="61" cm="1">
        <f t="array" aca="1" ref="AU49" ca="1">IF(INDIRECT(ADDRESS(3+$AM49,9,,,"var"))&lt;&gt;"&lt;=&gt;",INDIRECT(ADDRESS(3+$AM49,9,,,"var")),NULL)</f>
        <v>0</v>
      </c>
      <c r="AV49" s="61" cm="1">
        <f t="array" aca="1" ref="AV49" ca="1">IF(INDIRECT(ADDRESS(3+$AM49,10,,,"var"))&lt;&gt;"Mn",INDIRECT(ADDRESS(3+$AM49,10,,,"var")),NULL)</f>
        <v>0</v>
      </c>
      <c r="AW49" s="61" cm="1">
        <f t="array" aca="1" ref="AW49" ca="1">IF(INDIRECT(ADDRESS(3+$AM49,11,,,"var"))&lt;&gt;"&lt;=&gt;",INDIRECT(ADDRESS(3+$AM49,11,,,"var")),NULL)</f>
        <v>0</v>
      </c>
      <c r="AX49" s="61" cm="1">
        <f t="array" aca="1" ref="AX49" ca="1">IF(INDIRECT(ADDRESS(3+$AM49,12,,,"var"))&lt;&gt;"Mg",INDIRECT(ADDRESS(3+$AM49,12,,,"var")),NULL)</f>
        <v>8.32</v>
      </c>
      <c r="AY49" s="61" cm="1">
        <f t="array" aca="1" ref="AY49" ca="1">IF(INDIRECT(ADDRESS(3+$AM49,13,,,"var"))&lt;&gt;"&lt;=&gt;",INDIRECT(ADDRESS(3+$AM49,13,,,"var")),NULL)</f>
        <v>0</v>
      </c>
      <c r="AZ49" s="61" cm="1">
        <f t="array" aca="1" ref="AZ49" ca="1">IF(INDIRECT(ADDRESS(3+$AM49,14,,,"var"))&lt;&gt;"Be",INDIRECT(ADDRESS(3+$AM49,14,,,"var")),NULL)</f>
        <v>0</v>
      </c>
      <c r="BA49" s="61" cm="1">
        <f t="array" aca="1" ref="BA49" ca="1">IF(INDIRECT(ADDRESS(3+$AM49,15,,,"var"))&lt;&gt;"&lt;=&gt;",INDIRECT(ADDRESS(3+$AM49,15,,,"var")),NULL)</f>
        <v>0</v>
      </c>
      <c r="BB49" s="61" cm="1">
        <f t="array" aca="1" ref="BB49" ca="1">IF(INDIRECT(ADDRESS(3+$AM49,16,,,"var"))&lt;&gt;"Zn",INDIRECT(ADDRESS(3+$AM49,16,,,"var")),NULL)</f>
        <v>0</v>
      </c>
      <c r="BC49" s="61" t="str" cm="1">
        <f t="array" aca="1" ref="BC49" ca="1">IF(INDIRECT(ADDRESS(3+$AM49,17,,,"var"))&lt;&gt;"&lt;=&gt;",INDIRECT(ADDRESS(3+$AM49,17,,,"var")),NULL)</f>
        <v>&lt;</v>
      </c>
      <c r="BD49" s="61" cm="1">
        <f t="array" aca="1" ref="BD49" ca="1">IF(INDIRECT(ADDRESS(3+$AM49,18,,,"var"))&lt;&gt;"Ti",INDIRECT(ADDRESS(3+$AM49,18,,,"var")),NULL)</f>
        <v>0.01</v>
      </c>
      <c r="BE49" s="64" cm="1">
        <f t="array" aca="1" ref="BE49" ca="1">IF(INDIRECT(ADDRESS(3+$AM49,19,,,"var"))&lt;&gt;"D10",INDIRECT(ADDRESS(3+$AM49,19,,,"var")),NULL)</f>
        <v>0</v>
      </c>
      <c r="BF49" s="64" cm="1">
        <f t="array" aca="1" ref="BF49" ca="1">IF(INDIRECT(ADDRESS(3+$AM49,20,,,"var"))&lt;&gt;"D50",INDIRECT(ADDRESS(3+$AM49,20,,,"var")),NULL)</f>
        <v>0</v>
      </c>
      <c r="BG49" s="64" cm="1">
        <f t="array" aca="1" ref="BG49" ca="1">IF(INDIRECT(ADDRESS(3+$AM49,21,,,"var"))&lt;&gt;"D90",INDIRECT(ADDRESS(3+$AM49,21,,,"var")),NULL)</f>
        <v>0</v>
      </c>
      <c r="BH49" s="64" cm="1">
        <f t="array" aca="1" ref="BH49" ca="1">IF(INDIRECT(ADDRESS(3+$AM49,22,,,"var"))&lt;&gt;"Carney Funnel (s/50g)",INDIRECT(ADDRESS(3+$AM49,22,,,"var")),NULL)</f>
        <v>0</v>
      </c>
      <c r="BI49" s="64" cm="1">
        <f t="array" aca="1" ref="BI49" ca="1">IF(INDIRECT(ADDRESS(3+$AM49,23,,,"var"))&lt;&gt;"Schuttdichte",INDIRECT(ADDRESS(3+$AM49,23,,,"var")),NULL)</f>
        <v>0</v>
      </c>
      <c r="BJ49" s="64" cm="1">
        <f t="array" aca="1" ref="BJ49" ca="1">IF(INDIRECT(ADDRESS(3+$AM49,24,,,"var"))&lt;&gt;"Klopfdichte",INDIRECT(ADDRESS(3+$AM49,24,,,"var")),NULL)</f>
        <v>0</v>
      </c>
      <c r="BK49" s="81"/>
      <c r="BL49" t="str">
        <f>var!AB$4</f>
        <v>parameter and powder check</v>
      </c>
      <c r="BM49" s="81"/>
      <c r="BO49"/>
    </row>
    <row r="50" spans="1:67">
      <c r="A50" s="75">
        <v>2</v>
      </c>
      <c r="B50" s="84">
        <v>9</v>
      </c>
      <c r="C50" s="10" t="str">
        <f>var!Z$5</f>
        <v>Aconity</v>
      </c>
      <c r="D50" s="10" t="str">
        <f>var!AG$6</f>
        <v>Alaf parameter development</v>
      </c>
      <c r="E50" s="10">
        <v>390</v>
      </c>
      <c r="F50" s="84">
        <v>1235</v>
      </c>
      <c r="G50" s="85">
        <v>30</v>
      </c>
      <c r="H50" s="84">
        <v>0.17</v>
      </c>
      <c r="I50" s="21"/>
      <c r="J50" s="10" t="str">
        <f>var!AD$2</f>
        <v>Density cube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86">
        <v>67</v>
      </c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87">
        <v>1.7</v>
      </c>
      <c r="AG50" s="10"/>
      <c r="AH50" s="10">
        <f t="shared" si="0"/>
        <v>22.674599999999998</v>
      </c>
      <c r="AI50" s="10">
        <f t="shared" si="1"/>
        <v>61.919504643962853</v>
      </c>
      <c r="AJ50" s="81"/>
      <c r="AK50" s="82">
        <f>100-Tabelle1[[#This Row],[Porositaet Flaeche repolished IAPT]]</f>
        <v>98.3</v>
      </c>
      <c r="AL50" s="81" t="str" cm="1">
        <f t="array" aca="1" ref="AL50" ca="1">IF(INDIRECT(ADDRESS(3+AM50,2,,,"var"))&lt;&gt;"Name of powder",INDIRECT(ADDRESS(3+AM50,2,,,"var")),NULL)</f>
        <v>AlMgty80</v>
      </c>
      <c r="AM50" s="77">
        <v>-1</v>
      </c>
      <c r="AN50" s="81"/>
      <c r="AO50" s="61" cm="1">
        <f t="array" aca="1" ref="AO50" ca="1">IF(INDIRECT(ADDRESS(3+$AM50,3,,,"var"))&lt;&gt;"&lt;=&gt;",INDIRECT(ADDRESS(3+$AM50,3,,,"var")),NULL)</f>
        <v>0</v>
      </c>
      <c r="AP50" s="61" cm="1">
        <f t="array" aca="1" ref="AP50" ca="1">IF(INDIRECT(ADDRESS(3+$AM50,4,,,"var"))&lt;&gt;"Si",INDIRECT(ADDRESS(3+$AM50,4,,,"var")),NULL)</f>
        <v>0</v>
      </c>
      <c r="AQ50" s="61" cm="1">
        <f t="array" aca="1" ref="AQ50" ca="1">IF(INDIRECT(ADDRESS(3+$AM50,5,,,"var"))&lt;&gt;"&lt;=&gt;",INDIRECT(ADDRESS(3+$AM50,5,,,"var")),NULL)</f>
        <v>0</v>
      </c>
      <c r="AR50" s="61" cm="1">
        <f t="array" aca="1" ref="AR50" ca="1">IF(INDIRECT(ADDRESS(3+$AM50,6,,,"var"))&lt;&gt;"Fe",INDIRECT(ADDRESS(3+$AM50,6,,,"var")),NULL)</f>
        <v>0.15</v>
      </c>
      <c r="AS50" s="61" t="str" cm="1">
        <f t="array" aca="1" ref="AS50" ca="1">IF(INDIRECT(ADDRESS(3+$AM50,7,,,"var"))&lt;&gt;"&lt;=&gt;",INDIRECT(ADDRESS(3+$AM50,7,,,"var")),NULL)</f>
        <v>&lt;</v>
      </c>
      <c r="AT50" s="61" cm="1">
        <f t="array" aca="1" ref="AT50" ca="1">IF(INDIRECT(ADDRESS(3+$AM50,8,,,"var"))&lt;&gt;"Cu",INDIRECT(ADDRESS(3+$AM50,8,,,"var")),NULL)</f>
        <v>0.01</v>
      </c>
      <c r="AU50" s="61" cm="1">
        <f t="array" aca="1" ref="AU50" ca="1">IF(INDIRECT(ADDRESS(3+$AM50,9,,,"var"))&lt;&gt;"&lt;=&gt;",INDIRECT(ADDRESS(3+$AM50,9,,,"var")),NULL)</f>
        <v>0</v>
      </c>
      <c r="AV50" s="61" cm="1">
        <f t="array" aca="1" ref="AV50" ca="1">IF(INDIRECT(ADDRESS(3+$AM50,10,,,"var"))&lt;&gt;"Mn",INDIRECT(ADDRESS(3+$AM50,10,,,"var")),NULL)</f>
        <v>0</v>
      </c>
      <c r="AW50" s="61" cm="1">
        <f t="array" aca="1" ref="AW50" ca="1">IF(INDIRECT(ADDRESS(3+$AM50,11,,,"var"))&lt;&gt;"&lt;=&gt;",INDIRECT(ADDRESS(3+$AM50,11,,,"var")),NULL)</f>
        <v>0</v>
      </c>
      <c r="AX50" s="61" cm="1">
        <f t="array" aca="1" ref="AX50" ca="1">IF(INDIRECT(ADDRESS(3+$AM50,12,,,"var"))&lt;&gt;"Mg",INDIRECT(ADDRESS(3+$AM50,12,,,"var")),NULL)</f>
        <v>8.32</v>
      </c>
      <c r="AY50" s="61" cm="1">
        <f t="array" aca="1" ref="AY50" ca="1">IF(INDIRECT(ADDRESS(3+$AM50,13,,,"var"))&lt;&gt;"&lt;=&gt;",INDIRECT(ADDRESS(3+$AM50,13,,,"var")),NULL)</f>
        <v>0</v>
      </c>
      <c r="AZ50" s="61" cm="1">
        <f t="array" aca="1" ref="AZ50" ca="1">IF(INDIRECT(ADDRESS(3+$AM50,14,,,"var"))&lt;&gt;"Be",INDIRECT(ADDRESS(3+$AM50,14,,,"var")),NULL)</f>
        <v>0</v>
      </c>
      <c r="BA50" s="61" cm="1">
        <f t="array" aca="1" ref="BA50" ca="1">IF(INDIRECT(ADDRESS(3+$AM50,15,,,"var"))&lt;&gt;"&lt;=&gt;",INDIRECT(ADDRESS(3+$AM50,15,,,"var")),NULL)</f>
        <v>0</v>
      </c>
      <c r="BB50" s="61" cm="1">
        <f t="array" aca="1" ref="BB50" ca="1">IF(INDIRECT(ADDRESS(3+$AM50,16,,,"var"))&lt;&gt;"Zn",INDIRECT(ADDRESS(3+$AM50,16,,,"var")),NULL)</f>
        <v>0</v>
      </c>
      <c r="BC50" s="61" t="str" cm="1">
        <f t="array" aca="1" ref="BC50" ca="1">IF(INDIRECT(ADDRESS(3+$AM50,17,,,"var"))&lt;&gt;"&lt;=&gt;",INDIRECT(ADDRESS(3+$AM50,17,,,"var")),NULL)</f>
        <v>&lt;</v>
      </c>
      <c r="BD50" s="61" cm="1">
        <f t="array" aca="1" ref="BD50" ca="1">IF(INDIRECT(ADDRESS(3+$AM50,18,,,"var"))&lt;&gt;"Ti",INDIRECT(ADDRESS(3+$AM50,18,,,"var")),NULL)</f>
        <v>0.01</v>
      </c>
      <c r="BE50" s="64" cm="1">
        <f t="array" aca="1" ref="BE50" ca="1">IF(INDIRECT(ADDRESS(3+$AM50,19,,,"var"))&lt;&gt;"D10",INDIRECT(ADDRESS(3+$AM50,19,,,"var")),NULL)</f>
        <v>0</v>
      </c>
      <c r="BF50" s="64" cm="1">
        <f t="array" aca="1" ref="BF50" ca="1">IF(INDIRECT(ADDRESS(3+$AM50,20,,,"var"))&lt;&gt;"D50",INDIRECT(ADDRESS(3+$AM50,20,,,"var")),NULL)</f>
        <v>0</v>
      </c>
      <c r="BG50" s="64" cm="1">
        <f t="array" aca="1" ref="BG50" ca="1">IF(INDIRECT(ADDRESS(3+$AM50,21,,,"var"))&lt;&gt;"D90",INDIRECT(ADDRESS(3+$AM50,21,,,"var")),NULL)</f>
        <v>0</v>
      </c>
      <c r="BH50" s="64" cm="1">
        <f t="array" aca="1" ref="BH50" ca="1">IF(INDIRECT(ADDRESS(3+$AM50,22,,,"var"))&lt;&gt;"Carney Funnel (s/50g)",INDIRECT(ADDRESS(3+$AM50,22,,,"var")),NULL)</f>
        <v>0</v>
      </c>
      <c r="BI50" s="64" cm="1">
        <f t="array" aca="1" ref="BI50" ca="1">IF(INDIRECT(ADDRESS(3+$AM50,23,,,"var"))&lt;&gt;"Schuttdichte",INDIRECT(ADDRESS(3+$AM50,23,,,"var")),NULL)</f>
        <v>0</v>
      </c>
      <c r="BJ50" s="64" cm="1">
        <f t="array" aca="1" ref="BJ50" ca="1">IF(INDIRECT(ADDRESS(3+$AM50,24,,,"var"))&lt;&gt;"Klopfdichte",INDIRECT(ADDRESS(3+$AM50,24,,,"var")),NULL)</f>
        <v>0</v>
      </c>
      <c r="BK50" s="81"/>
      <c r="BL50" t="str">
        <f>var!AB$4</f>
        <v>parameter and powder check</v>
      </c>
      <c r="BM50" s="81"/>
      <c r="BO50"/>
    </row>
    <row r="51" spans="1:67">
      <c r="A51" s="75">
        <v>2</v>
      </c>
      <c r="B51" s="84">
        <v>10</v>
      </c>
      <c r="C51" s="10" t="str">
        <f>var!Z$5</f>
        <v>Aconity</v>
      </c>
      <c r="D51" s="10" t="str">
        <f>var!AG$6</f>
        <v>Alaf parameter development</v>
      </c>
      <c r="E51" s="10">
        <v>350</v>
      </c>
      <c r="F51" s="84">
        <v>1750</v>
      </c>
      <c r="G51" s="85">
        <v>60</v>
      </c>
      <c r="H51" s="84">
        <v>0.1</v>
      </c>
      <c r="I51" s="21"/>
      <c r="J51" s="10" t="str">
        <f>var!AD$2</f>
        <v>Density cube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86">
        <v>67</v>
      </c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87">
        <v>1.21</v>
      </c>
      <c r="AG51" s="10"/>
      <c r="AH51" s="10">
        <f t="shared" si="0"/>
        <v>37.800000000000004</v>
      </c>
      <c r="AI51" s="10">
        <f t="shared" si="1"/>
        <v>33.333333333333336</v>
      </c>
      <c r="AJ51" s="81"/>
      <c r="AK51" s="82">
        <f>100-Tabelle1[[#This Row],[Porositaet Flaeche repolished IAPT]]</f>
        <v>98.79</v>
      </c>
      <c r="AL51" s="28" t="str" cm="1">
        <f t="array" aca="1" ref="AL51" ca="1">IF(INDIRECT(ADDRESS(3+AM51,2,,,"var"))&lt;&gt;"Name of powder",INDIRECT(ADDRESS(3+AM51,2,,,"var")),NULL)</f>
        <v>AlMgty80</v>
      </c>
      <c r="AM51" s="77">
        <v>-1</v>
      </c>
      <c r="AN51" s="66"/>
      <c r="AO51" s="61" cm="1">
        <f t="array" aca="1" ref="AO51" ca="1">IF(INDIRECT(ADDRESS(3+$AM51,3,,,"var"))&lt;&gt;"&lt;=&gt;",INDIRECT(ADDRESS(3+$AM51,3,,,"var")),NULL)</f>
        <v>0</v>
      </c>
      <c r="AP51" s="61" cm="1">
        <f t="array" aca="1" ref="AP51" ca="1">IF(INDIRECT(ADDRESS(3+$AM51,4,,,"var"))&lt;&gt;"Si",INDIRECT(ADDRESS(3+$AM51,4,,,"var")),NULL)</f>
        <v>0</v>
      </c>
      <c r="AQ51" s="61" cm="1">
        <f t="array" aca="1" ref="AQ51" ca="1">IF(INDIRECT(ADDRESS(3+$AM51,5,,,"var"))&lt;&gt;"&lt;=&gt;",INDIRECT(ADDRESS(3+$AM51,5,,,"var")),NULL)</f>
        <v>0</v>
      </c>
      <c r="AR51" s="61" cm="1">
        <f t="array" aca="1" ref="AR51" ca="1">IF(INDIRECT(ADDRESS(3+$AM51,6,,,"var"))&lt;&gt;"Fe",INDIRECT(ADDRESS(3+$AM51,6,,,"var")),NULL)</f>
        <v>0.15</v>
      </c>
      <c r="AS51" s="61" t="str" cm="1">
        <f t="array" aca="1" ref="AS51" ca="1">IF(INDIRECT(ADDRESS(3+$AM51,7,,,"var"))&lt;&gt;"&lt;=&gt;",INDIRECT(ADDRESS(3+$AM51,7,,,"var")),NULL)</f>
        <v>&lt;</v>
      </c>
      <c r="AT51" s="61" cm="1">
        <f t="array" aca="1" ref="AT51" ca="1">IF(INDIRECT(ADDRESS(3+$AM51,8,,,"var"))&lt;&gt;"Cu",INDIRECT(ADDRESS(3+$AM51,8,,,"var")),NULL)</f>
        <v>0.01</v>
      </c>
      <c r="AU51" s="61" cm="1">
        <f t="array" aca="1" ref="AU51" ca="1">IF(INDIRECT(ADDRESS(3+$AM51,9,,,"var"))&lt;&gt;"&lt;=&gt;",INDIRECT(ADDRESS(3+$AM51,9,,,"var")),NULL)</f>
        <v>0</v>
      </c>
      <c r="AV51" s="61" cm="1">
        <f t="array" aca="1" ref="AV51" ca="1">IF(INDIRECT(ADDRESS(3+$AM51,10,,,"var"))&lt;&gt;"Mn",INDIRECT(ADDRESS(3+$AM51,10,,,"var")),NULL)</f>
        <v>0</v>
      </c>
      <c r="AW51" s="61" cm="1">
        <f t="array" aca="1" ref="AW51" ca="1">IF(INDIRECT(ADDRESS(3+$AM51,11,,,"var"))&lt;&gt;"&lt;=&gt;",INDIRECT(ADDRESS(3+$AM51,11,,,"var")),NULL)</f>
        <v>0</v>
      </c>
      <c r="AX51" s="61" cm="1">
        <f t="array" aca="1" ref="AX51" ca="1">IF(INDIRECT(ADDRESS(3+$AM51,12,,,"var"))&lt;&gt;"Mg",INDIRECT(ADDRESS(3+$AM51,12,,,"var")),NULL)</f>
        <v>8.32</v>
      </c>
      <c r="AY51" s="61" cm="1">
        <f t="array" aca="1" ref="AY51" ca="1">IF(INDIRECT(ADDRESS(3+$AM51,13,,,"var"))&lt;&gt;"&lt;=&gt;",INDIRECT(ADDRESS(3+$AM51,13,,,"var")),NULL)</f>
        <v>0</v>
      </c>
      <c r="AZ51" s="61" cm="1">
        <f t="array" aca="1" ref="AZ51" ca="1">IF(INDIRECT(ADDRESS(3+$AM51,14,,,"var"))&lt;&gt;"Be",INDIRECT(ADDRESS(3+$AM51,14,,,"var")),NULL)</f>
        <v>0</v>
      </c>
      <c r="BA51" s="61" cm="1">
        <f t="array" aca="1" ref="BA51" ca="1">IF(INDIRECT(ADDRESS(3+$AM51,15,,,"var"))&lt;&gt;"&lt;=&gt;",INDIRECT(ADDRESS(3+$AM51,15,,,"var")),NULL)</f>
        <v>0</v>
      </c>
      <c r="BB51" s="61" cm="1">
        <f t="array" aca="1" ref="BB51" ca="1">IF(INDIRECT(ADDRESS(3+$AM51,16,,,"var"))&lt;&gt;"Zn",INDIRECT(ADDRESS(3+$AM51,16,,,"var")),NULL)</f>
        <v>0</v>
      </c>
      <c r="BC51" s="61" t="str" cm="1">
        <f t="array" aca="1" ref="BC51" ca="1">IF(INDIRECT(ADDRESS(3+$AM51,17,,,"var"))&lt;&gt;"&lt;=&gt;",INDIRECT(ADDRESS(3+$AM51,17,,,"var")),NULL)</f>
        <v>&lt;</v>
      </c>
      <c r="BD51" s="61" cm="1">
        <f t="array" aca="1" ref="BD51" ca="1">IF(INDIRECT(ADDRESS(3+$AM51,18,,,"var"))&lt;&gt;"Ti",INDIRECT(ADDRESS(3+$AM51,18,,,"var")),NULL)</f>
        <v>0.01</v>
      </c>
      <c r="BE51" s="64" cm="1">
        <f t="array" aca="1" ref="BE51" ca="1">IF(INDIRECT(ADDRESS(3+$AM51,19,,,"var"))&lt;&gt;"D10",INDIRECT(ADDRESS(3+$AM51,19,,,"var")),NULL)</f>
        <v>0</v>
      </c>
      <c r="BF51" s="64" cm="1">
        <f t="array" aca="1" ref="BF51" ca="1">IF(INDIRECT(ADDRESS(3+$AM51,20,,,"var"))&lt;&gt;"D50",INDIRECT(ADDRESS(3+$AM51,20,,,"var")),NULL)</f>
        <v>0</v>
      </c>
      <c r="BG51" s="64" cm="1">
        <f t="array" aca="1" ref="BG51" ca="1">IF(INDIRECT(ADDRESS(3+$AM51,21,,,"var"))&lt;&gt;"D90",INDIRECT(ADDRESS(3+$AM51,21,,,"var")),NULL)</f>
        <v>0</v>
      </c>
      <c r="BH51" s="64" cm="1">
        <f t="array" aca="1" ref="BH51" ca="1">IF(INDIRECT(ADDRESS(3+$AM51,22,,,"var"))&lt;&gt;"Carney Funnel (s/50g)",INDIRECT(ADDRESS(3+$AM51,22,,,"var")),NULL)</f>
        <v>0</v>
      </c>
      <c r="BI51" s="64" cm="1">
        <f t="array" aca="1" ref="BI51" ca="1">IF(INDIRECT(ADDRESS(3+$AM51,23,,,"var"))&lt;&gt;"Schuttdichte",INDIRECT(ADDRESS(3+$AM51,23,,,"var")),NULL)</f>
        <v>0</v>
      </c>
      <c r="BJ51" s="64" cm="1">
        <f t="array" aca="1" ref="BJ51" ca="1">IF(INDIRECT(ADDRESS(3+$AM51,24,,,"var"))&lt;&gt;"Klopfdichte",INDIRECT(ADDRESS(3+$AM51,24,,,"var")),NULL)</f>
        <v>0</v>
      </c>
      <c r="BK51" s="81"/>
      <c r="BL51" t="str">
        <f>var!AB$4</f>
        <v>parameter and powder check</v>
      </c>
      <c r="BM51" s="65"/>
      <c r="BO51"/>
    </row>
    <row r="52" spans="1:67">
      <c r="A52" s="75">
        <v>2</v>
      </c>
      <c r="B52" s="84">
        <v>11</v>
      </c>
      <c r="C52" s="10" t="str">
        <f>var!Z$5</f>
        <v>Aconity</v>
      </c>
      <c r="D52" s="10" t="str">
        <f>var!AG$6</f>
        <v>Alaf parameter development</v>
      </c>
      <c r="E52" s="10">
        <v>370</v>
      </c>
      <c r="F52" s="84">
        <v>1750</v>
      </c>
      <c r="G52" s="85">
        <v>60</v>
      </c>
      <c r="H52" s="84">
        <v>0.1</v>
      </c>
      <c r="I52" s="21"/>
      <c r="J52" s="10" t="str">
        <f>var!AD$2</f>
        <v>Density cube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86">
        <v>67</v>
      </c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87">
        <v>1.22</v>
      </c>
      <c r="AG52" s="10"/>
      <c r="AH52" s="10">
        <f t="shared" si="0"/>
        <v>37.800000000000004</v>
      </c>
      <c r="AI52" s="10">
        <f t="shared" si="1"/>
        <v>35.238095238095241</v>
      </c>
      <c r="AJ52" s="81"/>
      <c r="AK52" s="82">
        <f>100-Tabelle1[[#This Row],[Porositaet Flaeche repolished IAPT]]</f>
        <v>98.78</v>
      </c>
      <c r="AL52" s="81" t="str" cm="1">
        <f t="array" aca="1" ref="AL52" ca="1">IF(INDIRECT(ADDRESS(3+AM52,2,,,"var"))&lt;&gt;"Name of powder",INDIRECT(ADDRESS(3+AM52,2,,,"var")),NULL)</f>
        <v>AlMgty80</v>
      </c>
      <c r="AM52" s="77">
        <v>-1</v>
      </c>
      <c r="AN52" s="81"/>
      <c r="AO52" s="61" cm="1">
        <f t="array" aca="1" ref="AO52" ca="1">IF(INDIRECT(ADDRESS(3+$AM52,3,,,"var"))&lt;&gt;"&lt;=&gt;",INDIRECT(ADDRESS(3+$AM52,3,,,"var")),NULL)</f>
        <v>0</v>
      </c>
      <c r="AP52" s="61" cm="1">
        <f t="array" aca="1" ref="AP52" ca="1">IF(INDIRECT(ADDRESS(3+$AM52,4,,,"var"))&lt;&gt;"Si",INDIRECT(ADDRESS(3+$AM52,4,,,"var")),NULL)</f>
        <v>0</v>
      </c>
      <c r="AQ52" s="61" cm="1">
        <f t="array" aca="1" ref="AQ52" ca="1">IF(INDIRECT(ADDRESS(3+$AM52,5,,,"var"))&lt;&gt;"&lt;=&gt;",INDIRECT(ADDRESS(3+$AM52,5,,,"var")),NULL)</f>
        <v>0</v>
      </c>
      <c r="AR52" s="61" cm="1">
        <f t="array" aca="1" ref="AR52" ca="1">IF(INDIRECT(ADDRESS(3+$AM52,6,,,"var"))&lt;&gt;"Fe",INDIRECT(ADDRESS(3+$AM52,6,,,"var")),NULL)</f>
        <v>0.15</v>
      </c>
      <c r="AS52" s="61" t="str" cm="1">
        <f t="array" aca="1" ref="AS52" ca="1">IF(INDIRECT(ADDRESS(3+$AM52,7,,,"var"))&lt;&gt;"&lt;=&gt;",INDIRECT(ADDRESS(3+$AM52,7,,,"var")),NULL)</f>
        <v>&lt;</v>
      </c>
      <c r="AT52" s="61" cm="1">
        <f t="array" aca="1" ref="AT52" ca="1">IF(INDIRECT(ADDRESS(3+$AM52,8,,,"var"))&lt;&gt;"Cu",INDIRECT(ADDRESS(3+$AM52,8,,,"var")),NULL)</f>
        <v>0.01</v>
      </c>
      <c r="AU52" s="61" cm="1">
        <f t="array" aca="1" ref="AU52" ca="1">IF(INDIRECT(ADDRESS(3+$AM52,9,,,"var"))&lt;&gt;"&lt;=&gt;",INDIRECT(ADDRESS(3+$AM52,9,,,"var")),NULL)</f>
        <v>0</v>
      </c>
      <c r="AV52" s="61" cm="1">
        <f t="array" aca="1" ref="AV52" ca="1">IF(INDIRECT(ADDRESS(3+$AM52,10,,,"var"))&lt;&gt;"Mn",INDIRECT(ADDRESS(3+$AM52,10,,,"var")),NULL)</f>
        <v>0</v>
      </c>
      <c r="AW52" s="61" cm="1">
        <f t="array" aca="1" ref="AW52" ca="1">IF(INDIRECT(ADDRESS(3+$AM52,11,,,"var"))&lt;&gt;"&lt;=&gt;",INDIRECT(ADDRESS(3+$AM52,11,,,"var")),NULL)</f>
        <v>0</v>
      </c>
      <c r="AX52" s="61" cm="1">
        <f t="array" aca="1" ref="AX52" ca="1">IF(INDIRECT(ADDRESS(3+$AM52,12,,,"var"))&lt;&gt;"Mg",INDIRECT(ADDRESS(3+$AM52,12,,,"var")),NULL)</f>
        <v>8.32</v>
      </c>
      <c r="AY52" s="61" cm="1">
        <f t="array" aca="1" ref="AY52" ca="1">IF(INDIRECT(ADDRESS(3+$AM52,13,,,"var"))&lt;&gt;"&lt;=&gt;",INDIRECT(ADDRESS(3+$AM52,13,,,"var")),NULL)</f>
        <v>0</v>
      </c>
      <c r="AZ52" s="61" cm="1">
        <f t="array" aca="1" ref="AZ52" ca="1">IF(INDIRECT(ADDRESS(3+$AM52,14,,,"var"))&lt;&gt;"Be",INDIRECT(ADDRESS(3+$AM52,14,,,"var")),NULL)</f>
        <v>0</v>
      </c>
      <c r="BA52" s="61" cm="1">
        <f t="array" aca="1" ref="BA52" ca="1">IF(INDIRECT(ADDRESS(3+$AM52,15,,,"var"))&lt;&gt;"&lt;=&gt;",INDIRECT(ADDRESS(3+$AM52,15,,,"var")),NULL)</f>
        <v>0</v>
      </c>
      <c r="BB52" s="61" cm="1">
        <f t="array" aca="1" ref="BB52" ca="1">IF(INDIRECT(ADDRESS(3+$AM52,16,,,"var"))&lt;&gt;"Zn",INDIRECT(ADDRESS(3+$AM52,16,,,"var")),NULL)</f>
        <v>0</v>
      </c>
      <c r="BC52" s="61" t="str" cm="1">
        <f t="array" aca="1" ref="BC52" ca="1">IF(INDIRECT(ADDRESS(3+$AM52,17,,,"var"))&lt;&gt;"&lt;=&gt;",INDIRECT(ADDRESS(3+$AM52,17,,,"var")),NULL)</f>
        <v>&lt;</v>
      </c>
      <c r="BD52" s="61" cm="1">
        <f t="array" aca="1" ref="BD52" ca="1">IF(INDIRECT(ADDRESS(3+$AM52,18,,,"var"))&lt;&gt;"Ti",INDIRECT(ADDRESS(3+$AM52,18,,,"var")),NULL)</f>
        <v>0.01</v>
      </c>
      <c r="BE52" s="64" cm="1">
        <f t="array" aca="1" ref="BE52" ca="1">IF(INDIRECT(ADDRESS(3+$AM52,19,,,"var"))&lt;&gt;"D10",INDIRECT(ADDRESS(3+$AM52,19,,,"var")),NULL)</f>
        <v>0</v>
      </c>
      <c r="BF52" s="64" cm="1">
        <f t="array" aca="1" ref="BF52" ca="1">IF(INDIRECT(ADDRESS(3+$AM52,20,,,"var"))&lt;&gt;"D50",INDIRECT(ADDRESS(3+$AM52,20,,,"var")),NULL)</f>
        <v>0</v>
      </c>
      <c r="BG52" s="64" cm="1">
        <f t="array" aca="1" ref="BG52" ca="1">IF(INDIRECT(ADDRESS(3+$AM52,21,,,"var"))&lt;&gt;"D90",INDIRECT(ADDRESS(3+$AM52,21,,,"var")),NULL)</f>
        <v>0</v>
      </c>
      <c r="BH52" s="64" cm="1">
        <f t="array" aca="1" ref="BH52" ca="1">IF(INDIRECT(ADDRESS(3+$AM52,22,,,"var"))&lt;&gt;"Carney Funnel (s/50g)",INDIRECT(ADDRESS(3+$AM52,22,,,"var")),NULL)</f>
        <v>0</v>
      </c>
      <c r="BI52" s="64" cm="1">
        <f t="array" aca="1" ref="BI52" ca="1">IF(INDIRECT(ADDRESS(3+$AM52,23,,,"var"))&lt;&gt;"Schuttdichte",INDIRECT(ADDRESS(3+$AM52,23,,,"var")),NULL)</f>
        <v>0</v>
      </c>
      <c r="BJ52" s="64" cm="1">
        <f t="array" aca="1" ref="BJ52" ca="1">IF(INDIRECT(ADDRESS(3+$AM52,24,,,"var"))&lt;&gt;"Klopfdichte",INDIRECT(ADDRESS(3+$AM52,24,,,"var")),NULL)</f>
        <v>0</v>
      </c>
      <c r="BK52" s="81"/>
      <c r="BL52" t="str">
        <f>var!AB$4</f>
        <v>parameter and powder check</v>
      </c>
      <c r="BM52" s="81"/>
      <c r="BO52"/>
    </row>
    <row r="53" spans="1:67">
      <c r="A53" s="75">
        <v>2</v>
      </c>
      <c r="B53" s="84">
        <v>12</v>
      </c>
      <c r="C53" s="10" t="str">
        <f>var!Z$5</f>
        <v>Aconity</v>
      </c>
      <c r="D53" s="10" t="str">
        <f>var!AG$6</f>
        <v>Alaf parameter development</v>
      </c>
      <c r="E53" s="10">
        <v>350</v>
      </c>
      <c r="F53" s="84">
        <v>1650</v>
      </c>
      <c r="G53" s="85">
        <v>60</v>
      </c>
      <c r="H53" s="84">
        <v>0.1</v>
      </c>
      <c r="I53" s="21"/>
      <c r="J53" s="10" t="str">
        <f>var!AD$2</f>
        <v>Density cube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86">
        <v>67</v>
      </c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87">
        <v>1.21</v>
      </c>
      <c r="AG53" s="10"/>
      <c r="AH53" s="10">
        <f t="shared" si="0"/>
        <v>35.64</v>
      </c>
      <c r="AI53" s="10">
        <f t="shared" si="1"/>
        <v>35.353535353535349</v>
      </c>
      <c r="AJ53" s="81"/>
      <c r="AK53" s="82">
        <f>100-Tabelle1[[#This Row],[Porositaet Flaeche repolished IAPT]]</f>
        <v>98.79</v>
      </c>
      <c r="AL53" s="28" t="str" cm="1">
        <f t="array" aca="1" ref="AL53" ca="1">IF(INDIRECT(ADDRESS(3+AM53,2,,,"var"))&lt;&gt;"Name of powder",INDIRECT(ADDRESS(3+AM53,2,,,"var")),NULL)</f>
        <v>AlMgty80</v>
      </c>
      <c r="AM53" s="77">
        <v>-1</v>
      </c>
      <c r="AN53" s="66"/>
      <c r="AO53" s="61" cm="1">
        <f t="array" aca="1" ref="AO53" ca="1">IF(INDIRECT(ADDRESS(3+$AM53,3,,,"var"))&lt;&gt;"&lt;=&gt;",INDIRECT(ADDRESS(3+$AM53,3,,,"var")),NULL)</f>
        <v>0</v>
      </c>
      <c r="AP53" s="61" cm="1">
        <f t="array" aca="1" ref="AP53" ca="1">IF(INDIRECT(ADDRESS(3+$AM53,4,,,"var"))&lt;&gt;"Si",INDIRECT(ADDRESS(3+$AM53,4,,,"var")),NULL)</f>
        <v>0</v>
      </c>
      <c r="AQ53" s="61" cm="1">
        <f t="array" aca="1" ref="AQ53" ca="1">IF(INDIRECT(ADDRESS(3+$AM53,5,,,"var"))&lt;&gt;"&lt;=&gt;",INDIRECT(ADDRESS(3+$AM53,5,,,"var")),NULL)</f>
        <v>0</v>
      </c>
      <c r="AR53" s="61" cm="1">
        <f t="array" aca="1" ref="AR53" ca="1">IF(INDIRECT(ADDRESS(3+$AM53,6,,,"var"))&lt;&gt;"Fe",INDIRECT(ADDRESS(3+$AM53,6,,,"var")),NULL)</f>
        <v>0.15</v>
      </c>
      <c r="AS53" s="61" t="str" cm="1">
        <f t="array" aca="1" ref="AS53" ca="1">IF(INDIRECT(ADDRESS(3+$AM53,7,,,"var"))&lt;&gt;"&lt;=&gt;",INDIRECT(ADDRESS(3+$AM53,7,,,"var")),NULL)</f>
        <v>&lt;</v>
      </c>
      <c r="AT53" s="61" cm="1">
        <f t="array" aca="1" ref="AT53" ca="1">IF(INDIRECT(ADDRESS(3+$AM53,8,,,"var"))&lt;&gt;"Cu",INDIRECT(ADDRESS(3+$AM53,8,,,"var")),NULL)</f>
        <v>0.01</v>
      </c>
      <c r="AU53" s="61" cm="1">
        <f t="array" aca="1" ref="AU53" ca="1">IF(INDIRECT(ADDRESS(3+$AM53,9,,,"var"))&lt;&gt;"&lt;=&gt;",INDIRECT(ADDRESS(3+$AM53,9,,,"var")),NULL)</f>
        <v>0</v>
      </c>
      <c r="AV53" s="61" cm="1">
        <f t="array" aca="1" ref="AV53" ca="1">IF(INDIRECT(ADDRESS(3+$AM53,10,,,"var"))&lt;&gt;"Mn",INDIRECT(ADDRESS(3+$AM53,10,,,"var")),NULL)</f>
        <v>0</v>
      </c>
      <c r="AW53" s="61" cm="1">
        <f t="array" aca="1" ref="AW53" ca="1">IF(INDIRECT(ADDRESS(3+$AM53,11,,,"var"))&lt;&gt;"&lt;=&gt;",INDIRECT(ADDRESS(3+$AM53,11,,,"var")),NULL)</f>
        <v>0</v>
      </c>
      <c r="AX53" s="61" cm="1">
        <f t="array" aca="1" ref="AX53" ca="1">IF(INDIRECT(ADDRESS(3+$AM53,12,,,"var"))&lt;&gt;"Mg",INDIRECT(ADDRESS(3+$AM53,12,,,"var")),NULL)</f>
        <v>8.32</v>
      </c>
      <c r="AY53" s="61" cm="1">
        <f t="array" aca="1" ref="AY53" ca="1">IF(INDIRECT(ADDRESS(3+$AM53,13,,,"var"))&lt;&gt;"&lt;=&gt;",INDIRECT(ADDRESS(3+$AM53,13,,,"var")),NULL)</f>
        <v>0</v>
      </c>
      <c r="AZ53" s="61" cm="1">
        <f t="array" aca="1" ref="AZ53" ca="1">IF(INDIRECT(ADDRESS(3+$AM53,14,,,"var"))&lt;&gt;"Be",INDIRECT(ADDRESS(3+$AM53,14,,,"var")),NULL)</f>
        <v>0</v>
      </c>
      <c r="BA53" s="61" cm="1">
        <f t="array" aca="1" ref="BA53" ca="1">IF(INDIRECT(ADDRESS(3+$AM53,15,,,"var"))&lt;&gt;"&lt;=&gt;",INDIRECT(ADDRESS(3+$AM53,15,,,"var")),NULL)</f>
        <v>0</v>
      </c>
      <c r="BB53" s="61" cm="1">
        <f t="array" aca="1" ref="BB53" ca="1">IF(INDIRECT(ADDRESS(3+$AM53,16,,,"var"))&lt;&gt;"Zn",INDIRECT(ADDRESS(3+$AM53,16,,,"var")),NULL)</f>
        <v>0</v>
      </c>
      <c r="BC53" s="61" t="str" cm="1">
        <f t="array" aca="1" ref="BC53" ca="1">IF(INDIRECT(ADDRESS(3+$AM53,17,,,"var"))&lt;&gt;"&lt;=&gt;",INDIRECT(ADDRESS(3+$AM53,17,,,"var")),NULL)</f>
        <v>&lt;</v>
      </c>
      <c r="BD53" s="61" cm="1">
        <f t="array" aca="1" ref="BD53" ca="1">IF(INDIRECT(ADDRESS(3+$AM53,18,,,"var"))&lt;&gt;"Ti",INDIRECT(ADDRESS(3+$AM53,18,,,"var")),NULL)</f>
        <v>0.01</v>
      </c>
      <c r="BE53" s="64" cm="1">
        <f t="array" aca="1" ref="BE53" ca="1">IF(INDIRECT(ADDRESS(3+$AM53,19,,,"var"))&lt;&gt;"D10",INDIRECT(ADDRESS(3+$AM53,19,,,"var")),NULL)</f>
        <v>0</v>
      </c>
      <c r="BF53" s="64" cm="1">
        <f t="array" aca="1" ref="BF53" ca="1">IF(INDIRECT(ADDRESS(3+$AM53,20,,,"var"))&lt;&gt;"D50",INDIRECT(ADDRESS(3+$AM53,20,,,"var")),NULL)</f>
        <v>0</v>
      </c>
      <c r="BG53" s="64" cm="1">
        <f t="array" aca="1" ref="BG53" ca="1">IF(INDIRECT(ADDRESS(3+$AM53,21,,,"var"))&lt;&gt;"D90",INDIRECT(ADDRESS(3+$AM53,21,,,"var")),NULL)</f>
        <v>0</v>
      </c>
      <c r="BH53" s="64" cm="1">
        <f t="array" aca="1" ref="BH53" ca="1">IF(INDIRECT(ADDRESS(3+$AM53,22,,,"var"))&lt;&gt;"Carney Funnel (s/50g)",INDIRECT(ADDRESS(3+$AM53,22,,,"var")),NULL)</f>
        <v>0</v>
      </c>
      <c r="BI53" s="64" cm="1">
        <f t="array" aca="1" ref="BI53" ca="1">IF(INDIRECT(ADDRESS(3+$AM53,23,,,"var"))&lt;&gt;"Schuttdichte",INDIRECT(ADDRESS(3+$AM53,23,,,"var")),NULL)</f>
        <v>0</v>
      </c>
      <c r="BJ53" s="64" cm="1">
        <f t="array" aca="1" ref="BJ53" ca="1">IF(INDIRECT(ADDRESS(3+$AM53,24,,,"var"))&lt;&gt;"Klopfdichte",INDIRECT(ADDRESS(3+$AM53,24,,,"var")),NULL)</f>
        <v>0</v>
      </c>
      <c r="BK53" s="81"/>
      <c r="BL53" t="str">
        <f>var!AB$4</f>
        <v>parameter and powder check</v>
      </c>
      <c r="BM53" s="81"/>
      <c r="BO53"/>
    </row>
    <row r="54" spans="1:67">
      <c r="A54" s="75">
        <v>2</v>
      </c>
      <c r="B54" s="84">
        <v>13</v>
      </c>
      <c r="C54" s="10" t="str">
        <f>var!Z$5</f>
        <v>Aconity</v>
      </c>
      <c r="D54" s="10" t="str">
        <f>var!AG$6</f>
        <v>Alaf parameter development</v>
      </c>
      <c r="E54" s="10">
        <v>390</v>
      </c>
      <c r="F54" s="84">
        <v>1750</v>
      </c>
      <c r="G54" s="85">
        <v>60</v>
      </c>
      <c r="H54" s="84">
        <v>0.1</v>
      </c>
      <c r="I54" s="21"/>
      <c r="J54" s="10" t="str">
        <f>var!AD$2</f>
        <v>Density cube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86">
        <v>67</v>
      </c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87">
        <v>1.22</v>
      </c>
      <c r="AG54" s="10"/>
      <c r="AH54" s="10">
        <f t="shared" si="0"/>
        <v>37.800000000000004</v>
      </c>
      <c r="AI54" s="10">
        <f t="shared" si="1"/>
        <v>37.142857142857146</v>
      </c>
      <c r="AJ54" s="81"/>
      <c r="AK54" s="82">
        <f>100-Tabelle1[[#This Row],[Porositaet Flaeche repolished IAPT]]</f>
        <v>98.78</v>
      </c>
      <c r="AL54" s="28" t="str" cm="1">
        <f t="array" aca="1" ref="AL54" ca="1">IF(INDIRECT(ADDRESS(3+AM54,2,,,"var"))&lt;&gt;"Name of powder",INDIRECT(ADDRESS(3+AM54,2,,,"var")),NULL)</f>
        <v>AlMgty80</v>
      </c>
      <c r="AM54" s="77">
        <v>-1</v>
      </c>
      <c r="AN54" s="81"/>
      <c r="AO54" s="61" cm="1">
        <f t="array" aca="1" ref="AO54" ca="1">IF(INDIRECT(ADDRESS(3+$AM54,3,,,"var"))&lt;&gt;"&lt;=&gt;",INDIRECT(ADDRESS(3+$AM54,3,,,"var")),NULL)</f>
        <v>0</v>
      </c>
      <c r="AP54" s="61" cm="1">
        <f t="array" aca="1" ref="AP54" ca="1">IF(INDIRECT(ADDRESS(3+$AM54,4,,,"var"))&lt;&gt;"Si",INDIRECT(ADDRESS(3+$AM54,4,,,"var")),NULL)</f>
        <v>0</v>
      </c>
      <c r="AQ54" s="61" cm="1">
        <f t="array" aca="1" ref="AQ54" ca="1">IF(INDIRECT(ADDRESS(3+$AM54,5,,,"var"))&lt;&gt;"&lt;=&gt;",INDIRECT(ADDRESS(3+$AM54,5,,,"var")),NULL)</f>
        <v>0</v>
      </c>
      <c r="AR54" s="61" cm="1">
        <f t="array" aca="1" ref="AR54" ca="1">IF(INDIRECT(ADDRESS(3+$AM54,6,,,"var"))&lt;&gt;"Fe",INDIRECT(ADDRESS(3+$AM54,6,,,"var")),NULL)</f>
        <v>0.15</v>
      </c>
      <c r="AS54" s="61" t="str" cm="1">
        <f t="array" aca="1" ref="AS54" ca="1">IF(INDIRECT(ADDRESS(3+$AM54,7,,,"var"))&lt;&gt;"&lt;=&gt;",INDIRECT(ADDRESS(3+$AM54,7,,,"var")),NULL)</f>
        <v>&lt;</v>
      </c>
      <c r="AT54" s="61" cm="1">
        <f t="array" aca="1" ref="AT54" ca="1">IF(INDIRECT(ADDRESS(3+$AM54,8,,,"var"))&lt;&gt;"Cu",INDIRECT(ADDRESS(3+$AM54,8,,,"var")),NULL)</f>
        <v>0.01</v>
      </c>
      <c r="AU54" s="61" cm="1">
        <f t="array" aca="1" ref="AU54" ca="1">IF(INDIRECT(ADDRESS(3+$AM54,9,,,"var"))&lt;&gt;"&lt;=&gt;",INDIRECT(ADDRESS(3+$AM54,9,,,"var")),NULL)</f>
        <v>0</v>
      </c>
      <c r="AV54" s="61" cm="1">
        <f t="array" aca="1" ref="AV54" ca="1">IF(INDIRECT(ADDRESS(3+$AM54,10,,,"var"))&lt;&gt;"Mn",INDIRECT(ADDRESS(3+$AM54,10,,,"var")),NULL)</f>
        <v>0</v>
      </c>
      <c r="AW54" s="61" cm="1">
        <f t="array" aca="1" ref="AW54" ca="1">IF(INDIRECT(ADDRESS(3+$AM54,11,,,"var"))&lt;&gt;"&lt;=&gt;",INDIRECT(ADDRESS(3+$AM54,11,,,"var")),NULL)</f>
        <v>0</v>
      </c>
      <c r="AX54" s="61" cm="1">
        <f t="array" aca="1" ref="AX54" ca="1">IF(INDIRECT(ADDRESS(3+$AM54,12,,,"var"))&lt;&gt;"Mg",INDIRECT(ADDRESS(3+$AM54,12,,,"var")),NULL)</f>
        <v>8.32</v>
      </c>
      <c r="AY54" s="61" cm="1">
        <f t="array" aca="1" ref="AY54" ca="1">IF(INDIRECT(ADDRESS(3+$AM54,13,,,"var"))&lt;&gt;"&lt;=&gt;",INDIRECT(ADDRESS(3+$AM54,13,,,"var")),NULL)</f>
        <v>0</v>
      </c>
      <c r="AZ54" s="61" cm="1">
        <f t="array" aca="1" ref="AZ54" ca="1">IF(INDIRECT(ADDRESS(3+$AM54,14,,,"var"))&lt;&gt;"Be",INDIRECT(ADDRESS(3+$AM54,14,,,"var")),NULL)</f>
        <v>0</v>
      </c>
      <c r="BA54" s="61" cm="1">
        <f t="array" aca="1" ref="BA54" ca="1">IF(INDIRECT(ADDRESS(3+$AM54,15,,,"var"))&lt;&gt;"&lt;=&gt;",INDIRECT(ADDRESS(3+$AM54,15,,,"var")),NULL)</f>
        <v>0</v>
      </c>
      <c r="BB54" s="61" cm="1">
        <f t="array" aca="1" ref="BB54" ca="1">IF(INDIRECT(ADDRESS(3+$AM54,16,,,"var"))&lt;&gt;"Zn",INDIRECT(ADDRESS(3+$AM54,16,,,"var")),NULL)</f>
        <v>0</v>
      </c>
      <c r="BC54" s="61" t="str" cm="1">
        <f t="array" aca="1" ref="BC54" ca="1">IF(INDIRECT(ADDRESS(3+$AM54,17,,,"var"))&lt;&gt;"&lt;=&gt;",INDIRECT(ADDRESS(3+$AM54,17,,,"var")),NULL)</f>
        <v>&lt;</v>
      </c>
      <c r="BD54" s="61" cm="1">
        <f t="array" aca="1" ref="BD54" ca="1">IF(INDIRECT(ADDRESS(3+$AM54,18,,,"var"))&lt;&gt;"Ti",INDIRECT(ADDRESS(3+$AM54,18,,,"var")),NULL)</f>
        <v>0.01</v>
      </c>
      <c r="BE54" s="64" cm="1">
        <f t="array" aca="1" ref="BE54" ca="1">IF(INDIRECT(ADDRESS(3+$AM54,19,,,"var"))&lt;&gt;"D10",INDIRECT(ADDRESS(3+$AM54,19,,,"var")),NULL)</f>
        <v>0</v>
      </c>
      <c r="BF54" s="64" cm="1">
        <f t="array" aca="1" ref="BF54" ca="1">IF(INDIRECT(ADDRESS(3+$AM54,20,,,"var"))&lt;&gt;"D50",INDIRECT(ADDRESS(3+$AM54,20,,,"var")),NULL)</f>
        <v>0</v>
      </c>
      <c r="BG54" s="64" cm="1">
        <f t="array" aca="1" ref="BG54" ca="1">IF(INDIRECT(ADDRESS(3+$AM54,21,,,"var"))&lt;&gt;"D90",INDIRECT(ADDRESS(3+$AM54,21,,,"var")),NULL)</f>
        <v>0</v>
      </c>
      <c r="BH54" s="64" cm="1">
        <f t="array" aca="1" ref="BH54" ca="1">IF(INDIRECT(ADDRESS(3+$AM54,22,,,"var"))&lt;&gt;"Carney Funnel (s/50g)",INDIRECT(ADDRESS(3+$AM54,22,,,"var")),NULL)</f>
        <v>0</v>
      </c>
      <c r="BI54" s="64" cm="1">
        <f t="array" aca="1" ref="BI54" ca="1">IF(INDIRECT(ADDRESS(3+$AM54,23,,,"var"))&lt;&gt;"Schuttdichte",INDIRECT(ADDRESS(3+$AM54,23,,,"var")),NULL)</f>
        <v>0</v>
      </c>
      <c r="BJ54" s="64" cm="1">
        <f t="array" aca="1" ref="BJ54" ca="1">IF(INDIRECT(ADDRESS(3+$AM54,24,,,"var"))&lt;&gt;"Klopfdichte",INDIRECT(ADDRESS(3+$AM54,24,,,"var")),NULL)</f>
        <v>0</v>
      </c>
      <c r="BK54" s="81"/>
      <c r="BL54" t="str">
        <f>var!AB$4</f>
        <v>parameter and powder check</v>
      </c>
      <c r="BM54" s="81"/>
      <c r="BO54"/>
    </row>
    <row r="55" spans="1:67">
      <c r="A55" s="75">
        <v>2</v>
      </c>
      <c r="B55" s="84">
        <v>14</v>
      </c>
      <c r="C55" s="10" t="str">
        <f>var!Z$5</f>
        <v>Aconity</v>
      </c>
      <c r="D55" s="10" t="str">
        <f>var!AG$6</f>
        <v>Alaf parameter development</v>
      </c>
      <c r="E55" s="10">
        <v>370</v>
      </c>
      <c r="F55" s="84">
        <v>1650</v>
      </c>
      <c r="G55" s="85">
        <v>60</v>
      </c>
      <c r="H55" s="84">
        <v>0.1</v>
      </c>
      <c r="I55" s="21"/>
      <c r="J55" s="10" t="str">
        <f>var!AD$2</f>
        <v>Density cube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86">
        <v>67</v>
      </c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87">
        <v>0.97</v>
      </c>
      <c r="AG55" s="10"/>
      <c r="AH55" s="10">
        <f t="shared" si="0"/>
        <v>35.64</v>
      </c>
      <c r="AI55" s="10">
        <f t="shared" si="1"/>
        <v>37.37373737373737</v>
      </c>
      <c r="AJ55" s="81"/>
      <c r="AK55" s="82">
        <f>100-Tabelle1[[#This Row],[Porositaet Flaeche repolished IAPT]]</f>
        <v>99.03</v>
      </c>
      <c r="AL55" s="81" t="str" cm="1">
        <f t="array" aca="1" ref="AL55" ca="1">IF(INDIRECT(ADDRESS(3+AM55,2,,,"var"))&lt;&gt;"Name of powder",INDIRECT(ADDRESS(3+AM55,2,,,"var")),NULL)</f>
        <v>AlMgty80</v>
      </c>
      <c r="AM55" s="77">
        <v>-1</v>
      </c>
      <c r="AN55" s="81"/>
      <c r="AO55" s="61" cm="1">
        <f t="array" aca="1" ref="AO55" ca="1">IF(INDIRECT(ADDRESS(3+$AM55,3,,,"var"))&lt;&gt;"&lt;=&gt;",INDIRECT(ADDRESS(3+$AM55,3,,,"var")),NULL)</f>
        <v>0</v>
      </c>
      <c r="AP55" s="61" cm="1">
        <f t="array" aca="1" ref="AP55" ca="1">IF(INDIRECT(ADDRESS(3+$AM55,4,,,"var"))&lt;&gt;"Si",INDIRECT(ADDRESS(3+$AM55,4,,,"var")),NULL)</f>
        <v>0</v>
      </c>
      <c r="AQ55" s="61" cm="1">
        <f t="array" aca="1" ref="AQ55" ca="1">IF(INDIRECT(ADDRESS(3+$AM55,5,,,"var"))&lt;&gt;"&lt;=&gt;",INDIRECT(ADDRESS(3+$AM55,5,,,"var")),NULL)</f>
        <v>0</v>
      </c>
      <c r="AR55" s="61" cm="1">
        <f t="array" aca="1" ref="AR55" ca="1">IF(INDIRECT(ADDRESS(3+$AM55,6,,,"var"))&lt;&gt;"Fe",INDIRECT(ADDRESS(3+$AM55,6,,,"var")),NULL)</f>
        <v>0.15</v>
      </c>
      <c r="AS55" s="61" t="str" cm="1">
        <f t="array" aca="1" ref="AS55" ca="1">IF(INDIRECT(ADDRESS(3+$AM55,7,,,"var"))&lt;&gt;"&lt;=&gt;",INDIRECT(ADDRESS(3+$AM55,7,,,"var")),NULL)</f>
        <v>&lt;</v>
      </c>
      <c r="AT55" s="61" cm="1">
        <f t="array" aca="1" ref="AT55" ca="1">IF(INDIRECT(ADDRESS(3+$AM55,8,,,"var"))&lt;&gt;"Cu",INDIRECT(ADDRESS(3+$AM55,8,,,"var")),NULL)</f>
        <v>0.01</v>
      </c>
      <c r="AU55" s="61" cm="1">
        <f t="array" aca="1" ref="AU55" ca="1">IF(INDIRECT(ADDRESS(3+$AM55,9,,,"var"))&lt;&gt;"&lt;=&gt;",INDIRECT(ADDRESS(3+$AM55,9,,,"var")),NULL)</f>
        <v>0</v>
      </c>
      <c r="AV55" s="61" cm="1">
        <f t="array" aca="1" ref="AV55" ca="1">IF(INDIRECT(ADDRESS(3+$AM55,10,,,"var"))&lt;&gt;"Mn",INDIRECT(ADDRESS(3+$AM55,10,,,"var")),NULL)</f>
        <v>0</v>
      </c>
      <c r="AW55" s="61" cm="1">
        <f t="array" aca="1" ref="AW55" ca="1">IF(INDIRECT(ADDRESS(3+$AM55,11,,,"var"))&lt;&gt;"&lt;=&gt;",INDIRECT(ADDRESS(3+$AM55,11,,,"var")),NULL)</f>
        <v>0</v>
      </c>
      <c r="AX55" s="61" cm="1">
        <f t="array" aca="1" ref="AX55" ca="1">IF(INDIRECT(ADDRESS(3+$AM55,12,,,"var"))&lt;&gt;"Mg",INDIRECT(ADDRESS(3+$AM55,12,,,"var")),NULL)</f>
        <v>8.32</v>
      </c>
      <c r="AY55" s="61" cm="1">
        <f t="array" aca="1" ref="AY55" ca="1">IF(INDIRECT(ADDRESS(3+$AM55,13,,,"var"))&lt;&gt;"&lt;=&gt;",INDIRECT(ADDRESS(3+$AM55,13,,,"var")),NULL)</f>
        <v>0</v>
      </c>
      <c r="AZ55" s="61" cm="1">
        <f t="array" aca="1" ref="AZ55" ca="1">IF(INDIRECT(ADDRESS(3+$AM55,14,,,"var"))&lt;&gt;"Be",INDIRECT(ADDRESS(3+$AM55,14,,,"var")),NULL)</f>
        <v>0</v>
      </c>
      <c r="BA55" s="61" cm="1">
        <f t="array" aca="1" ref="BA55" ca="1">IF(INDIRECT(ADDRESS(3+$AM55,15,,,"var"))&lt;&gt;"&lt;=&gt;",INDIRECT(ADDRESS(3+$AM55,15,,,"var")),NULL)</f>
        <v>0</v>
      </c>
      <c r="BB55" s="61" cm="1">
        <f t="array" aca="1" ref="BB55" ca="1">IF(INDIRECT(ADDRESS(3+$AM55,16,,,"var"))&lt;&gt;"Zn",INDIRECT(ADDRESS(3+$AM55,16,,,"var")),NULL)</f>
        <v>0</v>
      </c>
      <c r="BC55" s="61" t="str" cm="1">
        <f t="array" aca="1" ref="BC55" ca="1">IF(INDIRECT(ADDRESS(3+$AM55,17,,,"var"))&lt;&gt;"&lt;=&gt;",INDIRECT(ADDRESS(3+$AM55,17,,,"var")),NULL)</f>
        <v>&lt;</v>
      </c>
      <c r="BD55" s="61" cm="1">
        <f t="array" aca="1" ref="BD55" ca="1">IF(INDIRECT(ADDRESS(3+$AM55,18,,,"var"))&lt;&gt;"Ti",INDIRECT(ADDRESS(3+$AM55,18,,,"var")),NULL)</f>
        <v>0.01</v>
      </c>
      <c r="BE55" s="64" cm="1">
        <f t="array" aca="1" ref="BE55" ca="1">IF(INDIRECT(ADDRESS(3+$AM55,19,,,"var"))&lt;&gt;"D10",INDIRECT(ADDRESS(3+$AM55,19,,,"var")),NULL)</f>
        <v>0</v>
      </c>
      <c r="BF55" s="64" cm="1">
        <f t="array" aca="1" ref="BF55" ca="1">IF(INDIRECT(ADDRESS(3+$AM55,20,,,"var"))&lt;&gt;"D50",INDIRECT(ADDRESS(3+$AM55,20,,,"var")),NULL)</f>
        <v>0</v>
      </c>
      <c r="BG55" s="64" cm="1">
        <f t="array" aca="1" ref="BG55" ca="1">IF(INDIRECT(ADDRESS(3+$AM55,21,,,"var"))&lt;&gt;"D90",INDIRECT(ADDRESS(3+$AM55,21,,,"var")),NULL)</f>
        <v>0</v>
      </c>
      <c r="BH55" s="64" cm="1">
        <f t="array" aca="1" ref="BH55" ca="1">IF(INDIRECT(ADDRESS(3+$AM55,22,,,"var"))&lt;&gt;"Carney Funnel (s/50g)",INDIRECT(ADDRESS(3+$AM55,22,,,"var")),NULL)</f>
        <v>0</v>
      </c>
      <c r="BI55" s="64" cm="1">
        <f t="array" aca="1" ref="BI55" ca="1">IF(INDIRECT(ADDRESS(3+$AM55,23,,,"var"))&lt;&gt;"Schuttdichte",INDIRECT(ADDRESS(3+$AM55,23,,,"var")),NULL)</f>
        <v>0</v>
      </c>
      <c r="BJ55" s="64" cm="1">
        <f t="array" aca="1" ref="BJ55" ca="1">IF(INDIRECT(ADDRESS(3+$AM55,24,,,"var"))&lt;&gt;"Klopfdichte",INDIRECT(ADDRESS(3+$AM55,24,,,"var")),NULL)</f>
        <v>0</v>
      </c>
      <c r="BK55" s="81"/>
      <c r="BL55" t="str">
        <f>var!AB$4</f>
        <v>parameter and powder check</v>
      </c>
      <c r="BM55" s="81"/>
      <c r="BO55"/>
    </row>
    <row r="56" spans="1:67">
      <c r="A56" s="75">
        <v>2</v>
      </c>
      <c r="B56" s="84">
        <v>15</v>
      </c>
      <c r="C56" s="10" t="str">
        <f>var!Z$5</f>
        <v>Aconity</v>
      </c>
      <c r="D56" s="10" t="str">
        <f>var!AG$6</f>
        <v>Alaf parameter development</v>
      </c>
      <c r="E56" s="10">
        <v>350</v>
      </c>
      <c r="F56" s="84">
        <v>1550</v>
      </c>
      <c r="G56" s="85">
        <v>60</v>
      </c>
      <c r="H56" s="84">
        <v>0.1</v>
      </c>
      <c r="I56" s="21"/>
      <c r="J56" s="10" t="str">
        <f>var!AD$2</f>
        <v>Density cube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86">
        <v>67</v>
      </c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87">
        <v>1.35</v>
      </c>
      <c r="AG56" s="10"/>
      <c r="AH56" s="10">
        <f t="shared" si="0"/>
        <v>33.480000000000004</v>
      </c>
      <c r="AI56" s="10">
        <f t="shared" si="1"/>
        <v>37.634408602150536</v>
      </c>
      <c r="AJ56" s="81"/>
      <c r="AK56" s="82">
        <f>100-Tabelle1[[#This Row],[Porositaet Flaeche repolished IAPT]]</f>
        <v>98.65</v>
      </c>
      <c r="AL56" s="28" t="str" cm="1">
        <f t="array" aca="1" ref="AL56" ca="1">IF(INDIRECT(ADDRESS(3+AM56,2,,,"var"))&lt;&gt;"Name of powder",INDIRECT(ADDRESS(3+AM56,2,,,"var")),NULL)</f>
        <v>AlMgty80</v>
      </c>
      <c r="AM56" s="77">
        <v>-1</v>
      </c>
      <c r="AN56" s="81"/>
      <c r="AO56" s="61" cm="1">
        <f t="array" aca="1" ref="AO56" ca="1">IF(INDIRECT(ADDRESS(3+$AM56,3,,,"var"))&lt;&gt;"&lt;=&gt;",INDIRECT(ADDRESS(3+$AM56,3,,,"var")),NULL)</f>
        <v>0</v>
      </c>
      <c r="AP56" s="61" cm="1">
        <f t="array" aca="1" ref="AP56" ca="1">IF(INDIRECT(ADDRESS(3+$AM56,4,,,"var"))&lt;&gt;"Si",INDIRECT(ADDRESS(3+$AM56,4,,,"var")),NULL)</f>
        <v>0</v>
      </c>
      <c r="AQ56" s="61" cm="1">
        <f t="array" aca="1" ref="AQ56" ca="1">IF(INDIRECT(ADDRESS(3+$AM56,5,,,"var"))&lt;&gt;"&lt;=&gt;",INDIRECT(ADDRESS(3+$AM56,5,,,"var")),NULL)</f>
        <v>0</v>
      </c>
      <c r="AR56" s="61" cm="1">
        <f t="array" aca="1" ref="AR56" ca="1">IF(INDIRECT(ADDRESS(3+$AM56,6,,,"var"))&lt;&gt;"Fe",INDIRECT(ADDRESS(3+$AM56,6,,,"var")),NULL)</f>
        <v>0.15</v>
      </c>
      <c r="AS56" s="61" t="str" cm="1">
        <f t="array" aca="1" ref="AS56" ca="1">IF(INDIRECT(ADDRESS(3+$AM56,7,,,"var"))&lt;&gt;"&lt;=&gt;",INDIRECT(ADDRESS(3+$AM56,7,,,"var")),NULL)</f>
        <v>&lt;</v>
      </c>
      <c r="AT56" s="61" cm="1">
        <f t="array" aca="1" ref="AT56" ca="1">IF(INDIRECT(ADDRESS(3+$AM56,8,,,"var"))&lt;&gt;"Cu",INDIRECT(ADDRESS(3+$AM56,8,,,"var")),NULL)</f>
        <v>0.01</v>
      </c>
      <c r="AU56" s="61" cm="1">
        <f t="array" aca="1" ref="AU56" ca="1">IF(INDIRECT(ADDRESS(3+$AM56,9,,,"var"))&lt;&gt;"&lt;=&gt;",INDIRECT(ADDRESS(3+$AM56,9,,,"var")),NULL)</f>
        <v>0</v>
      </c>
      <c r="AV56" s="61" cm="1">
        <f t="array" aca="1" ref="AV56" ca="1">IF(INDIRECT(ADDRESS(3+$AM56,10,,,"var"))&lt;&gt;"Mn",INDIRECT(ADDRESS(3+$AM56,10,,,"var")),NULL)</f>
        <v>0</v>
      </c>
      <c r="AW56" s="61" cm="1">
        <f t="array" aca="1" ref="AW56" ca="1">IF(INDIRECT(ADDRESS(3+$AM56,11,,,"var"))&lt;&gt;"&lt;=&gt;",INDIRECT(ADDRESS(3+$AM56,11,,,"var")),NULL)</f>
        <v>0</v>
      </c>
      <c r="AX56" s="61" cm="1">
        <f t="array" aca="1" ref="AX56" ca="1">IF(INDIRECT(ADDRESS(3+$AM56,12,,,"var"))&lt;&gt;"Mg",INDIRECT(ADDRESS(3+$AM56,12,,,"var")),NULL)</f>
        <v>8.32</v>
      </c>
      <c r="AY56" s="61" cm="1">
        <f t="array" aca="1" ref="AY56" ca="1">IF(INDIRECT(ADDRESS(3+$AM56,13,,,"var"))&lt;&gt;"&lt;=&gt;",INDIRECT(ADDRESS(3+$AM56,13,,,"var")),NULL)</f>
        <v>0</v>
      </c>
      <c r="AZ56" s="61" cm="1">
        <f t="array" aca="1" ref="AZ56" ca="1">IF(INDIRECT(ADDRESS(3+$AM56,14,,,"var"))&lt;&gt;"Be",INDIRECT(ADDRESS(3+$AM56,14,,,"var")),NULL)</f>
        <v>0</v>
      </c>
      <c r="BA56" s="61" cm="1">
        <f t="array" aca="1" ref="BA56" ca="1">IF(INDIRECT(ADDRESS(3+$AM56,15,,,"var"))&lt;&gt;"&lt;=&gt;",INDIRECT(ADDRESS(3+$AM56,15,,,"var")),NULL)</f>
        <v>0</v>
      </c>
      <c r="BB56" s="61" cm="1">
        <f t="array" aca="1" ref="BB56" ca="1">IF(INDIRECT(ADDRESS(3+$AM56,16,,,"var"))&lt;&gt;"Zn",INDIRECT(ADDRESS(3+$AM56,16,,,"var")),NULL)</f>
        <v>0</v>
      </c>
      <c r="BC56" s="61" t="str" cm="1">
        <f t="array" aca="1" ref="BC56" ca="1">IF(INDIRECT(ADDRESS(3+$AM56,17,,,"var"))&lt;&gt;"&lt;=&gt;",INDIRECT(ADDRESS(3+$AM56,17,,,"var")),NULL)</f>
        <v>&lt;</v>
      </c>
      <c r="BD56" s="61" cm="1">
        <f t="array" aca="1" ref="BD56" ca="1">IF(INDIRECT(ADDRESS(3+$AM56,18,,,"var"))&lt;&gt;"Ti",INDIRECT(ADDRESS(3+$AM56,18,,,"var")),NULL)</f>
        <v>0.01</v>
      </c>
      <c r="BE56" s="64" cm="1">
        <f t="array" aca="1" ref="BE56" ca="1">IF(INDIRECT(ADDRESS(3+$AM56,19,,,"var"))&lt;&gt;"D10",INDIRECT(ADDRESS(3+$AM56,19,,,"var")),NULL)</f>
        <v>0</v>
      </c>
      <c r="BF56" s="64" cm="1">
        <f t="array" aca="1" ref="BF56" ca="1">IF(INDIRECT(ADDRESS(3+$AM56,20,,,"var"))&lt;&gt;"D50",INDIRECT(ADDRESS(3+$AM56,20,,,"var")),NULL)</f>
        <v>0</v>
      </c>
      <c r="BG56" s="64" cm="1">
        <f t="array" aca="1" ref="BG56" ca="1">IF(INDIRECT(ADDRESS(3+$AM56,21,,,"var"))&lt;&gt;"D90",INDIRECT(ADDRESS(3+$AM56,21,,,"var")),NULL)</f>
        <v>0</v>
      </c>
      <c r="BH56" s="64" cm="1">
        <f t="array" aca="1" ref="BH56" ca="1">IF(INDIRECT(ADDRESS(3+$AM56,22,,,"var"))&lt;&gt;"Carney Funnel (s/50g)",INDIRECT(ADDRESS(3+$AM56,22,,,"var")),NULL)</f>
        <v>0</v>
      </c>
      <c r="BI56" s="64" cm="1">
        <f t="array" aca="1" ref="BI56" ca="1">IF(INDIRECT(ADDRESS(3+$AM56,23,,,"var"))&lt;&gt;"Schuttdichte",INDIRECT(ADDRESS(3+$AM56,23,,,"var")),NULL)</f>
        <v>0</v>
      </c>
      <c r="BJ56" s="64" cm="1">
        <f t="array" aca="1" ref="BJ56" ca="1">IF(INDIRECT(ADDRESS(3+$AM56,24,,,"var"))&lt;&gt;"Klopfdichte",INDIRECT(ADDRESS(3+$AM56,24,,,"var")),NULL)</f>
        <v>0</v>
      </c>
      <c r="BK56" s="81"/>
      <c r="BL56" t="str">
        <f>var!AB$4</f>
        <v>parameter and powder check</v>
      </c>
      <c r="BM56" s="81"/>
      <c r="BO56"/>
    </row>
    <row r="57" spans="1:67">
      <c r="A57" s="75">
        <v>2</v>
      </c>
      <c r="B57" s="84">
        <v>16</v>
      </c>
      <c r="C57" s="10" t="str">
        <f>var!Z$5</f>
        <v>Aconity</v>
      </c>
      <c r="D57" s="10" t="str">
        <f>var!AG$6</f>
        <v>Alaf parameter development</v>
      </c>
      <c r="E57" s="10">
        <v>390</v>
      </c>
      <c r="F57" s="84">
        <v>1650</v>
      </c>
      <c r="G57" s="85">
        <v>60</v>
      </c>
      <c r="H57" s="84">
        <v>0.1</v>
      </c>
      <c r="I57" s="21"/>
      <c r="J57" s="10" t="str">
        <f>var!AD$2</f>
        <v>Density cube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86">
        <v>67</v>
      </c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87">
        <v>0.72</v>
      </c>
      <c r="AG57" s="10"/>
      <c r="AH57" s="10">
        <f t="shared" si="0"/>
        <v>35.64</v>
      </c>
      <c r="AI57" s="10">
        <f t="shared" si="1"/>
        <v>39.393939393939391</v>
      </c>
      <c r="AJ57" s="81"/>
      <c r="AK57" s="82">
        <f>100-Tabelle1[[#This Row],[Porositaet Flaeche repolished IAPT]]</f>
        <v>99.28</v>
      </c>
      <c r="AL57" s="28" t="str" cm="1">
        <f t="array" aca="1" ref="AL57" ca="1">IF(INDIRECT(ADDRESS(3+AM57,2,,,"var"))&lt;&gt;"Name of powder",INDIRECT(ADDRESS(3+AM57,2,,,"var")),NULL)</f>
        <v>AlMgty80</v>
      </c>
      <c r="AM57" s="77">
        <v>-1</v>
      </c>
      <c r="AN57" s="81"/>
      <c r="AO57" s="61" cm="1">
        <f t="array" aca="1" ref="AO57" ca="1">IF(INDIRECT(ADDRESS(3+$AM57,3,,,"var"))&lt;&gt;"&lt;=&gt;",INDIRECT(ADDRESS(3+$AM57,3,,,"var")),NULL)</f>
        <v>0</v>
      </c>
      <c r="AP57" s="61" cm="1">
        <f t="array" aca="1" ref="AP57" ca="1">IF(INDIRECT(ADDRESS(3+$AM57,4,,,"var"))&lt;&gt;"Si",INDIRECT(ADDRESS(3+$AM57,4,,,"var")),NULL)</f>
        <v>0</v>
      </c>
      <c r="AQ57" s="61" cm="1">
        <f t="array" aca="1" ref="AQ57" ca="1">IF(INDIRECT(ADDRESS(3+$AM57,5,,,"var"))&lt;&gt;"&lt;=&gt;",INDIRECT(ADDRESS(3+$AM57,5,,,"var")),NULL)</f>
        <v>0</v>
      </c>
      <c r="AR57" s="61" cm="1">
        <f t="array" aca="1" ref="AR57" ca="1">IF(INDIRECT(ADDRESS(3+$AM57,6,,,"var"))&lt;&gt;"Fe",INDIRECT(ADDRESS(3+$AM57,6,,,"var")),NULL)</f>
        <v>0.15</v>
      </c>
      <c r="AS57" s="61" t="str" cm="1">
        <f t="array" aca="1" ref="AS57" ca="1">IF(INDIRECT(ADDRESS(3+$AM57,7,,,"var"))&lt;&gt;"&lt;=&gt;",INDIRECT(ADDRESS(3+$AM57,7,,,"var")),NULL)</f>
        <v>&lt;</v>
      </c>
      <c r="AT57" s="61" cm="1">
        <f t="array" aca="1" ref="AT57" ca="1">IF(INDIRECT(ADDRESS(3+$AM57,8,,,"var"))&lt;&gt;"Cu",INDIRECT(ADDRESS(3+$AM57,8,,,"var")),NULL)</f>
        <v>0.01</v>
      </c>
      <c r="AU57" s="61" cm="1">
        <f t="array" aca="1" ref="AU57" ca="1">IF(INDIRECT(ADDRESS(3+$AM57,9,,,"var"))&lt;&gt;"&lt;=&gt;",INDIRECT(ADDRESS(3+$AM57,9,,,"var")),NULL)</f>
        <v>0</v>
      </c>
      <c r="AV57" s="61" cm="1">
        <f t="array" aca="1" ref="AV57" ca="1">IF(INDIRECT(ADDRESS(3+$AM57,10,,,"var"))&lt;&gt;"Mn",INDIRECT(ADDRESS(3+$AM57,10,,,"var")),NULL)</f>
        <v>0</v>
      </c>
      <c r="AW57" s="61" cm="1">
        <f t="array" aca="1" ref="AW57" ca="1">IF(INDIRECT(ADDRESS(3+$AM57,11,,,"var"))&lt;&gt;"&lt;=&gt;",INDIRECT(ADDRESS(3+$AM57,11,,,"var")),NULL)</f>
        <v>0</v>
      </c>
      <c r="AX57" s="61" cm="1">
        <f t="array" aca="1" ref="AX57" ca="1">IF(INDIRECT(ADDRESS(3+$AM57,12,,,"var"))&lt;&gt;"Mg",INDIRECT(ADDRESS(3+$AM57,12,,,"var")),NULL)</f>
        <v>8.32</v>
      </c>
      <c r="AY57" s="61" cm="1">
        <f t="array" aca="1" ref="AY57" ca="1">IF(INDIRECT(ADDRESS(3+$AM57,13,,,"var"))&lt;&gt;"&lt;=&gt;",INDIRECT(ADDRESS(3+$AM57,13,,,"var")),NULL)</f>
        <v>0</v>
      </c>
      <c r="AZ57" s="61" cm="1">
        <f t="array" aca="1" ref="AZ57" ca="1">IF(INDIRECT(ADDRESS(3+$AM57,14,,,"var"))&lt;&gt;"Be",INDIRECT(ADDRESS(3+$AM57,14,,,"var")),NULL)</f>
        <v>0</v>
      </c>
      <c r="BA57" s="61" cm="1">
        <f t="array" aca="1" ref="BA57" ca="1">IF(INDIRECT(ADDRESS(3+$AM57,15,,,"var"))&lt;&gt;"&lt;=&gt;",INDIRECT(ADDRESS(3+$AM57,15,,,"var")),NULL)</f>
        <v>0</v>
      </c>
      <c r="BB57" s="61" cm="1">
        <f t="array" aca="1" ref="BB57" ca="1">IF(INDIRECT(ADDRESS(3+$AM57,16,,,"var"))&lt;&gt;"Zn",INDIRECT(ADDRESS(3+$AM57,16,,,"var")),NULL)</f>
        <v>0</v>
      </c>
      <c r="BC57" s="61" t="str" cm="1">
        <f t="array" aca="1" ref="BC57" ca="1">IF(INDIRECT(ADDRESS(3+$AM57,17,,,"var"))&lt;&gt;"&lt;=&gt;",INDIRECT(ADDRESS(3+$AM57,17,,,"var")),NULL)</f>
        <v>&lt;</v>
      </c>
      <c r="BD57" s="61" cm="1">
        <f t="array" aca="1" ref="BD57" ca="1">IF(INDIRECT(ADDRESS(3+$AM57,18,,,"var"))&lt;&gt;"Ti",INDIRECT(ADDRESS(3+$AM57,18,,,"var")),NULL)</f>
        <v>0.01</v>
      </c>
      <c r="BE57" s="64" cm="1">
        <f t="array" aca="1" ref="BE57" ca="1">IF(INDIRECT(ADDRESS(3+$AM57,19,,,"var"))&lt;&gt;"D10",INDIRECT(ADDRESS(3+$AM57,19,,,"var")),NULL)</f>
        <v>0</v>
      </c>
      <c r="BF57" s="64" cm="1">
        <f t="array" aca="1" ref="BF57" ca="1">IF(INDIRECT(ADDRESS(3+$AM57,20,,,"var"))&lt;&gt;"D50",INDIRECT(ADDRESS(3+$AM57,20,,,"var")),NULL)</f>
        <v>0</v>
      </c>
      <c r="BG57" s="64" cm="1">
        <f t="array" aca="1" ref="BG57" ca="1">IF(INDIRECT(ADDRESS(3+$AM57,21,,,"var"))&lt;&gt;"D90",INDIRECT(ADDRESS(3+$AM57,21,,,"var")),NULL)</f>
        <v>0</v>
      </c>
      <c r="BH57" s="64" cm="1">
        <f t="array" aca="1" ref="BH57" ca="1">IF(INDIRECT(ADDRESS(3+$AM57,22,,,"var"))&lt;&gt;"Carney Funnel (s/50g)",INDIRECT(ADDRESS(3+$AM57,22,,,"var")),NULL)</f>
        <v>0</v>
      </c>
      <c r="BI57" s="64" cm="1">
        <f t="array" aca="1" ref="BI57" ca="1">IF(INDIRECT(ADDRESS(3+$AM57,23,,,"var"))&lt;&gt;"Schuttdichte",INDIRECT(ADDRESS(3+$AM57,23,,,"var")),NULL)</f>
        <v>0</v>
      </c>
      <c r="BJ57" s="64" cm="1">
        <f t="array" aca="1" ref="BJ57" ca="1">IF(INDIRECT(ADDRESS(3+$AM57,24,,,"var"))&lt;&gt;"Klopfdichte",INDIRECT(ADDRESS(3+$AM57,24,,,"var")),NULL)</f>
        <v>0</v>
      </c>
      <c r="BK57" s="81"/>
      <c r="BL57" t="str">
        <f>var!AB$4</f>
        <v>parameter and powder check</v>
      </c>
      <c r="BM57" s="81"/>
      <c r="BO57"/>
    </row>
    <row r="58" spans="1:67">
      <c r="A58" s="75">
        <v>2</v>
      </c>
      <c r="B58" s="84">
        <v>17</v>
      </c>
      <c r="C58" s="10" t="str">
        <f>var!Z$5</f>
        <v>Aconity</v>
      </c>
      <c r="D58" s="10" t="str">
        <f>var!AG$6</f>
        <v>Alaf parameter development</v>
      </c>
      <c r="E58" s="10">
        <v>370</v>
      </c>
      <c r="F58" s="84">
        <v>1550</v>
      </c>
      <c r="G58" s="85">
        <v>60</v>
      </c>
      <c r="H58" s="84">
        <v>0.1</v>
      </c>
      <c r="I58" s="21"/>
      <c r="J58" s="10" t="str">
        <f>var!AD$2</f>
        <v>Density cube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86">
        <v>67</v>
      </c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87">
        <v>1.1599999999999999</v>
      </c>
      <c r="AG58" s="10"/>
      <c r="AH58" s="10">
        <f t="shared" si="0"/>
        <v>33.480000000000004</v>
      </c>
      <c r="AI58" s="10">
        <f t="shared" si="1"/>
        <v>39.784946236559136</v>
      </c>
      <c r="AJ58" s="81"/>
      <c r="AK58" s="82">
        <f>100-Tabelle1[[#This Row],[Porositaet Flaeche repolished IAPT]]</f>
        <v>98.84</v>
      </c>
      <c r="AL58" s="81" t="str" cm="1">
        <f t="array" aca="1" ref="AL58" ca="1">IF(INDIRECT(ADDRESS(3+AM58,2,,,"var"))&lt;&gt;"Name of powder",INDIRECT(ADDRESS(3+AM58,2,,,"var")),NULL)</f>
        <v>AlMgty80</v>
      </c>
      <c r="AM58" s="77">
        <v>-1</v>
      </c>
      <c r="AN58" s="81"/>
      <c r="AO58" s="61" cm="1">
        <f t="array" aca="1" ref="AO58" ca="1">IF(INDIRECT(ADDRESS(3+$AM58,3,,,"var"))&lt;&gt;"&lt;=&gt;",INDIRECT(ADDRESS(3+$AM58,3,,,"var")),NULL)</f>
        <v>0</v>
      </c>
      <c r="AP58" s="61" cm="1">
        <f t="array" aca="1" ref="AP58" ca="1">IF(INDIRECT(ADDRESS(3+$AM58,4,,,"var"))&lt;&gt;"Si",INDIRECT(ADDRESS(3+$AM58,4,,,"var")),NULL)</f>
        <v>0</v>
      </c>
      <c r="AQ58" s="61" cm="1">
        <f t="array" aca="1" ref="AQ58" ca="1">IF(INDIRECT(ADDRESS(3+$AM58,5,,,"var"))&lt;&gt;"&lt;=&gt;",INDIRECT(ADDRESS(3+$AM58,5,,,"var")),NULL)</f>
        <v>0</v>
      </c>
      <c r="AR58" s="61" cm="1">
        <f t="array" aca="1" ref="AR58" ca="1">IF(INDIRECT(ADDRESS(3+$AM58,6,,,"var"))&lt;&gt;"Fe",INDIRECT(ADDRESS(3+$AM58,6,,,"var")),NULL)</f>
        <v>0.15</v>
      </c>
      <c r="AS58" s="61" t="str" cm="1">
        <f t="array" aca="1" ref="AS58" ca="1">IF(INDIRECT(ADDRESS(3+$AM58,7,,,"var"))&lt;&gt;"&lt;=&gt;",INDIRECT(ADDRESS(3+$AM58,7,,,"var")),NULL)</f>
        <v>&lt;</v>
      </c>
      <c r="AT58" s="61" cm="1">
        <f t="array" aca="1" ref="AT58" ca="1">IF(INDIRECT(ADDRESS(3+$AM58,8,,,"var"))&lt;&gt;"Cu",INDIRECT(ADDRESS(3+$AM58,8,,,"var")),NULL)</f>
        <v>0.01</v>
      </c>
      <c r="AU58" s="61" cm="1">
        <f t="array" aca="1" ref="AU58" ca="1">IF(INDIRECT(ADDRESS(3+$AM58,9,,,"var"))&lt;&gt;"&lt;=&gt;",INDIRECT(ADDRESS(3+$AM58,9,,,"var")),NULL)</f>
        <v>0</v>
      </c>
      <c r="AV58" s="61" cm="1">
        <f t="array" aca="1" ref="AV58" ca="1">IF(INDIRECT(ADDRESS(3+$AM58,10,,,"var"))&lt;&gt;"Mn",INDIRECT(ADDRESS(3+$AM58,10,,,"var")),NULL)</f>
        <v>0</v>
      </c>
      <c r="AW58" s="61" cm="1">
        <f t="array" aca="1" ref="AW58" ca="1">IF(INDIRECT(ADDRESS(3+$AM58,11,,,"var"))&lt;&gt;"&lt;=&gt;",INDIRECT(ADDRESS(3+$AM58,11,,,"var")),NULL)</f>
        <v>0</v>
      </c>
      <c r="AX58" s="61" cm="1">
        <f t="array" aca="1" ref="AX58" ca="1">IF(INDIRECT(ADDRESS(3+$AM58,12,,,"var"))&lt;&gt;"Mg",INDIRECT(ADDRESS(3+$AM58,12,,,"var")),NULL)</f>
        <v>8.32</v>
      </c>
      <c r="AY58" s="61" cm="1">
        <f t="array" aca="1" ref="AY58" ca="1">IF(INDIRECT(ADDRESS(3+$AM58,13,,,"var"))&lt;&gt;"&lt;=&gt;",INDIRECT(ADDRESS(3+$AM58,13,,,"var")),NULL)</f>
        <v>0</v>
      </c>
      <c r="AZ58" s="61" cm="1">
        <f t="array" aca="1" ref="AZ58" ca="1">IF(INDIRECT(ADDRESS(3+$AM58,14,,,"var"))&lt;&gt;"Be",INDIRECT(ADDRESS(3+$AM58,14,,,"var")),NULL)</f>
        <v>0</v>
      </c>
      <c r="BA58" s="61" cm="1">
        <f t="array" aca="1" ref="BA58" ca="1">IF(INDIRECT(ADDRESS(3+$AM58,15,,,"var"))&lt;&gt;"&lt;=&gt;",INDIRECT(ADDRESS(3+$AM58,15,,,"var")),NULL)</f>
        <v>0</v>
      </c>
      <c r="BB58" s="61" cm="1">
        <f t="array" aca="1" ref="BB58" ca="1">IF(INDIRECT(ADDRESS(3+$AM58,16,,,"var"))&lt;&gt;"Zn",INDIRECT(ADDRESS(3+$AM58,16,,,"var")),NULL)</f>
        <v>0</v>
      </c>
      <c r="BC58" s="61" t="str" cm="1">
        <f t="array" aca="1" ref="BC58" ca="1">IF(INDIRECT(ADDRESS(3+$AM58,17,,,"var"))&lt;&gt;"&lt;=&gt;",INDIRECT(ADDRESS(3+$AM58,17,,,"var")),NULL)</f>
        <v>&lt;</v>
      </c>
      <c r="BD58" s="61" cm="1">
        <f t="array" aca="1" ref="BD58" ca="1">IF(INDIRECT(ADDRESS(3+$AM58,18,,,"var"))&lt;&gt;"Ti",INDIRECT(ADDRESS(3+$AM58,18,,,"var")),NULL)</f>
        <v>0.01</v>
      </c>
      <c r="BE58" s="64" cm="1">
        <f t="array" aca="1" ref="BE58" ca="1">IF(INDIRECT(ADDRESS(3+$AM58,19,,,"var"))&lt;&gt;"D10",INDIRECT(ADDRESS(3+$AM58,19,,,"var")),NULL)</f>
        <v>0</v>
      </c>
      <c r="BF58" s="64" cm="1">
        <f t="array" aca="1" ref="BF58" ca="1">IF(INDIRECT(ADDRESS(3+$AM58,20,,,"var"))&lt;&gt;"D50",INDIRECT(ADDRESS(3+$AM58,20,,,"var")),NULL)</f>
        <v>0</v>
      </c>
      <c r="BG58" s="64" cm="1">
        <f t="array" aca="1" ref="BG58" ca="1">IF(INDIRECT(ADDRESS(3+$AM58,21,,,"var"))&lt;&gt;"D90",INDIRECT(ADDRESS(3+$AM58,21,,,"var")),NULL)</f>
        <v>0</v>
      </c>
      <c r="BH58" s="64" cm="1">
        <f t="array" aca="1" ref="BH58" ca="1">IF(INDIRECT(ADDRESS(3+$AM58,22,,,"var"))&lt;&gt;"Carney Funnel (s/50g)",INDIRECT(ADDRESS(3+$AM58,22,,,"var")),NULL)</f>
        <v>0</v>
      </c>
      <c r="BI58" s="64" cm="1">
        <f t="array" aca="1" ref="BI58" ca="1">IF(INDIRECT(ADDRESS(3+$AM58,23,,,"var"))&lt;&gt;"Schuttdichte",INDIRECT(ADDRESS(3+$AM58,23,,,"var")),NULL)</f>
        <v>0</v>
      </c>
      <c r="BJ58" s="64" cm="1">
        <f t="array" aca="1" ref="BJ58" ca="1">IF(INDIRECT(ADDRESS(3+$AM58,24,,,"var"))&lt;&gt;"Klopfdichte",INDIRECT(ADDRESS(3+$AM58,24,,,"var")),NULL)</f>
        <v>0</v>
      </c>
      <c r="BK58" s="81"/>
      <c r="BL58" t="str">
        <f>var!AB$4</f>
        <v>parameter and powder check</v>
      </c>
      <c r="BM58" s="81"/>
      <c r="BO58"/>
    </row>
    <row r="59" spans="1:67">
      <c r="A59" s="75">
        <v>2</v>
      </c>
      <c r="B59" s="84">
        <v>18</v>
      </c>
      <c r="C59" s="10" t="str">
        <f>var!Z$5</f>
        <v>Aconity</v>
      </c>
      <c r="D59" s="10" t="str">
        <f>var!AG$6</f>
        <v>Alaf parameter development</v>
      </c>
      <c r="E59" s="10">
        <v>390</v>
      </c>
      <c r="F59" s="84">
        <v>1550</v>
      </c>
      <c r="G59" s="85">
        <v>60</v>
      </c>
      <c r="H59" s="84">
        <v>0.1</v>
      </c>
      <c r="I59" s="21"/>
      <c r="J59" s="10" t="str">
        <f>var!AD$2</f>
        <v>Density cube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86">
        <v>67</v>
      </c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87">
        <v>1.1299999999999999</v>
      </c>
      <c r="AG59" s="10"/>
      <c r="AH59" s="10">
        <f t="shared" si="0"/>
        <v>33.480000000000004</v>
      </c>
      <c r="AI59" s="10">
        <f t="shared" si="1"/>
        <v>41.935483870967737</v>
      </c>
      <c r="AJ59" s="81"/>
      <c r="AK59" s="82">
        <f>100-Tabelle1[[#This Row],[Porositaet Flaeche repolished IAPT]]</f>
        <v>98.87</v>
      </c>
      <c r="AL59" s="28" t="str" cm="1">
        <f t="array" aca="1" ref="AL59" ca="1">IF(INDIRECT(ADDRESS(3+AM59,2,,,"var"))&lt;&gt;"Name of powder",INDIRECT(ADDRESS(3+AM59,2,,,"var")),NULL)</f>
        <v>AlMgty80</v>
      </c>
      <c r="AM59" s="77">
        <v>-1</v>
      </c>
      <c r="AN59" s="81"/>
      <c r="AO59" s="61" cm="1">
        <f t="array" aca="1" ref="AO59" ca="1">IF(INDIRECT(ADDRESS(3+$AM59,3,,,"var"))&lt;&gt;"&lt;=&gt;",INDIRECT(ADDRESS(3+$AM59,3,,,"var")),NULL)</f>
        <v>0</v>
      </c>
      <c r="AP59" s="61" cm="1">
        <f t="array" aca="1" ref="AP59" ca="1">IF(INDIRECT(ADDRESS(3+$AM59,4,,,"var"))&lt;&gt;"Si",INDIRECT(ADDRESS(3+$AM59,4,,,"var")),NULL)</f>
        <v>0</v>
      </c>
      <c r="AQ59" s="61" cm="1">
        <f t="array" aca="1" ref="AQ59" ca="1">IF(INDIRECT(ADDRESS(3+$AM59,5,,,"var"))&lt;&gt;"&lt;=&gt;",INDIRECT(ADDRESS(3+$AM59,5,,,"var")),NULL)</f>
        <v>0</v>
      </c>
      <c r="AR59" s="61" cm="1">
        <f t="array" aca="1" ref="AR59" ca="1">IF(INDIRECT(ADDRESS(3+$AM59,6,,,"var"))&lt;&gt;"Fe",INDIRECT(ADDRESS(3+$AM59,6,,,"var")),NULL)</f>
        <v>0.15</v>
      </c>
      <c r="AS59" s="61" t="str" cm="1">
        <f t="array" aca="1" ref="AS59" ca="1">IF(INDIRECT(ADDRESS(3+$AM59,7,,,"var"))&lt;&gt;"&lt;=&gt;",INDIRECT(ADDRESS(3+$AM59,7,,,"var")),NULL)</f>
        <v>&lt;</v>
      </c>
      <c r="AT59" s="61" cm="1">
        <f t="array" aca="1" ref="AT59" ca="1">IF(INDIRECT(ADDRESS(3+$AM59,8,,,"var"))&lt;&gt;"Cu",INDIRECT(ADDRESS(3+$AM59,8,,,"var")),NULL)</f>
        <v>0.01</v>
      </c>
      <c r="AU59" s="61" cm="1">
        <f t="array" aca="1" ref="AU59" ca="1">IF(INDIRECT(ADDRESS(3+$AM59,9,,,"var"))&lt;&gt;"&lt;=&gt;",INDIRECT(ADDRESS(3+$AM59,9,,,"var")),NULL)</f>
        <v>0</v>
      </c>
      <c r="AV59" s="61" cm="1">
        <f t="array" aca="1" ref="AV59" ca="1">IF(INDIRECT(ADDRESS(3+$AM59,10,,,"var"))&lt;&gt;"Mn",INDIRECT(ADDRESS(3+$AM59,10,,,"var")),NULL)</f>
        <v>0</v>
      </c>
      <c r="AW59" s="61" cm="1">
        <f t="array" aca="1" ref="AW59" ca="1">IF(INDIRECT(ADDRESS(3+$AM59,11,,,"var"))&lt;&gt;"&lt;=&gt;",INDIRECT(ADDRESS(3+$AM59,11,,,"var")),NULL)</f>
        <v>0</v>
      </c>
      <c r="AX59" s="61" cm="1">
        <f t="array" aca="1" ref="AX59" ca="1">IF(INDIRECT(ADDRESS(3+$AM59,12,,,"var"))&lt;&gt;"Mg",INDIRECT(ADDRESS(3+$AM59,12,,,"var")),NULL)</f>
        <v>8.32</v>
      </c>
      <c r="AY59" s="61" cm="1">
        <f t="array" aca="1" ref="AY59" ca="1">IF(INDIRECT(ADDRESS(3+$AM59,13,,,"var"))&lt;&gt;"&lt;=&gt;",INDIRECT(ADDRESS(3+$AM59,13,,,"var")),NULL)</f>
        <v>0</v>
      </c>
      <c r="AZ59" s="61" cm="1">
        <f t="array" aca="1" ref="AZ59" ca="1">IF(INDIRECT(ADDRESS(3+$AM59,14,,,"var"))&lt;&gt;"Be",INDIRECT(ADDRESS(3+$AM59,14,,,"var")),NULL)</f>
        <v>0</v>
      </c>
      <c r="BA59" s="61" cm="1">
        <f t="array" aca="1" ref="BA59" ca="1">IF(INDIRECT(ADDRESS(3+$AM59,15,,,"var"))&lt;&gt;"&lt;=&gt;",INDIRECT(ADDRESS(3+$AM59,15,,,"var")),NULL)</f>
        <v>0</v>
      </c>
      <c r="BB59" s="61" cm="1">
        <f t="array" aca="1" ref="BB59" ca="1">IF(INDIRECT(ADDRESS(3+$AM59,16,,,"var"))&lt;&gt;"Zn",INDIRECT(ADDRESS(3+$AM59,16,,,"var")),NULL)</f>
        <v>0</v>
      </c>
      <c r="BC59" s="61" t="str" cm="1">
        <f t="array" aca="1" ref="BC59" ca="1">IF(INDIRECT(ADDRESS(3+$AM59,17,,,"var"))&lt;&gt;"&lt;=&gt;",INDIRECT(ADDRESS(3+$AM59,17,,,"var")),NULL)</f>
        <v>&lt;</v>
      </c>
      <c r="BD59" s="61" cm="1">
        <f t="array" aca="1" ref="BD59" ca="1">IF(INDIRECT(ADDRESS(3+$AM59,18,,,"var"))&lt;&gt;"Ti",INDIRECT(ADDRESS(3+$AM59,18,,,"var")),NULL)</f>
        <v>0.01</v>
      </c>
      <c r="BE59" s="64" cm="1">
        <f t="array" aca="1" ref="BE59" ca="1">IF(INDIRECT(ADDRESS(3+$AM59,19,,,"var"))&lt;&gt;"D10",INDIRECT(ADDRESS(3+$AM59,19,,,"var")),NULL)</f>
        <v>0</v>
      </c>
      <c r="BF59" s="64" cm="1">
        <f t="array" aca="1" ref="BF59" ca="1">IF(INDIRECT(ADDRESS(3+$AM59,20,,,"var"))&lt;&gt;"D50",INDIRECT(ADDRESS(3+$AM59,20,,,"var")),NULL)</f>
        <v>0</v>
      </c>
      <c r="BG59" s="64" cm="1">
        <f t="array" aca="1" ref="BG59" ca="1">IF(INDIRECT(ADDRESS(3+$AM59,21,,,"var"))&lt;&gt;"D90",INDIRECT(ADDRESS(3+$AM59,21,,,"var")),NULL)</f>
        <v>0</v>
      </c>
      <c r="BH59" s="64" cm="1">
        <f t="array" aca="1" ref="BH59" ca="1">IF(INDIRECT(ADDRESS(3+$AM59,22,,,"var"))&lt;&gt;"Carney Funnel (s/50g)",INDIRECT(ADDRESS(3+$AM59,22,,,"var")),NULL)</f>
        <v>0</v>
      </c>
      <c r="BI59" s="64" cm="1">
        <f t="array" aca="1" ref="BI59" ca="1">IF(INDIRECT(ADDRESS(3+$AM59,23,,,"var"))&lt;&gt;"Schuttdichte",INDIRECT(ADDRESS(3+$AM59,23,,,"var")),NULL)</f>
        <v>0</v>
      </c>
      <c r="BJ59" s="64" cm="1">
        <f t="array" aca="1" ref="BJ59" ca="1">IF(INDIRECT(ADDRESS(3+$AM59,24,,,"var"))&lt;&gt;"Klopfdichte",INDIRECT(ADDRESS(3+$AM59,24,,,"var")),NULL)</f>
        <v>0</v>
      </c>
      <c r="BK59" s="81"/>
      <c r="BL59" t="str">
        <f>var!AB$4</f>
        <v>parameter and powder check</v>
      </c>
      <c r="BM59" s="81"/>
      <c r="BO59"/>
    </row>
    <row r="60" spans="1:67">
      <c r="A60" s="75">
        <v>3</v>
      </c>
      <c r="B60" s="84">
        <v>1</v>
      </c>
      <c r="C60" s="10" t="str">
        <f>var!Z$5</f>
        <v>Aconity</v>
      </c>
      <c r="D60" s="10" t="str">
        <f>var!AG$6</f>
        <v>Alaf parameter development</v>
      </c>
      <c r="E60" s="10">
        <v>275</v>
      </c>
      <c r="F60" s="10">
        <v>1500</v>
      </c>
      <c r="G60" s="85">
        <v>50</v>
      </c>
      <c r="H60" s="10">
        <v>0.19</v>
      </c>
      <c r="I60" s="21"/>
      <c r="J60" s="10" t="str">
        <f>var!AD$2</f>
        <v>Density cube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>
        <v>6.6434899999999999</v>
      </c>
      <c r="AG60" s="10"/>
      <c r="AH60" s="10">
        <f t="shared" si="0"/>
        <v>51.300000000000004</v>
      </c>
      <c r="AI60" s="10">
        <f t="shared" si="1"/>
        <v>19.298245614035089</v>
      </c>
      <c r="AJ60" s="81"/>
      <c r="AK60" s="82">
        <f>100-Tabelle1[[#This Row],[Porositaet Flaeche repolished IAPT]]</f>
        <v>93.35651</v>
      </c>
      <c r="AL60" s="28" t="str" cm="1">
        <f t="array" aca="1" ref="AL60" ca="1">IF(INDIRECT(ADDRESS(3+AM60,2,,,"var"))&lt;&gt;"Name of powder",INDIRECT(ADDRESS(3+AM60,2,,,"var")),NULL)</f>
        <v>AlMgty80</v>
      </c>
      <c r="AM60" s="77">
        <v>-1</v>
      </c>
      <c r="AN60" s="81"/>
      <c r="AO60" s="61" cm="1">
        <f t="array" aca="1" ref="AO60" ca="1">IF(INDIRECT(ADDRESS(3+$AM60,3,,,"var"))&lt;&gt;"&lt;=&gt;",INDIRECT(ADDRESS(3+$AM60,3,,,"var")),NULL)</f>
        <v>0</v>
      </c>
      <c r="AP60" s="61" cm="1">
        <f t="array" aca="1" ref="AP60" ca="1">IF(INDIRECT(ADDRESS(3+$AM60,4,,,"var"))&lt;&gt;"Si",INDIRECT(ADDRESS(3+$AM60,4,,,"var")),NULL)</f>
        <v>0</v>
      </c>
      <c r="AQ60" s="61" cm="1">
        <f t="array" aca="1" ref="AQ60" ca="1">IF(INDIRECT(ADDRESS(3+$AM60,5,,,"var"))&lt;&gt;"&lt;=&gt;",INDIRECT(ADDRESS(3+$AM60,5,,,"var")),NULL)</f>
        <v>0</v>
      </c>
      <c r="AR60" s="61" cm="1">
        <f t="array" aca="1" ref="AR60" ca="1">IF(INDIRECT(ADDRESS(3+$AM60,6,,,"var"))&lt;&gt;"Fe",INDIRECT(ADDRESS(3+$AM60,6,,,"var")),NULL)</f>
        <v>0.15</v>
      </c>
      <c r="AS60" s="61" t="str" cm="1">
        <f t="array" aca="1" ref="AS60" ca="1">IF(INDIRECT(ADDRESS(3+$AM60,7,,,"var"))&lt;&gt;"&lt;=&gt;",INDIRECT(ADDRESS(3+$AM60,7,,,"var")),NULL)</f>
        <v>&lt;</v>
      </c>
      <c r="AT60" s="61" cm="1">
        <f t="array" aca="1" ref="AT60" ca="1">IF(INDIRECT(ADDRESS(3+$AM60,8,,,"var"))&lt;&gt;"Cu",INDIRECT(ADDRESS(3+$AM60,8,,,"var")),NULL)</f>
        <v>0.01</v>
      </c>
      <c r="AU60" s="61" cm="1">
        <f t="array" aca="1" ref="AU60" ca="1">IF(INDIRECT(ADDRESS(3+$AM60,9,,,"var"))&lt;&gt;"&lt;=&gt;",INDIRECT(ADDRESS(3+$AM60,9,,,"var")),NULL)</f>
        <v>0</v>
      </c>
      <c r="AV60" s="61" cm="1">
        <f t="array" aca="1" ref="AV60" ca="1">IF(INDIRECT(ADDRESS(3+$AM60,10,,,"var"))&lt;&gt;"Mn",INDIRECT(ADDRESS(3+$AM60,10,,,"var")),NULL)</f>
        <v>0</v>
      </c>
      <c r="AW60" s="61" cm="1">
        <f t="array" aca="1" ref="AW60" ca="1">IF(INDIRECT(ADDRESS(3+$AM60,11,,,"var"))&lt;&gt;"&lt;=&gt;",INDIRECT(ADDRESS(3+$AM60,11,,,"var")),NULL)</f>
        <v>0</v>
      </c>
      <c r="AX60" s="61" cm="1">
        <f t="array" aca="1" ref="AX60" ca="1">IF(INDIRECT(ADDRESS(3+$AM60,12,,,"var"))&lt;&gt;"Mg",INDIRECT(ADDRESS(3+$AM60,12,,,"var")),NULL)</f>
        <v>8.32</v>
      </c>
      <c r="AY60" s="61" cm="1">
        <f t="array" aca="1" ref="AY60" ca="1">IF(INDIRECT(ADDRESS(3+$AM60,13,,,"var"))&lt;&gt;"&lt;=&gt;",INDIRECT(ADDRESS(3+$AM60,13,,,"var")),NULL)</f>
        <v>0</v>
      </c>
      <c r="AZ60" s="61" cm="1">
        <f t="array" aca="1" ref="AZ60" ca="1">IF(INDIRECT(ADDRESS(3+$AM60,14,,,"var"))&lt;&gt;"Be",INDIRECT(ADDRESS(3+$AM60,14,,,"var")),NULL)</f>
        <v>0</v>
      </c>
      <c r="BA60" s="61" cm="1">
        <f t="array" aca="1" ref="BA60" ca="1">IF(INDIRECT(ADDRESS(3+$AM60,15,,,"var"))&lt;&gt;"&lt;=&gt;",INDIRECT(ADDRESS(3+$AM60,15,,,"var")),NULL)</f>
        <v>0</v>
      </c>
      <c r="BB60" s="61" cm="1">
        <f t="array" aca="1" ref="BB60" ca="1">IF(INDIRECT(ADDRESS(3+$AM60,16,,,"var"))&lt;&gt;"Zn",INDIRECT(ADDRESS(3+$AM60,16,,,"var")),NULL)</f>
        <v>0</v>
      </c>
      <c r="BC60" s="61" t="str" cm="1">
        <f t="array" aca="1" ref="BC60" ca="1">IF(INDIRECT(ADDRESS(3+$AM60,17,,,"var"))&lt;&gt;"&lt;=&gt;",INDIRECT(ADDRESS(3+$AM60,17,,,"var")),NULL)</f>
        <v>&lt;</v>
      </c>
      <c r="BD60" s="61" cm="1">
        <f t="array" aca="1" ref="BD60" ca="1">IF(INDIRECT(ADDRESS(3+$AM60,18,,,"var"))&lt;&gt;"Ti",INDIRECT(ADDRESS(3+$AM60,18,,,"var")),NULL)</f>
        <v>0.01</v>
      </c>
      <c r="BE60" s="64" cm="1">
        <f t="array" aca="1" ref="BE60" ca="1">IF(INDIRECT(ADDRESS(3+$AM60,19,,,"var"))&lt;&gt;"D10",INDIRECT(ADDRESS(3+$AM60,19,,,"var")),NULL)</f>
        <v>0</v>
      </c>
      <c r="BF60" s="64" cm="1">
        <f t="array" aca="1" ref="BF60" ca="1">IF(INDIRECT(ADDRESS(3+$AM60,20,,,"var"))&lt;&gt;"D50",INDIRECT(ADDRESS(3+$AM60,20,,,"var")),NULL)</f>
        <v>0</v>
      </c>
      <c r="BG60" s="64" cm="1">
        <f t="array" aca="1" ref="BG60" ca="1">IF(INDIRECT(ADDRESS(3+$AM60,21,,,"var"))&lt;&gt;"D90",INDIRECT(ADDRESS(3+$AM60,21,,,"var")),NULL)</f>
        <v>0</v>
      </c>
      <c r="BH60" s="64" cm="1">
        <f t="array" aca="1" ref="BH60" ca="1">IF(INDIRECT(ADDRESS(3+$AM60,22,,,"var"))&lt;&gt;"Carney Funnel (s/50g)",INDIRECT(ADDRESS(3+$AM60,22,,,"var")),NULL)</f>
        <v>0</v>
      </c>
      <c r="BI60" s="64" cm="1">
        <f t="array" aca="1" ref="BI60" ca="1">IF(INDIRECT(ADDRESS(3+$AM60,23,,,"var"))&lt;&gt;"Schuttdichte",INDIRECT(ADDRESS(3+$AM60,23,,,"var")),NULL)</f>
        <v>0</v>
      </c>
      <c r="BJ60" s="64" cm="1">
        <f t="array" aca="1" ref="BJ60" ca="1">IF(INDIRECT(ADDRESS(3+$AM60,24,,,"var"))&lt;&gt;"Klopfdichte",INDIRECT(ADDRESS(3+$AM60,24,,,"var")),NULL)</f>
        <v>0</v>
      </c>
      <c r="BK60" s="81"/>
      <c r="BL60" t="str">
        <f>var!AB$4</f>
        <v>parameter and powder check</v>
      </c>
      <c r="BM60" s="65"/>
      <c r="BO60"/>
    </row>
    <row r="61" spans="1:67">
      <c r="A61" s="75">
        <v>3</v>
      </c>
      <c r="B61" s="84">
        <v>2</v>
      </c>
      <c r="C61" s="10" t="str">
        <f>var!Z$5</f>
        <v>Aconity</v>
      </c>
      <c r="D61" s="10" t="str">
        <f>var!AG$6</f>
        <v>Alaf parameter development</v>
      </c>
      <c r="E61" s="10">
        <v>275</v>
      </c>
      <c r="F61" s="10">
        <v>1500</v>
      </c>
      <c r="G61" s="85">
        <v>50</v>
      </c>
      <c r="H61" s="10">
        <v>0.14000000000000001</v>
      </c>
      <c r="I61" s="21"/>
      <c r="J61" s="10" t="str">
        <f>var!AD$2</f>
        <v>Density cube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>
        <v>2.4788899999999998</v>
      </c>
      <c r="AG61" s="10"/>
      <c r="AH61" s="10">
        <f t="shared" si="0"/>
        <v>37.800000000000004</v>
      </c>
      <c r="AI61" s="10">
        <f t="shared" si="1"/>
        <v>26.190476190476186</v>
      </c>
      <c r="AJ61" s="81"/>
      <c r="AK61" s="82">
        <f>100-Tabelle1[[#This Row],[Porositaet Flaeche repolished IAPT]]</f>
        <v>97.521109999999993</v>
      </c>
      <c r="AL61" s="81" t="str" cm="1">
        <f t="array" aca="1" ref="AL61" ca="1">IF(INDIRECT(ADDRESS(3+AM61,2,,,"var"))&lt;&gt;"Name of powder",INDIRECT(ADDRESS(3+AM61,2,,,"var")),NULL)</f>
        <v>AlMgty80</v>
      </c>
      <c r="AM61" s="77">
        <v>-1</v>
      </c>
      <c r="AN61" s="81"/>
      <c r="AO61" s="61" cm="1">
        <f t="array" aca="1" ref="AO61" ca="1">IF(INDIRECT(ADDRESS(3+$AM61,3,,,"var"))&lt;&gt;"&lt;=&gt;",INDIRECT(ADDRESS(3+$AM61,3,,,"var")),NULL)</f>
        <v>0</v>
      </c>
      <c r="AP61" s="61" cm="1">
        <f t="array" aca="1" ref="AP61" ca="1">IF(INDIRECT(ADDRESS(3+$AM61,4,,,"var"))&lt;&gt;"Si",INDIRECT(ADDRESS(3+$AM61,4,,,"var")),NULL)</f>
        <v>0</v>
      </c>
      <c r="AQ61" s="61" cm="1">
        <f t="array" aca="1" ref="AQ61" ca="1">IF(INDIRECT(ADDRESS(3+$AM61,5,,,"var"))&lt;&gt;"&lt;=&gt;",INDIRECT(ADDRESS(3+$AM61,5,,,"var")),NULL)</f>
        <v>0</v>
      </c>
      <c r="AR61" s="61" cm="1">
        <f t="array" aca="1" ref="AR61" ca="1">IF(INDIRECT(ADDRESS(3+$AM61,6,,,"var"))&lt;&gt;"Fe",INDIRECT(ADDRESS(3+$AM61,6,,,"var")),NULL)</f>
        <v>0.15</v>
      </c>
      <c r="AS61" s="61" t="str" cm="1">
        <f t="array" aca="1" ref="AS61" ca="1">IF(INDIRECT(ADDRESS(3+$AM61,7,,,"var"))&lt;&gt;"&lt;=&gt;",INDIRECT(ADDRESS(3+$AM61,7,,,"var")),NULL)</f>
        <v>&lt;</v>
      </c>
      <c r="AT61" s="61" cm="1">
        <f t="array" aca="1" ref="AT61" ca="1">IF(INDIRECT(ADDRESS(3+$AM61,8,,,"var"))&lt;&gt;"Cu",INDIRECT(ADDRESS(3+$AM61,8,,,"var")),NULL)</f>
        <v>0.01</v>
      </c>
      <c r="AU61" s="61" cm="1">
        <f t="array" aca="1" ref="AU61" ca="1">IF(INDIRECT(ADDRESS(3+$AM61,9,,,"var"))&lt;&gt;"&lt;=&gt;",INDIRECT(ADDRESS(3+$AM61,9,,,"var")),NULL)</f>
        <v>0</v>
      </c>
      <c r="AV61" s="61" cm="1">
        <f t="array" aca="1" ref="AV61" ca="1">IF(INDIRECT(ADDRESS(3+$AM61,10,,,"var"))&lt;&gt;"Mn",INDIRECT(ADDRESS(3+$AM61,10,,,"var")),NULL)</f>
        <v>0</v>
      </c>
      <c r="AW61" s="61" cm="1">
        <f t="array" aca="1" ref="AW61" ca="1">IF(INDIRECT(ADDRESS(3+$AM61,11,,,"var"))&lt;&gt;"&lt;=&gt;",INDIRECT(ADDRESS(3+$AM61,11,,,"var")),NULL)</f>
        <v>0</v>
      </c>
      <c r="AX61" s="61" cm="1">
        <f t="array" aca="1" ref="AX61" ca="1">IF(INDIRECT(ADDRESS(3+$AM61,12,,,"var"))&lt;&gt;"Mg",INDIRECT(ADDRESS(3+$AM61,12,,,"var")),NULL)</f>
        <v>8.32</v>
      </c>
      <c r="AY61" s="61" cm="1">
        <f t="array" aca="1" ref="AY61" ca="1">IF(INDIRECT(ADDRESS(3+$AM61,13,,,"var"))&lt;&gt;"&lt;=&gt;",INDIRECT(ADDRESS(3+$AM61,13,,,"var")),NULL)</f>
        <v>0</v>
      </c>
      <c r="AZ61" s="61" cm="1">
        <f t="array" aca="1" ref="AZ61" ca="1">IF(INDIRECT(ADDRESS(3+$AM61,14,,,"var"))&lt;&gt;"Be",INDIRECT(ADDRESS(3+$AM61,14,,,"var")),NULL)</f>
        <v>0</v>
      </c>
      <c r="BA61" s="61" cm="1">
        <f t="array" aca="1" ref="BA61" ca="1">IF(INDIRECT(ADDRESS(3+$AM61,15,,,"var"))&lt;&gt;"&lt;=&gt;",INDIRECT(ADDRESS(3+$AM61,15,,,"var")),NULL)</f>
        <v>0</v>
      </c>
      <c r="BB61" s="61" cm="1">
        <f t="array" aca="1" ref="BB61" ca="1">IF(INDIRECT(ADDRESS(3+$AM61,16,,,"var"))&lt;&gt;"Zn",INDIRECT(ADDRESS(3+$AM61,16,,,"var")),NULL)</f>
        <v>0</v>
      </c>
      <c r="BC61" s="61" t="str" cm="1">
        <f t="array" aca="1" ref="BC61" ca="1">IF(INDIRECT(ADDRESS(3+$AM61,17,,,"var"))&lt;&gt;"&lt;=&gt;",INDIRECT(ADDRESS(3+$AM61,17,,,"var")),NULL)</f>
        <v>&lt;</v>
      </c>
      <c r="BD61" s="61" cm="1">
        <f t="array" aca="1" ref="BD61" ca="1">IF(INDIRECT(ADDRESS(3+$AM61,18,,,"var"))&lt;&gt;"Ti",INDIRECT(ADDRESS(3+$AM61,18,,,"var")),NULL)</f>
        <v>0.01</v>
      </c>
      <c r="BE61" s="64" cm="1">
        <f t="array" aca="1" ref="BE61" ca="1">IF(INDIRECT(ADDRESS(3+$AM61,19,,,"var"))&lt;&gt;"D10",INDIRECT(ADDRESS(3+$AM61,19,,,"var")),NULL)</f>
        <v>0</v>
      </c>
      <c r="BF61" s="64" cm="1">
        <f t="array" aca="1" ref="BF61" ca="1">IF(INDIRECT(ADDRESS(3+$AM61,20,,,"var"))&lt;&gt;"D50",INDIRECT(ADDRESS(3+$AM61,20,,,"var")),NULL)</f>
        <v>0</v>
      </c>
      <c r="BG61" s="64" cm="1">
        <f t="array" aca="1" ref="BG61" ca="1">IF(INDIRECT(ADDRESS(3+$AM61,21,,,"var"))&lt;&gt;"D90",INDIRECT(ADDRESS(3+$AM61,21,,,"var")),NULL)</f>
        <v>0</v>
      </c>
      <c r="BH61" s="64" cm="1">
        <f t="array" aca="1" ref="BH61" ca="1">IF(INDIRECT(ADDRESS(3+$AM61,22,,,"var"))&lt;&gt;"Carney Funnel (s/50g)",INDIRECT(ADDRESS(3+$AM61,22,,,"var")),NULL)</f>
        <v>0</v>
      </c>
      <c r="BI61" s="64" cm="1">
        <f t="array" aca="1" ref="BI61" ca="1">IF(INDIRECT(ADDRESS(3+$AM61,23,,,"var"))&lt;&gt;"Schuttdichte",INDIRECT(ADDRESS(3+$AM61,23,,,"var")),NULL)</f>
        <v>0</v>
      </c>
      <c r="BJ61" s="64" cm="1">
        <f t="array" aca="1" ref="BJ61" ca="1">IF(INDIRECT(ADDRESS(3+$AM61,24,,,"var"))&lt;&gt;"Klopfdichte",INDIRECT(ADDRESS(3+$AM61,24,,,"var")),NULL)</f>
        <v>0</v>
      </c>
      <c r="BK61" s="81"/>
      <c r="BL61" t="str">
        <f>var!AB$4</f>
        <v>parameter and powder check</v>
      </c>
      <c r="BM61" s="65"/>
      <c r="BO61"/>
    </row>
    <row r="62" spans="1:67">
      <c r="A62" s="75">
        <v>3</v>
      </c>
      <c r="B62" s="84">
        <v>3</v>
      </c>
      <c r="C62" s="10" t="str">
        <f>var!Z$5</f>
        <v>Aconity</v>
      </c>
      <c r="D62" s="10" t="str">
        <f>var!AG$6</f>
        <v>Alaf parameter development</v>
      </c>
      <c r="E62" s="10">
        <v>275</v>
      </c>
      <c r="F62" s="10">
        <v>1500</v>
      </c>
      <c r="G62" s="85">
        <v>50</v>
      </c>
      <c r="H62" s="10">
        <v>0.09</v>
      </c>
      <c r="I62" s="21"/>
      <c r="J62" s="10" t="str">
        <f>var!AD$2</f>
        <v>Density cube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>
        <v>0.77673999999999999</v>
      </c>
      <c r="AG62" s="10"/>
      <c r="AH62" s="10">
        <f t="shared" si="0"/>
        <v>24.3</v>
      </c>
      <c r="AI62" s="10">
        <f t="shared" si="1"/>
        <v>40.74074074074074</v>
      </c>
      <c r="AJ62" s="81"/>
      <c r="AK62" s="82">
        <f>100-Tabelle1[[#This Row],[Porositaet Flaeche repolished IAPT]]</f>
        <v>99.223259999999996</v>
      </c>
      <c r="AL62" s="28" t="str" cm="1">
        <f t="array" aca="1" ref="AL62" ca="1">IF(INDIRECT(ADDRESS(3+AM62,2,,,"var"))&lt;&gt;"Name of powder",INDIRECT(ADDRESS(3+AM62,2,,,"var")),NULL)</f>
        <v>AlMgty80</v>
      </c>
      <c r="AM62" s="77">
        <v>-1</v>
      </c>
      <c r="AN62" s="81"/>
      <c r="AO62" s="61" cm="1">
        <f t="array" aca="1" ref="AO62" ca="1">IF(INDIRECT(ADDRESS(3+$AM62,3,,,"var"))&lt;&gt;"&lt;=&gt;",INDIRECT(ADDRESS(3+$AM62,3,,,"var")),NULL)</f>
        <v>0</v>
      </c>
      <c r="AP62" s="61" cm="1">
        <f t="array" aca="1" ref="AP62" ca="1">IF(INDIRECT(ADDRESS(3+$AM62,4,,,"var"))&lt;&gt;"Si",INDIRECT(ADDRESS(3+$AM62,4,,,"var")),NULL)</f>
        <v>0</v>
      </c>
      <c r="AQ62" s="61" cm="1">
        <f t="array" aca="1" ref="AQ62" ca="1">IF(INDIRECT(ADDRESS(3+$AM62,5,,,"var"))&lt;&gt;"&lt;=&gt;",INDIRECT(ADDRESS(3+$AM62,5,,,"var")),NULL)</f>
        <v>0</v>
      </c>
      <c r="AR62" s="61" cm="1">
        <f t="array" aca="1" ref="AR62" ca="1">IF(INDIRECT(ADDRESS(3+$AM62,6,,,"var"))&lt;&gt;"Fe",INDIRECT(ADDRESS(3+$AM62,6,,,"var")),NULL)</f>
        <v>0.15</v>
      </c>
      <c r="AS62" s="61" t="str" cm="1">
        <f t="array" aca="1" ref="AS62" ca="1">IF(INDIRECT(ADDRESS(3+$AM62,7,,,"var"))&lt;&gt;"&lt;=&gt;",INDIRECT(ADDRESS(3+$AM62,7,,,"var")),NULL)</f>
        <v>&lt;</v>
      </c>
      <c r="AT62" s="61" cm="1">
        <f t="array" aca="1" ref="AT62" ca="1">IF(INDIRECT(ADDRESS(3+$AM62,8,,,"var"))&lt;&gt;"Cu",INDIRECT(ADDRESS(3+$AM62,8,,,"var")),NULL)</f>
        <v>0.01</v>
      </c>
      <c r="AU62" s="61" cm="1">
        <f t="array" aca="1" ref="AU62" ca="1">IF(INDIRECT(ADDRESS(3+$AM62,9,,,"var"))&lt;&gt;"&lt;=&gt;",INDIRECT(ADDRESS(3+$AM62,9,,,"var")),NULL)</f>
        <v>0</v>
      </c>
      <c r="AV62" s="61" cm="1">
        <f t="array" aca="1" ref="AV62" ca="1">IF(INDIRECT(ADDRESS(3+$AM62,10,,,"var"))&lt;&gt;"Mn",INDIRECT(ADDRESS(3+$AM62,10,,,"var")),NULL)</f>
        <v>0</v>
      </c>
      <c r="AW62" s="61" cm="1">
        <f t="array" aca="1" ref="AW62" ca="1">IF(INDIRECT(ADDRESS(3+$AM62,11,,,"var"))&lt;&gt;"&lt;=&gt;",INDIRECT(ADDRESS(3+$AM62,11,,,"var")),NULL)</f>
        <v>0</v>
      </c>
      <c r="AX62" s="61" cm="1">
        <f t="array" aca="1" ref="AX62" ca="1">IF(INDIRECT(ADDRESS(3+$AM62,12,,,"var"))&lt;&gt;"Mg",INDIRECT(ADDRESS(3+$AM62,12,,,"var")),NULL)</f>
        <v>8.32</v>
      </c>
      <c r="AY62" s="61" cm="1">
        <f t="array" aca="1" ref="AY62" ca="1">IF(INDIRECT(ADDRESS(3+$AM62,13,,,"var"))&lt;&gt;"&lt;=&gt;",INDIRECT(ADDRESS(3+$AM62,13,,,"var")),NULL)</f>
        <v>0</v>
      </c>
      <c r="AZ62" s="61" cm="1">
        <f t="array" aca="1" ref="AZ62" ca="1">IF(INDIRECT(ADDRESS(3+$AM62,14,,,"var"))&lt;&gt;"Be",INDIRECT(ADDRESS(3+$AM62,14,,,"var")),NULL)</f>
        <v>0</v>
      </c>
      <c r="BA62" s="61" cm="1">
        <f t="array" aca="1" ref="BA62" ca="1">IF(INDIRECT(ADDRESS(3+$AM62,15,,,"var"))&lt;&gt;"&lt;=&gt;",INDIRECT(ADDRESS(3+$AM62,15,,,"var")),NULL)</f>
        <v>0</v>
      </c>
      <c r="BB62" s="61" cm="1">
        <f t="array" aca="1" ref="BB62" ca="1">IF(INDIRECT(ADDRESS(3+$AM62,16,,,"var"))&lt;&gt;"Zn",INDIRECT(ADDRESS(3+$AM62,16,,,"var")),NULL)</f>
        <v>0</v>
      </c>
      <c r="BC62" s="61" t="str" cm="1">
        <f t="array" aca="1" ref="BC62" ca="1">IF(INDIRECT(ADDRESS(3+$AM62,17,,,"var"))&lt;&gt;"&lt;=&gt;",INDIRECT(ADDRESS(3+$AM62,17,,,"var")),NULL)</f>
        <v>&lt;</v>
      </c>
      <c r="BD62" s="61" cm="1">
        <f t="array" aca="1" ref="BD62" ca="1">IF(INDIRECT(ADDRESS(3+$AM62,18,,,"var"))&lt;&gt;"Ti",INDIRECT(ADDRESS(3+$AM62,18,,,"var")),NULL)</f>
        <v>0.01</v>
      </c>
      <c r="BE62" s="64" cm="1">
        <f t="array" aca="1" ref="BE62" ca="1">IF(INDIRECT(ADDRESS(3+$AM62,19,,,"var"))&lt;&gt;"D10",INDIRECT(ADDRESS(3+$AM62,19,,,"var")),NULL)</f>
        <v>0</v>
      </c>
      <c r="BF62" s="64" cm="1">
        <f t="array" aca="1" ref="BF62" ca="1">IF(INDIRECT(ADDRESS(3+$AM62,20,,,"var"))&lt;&gt;"D50",INDIRECT(ADDRESS(3+$AM62,20,,,"var")),NULL)</f>
        <v>0</v>
      </c>
      <c r="BG62" s="64" cm="1">
        <f t="array" aca="1" ref="BG62" ca="1">IF(INDIRECT(ADDRESS(3+$AM62,21,,,"var"))&lt;&gt;"D90",INDIRECT(ADDRESS(3+$AM62,21,,,"var")),NULL)</f>
        <v>0</v>
      </c>
      <c r="BH62" s="64" cm="1">
        <f t="array" aca="1" ref="BH62" ca="1">IF(INDIRECT(ADDRESS(3+$AM62,22,,,"var"))&lt;&gt;"Carney Funnel (s/50g)",INDIRECT(ADDRESS(3+$AM62,22,,,"var")),NULL)</f>
        <v>0</v>
      </c>
      <c r="BI62" s="64" cm="1">
        <f t="array" aca="1" ref="BI62" ca="1">IF(INDIRECT(ADDRESS(3+$AM62,23,,,"var"))&lt;&gt;"Schuttdichte",INDIRECT(ADDRESS(3+$AM62,23,,,"var")),NULL)</f>
        <v>0</v>
      </c>
      <c r="BJ62" s="64" cm="1">
        <f t="array" aca="1" ref="BJ62" ca="1">IF(INDIRECT(ADDRESS(3+$AM62,24,,,"var"))&lt;&gt;"Klopfdichte",INDIRECT(ADDRESS(3+$AM62,24,,,"var")),NULL)</f>
        <v>0</v>
      </c>
      <c r="BK62" s="81"/>
      <c r="BL62" t="str">
        <f>var!AB$4</f>
        <v>parameter and powder check</v>
      </c>
      <c r="BM62" s="81"/>
      <c r="BO62"/>
    </row>
    <row r="63" spans="1:67">
      <c r="A63" s="75">
        <v>3</v>
      </c>
      <c r="B63" s="84">
        <v>4</v>
      </c>
      <c r="C63" s="10" t="str">
        <f>var!Z$5</f>
        <v>Aconity</v>
      </c>
      <c r="D63" s="10" t="str">
        <f>var!AG$6</f>
        <v>Alaf parameter development</v>
      </c>
      <c r="E63" s="10">
        <v>300</v>
      </c>
      <c r="F63" s="10">
        <v>1500</v>
      </c>
      <c r="G63" s="85">
        <v>50</v>
      </c>
      <c r="H63" s="10">
        <v>0.19</v>
      </c>
      <c r="I63" s="21"/>
      <c r="J63" s="10" t="str">
        <f>var!AD$2</f>
        <v>Density cube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>
        <v>4.97478</v>
      </c>
      <c r="AG63" s="10"/>
      <c r="AH63" s="10">
        <f t="shared" si="0"/>
        <v>51.300000000000004</v>
      </c>
      <c r="AI63" s="10">
        <f t="shared" si="1"/>
        <v>21.05263157894737</v>
      </c>
      <c r="AJ63" s="81"/>
      <c r="AK63" s="82">
        <f>100-Tabelle1[[#This Row],[Porositaet Flaeche repolished IAPT]]</f>
        <v>95.025220000000004</v>
      </c>
      <c r="AL63" s="28" t="str" cm="1">
        <f t="array" aca="1" ref="AL63" ca="1">IF(INDIRECT(ADDRESS(3+AM63,2,,,"var"))&lt;&gt;"Name of powder",INDIRECT(ADDRESS(3+AM63,2,,,"var")),NULL)</f>
        <v>AlMgty80</v>
      </c>
      <c r="AM63" s="77">
        <v>-1</v>
      </c>
      <c r="AN63" s="81"/>
      <c r="AO63" s="61" cm="1">
        <f t="array" aca="1" ref="AO63" ca="1">IF(INDIRECT(ADDRESS(3+$AM63,3,,,"var"))&lt;&gt;"&lt;=&gt;",INDIRECT(ADDRESS(3+$AM63,3,,,"var")),NULL)</f>
        <v>0</v>
      </c>
      <c r="AP63" s="61" cm="1">
        <f t="array" aca="1" ref="AP63" ca="1">IF(INDIRECT(ADDRESS(3+$AM63,4,,,"var"))&lt;&gt;"Si",INDIRECT(ADDRESS(3+$AM63,4,,,"var")),NULL)</f>
        <v>0</v>
      </c>
      <c r="AQ63" s="61" cm="1">
        <f t="array" aca="1" ref="AQ63" ca="1">IF(INDIRECT(ADDRESS(3+$AM63,5,,,"var"))&lt;&gt;"&lt;=&gt;",INDIRECT(ADDRESS(3+$AM63,5,,,"var")),NULL)</f>
        <v>0</v>
      </c>
      <c r="AR63" s="61" cm="1">
        <f t="array" aca="1" ref="AR63" ca="1">IF(INDIRECT(ADDRESS(3+$AM63,6,,,"var"))&lt;&gt;"Fe",INDIRECT(ADDRESS(3+$AM63,6,,,"var")),NULL)</f>
        <v>0.15</v>
      </c>
      <c r="AS63" s="61" t="str" cm="1">
        <f t="array" aca="1" ref="AS63" ca="1">IF(INDIRECT(ADDRESS(3+$AM63,7,,,"var"))&lt;&gt;"&lt;=&gt;",INDIRECT(ADDRESS(3+$AM63,7,,,"var")),NULL)</f>
        <v>&lt;</v>
      </c>
      <c r="AT63" s="61" cm="1">
        <f t="array" aca="1" ref="AT63" ca="1">IF(INDIRECT(ADDRESS(3+$AM63,8,,,"var"))&lt;&gt;"Cu",INDIRECT(ADDRESS(3+$AM63,8,,,"var")),NULL)</f>
        <v>0.01</v>
      </c>
      <c r="AU63" s="61" cm="1">
        <f t="array" aca="1" ref="AU63" ca="1">IF(INDIRECT(ADDRESS(3+$AM63,9,,,"var"))&lt;&gt;"&lt;=&gt;",INDIRECT(ADDRESS(3+$AM63,9,,,"var")),NULL)</f>
        <v>0</v>
      </c>
      <c r="AV63" s="61" cm="1">
        <f t="array" aca="1" ref="AV63" ca="1">IF(INDIRECT(ADDRESS(3+$AM63,10,,,"var"))&lt;&gt;"Mn",INDIRECT(ADDRESS(3+$AM63,10,,,"var")),NULL)</f>
        <v>0</v>
      </c>
      <c r="AW63" s="61" cm="1">
        <f t="array" aca="1" ref="AW63" ca="1">IF(INDIRECT(ADDRESS(3+$AM63,11,,,"var"))&lt;&gt;"&lt;=&gt;",INDIRECT(ADDRESS(3+$AM63,11,,,"var")),NULL)</f>
        <v>0</v>
      </c>
      <c r="AX63" s="61" cm="1">
        <f t="array" aca="1" ref="AX63" ca="1">IF(INDIRECT(ADDRESS(3+$AM63,12,,,"var"))&lt;&gt;"Mg",INDIRECT(ADDRESS(3+$AM63,12,,,"var")),NULL)</f>
        <v>8.32</v>
      </c>
      <c r="AY63" s="61" cm="1">
        <f t="array" aca="1" ref="AY63" ca="1">IF(INDIRECT(ADDRESS(3+$AM63,13,,,"var"))&lt;&gt;"&lt;=&gt;",INDIRECT(ADDRESS(3+$AM63,13,,,"var")),NULL)</f>
        <v>0</v>
      </c>
      <c r="AZ63" s="61" cm="1">
        <f t="array" aca="1" ref="AZ63" ca="1">IF(INDIRECT(ADDRESS(3+$AM63,14,,,"var"))&lt;&gt;"Be",INDIRECT(ADDRESS(3+$AM63,14,,,"var")),NULL)</f>
        <v>0</v>
      </c>
      <c r="BA63" s="61" cm="1">
        <f t="array" aca="1" ref="BA63" ca="1">IF(INDIRECT(ADDRESS(3+$AM63,15,,,"var"))&lt;&gt;"&lt;=&gt;",INDIRECT(ADDRESS(3+$AM63,15,,,"var")),NULL)</f>
        <v>0</v>
      </c>
      <c r="BB63" s="61" cm="1">
        <f t="array" aca="1" ref="BB63" ca="1">IF(INDIRECT(ADDRESS(3+$AM63,16,,,"var"))&lt;&gt;"Zn",INDIRECT(ADDRESS(3+$AM63,16,,,"var")),NULL)</f>
        <v>0</v>
      </c>
      <c r="BC63" s="61" t="str" cm="1">
        <f t="array" aca="1" ref="BC63" ca="1">IF(INDIRECT(ADDRESS(3+$AM63,17,,,"var"))&lt;&gt;"&lt;=&gt;",INDIRECT(ADDRESS(3+$AM63,17,,,"var")),NULL)</f>
        <v>&lt;</v>
      </c>
      <c r="BD63" s="61" cm="1">
        <f t="array" aca="1" ref="BD63" ca="1">IF(INDIRECT(ADDRESS(3+$AM63,18,,,"var"))&lt;&gt;"Ti",INDIRECT(ADDRESS(3+$AM63,18,,,"var")),NULL)</f>
        <v>0.01</v>
      </c>
      <c r="BE63" s="64" cm="1">
        <f t="array" aca="1" ref="BE63" ca="1">IF(INDIRECT(ADDRESS(3+$AM63,19,,,"var"))&lt;&gt;"D10",INDIRECT(ADDRESS(3+$AM63,19,,,"var")),NULL)</f>
        <v>0</v>
      </c>
      <c r="BF63" s="64" cm="1">
        <f t="array" aca="1" ref="BF63" ca="1">IF(INDIRECT(ADDRESS(3+$AM63,20,,,"var"))&lt;&gt;"D50",INDIRECT(ADDRESS(3+$AM63,20,,,"var")),NULL)</f>
        <v>0</v>
      </c>
      <c r="BG63" s="64" cm="1">
        <f t="array" aca="1" ref="BG63" ca="1">IF(INDIRECT(ADDRESS(3+$AM63,21,,,"var"))&lt;&gt;"D90",INDIRECT(ADDRESS(3+$AM63,21,,,"var")),NULL)</f>
        <v>0</v>
      </c>
      <c r="BH63" s="64" cm="1">
        <f t="array" aca="1" ref="BH63" ca="1">IF(INDIRECT(ADDRESS(3+$AM63,22,,,"var"))&lt;&gt;"Carney Funnel (s/50g)",INDIRECT(ADDRESS(3+$AM63,22,,,"var")),NULL)</f>
        <v>0</v>
      </c>
      <c r="BI63" s="64" cm="1">
        <f t="array" aca="1" ref="BI63" ca="1">IF(INDIRECT(ADDRESS(3+$AM63,23,,,"var"))&lt;&gt;"Schuttdichte",INDIRECT(ADDRESS(3+$AM63,23,,,"var")),NULL)</f>
        <v>0</v>
      </c>
      <c r="BJ63" s="64" cm="1">
        <f t="array" aca="1" ref="BJ63" ca="1">IF(INDIRECT(ADDRESS(3+$AM63,24,,,"var"))&lt;&gt;"Klopfdichte",INDIRECT(ADDRESS(3+$AM63,24,,,"var")),NULL)</f>
        <v>0</v>
      </c>
      <c r="BK63" s="81"/>
      <c r="BL63" t="str">
        <f>var!AB$4</f>
        <v>parameter and powder check</v>
      </c>
      <c r="BM63" s="65"/>
      <c r="BO63"/>
    </row>
    <row r="64" spans="1:67">
      <c r="A64" s="75">
        <v>3</v>
      </c>
      <c r="B64" s="84">
        <v>5</v>
      </c>
      <c r="C64" s="10" t="str">
        <f>var!Z$5</f>
        <v>Aconity</v>
      </c>
      <c r="D64" s="10" t="str">
        <f>var!AG$6</f>
        <v>Alaf parameter development</v>
      </c>
      <c r="E64" s="10">
        <v>300</v>
      </c>
      <c r="F64" s="10">
        <v>1500</v>
      </c>
      <c r="G64" s="85">
        <v>50</v>
      </c>
      <c r="H64" s="10">
        <v>0.14000000000000001</v>
      </c>
      <c r="I64" s="21"/>
      <c r="J64" s="10" t="str">
        <f>var!AD$2</f>
        <v>Density cube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>
        <v>1.39944</v>
      </c>
      <c r="AG64" s="10"/>
      <c r="AH64" s="10">
        <f t="shared" si="0"/>
        <v>37.800000000000004</v>
      </c>
      <c r="AI64" s="10">
        <f t="shared" si="1"/>
        <v>28.571428571428566</v>
      </c>
      <c r="AJ64" s="81"/>
      <c r="AK64" s="82">
        <f>100-Tabelle1[[#This Row],[Porositaet Flaeche repolished IAPT]]</f>
        <v>98.600560000000002</v>
      </c>
      <c r="AL64" s="28" t="str" cm="1">
        <f t="array" aca="1" ref="AL64" ca="1">IF(INDIRECT(ADDRESS(3+AM64,2,,,"var"))&lt;&gt;"Name of powder",INDIRECT(ADDRESS(3+AM64,2,,,"var")),NULL)</f>
        <v>AlMgty80</v>
      </c>
      <c r="AM64" s="77">
        <v>-1</v>
      </c>
      <c r="AN64" s="81"/>
      <c r="AO64" s="61" cm="1">
        <f t="array" aca="1" ref="AO64" ca="1">IF(INDIRECT(ADDRESS(3+$AM64,3,,,"var"))&lt;&gt;"&lt;=&gt;",INDIRECT(ADDRESS(3+$AM64,3,,,"var")),NULL)</f>
        <v>0</v>
      </c>
      <c r="AP64" s="61" cm="1">
        <f t="array" aca="1" ref="AP64" ca="1">IF(INDIRECT(ADDRESS(3+$AM64,4,,,"var"))&lt;&gt;"Si",INDIRECT(ADDRESS(3+$AM64,4,,,"var")),NULL)</f>
        <v>0</v>
      </c>
      <c r="AQ64" s="61" cm="1">
        <f t="array" aca="1" ref="AQ64" ca="1">IF(INDIRECT(ADDRESS(3+$AM64,5,,,"var"))&lt;&gt;"&lt;=&gt;",INDIRECT(ADDRESS(3+$AM64,5,,,"var")),NULL)</f>
        <v>0</v>
      </c>
      <c r="AR64" s="61" cm="1">
        <f t="array" aca="1" ref="AR64" ca="1">IF(INDIRECT(ADDRESS(3+$AM64,6,,,"var"))&lt;&gt;"Fe",INDIRECT(ADDRESS(3+$AM64,6,,,"var")),NULL)</f>
        <v>0.15</v>
      </c>
      <c r="AS64" s="61" t="str" cm="1">
        <f t="array" aca="1" ref="AS64" ca="1">IF(INDIRECT(ADDRESS(3+$AM64,7,,,"var"))&lt;&gt;"&lt;=&gt;",INDIRECT(ADDRESS(3+$AM64,7,,,"var")),NULL)</f>
        <v>&lt;</v>
      </c>
      <c r="AT64" s="61" cm="1">
        <f t="array" aca="1" ref="AT64" ca="1">IF(INDIRECT(ADDRESS(3+$AM64,8,,,"var"))&lt;&gt;"Cu",INDIRECT(ADDRESS(3+$AM64,8,,,"var")),NULL)</f>
        <v>0.01</v>
      </c>
      <c r="AU64" s="61" cm="1">
        <f t="array" aca="1" ref="AU64" ca="1">IF(INDIRECT(ADDRESS(3+$AM64,9,,,"var"))&lt;&gt;"&lt;=&gt;",INDIRECT(ADDRESS(3+$AM64,9,,,"var")),NULL)</f>
        <v>0</v>
      </c>
      <c r="AV64" s="61" cm="1">
        <f t="array" aca="1" ref="AV64" ca="1">IF(INDIRECT(ADDRESS(3+$AM64,10,,,"var"))&lt;&gt;"Mn",INDIRECT(ADDRESS(3+$AM64,10,,,"var")),NULL)</f>
        <v>0</v>
      </c>
      <c r="AW64" s="61" cm="1">
        <f t="array" aca="1" ref="AW64" ca="1">IF(INDIRECT(ADDRESS(3+$AM64,11,,,"var"))&lt;&gt;"&lt;=&gt;",INDIRECT(ADDRESS(3+$AM64,11,,,"var")),NULL)</f>
        <v>0</v>
      </c>
      <c r="AX64" s="61" cm="1">
        <f t="array" aca="1" ref="AX64" ca="1">IF(INDIRECT(ADDRESS(3+$AM64,12,,,"var"))&lt;&gt;"Mg",INDIRECT(ADDRESS(3+$AM64,12,,,"var")),NULL)</f>
        <v>8.32</v>
      </c>
      <c r="AY64" s="61" cm="1">
        <f t="array" aca="1" ref="AY64" ca="1">IF(INDIRECT(ADDRESS(3+$AM64,13,,,"var"))&lt;&gt;"&lt;=&gt;",INDIRECT(ADDRESS(3+$AM64,13,,,"var")),NULL)</f>
        <v>0</v>
      </c>
      <c r="AZ64" s="61" cm="1">
        <f t="array" aca="1" ref="AZ64" ca="1">IF(INDIRECT(ADDRESS(3+$AM64,14,,,"var"))&lt;&gt;"Be",INDIRECT(ADDRESS(3+$AM64,14,,,"var")),NULL)</f>
        <v>0</v>
      </c>
      <c r="BA64" s="61" cm="1">
        <f t="array" aca="1" ref="BA64" ca="1">IF(INDIRECT(ADDRESS(3+$AM64,15,,,"var"))&lt;&gt;"&lt;=&gt;",INDIRECT(ADDRESS(3+$AM64,15,,,"var")),NULL)</f>
        <v>0</v>
      </c>
      <c r="BB64" s="61" cm="1">
        <f t="array" aca="1" ref="BB64" ca="1">IF(INDIRECT(ADDRESS(3+$AM64,16,,,"var"))&lt;&gt;"Zn",INDIRECT(ADDRESS(3+$AM64,16,,,"var")),NULL)</f>
        <v>0</v>
      </c>
      <c r="BC64" s="61" t="str" cm="1">
        <f t="array" aca="1" ref="BC64" ca="1">IF(INDIRECT(ADDRESS(3+$AM64,17,,,"var"))&lt;&gt;"&lt;=&gt;",INDIRECT(ADDRESS(3+$AM64,17,,,"var")),NULL)</f>
        <v>&lt;</v>
      </c>
      <c r="BD64" s="61" cm="1">
        <f t="array" aca="1" ref="BD64" ca="1">IF(INDIRECT(ADDRESS(3+$AM64,18,,,"var"))&lt;&gt;"Ti",INDIRECT(ADDRESS(3+$AM64,18,,,"var")),NULL)</f>
        <v>0.01</v>
      </c>
      <c r="BE64" s="64" cm="1">
        <f t="array" aca="1" ref="BE64" ca="1">IF(INDIRECT(ADDRESS(3+$AM64,19,,,"var"))&lt;&gt;"D10",INDIRECT(ADDRESS(3+$AM64,19,,,"var")),NULL)</f>
        <v>0</v>
      </c>
      <c r="BF64" s="64" cm="1">
        <f t="array" aca="1" ref="BF64" ca="1">IF(INDIRECT(ADDRESS(3+$AM64,20,,,"var"))&lt;&gt;"D50",INDIRECT(ADDRESS(3+$AM64,20,,,"var")),NULL)</f>
        <v>0</v>
      </c>
      <c r="BG64" s="64" cm="1">
        <f t="array" aca="1" ref="BG64" ca="1">IF(INDIRECT(ADDRESS(3+$AM64,21,,,"var"))&lt;&gt;"D90",INDIRECT(ADDRESS(3+$AM64,21,,,"var")),NULL)</f>
        <v>0</v>
      </c>
      <c r="BH64" s="64" cm="1">
        <f t="array" aca="1" ref="BH64" ca="1">IF(INDIRECT(ADDRESS(3+$AM64,22,,,"var"))&lt;&gt;"Carney Funnel (s/50g)",INDIRECT(ADDRESS(3+$AM64,22,,,"var")),NULL)</f>
        <v>0</v>
      </c>
      <c r="BI64" s="64" cm="1">
        <f t="array" aca="1" ref="BI64" ca="1">IF(INDIRECT(ADDRESS(3+$AM64,23,,,"var"))&lt;&gt;"Schuttdichte",INDIRECT(ADDRESS(3+$AM64,23,,,"var")),NULL)</f>
        <v>0</v>
      </c>
      <c r="BJ64" s="64" cm="1">
        <f t="array" aca="1" ref="BJ64" ca="1">IF(INDIRECT(ADDRESS(3+$AM64,24,,,"var"))&lt;&gt;"Klopfdichte",INDIRECT(ADDRESS(3+$AM64,24,,,"var")),NULL)</f>
        <v>0</v>
      </c>
      <c r="BK64" s="81"/>
      <c r="BL64" t="str">
        <f>var!AB$4</f>
        <v>parameter and powder check</v>
      </c>
      <c r="BM64" s="65"/>
      <c r="BO64"/>
    </row>
    <row r="65" spans="1:67">
      <c r="A65" s="75">
        <v>3</v>
      </c>
      <c r="B65" s="84">
        <v>6</v>
      </c>
      <c r="C65" s="10" t="str">
        <f>var!Z$5</f>
        <v>Aconity</v>
      </c>
      <c r="D65" s="10" t="str">
        <f>var!AG$6</f>
        <v>Alaf parameter development</v>
      </c>
      <c r="E65" s="10">
        <v>300</v>
      </c>
      <c r="F65" s="10">
        <v>1500</v>
      </c>
      <c r="G65" s="85">
        <v>50</v>
      </c>
      <c r="H65" s="10">
        <v>0.09</v>
      </c>
      <c r="I65" s="21"/>
      <c r="J65" s="10" t="str">
        <f>var!AD$2</f>
        <v>Density cube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>
        <v>1.90343</v>
      </c>
      <c r="AG65" s="10"/>
      <c r="AH65" s="10">
        <f t="shared" si="0"/>
        <v>24.3</v>
      </c>
      <c r="AI65" s="10">
        <f t="shared" si="1"/>
        <v>44.444444444444443</v>
      </c>
      <c r="AJ65" s="81"/>
      <c r="AK65" s="82">
        <f>100-Tabelle1[[#This Row],[Porositaet Flaeche repolished IAPT]]</f>
        <v>98.09657</v>
      </c>
      <c r="AL65" s="28" t="str" cm="1">
        <f t="array" aca="1" ref="AL65" ca="1">IF(INDIRECT(ADDRESS(3+AM65,2,,,"var"))&lt;&gt;"Name of powder",INDIRECT(ADDRESS(3+AM65,2,,,"var")),NULL)</f>
        <v>AlMgty80</v>
      </c>
      <c r="AM65" s="77">
        <v>-1</v>
      </c>
      <c r="AN65" s="81"/>
      <c r="AO65" s="61" cm="1">
        <f t="array" aca="1" ref="AO65" ca="1">IF(INDIRECT(ADDRESS(3+$AM65,3,,,"var"))&lt;&gt;"&lt;=&gt;",INDIRECT(ADDRESS(3+$AM65,3,,,"var")),NULL)</f>
        <v>0</v>
      </c>
      <c r="AP65" s="61" cm="1">
        <f t="array" aca="1" ref="AP65" ca="1">IF(INDIRECT(ADDRESS(3+$AM65,4,,,"var"))&lt;&gt;"Si",INDIRECT(ADDRESS(3+$AM65,4,,,"var")),NULL)</f>
        <v>0</v>
      </c>
      <c r="AQ65" s="61" cm="1">
        <f t="array" aca="1" ref="AQ65" ca="1">IF(INDIRECT(ADDRESS(3+$AM65,5,,,"var"))&lt;&gt;"&lt;=&gt;",INDIRECT(ADDRESS(3+$AM65,5,,,"var")),NULL)</f>
        <v>0</v>
      </c>
      <c r="AR65" s="61" cm="1">
        <f t="array" aca="1" ref="AR65" ca="1">IF(INDIRECT(ADDRESS(3+$AM65,6,,,"var"))&lt;&gt;"Fe",INDIRECT(ADDRESS(3+$AM65,6,,,"var")),NULL)</f>
        <v>0.15</v>
      </c>
      <c r="AS65" s="61" t="str" cm="1">
        <f t="array" aca="1" ref="AS65" ca="1">IF(INDIRECT(ADDRESS(3+$AM65,7,,,"var"))&lt;&gt;"&lt;=&gt;",INDIRECT(ADDRESS(3+$AM65,7,,,"var")),NULL)</f>
        <v>&lt;</v>
      </c>
      <c r="AT65" s="61" cm="1">
        <f t="array" aca="1" ref="AT65" ca="1">IF(INDIRECT(ADDRESS(3+$AM65,8,,,"var"))&lt;&gt;"Cu",INDIRECT(ADDRESS(3+$AM65,8,,,"var")),NULL)</f>
        <v>0.01</v>
      </c>
      <c r="AU65" s="61" cm="1">
        <f t="array" aca="1" ref="AU65" ca="1">IF(INDIRECT(ADDRESS(3+$AM65,9,,,"var"))&lt;&gt;"&lt;=&gt;",INDIRECT(ADDRESS(3+$AM65,9,,,"var")),NULL)</f>
        <v>0</v>
      </c>
      <c r="AV65" s="61" cm="1">
        <f t="array" aca="1" ref="AV65" ca="1">IF(INDIRECT(ADDRESS(3+$AM65,10,,,"var"))&lt;&gt;"Mn",INDIRECT(ADDRESS(3+$AM65,10,,,"var")),NULL)</f>
        <v>0</v>
      </c>
      <c r="AW65" s="61" cm="1">
        <f t="array" aca="1" ref="AW65" ca="1">IF(INDIRECT(ADDRESS(3+$AM65,11,,,"var"))&lt;&gt;"&lt;=&gt;",INDIRECT(ADDRESS(3+$AM65,11,,,"var")),NULL)</f>
        <v>0</v>
      </c>
      <c r="AX65" s="61" cm="1">
        <f t="array" aca="1" ref="AX65" ca="1">IF(INDIRECT(ADDRESS(3+$AM65,12,,,"var"))&lt;&gt;"Mg",INDIRECT(ADDRESS(3+$AM65,12,,,"var")),NULL)</f>
        <v>8.32</v>
      </c>
      <c r="AY65" s="61" cm="1">
        <f t="array" aca="1" ref="AY65" ca="1">IF(INDIRECT(ADDRESS(3+$AM65,13,,,"var"))&lt;&gt;"&lt;=&gt;",INDIRECT(ADDRESS(3+$AM65,13,,,"var")),NULL)</f>
        <v>0</v>
      </c>
      <c r="AZ65" s="61" cm="1">
        <f t="array" aca="1" ref="AZ65" ca="1">IF(INDIRECT(ADDRESS(3+$AM65,14,,,"var"))&lt;&gt;"Be",INDIRECT(ADDRESS(3+$AM65,14,,,"var")),NULL)</f>
        <v>0</v>
      </c>
      <c r="BA65" s="61" cm="1">
        <f t="array" aca="1" ref="BA65" ca="1">IF(INDIRECT(ADDRESS(3+$AM65,15,,,"var"))&lt;&gt;"&lt;=&gt;",INDIRECT(ADDRESS(3+$AM65,15,,,"var")),NULL)</f>
        <v>0</v>
      </c>
      <c r="BB65" s="61" cm="1">
        <f t="array" aca="1" ref="BB65" ca="1">IF(INDIRECT(ADDRESS(3+$AM65,16,,,"var"))&lt;&gt;"Zn",INDIRECT(ADDRESS(3+$AM65,16,,,"var")),NULL)</f>
        <v>0</v>
      </c>
      <c r="BC65" s="61" t="str" cm="1">
        <f t="array" aca="1" ref="BC65" ca="1">IF(INDIRECT(ADDRESS(3+$AM65,17,,,"var"))&lt;&gt;"&lt;=&gt;",INDIRECT(ADDRESS(3+$AM65,17,,,"var")),NULL)</f>
        <v>&lt;</v>
      </c>
      <c r="BD65" s="61" cm="1">
        <f t="array" aca="1" ref="BD65" ca="1">IF(INDIRECT(ADDRESS(3+$AM65,18,,,"var"))&lt;&gt;"Ti",INDIRECT(ADDRESS(3+$AM65,18,,,"var")),NULL)</f>
        <v>0.01</v>
      </c>
      <c r="BE65" s="64" cm="1">
        <f t="array" aca="1" ref="BE65" ca="1">IF(INDIRECT(ADDRESS(3+$AM65,19,,,"var"))&lt;&gt;"D10",INDIRECT(ADDRESS(3+$AM65,19,,,"var")),NULL)</f>
        <v>0</v>
      </c>
      <c r="BF65" s="64" cm="1">
        <f t="array" aca="1" ref="BF65" ca="1">IF(INDIRECT(ADDRESS(3+$AM65,20,,,"var"))&lt;&gt;"D50",INDIRECT(ADDRESS(3+$AM65,20,,,"var")),NULL)</f>
        <v>0</v>
      </c>
      <c r="BG65" s="64" cm="1">
        <f t="array" aca="1" ref="BG65" ca="1">IF(INDIRECT(ADDRESS(3+$AM65,21,,,"var"))&lt;&gt;"D90",INDIRECT(ADDRESS(3+$AM65,21,,,"var")),NULL)</f>
        <v>0</v>
      </c>
      <c r="BH65" s="64" cm="1">
        <f t="array" aca="1" ref="BH65" ca="1">IF(INDIRECT(ADDRESS(3+$AM65,22,,,"var"))&lt;&gt;"Carney Funnel (s/50g)",INDIRECT(ADDRESS(3+$AM65,22,,,"var")),NULL)</f>
        <v>0</v>
      </c>
      <c r="BI65" s="64" cm="1">
        <f t="array" aca="1" ref="BI65" ca="1">IF(INDIRECT(ADDRESS(3+$AM65,23,,,"var"))&lt;&gt;"Schuttdichte",INDIRECT(ADDRESS(3+$AM65,23,,,"var")),NULL)</f>
        <v>0</v>
      </c>
      <c r="BJ65" s="64" cm="1">
        <f t="array" aca="1" ref="BJ65" ca="1">IF(INDIRECT(ADDRESS(3+$AM65,24,,,"var"))&lt;&gt;"Klopfdichte",INDIRECT(ADDRESS(3+$AM65,24,,,"var")),NULL)</f>
        <v>0</v>
      </c>
      <c r="BK65" s="81"/>
      <c r="BL65" t="str">
        <f>var!AB$4</f>
        <v>parameter and powder check</v>
      </c>
      <c r="BM65" s="81"/>
      <c r="BO65"/>
    </row>
    <row r="66" spans="1:67">
      <c r="A66" s="75">
        <v>3</v>
      </c>
      <c r="B66" s="84">
        <v>7</v>
      </c>
      <c r="C66" s="10" t="str">
        <f>var!Z$5</f>
        <v>Aconity</v>
      </c>
      <c r="D66" s="10" t="str">
        <f>var!AG$6</f>
        <v>Alaf parameter development</v>
      </c>
      <c r="E66" s="10">
        <v>325</v>
      </c>
      <c r="F66" s="10">
        <v>1500</v>
      </c>
      <c r="G66" s="85">
        <v>50</v>
      </c>
      <c r="H66" s="10">
        <v>0.19</v>
      </c>
      <c r="I66" s="21"/>
      <c r="J66" s="10" t="str">
        <f>var!AD$2</f>
        <v>Density cube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>
        <v>4.2519999999999998</v>
      </c>
      <c r="AG66" s="10"/>
      <c r="AH66" s="10">
        <f t="shared" ref="AH66:AH129" si="2">(F66*(G66/1000)*H66)*3.6</f>
        <v>51.300000000000004</v>
      </c>
      <c r="AI66" s="10">
        <f t="shared" ref="AI66:AI129" si="3">E66/(F66*(G66/1000)*H66)</f>
        <v>22.807017543859651</v>
      </c>
      <c r="AJ66" s="81"/>
      <c r="AK66" s="82">
        <f>100-Tabelle1[[#This Row],[Porositaet Flaeche repolished IAPT]]</f>
        <v>95.748000000000005</v>
      </c>
      <c r="AL66" s="28" t="str" cm="1">
        <f t="array" aca="1" ref="AL66" ca="1">IF(INDIRECT(ADDRESS(3+AM66,2,,,"var"))&lt;&gt;"Name of powder",INDIRECT(ADDRESS(3+AM66,2,,,"var")),NULL)</f>
        <v>AlMgty80</v>
      </c>
      <c r="AM66" s="77">
        <v>-1</v>
      </c>
      <c r="AN66" s="81"/>
      <c r="AO66" s="61" cm="1">
        <f t="array" aca="1" ref="AO66" ca="1">IF(INDIRECT(ADDRESS(3+$AM66,3,,,"var"))&lt;&gt;"&lt;=&gt;",INDIRECT(ADDRESS(3+$AM66,3,,,"var")),NULL)</f>
        <v>0</v>
      </c>
      <c r="AP66" s="61" cm="1">
        <f t="array" aca="1" ref="AP66" ca="1">IF(INDIRECT(ADDRESS(3+$AM66,4,,,"var"))&lt;&gt;"Si",INDIRECT(ADDRESS(3+$AM66,4,,,"var")),NULL)</f>
        <v>0</v>
      </c>
      <c r="AQ66" s="61" cm="1">
        <f t="array" aca="1" ref="AQ66" ca="1">IF(INDIRECT(ADDRESS(3+$AM66,5,,,"var"))&lt;&gt;"&lt;=&gt;",INDIRECT(ADDRESS(3+$AM66,5,,,"var")),NULL)</f>
        <v>0</v>
      </c>
      <c r="AR66" s="61" cm="1">
        <f t="array" aca="1" ref="AR66" ca="1">IF(INDIRECT(ADDRESS(3+$AM66,6,,,"var"))&lt;&gt;"Fe",INDIRECT(ADDRESS(3+$AM66,6,,,"var")),NULL)</f>
        <v>0.15</v>
      </c>
      <c r="AS66" s="61" t="str" cm="1">
        <f t="array" aca="1" ref="AS66" ca="1">IF(INDIRECT(ADDRESS(3+$AM66,7,,,"var"))&lt;&gt;"&lt;=&gt;",INDIRECT(ADDRESS(3+$AM66,7,,,"var")),NULL)</f>
        <v>&lt;</v>
      </c>
      <c r="AT66" s="61" cm="1">
        <f t="array" aca="1" ref="AT66" ca="1">IF(INDIRECT(ADDRESS(3+$AM66,8,,,"var"))&lt;&gt;"Cu",INDIRECT(ADDRESS(3+$AM66,8,,,"var")),NULL)</f>
        <v>0.01</v>
      </c>
      <c r="AU66" s="61" cm="1">
        <f t="array" aca="1" ref="AU66" ca="1">IF(INDIRECT(ADDRESS(3+$AM66,9,,,"var"))&lt;&gt;"&lt;=&gt;",INDIRECT(ADDRESS(3+$AM66,9,,,"var")),NULL)</f>
        <v>0</v>
      </c>
      <c r="AV66" s="61" cm="1">
        <f t="array" aca="1" ref="AV66" ca="1">IF(INDIRECT(ADDRESS(3+$AM66,10,,,"var"))&lt;&gt;"Mn",INDIRECT(ADDRESS(3+$AM66,10,,,"var")),NULL)</f>
        <v>0</v>
      </c>
      <c r="AW66" s="61" cm="1">
        <f t="array" aca="1" ref="AW66" ca="1">IF(INDIRECT(ADDRESS(3+$AM66,11,,,"var"))&lt;&gt;"&lt;=&gt;",INDIRECT(ADDRESS(3+$AM66,11,,,"var")),NULL)</f>
        <v>0</v>
      </c>
      <c r="AX66" s="61" cm="1">
        <f t="array" aca="1" ref="AX66" ca="1">IF(INDIRECT(ADDRESS(3+$AM66,12,,,"var"))&lt;&gt;"Mg",INDIRECT(ADDRESS(3+$AM66,12,,,"var")),NULL)</f>
        <v>8.32</v>
      </c>
      <c r="AY66" s="61" cm="1">
        <f t="array" aca="1" ref="AY66" ca="1">IF(INDIRECT(ADDRESS(3+$AM66,13,,,"var"))&lt;&gt;"&lt;=&gt;",INDIRECT(ADDRESS(3+$AM66,13,,,"var")),NULL)</f>
        <v>0</v>
      </c>
      <c r="AZ66" s="61" cm="1">
        <f t="array" aca="1" ref="AZ66" ca="1">IF(INDIRECT(ADDRESS(3+$AM66,14,,,"var"))&lt;&gt;"Be",INDIRECT(ADDRESS(3+$AM66,14,,,"var")),NULL)</f>
        <v>0</v>
      </c>
      <c r="BA66" s="61" cm="1">
        <f t="array" aca="1" ref="BA66" ca="1">IF(INDIRECT(ADDRESS(3+$AM66,15,,,"var"))&lt;&gt;"&lt;=&gt;",INDIRECT(ADDRESS(3+$AM66,15,,,"var")),NULL)</f>
        <v>0</v>
      </c>
      <c r="BB66" s="61" cm="1">
        <f t="array" aca="1" ref="BB66" ca="1">IF(INDIRECT(ADDRESS(3+$AM66,16,,,"var"))&lt;&gt;"Zn",INDIRECT(ADDRESS(3+$AM66,16,,,"var")),NULL)</f>
        <v>0</v>
      </c>
      <c r="BC66" s="61" t="str" cm="1">
        <f t="array" aca="1" ref="BC66" ca="1">IF(INDIRECT(ADDRESS(3+$AM66,17,,,"var"))&lt;&gt;"&lt;=&gt;",INDIRECT(ADDRESS(3+$AM66,17,,,"var")),NULL)</f>
        <v>&lt;</v>
      </c>
      <c r="BD66" s="61" cm="1">
        <f t="array" aca="1" ref="BD66" ca="1">IF(INDIRECT(ADDRESS(3+$AM66,18,,,"var"))&lt;&gt;"Ti",INDIRECT(ADDRESS(3+$AM66,18,,,"var")),NULL)</f>
        <v>0.01</v>
      </c>
      <c r="BE66" s="64" cm="1">
        <f t="array" aca="1" ref="BE66" ca="1">IF(INDIRECT(ADDRESS(3+$AM66,19,,,"var"))&lt;&gt;"D10",INDIRECT(ADDRESS(3+$AM66,19,,,"var")),NULL)</f>
        <v>0</v>
      </c>
      <c r="BF66" s="64" cm="1">
        <f t="array" aca="1" ref="BF66" ca="1">IF(INDIRECT(ADDRESS(3+$AM66,20,,,"var"))&lt;&gt;"D50",INDIRECT(ADDRESS(3+$AM66,20,,,"var")),NULL)</f>
        <v>0</v>
      </c>
      <c r="BG66" s="64" cm="1">
        <f t="array" aca="1" ref="BG66" ca="1">IF(INDIRECT(ADDRESS(3+$AM66,21,,,"var"))&lt;&gt;"D90",INDIRECT(ADDRESS(3+$AM66,21,,,"var")),NULL)</f>
        <v>0</v>
      </c>
      <c r="BH66" s="64" cm="1">
        <f t="array" aca="1" ref="BH66" ca="1">IF(INDIRECT(ADDRESS(3+$AM66,22,,,"var"))&lt;&gt;"Carney Funnel (s/50g)",INDIRECT(ADDRESS(3+$AM66,22,,,"var")),NULL)</f>
        <v>0</v>
      </c>
      <c r="BI66" s="64" cm="1">
        <f t="array" aca="1" ref="BI66" ca="1">IF(INDIRECT(ADDRESS(3+$AM66,23,,,"var"))&lt;&gt;"Schuttdichte",INDIRECT(ADDRESS(3+$AM66,23,,,"var")),NULL)</f>
        <v>0</v>
      </c>
      <c r="BJ66" s="64" cm="1">
        <f t="array" aca="1" ref="BJ66" ca="1">IF(INDIRECT(ADDRESS(3+$AM66,24,,,"var"))&lt;&gt;"Klopfdichte",INDIRECT(ADDRESS(3+$AM66,24,,,"var")),NULL)</f>
        <v>0</v>
      </c>
      <c r="BK66" s="81"/>
      <c r="BL66" t="str">
        <f>var!AB$4</f>
        <v>parameter and powder check</v>
      </c>
      <c r="BM66" s="65"/>
      <c r="BO66"/>
    </row>
    <row r="67" spans="1:67">
      <c r="A67" s="75">
        <v>3</v>
      </c>
      <c r="B67" s="84">
        <v>8</v>
      </c>
      <c r="C67" s="10" t="str">
        <f>var!Z$5</f>
        <v>Aconity</v>
      </c>
      <c r="D67" s="10" t="str">
        <f>var!AG$6</f>
        <v>Alaf parameter development</v>
      </c>
      <c r="E67" s="10">
        <v>325</v>
      </c>
      <c r="F67" s="10">
        <v>1500</v>
      </c>
      <c r="G67" s="85">
        <v>50</v>
      </c>
      <c r="H67" s="10">
        <v>0.14000000000000001</v>
      </c>
      <c r="I67" s="21"/>
      <c r="J67" s="10" t="str">
        <f>var!AD$2</f>
        <v>Density cube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>
        <v>2.05891</v>
      </c>
      <c r="AG67" s="10"/>
      <c r="AH67" s="10">
        <f t="shared" si="2"/>
        <v>37.800000000000004</v>
      </c>
      <c r="AI67" s="10">
        <f t="shared" si="3"/>
        <v>30.952380952380945</v>
      </c>
      <c r="AJ67" s="81"/>
      <c r="AK67" s="82">
        <f>100-Tabelle1[[#This Row],[Porositaet Flaeche repolished IAPT]]</f>
        <v>97.941090000000003</v>
      </c>
      <c r="AL67" s="28" t="str" cm="1">
        <f t="array" aca="1" ref="AL67" ca="1">IF(INDIRECT(ADDRESS(3+AM67,2,,,"var"))&lt;&gt;"Name of powder",INDIRECT(ADDRESS(3+AM67,2,,,"var")),NULL)</f>
        <v>AlMgty80</v>
      </c>
      <c r="AM67" s="77">
        <v>-1</v>
      </c>
      <c r="AN67" s="81"/>
      <c r="AO67" s="61" cm="1">
        <f t="array" aca="1" ref="AO67" ca="1">IF(INDIRECT(ADDRESS(3+$AM67,3,,,"var"))&lt;&gt;"&lt;=&gt;",INDIRECT(ADDRESS(3+$AM67,3,,,"var")),NULL)</f>
        <v>0</v>
      </c>
      <c r="AP67" s="61" cm="1">
        <f t="array" aca="1" ref="AP67" ca="1">IF(INDIRECT(ADDRESS(3+$AM67,4,,,"var"))&lt;&gt;"Si",INDIRECT(ADDRESS(3+$AM67,4,,,"var")),NULL)</f>
        <v>0</v>
      </c>
      <c r="AQ67" s="61" cm="1">
        <f t="array" aca="1" ref="AQ67" ca="1">IF(INDIRECT(ADDRESS(3+$AM67,5,,,"var"))&lt;&gt;"&lt;=&gt;",INDIRECT(ADDRESS(3+$AM67,5,,,"var")),NULL)</f>
        <v>0</v>
      </c>
      <c r="AR67" s="61" cm="1">
        <f t="array" aca="1" ref="AR67" ca="1">IF(INDIRECT(ADDRESS(3+$AM67,6,,,"var"))&lt;&gt;"Fe",INDIRECT(ADDRESS(3+$AM67,6,,,"var")),NULL)</f>
        <v>0.15</v>
      </c>
      <c r="AS67" s="61" t="str" cm="1">
        <f t="array" aca="1" ref="AS67" ca="1">IF(INDIRECT(ADDRESS(3+$AM67,7,,,"var"))&lt;&gt;"&lt;=&gt;",INDIRECT(ADDRESS(3+$AM67,7,,,"var")),NULL)</f>
        <v>&lt;</v>
      </c>
      <c r="AT67" s="61" cm="1">
        <f t="array" aca="1" ref="AT67" ca="1">IF(INDIRECT(ADDRESS(3+$AM67,8,,,"var"))&lt;&gt;"Cu",INDIRECT(ADDRESS(3+$AM67,8,,,"var")),NULL)</f>
        <v>0.01</v>
      </c>
      <c r="AU67" s="61" cm="1">
        <f t="array" aca="1" ref="AU67" ca="1">IF(INDIRECT(ADDRESS(3+$AM67,9,,,"var"))&lt;&gt;"&lt;=&gt;",INDIRECT(ADDRESS(3+$AM67,9,,,"var")),NULL)</f>
        <v>0</v>
      </c>
      <c r="AV67" s="61" cm="1">
        <f t="array" aca="1" ref="AV67" ca="1">IF(INDIRECT(ADDRESS(3+$AM67,10,,,"var"))&lt;&gt;"Mn",INDIRECT(ADDRESS(3+$AM67,10,,,"var")),NULL)</f>
        <v>0</v>
      </c>
      <c r="AW67" s="61" cm="1">
        <f t="array" aca="1" ref="AW67" ca="1">IF(INDIRECT(ADDRESS(3+$AM67,11,,,"var"))&lt;&gt;"&lt;=&gt;",INDIRECT(ADDRESS(3+$AM67,11,,,"var")),NULL)</f>
        <v>0</v>
      </c>
      <c r="AX67" s="61" cm="1">
        <f t="array" aca="1" ref="AX67" ca="1">IF(INDIRECT(ADDRESS(3+$AM67,12,,,"var"))&lt;&gt;"Mg",INDIRECT(ADDRESS(3+$AM67,12,,,"var")),NULL)</f>
        <v>8.32</v>
      </c>
      <c r="AY67" s="61" cm="1">
        <f t="array" aca="1" ref="AY67" ca="1">IF(INDIRECT(ADDRESS(3+$AM67,13,,,"var"))&lt;&gt;"&lt;=&gt;",INDIRECT(ADDRESS(3+$AM67,13,,,"var")),NULL)</f>
        <v>0</v>
      </c>
      <c r="AZ67" s="61" cm="1">
        <f t="array" aca="1" ref="AZ67" ca="1">IF(INDIRECT(ADDRESS(3+$AM67,14,,,"var"))&lt;&gt;"Be",INDIRECT(ADDRESS(3+$AM67,14,,,"var")),NULL)</f>
        <v>0</v>
      </c>
      <c r="BA67" s="61" cm="1">
        <f t="array" aca="1" ref="BA67" ca="1">IF(INDIRECT(ADDRESS(3+$AM67,15,,,"var"))&lt;&gt;"&lt;=&gt;",INDIRECT(ADDRESS(3+$AM67,15,,,"var")),NULL)</f>
        <v>0</v>
      </c>
      <c r="BB67" s="61" cm="1">
        <f t="array" aca="1" ref="BB67" ca="1">IF(INDIRECT(ADDRESS(3+$AM67,16,,,"var"))&lt;&gt;"Zn",INDIRECT(ADDRESS(3+$AM67,16,,,"var")),NULL)</f>
        <v>0</v>
      </c>
      <c r="BC67" s="61" t="str" cm="1">
        <f t="array" aca="1" ref="BC67" ca="1">IF(INDIRECT(ADDRESS(3+$AM67,17,,,"var"))&lt;&gt;"&lt;=&gt;",INDIRECT(ADDRESS(3+$AM67,17,,,"var")),NULL)</f>
        <v>&lt;</v>
      </c>
      <c r="BD67" s="61" cm="1">
        <f t="array" aca="1" ref="BD67" ca="1">IF(INDIRECT(ADDRESS(3+$AM67,18,,,"var"))&lt;&gt;"Ti",INDIRECT(ADDRESS(3+$AM67,18,,,"var")),NULL)</f>
        <v>0.01</v>
      </c>
      <c r="BE67" s="64" cm="1">
        <f t="array" aca="1" ref="BE67" ca="1">IF(INDIRECT(ADDRESS(3+$AM67,19,,,"var"))&lt;&gt;"D10",INDIRECT(ADDRESS(3+$AM67,19,,,"var")),NULL)</f>
        <v>0</v>
      </c>
      <c r="BF67" s="64" cm="1">
        <f t="array" aca="1" ref="BF67" ca="1">IF(INDIRECT(ADDRESS(3+$AM67,20,,,"var"))&lt;&gt;"D50",INDIRECT(ADDRESS(3+$AM67,20,,,"var")),NULL)</f>
        <v>0</v>
      </c>
      <c r="BG67" s="64" cm="1">
        <f t="array" aca="1" ref="BG67" ca="1">IF(INDIRECT(ADDRESS(3+$AM67,21,,,"var"))&lt;&gt;"D90",INDIRECT(ADDRESS(3+$AM67,21,,,"var")),NULL)</f>
        <v>0</v>
      </c>
      <c r="BH67" s="64" cm="1">
        <f t="array" aca="1" ref="BH67" ca="1">IF(INDIRECT(ADDRESS(3+$AM67,22,,,"var"))&lt;&gt;"Carney Funnel (s/50g)",INDIRECT(ADDRESS(3+$AM67,22,,,"var")),NULL)</f>
        <v>0</v>
      </c>
      <c r="BI67" s="64" cm="1">
        <f t="array" aca="1" ref="BI67" ca="1">IF(INDIRECT(ADDRESS(3+$AM67,23,,,"var"))&lt;&gt;"Schuttdichte",INDIRECT(ADDRESS(3+$AM67,23,,,"var")),NULL)</f>
        <v>0</v>
      </c>
      <c r="BJ67" s="64" cm="1">
        <f t="array" aca="1" ref="BJ67" ca="1">IF(INDIRECT(ADDRESS(3+$AM67,24,,,"var"))&lt;&gt;"Klopfdichte",INDIRECT(ADDRESS(3+$AM67,24,,,"var")),NULL)</f>
        <v>0</v>
      </c>
      <c r="BK67" s="81"/>
      <c r="BL67" t="str">
        <f>var!AB$4</f>
        <v>parameter and powder check</v>
      </c>
      <c r="BM67" s="65"/>
      <c r="BO67"/>
    </row>
    <row r="68" spans="1:67">
      <c r="A68" s="75">
        <v>3</v>
      </c>
      <c r="B68" s="84">
        <v>9</v>
      </c>
      <c r="C68" s="10" t="str">
        <f>var!Z$5</f>
        <v>Aconity</v>
      </c>
      <c r="D68" s="10" t="str">
        <f>var!AG$6</f>
        <v>Alaf parameter development</v>
      </c>
      <c r="E68" s="10">
        <v>325</v>
      </c>
      <c r="F68" s="10">
        <v>1500</v>
      </c>
      <c r="G68" s="85">
        <v>50</v>
      </c>
      <c r="H68" s="10">
        <v>0.09</v>
      </c>
      <c r="I68" s="21"/>
      <c r="J68" s="10" t="str">
        <f>var!AD$2</f>
        <v>Density cube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>
        <v>1.8948700000000001</v>
      </c>
      <c r="AG68" s="10"/>
      <c r="AH68" s="10">
        <f t="shared" si="2"/>
        <v>24.3</v>
      </c>
      <c r="AI68" s="10">
        <f t="shared" si="3"/>
        <v>48.148148148148145</v>
      </c>
      <c r="AJ68" s="81"/>
      <c r="AK68" s="82">
        <f>100-Tabelle1[[#This Row],[Porositaet Flaeche repolished IAPT]]</f>
        <v>98.105130000000003</v>
      </c>
      <c r="AL68" s="28" t="str" cm="1">
        <f t="array" aca="1" ref="AL68" ca="1">IF(INDIRECT(ADDRESS(3+AM68,2,,,"var"))&lt;&gt;"Name of powder",INDIRECT(ADDRESS(3+AM68,2,,,"var")),NULL)</f>
        <v>AlMgty80</v>
      </c>
      <c r="AM68" s="77">
        <v>-1</v>
      </c>
      <c r="AN68" s="81"/>
      <c r="AO68" s="61" cm="1">
        <f t="array" aca="1" ref="AO68" ca="1">IF(INDIRECT(ADDRESS(3+$AM68,3,,,"var"))&lt;&gt;"&lt;=&gt;",INDIRECT(ADDRESS(3+$AM68,3,,,"var")),NULL)</f>
        <v>0</v>
      </c>
      <c r="AP68" s="61" cm="1">
        <f t="array" aca="1" ref="AP68" ca="1">IF(INDIRECT(ADDRESS(3+$AM68,4,,,"var"))&lt;&gt;"Si",INDIRECT(ADDRESS(3+$AM68,4,,,"var")),NULL)</f>
        <v>0</v>
      </c>
      <c r="AQ68" s="61" cm="1">
        <f t="array" aca="1" ref="AQ68" ca="1">IF(INDIRECT(ADDRESS(3+$AM68,5,,,"var"))&lt;&gt;"&lt;=&gt;",INDIRECT(ADDRESS(3+$AM68,5,,,"var")),NULL)</f>
        <v>0</v>
      </c>
      <c r="AR68" s="61" cm="1">
        <f t="array" aca="1" ref="AR68" ca="1">IF(INDIRECT(ADDRESS(3+$AM68,6,,,"var"))&lt;&gt;"Fe",INDIRECT(ADDRESS(3+$AM68,6,,,"var")),NULL)</f>
        <v>0.15</v>
      </c>
      <c r="AS68" s="61" t="str" cm="1">
        <f t="array" aca="1" ref="AS68" ca="1">IF(INDIRECT(ADDRESS(3+$AM68,7,,,"var"))&lt;&gt;"&lt;=&gt;",INDIRECT(ADDRESS(3+$AM68,7,,,"var")),NULL)</f>
        <v>&lt;</v>
      </c>
      <c r="AT68" s="61" cm="1">
        <f t="array" aca="1" ref="AT68" ca="1">IF(INDIRECT(ADDRESS(3+$AM68,8,,,"var"))&lt;&gt;"Cu",INDIRECT(ADDRESS(3+$AM68,8,,,"var")),NULL)</f>
        <v>0.01</v>
      </c>
      <c r="AU68" s="61" cm="1">
        <f t="array" aca="1" ref="AU68" ca="1">IF(INDIRECT(ADDRESS(3+$AM68,9,,,"var"))&lt;&gt;"&lt;=&gt;",INDIRECT(ADDRESS(3+$AM68,9,,,"var")),NULL)</f>
        <v>0</v>
      </c>
      <c r="AV68" s="61" cm="1">
        <f t="array" aca="1" ref="AV68" ca="1">IF(INDIRECT(ADDRESS(3+$AM68,10,,,"var"))&lt;&gt;"Mn",INDIRECT(ADDRESS(3+$AM68,10,,,"var")),NULL)</f>
        <v>0</v>
      </c>
      <c r="AW68" s="61" cm="1">
        <f t="array" aca="1" ref="AW68" ca="1">IF(INDIRECT(ADDRESS(3+$AM68,11,,,"var"))&lt;&gt;"&lt;=&gt;",INDIRECT(ADDRESS(3+$AM68,11,,,"var")),NULL)</f>
        <v>0</v>
      </c>
      <c r="AX68" s="61" cm="1">
        <f t="array" aca="1" ref="AX68" ca="1">IF(INDIRECT(ADDRESS(3+$AM68,12,,,"var"))&lt;&gt;"Mg",INDIRECT(ADDRESS(3+$AM68,12,,,"var")),NULL)</f>
        <v>8.32</v>
      </c>
      <c r="AY68" s="61" cm="1">
        <f t="array" aca="1" ref="AY68" ca="1">IF(INDIRECT(ADDRESS(3+$AM68,13,,,"var"))&lt;&gt;"&lt;=&gt;",INDIRECT(ADDRESS(3+$AM68,13,,,"var")),NULL)</f>
        <v>0</v>
      </c>
      <c r="AZ68" s="61" cm="1">
        <f t="array" aca="1" ref="AZ68" ca="1">IF(INDIRECT(ADDRESS(3+$AM68,14,,,"var"))&lt;&gt;"Be",INDIRECT(ADDRESS(3+$AM68,14,,,"var")),NULL)</f>
        <v>0</v>
      </c>
      <c r="BA68" s="61" cm="1">
        <f t="array" aca="1" ref="BA68" ca="1">IF(INDIRECT(ADDRESS(3+$AM68,15,,,"var"))&lt;&gt;"&lt;=&gt;",INDIRECT(ADDRESS(3+$AM68,15,,,"var")),NULL)</f>
        <v>0</v>
      </c>
      <c r="BB68" s="61" cm="1">
        <f t="array" aca="1" ref="BB68" ca="1">IF(INDIRECT(ADDRESS(3+$AM68,16,,,"var"))&lt;&gt;"Zn",INDIRECT(ADDRESS(3+$AM68,16,,,"var")),NULL)</f>
        <v>0</v>
      </c>
      <c r="BC68" s="61" t="str" cm="1">
        <f t="array" aca="1" ref="BC68" ca="1">IF(INDIRECT(ADDRESS(3+$AM68,17,,,"var"))&lt;&gt;"&lt;=&gt;",INDIRECT(ADDRESS(3+$AM68,17,,,"var")),NULL)</f>
        <v>&lt;</v>
      </c>
      <c r="BD68" s="61" cm="1">
        <f t="array" aca="1" ref="BD68" ca="1">IF(INDIRECT(ADDRESS(3+$AM68,18,,,"var"))&lt;&gt;"Ti",INDIRECT(ADDRESS(3+$AM68,18,,,"var")),NULL)</f>
        <v>0.01</v>
      </c>
      <c r="BE68" s="64" cm="1">
        <f t="array" aca="1" ref="BE68" ca="1">IF(INDIRECT(ADDRESS(3+$AM68,19,,,"var"))&lt;&gt;"D10",INDIRECT(ADDRESS(3+$AM68,19,,,"var")),NULL)</f>
        <v>0</v>
      </c>
      <c r="BF68" s="64" cm="1">
        <f t="array" aca="1" ref="BF68" ca="1">IF(INDIRECT(ADDRESS(3+$AM68,20,,,"var"))&lt;&gt;"D50",INDIRECT(ADDRESS(3+$AM68,20,,,"var")),NULL)</f>
        <v>0</v>
      </c>
      <c r="BG68" s="64" cm="1">
        <f t="array" aca="1" ref="BG68" ca="1">IF(INDIRECT(ADDRESS(3+$AM68,21,,,"var"))&lt;&gt;"D90",INDIRECT(ADDRESS(3+$AM68,21,,,"var")),NULL)</f>
        <v>0</v>
      </c>
      <c r="BH68" s="64" cm="1">
        <f t="array" aca="1" ref="BH68" ca="1">IF(INDIRECT(ADDRESS(3+$AM68,22,,,"var"))&lt;&gt;"Carney Funnel (s/50g)",INDIRECT(ADDRESS(3+$AM68,22,,,"var")),NULL)</f>
        <v>0</v>
      </c>
      <c r="BI68" s="64" cm="1">
        <f t="array" aca="1" ref="BI68" ca="1">IF(INDIRECT(ADDRESS(3+$AM68,23,,,"var"))&lt;&gt;"Schuttdichte",INDIRECT(ADDRESS(3+$AM68,23,,,"var")),NULL)</f>
        <v>0</v>
      </c>
      <c r="BJ68" s="64" cm="1">
        <f t="array" aca="1" ref="BJ68" ca="1">IF(INDIRECT(ADDRESS(3+$AM68,24,,,"var"))&lt;&gt;"Klopfdichte",INDIRECT(ADDRESS(3+$AM68,24,,,"var")),NULL)</f>
        <v>0</v>
      </c>
      <c r="BK68" s="81"/>
      <c r="BL68" t="str">
        <f>var!AB$4</f>
        <v>parameter and powder check</v>
      </c>
      <c r="BM68" s="81"/>
      <c r="BO68"/>
    </row>
    <row r="69" spans="1:67">
      <c r="A69" s="75">
        <v>3</v>
      </c>
      <c r="B69" s="84">
        <v>10</v>
      </c>
      <c r="C69" s="10" t="str">
        <f>var!Z$5</f>
        <v>Aconity</v>
      </c>
      <c r="D69" s="10" t="str">
        <f>var!AG$6</f>
        <v>Alaf parameter development</v>
      </c>
      <c r="E69" s="10">
        <v>350</v>
      </c>
      <c r="F69" s="10">
        <v>1500</v>
      </c>
      <c r="G69" s="85">
        <v>50</v>
      </c>
      <c r="H69" s="10">
        <v>0.19</v>
      </c>
      <c r="I69" s="21"/>
      <c r="J69" s="10" t="str">
        <f>var!AD$2</f>
        <v>Density cube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>
        <v>3.90862</v>
      </c>
      <c r="AG69" s="10"/>
      <c r="AH69" s="10">
        <f t="shared" si="2"/>
        <v>51.300000000000004</v>
      </c>
      <c r="AI69" s="10">
        <f t="shared" si="3"/>
        <v>24.561403508771932</v>
      </c>
      <c r="AJ69" s="81"/>
      <c r="AK69" s="82">
        <f>100-Tabelle1[[#This Row],[Porositaet Flaeche repolished IAPT]]</f>
        <v>96.091380000000001</v>
      </c>
      <c r="AL69" s="28" t="str" cm="1">
        <f t="array" aca="1" ref="AL69" ca="1">IF(INDIRECT(ADDRESS(3+AM69,2,,,"var"))&lt;&gt;"Name of powder",INDIRECT(ADDRESS(3+AM69,2,,,"var")),NULL)</f>
        <v>AlMgty80</v>
      </c>
      <c r="AM69" s="77">
        <v>-1</v>
      </c>
      <c r="AN69" s="81"/>
      <c r="AO69" s="61" cm="1">
        <f t="array" aca="1" ref="AO69" ca="1">IF(INDIRECT(ADDRESS(3+$AM69,3,,,"var"))&lt;&gt;"&lt;=&gt;",INDIRECT(ADDRESS(3+$AM69,3,,,"var")),NULL)</f>
        <v>0</v>
      </c>
      <c r="AP69" s="61" cm="1">
        <f t="array" aca="1" ref="AP69" ca="1">IF(INDIRECT(ADDRESS(3+$AM69,4,,,"var"))&lt;&gt;"Si",INDIRECT(ADDRESS(3+$AM69,4,,,"var")),NULL)</f>
        <v>0</v>
      </c>
      <c r="AQ69" s="61" cm="1">
        <f t="array" aca="1" ref="AQ69" ca="1">IF(INDIRECT(ADDRESS(3+$AM69,5,,,"var"))&lt;&gt;"&lt;=&gt;",INDIRECT(ADDRESS(3+$AM69,5,,,"var")),NULL)</f>
        <v>0</v>
      </c>
      <c r="AR69" s="61" cm="1">
        <f t="array" aca="1" ref="AR69" ca="1">IF(INDIRECT(ADDRESS(3+$AM69,6,,,"var"))&lt;&gt;"Fe",INDIRECT(ADDRESS(3+$AM69,6,,,"var")),NULL)</f>
        <v>0.15</v>
      </c>
      <c r="AS69" s="61" t="str" cm="1">
        <f t="array" aca="1" ref="AS69" ca="1">IF(INDIRECT(ADDRESS(3+$AM69,7,,,"var"))&lt;&gt;"&lt;=&gt;",INDIRECT(ADDRESS(3+$AM69,7,,,"var")),NULL)</f>
        <v>&lt;</v>
      </c>
      <c r="AT69" s="61" cm="1">
        <f t="array" aca="1" ref="AT69" ca="1">IF(INDIRECT(ADDRESS(3+$AM69,8,,,"var"))&lt;&gt;"Cu",INDIRECT(ADDRESS(3+$AM69,8,,,"var")),NULL)</f>
        <v>0.01</v>
      </c>
      <c r="AU69" s="61" cm="1">
        <f t="array" aca="1" ref="AU69" ca="1">IF(INDIRECT(ADDRESS(3+$AM69,9,,,"var"))&lt;&gt;"&lt;=&gt;",INDIRECT(ADDRESS(3+$AM69,9,,,"var")),NULL)</f>
        <v>0</v>
      </c>
      <c r="AV69" s="61" cm="1">
        <f t="array" aca="1" ref="AV69" ca="1">IF(INDIRECT(ADDRESS(3+$AM69,10,,,"var"))&lt;&gt;"Mn",INDIRECT(ADDRESS(3+$AM69,10,,,"var")),NULL)</f>
        <v>0</v>
      </c>
      <c r="AW69" s="61" cm="1">
        <f t="array" aca="1" ref="AW69" ca="1">IF(INDIRECT(ADDRESS(3+$AM69,11,,,"var"))&lt;&gt;"&lt;=&gt;",INDIRECT(ADDRESS(3+$AM69,11,,,"var")),NULL)</f>
        <v>0</v>
      </c>
      <c r="AX69" s="61" cm="1">
        <f t="array" aca="1" ref="AX69" ca="1">IF(INDIRECT(ADDRESS(3+$AM69,12,,,"var"))&lt;&gt;"Mg",INDIRECT(ADDRESS(3+$AM69,12,,,"var")),NULL)</f>
        <v>8.32</v>
      </c>
      <c r="AY69" s="61" cm="1">
        <f t="array" aca="1" ref="AY69" ca="1">IF(INDIRECT(ADDRESS(3+$AM69,13,,,"var"))&lt;&gt;"&lt;=&gt;",INDIRECT(ADDRESS(3+$AM69,13,,,"var")),NULL)</f>
        <v>0</v>
      </c>
      <c r="AZ69" s="61" cm="1">
        <f t="array" aca="1" ref="AZ69" ca="1">IF(INDIRECT(ADDRESS(3+$AM69,14,,,"var"))&lt;&gt;"Be",INDIRECT(ADDRESS(3+$AM69,14,,,"var")),NULL)</f>
        <v>0</v>
      </c>
      <c r="BA69" s="61" cm="1">
        <f t="array" aca="1" ref="BA69" ca="1">IF(INDIRECT(ADDRESS(3+$AM69,15,,,"var"))&lt;&gt;"&lt;=&gt;",INDIRECT(ADDRESS(3+$AM69,15,,,"var")),NULL)</f>
        <v>0</v>
      </c>
      <c r="BB69" s="61" cm="1">
        <f t="array" aca="1" ref="BB69" ca="1">IF(INDIRECT(ADDRESS(3+$AM69,16,,,"var"))&lt;&gt;"Zn",INDIRECT(ADDRESS(3+$AM69,16,,,"var")),NULL)</f>
        <v>0</v>
      </c>
      <c r="BC69" s="61" t="str" cm="1">
        <f t="array" aca="1" ref="BC69" ca="1">IF(INDIRECT(ADDRESS(3+$AM69,17,,,"var"))&lt;&gt;"&lt;=&gt;",INDIRECT(ADDRESS(3+$AM69,17,,,"var")),NULL)</f>
        <v>&lt;</v>
      </c>
      <c r="BD69" s="61" cm="1">
        <f t="array" aca="1" ref="BD69" ca="1">IF(INDIRECT(ADDRESS(3+$AM69,18,,,"var"))&lt;&gt;"Ti",INDIRECT(ADDRESS(3+$AM69,18,,,"var")),NULL)</f>
        <v>0.01</v>
      </c>
      <c r="BE69" s="64" cm="1">
        <f t="array" aca="1" ref="BE69" ca="1">IF(INDIRECT(ADDRESS(3+$AM69,19,,,"var"))&lt;&gt;"D10",INDIRECT(ADDRESS(3+$AM69,19,,,"var")),NULL)</f>
        <v>0</v>
      </c>
      <c r="BF69" s="64" cm="1">
        <f t="array" aca="1" ref="BF69" ca="1">IF(INDIRECT(ADDRESS(3+$AM69,20,,,"var"))&lt;&gt;"D50",INDIRECT(ADDRESS(3+$AM69,20,,,"var")),NULL)</f>
        <v>0</v>
      </c>
      <c r="BG69" s="64" cm="1">
        <f t="array" aca="1" ref="BG69" ca="1">IF(INDIRECT(ADDRESS(3+$AM69,21,,,"var"))&lt;&gt;"D90",INDIRECT(ADDRESS(3+$AM69,21,,,"var")),NULL)</f>
        <v>0</v>
      </c>
      <c r="BH69" s="64" cm="1">
        <f t="array" aca="1" ref="BH69" ca="1">IF(INDIRECT(ADDRESS(3+$AM69,22,,,"var"))&lt;&gt;"Carney Funnel (s/50g)",INDIRECT(ADDRESS(3+$AM69,22,,,"var")),NULL)</f>
        <v>0</v>
      </c>
      <c r="BI69" s="64" cm="1">
        <f t="array" aca="1" ref="BI69" ca="1">IF(INDIRECT(ADDRESS(3+$AM69,23,,,"var"))&lt;&gt;"Schuttdichte",INDIRECT(ADDRESS(3+$AM69,23,,,"var")),NULL)</f>
        <v>0</v>
      </c>
      <c r="BJ69" s="64" cm="1">
        <f t="array" aca="1" ref="BJ69" ca="1">IF(INDIRECT(ADDRESS(3+$AM69,24,,,"var"))&lt;&gt;"Klopfdichte",INDIRECT(ADDRESS(3+$AM69,24,,,"var")),NULL)</f>
        <v>0</v>
      </c>
      <c r="BK69" s="81"/>
      <c r="BL69" t="str">
        <f>var!AB$4</f>
        <v>parameter and powder check</v>
      </c>
      <c r="BM69" s="65"/>
      <c r="BO69"/>
    </row>
    <row r="70" spans="1:67">
      <c r="A70" s="75">
        <v>3</v>
      </c>
      <c r="B70" s="84">
        <v>11</v>
      </c>
      <c r="C70" s="10" t="str">
        <f>var!Z$5</f>
        <v>Aconity</v>
      </c>
      <c r="D70" s="10" t="str">
        <f>var!AG$6</f>
        <v>Alaf parameter development</v>
      </c>
      <c r="E70" s="10">
        <v>350</v>
      </c>
      <c r="F70" s="10">
        <v>1500</v>
      </c>
      <c r="G70" s="85">
        <v>50</v>
      </c>
      <c r="H70" s="10">
        <v>0.14000000000000001</v>
      </c>
      <c r="I70" s="21"/>
      <c r="J70" s="10" t="str">
        <f>var!AD$2</f>
        <v>Density cube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>
        <v>2.07572</v>
      </c>
      <c r="AG70" s="10"/>
      <c r="AH70" s="10">
        <f t="shared" si="2"/>
        <v>37.800000000000004</v>
      </c>
      <c r="AI70" s="10">
        <f t="shared" si="3"/>
        <v>33.333333333333329</v>
      </c>
      <c r="AJ70" s="81"/>
      <c r="AK70" s="82">
        <f>100-Tabelle1[[#This Row],[Porositaet Flaeche repolished IAPT]]</f>
        <v>97.924279999999996</v>
      </c>
      <c r="AL70" s="28" t="str" cm="1">
        <f t="array" aca="1" ref="AL70" ca="1">IF(INDIRECT(ADDRESS(3+AM70,2,,,"var"))&lt;&gt;"Name of powder",INDIRECT(ADDRESS(3+AM70,2,,,"var")),NULL)</f>
        <v>AlMgty80</v>
      </c>
      <c r="AM70" s="77">
        <v>-1</v>
      </c>
      <c r="AN70" s="81"/>
      <c r="AO70" s="61" cm="1">
        <f t="array" aca="1" ref="AO70" ca="1">IF(INDIRECT(ADDRESS(3+$AM70,3,,,"var"))&lt;&gt;"&lt;=&gt;",INDIRECT(ADDRESS(3+$AM70,3,,,"var")),NULL)</f>
        <v>0</v>
      </c>
      <c r="AP70" s="61" cm="1">
        <f t="array" aca="1" ref="AP70" ca="1">IF(INDIRECT(ADDRESS(3+$AM70,4,,,"var"))&lt;&gt;"Si",INDIRECT(ADDRESS(3+$AM70,4,,,"var")),NULL)</f>
        <v>0</v>
      </c>
      <c r="AQ70" s="61" cm="1">
        <f t="array" aca="1" ref="AQ70" ca="1">IF(INDIRECT(ADDRESS(3+$AM70,5,,,"var"))&lt;&gt;"&lt;=&gt;",INDIRECT(ADDRESS(3+$AM70,5,,,"var")),NULL)</f>
        <v>0</v>
      </c>
      <c r="AR70" s="61" cm="1">
        <f t="array" aca="1" ref="AR70" ca="1">IF(INDIRECT(ADDRESS(3+$AM70,6,,,"var"))&lt;&gt;"Fe",INDIRECT(ADDRESS(3+$AM70,6,,,"var")),NULL)</f>
        <v>0.15</v>
      </c>
      <c r="AS70" s="61" t="str" cm="1">
        <f t="array" aca="1" ref="AS70" ca="1">IF(INDIRECT(ADDRESS(3+$AM70,7,,,"var"))&lt;&gt;"&lt;=&gt;",INDIRECT(ADDRESS(3+$AM70,7,,,"var")),NULL)</f>
        <v>&lt;</v>
      </c>
      <c r="AT70" s="61" cm="1">
        <f t="array" aca="1" ref="AT70" ca="1">IF(INDIRECT(ADDRESS(3+$AM70,8,,,"var"))&lt;&gt;"Cu",INDIRECT(ADDRESS(3+$AM70,8,,,"var")),NULL)</f>
        <v>0.01</v>
      </c>
      <c r="AU70" s="61" cm="1">
        <f t="array" aca="1" ref="AU70" ca="1">IF(INDIRECT(ADDRESS(3+$AM70,9,,,"var"))&lt;&gt;"&lt;=&gt;",INDIRECT(ADDRESS(3+$AM70,9,,,"var")),NULL)</f>
        <v>0</v>
      </c>
      <c r="AV70" s="61" cm="1">
        <f t="array" aca="1" ref="AV70" ca="1">IF(INDIRECT(ADDRESS(3+$AM70,10,,,"var"))&lt;&gt;"Mn",INDIRECT(ADDRESS(3+$AM70,10,,,"var")),NULL)</f>
        <v>0</v>
      </c>
      <c r="AW70" s="61" cm="1">
        <f t="array" aca="1" ref="AW70" ca="1">IF(INDIRECT(ADDRESS(3+$AM70,11,,,"var"))&lt;&gt;"&lt;=&gt;",INDIRECT(ADDRESS(3+$AM70,11,,,"var")),NULL)</f>
        <v>0</v>
      </c>
      <c r="AX70" s="61" cm="1">
        <f t="array" aca="1" ref="AX70" ca="1">IF(INDIRECT(ADDRESS(3+$AM70,12,,,"var"))&lt;&gt;"Mg",INDIRECT(ADDRESS(3+$AM70,12,,,"var")),NULL)</f>
        <v>8.32</v>
      </c>
      <c r="AY70" s="61" cm="1">
        <f t="array" aca="1" ref="AY70" ca="1">IF(INDIRECT(ADDRESS(3+$AM70,13,,,"var"))&lt;&gt;"&lt;=&gt;",INDIRECT(ADDRESS(3+$AM70,13,,,"var")),NULL)</f>
        <v>0</v>
      </c>
      <c r="AZ70" s="61" cm="1">
        <f t="array" aca="1" ref="AZ70" ca="1">IF(INDIRECT(ADDRESS(3+$AM70,14,,,"var"))&lt;&gt;"Be",INDIRECT(ADDRESS(3+$AM70,14,,,"var")),NULL)</f>
        <v>0</v>
      </c>
      <c r="BA70" s="61" cm="1">
        <f t="array" aca="1" ref="BA70" ca="1">IF(INDIRECT(ADDRESS(3+$AM70,15,,,"var"))&lt;&gt;"&lt;=&gt;",INDIRECT(ADDRESS(3+$AM70,15,,,"var")),NULL)</f>
        <v>0</v>
      </c>
      <c r="BB70" s="61" cm="1">
        <f t="array" aca="1" ref="BB70" ca="1">IF(INDIRECT(ADDRESS(3+$AM70,16,,,"var"))&lt;&gt;"Zn",INDIRECT(ADDRESS(3+$AM70,16,,,"var")),NULL)</f>
        <v>0</v>
      </c>
      <c r="BC70" s="61" t="str" cm="1">
        <f t="array" aca="1" ref="BC70" ca="1">IF(INDIRECT(ADDRESS(3+$AM70,17,,,"var"))&lt;&gt;"&lt;=&gt;",INDIRECT(ADDRESS(3+$AM70,17,,,"var")),NULL)</f>
        <v>&lt;</v>
      </c>
      <c r="BD70" s="61" cm="1">
        <f t="array" aca="1" ref="BD70" ca="1">IF(INDIRECT(ADDRESS(3+$AM70,18,,,"var"))&lt;&gt;"Ti",INDIRECT(ADDRESS(3+$AM70,18,,,"var")),NULL)</f>
        <v>0.01</v>
      </c>
      <c r="BE70" s="64" cm="1">
        <f t="array" aca="1" ref="BE70" ca="1">IF(INDIRECT(ADDRESS(3+$AM70,19,,,"var"))&lt;&gt;"D10",INDIRECT(ADDRESS(3+$AM70,19,,,"var")),NULL)</f>
        <v>0</v>
      </c>
      <c r="BF70" s="64" cm="1">
        <f t="array" aca="1" ref="BF70" ca="1">IF(INDIRECT(ADDRESS(3+$AM70,20,,,"var"))&lt;&gt;"D50",INDIRECT(ADDRESS(3+$AM70,20,,,"var")),NULL)</f>
        <v>0</v>
      </c>
      <c r="BG70" s="64" cm="1">
        <f t="array" aca="1" ref="BG70" ca="1">IF(INDIRECT(ADDRESS(3+$AM70,21,,,"var"))&lt;&gt;"D90",INDIRECT(ADDRESS(3+$AM70,21,,,"var")),NULL)</f>
        <v>0</v>
      </c>
      <c r="BH70" s="64" cm="1">
        <f t="array" aca="1" ref="BH70" ca="1">IF(INDIRECT(ADDRESS(3+$AM70,22,,,"var"))&lt;&gt;"Carney Funnel (s/50g)",INDIRECT(ADDRESS(3+$AM70,22,,,"var")),NULL)</f>
        <v>0</v>
      </c>
      <c r="BI70" s="64" cm="1">
        <f t="array" aca="1" ref="BI70" ca="1">IF(INDIRECT(ADDRESS(3+$AM70,23,,,"var"))&lt;&gt;"Schuttdichte",INDIRECT(ADDRESS(3+$AM70,23,,,"var")),NULL)</f>
        <v>0</v>
      </c>
      <c r="BJ70" s="64" cm="1">
        <f t="array" aca="1" ref="BJ70" ca="1">IF(INDIRECT(ADDRESS(3+$AM70,24,,,"var"))&lt;&gt;"Klopfdichte",INDIRECT(ADDRESS(3+$AM70,24,,,"var")),NULL)</f>
        <v>0</v>
      </c>
      <c r="BK70" s="81"/>
      <c r="BL70" t="str">
        <f>var!AB$4</f>
        <v>parameter and powder check</v>
      </c>
      <c r="BM70" s="65"/>
      <c r="BO70"/>
    </row>
    <row r="71" spans="1:67">
      <c r="A71" s="75">
        <v>3</v>
      </c>
      <c r="B71" s="84">
        <v>12</v>
      </c>
      <c r="C71" s="10" t="str">
        <f>var!Z$5</f>
        <v>Aconity</v>
      </c>
      <c r="D71" s="10" t="str">
        <f>var!AG$6</f>
        <v>Alaf parameter development</v>
      </c>
      <c r="E71" s="10">
        <v>350</v>
      </c>
      <c r="F71" s="10">
        <v>1500</v>
      </c>
      <c r="G71" s="85">
        <v>50</v>
      </c>
      <c r="H71" s="10">
        <v>0.09</v>
      </c>
      <c r="I71" s="21"/>
      <c r="J71" s="10" t="str">
        <f>var!AD$2</f>
        <v>Density cube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>
        <v>1.1113599999999999</v>
      </c>
      <c r="AG71" s="10"/>
      <c r="AH71" s="10">
        <f t="shared" si="2"/>
        <v>24.3</v>
      </c>
      <c r="AI71" s="10">
        <f t="shared" si="3"/>
        <v>51.851851851851855</v>
      </c>
      <c r="AJ71" s="81"/>
      <c r="AK71" s="82">
        <f>100-Tabelle1[[#This Row],[Porositaet Flaeche repolished IAPT]]</f>
        <v>98.888639999999995</v>
      </c>
      <c r="AL71" s="28" t="str" cm="1">
        <f t="array" aca="1" ref="AL71" ca="1">IF(INDIRECT(ADDRESS(3+AM71,2,,,"var"))&lt;&gt;"Name of powder",INDIRECT(ADDRESS(3+AM71,2,,,"var")),NULL)</f>
        <v>AlMgty80</v>
      </c>
      <c r="AM71" s="77">
        <v>-1</v>
      </c>
      <c r="AN71" s="81"/>
      <c r="AO71" s="61" cm="1">
        <f t="array" aca="1" ref="AO71" ca="1">IF(INDIRECT(ADDRESS(3+$AM71,3,,,"var"))&lt;&gt;"&lt;=&gt;",INDIRECT(ADDRESS(3+$AM71,3,,,"var")),NULL)</f>
        <v>0</v>
      </c>
      <c r="AP71" s="61" cm="1">
        <f t="array" aca="1" ref="AP71" ca="1">IF(INDIRECT(ADDRESS(3+$AM71,4,,,"var"))&lt;&gt;"Si",INDIRECT(ADDRESS(3+$AM71,4,,,"var")),NULL)</f>
        <v>0</v>
      </c>
      <c r="AQ71" s="61" cm="1">
        <f t="array" aca="1" ref="AQ71" ca="1">IF(INDIRECT(ADDRESS(3+$AM71,5,,,"var"))&lt;&gt;"&lt;=&gt;",INDIRECT(ADDRESS(3+$AM71,5,,,"var")),NULL)</f>
        <v>0</v>
      </c>
      <c r="AR71" s="61" cm="1">
        <f t="array" aca="1" ref="AR71" ca="1">IF(INDIRECT(ADDRESS(3+$AM71,6,,,"var"))&lt;&gt;"Fe",INDIRECT(ADDRESS(3+$AM71,6,,,"var")),NULL)</f>
        <v>0.15</v>
      </c>
      <c r="AS71" s="61" t="str" cm="1">
        <f t="array" aca="1" ref="AS71" ca="1">IF(INDIRECT(ADDRESS(3+$AM71,7,,,"var"))&lt;&gt;"&lt;=&gt;",INDIRECT(ADDRESS(3+$AM71,7,,,"var")),NULL)</f>
        <v>&lt;</v>
      </c>
      <c r="AT71" s="61" cm="1">
        <f t="array" aca="1" ref="AT71" ca="1">IF(INDIRECT(ADDRESS(3+$AM71,8,,,"var"))&lt;&gt;"Cu",INDIRECT(ADDRESS(3+$AM71,8,,,"var")),NULL)</f>
        <v>0.01</v>
      </c>
      <c r="AU71" s="61" cm="1">
        <f t="array" aca="1" ref="AU71" ca="1">IF(INDIRECT(ADDRESS(3+$AM71,9,,,"var"))&lt;&gt;"&lt;=&gt;",INDIRECT(ADDRESS(3+$AM71,9,,,"var")),NULL)</f>
        <v>0</v>
      </c>
      <c r="AV71" s="61" cm="1">
        <f t="array" aca="1" ref="AV71" ca="1">IF(INDIRECT(ADDRESS(3+$AM71,10,,,"var"))&lt;&gt;"Mn",INDIRECT(ADDRESS(3+$AM71,10,,,"var")),NULL)</f>
        <v>0</v>
      </c>
      <c r="AW71" s="61" cm="1">
        <f t="array" aca="1" ref="AW71" ca="1">IF(INDIRECT(ADDRESS(3+$AM71,11,,,"var"))&lt;&gt;"&lt;=&gt;",INDIRECT(ADDRESS(3+$AM71,11,,,"var")),NULL)</f>
        <v>0</v>
      </c>
      <c r="AX71" s="61" cm="1">
        <f t="array" aca="1" ref="AX71" ca="1">IF(INDIRECT(ADDRESS(3+$AM71,12,,,"var"))&lt;&gt;"Mg",INDIRECT(ADDRESS(3+$AM71,12,,,"var")),NULL)</f>
        <v>8.32</v>
      </c>
      <c r="AY71" s="61" cm="1">
        <f t="array" aca="1" ref="AY71" ca="1">IF(INDIRECT(ADDRESS(3+$AM71,13,,,"var"))&lt;&gt;"&lt;=&gt;",INDIRECT(ADDRESS(3+$AM71,13,,,"var")),NULL)</f>
        <v>0</v>
      </c>
      <c r="AZ71" s="61" cm="1">
        <f t="array" aca="1" ref="AZ71" ca="1">IF(INDIRECT(ADDRESS(3+$AM71,14,,,"var"))&lt;&gt;"Be",INDIRECT(ADDRESS(3+$AM71,14,,,"var")),NULL)</f>
        <v>0</v>
      </c>
      <c r="BA71" s="61" cm="1">
        <f t="array" aca="1" ref="BA71" ca="1">IF(INDIRECT(ADDRESS(3+$AM71,15,,,"var"))&lt;&gt;"&lt;=&gt;",INDIRECT(ADDRESS(3+$AM71,15,,,"var")),NULL)</f>
        <v>0</v>
      </c>
      <c r="BB71" s="61" cm="1">
        <f t="array" aca="1" ref="BB71" ca="1">IF(INDIRECT(ADDRESS(3+$AM71,16,,,"var"))&lt;&gt;"Zn",INDIRECT(ADDRESS(3+$AM71,16,,,"var")),NULL)</f>
        <v>0</v>
      </c>
      <c r="BC71" s="61" t="str" cm="1">
        <f t="array" aca="1" ref="BC71" ca="1">IF(INDIRECT(ADDRESS(3+$AM71,17,,,"var"))&lt;&gt;"&lt;=&gt;",INDIRECT(ADDRESS(3+$AM71,17,,,"var")),NULL)</f>
        <v>&lt;</v>
      </c>
      <c r="BD71" s="61" cm="1">
        <f t="array" aca="1" ref="BD71" ca="1">IF(INDIRECT(ADDRESS(3+$AM71,18,,,"var"))&lt;&gt;"Ti",INDIRECT(ADDRESS(3+$AM71,18,,,"var")),NULL)</f>
        <v>0.01</v>
      </c>
      <c r="BE71" s="64" cm="1">
        <f t="array" aca="1" ref="BE71" ca="1">IF(INDIRECT(ADDRESS(3+$AM71,19,,,"var"))&lt;&gt;"D10",INDIRECT(ADDRESS(3+$AM71,19,,,"var")),NULL)</f>
        <v>0</v>
      </c>
      <c r="BF71" s="64" cm="1">
        <f t="array" aca="1" ref="BF71" ca="1">IF(INDIRECT(ADDRESS(3+$AM71,20,,,"var"))&lt;&gt;"D50",INDIRECT(ADDRESS(3+$AM71,20,,,"var")),NULL)</f>
        <v>0</v>
      </c>
      <c r="BG71" s="64" cm="1">
        <f t="array" aca="1" ref="BG71" ca="1">IF(INDIRECT(ADDRESS(3+$AM71,21,,,"var"))&lt;&gt;"D90",INDIRECT(ADDRESS(3+$AM71,21,,,"var")),NULL)</f>
        <v>0</v>
      </c>
      <c r="BH71" s="64" cm="1">
        <f t="array" aca="1" ref="BH71" ca="1">IF(INDIRECT(ADDRESS(3+$AM71,22,,,"var"))&lt;&gt;"Carney Funnel (s/50g)",INDIRECT(ADDRESS(3+$AM71,22,,,"var")),NULL)</f>
        <v>0</v>
      </c>
      <c r="BI71" s="64" cm="1">
        <f t="array" aca="1" ref="BI71" ca="1">IF(INDIRECT(ADDRESS(3+$AM71,23,,,"var"))&lt;&gt;"Schuttdichte",INDIRECT(ADDRESS(3+$AM71,23,,,"var")),NULL)</f>
        <v>0</v>
      </c>
      <c r="BJ71" s="64" cm="1">
        <f t="array" aca="1" ref="BJ71" ca="1">IF(INDIRECT(ADDRESS(3+$AM71,24,,,"var"))&lt;&gt;"Klopfdichte",INDIRECT(ADDRESS(3+$AM71,24,,,"var")),NULL)</f>
        <v>0</v>
      </c>
      <c r="BK71" s="81"/>
      <c r="BL71" t="str">
        <f>var!AB$4</f>
        <v>parameter and powder check</v>
      </c>
      <c r="BM71" s="81"/>
      <c r="BO71"/>
    </row>
    <row r="72" spans="1:67">
      <c r="A72" s="75">
        <v>3</v>
      </c>
      <c r="B72" s="84">
        <v>13</v>
      </c>
      <c r="C72" s="10" t="str">
        <f>var!Z$5</f>
        <v>Aconity</v>
      </c>
      <c r="D72" s="10" t="str">
        <f>var!AG$6</f>
        <v>Alaf parameter development</v>
      </c>
      <c r="E72" s="10">
        <v>370</v>
      </c>
      <c r="F72" s="10">
        <v>1500</v>
      </c>
      <c r="G72" s="85">
        <v>50</v>
      </c>
      <c r="H72" s="10">
        <v>0.19</v>
      </c>
      <c r="I72" s="21"/>
      <c r="J72" s="10" t="str">
        <f>var!AD$2</f>
        <v>Density cube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>
        <v>3.3349199999999999</v>
      </c>
      <c r="AG72" s="10"/>
      <c r="AH72" s="10">
        <f t="shared" si="2"/>
        <v>51.300000000000004</v>
      </c>
      <c r="AI72" s="10">
        <f t="shared" si="3"/>
        <v>25.964912280701753</v>
      </c>
      <c r="AJ72" s="81"/>
      <c r="AK72" s="82">
        <f>100-Tabelle1[[#This Row],[Porositaet Flaeche repolished IAPT]]</f>
        <v>96.665080000000003</v>
      </c>
      <c r="AL72" s="28" t="str" cm="1">
        <f t="array" aca="1" ref="AL72" ca="1">IF(INDIRECT(ADDRESS(3+AM72,2,,,"var"))&lt;&gt;"Name of powder",INDIRECT(ADDRESS(3+AM72,2,,,"var")),NULL)</f>
        <v>AlMgty80</v>
      </c>
      <c r="AM72" s="77">
        <v>-1</v>
      </c>
      <c r="AN72" s="81"/>
      <c r="AO72" s="61" cm="1">
        <f t="array" aca="1" ref="AO72" ca="1">IF(INDIRECT(ADDRESS(3+$AM72,3,,,"var"))&lt;&gt;"&lt;=&gt;",INDIRECT(ADDRESS(3+$AM72,3,,,"var")),NULL)</f>
        <v>0</v>
      </c>
      <c r="AP72" s="61" cm="1">
        <f t="array" aca="1" ref="AP72" ca="1">IF(INDIRECT(ADDRESS(3+$AM72,4,,,"var"))&lt;&gt;"Si",INDIRECT(ADDRESS(3+$AM72,4,,,"var")),NULL)</f>
        <v>0</v>
      </c>
      <c r="AQ72" s="61" cm="1">
        <f t="array" aca="1" ref="AQ72" ca="1">IF(INDIRECT(ADDRESS(3+$AM72,5,,,"var"))&lt;&gt;"&lt;=&gt;",INDIRECT(ADDRESS(3+$AM72,5,,,"var")),NULL)</f>
        <v>0</v>
      </c>
      <c r="AR72" s="61" cm="1">
        <f t="array" aca="1" ref="AR72" ca="1">IF(INDIRECT(ADDRESS(3+$AM72,6,,,"var"))&lt;&gt;"Fe",INDIRECT(ADDRESS(3+$AM72,6,,,"var")),NULL)</f>
        <v>0.15</v>
      </c>
      <c r="AS72" s="61" t="str" cm="1">
        <f t="array" aca="1" ref="AS72" ca="1">IF(INDIRECT(ADDRESS(3+$AM72,7,,,"var"))&lt;&gt;"&lt;=&gt;",INDIRECT(ADDRESS(3+$AM72,7,,,"var")),NULL)</f>
        <v>&lt;</v>
      </c>
      <c r="AT72" s="61" cm="1">
        <f t="array" aca="1" ref="AT72" ca="1">IF(INDIRECT(ADDRESS(3+$AM72,8,,,"var"))&lt;&gt;"Cu",INDIRECT(ADDRESS(3+$AM72,8,,,"var")),NULL)</f>
        <v>0.01</v>
      </c>
      <c r="AU72" s="61" cm="1">
        <f t="array" aca="1" ref="AU72" ca="1">IF(INDIRECT(ADDRESS(3+$AM72,9,,,"var"))&lt;&gt;"&lt;=&gt;",INDIRECT(ADDRESS(3+$AM72,9,,,"var")),NULL)</f>
        <v>0</v>
      </c>
      <c r="AV72" s="61" cm="1">
        <f t="array" aca="1" ref="AV72" ca="1">IF(INDIRECT(ADDRESS(3+$AM72,10,,,"var"))&lt;&gt;"Mn",INDIRECT(ADDRESS(3+$AM72,10,,,"var")),NULL)</f>
        <v>0</v>
      </c>
      <c r="AW72" s="61" cm="1">
        <f t="array" aca="1" ref="AW72" ca="1">IF(INDIRECT(ADDRESS(3+$AM72,11,,,"var"))&lt;&gt;"&lt;=&gt;",INDIRECT(ADDRESS(3+$AM72,11,,,"var")),NULL)</f>
        <v>0</v>
      </c>
      <c r="AX72" s="61" cm="1">
        <f t="array" aca="1" ref="AX72" ca="1">IF(INDIRECT(ADDRESS(3+$AM72,12,,,"var"))&lt;&gt;"Mg",INDIRECT(ADDRESS(3+$AM72,12,,,"var")),NULL)</f>
        <v>8.32</v>
      </c>
      <c r="AY72" s="61" cm="1">
        <f t="array" aca="1" ref="AY72" ca="1">IF(INDIRECT(ADDRESS(3+$AM72,13,,,"var"))&lt;&gt;"&lt;=&gt;",INDIRECT(ADDRESS(3+$AM72,13,,,"var")),NULL)</f>
        <v>0</v>
      </c>
      <c r="AZ72" s="61" cm="1">
        <f t="array" aca="1" ref="AZ72" ca="1">IF(INDIRECT(ADDRESS(3+$AM72,14,,,"var"))&lt;&gt;"Be",INDIRECT(ADDRESS(3+$AM72,14,,,"var")),NULL)</f>
        <v>0</v>
      </c>
      <c r="BA72" s="61" cm="1">
        <f t="array" aca="1" ref="BA72" ca="1">IF(INDIRECT(ADDRESS(3+$AM72,15,,,"var"))&lt;&gt;"&lt;=&gt;",INDIRECT(ADDRESS(3+$AM72,15,,,"var")),NULL)</f>
        <v>0</v>
      </c>
      <c r="BB72" s="61" cm="1">
        <f t="array" aca="1" ref="BB72" ca="1">IF(INDIRECT(ADDRESS(3+$AM72,16,,,"var"))&lt;&gt;"Zn",INDIRECT(ADDRESS(3+$AM72,16,,,"var")),NULL)</f>
        <v>0</v>
      </c>
      <c r="BC72" s="61" t="str" cm="1">
        <f t="array" aca="1" ref="BC72" ca="1">IF(INDIRECT(ADDRESS(3+$AM72,17,,,"var"))&lt;&gt;"&lt;=&gt;",INDIRECT(ADDRESS(3+$AM72,17,,,"var")),NULL)</f>
        <v>&lt;</v>
      </c>
      <c r="BD72" s="61" cm="1">
        <f t="array" aca="1" ref="BD72" ca="1">IF(INDIRECT(ADDRESS(3+$AM72,18,,,"var"))&lt;&gt;"Ti",INDIRECT(ADDRESS(3+$AM72,18,,,"var")),NULL)</f>
        <v>0.01</v>
      </c>
      <c r="BE72" s="64" cm="1">
        <f t="array" aca="1" ref="BE72" ca="1">IF(INDIRECT(ADDRESS(3+$AM72,19,,,"var"))&lt;&gt;"D10",INDIRECT(ADDRESS(3+$AM72,19,,,"var")),NULL)</f>
        <v>0</v>
      </c>
      <c r="BF72" s="64" cm="1">
        <f t="array" aca="1" ref="BF72" ca="1">IF(INDIRECT(ADDRESS(3+$AM72,20,,,"var"))&lt;&gt;"D50",INDIRECT(ADDRESS(3+$AM72,20,,,"var")),NULL)</f>
        <v>0</v>
      </c>
      <c r="BG72" s="64" cm="1">
        <f t="array" aca="1" ref="BG72" ca="1">IF(INDIRECT(ADDRESS(3+$AM72,21,,,"var"))&lt;&gt;"D90",INDIRECT(ADDRESS(3+$AM72,21,,,"var")),NULL)</f>
        <v>0</v>
      </c>
      <c r="BH72" s="64" cm="1">
        <f t="array" aca="1" ref="BH72" ca="1">IF(INDIRECT(ADDRESS(3+$AM72,22,,,"var"))&lt;&gt;"Carney Funnel (s/50g)",INDIRECT(ADDRESS(3+$AM72,22,,,"var")),NULL)</f>
        <v>0</v>
      </c>
      <c r="BI72" s="64" cm="1">
        <f t="array" aca="1" ref="BI72" ca="1">IF(INDIRECT(ADDRESS(3+$AM72,23,,,"var"))&lt;&gt;"Schuttdichte",INDIRECT(ADDRESS(3+$AM72,23,,,"var")),NULL)</f>
        <v>0</v>
      </c>
      <c r="BJ72" s="64" cm="1">
        <f t="array" aca="1" ref="BJ72" ca="1">IF(INDIRECT(ADDRESS(3+$AM72,24,,,"var"))&lt;&gt;"Klopfdichte",INDIRECT(ADDRESS(3+$AM72,24,,,"var")),NULL)</f>
        <v>0</v>
      </c>
      <c r="BK72" s="81"/>
      <c r="BL72" t="str">
        <f>var!AB$4</f>
        <v>parameter and powder check</v>
      </c>
      <c r="BM72" s="65"/>
      <c r="BO72"/>
    </row>
    <row r="73" spans="1:67">
      <c r="A73" s="75">
        <v>3</v>
      </c>
      <c r="B73" s="84">
        <v>14</v>
      </c>
      <c r="C73" s="10" t="str">
        <f>var!Z$5</f>
        <v>Aconity</v>
      </c>
      <c r="D73" s="10" t="str">
        <f>var!AG$6</f>
        <v>Alaf parameter development</v>
      </c>
      <c r="E73" s="10">
        <v>370</v>
      </c>
      <c r="F73" s="10">
        <v>1500</v>
      </c>
      <c r="G73" s="85">
        <v>50</v>
      </c>
      <c r="H73" s="10">
        <v>0.14000000000000001</v>
      </c>
      <c r="I73" s="21"/>
      <c r="J73" s="10" t="str">
        <f>var!AD$2</f>
        <v>Density cube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>
        <v>2.0761400000000001</v>
      </c>
      <c r="AG73" s="10"/>
      <c r="AH73" s="10">
        <f t="shared" si="2"/>
        <v>37.800000000000004</v>
      </c>
      <c r="AI73" s="10">
        <f t="shared" si="3"/>
        <v>35.238095238095234</v>
      </c>
      <c r="AJ73" s="81"/>
      <c r="AK73" s="82">
        <f>100-Tabelle1[[#This Row],[Porositaet Flaeche repolished IAPT]]</f>
        <v>97.923860000000005</v>
      </c>
      <c r="AL73" s="28" t="str" cm="1">
        <f t="array" aca="1" ref="AL73" ca="1">IF(INDIRECT(ADDRESS(3+AM73,2,,,"var"))&lt;&gt;"Name of powder",INDIRECT(ADDRESS(3+AM73,2,,,"var")),NULL)</f>
        <v>AlMgty80</v>
      </c>
      <c r="AM73" s="77">
        <v>-1</v>
      </c>
      <c r="AN73" s="81"/>
      <c r="AO73" s="61" cm="1">
        <f t="array" aca="1" ref="AO73" ca="1">IF(INDIRECT(ADDRESS(3+$AM73,3,,,"var"))&lt;&gt;"&lt;=&gt;",INDIRECT(ADDRESS(3+$AM73,3,,,"var")),NULL)</f>
        <v>0</v>
      </c>
      <c r="AP73" s="61" cm="1">
        <f t="array" aca="1" ref="AP73" ca="1">IF(INDIRECT(ADDRESS(3+$AM73,4,,,"var"))&lt;&gt;"Si",INDIRECT(ADDRESS(3+$AM73,4,,,"var")),NULL)</f>
        <v>0</v>
      </c>
      <c r="AQ73" s="61" cm="1">
        <f t="array" aca="1" ref="AQ73" ca="1">IF(INDIRECT(ADDRESS(3+$AM73,5,,,"var"))&lt;&gt;"&lt;=&gt;",INDIRECT(ADDRESS(3+$AM73,5,,,"var")),NULL)</f>
        <v>0</v>
      </c>
      <c r="AR73" s="61" cm="1">
        <f t="array" aca="1" ref="AR73" ca="1">IF(INDIRECT(ADDRESS(3+$AM73,6,,,"var"))&lt;&gt;"Fe",INDIRECT(ADDRESS(3+$AM73,6,,,"var")),NULL)</f>
        <v>0.15</v>
      </c>
      <c r="AS73" s="61" t="str" cm="1">
        <f t="array" aca="1" ref="AS73" ca="1">IF(INDIRECT(ADDRESS(3+$AM73,7,,,"var"))&lt;&gt;"&lt;=&gt;",INDIRECT(ADDRESS(3+$AM73,7,,,"var")),NULL)</f>
        <v>&lt;</v>
      </c>
      <c r="AT73" s="61" cm="1">
        <f t="array" aca="1" ref="AT73" ca="1">IF(INDIRECT(ADDRESS(3+$AM73,8,,,"var"))&lt;&gt;"Cu",INDIRECT(ADDRESS(3+$AM73,8,,,"var")),NULL)</f>
        <v>0.01</v>
      </c>
      <c r="AU73" s="61" cm="1">
        <f t="array" aca="1" ref="AU73" ca="1">IF(INDIRECT(ADDRESS(3+$AM73,9,,,"var"))&lt;&gt;"&lt;=&gt;",INDIRECT(ADDRESS(3+$AM73,9,,,"var")),NULL)</f>
        <v>0</v>
      </c>
      <c r="AV73" s="61" cm="1">
        <f t="array" aca="1" ref="AV73" ca="1">IF(INDIRECT(ADDRESS(3+$AM73,10,,,"var"))&lt;&gt;"Mn",INDIRECT(ADDRESS(3+$AM73,10,,,"var")),NULL)</f>
        <v>0</v>
      </c>
      <c r="AW73" s="61" cm="1">
        <f t="array" aca="1" ref="AW73" ca="1">IF(INDIRECT(ADDRESS(3+$AM73,11,,,"var"))&lt;&gt;"&lt;=&gt;",INDIRECT(ADDRESS(3+$AM73,11,,,"var")),NULL)</f>
        <v>0</v>
      </c>
      <c r="AX73" s="61" cm="1">
        <f t="array" aca="1" ref="AX73" ca="1">IF(INDIRECT(ADDRESS(3+$AM73,12,,,"var"))&lt;&gt;"Mg",INDIRECT(ADDRESS(3+$AM73,12,,,"var")),NULL)</f>
        <v>8.32</v>
      </c>
      <c r="AY73" s="61" cm="1">
        <f t="array" aca="1" ref="AY73" ca="1">IF(INDIRECT(ADDRESS(3+$AM73,13,,,"var"))&lt;&gt;"&lt;=&gt;",INDIRECT(ADDRESS(3+$AM73,13,,,"var")),NULL)</f>
        <v>0</v>
      </c>
      <c r="AZ73" s="61" cm="1">
        <f t="array" aca="1" ref="AZ73" ca="1">IF(INDIRECT(ADDRESS(3+$AM73,14,,,"var"))&lt;&gt;"Be",INDIRECT(ADDRESS(3+$AM73,14,,,"var")),NULL)</f>
        <v>0</v>
      </c>
      <c r="BA73" s="61" cm="1">
        <f t="array" aca="1" ref="BA73" ca="1">IF(INDIRECT(ADDRESS(3+$AM73,15,,,"var"))&lt;&gt;"&lt;=&gt;",INDIRECT(ADDRESS(3+$AM73,15,,,"var")),NULL)</f>
        <v>0</v>
      </c>
      <c r="BB73" s="61" cm="1">
        <f t="array" aca="1" ref="BB73" ca="1">IF(INDIRECT(ADDRESS(3+$AM73,16,,,"var"))&lt;&gt;"Zn",INDIRECT(ADDRESS(3+$AM73,16,,,"var")),NULL)</f>
        <v>0</v>
      </c>
      <c r="BC73" s="61" t="str" cm="1">
        <f t="array" aca="1" ref="BC73" ca="1">IF(INDIRECT(ADDRESS(3+$AM73,17,,,"var"))&lt;&gt;"&lt;=&gt;",INDIRECT(ADDRESS(3+$AM73,17,,,"var")),NULL)</f>
        <v>&lt;</v>
      </c>
      <c r="BD73" s="61" cm="1">
        <f t="array" aca="1" ref="BD73" ca="1">IF(INDIRECT(ADDRESS(3+$AM73,18,,,"var"))&lt;&gt;"Ti",INDIRECT(ADDRESS(3+$AM73,18,,,"var")),NULL)</f>
        <v>0.01</v>
      </c>
      <c r="BE73" s="64" cm="1">
        <f t="array" aca="1" ref="BE73" ca="1">IF(INDIRECT(ADDRESS(3+$AM73,19,,,"var"))&lt;&gt;"D10",INDIRECT(ADDRESS(3+$AM73,19,,,"var")),NULL)</f>
        <v>0</v>
      </c>
      <c r="BF73" s="64" cm="1">
        <f t="array" aca="1" ref="BF73" ca="1">IF(INDIRECT(ADDRESS(3+$AM73,20,,,"var"))&lt;&gt;"D50",INDIRECT(ADDRESS(3+$AM73,20,,,"var")),NULL)</f>
        <v>0</v>
      </c>
      <c r="BG73" s="64" cm="1">
        <f t="array" aca="1" ref="BG73" ca="1">IF(INDIRECT(ADDRESS(3+$AM73,21,,,"var"))&lt;&gt;"D90",INDIRECT(ADDRESS(3+$AM73,21,,,"var")),NULL)</f>
        <v>0</v>
      </c>
      <c r="BH73" s="64" cm="1">
        <f t="array" aca="1" ref="BH73" ca="1">IF(INDIRECT(ADDRESS(3+$AM73,22,,,"var"))&lt;&gt;"Carney Funnel (s/50g)",INDIRECT(ADDRESS(3+$AM73,22,,,"var")),NULL)</f>
        <v>0</v>
      </c>
      <c r="BI73" s="64" cm="1">
        <f t="array" aca="1" ref="BI73" ca="1">IF(INDIRECT(ADDRESS(3+$AM73,23,,,"var"))&lt;&gt;"Schuttdichte",INDIRECT(ADDRESS(3+$AM73,23,,,"var")),NULL)</f>
        <v>0</v>
      </c>
      <c r="BJ73" s="64" cm="1">
        <f t="array" aca="1" ref="BJ73" ca="1">IF(INDIRECT(ADDRESS(3+$AM73,24,,,"var"))&lt;&gt;"Klopfdichte",INDIRECT(ADDRESS(3+$AM73,24,,,"var")),NULL)</f>
        <v>0</v>
      </c>
      <c r="BK73" s="81"/>
      <c r="BL73" t="str">
        <f>var!AB$4</f>
        <v>parameter and powder check</v>
      </c>
      <c r="BM73" s="81"/>
      <c r="BO73"/>
    </row>
    <row r="74" spans="1:67">
      <c r="A74" s="75">
        <v>3</v>
      </c>
      <c r="B74" s="84">
        <v>15</v>
      </c>
      <c r="C74" s="10" t="str">
        <f>var!Z$5</f>
        <v>Aconity</v>
      </c>
      <c r="D74" s="10" t="str">
        <f>var!AG$6</f>
        <v>Alaf parameter development</v>
      </c>
      <c r="E74" s="10">
        <v>370</v>
      </c>
      <c r="F74" s="10">
        <v>1500</v>
      </c>
      <c r="G74" s="85">
        <v>50</v>
      </c>
      <c r="H74" s="10">
        <v>0.09</v>
      </c>
      <c r="I74" s="21"/>
      <c r="J74" s="10" t="str">
        <f>var!AD$2</f>
        <v>Density cube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>
        <v>1.4675400000000001</v>
      </c>
      <c r="AG74" s="10"/>
      <c r="AH74" s="10">
        <f t="shared" si="2"/>
        <v>24.3</v>
      </c>
      <c r="AI74" s="10">
        <f t="shared" si="3"/>
        <v>54.814814814814817</v>
      </c>
      <c r="AJ74" s="81"/>
      <c r="AK74" s="82">
        <f>100-Tabelle1[[#This Row],[Porositaet Flaeche repolished IAPT]]</f>
        <v>98.53246</v>
      </c>
      <c r="AL74" s="28" t="str" cm="1">
        <f t="array" aca="1" ref="AL74" ca="1">IF(INDIRECT(ADDRESS(3+AM74,2,,,"var"))&lt;&gt;"Name of powder",INDIRECT(ADDRESS(3+AM74,2,,,"var")),NULL)</f>
        <v>AlMgty80</v>
      </c>
      <c r="AM74" s="77">
        <v>-1</v>
      </c>
      <c r="AN74" s="81"/>
      <c r="AO74" s="61" cm="1">
        <f t="array" aca="1" ref="AO74" ca="1">IF(INDIRECT(ADDRESS(3+$AM74,3,,,"var"))&lt;&gt;"&lt;=&gt;",INDIRECT(ADDRESS(3+$AM74,3,,,"var")),NULL)</f>
        <v>0</v>
      </c>
      <c r="AP74" s="61" cm="1">
        <f t="array" aca="1" ref="AP74" ca="1">IF(INDIRECT(ADDRESS(3+$AM74,4,,,"var"))&lt;&gt;"Si",INDIRECT(ADDRESS(3+$AM74,4,,,"var")),NULL)</f>
        <v>0</v>
      </c>
      <c r="AQ74" s="61" cm="1">
        <f t="array" aca="1" ref="AQ74" ca="1">IF(INDIRECT(ADDRESS(3+$AM74,5,,,"var"))&lt;&gt;"&lt;=&gt;",INDIRECT(ADDRESS(3+$AM74,5,,,"var")),NULL)</f>
        <v>0</v>
      </c>
      <c r="AR74" s="61" cm="1">
        <f t="array" aca="1" ref="AR74" ca="1">IF(INDIRECT(ADDRESS(3+$AM74,6,,,"var"))&lt;&gt;"Fe",INDIRECT(ADDRESS(3+$AM74,6,,,"var")),NULL)</f>
        <v>0.15</v>
      </c>
      <c r="AS74" s="61" t="str" cm="1">
        <f t="array" aca="1" ref="AS74" ca="1">IF(INDIRECT(ADDRESS(3+$AM74,7,,,"var"))&lt;&gt;"&lt;=&gt;",INDIRECT(ADDRESS(3+$AM74,7,,,"var")),NULL)</f>
        <v>&lt;</v>
      </c>
      <c r="AT74" s="61" cm="1">
        <f t="array" aca="1" ref="AT74" ca="1">IF(INDIRECT(ADDRESS(3+$AM74,8,,,"var"))&lt;&gt;"Cu",INDIRECT(ADDRESS(3+$AM74,8,,,"var")),NULL)</f>
        <v>0.01</v>
      </c>
      <c r="AU74" s="61" cm="1">
        <f t="array" aca="1" ref="AU74" ca="1">IF(INDIRECT(ADDRESS(3+$AM74,9,,,"var"))&lt;&gt;"&lt;=&gt;",INDIRECT(ADDRESS(3+$AM74,9,,,"var")),NULL)</f>
        <v>0</v>
      </c>
      <c r="AV74" s="61" cm="1">
        <f t="array" aca="1" ref="AV74" ca="1">IF(INDIRECT(ADDRESS(3+$AM74,10,,,"var"))&lt;&gt;"Mn",INDIRECT(ADDRESS(3+$AM74,10,,,"var")),NULL)</f>
        <v>0</v>
      </c>
      <c r="AW74" s="61" cm="1">
        <f t="array" aca="1" ref="AW74" ca="1">IF(INDIRECT(ADDRESS(3+$AM74,11,,,"var"))&lt;&gt;"&lt;=&gt;",INDIRECT(ADDRESS(3+$AM74,11,,,"var")),NULL)</f>
        <v>0</v>
      </c>
      <c r="AX74" s="61" cm="1">
        <f t="array" aca="1" ref="AX74" ca="1">IF(INDIRECT(ADDRESS(3+$AM74,12,,,"var"))&lt;&gt;"Mg",INDIRECT(ADDRESS(3+$AM74,12,,,"var")),NULL)</f>
        <v>8.32</v>
      </c>
      <c r="AY74" s="61" cm="1">
        <f t="array" aca="1" ref="AY74" ca="1">IF(INDIRECT(ADDRESS(3+$AM74,13,,,"var"))&lt;&gt;"&lt;=&gt;",INDIRECT(ADDRESS(3+$AM74,13,,,"var")),NULL)</f>
        <v>0</v>
      </c>
      <c r="AZ74" s="61" cm="1">
        <f t="array" aca="1" ref="AZ74" ca="1">IF(INDIRECT(ADDRESS(3+$AM74,14,,,"var"))&lt;&gt;"Be",INDIRECT(ADDRESS(3+$AM74,14,,,"var")),NULL)</f>
        <v>0</v>
      </c>
      <c r="BA74" s="61" cm="1">
        <f t="array" aca="1" ref="BA74" ca="1">IF(INDIRECT(ADDRESS(3+$AM74,15,,,"var"))&lt;&gt;"&lt;=&gt;",INDIRECT(ADDRESS(3+$AM74,15,,,"var")),NULL)</f>
        <v>0</v>
      </c>
      <c r="BB74" s="61" cm="1">
        <f t="array" aca="1" ref="BB74" ca="1">IF(INDIRECT(ADDRESS(3+$AM74,16,,,"var"))&lt;&gt;"Zn",INDIRECT(ADDRESS(3+$AM74,16,,,"var")),NULL)</f>
        <v>0</v>
      </c>
      <c r="BC74" s="61" t="str" cm="1">
        <f t="array" aca="1" ref="BC74" ca="1">IF(INDIRECT(ADDRESS(3+$AM74,17,,,"var"))&lt;&gt;"&lt;=&gt;",INDIRECT(ADDRESS(3+$AM74,17,,,"var")),NULL)</f>
        <v>&lt;</v>
      </c>
      <c r="BD74" s="61" cm="1">
        <f t="array" aca="1" ref="BD74" ca="1">IF(INDIRECT(ADDRESS(3+$AM74,18,,,"var"))&lt;&gt;"Ti",INDIRECT(ADDRESS(3+$AM74,18,,,"var")),NULL)</f>
        <v>0.01</v>
      </c>
      <c r="BE74" s="64" cm="1">
        <f t="array" aca="1" ref="BE74" ca="1">IF(INDIRECT(ADDRESS(3+$AM74,19,,,"var"))&lt;&gt;"D10",INDIRECT(ADDRESS(3+$AM74,19,,,"var")),NULL)</f>
        <v>0</v>
      </c>
      <c r="BF74" s="64" cm="1">
        <f t="array" aca="1" ref="BF74" ca="1">IF(INDIRECT(ADDRESS(3+$AM74,20,,,"var"))&lt;&gt;"D50",INDIRECT(ADDRESS(3+$AM74,20,,,"var")),NULL)</f>
        <v>0</v>
      </c>
      <c r="BG74" s="64" cm="1">
        <f t="array" aca="1" ref="BG74" ca="1">IF(INDIRECT(ADDRESS(3+$AM74,21,,,"var"))&lt;&gt;"D90",INDIRECT(ADDRESS(3+$AM74,21,,,"var")),NULL)</f>
        <v>0</v>
      </c>
      <c r="BH74" s="64" cm="1">
        <f t="array" aca="1" ref="BH74" ca="1">IF(INDIRECT(ADDRESS(3+$AM74,22,,,"var"))&lt;&gt;"Carney Funnel (s/50g)",INDIRECT(ADDRESS(3+$AM74,22,,,"var")),NULL)</f>
        <v>0</v>
      </c>
      <c r="BI74" s="64" cm="1">
        <f t="array" aca="1" ref="BI74" ca="1">IF(INDIRECT(ADDRESS(3+$AM74,23,,,"var"))&lt;&gt;"Schuttdichte",INDIRECT(ADDRESS(3+$AM74,23,,,"var")),NULL)</f>
        <v>0</v>
      </c>
      <c r="BJ74" s="64" cm="1">
        <f t="array" aca="1" ref="BJ74" ca="1">IF(INDIRECT(ADDRESS(3+$AM74,24,,,"var"))&lt;&gt;"Klopfdichte",INDIRECT(ADDRESS(3+$AM74,24,,,"var")),NULL)</f>
        <v>0</v>
      </c>
      <c r="BK74" s="81"/>
      <c r="BL74" t="str">
        <f>var!AB$4</f>
        <v>parameter and powder check</v>
      </c>
      <c r="BM74" s="81"/>
      <c r="BO74"/>
    </row>
    <row r="75" spans="1:67">
      <c r="A75" s="75">
        <v>4</v>
      </c>
      <c r="B75" s="84">
        <v>1</v>
      </c>
      <c r="C75" s="10" t="str">
        <f>var!Z$5</f>
        <v>Aconity</v>
      </c>
      <c r="D75" s="10" t="str">
        <f>var!AG$6</f>
        <v>Alaf parameter development</v>
      </c>
      <c r="E75" s="93">
        <v>400</v>
      </c>
      <c r="F75" s="93">
        <v>1500</v>
      </c>
      <c r="G75" s="93">
        <v>30</v>
      </c>
      <c r="H75" s="93">
        <v>0.1</v>
      </c>
      <c r="I75" s="93">
        <v>30</v>
      </c>
      <c r="J75" s="10" t="str">
        <f>var!AD$2</f>
        <v>Density cube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>
        <f t="shared" si="2"/>
        <v>16.2</v>
      </c>
      <c r="AI75" s="10">
        <f t="shared" si="3"/>
        <v>88.888888888888886</v>
      </c>
      <c r="AJ75" s="81"/>
      <c r="AK75" s="92">
        <v>98.98</v>
      </c>
      <c r="AL75" s="28" t="str" cm="1">
        <f t="array" aca="1" ref="AL75" ca="1">IF(INDIRECT(ADDRESS(3+AM75,2,,,"var"))&lt;&gt;"Name of powder",INDIRECT(ADDRESS(3+AM75,2,,,"var")),NULL)</f>
        <v>AlMgty80</v>
      </c>
      <c r="AM75" s="77">
        <v>-1</v>
      </c>
      <c r="AN75" s="81"/>
      <c r="AO75" s="61" cm="1">
        <f t="array" aca="1" ref="AO75" ca="1">IF(INDIRECT(ADDRESS(3+$AM75,3,,,"var"))&lt;&gt;"&lt;=&gt;",INDIRECT(ADDRESS(3+$AM75,3,,,"var")),NULL)</f>
        <v>0</v>
      </c>
      <c r="AP75" s="61" cm="1">
        <f t="array" aca="1" ref="AP75" ca="1">IF(INDIRECT(ADDRESS(3+$AM75,4,,,"var"))&lt;&gt;"Si",INDIRECT(ADDRESS(3+$AM75,4,,,"var")),NULL)</f>
        <v>0</v>
      </c>
      <c r="AQ75" s="61" cm="1">
        <f t="array" aca="1" ref="AQ75" ca="1">IF(INDIRECT(ADDRESS(3+$AM75,5,,,"var"))&lt;&gt;"&lt;=&gt;",INDIRECT(ADDRESS(3+$AM75,5,,,"var")),NULL)</f>
        <v>0</v>
      </c>
      <c r="AR75" s="61" cm="1">
        <f t="array" aca="1" ref="AR75" ca="1">IF(INDIRECT(ADDRESS(3+$AM75,6,,,"var"))&lt;&gt;"Fe",INDIRECT(ADDRESS(3+$AM75,6,,,"var")),NULL)</f>
        <v>0.15</v>
      </c>
      <c r="AS75" s="61" t="str" cm="1">
        <f t="array" aca="1" ref="AS75" ca="1">IF(INDIRECT(ADDRESS(3+$AM75,7,,,"var"))&lt;&gt;"&lt;=&gt;",INDIRECT(ADDRESS(3+$AM75,7,,,"var")),NULL)</f>
        <v>&lt;</v>
      </c>
      <c r="AT75" s="61" cm="1">
        <f t="array" aca="1" ref="AT75" ca="1">IF(INDIRECT(ADDRESS(3+$AM75,8,,,"var"))&lt;&gt;"Cu",INDIRECT(ADDRESS(3+$AM75,8,,,"var")),NULL)</f>
        <v>0.01</v>
      </c>
      <c r="AU75" s="61" cm="1">
        <f t="array" aca="1" ref="AU75" ca="1">IF(INDIRECT(ADDRESS(3+$AM75,9,,,"var"))&lt;&gt;"&lt;=&gt;",INDIRECT(ADDRESS(3+$AM75,9,,,"var")),NULL)</f>
        <v>0</v>
      </c>
      <c r="AV75" s="61" cm="1">
        <f t="array" aca="1" ref="AV75" ca="1">IF(INDIRECT(ADDRESS(3+$AM75,10,,,"var"))&lt;&gt;"Mn",INDIRECT(ADDRESS(3+$AM75,10,,,"var")),NULL)</f>
        <v>0</v>
      </c>
      <c r="AW75" s="61" cm="1">
        <f t="array" aca="1" ref="AW75" ca="1">IF(INDIRECT(ADDRESS(3+$AM75,11,,,"var"))&lt;&gt;"&lt;=&gt;",INDIRECT(ADDRESS(3+$AM75,11,,,"var")),NULL)</f>
        <v>0</v>
      </c>
      <c r="AX75" s="61" cm="1">
        <f t="array" aca="1" ref="AX75" ca="1">IF(INDIRECT(ADDRESS(3+$AM75,12,,,"var"))&lt;&gt;"Mg",INDIRECT(ADDRESS(3+$AM75,12,,,"var")),NULL)</f>
        <v>8.32</v>
      </c>
      <c r="AY75" s="61" cm="1">
        <f t="array" aca="1" ref="AY75" ca="1">IF(INDIRECT(ADDRESS(3+$AM75,13,,,"var"))&lt;&gt;"&lt;=&gt;",INDIRECT(ADDRESS(3+$AM75,13,,,"var")),NULL)</f>
        <v>0</v>
      </c>
      <c r="AZ75" s="61" cm="1">
        <f t="array" aca="1" ref="AZ75" ca="1">IF(INDIRECT(ADDRESS(3+$AM75,14,,,"var"))&lt;&gt;"Be",INDIRECT(ADDRESS(3+$AM75,14,,,"var")),NULL)</f>
        <v>0</v>
      </c>
      <c r="BA75" s="61" cm="1">
        <f t="array" aca="1" ref="BA75" ca="1">IF(INDIRECT(ADDRESS(3+$AM75,15,,,"var"))&lt;&gt;"&lt;=&gt;",INDIRECT(ADDRESS(3+$AM75,15,,,"var")),NULL)</f>
        <v>0</v>
      </c>
      <c r="BB75" s="61" cm="1">
        <f t="array" aca="1" ref="BB75" ca="1">IF(INDIRECT(ADDRESS(3+$AM75,16,,,"var"))&lt;&gt;"Zn",INDIRECT(ADDRESS(3+$AM75,16,,,"var")),NULL)</f>
        <v>0</v>
      </c>
      <c r="BC75" s="61" t="str" cm="1">
        <f t="array" aca="1" ref="BC75" ca="1">IF(INDIRECT(ADDRESS(3+$AM75,17,,,"var"))&lt;&gt;"&lt;=&gt;",INDIRECT(ADDRESS(3+$AM75,17,,,"var")),NULL)</f>
        <v>&lt;</v>
      </c>
      <c r="BD75" s="61" cm="1">
        <f t="array" aca="1" ref="BD75" ca="1">IF(INDIRECT(ADDRESS(3+$AM75,18,,,"var"))&lt;&gt;"Ti",INDIRECT(ADDRESS(3+$AM75,18,,,"var")),NULL)</f>
        <v>0.01</v>
      </c>
      <c r="BE75" s="64" cm="1">
        <f t="array" aca="1" ref="BE75" ca="1">IF(INDIRECT(ADDRESS(3+$AM75,19,,,"var"))&lt;&gt;"D10",INDIRECT(ADDRESS(3+$AM75,19,,,"var")),NULL)</f>
        <v>0</v>
      </c>
      <c r="BF75" s="64" cm="1">
        <f t="array" aca="1" ref="BF75" ca="1">IF(INDIRECT(ADDRESS(3+$AM75,20,,,"var"))&lt;&gt;"D50",INDIRECT(ADDRESS(3+$AM75,20,,,"var")),NULL)</f>
        <v>0</v>
      </c>
      <c r="BG75" s="64" cm="1">
        <f t="array" aca="1" ref="BG75" ca="1">IF(INDIRECT(ADDRESS(3+$AM75,21,,,"var"))&lt;&gt;"D90",INDIRECT(ADDRESS(3+$AM75,21,,,"var")),NULL)</f>
        <v>0</v>
      </c>
      <c r="BH75" s="64" cm="1">
        <f t="array" aca="1" ref="BH75" ca="1">IF(INDIRECT(ADDRESS(3+$AM75,22,,,"var"))&lt;&gt;"Carney Funnel (s/50g)",INDIRECT(ADDRESS(3+$AM75,22,,,"var")),NULL)</f>
        <v>0</v>
      </c>
      <c r="BI75" s="64" cm="1">
        <f t="array" aca="1" ref="BI75" ca="1">IF(INDIRECT(ADDRESS(3+$AM75,23,,,"var"))&lt;&gt;"Schuttdichte",INDIRECT(ADDRESS(3+$AM75,23,,,"var")),NULL)</f>
        <v>0</v>
      </c>
      <c r="BJ75" s="64" cm="1">
        <f t="array" aca="1" ref="BJ75" ca="1">IF(INDIRECT(ADDRESS(3+$AM75,24,,,"var"))&lt;&gt;"Klopfdichte",INDIRECT(ADDRESS(3+$AM75,24,,,"var")),NULL)</f>
        <v>0</v>
      </c>
      <c r="BK75" s="81"/>
      <c r="BL75" t="str">
        <f>var!AB$4</f>
        <v>parameter and powder check</v>
      </c>
      <c r="BM75" s="93">
        <v>20190321</v>
      </c>
      <c r="BO75"/>
    </row>
    <row r="76" spans="1:67">
      <c r="A76" s="75">
        <v>4</v>
      </c>
      <c r="B76" s="84">
        <v>2</v>
      </c>
      <c r="C76" s="10" t="str">
        <f>var!Z$5</f>
        <v>Aconity</v>
      </c>
      <c r="D76" s="10" t="str">
        <f>var!AG$6</f>
        <v>Alaf parameter development</v>
      </c>
      <c r="E76" s="93">
        <v>400</v>
      </c>
      <c r="F76" s="93">
        <v>1000</v>
      </c>
      <c r="G76" s="93">
        <v>30</v>
      </c>
      <c r="H76" s="93">
        <v>0.19</v>
      </c>
      <c r="I76" s="93">
        <v>30</v>
      </c>
      <c r="J76" s="10" t="str">
        <f>var!AD$2</f>
        <v>Density cube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>
        <f t="shared" si="2"/>
        <v>20.52</v>
      </c>
      <c r="AI76" s="10">
        <f t="shared" si="3"/>
        <v>70.175438596491219</v>
      </c>
      <c r="AJ76" s="81"/>
      <c r="AK76" s="92">
        <v>98.94</v>
      </c>
      <c r="AL76" s="81" t="str" cm="1">
        <f t="array" aca="1" ref="AL76" ca="1">IF(INDIRECT(ADDRESS(3+AM76,2,,,"var"))&lt;&gt;"Name of powder",INDIRECT(ADDRESS(3+AM76,2,,,"var")),NULL)</f>
        <v>AlMgty80</v>
      </c>
      <c r="AM76" s="77">
        <v>-1</v>
      </c>
      <c r="AN76" s="81"/>
      <c r="AO76" s="61" cm="1">
        <f t="array" aca="1" ref="AO76" ca="1">IF(INDIRECT(ADDRESS(3+$AM76,3,,,"var"))&lt;&gt;"&lt;=&gt;",INDIRECT(ADDRESS(3+$AM76,3,,,"var")),NULL)</f>
        <v>0</v>
      </c>
      <c r="AP76" s="61" cm="1">
        <f t="array" aca="1" ref="AP76" ca="1">IF(INDIRECT(ADDRESS(3+$AM76,4,,,"var"))&lt;&gt;"Si",INDIRECT(ADDRESS(3+$AM76,4,,,"var")),NULL)</f>
        <v>0</v>
      </c>
      <c r="AQ76" s="61" cm="1">
        <f t="array" aca="1" ref="AQ76" ca="1">IF(INDIRECT(ADDRESS(3+$AM76,5,,,"var"))&lt;&gt;"&lt;=&gt;",INDIRECT(ADDRESS(3+$AM76,5,,,"var")),NULL)</f>
        <v>0</v>
      </c>
      <c r="AR76" s="61" cm="1">
        <f t="array" aca="1" ref="AR76" ca="1">IF(INDIRECT(ADDRESS(3+$AM76,6,,,"var"))&lt;&gt;"Fe",INDIRECT(ADDRESS(3+$AM76,6,,,"var")),NULL)</f>
        <v>0.15</v>
      </c>
      <c r="AS76" s="61" t="str" cm="1">
        <f t="array" aca="1" ref="AS76" ca="1">IF(INDIRECT(ADDRESS(3+$AM76,7,,,"var"))&lt;&gt;"&lt;=&gt;",INDIRECT(ADDRESS(3+$AM76,7,,,"var")),NULL)</f>
        <v>&lt;</v>
      </c>
      <c r="AT76" s="61" cm="1">
        <f t="array" aca="1" ref="AT76" ca="1">IF(INDIRECT(ADDRESS(3+$AM76,8,,,"var"))&lt;&gt;"Cu",INDIRECT(ADDRESS(3+$AM76,8,,,"var")),NULL)</f>
        <v>0.01</v>
      </c>
      <c r="AU76" s="61" cm="1">
        <f t="array" aca="1" ref="AU76" ca="1">IF(INDIRECT(ADDRESS(3+$AM76,9,,,"var"))&lt;&gt;"&lt;=&gt;",INDIRECT(ADDRESS(3+$AM76,9,,,"var")),NULL)</f>
        <v>0</v>
      </c>
      <c r="AV76" s="61" cm="1">
        <f t="array" aca="1" ref="AV76" ca="1">IF(INDIRECT(ADDRESS(3+$AM76,10,,,"var"))&lt;&gt;"Mn",INDIRECT(ADDRESS(3+$AM76,10,,,"var")),NULL)</f>
        <v>0</v>
      </c>
      <c r="AW76" s="61" cm="1">
        <f t="array" aca="1" ref="AW76" ca="1">IF(INDIRECT(ADDRESS(3+$AM76,11,,,"var"))&lt;&gt;"&lt;=&gt;",INDIRECT(ADDRESS(3+$AM76,11,,,"var")),NULL)</f>
        <v>0</v>
      </c>
      <c r="AX76" s="61" cm="1">
        <f t="array" aca="1" ref="AX76" ca="1">IF(INDIRECT(ADDRESS(3+$AM76,12,,,"var"))&lt;&gt;"Mg",INDIRECT(ADDRESS(3+$AM76,12,,,"var")),NULL)</f>
        <v>8.32</v>
      </c>
      <c r="AY76" s="61" cm="1">
        <f t="array" aca="1" ref="AY76" ca="1">IF(INDIRECT(ADDRESS(3+$AM76,13,,,"var"))&lt;&gt;"&lt;=&gt;",INDIRECT(ADDRESS(3+$AM76,13,,,"var")),NULL)</f>
        <v>0</v>
      </c>
      <c r="AZ76" s="61" cm="1">
        <f t="array" aca="1" ref="AZ76" ca="1">IF(INDIRECT(ADDRESS(3+$AM76,14,,,"var"))&lt;&gt;"Be",INDIRECT(ADDRESS(3+$AM76,14,,,"var")),NULL)</f>
        <v>0</v>
      </c>
      <c r="BA76" s="61" cm="1">
        <f t="array" aca="1" ref="BA76" ca="1">IF(INDIRECT(ADDRESS(3+$AM76,15,,,"var"))&lt;&gt;"&lt;=&gt;",INDIRECT(ADDRESS(3+$AM76,15,,,"var")),NULL)</f>
        <v>0</v>
      </c>
      <c r="BB76" s="61" cm="1">
        <f t="array" aca="1" ref="BB76" ca="1">IF(INDIRECT(ADDRESS(3+$AM76,16,,,"var"))&lt;&gt;"Zn",INDIRECT(ADDRESS(3+$AM76,16,,,"var")),NULL)</f>
        <v>0</v>
      </c>
      <c r="BC76" s="61" t="str" cm="1">
        <f t="array" aca="1" ref="BC76" ca="1">IF(INDIRECT(ADDRESS(3+$AM76,17,,,"var"))&lt;&gt;"&lt;=&gt;",INDIRECT(ADDRESS(3+$AM76,17,,,"var")),NULL)</f>
        <v>&lt;</v>
      </c>
      <c r="BD76" s="61" cm="1">
        <f t="array" aca="1" ref="BD76" ca="1">IF(INDIRECT(ADDRESS(3+$AM76,18,,,"var"))&lt;&gt;"Ti",INDIRECT(ADDRESS(3+$AM76,18,,,"var")),NULL)</f>
        <v>0.01</v>
      </c>
      <c r="BE76" s="64" cm="1">
        <f t="array" aca="1" ref="BE76" ca="1">IF(INDIRECT(ADDRESS(3+$AM76,19,,,"var"))&lt;&gt;"D10",INDIRECT(ADDRESS(3+$AM76,19,,,"var")),NULL)</f>
        <v>0</v>
      </c>
      <c r="BF76" s="64" cm="1">
        <f t="array" aca="1" ref="BF76" ca="1">IF(INDIRECT(ADDRESS(3+$AM76,20,,,"var"))&lt;&gt;"D50",INDIRECT(ADDRESS(3+$AM76,20,,,"var")),NULL)</f>
        <v>0</v>
      </c>
      <c r="BG76" s="64" cm="1">
        <f t="array" aca="1" ref="BG76" ca="1">IF(INDIRECT(ADDRESS(3+$AM76,21,,,"var"))&lt;&gt;"D90",INDIRECT(ADDRESS(3+$AM76,21,,,"var")),NULL)</f>
        <v>0</v>
      </c>
      <c r="BH76" s="64" cm="1">
        <f t="array" aca="1" ref="BH76" ca="1">IF(INDIRECT(ADDRESS(3+$AM76,22,,,"var"))&lt;&gt;"Carney Funnel (s/50g)",INDIRECT(ADDRESS(3+$AM76,22,,,"var")),NULL)</f>
        <v>0</v>
      </c>
      <c r="BI76" s="64" cm="1">
        <f t="array" aca="1" ref="BI76" ca="1">IF(INDIRECT(ADDRESS(3+$AM76,23,,,"var"))&lt;&gt;"Schuttdichte",INDIRECT(ADDRESS(3+$AM76,23,,,"var")),NULL)</f>
        <v>0</v>
      </c>
      <c r="BJ76" s="64" cm="1">
        <f t="array" aca="1" ref="BJ76" ca="1">IF(INDIRECT(ADDRESS(3+$AM76,24,,,"var"))&lt;&gt;"Klopfdichte",INDIRECT(ADDRESS(3+$AM76,24,,,"var")),NULL)</f>
        <v>0</v>
      </c>
      <c r="BK76" s="81"/>
      <c r="BL76" t="str">
        <f>var!AB$4</f>
        <v>parameter and powder check</v>
      </c>
      <c r="BM76" s="93">
        <v>20190321</v>
      </c>
      <c r="BO76"/>
    </row>
    <row r="77" spans="1:67">
      <c r="A77" s="75">
        <v>4</v>
      </c>
      <c r="B77" s="84">
        <v>3</v>
      </c>
      <c r="C77" s="10" t="str">
        <f>var!Z$5</f>
        <v>Aconity</v>
      </c>
      <c r="D77" s="10" t="str">
        <f>var!AG$6</f>
        <v>Alaf parameter development</v>
      </c>
      <c r="E77" s="93">
        <v>600</v>
      </c>
      <c r="F77" s="93">
        <v>1700</v>
      </c>
      <c r="G77" s="93">
        <v>30</v>
      </c>
      <c r="H77" s="93">
        <v>0.19</v>
      </c>
      <c r="I77" s="93">
        <v>30</v>
      </c>
      <c r="J77" s="10" t="str">
        <f>var!AD$2</f>
        <v>Density cube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>
        <f t="shared" si="2"/>
        <v>34.884</v>
      </c>
      <c r="AI77" s="10">
        <f t="shared" si="3"/>
        <v>61.919504643962853</v>
      </c>
      <c r="AJ77" s="81"/>
      <c r="AK77" s="92">
        <v>98.88</v>
      </c>
      <c r="AL77" s="28" t="str" cm="1">
        <f t="array" aca="1" ref="AL77" ca="1">IF(INDIRECT(ADDRESS(3+AM77,2,,,"var"))&lt;&gt;"Name of powder",INDIRECT(ADDRESS(3+AM77,2,,,"var")),NULL)</f>
        <v>AlMgty80</v>
      </c>
      <c r="AM77" s="77">
        <v>-1</v>
      </c>
      <c r="AN77" s="81"/>
      <c r="AO77" s="61" cm="1">
        <f t="array" aca="1" ref="AO77" ca="1">IF(INDIRECT(ADDRESS(3+$AM77,3,,,"var"))&lt;&gt;"&lt;=&gt;",INDIRECT(ADDRESS(3+$AM77,3,,,"var")),NULL)</f>
        <v>0</v>
      </c>
      <c r="AP77" s="61" cm="1">
        <f t="array" aca="1" ref="AP77" ca="1">IF(INDIRECT(ADDRESS(3+$AM77,4,,,"var"))&lt;&gt;"Si",INDIRECT(ADDRESS(3+$AM77,4,,,"var")),NULL)</f>
        <v>0</v>
      </c>
      <c r="AQ77" s="61" cm="1">
        <f t="array" aca="1" ref="AQ77" ca="1">IF(INDIRECT(ADDRESS(3+$AM77,5,,,"var"))&lt;&gt;"&lt;=&gt;",INDIRECT(ADDRESS(3+$AM77,5,,,"var")),NULL)</f>
        <v>0</v>
      </c>
      <c r="AR77" s="61" cm="1">
        <f t="array" aca="1" ref="AR77" ca="1">IF(INDIRECT(ADDRESS(3+$AM77,6,,,"var"))&lt;&gt;"Fe",INDIRECT(ADDRESS(3+$AM77,6,,,"var")),NULL)</f>
        <v>0.15</v>
      </c>
      <c r="AS77" s="61" t="str" cm="1">
        <f t="array" aca="1" ref="AS77" ca="1">IF(INDIRECT(ADDRESS(3+$AM77,7,,,"var"))&lt;&gt;"&lt;=&gt;",INDIRECT(ADDRESS(3+$AM77,7,,,"var")),NULL)</f>
        <v>&lt;</v>
      </c>
      <c r="AT77" s="61" cm="1">
        <f t="array" aca="1" ref="AT77" ca="1">IF(INDIRECT(ADDRESS(3+$AM77,8,,,"var"))&lt;&gt;"Cu",INDIRECT(ADDRESS(3+$AM77,8,,,"var")),NULL)</f>
        <v>0.01</v>
      </c>
      <c r="AU77" s="61" cm="1">
        <f t="array" aca="1" ref="AU77" ca="1">IF(INDIRECT(ADDRESS(3+$AM77,9,,,"var"))&lt;&gt;"&lt;=&gt;",INDIRECT(ADDRESS(3+$AM77,9,,,"var")),NULL)</f>
        <v>0</v>
      </c>
      <c r="AV77" s="61" cm="1">
        <f t="array" aca="1" ref="AV77" ca="1">IF(INDIRECT(ADDRESS(3+$AM77,10,,,"var"))&lt;&gt;"Mn",INDIRECT(ADDRESS(3+$AM77,10,,,"var")),NULL)</f>
        <v>0</v>
      </c>
      <c r="AW77" s="61" cm="1">
        <f t="array" aca="1" ref="AW77" ca="1">IF(INDIRECT(ADDRESS(3+$AM77,11,,,"var"))&lt;&gt;"&lt;=&gt;",INDIRECT(ADDRESS(3+$AM77,11,,,"var")),NULL)</f>
        <v>0</v>
      </c>
      <c r="AX77" s="61" cm="1">
        <f t="array" aca="1" ref="AX77" ca="1">IF(INDIRECT(ADDRESS(3+$AM77,12,,,"var"))&lt;&gt;"Mg",INDIRECT(ADDRESS(3+$AM77,12,,,"var")),NULL)</f>
        <v>8.32</v>
      </c>
      <c r="AY77" s="61" cm="1">
        <f t="array" aca="1" ref="AY77" ca="1">IF(INDIRECT(ADDRESS(3+$AM77,13,,,"var"))&lt;&gt;"&lt;=&gt;",INDIRECT(ADDRESS(3+$AM77,13,,,"var")),NULL)</f>
        <v>0</v>
      </c>
      <c r="AZ77" s="61" cm="1">
        <f t="array" aca="1" ref="AZ77" ca="1">IF(INDIRECT(ADDRESS(3+$AM77,14,,,"var"))&lt;&gt;"Be",INDIRECT(ADDRESS(3+$AM77,14,,,"var")),NULL)</f>
        <v>0</v>
      </c>
      <c r="BA77" s="61" cm="1">
        <f t="array" aca="1" ref="BA77" ca="1">IF(INDIRECT(ADDRESS(3+$AM77,15,,,"var"))&lt;&gt;"&lt;=&gt;",INDIRECT(ADDRESS(3+$AM77,15,,,"var")),NULL)</f>
        <v>0</v>
      </c>
      <c r="BB77" s="61" cm="1">
        <f t="array" aca="1" ref="BB77" ca="1">IF(INDIRECT(ADDRESS(3+$AM77,16,,,"var"))&lt;&gt;"Zn",INDIRECT(ADDRESS(3+$AM77,16,,,"var")),NULL)</f>
        <v>0</v>
      </c>
      <c r="BC77" s="61" t="str" cm="1">
        <f t="array" aca="1" ref="BC77" ca="1">IF(INDIRECT(ADDRESS(3+$AM77,17,,,"var"))&lt;&gt;"&lt;=&gt;",INDIRECT(ADDRESS(3+$AM77,17,,,"var")),NULL)</f>
        <v>&lt;</v>
      </c>
      <c r="BD77" s="61" cm="1">
        <f t="array" aca="1" ref="BD77" ca="1">IF(INDIRECT(ADDRESS(3+$AM77,18,,,"var"))&lt;&gt;"Ti",INDIRECT(ADDRESS(3+$AM77,18,,,"var")),NULL)</f>
        <v>0.01</v>
      </c>
      <c r="BE77" s="64" cm="1">
        <f t="array" aca="1" ref="BE77" ca="1">IF(INDIRECT(ADDRESS(3+$AM77,19,,,"var"))&lt;&gt;"D10",INDIRECT(ADDRESS(3+$AM77,19,,,"var")),NULL)</f>
        <v>0</v>
      </c>
      <c r="BF77" s="64" cm="1">
        <f t="array" aca="1" ref="BF77" ca="1">IF(INDIRECT(ADDRESS(3+$AM77,20,,,"var"))&lt;&gt;"D50",INDIRECT(ADDRESS(3+$AM77,20,,,"var")),NULL)</f>
        <v>0</v>
      </c>
      <c r="BG77" s="64" cm="1">
        <f t="array" aca="1" ref="BG77" ca="1">IF(INDIRECT(ADDRESS(3+$AM77,21,,,"var"))&lt;&gt;"D90",INDIRECT(ADDRESS(3+$AM77,21,,,"var")),NULL)</f>
        <v>0</v>
      </c>
      <c r="BH77" s="64" cm="1">
        <f t="array" aca="1" ref="BH77" ca="1">IF(INDIRECT(ADDRESS(3+$AM77,22,,,"var"))&lt;&gt;"Carney Funnel (s/50g)",INDIRECT(ADDRESS(3+$AM77,22,,,"var")),NULL)</f>
        <v>0</v>
      </c>
      <c r="BI77" s="64" cm="1">
        <f t="array" aca="1" ref="BI77" ca="1">IF(INDIRECT(ADDRESS(3+$AM77,23,,,"var"))&lt;&gt;"Schuttdichte",INDIRECT(ADDRESS(3+$AM77,23,,,"var")),NULL)</f>
        <v>0</v>
      </c>
      <c r="BJ77" s="64" cm="1">
        <f t="array" aca="1" ref="BJ77" ca="1">IF(INDIRECT(ADDRESS(3+$AM77,24,,,"var"))&lt;&gt;"Klopfdichte",INDIRECT(ADDRESS(3+$AM77,24,,,"var")),NULL)</f>
        <v>0</v>
      </c>
      <c r="BK77" s="81"/>
      <c r="BL77" t="str">
        <f>var!AB$4</f>
        <v>parameter and powder check</v>
      </c>
      <c r="BM77" s="93">
        <v>20190321</v>
      </c>
      <c r="BO77"/>
    </row>
    <row r="78" spans="1:67">
      <c r="A78" s="75">
        <v>4</v>
      </c>
      <c r="B78" s="84">
        <v>4</v>
      </c>
      <c r="C78" s="10" t="str">
        <f>var!Z$5</f>
        <v>Aconity</v>
      </c>
      <c r="D78" s="10" t="str">
        <f>var!AG$6</f>
        <v>Alaf parameter development</v>
      </c>
      <c r="E78" s="93">
        <v>600</v>
      </c>
      <c r="F78" s="93">
        <v>1700</v>
      </c>
      <c r="G78" s="93">
        <v>30</v>
      </c>
      <c r="H78" s="93">
        <v>0.19</v>
      </c>
      <c r="I78" s="93">
        <v>300</v>
      </c>
      <c r="J78" s="10" t="str">
        <f>var!AD$2</f>
        <v>Density cube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>
        <f t="shared" si="2"/>
        <v>34.884</v>
      </c>
      <c r="AI78" s="10">
        <f t="shared" si="3"/>
        <v>61.919504643962853</v>
      </c>
      <c r="AJ78" s="81"/>
      <c r="AK78" s="92">
        <v>98.75</v>
      </c>
      <c r="AL78" s="28" t="str" cm="1">
        <f t="array" aca="1" ref="AL78" ca="1">IF(INDIRECT(ADDRESS(3+AM78,2,,,"var"))&lt;&gt;"Name of powder",INDIRECT(ADDRESS(3+AM78,2,,,"var")),NULL)</f>
        <v>AlMgty80</v>
      </c>
      <c r="AM78" s="77">
        <v>-1</v>
      </c>
      <c r="AN78" s="81"/>
      <c r="AO78" s="61" cm="1">
        <f t="array" aca="1" ref="AO78" ca="1">IF(INDIRECT(ADDRESS(3+$AM78,3,,,"var"))&lt;&gt;"&lt;=&gt;",INDIRECT(ADDRESS(3+$AM78,3,,,"var")),NULL)</f>
        <v>0</v>
      </c>
      <c r="AP78" s="61" cm="1">
        <f t="array" aca="1" ref="AP78" ca="1">IF(INDIRECT(ADDRESS(3+$AM78,4,,,"var"))&lt;&gt;"Si",INDIRECT(ADDRESS(3+$AM78,4,,,"var")),NULL)</f>
        <v>0</v>
      </c>
      <c r="AQ78" s="61" cm="1">
        <f t="array" aca="1" ref="AQ78" ca="1">IF(INDIRECT(ADDRESS(3+$AM78,5,,,"var"))&lt;&gt;"&lt;=&gt;",INDIRECT(ADDRESS(3+$AM78,5,,,"var")),NULL)</f>
        <v>0</v>
      </c>
      <c r="AR78" s="61" cm="1">
        <f t="array" aca="1" ref="AR78" ca="1">IF(INDIRECT(ADDRESS(3+$AM78,6,,,"var"))&lt;&gt;"Fe",INDIRECT(ADDRESS(3+$AM78,6,,,"var")),NULL)</f>
        <v>0.15</v>
      </c>
      <c r="AS78" s="61" t="str" cm="1">
        <f t="array" aca="1" ref="AS78" ca="1">IF(INDIRECT(ADDRESS(3+$AM78,7,,,"var"))&lt;&gt;"&lt;=&gt;",INDIRECT(ADDRESS(3+$AM78,7,,,"var")),NULL)</f>
        <v>&lt;</v>
      </c>
      <c r="AT78" s="61" cm="1">
        <f t="array" aca="1" ref="AT78" ca="1">IF(INDIRECT(ADDRESS(3+$AM78,8,,,"var"))&lt;&gt;"Cu",INDIRECT(ADDRESS(3+$AM78,8,,,"var")),NULL)</f>
        <v>0.01</v>
      </c>
      <c r="AU78" s="61" cm="1">
        <f t="array" aca="1" ref="AU78" ca="1">IF(INDIRECT(ADDRESS(3+$AM78,9,,,"var"))&lt;&gt;"&lt;=&gt;",INDIRECT(ADDRESS(3+$AM78,9,,,"var")),NULL)</f>
        <v>0</v>
      </c>
      <c r="AV78" s="61" cm="1">
        <f t="array" aca="1" ref="AV78" ca="1">IF(INDIRECT(ADDRESS(3+$AM78,10,,,"var"))&lt;&gt;"Mn",INDIRECT(ADDRESS(3+$AM78,10,,,"var")),NULL)</f>
        <v>0</v>
      </c>
      <c r="AW78" s="61" cm="1">
        <f t="array" aca="1" ref="AW78" ca="1">IF(INDIRECT(ADDRESS(3+$AM78,11,,,"var"))&lt;&gt;"&lt;=&gt;",INDIRECT(ADDRESS(3+$AM78,11,,,"var")),NULL)</f>
        <v>0</v>
      </c>
      <c r="AX78" s="61" cm="1">
        <f t="array" aca="1" ref="AX78" ca="1">IF(INDIRECT(ADDRESS(3+$AM78,12,,,"var"))&lt;&gt;"Mg",INDIRECT(ADDRESS(3+$AM78,12,,,"var")),NULL)</f>
        <v>8.32</v>
      </c>
      <c r="AY78" s="61" cm="1">
        <f t="array" aca="1" ref="AY78" ca="1">IF(INDIRECT(ADDRESS(3+$AM78,13,,,"var"))&lt;&gt;"&lt;=&gt;",INDIRECT(ADDRESS(3+$AM78,13,,,"var")),NULL)</f>
        <v>0</v>
      </c>
      <c r="AZ78" s="61" cm="1">
        <f t="array" aca="1" ref="AZ78" ca="1">IF(INDIRECT(ADDRESS(3+$AM78,14,,,"var"))&lt;&gt;"Be",INDIRECT(ADDRESS(3+$AM78,14,,,"var")),NULL)</f>
        <v>0</v>
      </c>
      <c r="BA78" s="61" cm="1">
        <f t="array" aca="1" ref="BA78" ca="1">IF(INDIRECT(ADDRESS(3+$AM78,15,,,"var"))&lt;&gt;"&lt;=&gt;",INDIRECT(ADDRESS(3+$AM78,15,,,"var")),NULL)</f>
        <v>0</v>
      </c>
      <c r="BB78" s="61" cm="1">
        <f t="array" aca="1" ref="BB78" ca="1">IF(INDIRECT(ADDRESS(3+$AM78,16,,,"var"))&lt;&gt;"Zn",INDIRECT(ADDRESS(3+$AM78,16,,,"var")),NULL)</f>
        <v>0</v>
      </c>
      <c r="BC78" s="61" t="str" cm="1">
        <f t="array" aca="1" ref="BC78" ca="1">IF(INDIRECT(ADDRESS(3+$AM78,17,,,"var"))&lt;&gt;"&lt;=&gt;",INDIRECT(ADDRESS(3+$AM78,17,,,"var")),NULL)</f>
        <v>&lt;</v>
      </c>
      <c r="BD78" s="61" cm="1">
        <f t="array" aca="1" ref="BD78" ca="1">IF(INDIRECT(ADDRESS(3+$AM78,18,,,"var"))&lt;&gt;"Ti",INDIRECT(ADDRESS(3+$AM78,18,,,"var")),NULL)</f>
        <v>0.01</v>
      </c>
      <c r="BE78" s="64" cm="1">
        <f t="array" aca="1" ref="BE78" ca="1">IF(INDIRECT(ADDRESS(3+$AM78,19,,,"var"))&lt;&gt;"D10",INDIRECT(ADDRESS(3+$AM78,19,,,"var")),NULL)</f>
        <v>0</v>
      </c>
      <c r="BF78" s="64" cm="1">
        <f t="array" aca="1" ref="BF78" ca="1">IF(INDIRECT(ADDRESS(3+$AM78,20,,,"var"))&lt;&gt;"D50",INDIRECT(ADDRESS(3+$AM78,20,,,"var")),NULL)</f>
        <v>0</v>
      </c>
      <c r="BG78" s="64" cm="1">
        <f t="array" aca="1" ref="BG78" ca="1">IF(INDIRECT(ADDRESS(3+$AM78,21,,,"var"))&lt;&gt;"D90",INDIRECT(ADDRESS(3+$AM78,21,,,"var")),NULL)</f>
        <v>0</v>
      </c>
      <c r="BH78" s="64" cm="1">
        <f t="array" aca="1" ref="BH78" ca="1">IF(INDIRECT(ADDRESS(3+$AM78,22,,,"var"))&lt;&gt;"Carney Funnel (s/50g)",INDIRECT(ADDRESS(3+$AM78,22,,,"var")),NULL)</f>
        <v>0</v>
      </c>
      <c r="BI78" s="64" cm="1">
        <f t="array" aca="1" ref="BI78" ca="1">IF(INDIRECT(ADDRESS(3+$AM78,23,,,"var"))&lt;&gt;"Schuttdichte",INDIRECT(ADDRESS(3+$AM78,23,,,"var")),NULL)</f>
        <v>0</v>
      </c>
      <c r="BJ78" s="64" cm="1">
        <f t="array" aca="1" ref="BJ78" ca="1">IF(INDIRECT(ADDRESS(3+$AM78,24,,,"var"))&lt;&gt;"Klopfdichte",INDIRECT(ADDRESS(3+$AM78,24,,,"var")),NULL)</f>
        <v>0</v>
      </c>
      <c r="BK78" s="81"/>
      <c r="BL78" t="str">
        <f>var!AB$4</f>
        <v>parameter and powder check</v>
      </c>
      <c r="BM78" s="93">
        <v>20190328</v>
      </c>
      <c r="BO78"/>
    </row>
    <row r="79" spans="1:67">
      <c r="A79" s="75">
        <v>4</v>
      </c>
      <c r="B79" s="84">
        <v>5</v>
      </c>
      <c r="C79" s="10" t="str">
        <f>var!Z$5</f>
        <v>Aconity</v>
      </c>
      <c r="D79" s="10" t="str">
        <f>var!AG$6</f>
        <v>Alaf parameter development</v>
      </c>
      <c r="E79" s="93">
        <v>400</v>
      </c>
      <c r="F79" s="93">
        <v>1500</v>
      </c>
      <c r="G79" s="93">
        <v>30</v>
      </c>
      <c r="H79" s="93">
        <v>0.19</v>
      </c>
      <c r="I79" s="93">
        <v>30</v>
      </c>
      <c r="J79" s="10" t="str">
        <f>var!AD$2</f>
        <v>Density cube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>
        <f t="shared" si="2"/>
        <v>30.780000000000005</v>
      </c>
      <c r="AI79" s="10">
        <f t="shared" si="3"/>
        <v>46.783625730994146</v>
      </c>
      <c r="AJ79" s="81"/>
      <c r="AK79" s="92">
        <v>98.74</v>
      </c>
      <c r="AL79" s="81" t="str" cm="1">
        <f t="array" aca="1" ref="AL79" ca="1">IF(INDIRECT(ADDRESS(3+AM79,2,,,"var"))&lt;&gt;"Name of powder",INDIRECT(ADDRESS(3+AM79,2,,,"var")),NULL)</f>
        <v>AlMgty80</v>
      </c>
      <c r="AM79" s="77">
        <v>-1</v>
      </c>
      <c r="AN79" s="81"/>
      <c r="AO79" s="61" cm="1">
        <f t="array" aca="1" ref="AO79" ca="1">IF(INDIRECT(ADDRESS(3+$AM79,3,,,"var"))&lt;&gt;"&lt;=&gt;",INDIRECT(ADDRESS(3+$AM79,3,,,"var")),NULL)</f>
        <v>0</v>
      </c>
      <c r="AP79" s="61" cm="1">
        <f t="array" aca="1" ref="AP79" ca="1">IF(INDIRECT(ADDRESS(3+$AM79,4,,,"var"))&lt;&gt;"Si",INDIRECT(ADDRESS(3+$AM79,4,,,"var")),NULL)</f>
        <v>0</v>
      </c>
      <c r="AQ79" s="61" cm="1">
        <f t="array" aca="1" ref="AQ79" ca="1">IF(INDIRECT(ADDRESS(3+$AM79,5,,,"var"))&lt;&gt;"&lt;=&gt;",INDIRECT(ADDRESS(3+$AM79,5,,,"var")),NULL)</f>
        <v>0</v>
      </c>
      <c r="AR79" s="61" cm="1">
        <f t="array" aca="1" ref="AR79" ca="1">IF(INDIRECT(ADDRESS(3+$AM79,6,,,"var"))&lt;&gt;"Fe",INDIRECT(ADDRESS(3+$AM79,6,,,"var")),NULL)</f>
        <v>0.15</v>
      </c>
      <c r="AS79" s="61" t="str" cm="1">
        <f t="array" aca="1" ref="AS79" ca="1">IF(INDIRECT(ADDRESS(3+$AM79,7,,,"var"))&lt;&gt;"&lt;=&gt;",INDIRECT(ADDRESS(3+$AM79,7,,,"var")),NULL)</f>
        <v>&lt;</v>
      </c>
      <c r="AT79" s="61" cm="1">
        <f t="array" aca="1" ref="AT79" ca="1">IF(INDIRECT(ADDRESS(3+$AM79,8,,,"var"))&lt;&gt;"Cu",INDIRECT(ADDRESS(3+$AM79,8,,,"var")),NULL)</f>
        <v>0.01</v>
      </c>
      <c r="AU79" s="61" cm="1">
        <f t="array" aca="1" ref="AU79" ca="1">IF(INDIRECT(ADDRESS(3+$AM79,9,,,"var"))&lt;&gt;"&lt;=&gt;",INDIRECT(ADDRESS(3+$AM79,9,,,"var")),NULL)</f>
        <v>0</v>
      </c>
      <c r="AV79" s="61" cm="1">
        <f t="array" aca="1" ref="AV79" ca="1">IF(INDIRECT(ADDRESS(3+$AM79,10,,,"var"))&lt;&gt;"Mn",INDIRECT(ADDRESS(3+$AM79,10,,,"var")),NULL)</f>
        <v>0</v>
      </c>
      <c r="AW79" s="61" cm="1">
        <f t="array" aca="1" ref="AW79" ca="1">IF(INDIRECT(ADDRESS(3+$AM79,11,,,"var"))&lt;&gt;"&lt;=&gt;",INDIRECT(ADDRESS(3+$AM79,11,,,"var")),NULL)</f>
        <v>0</v>
      </c>
      <c r="AX79" s="61" cm="1">
        <f t="array" aca="1" ref="AX79" ca="1">IF(INDIRECT(ADDRESS(3+$AM79,12,,,"var"))&lt;&gt;"Mg",INDIRECT(ADDRESS(3+$AM79,12,,,"var")),NULL)</f>
        <v>8.32</v>
      </c>
      <c r="AY79" s="61" cm="1">
        <f t="array" aca="1" ref="AY79" ca="1">IF(INDIRECT(ADDRESS(3+$AM79,13,,,"var"))&lt;&gt;"&lt;=&gt;",INDIRECT(ADDRESS(3+$AM79,13,,,"var")),NULL)</f>
        <v>0</v>
      </c>
      <c r="AZ79" s="61" cm="1">
        <f t="array" aca="1" ref="AZ79" ca="1">IF(INDIRECT(ADDRESS(3+$AM79,14,,,"var"))&lt;&gt;"Be",INDIRECT(ADDRESS(3+$AM79,14,,,"var")),NULL)</f>
        <v>0</v>
      </c>
      <c r="BA79" s="61" cm="1">
        <f t="array" aca="1" ref="BA79" ca="1">IF(INDIRECT(ADDRESS(3+$AM79,15,,,"var"))&lt;&gt;"&lt;=&gt;",INDIRECT(ADDRESS(3+$AM79,15,,,"var")),NULL)</f>
        <v>0</v>
      </c>
      <c r="BB79" s="61" cm="1">
        <f t="array" aca="1" ref="BB79" ca="1">IF(INDIRECT(ADDRESS(3+$AM79,16,,,"var"))&lt;&gt;"Zn",INDIRECT(ADDRESS(3+$AM79,16,,,"var")),NULL)</f>
        <v>0</v>
      </c>
      <c r="BC79" s="61" t="str" cm="1">
        <f t="array" aca="1" ref="BC79" ca="1">IF(INDIRECT(ADDRESS(3+$AM79,17,,,"var"))&lt;&gt;"&lt;=&gt;",INDIRECT(ADDRESS(3+$AM79,17,,,"var")),NULL)</f>
        <v>&lt;</v>
      </c>
      <c r="BD79" s="61" cm="1">
        <f t="array" aca="1" ref="BD79" ca="1">IF(INDIRECT(ADDRESS(3+$AM79,18,,,"var"))&lt;&gt;"Ti",INDIRECT(ADDRESS(3+$AM79,18,,,"var")),NULL)</f>
        <v>0.01</v>
      </c>
      <c r="BE79" s="64" cm="1">
        <f t="array" aca="1" ref="BE79" ca="1">IF(INDIRECT(ADDRESS(3+$AM79,19,,,"var"))&lt;&gt;"D10",INDIRECT(ADDRESS(3+$AM79,19,,,"var")),NULL)</f>
        <v>0</v>
      </c>
      <c r="BF79" s="64" cm="1">
        <f t="array" aca="1" ref="BF79" ca="1">IF(INDIRECT(ADDRESS(3+$AM79,20,,,"var"))&lt;&gt;"D50",INDIRECT(ADDRESS(3+$AM79,20,,,"var")),NULL)</f>
        <v>0</v>
      </c>
      <c r="BG79" s="64" cm="1">
        <f t="array" aca="1" ref="BG79" ca="1">IF(INDIRECT(ADDRESS(3+$AM79,21,,,"var"))&lt;&gt;"D90",INDIRECT(ADDRESS(3+$AM79,21,,,"var")),NULL)</f>
        <v>0</v>
      </c>
      <c r="BH79" s="64" cm="1">
        <f t="array" aca="1" ref="BH79" ca="1">IF(INDIRECT(ADDRESS(3+$AM79,22,,,"var"))&lt;&gt;"Carney Funnel (s/50g)",INDIRECT(ADDRESS(3+$AM79,22,,,"var")),NULL)</f>
        <v>0</v>
      </c>
      <c r="BI79" s="64" cm="1">
        <f t="array" aca="1" ref="BI79" ca="1">IF(INDIRECT(ADDRESS(3+$AM79,23,,,"var"))&lt;&gt;"Schuttdichte",INDIRECT(ADDRESS(3+$AM79,23,,,"var")),NULL)</f>
        <v>0</v>
      </c>
      <c r="BJ79" s="64" cm="1">
        <f t="array" aca="1" ref="BJ79" ca="1">IF(INDIRECT(ADDRESS(3+$AM79,24,,,"var"))&lt;&gt;"Klopfdichte",INDIRECT(ADDRESS(3+$AM79,24,,,"var")),NULL)</f>
        <v>0</v>
      </c>
      <c r="BK79" s="81"/>
      <c r="BL79" t="str">
        <f>var!AB$4</f>
        <v>parameter and powder check</v>
      </c>
      <c r="BM79" s="93">
        <v>20190321</v>
      </c>
      <c r="BO79"/>
    </row>
    <row r="80" spans="1:67">
      <c r="A80" s="75">
        <v>4</v>
      </c>
      <c r="B80" s="84">
        <v>6</v>
      </c>
      <c r="C80" s="10" t="str">
        <f>var!Z$5</f>
        <v>Aconity</v>
      </c>
      <c r="D80" s="10" t="str">
        <f>var!AG$6</f>
        <v>Alaf parameter development</v>
      </c>
      <c r="E80" s="93">
        <v>600</v>
      </c>
      <c r="F80" s="93">
        <v>1500</v>
      </c>
      <c r="G80" s="93">
        <v>30</v>
      </c>
      <c r="H80" s="93">
        <v>0.19</v>
      </c>
      <c r="I80" s="93">
        <v>30</v>
      </c>
      <c r="J80" s="10" t="str">
        <f>var!AD$2</f>
        <v>Density cube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>
        <f t="shared" si="2"/>
        <v>30.780000000000005</v>
      </c>
      <c r="AI80" s="10">
        <f t="shared" si="3"/>
        <v>70.175438596491219</v>
      </c>
      <c r="AJ80" s="81"/>
      <c r="AK80" s="92">
        <v>98.74</v>
      </c>
      <c r="AL80" s="81" t="str" cm="1">
        <f t="array" aca="1" ref="AL80" ca="1">IF(INDIRECT(ADDRESS(3+AM80,2,,,"var"))&lt;&gt;"Name of powder",INDIRECT(ADDRESS(3+AM80,2,,,"var")),NULL)</f>
        <v>AlMgty80</v>
      </c>
      <c r="AM80" s="77">
        <v>-1</v>
      </c>
      <c r="AN80" s="81"/>
      <c r="AO80" s="61" cm="1">
        <f t="array" aca="1" ref="AO80" ca="1">IF(INDIRECT(ADDRESS(3+$AM80,3,,,"var"))&lt;&gt;"&lt;=&gt;",INDIRECT(ADDRESS(3+$AM80,3,,,"var")),NULL)</f>
        <v>0</v>
      </c>
      <c r="AP80" s="61" cm="1">
        <f t="array" aca="1" ref="AP80" ca="1">IF(INDIRECT(ADDRESS(3+$AM80,4,,,"var"))&lt;&gt;"Si",INDIRECT(ADDRESS(3+$AM80,4,,,"var")),NULL)</f>
        <v>0</v>
      </c>
      <c r="AQ80" s="61" cm="1">
        <f t="array" aca="1" ref="AQ80" ca="1">IF(INDIRECT(ADDRESS(3+$AM80,5,,,"var"))&lt;&gt;"&lt;=&gt;",INDIRECT(ADDRESS(3+$AM80,5,,,"var")),NULL)</f>
        <v>0</v>
      </c>
      <c r="AR80" s="61" cm="1">
        <f t="array" aca="1" ref="AR80" ca="1">IF(INDIRECT(ADDRESS(3+$AM80,6,,,"var"))&lt;&gt;"Fe",INDIRECT(ADDRESS(3+$AM80,6,,,"var")),NULL)</f>
        <v>0.15</v>
      </c>
      <c r="AS80" s="61" t="str" cm="1">
        <f t="array" aca="1" ref="AS80" ca="1">IF(INDIRECT(ADDRESS(3+$AM80,7,,,"var"))&lt;&gt;"&lt;=&gt;",INDIRECT(ADDRESS(3+$AM80,7,,,"var")),NULL)</f>
        <v>&lt;</v>
      </c>
      <c r="AT80" s="61" cm="1">
        <f t="array" aca="1" ref="AT80" ca="1">IF(INDIRECT(ADDRESS(3+$AM80,8,,,"var"))&lt;&gt;"Cu",INDIRECT(ADDRESS(3+$AM80,8,,,"var")),NULL)</f>
        <v>0.01</v>
      </c>
      <c r="AU80" s="61" cm="1">
        <f t="array" aca="1" ref="AU80" ca="1">IF(INDIRECT(ADDRESS(3+$AM80,9,,,"var"))&lt;&gt;"&lt;=&gt;",INDIRECT(ADDRESS(3+$AM80,9,,,"var")),NULL)</f>
        <v>0</v>
      </c>
      <c r="AV80" s="61" cm="1">
        <f t="array" aca="1" ref="AV80" ca="1">IF(INDIRECT(ADDRESS(3+$AM80,10,,,"var"))&lt;&gt;"Mn",INDIRECT(ADDRESS(3+$AM80,10,,,"var")),NULL)</f>
        <v>0</v>
      </c>
      <c r="AW80" s="61" cm="1">
        <f t="array" aca="1" ref="AW80" ca="1">IF(INDIRECT(ADDRESS(3+$AM80,11,,,"var"))&lt;&gt;"&lt;=&gt;",INDIRECT(ADDRESS(3+$AM80,11,,,"var")),NULL)</f>
        <v>0</v>
      </c>
      <c r="AX80" s="61" cm="1">
        <f t="array" aca="1" ref="AX80" ca="1">IF(INDIRECT(ADDRESS(3+$AM80,12,,,"var"))&lt;&gt;"Mg",INDIRECT(ADDRESS(3+$AM80,12,,,"var")),NULL)</f>
        <v>8.32</v>
      </c>
      <c r="AY80" s="61" cm="1">
        <f t="array" aca="1" ref="AY80" ca="1">IF(INDIRECT(ADDRESS(3+$AM80,13,,,"var"))&lt;&gt;"&lt;=&gt;",INDIRECT(ADDRESS(3+$AM80,13,,,"var")),NULL)</f>
        <v>0</v>
      </c>
      <c r="AZ80" s="61" cm="1">
        <f t="array" aca="1" ref="AZ80" ca="1">IF(INDIRECT(ADDRESS(3+$AM80,14,,,"var"))&lt;&gt;"Be",INDIRECT(ADDRESS(3+$AM80,14,,,"var")),NULL)</f>
        <v>0</v>
      </c>
      <c r="BA80" s="61" cm="1">
        <f t="array" aca="1" ref="BA80" ca="1">IF(INDIRECT(ADDRESS(3+$AM80,15,,,"var"))&lt;&gt;"&lt;=&gt;",INDIRECT(ADDRESS(3+$AM80,15,,,"var")),NULL)</f>
        <v>0</v>
      </c>
      <c r="BB80" s="61" cm="1">
        <f t="array" aca="1" ref="BB80" ca="1">IF(INDIRECT(ADDRESS(3+$AM80,16,,,"var"))&lt;&gt;"Zn",INDIRECT(ADDRESS(3+$AM80,16,,,"var")),NULL)</f>
        <v>0</v>
      </c>
      <c r="BC80" s="61" t="str" cm="1">
        <f t="array" aca="1" ref="BC80" ca="1">IF(INDIRECT(ADDRESS(3+$AM80,17,,,"var"))&lt;&gt;"&lt;=&gt;",INDIRECT(ADDRESS(3+$AM80,17,,,"var")),NULL)</f>
        <v>&lt;</v>
      </c>
      <c r="BD80" s="61" cm="1">
        <f t="array" aca="1" ref="BD80" ca="1">IF(INDIRECT(ADDRESS(3+$AM80,18,,,"var"))&lt;&gt;"Ti",INDIRECT(ADDRESS(3+$AM80,18,,,"var")),NULL)</f>
        <v>0.01</v>
      </c>
      <c r="BE80" s="64" cm="1">
        <f t="array" aca="1" ref="BE80" ca="1">IF(INDIRECT(ADDRESS(3+$AM80,19,,,"var"))&lt;&gt;"D10",INDIRECT(ADDRESS(3+$AM80,19,,,"var")),NULL)</f>
        <v>0</v>
      </c>
      <c r="BF80" s="64" cm="1">
        <f t="array" aca="1" ref="BF80" ca="1">IF(INDIRECT(ADDRESS(3+$AM80,20,,,"var"))&lt;&gt;"D50",INDIRECT(ADDRESS(3+$AM80,20,,,"var")),NULL)</f>
        <v>0</v>
      </c>
      <c r="BG80" s="64" cm="1">
        <f t="array" aca="1" ref="BG80" ca="1">IF(INDIRECT(ADDRESS(3+$AM80,21,,,"var"))&lt;&gt;"D90",INDIRECT(ADDRESS(3+$AM80,21,,,"var")),NULL)</f>
        <v>0</v>
      </c>
      <c r="BH80" s="64" cm="1">
        <f t="array" aca="1" ref="BH80" ca="1">IF(INDIRECT(ADDRESS(3+$AM80,22,,,"var"))&lt;&gt;"Carney Funnel (s/50g)",INDIRECT(ADDRESS(3+$AM80,22,,,"var")),NULL)</f>
        <v>0</v>
      </c>
      <c r="BI80" s="64" cm="1">
        <f t="array" aca="1" ref="BI80" ca="1">IF(INDIRECT(ADDRESS(3+$AM80,23,,,"var"))&lt;&gt;"Schuttdichte",INDIRECT(ADDRESS(3+$AM80,23,,,"var")),NULL)</f>
        <v>0</v>
      </c>
      <c r="BJ80" s="64" cm="1">
        <f t="array" aca="1" ref="BJ80" ca="1">IF(INDIRECT(ADDRESS(3+$AM80,24,,,"var"))&lt;&gt;"Klopfdichte",INDIRECT(ADDRESS(3+$AM80,24,,,"var")),NULL)</f>
        <v>0</v>
      </c>
      <c r="BK80" s="81"/>
      <c r="BL80" t="str">
        <f>var!AB$4</f>
        <v>parameter and powder check</v>
      </c>
      <c r="BM80" s="93">
        <v>20190321</v>
      </c>
      <c r="BO80"/>
    </row>
    <row r="81" spans="1:67">
      <c r="A81" s="75">
        <v>4</v>
      </c>
      <c r="B81" s="84">
        <v>7</v>
      </c>
      <c r="C81" s="10" t="str">
        <f>var!Z$5</f>
        <v>Aconity</v>
      </c>
      <c r="D81" s="10" t="str">
        <f>var!AG$6</f>
        <v>Alaf parameter development</v>
      </c>
      <c r="E81" s="93">
        <v>400</v>
      </c>
      <c r="F81" s="93">
        <v>1500</v>
      </c>
      <c r="G81" s="93">
        <v>30</v>
      </c>
      <c r="H81" s="93">
        <v>0.1</v>
      </c>
      <c r="I81" s="93">
        <v>30</v>
      </c>
      <c r="J81" s="10" t="str">
        <f>var!AD$2</f>
        <v>Density cube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>
        <f t="shared" si="2"/>
        <v>16.2</v>
      </c>
      <c r="AI81" s="10">
        <f t="shared" si="3"/>
        <v>88.888888888888886</v>
      </c>
      <c r="AJ81" s="81"/>
      <c r="AK81" s="92">
        <v>98.7</v>
      </c>
      <c r="AL81" s="28" t="str" cm="1">
        <f t="array" aca="1" ref="AL81" ca="1">IF(INDIRECT(ADDRESS(3+AM81,2,,,"var"))&lt;&gt;"Name of powder",INDIRECT(ADDRESS(3+AM81,2,,,"var")),NULL)</f>
        <v>AlMgty80</v>
      </c>
      <c r="AM81" s="77">
        <v>-1</v>
      </c>
      <c r="AN81" s="81"/>
      <c r="AO81" s="61" cm="1">
        <f t="array" aca="1" ref="AO81" ca="1">IF(INDIRECT(ADDRESS(3+$AM81,3,,,"var"))&lt;&gt;"&lt;=&gt;",INDIRECT(ADDRESS(3+$AM81,3,,,"var")),NULL)</f>
        <v>0</v>
      </c>
      <c r="AP81" s="61" cm="1">
        <f t="array" aca="1" ref="AP81" ca="1">IF(INDIRECT(ADDRESS(3+$AM81,4,,,"var"))&lt;&gt;"Si",INDIRECT(ADDRESS(3+$AM81,4,,,"var")),NULL)</f>
        <v>0</v>
      </c>
      <c r="AQ81" s="61" cm="1">
        <f t="array" aca="1" ref="AQ81" ca="1">IF(INDIRECT(ADDRESS(3+$AM81,5,,,"var"))&lt;&gt;"&lt;=&gt;",INDIRECT(ADDRESS(3+$AM81,5,,,"var")),NULL)</f>
        <v>0</v>
      </c>
      <c r="AR81" s="61" cm="1">
        <f t="array" aca="1" ref="AR81" ca="1">IF(INDIRECT(ADDRESS(3+$AM81,6,,,"var"))&lt;&gt;"Fe",INDIRECT(ADDRESS(3+$AM81,6,,,"var")),NULL)</f>
        <v>0.15</v>
      </c>
      <c r="AS81" s="61" t="str" cm="1">
        <f t="array" aca="1" ref="AS81" ca="1">IF(INDIRECT(ADDRESS(3+$AM81,7,,,"var"))&lt;&gt;"&lt;=&gt;",INDIRECT(ADDRESS(3+$AM81,7,,,"var")),NULL)</f>
        <v>&lt;</v>
      </c>
      <c r="AT81" s="61" cm="1">
        <f t="array" aca="1" ref="AT81" ca="1">IF(INDIRECT(ADDRESS(3+$AM81,8,,,"var"))&lt;&gt;"Cu",INDIRECT(ADDRESS(3+$AM81,8,,,"var")),NULL)</f>
        <v>0.01</v>
      </c>
      <c r="AU81" s="61" cm="1">
        <f t="array" aca="1" ref="AU81" ca="1">IF(INDIRECT(ADDRESS(3+$AM81,9,,,"var"))&lt;&gt;"&lt;=&gt;",INDIRECT(ADDRESS(3+$AM81,9,,,"var")),NULL)</f>
        <v>0</v>
      </c>
      <c r="AV81" s="61" cm="1">
        <f t="array" aca="1" ref="AV81" ca="1">IF(INDIRECT(ADDRESS(3+$AM81,10,,,"var"))&lt;&gt;"Mn",INDIRECT(ADDRESS(3+$AM81,10,,,"var")),NULL)</f>
        <v>0</v>
      </c>
      <c r="AW81" s="61" cm="1">
        <f t="array" aca="1" ref="AW81" ca="1">IF(INDIRECT(ADDRESS(3+$AM81,11,,,"var"))&lt;&gt;"&lt;=&gt;",INDIRECT(ADDRESS(3+$AM81,11,,,"var")),NULL)</f>
        <v>0</v>
      </c>
      <c r="AX81" s="61" cm="1">
        <f t="array" aca="1" ref="AX81" ca="1">IF(INDIRECT(ADDRESS(3+$AM81,12,,,"var"))&lt;&gt;"Mg",INDIRECT(ADDRESS(3+$AM81,12,,,"var")),NULL)</f>
        <v>8.32</v>
      </c>
      <c r="AY81" s="61" cm="1">
        <f t="array" aca="1" ref="AY81" ca="1">IF(INDIRECT(ADDRESS(3+$AM81,13,,,"var"))&lt;&gt;"&lt;=&gt;",INDIRECT(ADDRESS(3+$AM81,13,,,"var")),NULL)</f>
        <v>0</v>
      </c>
      <c r="AZ81" s="61" cm="1">
        <f t="array" aca="1" ref="AZ81" ca="1">IF(INDIRECT(ADDRESS(3+$AM81,14,,,"var"))&lt;&gt;"Be",INDIRECT(ADDRESS(3+$AM81,14,,,"var")),NULL)</f>
        <v>0</v>
      </c>
      <c r="BA81" s="61" cm="1">
        <f t="array" aca="1" ref="BA81" ca="1">IF(INDIRECT(ADDRESS(3+$AM81,15,,,"var"))&lt;&gt;"&lt;=&gt;",INDIRECT(ADDRESS(3+$AM81,15,,,"var")),NULL)</f>
        <v>0</v>
      </c>
      <c r="BB81" s="61" cm="1">
        <f t="array" aca="1" ref="BB81" ca="1">IF(INDIRECT(ADDRESS(3+$AM81,16,,,"var"))&lt;&gt;"Zn",INDIRECT(ADDRESS(3+$AM81,16,,,"var")),NULL)</f>
        <v>0</v>
      </c>
      <c r="BC81" s="61" t="str" cm="1">
        <f t="array" aca="1" ref="BC81" ca="1">IF(INDIRECT(ADDRESS(3+$AM81,17,,,"var"))&lt;&gt;"&lt;=&gt;",INDIRECT(ADDRESS(3+$AM81,17,,,"var")),NULL)</f>
        <v>&lt;</v>
      </c>
      <c r="BD81" s="61" cm="1">
        <f t="array" aca="1" ref="BD81" ca="1">IF(INDIRECT(ADDRESS(3+$AM81,18,,,"var"))&lt;&gt;"Ti",INDIRECT(ADDRESS(3+$AM81,18,,,"var")),NULL)</f>
        <v>0.01</v>
      </c>
      <c r="BE81" s="64" cm="1">
        <f t="array" aca="1" ref="BE81" ca="1">IF(INDIRECT(ADDRESS(3+$AM81,19,,,"var"))&lt;&gt;"D10",INDIRECT(ADDRESS(3+$AM81,19,,,"var")),NULL)</f>
        <v>0</v>
      </c>
      <c r="BF81" s="64" cm="1">
        <f t="array" aca="1" ref="BF81" ca="1">IF(INDIRECT(ADDRESS(3+$AM81,20,,,"var"))&lt;&gt;"D50",INDIRECT(ADDRESS(3+$AM81,20,,,"var")),NULL)</f>
        <v>0</v>
      </c>
      <c r="BG81" s="64" cm="1">
        <f t="array" aca="1" ref="BG81" ca="1">IF(INDIRECT(ADDRESS(3+$AM81,21,,,"var"))&lt;&gt;"D90",INDIRECT(ADDRESS(3+$AM81,21,,,"var")),NULL)</f>
        <v>0</v>
      </c>
      <c r="BH81" s="64" cm="1">
        <f t="array" aca="1" ref="BH81" ca="1">IF(INDIRECT(ADDRESS(3+$AM81,22,,,"var"))&lt;&gt;"Carney Funnel (s/50g)",INDIRECT(ADDRESS(3+$AM81,22,,,"var")),NULL)</f>
        <v>0</v>
      </c>
      <c r="BI81" s="64" cm="1">
        <f t="array" aca="1" ref="BI81" ca="1">IF(INDIRECT(ADDRESS(3+$AM81,23,,,"var"))&lt;&gt;"Schuttdichte",INDIRECT(ADDRESS(3+$AM81,23,,,"var")),NULL)</f>
        <v>0</v>
      </c>
      <c r="BJ81" s="64" cm="1">
        <f t="array" aca="1" ref="BJ81" ca="1">IF(INDIRECT(ADDRESS(3+$AM81,24,,,"var"))&lt;&gt;"Klopfdichte",INDIRECT(ADDRESS(3+$AM81,24,,,"var")),NULL)</f>
        <v>0</v>
      </c>
      <c r="BK81" s="81"/>
      <c r="BL81" t="str">
        <f>var!AB$4</f>
        <v>parameter and powder check</v>
      </c>
      <c r="BM81" s="93">
        <v>20190321</v>
      </c>
      <c r="BO81"/>
    </row>
    <row r="82" spans="1:67">
      <c r="A82" s="75">
        <v>4</v>
      </c>
      <c r="B82" s="84">
        <v>8</v>
      </c>
      <c r="C82" s="10" t="str">
        <f>var!Z$5</f>
        <v>Aconity</v>
      </c>
      <c r="D82" s="10" t="str">
        <f>var!AG$6</f>
        <v>Alaf parameter development</v>
      </c>
      <c r="E82" s="93">
        <v>600</v>
      </c>
      <c r="F82" s="93">
        <v>1700</v>
      </c>
      <c r="G82" s="93">
        <v>30</v>
      </c>
      <c r="H82" s="93">
        <v>0.19</v>
      </c>
      <c r="I82" s="93">
        <v>30</v>
      </c>
      <c r="J82" s="10" t="str">
        <f>var!AD$2</f>
        <v>Density cube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>
        <f t="shared" si="2"/>
        <v>34.884</v>
      </c>
      <c r="AI82" s="10">
        <f t="shared" si="3"/>
        <v>61.919504643962853</v>
      </c>
      <c r="AJ82" s="81"/>
      <c r="AK82" s="92">
        <v>98.67</v>
      </c>
      <c r="AL82" s="28" t="str" cm="1">
        <f t="array" aca="1" ref="AL82" ca="1">IF(INDIRECT(ADDRESS(3+AM82,2,,,"var"))&lt;&gt;"Name of powder",INDIRECT(ADDRESS(3+AM82,2,,,"var")),NULL)</f>
        <v>AlMgty80</v>
      </c>
      <c r="AM82" s="77">
        <v>-1</v>
      </c>
      <c r="AN82" s="81"/>
      <c r="AO82" s="61" cm="1">
        <f t="array" aca="1" ref="AO82" ca="1">IF(INDIRECT(ADDRESS(3+$AM82,3,,,"var"))&lt;&gt;"&lt;=&gt;",INDIRECT(ADDRESS(3+$AM82,3,,,"var")),NULL)</f>
        <v>0</v>
      </c>
      <c r="AP82" s="61" cm="1">
        <f t="array" aca="1" ref="AP82" ca="1">IF(INDIRECT(ADDRESS(3+$AM82,4,,,"var"))&lt;&gt;"Si",INDIRECT(ADDRESS(3+$AM82,4,,,"var")),NULL)</f>
        <v>0</v>
      </c>
      <c r="AQ82" s="61" cm="1">
        <f t="array" aca="1" ref="AQ82" ca="1">IF(INDIRECT(ADDRESS(3+$AM82,5,,,"var"))&lt;&gt;"&lt;=&gt;",INDIRECT(ADDRESS(3+$AM82,5,,,"var")),NULL)</f>
        <v>0</v>
      </c>
      <c r="AR82" s="61" cm="1">
        <f t="array" aca="1" ref="AR82" ca="1">IF(INDIRECT(ADDRESS(3+$AM82,6,,,"var"))&lt;&gt;"Fe",INDIRECT(ADDRESS(3+$AM82,6,,,"var")),NULL)</f>
        <v>0.15</v>
      </c>
      <c r="AS82" s="61" t="str" cm="1">
        <f t="array" aca="1" ref="AS82" ca="1">IF(INDIRECT(ADDRESS(3+$AM82,7,,,"var"))&lt;&gt;"&lt;=&gt;",INDIRECT(ADDRESS(3+$AM82,7,,,"var")),NULL)</f>
        <v>&lt;</v>
      </c>
      <c r="AT82" s="61" cm="1">
        <f t="array" aca="1" ref="AT82" ca="1">IF(INDIRECT(ADDRESS(3+$AM82,8,,,"var"))&lt;&gt;"Cu",INDIRECT(ADDRESS(3+$AM82,8,,,"var")),NULL)</f>
        <v>0.01</v>
      </c>
      <c r="AU82" s="61" cm="1">
        <f t="array" aca="1" ref="AU82" ca="1">IF(INDIRECT(ADDRESS(3+$AM82,9,,,"var"))&lt;&gt;"&lt;=&gt;",INDIRECT(ADDRESS(3+$AM82,9,,,"var")),NULL)</f>
        <v>0</v>
      </c>
      <c r="AV82" s="61" cm="1">
        <f t="array" aca="1" ref="AV82" ca="1">IF(INDIRECT(ADDRESS(3+$AM82,10,,,"var"))&lt;&gt;"Mn",INDIRECT(ADDRESS(3+$AM82,10,,,"var")),NULL)</f>
        <v>0</v>
      </c>
      <c r="AW82" s="61" cm="1">
        <f t="array" aca="1" ref="AW82" ca="1">IF(INDIRECT(ADDRESS(3+$AM82,11,,,"var"))&lt;&gt;"&lt;=&gt;",INDIRECT(ADDRESS(3+$AM82,11,,,"var")),NULL)</f>
        <v>0</v>
      </c>
      <c r="AX82" s="61" cm="1">
        <f t="array" aca="1" ref="AX82" ca="1">IF(INDIRECT(ADDRESS(3+$AM82,12,,,"var"))&lt;&gt;"Mg",INDIRECT(ADDRESS(3+$AM82,12,,,"var")),NULL)</f>
        <v>8.32</v>
      </c>
      <c r="AY82" s="61" cm="1">
        <f t="array" aca="1" ref="AY82" ca="1">IF(INDIRECT(ADDRESS(3+$AM82,13,,,"var"))&lt;&gt;"&lt;=&gt;",INDIRECT(ADDRESS(3+$AM82,13,,,"var")),NULL)</f>
        <v>0</v>
      </c>
      <c r="AZ82" s="61" cm="1">
        <f t="array" aca="1" ref="AZ82" ca="1">IF(INDIRECT(ADDRESS(3+$AM82,14,,,"var"))&lt;&gt;"Be",INDIRECT(ADDRESS(3+$AM82,14,,,"var")),NULL)</f>
        <v>0</v>
      </c>
      <c r="BA82" s="61" cm="1">
        <f t="array" aca="1" ref="BA82" ca="1">IF(INDIRECT(ADDRESS(3+$AM82,15,,,"var"))&lt;&gt;"&lt;=&gt;",INDIRECT(ADDRESS(3+$AM82,15,,,"var")),NULL)</f>
        <v>0</v>
      </c>
      <c r="BB82" s="61" cm="1">
        <f t="array" aca="1" ref="BB82" ca="1">IF(INDIRECT(ADDRESS(3+$AM82,16,,,"var"))&lt;&gt;"Zn",INDIRECT(ADDRESS(3+$AM82,16,,,"var")),NULL)</f>
        <v>0</v>
      </c>
      <c r="BC82" s="61" t="str" cm="1">
        <f t="array" aca="1" ref="BC82" ca="1">IF(INDIRECT(ADDRESS(3+$AM82,17,,,"var"))&lt;&gt;"&lt;=&gt;",INDIRECT(ADDRESS(3+$AM82,17,,,"var")),NULL)</f>
        <v>&lt;</v>
      </c>
      <c r="BD82" s="61" cm="1">
        <f t="array" aca="1" ref="BD82" ca="1">IF(INDIRECT(ADDRESS(3+$AM82,18,,,"var"))&lt;&gt;"Ti",INDIRECT(ADDRESS(3+$AM82,18,,,"var")),NULL)</f>
        <v>0.01</v>
      </c>
      <c r="BE82" s="64" cm="1">
        <f t="array" aca="1" ref="BE82" ca="1">IF(INDIRECT(ADDRESS(3+$AM82,19,,,"var"))&lt;&gt;"D10",INDIRECT(ADDRESS(3+$AM82,19,,,"var")),NULL)</f>
        <v>0</v>
      </c>
      <c r="BF82" s="64" cm="1">
        <f t="array" aca="1" ref="BF82" ca="1">IF(INDIRECT(ADDRESS(3+$AM82,20,,,"var"))&lt;&gt;"D50",INDIRECT(ADDRESS(3+$AM82,20,,,"var")),NULL)</f>
        <v>0</v>
      </c>
      <c r="BG82" s="64" cm="1">
        <f t="array" aca="1" ref="BG82" ca="1">IF(INDIRECT(ADDRESS(3+$AM82,21,,,"var"))&lt;&gt;"D90",INDIRECT(ADDRESS(3+$AM82,21,,,"var")),NULL)</f>
        <v>0</v>
      </c>
      <c r="BH82" s="64" cm="1">
        <f t="array" aca="1" ref="BH82" ca="1">IF(INDIRECT(ADDRESS(3+$AM82,22,,,"var"))&lt;&gt;"Carney Funnel (s/50g)",INDIRECT(ADDRESS(3+$AM82,22,,,"var")),NULL)</f>
        <v>0</v>
      </c>
      <c r="BI82" s="64" cm="1">
        <f t="array" aca="1" ref="BI82" ca="1">IF(INDIRECT(ADDRESS(3+$AM82,23,,,"var"))&lt;&gt;"Schuttdichte",INDIRECT(ADDRESS(3+$AM82,23,,,"var")),NULL)</f>
        <v>0</v>
      </c>
      <c r="BJ82" s="64" cm="1">
        <f t="array" aca="1" ref="BJ82" ca="1">IF(INDIRECT(ADDRESS(3+$AM82,24,,,"var"))&lt;&gt;"Klopfdichte",INDIRECT(ADDRESS(3+$AM82,24,,,"var")),NULL)</f>
        <v>0</v>
      </c>
      <c r="BK82" s="81"/>
      <c r="BL82" t="str">
        <f>var!AB$4</f>
        <v>parameter and powder check</v>
      </c>
      <c r="BM82" s="93">
        <v>20190321</v>
      </c>
      <c r="BO82"/>
    </row>
    <row r="83" spans="1:67">
      <c r="A83" s="75">
        <v>4</v>
      </c>
      <c r="B83" s="84">
        <v>9</v>
      </c>
      <c r="C83" s="10" t="str">
        <f>var!Z$5</f>
        <v>Aconity</v>
      </c>
      <c r="D83" s="10" t="str">
        <f>var!AG$6</f>
        <v>Alaf parameter development</v>
      </c>
      <c r="E83" s="93">
        <v>400</v>
      </c>
      <c r="F83" s="93">
        <v>1500</v>
      </c>
      <c r="G83" s="93">
        <v>30</v>
      </c>
      <c r="H83" s="93">
        <v>0.1</v>
      </c>
      <c r="I83" s="93">
        <v>400</v>
      </c>
      <c r="J83" s="10" t="str">
        <f>var!AD$2</f>
        <v>Density cube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>
        <f t="shared" si="2"/>
        <v>16.2</v>
      </c>
      <c r="AI83" s="10">
        <f t="shared" si="3"/>
        <v>88.888888888888886</v>
      </c>
      <c r="AJ83" s="81"/>
      <c r="AK83" s="92">
        <v>98.65</v>
      </c>
      <c r="AL83" s="81" t="str" cm="1">
        <f t="array" aca="1" ref="AL83" ca="1">IF(INDIRECT(ADDRESS(3+AM83,2,,,"var"))&lt;&gt;"Name of powder",INDIRECT(ADDRESS(3+AM83,2,,,"var")),NULL)</f>
        <v>AlMgty80</v>
      </c>
      <c r="AM83" s="77">
        <v>-1</v>
      </c>
      <c r="AN83" s="81"/>
      <c r="AO83" s="61" cm="1">
        <f t="array" aca="1" ref="AO83" ca="1">IF(INDIRECT(ADDRESS(3+$AM83,3,,,"var"))&lt;&gt;"&lt;=&gt;",INDIRECT(ADDRESS(3+$AM83,3,,,"var")),NULL)</f>
        <v>0</v>
      </c>
      <c r="AP83" s="61" cm="1">
        <f t="array" aca="1" ref="AP83" ca="1">IF(INDIRECT(ADDRESS(3+$AM83,4,,,"var"))&lt;&gt;"Si",INDIRECT(ADDRESS(3+$AM83,4,,,"var")),NULL)</f>
        <v>0</v>
      </c>
      <c r="AQ83" s="61" cm="1">
        <f t="array" aca="1" ref="AQ83" ca="1">IF(INDIRECT(ADDRESS(3+$AM83,5,,,"var"))&lt;&gt;"&lt;=&gt;",INDIRECT(ADDRESS(3+$AM83,5,,,"var")),NULL)</f>
        <v>0</v>
      </c>
      <c r="AR83" s="61" cm="1">
        <f t="array" aca="1" ref="AR83" ca="1">IF(INDIRECT(ADDRESS(3+$AM83,6,,,"var"))&lt;&gt;"Fe",INDIRECT(ADDRESS(3+$AM83,6,,,"var")),NULL)</f>
        <v>0.15</v>
      </c>
      <c r="AS83" s="61" t="str" cm="1">
        <f t="array" aca="1" ref="AS83" ca="1">IF(INDIRECT(ADDRESS(3+$AM83,7,,,"var"))&lt;&gt;"&lt;=&gt;",INDIRECT(ADDRESS(3+$AM83,7,,,"var")),NULL)</f>
        <v>&lt;</v>
      </c>
      <c r="AT83" s="61" cm="1">
        <f t="array" aca="1" ref="AT83" ca="1">IF(INDIRECT(ADDRESS(3+$AM83,8,,,"var"))&lt;&gt;"Cu",INDIRECT(ADDRESS(3+$AM83,8,,,"var")),NULL)</f>
        <v>0.01</v>
      </c>
      <c r="AU83" s="61" cm="1">
        <f t="array" aca="1" ref="AU83" ca="1">IF(INDIRECT(ADDRESS(3+$AM83,9,,,"var"))&lt;&gt;"&lt;=&gt;",INDIRECT(ADDRESS(3+$AM83,9,,,"var")),NULL)</f>
        <v>0</v>
      </c>
      <c r="AV83" s="61" cm="1">
        <f t="array" aca="1" ref="AV83" ca="1">IF(INDIRECT(ADDRESS(3+$AM83,10,,,"var"))&lt;&gt;"Mn",INDIRECT(ADDRESS(3+$AM83,10,,,"var")),NULL)</f>
        <v>0</v>
      </c>
      <c r="AW83" s="61" cm="1">
        <f t="array" aca="1" ref="AW83" ca="1">IF(INDIRECT(ADDRESS(3+$AM83,11,,,"var"))&lt;&gt;"&lt;=&gt;",INDIRECT(ADDRESS(3+$AM83,11,,,"var")),NULL)</f>
        <v>0</v>
      </c>
      <c r="AX83" s="61" cm="1">
        <f t="array" aca="1" ref="AX83" ca="1">IF(INDIRECT(ADDRESS(3+$AM83,12,,,"var"))&lt;&gt;"Mg",INDIRECT(ADDRESS(3+$AM83,12,,,"var")),NULL)</f>
        <v>8.32</v>
      </c>
      <c r="AY83" s="61" cm="1">
        <f t="array" aca="1" ref="AY83" ca="1">IF(INDIRECT(ADDRESS(3+$AM83,13,,,"var"))&lt;&gt;"&lt;=&gt;",INDIRECT(ADDRESS(3+$AM83,13,,,"var")),NULL)</f>
        <v>0</v>
      </c>
      <c r="AZ83" s="61" cm="1">
        <f t="array" aca="1" ref="AZ83" ca="1">IF(INDIRECT(ADDRESS(3+$AM83,14,,,"var"))&lt;&gt;"Be",INDIRECT(ADDRESS(3+$AM83,14,,,"var")),NULL)</f>
        <v>0</v>
      </c>
      <c r="BA83" s="61" cm="1">
        <f t="array" aca="1" ref="BA83" ca="1">IF(INDIRECT(ADDRESS(3+$AM83,15,,,"var"))&lt;&gt;"&lt;=&gt;",INDIRECT(ADDRESS(3+$AM83,15,,,"var")),NULL)</f>
        <v>0</v>
      </c>
      <c r="BB83" s="61" cm="1">
        <f t="array" aca="1" ref="BB83" ca="1">IF(INDIRECT(ADDRESS(3+$AM83,16,,,"var"))&lt;&gt;"Zn",INDIRECT(ADDRESS(3+$AM83,16,,,"var")),NULL)</f>
        <v>0</v>
      </c>
      <c r="BC83" s="61" t="str" cm="1">
        <f t="array" aca="1" ref="BC83" ca="1">IF(INDIRECT(ADDRESS(3+$AM83,17,,,"var"))&lt;&gt;"&lt;=&gt;",INDIRECT(ADDRESS(3+$AM83,17,,,"var")),NULL)</f>
        <v>&lt;</v>
      </c>
      <c r="BD83" s="61" cm="1">
        <f t="array" aca="1" ref="BD83" ca="1">IF(INDIRECT(ADDRESS(3+$AM83,18,,,"var"))&lt;&gt;"Ti",INDIRECT(ADDRESS(3+$AM83,18,,,"var")),NULL)</f>
        <v>0.01</v>
      </c>
      <c r="BE83" s="64" cm="1">
        <f t="array" aca="1" ref="BE83" ca="1">IF(INDIRECT(ADDRESS(3+$AM83,19,,,"var"))&lt;&gt;"D10",INDIRECT(ADDRESS(3+$AM83,19,,,"var")),NULL)</f>
        <v>0</v>
      </c>
      <c r="BF83" s="64" cm="1">
        <f t="array" aca="1" ref="BF83" ca="1">IF(INDIRECT(ADDRESS(3+$AM83,20,,,"var"))&lt;&gt;"D50",INDIRECT(ADDRESS(3+$AM83,20,,,"var")),NULL)</f>
        <v>0</v>
      </c>
      <c r="BG83" s="64" cm="1">
        <f t="array" aca="1" ref="BG83" ca="1">IF(INDIRECT(ADDRESS(3+$AM83,21,,,"var"))&lt;&gt;"D90",INDIRECT(ADDRESS(3+$AM83,21,,,"var")),NULL)</f>
        <v>0</v>
      </c>
      <c r="BH83" s="64" cm="1">
        <f t="array" aca="1" ref="BH83" ca="1">IF(INDIRECT(ADDRESS(3+$AM83,22,,,"var"))&lt;&gt;"Carney Funnel (s/50g)",INDIRECT(ADDRESS(3+$AM83,22,,,"var")),NULL)</f>
        <v>0</v>
      </c>
      <c r="BI83" s="64" cm="1">
        <f t="array" aca="1" ref="BI83" ca="1">IF(INDIRECT(ADDRESS(3+$AM83,23,,,"var"))&lt;&gt;"Schuttdichte",INDIRECT(ADDRESS(3+$AM83,23,,,"var")),NULL)</f>
        <v>0</v>
      </c>
      <c r="BJ83" s="64" cm="1">
        <f t="array" aca="1" ref="BJ83" ca="1">IF(INDIRECT(ADDRESS(3+$AM83,24,,,"var"))&lt;&gt;"Klopfdichte",INDIRECT(ADDRESS(3+$AM83,24,,,"var")),NULL)</f>
        <v>0</v>
      </c>
      <c r="BK83" s="81"/>
      <c r="BL83" t="str">
        <f>var!AB$4</f>
        <v>parameter and powder check</v>
      </c>
      <c r="BM83" s="93">
        <v>20190329</v>
      </c>
      <c r="BO83"/>
    </row>
    <row r="84" spans="1:67">
      <c r="A84" s="75">
        <v>4</v>
      </c>
      <c r="B84" s="84">
        <v>10</v>
      </c>
      <c r="C84" s="10" t="str">
        <f>var!Z$5</f>
        <v>Aconity</v>
      </c>
      <c r="D84" s="10" t="str">
        <f>var!AG$6</f>
        <v>Alaf parameter development</v>
      </c>
      <c r="E84" s="93">
        <v>400</v>
      </c>
      <c r="F84" s="93">
        <v>1500</v>
      </c>
      <c r="G84" s="93">
        <v>30</v>
      </c>
      <c r="H84" s="93">
        <v>0.1</v>
      </c>
      <c r="I84" s="93">
        <v>300</v>
      </c>
      <c r="J84" s="10" t="str">
        <f>var!AD$2</f>
        <v>Density cube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>
        <f t="shared" si="2"/>
        <v>16.2</v>
      </c>
      <c r="AI84" s="10">
        <f t="shared" si="3"/>
        <v>88.888888888888886</v>
      </c>
      <c r="AJ84" s="81"/>
      <c r="AK84" s="92">
        <v>98.65</v>
      </c>
      <c r="AL84" s="81" t="str" cm="1">
        <f t="array" aca="1" ref="AL84" ca="1">IF(INDIRECT(ADDRESS(3+AM84,2,,,"var"))&lt;&gt;"Name of powder",INDIRECT(ADDRESS(3+AM84,2,,,"var")),NULL)</f>
        <v>AlMgty80</v>
      </c>
      <c r="AM84" s="77">
        <v>-1</v>
      </c>
      <c r="AN84" s="81"/>
      <c r="AO84" s="61" cm="1">
        <f t="array" aca="1" ref="AO84" ca="1">IF(INDIRECT(ADDRESS(3+$AM84,3,,,"var"))&lt;&gt;"&lt;=&gt;",INDIRECT(ADDRESS(3+$AM84,3,,,"var")),NULL)</f>
        <v>0</v>
      </c>
      <c r="AP84" s="61" cm="1">
        <f t="array" aca="1" ref="AP84" ca="1">IF(INDIRECT(ADDRESS(3+$AM84,4,,,"var"))&lt;&gt;"Si",INDIRECT(ADDRESS(3+$AM84,4,,,"var")),NULL)</f>
        <v>0</v>
      </c>
      <c r="AQ84" s="61" cm="1">
        <f t="array" aca="1" ref="AQ84" ca="1">IF(INDIRECT(ADDRESS(3+$AM84,5,,,"var"))&lt;&gt;"&lt;=&gt;",INDIRECT(ADDRESS(3+$AM84,5,,,"var")),NULL)</f>
        <v>0</v>
      </c>
      <c r="AR84" s="61" cm="1">
        <f t="array" aca="1" ref="AR84" ca="1">IF(INDIRECT(ADDRESS(3+$AM84,6,,,"var"))&lt;&gt;"Fe",INDIRECT(ADDRESS(3+$AM84,6,,,"var")),NULL)</f>
        <v>0.15</v>
      </c>
      <c r="AS84" s="61" t="str" cm="1">
        <f t="array" aca="1" ref="AS84" ca="1">IF(INDIRECT(ADDRESS(3+$AM84,7,,,"var"))&lt;&gt;"&lt;=&gt;",INDIRECT(ADDRESS(3+$AM84,7,,,"var")),NULL)</f>
        <v>&lt;</v>
      </c>
      <c r="AT84" s="61" cm="1">
        <f t="array" aca="1" ref="AT84" ca="1">IF(INDIRECT(ADDRESS(3+$AM84,8,,,"var"))&lt;&gt;"Cu",INDIRECT(ADDRESS(3+$AM84,8,,,"var")),NULL)</f>
        <v>0.01</v>
      </c>
      <c r="AU84" s="61" cm="1">
        <f t="array" aca="1" ref="AU84" ca="1">IF(INDIRECT(ADDRESS(3+$AM84,9,,,"var"))&lt;&gt;"&lt;=&gt;",INDIRECT(ADDRESS(3+$AM84,9,,,"var")),NULL)</f>
        <v>0</v>
      </c>
      <c r="AV84" s="61" cm="1">
        <f t="array" aca="1" ref="AV84" ca="1">IF(INDIRECT(ADDRESS(3+$AM84,10,,,"var"))&lt;&gt;"Mn",INDIRECT(ADDRESS(3+$AM84,10,,,"var")),NULL)</f>
        <v>0</v>
      </c>
      <c r="AW84" s="61" cm="1">
        <f t="array" aca="1" ref="AW84" ca="1">IF(INDIRECT(ADDRESS(3+$AM84,11,,,"var"))&lt;&gt;"&lt;=&gt;",INDIRECT(ADDRESS(3+$AM84,11,,,"var")),NULL)</f>
        <v>0</v>
      </c>
      <c r="AX84" s="61" cm="1">
        <f t="array" aca="1" ref="AX84" ca="1">IF(INDIRECT(ADDRESS(3+$AM84,12,,,"var"))&lt;&gt;"Mg",INDIRECT(ADDRESS(3+$AM84,12,,,"var")),NULL)</f>
        <v>8.32</v>
      </c>
      <c r="AY84" s="61" cm="1">
        <f t="array" aca="1" ref="AY84" ca="1">IF(INDIRECT(ADDRESS(3+$AM84,13,,,"var"))&lt;&gt;"&lt;=&gt;",INDIRECT(ADDRESS(3+$AM84,13,,,"var")),NULL)</f>
        <v>0</v>
      </c>
      <c r="AZ84" s="61" cm="1">
        <f t="array" aca="1" ref="AZ84" ca="1">IF(INDIRECT(ADDRESS(3+$AM84,14,,,"var"))&lt;&gt;"Be",INDIRECT(ADDRESS(3+$AM84,14,,,"var")),NULL)</f>
        <v>0</v>
      </c>
      <c r="BA84" s="61" cm="1">
        <f t="array" aca="1" ref="BA84" ca="1">IF(INDIRECT(ADDRESS(3+$AM84,15,,,"var"))&lt;&gt;"&lt;=&gt;",INDIRECT(ADDRESS(3+$AM84,15,,,"var")),NULL)</f>
        <v>0</v>
      </c>
      <c r="BB84" s="61" cm="1">
        <f t="array" aca="1" ref="BB84" ca="1">IF(INDIRECT(ADDRESS(3+$AM84,16,,,"var"))&lt;&gt;"Zn",INDIRECT(ADDRESS(3+$AM84,16,,,"var")),NULL)</f>
        <v>0</v>
      </c>
      <c r="BC84" s="61" t="str" cm="1">
        <f t="array" aca="1" ref="BC84" ca="1">IF(INDIRECT(ADDRESS(3+$AM84,17,,,"var"))&lt;&gt;"&lt;=&gt;",INDIRECT(ADDRESS(3+$AM84,17,,,"var")),NULL)</f>
        <v>&lt;</v>
      </c>
      <c r="BD84" s="61" cm="1">
        <f t="array" aca="1" ref="BD84" ca="1">IF(INDIRECT(ADDRESS(3+$AM84,18,,,"var"))&lt;&gt;"Ti",INDIRECT(ADDRESS(3+$AM84,18,,,"var")),NULL)</f>
        <v>0.01</v>
      </c>
      <c r="BE84" s="64" cm="1">
        <f t="array" aca="1" ref="BE84" ca="1">IF(INDIRECT(ADDRESS(3+$AM84,19,,,"var"))&lt;&gt;"D10",INDIRECT(ADDRESS(3+$AM84,19,,,"var")),NULL)</f>
        <v>0</v>
      </c>
      <c r="BF84" s="64" cm="1">
        <f t="array" aca="1" ref="BF84" ca="1">IF(INDIRECT(ADDRESS(3+$AM84,20,,,"var"))&lt;&gt;"D50",INDIRECT(ADDRESS(3+$AM84,20,,,"var")),NULL)</f>
        <v>0</v>
      </c>
      <c r="BG84" s="64" cm="1">
        <f t="array" aca="1" ref="BG84" ca="1">IF(INDIRECT(ADDRESS(3+$AM84,21,,,"var"))&lt;&gt;"D90",INDIRECT(ADDRESS(3+$AM84,21,,,"var")),NULL)</f>
        <v>0</v>
      </c>
      <c r="BH84" s="64" cm="1">
        <f t="array" aca="1" ref="BH84" ca="1">IF(INDIRECT(ADDRESS(3+$AM84,22,,,"var"))&lt;&gt;"Carney Funnel (s/50g)",INDIRECT(ADDRESS(3+$AM84,22,,,"var")),NULL)</f>
        <v>0</v>
      </c>
      <c r="BI84" s="64" cm="1">
        <f t="array" aca="1" ref="BI84" ca="1">IF(INDIRECT(ADDRESS(3+$AM84,23,,,"var"))&lt;&gt;"Schuttdichte",INDIRECT(ADDRESS(3+$AM84,23,,,"var")),NULL)</f>
        <v>0</v>
      </c>
      <c r="BJ84" s="64" cm="1">
        <f t="array" aca="1" ref="BJ84" ca="1">IF(INDIRECT(ADDRESS(3+$AM84,24,,,"var"))&lt;&gt;"Klopfdichte",INDIRECT(ADDRESS(3+$AM84,24,,,"var")),NULL)</f>
        <v>0</v>
      </c>
      <c r="BK84" s="81"/>
      <c r="BL84" t="str">
        <f>var!AB$4</f>
        <v>parameter and powder check</v>
      </c>
      <c r="BM84" s="93">
        <v>20190328</v>
      </c>
      <c r="BO84"/>
    </row>
    <row r="85" spans="1:67">
      <c r="A85" s="75">
        <v>4</v>
      </c>
      <c r="B85" s="84">
        <v>11</v>
      </c>
      <c r="C85" s="10" t="str">
        <f>var!Z$5</f>
        <v>Aconity</v>
      </c>
      <c r="D85" s="10" t="str">
        <f>var!AG$6</f>
        <v>Alaf parameter development</v>
      </c>
      <c r="E85" s="93">
        <v>400</v>
      </c>
      <c r="F85" s="93">
        <v>1000</v>
      </c>
      <c r="G85" s="93">
        <v>30</v>
      </c>
      <c r="H85" s="93">
        <v>0.19</v>
      </c>
      <c r="I85" s="93">
        <v>30</v>
      </c>
      <c r="J85" s="10" t="str">
        <f>var!AD$2</f>
        <v>Density cube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>
        <f t="shared" si="2"/>
        <v>20.52</v>
      </c>
      <c r="AI85" s="10">
        <f t="shared" si="3"/>
        <v>70.175438596491219</v>
      </c>
      <c r="AJ85" s="81"/>
      <c r="AK85" s="92">
        <v>98.55</v>
      </c>
      <c r="AL85" s="28" t="str" cm="1">
        <f t="array" aca="1" ref="AL85" ca="1">IF(INDIRECT(ADDRESS(3+AM85,2,,,"var"))&lt;&gt;"Name of powder",INDIRECT(ADDRESS(3+AM85,2,,,"var")),NULL)</f>
        <v>AlMgty80</v>
      </c>
      <c r="AM85" s="77">
        <v>-1</v>
      </c>
      <c r="AN85" s="81"/>
      <c r="AO85" s="61" cm="1">
        <f t="array" aca="1" ref="AO85" ca="1">IF(INDIRECT(ADDRESS(3+$AM85,3,,,"var"))&lt;&gt;"&lt;=&gt;",INDIRECT(ADDRESS(3+$AM85,3,,,"var")),NULL)</f>
        <v>0</v>
      </c>
      <c r="AP85" s="61" cm="1">
        <f t="array" aca="1" ref="AP85" ca="1">IF(INDIRECT(ADDRESS(3+$AM85,4,,,"var"))&lt;&gt;"Si",INDIRECT(ADDRESS(3+$AM85,4,,,"var")),NULL)</f>
        <v>0</v>
      </c>
      <c r="AQ85" s="61" cm="1">
        <f t="array" aca="1" ref="AQ85" ca="1">IF(INDIRECT(ADDRESS(3+$AM85,5,,,"var"))&lt;&gt;"&lt;=&gt;",INDIRECT(ADDRESS(3+$AM85,5,,,"var")),NULL)</f>
        <v>0</v>
      </c>
      <c r="AR85" s="61" cm="1">
        <f t="array" aca="1" ref="AR85" ca="1">IF(INDIRECT(ADDRESS(3+$AM85,6,,,"var"))&lt;&gt;"Fe",INDIRECT(ADDRESS(3+$AM85,6,,,"var")),NULL)</f>
        <v>0.15</v>
      </c>
      <c r="AS85" s="61" t="str" cm="1">
        <f t="array" aca="1" ref="AS85" ca="1">IF(INDIRECT(ADDRESS(3+$AM85,7,,,"var"))&lt;&gt;"&lt;=&gt;",INDIRECT(ADDRESS(3+$AM85,7,,,"var")),NULL)</f>
        <v>&lt;</v>
      </c>
      <c r="AT85" s="61" cm="1">
        <f t="array" aca="1" ref="AT85" ca="1">IF(INDIRECT(ADDRESS(3+$AM85,8,,,"var"))&lt;&gt;"Cu",INDIRECT(ADDRESS(3+$AM85,8,,,"var")),NULL)</f>
        <v>0.01</v>
      </c>
      <c r="AU85" s="61" cm="1">
        <f t="array" aca="1" ref="AU85" ca="1">IF(INDIRECT(ADDRESS(3+$AM85,9,,,"var"))&lt;&gt;"&lt;=&gt;",INDIRECT(ADDRESS(3+$AM85,9,,,"var")),NULL)</f>
        <v>0</v>
      </c>
      <c r="AV85" s="61" cm="1">
        <f t="array" aca="1" ref="AV85" ca="1">IF(INDIRECT(ADDRESS(3+$AM85,10,,,"var"))&lt;&gt;"Mn",INDIRECT(ADDRESS(3+$AM85,10,,,"var")),NULL)</f>
        <v>0</v>
      </c>
      <c r="AW85" s="61" cm="1">
        <f t="array" aca="1" ref="AW85" ca="1">IF(INDIRECT(ADDRESS(3+$AM85,11,,,"var"))&lt;&gt;"&lt;=&gt;",INDIRECT(ADDRESS(3+$AM85,11,,,"var")),NULL)</f>
        <v>0</v>
      </c>
      <c r="AX85" s="61" cm="1">
        <f t="array" aca="1" ref="AX85" ca="1">IF(INDIRECT(ADDRESS(3+$AM85,12,,,"var"))&lt;&gt;"Mg",INDIRECT(ADDRESS(3+$AM85,12,,,"var")),NULL)</f>
        <v>8.32</v>
      </c>
      <c r="AY85" s="61" cm="1">
        <f t="array" aca="1" ref="AY85" ca="1">IF(INDIRECT(ADDRESS(3+$AM85,13,,,"var"))&lt;&gt;"&lt;=&gt;",INDIRECT(ADDRESS(3+$AM85,13,,,"var")),NULL)</f>
        <v>0</v>
      </c>
      <c r="AZ85" s="61" cm="1">
        <f t="array" aca="1" ref="AZ85" ca="1">IF(INDIRECT(ADDRESS(3+$AM85,14,,,"var"))&lt;&gt;"Be",INDIRECT(ADDRESS(3+$AM85,14,,,"var")),NULL)</f>
        <v>0</v>
      </c>
      <c r="BA85" s="61" cm="1">
        <f t="array" aca="1" ref="BA85" ca="1">IF(INDIRECT(ADDRESS(3+$AM85,15,,,"var"))&lt;&gt;"&lt;=&gt;",INDIRECT(ADDRESS(3+$AM85,15,,,"var")),NULL)</f>
        <v>0</v>
      </c>
      <c r="BB85" s="61" cm="1">
        <f t="array" aca="1" ref="BB85" ca="1">IF(INDIRECT(ADDRESS(3+$AM85,16,,,"var"))&lt;&gt;"Zn",INDIRECT(ADDRESS(3+$AM85,16,,,"var")),NULL)</f>
        <v>0</v>
      </c>
      <c r="BC85" s="61" t="str" cm="1">
        <f t="array" aca="1" ref="BC85" ca="1">IF(INDIRECT(ADDRESS(3+$AM85,17,,,"var"))&lt;&gt;"&lt;=&gt;",INDIRECT(ADDRESS(3+$AM85,17,,,"var")),NULL)</f>
        <v>&lt;</v>
      </c>
      <c r="BD85" s="61" cm="1">
        <f t="array" aca="1" ref="BD85" ca="1">IF(INDIRECT(ADDRESS(3+$AM85,18,,,"var"))&lt;&gt;"Ti",INDIRECT(ADDRESS(3+$AM85,18,,,"var")),NULL)</f>
        <v>0.01</v>
      </c>
      <c r="BE85" s="64" cm="1">
        <f t="array" aca="1" ref="BE85" ca="1">IF(INDIRECT(ADDRESS(3+$AM85,19,,,"var"))&lt;&gt;"D10",INDIRECT(ADDRESS(3+$AM85,19,,,"var")),NULL)</f>
        <v>0</v>
      </c>
      <c r="BF85" s="64" cm="1">
        <f t="array" aca="1" ref="BF85" ca="1">IF(INDIRECT(ADDRESS(3+$AM85,20,,,"var"))&lt;&gt;"D50",INDIRECT(ADDRESS(3+$AM85,20,,,"var")),NULL)</f>
        <v>0</v>
      </c>
      <c r="BG85" s="64" cm="1">
        <f t="array" aca="1" ref="BG85" ca="1">IF(INDIRECT(ADDRESS(3+$AM85,21,,,"var"))&lt;&gt;"D90",INDIRECT(ADDRESS(3+$AM85,21,,,"var")),NULL)</f>
        <v>0</v>
      </c>
      <c r="BH85" s="64" cm="1">
        <f t="array" aca="1" ref="BH85" ca="1">IF(INDIRECT(ADDRESS(3+$AM85,22,,,"var"))&lt;&gt;"Carney Funnel (s/50g)",INDIRECT(ADDRESS(3+$AM85,22,,,"var")),NULL)</f>
        <v>0</v>
      </c>
      <c r="BI85" s="64" cm="1">
        <f t="array" aca="1" ref="BI85" ca="1">IF(INDIRECT(ADDRESS(3+$AM85,23,,,"var"))&lt;&gt;"Schuttdichte",INDIRECT(ADDRESS(3+$AM85,23,,,"var")),NULL)</f>
        <v>0</v>
      </c>
      <c r="BJ85" s="64" cm="1">
        <f t="array" aca="1" ref="BJ85" ca="1">IF(INDIRECT(ADDRESS(3+$AM85,24,,,"var"))&lt;&gt;"Klopfdichte",INDIRECT(ADDRESS(3+$AM85,24,,,"var")),NULL)</f>
        <v>0</v>
      </c>
      <c r="BK85" s="81"/>
      <c r="BL85" t="str">
        <f>var!AB$4</f>
        <v>parameter and powder check</v>
      </c>
      <c r="BM85" s="93">
        <v>20190321</v>
      </c>
      <c r="BO85"/>
    </row>
    <row r="86" spans="1:67">
      <c r="A86" s="75">
        <v>4</v>
      </c>
      <c r="B86" s="84">
        <v>12</v>
      </c>
      <c r="C86" s="10" t="str">
        <f>var!Z$5</f>
        <v>Aconity</v>
      </c>
      <c r="D86" s="10" t="str">
        <f>var!AG$6</f>
        <v>Alaf parameter development</v>
      </c>
      <c r="E86" s="93">
        <v>400</v>
      </c>
      <c r="F86" s="93">
        <v>1500</v>
      </c>
      <c r="G86" s="93">
        <v>30</v>
      </c>
      <c r="H86" s="93">
        <v>0.1</v>
      </c>
      <c r="I86" s="93">
        <v>200</v>
      </c>
      <c r="J86" s="10" t="str">
        <f>var!AD$2</f>
        <v>Density cube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>
        <f t="shared" si="2"/>
        <v>16.2</v>
      </c>
      <c r="AI86" s="10">
        <f t="shared" si="3"/>
        <v>88.888888888888886</v>
      </c>
      <c r="AJ86" s="81"/>
      <c r="AK86" s="92">
        <v>98.49</v>
      </c>
      <c r="AL86" s="81" t="str" cm="1">
        <f t="array" aca="1" ref="AL86" ca="1">IF(INDIRECT(ADDRESS(3+AM86,2,,,"var"))&lt;&gt;"Name of powder",INDIRECT(ADDRESS(3+AM86,2,,,"var")),NULL)</f>
        <v>AlMgty80</v>
      </c>
      <c r="AM86" s="77">
        <v>-1</v>
      </c>
      <c r="AN86" s="81"/>
      <c r="AO86" s="61" cm="1">
        <f t="array" aca="1" ref="AO86" ca="1">IF(INDIRECT(ADDRESS(3+$AM86,3,,,"var"))&lt;&gt;"&lt;=&gt;",INDIRECT(ADDRESS(3+$AM86,3,,,"var")),NULL)</f>
        <v>0</v>
      </c>
      <c r="AP86" s="61" cm="1">
        <f t="array" aca="1" ref="AP86" ca="1">IF(INDIRECT(ADDRESS(3+$AM86,4,,,"var"))&lt;&gt;"Si",INDIRECT(ADDRESS(3+$AM86,4,,,"var")),NULL)</f>
        <v>0</v>
      </c>
      <c r="AQ86" s="61" cm="1">
        <f t="array" aca="1" ref="AQ86" ca="1">IF(INDIRECT(ADDRESS(3+$AM86,5,,,"var"))&lt;&gt;"&lt;=&gt;",INDIRECT(ADDRESS(3+$AM86,5,,,"var")),NULL)</f>
        <v>0</v>
      </c>
      <c r="AR86" s="61" cm="1">
        <f t="array" aca="1" ref="AR86" ca="1">IF(INDIRECT(ADDRESS(3+$AM86,6,,,"var"))&lt;&gt;"Fe",INDIRECT(ADDRESS(3+$AM86,6,,,"var")),NULL)</f>
        <v>0.15</v>
      </c>
      <c r="AS86" s="61" t="str" cm="1">
        <f t="array" aca="1" ref="AS86" ca="1">IF(INDIRECT(ADDRESS(3+$AM86,7,,,"var"))&lt;&gt;"&lt;=&gt;",INDIRECT(ADDRESS(3+$AM86,7,,,"var")),NULL)</f>
        <v>&lt;</v>
      </c>
      <c r="AT86" s="61" cm="1">
        <f t="array" aca="1" ref="AT86" ca="1">IF(INDIRECT(ADDRESS(3+$AM86,8,,,"var"))&lt;&gt;"Cu",INDIRECT(ADDRESS(3+$AM86,8,,,"var")),NULL)</f>
        <v>0.01</v>
      </c>
      <c r="AU86" s="61" cm="1">
        <f t="array" aca="1" ref="AU86" ca="1">IF(INDIRECT(ADDRESS(3+$AM86,9,,,"var"))&lt;&gt;"&lt;=&gt;",INDIRECT(ADDRESS(3+$AM86,9,,,"var")),NULL)</f>
        <v>0</v>
      </c>
      <c r="AV86" s="61" cm="1">
        <f t="array" aca="1" ref="AV86" ca="1">IF(INDIRECT(ADDRESS(3+$AM86,10,,,"var"))&lt;&gt;"Mn",INDIRECT(ADDRESS(3+$AM86,10,,,"var")),NULL)</f>
        <v>0</v>
      </c>
      <c r="AW86" s="61" cm="1">
        <f t="array" aca="1" ref="AW86" ca="1">IF(INDIRECT(ADDRESS(3+$AM86,11,,,"var"))&lt;&gt;"&lt;=&gt;",INDIRECT(ADDRESS(3+$AM86,11,,,"var")),NULL)</f>
        <v>0</v>
      </c>
      <c r="AX86" s="61" cm="1">
        <f t="array" aca="1" ref="AX86" ca="1">IF(INDIRECT(ADDRESS(3+$AM86,12,,,"var"))&lt;&gt;"Mg",INDIRECT(ADDRESS(3+$AM86,12,,,"var")),NULL)</f>
        <v>8.32</v>
      </c>
      <c r="AY86" s="61" cm="1">
        <f t="array" aca="1" ref="AY86" ca="1">IF(INDIRECT(ADDRESS(3+$AM86,13,,,"var"))&lt;&gt;"&lt;=&gt;",INDIRECT(ADDRESS(3+$AM86,13,,,"var")),NULL)</f>
        <v>0</v>
      </c>
      <c r="AZ86" s="61" cm="1">
        <f t="array" aca="1" ref="AZ86" ca="1">IF(INDIRECT(ADDRESS(3+$AM86,14,,,"var"))&lt;&gt;"Be",INDIRECT(ADDRESS(3+$AM86,14,,,"var")),NULL)</f>
        <v>0</v>
      </c>
      <c r="BA86" s="61" cm="1">
        <f t="array" aca="1" ref="BA86" ca="1">IF(INDIRECT(ADDRESS(3+$AM86,15,,,"var"))&lt;&gt;"&lt;=&gt;",INDIRECT(ADDRESS(3+$AM86,15,,,"var")),NULL)</f>
        <v>0</v>
      </c>
      <c r="BB86" s="61" cm="1">
        <f t="array" aca="1" ref="BB86" ca="1">IF(INDIRECT(ADDRESS(3+$AM86,16,,,"var"))&lt;&gt;"Zn",INDIRECT(ADDRESS(3+$AM86,16,,,"var")),NULL)</f>
        <v>0</v>
      </c>
      <c r="BC86" s="61" t="str" cm="1">
        <f t="array" aca="1" ref="BC86" ca="1">IF(INDIRECT(ADDRESS(3+$AM86,17,,,"var"))&lt;&gt;"&lt;=&gt;",INDIRECT(ADDRESS(3+$AM86,17,,,"var")),NULL)</f>
        <v>&lt;</v>
      </c>
      <c r="BD86" s="61" cm="1">
        <f t="array" aca="1" ref="BD86" ca="1">IF(INDIRECT(ADDRESS(3+$AM86,18,,,"var"))&lt;&gt;"Ti",INDIRECT(ADDRESS(3+$AM86,18,,,"var")),NULL)</f>
        <v>0.01</v>
      </c>
      <c r="BE86" s="64" cm="1">
        <f t="array" aca="1" ref="BE86" ca="1">IF(INDIRECT(ADDRESS(3+$AM86,19,,,"var"))&lt;&gt;"D10",INDIRECT(ADDRESS(3+$AM86,19,,,"var")),NULL)</f>
        <v>0</v>
      </c>
      <c r="BF86" s="64" cm="1">
        <f t="array" aca="1" ref="BF86" ca="1">IF(INDIRECT(ADDRESS(3+$AM86,20,,,"var"))&lt;&gt;"D50",INDIRECT(ADDRESS(3+$AM86,20,,,"var")),NULL)</f>
        <v>0</v>
      </c>
      <c r="BG86" s="64" cm="1">
        <f t="array" aca="1" ref="BG86" ca="1">IF(INDIRECT(ADDRESS(3+$AM86,21,,,"var"))&lt;&gt;"D90",INDIRECT(ADDRESS(3+$AM86,21,,,"var")),NULL)</f>
        <v>0</v>
      </c>
      <c r="BH86" s="64" cm="1">
        <f t="array" aca="1" ref="BH86" ca="1">IF(INDIRECT(ADDRESS(3+$AM86,22,,,"var"))&lt;&gt;"Carney Funnel (s/50g)",INDIRECT(ADDRESS(3+$AM86,22,,,"var")),NULL)</f>
        <v>0</v>
      </c>
      <c r="BI86" s="64" cm="1">
        <f t="array" aca="1" ref="BI86" ca="1">IF(INDIRECT(ADDRESS(3+$AM86,23,,,"var"))&lt;&gt;"Schuttdichte",INDIRECT(ADDRESS(3+$AM86,23,,,"var")),NULL)</f>
        <v>0</v>
      </c>
      <c r="BJ86" s="64" cm="1">
        <f t="array" aca="1" ref="BJ86" ca="1">IF(INDIRECT(ADDRESS(3+$AM86,24,,,"var"))&lt;&gt;"Klopfdichte",INDIRECT(ADDRESS(3+$AM86,24,,,"var")),NULL)</f>
        <v>0</v>
      </c>
      <c r="BK86" s="81"/>
      <c r="BL86" t="str">
        <f>var!AB$4</f>
        <v>parameter and powder check</v>
      </c>
      <c r="BM86" s="93">
        <v>20190319</v>
      </c>
      <c r="BO86"/>
    </row>
    <row r="87" spans="1:67">
      <c r="A87" s="75">
        <v>4</v>
      </c>
      <c r="B87" s="84">
        <v>13</v>
      </c>
      <c r="C87" s="10" t="str">
        <f>var!Z$5</f>
        <v>Aconity</v>
      </c>
      <c r="D87" s="10" t="str">
        <f>var!AG$6</f>
        <v>Alaf parameter development</v>
      </c>
      <c r="E87" s="93">
        <v>600</v>
      </c>
      <c r="F87" s="93">
        <v>1500</v>
      </c>
      <c r="G87" s="93">
        <v>30</v>
      </c>
      <c r="H87" s="93">
        <v>0.19</v>
      </c>
      <c r="I87" s="93">
        <v>300</v>
      </c>
      <c r="J87" s="10" t="str">
        <f>var!AD$2</f>
        <v>Density cube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>
        <f t="shared" si="2"/>
        <v>30.780000000000005</v>
      </c>
      <c r="AI87" s="10">
        <f t="shared" si="3"/>
        <v>70.175438596491219</v>
      </c>
      <c r="AJ87" s="81"/>
      <c r="AK87" s="92">
        <v>98.49</v>
      </c>
      <c r="AL87" s="81" t="str" cm="1">
        <f t="array" aca="1" ref="AL87" ca="1">IF(INDIRECT(ADDRESS(3+AM87,2,,,"var"))&lt;&gt;"Name of powder",INDIRECT(ADDRESS(3+AM87,2,,,"var")),NULL)</f>
        <v>AlMgty80</v>
      </c>
      <c r="AM87" s="77">
        <v>-1</v>
      </c>
      <c r="AN87" s="81"/>
      <c r="AO87" s="61" cm="1">
        <f t="array" aca="1" ref="AO87" ca="1">IF(INDIRECT(ADDRESS(3+$AM87,3,,,"var"))&lt;&gt;"&lt;=&gt;",INDIRECT(ADDRESS(3+$AM87,3,,,"var")),NULL)</f>
        <v>0</v>
      </c>
      <c r="AP87" s="61" cm="1">
        <f t="array" aca="1" ref="AP87" ca="1">IF(INDIRECT(ADDRESS(3+$AM87,4,,,"var"))&lt;&gt;"Si",INDIRECT(ADDRESS(3+$AM87,4,,,"var")),NULL)</f>
        <v>0</v>
      </c>
      <c r="AQ87" s="61" cm="1">
        <f t="array" aca="1" ref="AQ87" ca="1">IF(INDIRECT(ADDRESS(3+$AM87,5,,,"var"))&lt;&gt;"&lt;=&gt;",INDIRECT(ADDRESS(3+$AM87,5,,,"var")),NULL)</f>
        <v>0</v>
      </c>
      <c r="AR87" s="61" cm="1">
        <f t="array" aca="1" ref="AR87" ca="1">IF(INDIRECT(ADDRESS(3+$AM87,6,,,"var"))&lt;&gt;"Fe",INDIRECT(ADDRESS(3+$AM87,6,,,"var")),NULL)</f>
        <v>0.15</v>
      </c>
      <c r="AS87" s="61" t="str" cm="1">
        <f t="array" aca="1" ref="AS87" ca="1">IF(INDIRECT(ADDRESS(3+$AM87,7,,,"var"))&lt;&gt;"&lt;=&gt;",INDIRECT(ADDRESS(3+$AM87,7,,,"var")),NULL)</f>
        <v>&lt;</v>
      </c>
      <c r="AT87" s="61" cm="1">
        <f t="array" aca="1" ref="AT87" ca="1">IF(INDIRECT(ADDRESS(3+$AM87,8,,,"var"))&lt;&gt;"Cu",INDIRECT(ADDRESS(3+$AM87,8,,,"var")),NULL)</f>
        <v>0.01</v>
      </c>
      <c r="AU87" s="61" cm="1">
        <f t="array" aca="1" ref="AU87" ca="1">IF(INDIRECT(ADDRESS(3+$AM87,9,,,"var"))&lt;&gt;"&lt;=&gt;",INDIRECT(ADDRESS(3+$AM87,9,,,"var")),NULL)</f>
        <v>0</v>
      </c>
      <c r="AV87" s="61" cm="1">
        <f t="array" aca="1" ref="AV87" ca="1">IF(INDIRECT(ADDRESS(3+$AM87,10,,,"var"))&lt;&gt;"Mn",INDIRECT(ADDRESS(3+$AM87,10,,,"var")),NULL)</f>
        <v>0</v>
      </c>
      <c r="AW87" s="61" cm="1">
        <f t="array" aca="1" ref="AW87" ca="1">IF(INDIRECT(ADDRESS(3+$AM87,11,,,"var"))&lt;&gt;"&lt;=&gt;",INDIRECT(ADDRESS(3+$AM87,11,,,"var")),NULL)</f>
        <v>0</v>
      </c>
      <c r="AX87" s="61" cm="1">
        <f t="array" aca="1" ref="AX87" ca="1">IF(INDIRECT(ADDRESS(3+$AM87,12,,,"var"))&lt;&gt;"Mg",INDIRECT(ADDRESS(3+$AM87,12,,,"var")),NULL)</f>
        <v>8.32</v>
      </c>
      <c r="AY87" s="61" cm="1">
        <f t="array" aca="1" ref="AY87" ca="1">IF(INDIRECT(ADDRESS(3+$AM87,13,,,"var"))&lt;&gt;"&lt;=&gt;",INDIRECT(ADDRESS(3+$AM87,13,,,"var")),NULL)</f>
        <v>0</v>
      </c>
      <c r="AZ87" s="61" cm="1">
        <f t="array" aca="1" ref="AZ87" ca="1">IF(INDIRECT(ADDRESS(3+$AM87,14,,,"var"))&lt;&gt;"Be",INDIRECT(ADDRESS(3+$AM87,14,,,"var")),NULL)</f>
        <v>0</v>
      </c>
      <c r="BA87" s="61" cm="1">
        <f t="array" aca="1" ref="BA87" ca="1">IF(INDIRECT(ADDRESS(3+$AM87,15,,,"var"))&lt;&gt;"&lt;=&gt;",INDIRECT(ADDRESS(3+$AM87,15,,,"var")),NULL)</f>
        <v>0</v>
      </c>
      <c r="BB87" s="61" cm="1">
        <f t="array" aca="1" ref="BB87" ca="1">IF(INDIRECT(ADDRESS(3+$AM87,16,,,"var"))&lt;&gt;"Zn",INDIRECT(ADDRESS(3+$AM87,16,,,"var")),NULL)</f>
        <v>0</v>
      </c>
      <c r="BC87" s="61" t="str" cm="1">
        <f t="array" aca="1" ref="BC87" ca="1">IF(INDIRECT(ADDRESS(3+$AM87,17,,,"var"))&lt;&gt;"&lt;=&gt;",INDIRECT(ADDRESS(3+$AM87,17,,,"var")),NULL)</f>
        <v>&lt;</v>
      </c>
      <c r="BD87" s="61" cm="1">
        <f t="array" aca="1" ref="BD87" ca="1">IF(INDIRECT(ADDRESS(3+$AM87,18,,,"var"))&lt;&gt;"Ti",INDIRECT(ADDRESS(3+$AM87,18,,,"var")),NULL)</f>
        <v>0.01</v>
      </c>
      <c r="BE87" s="64" cm="1">
        <f t="array" aca="1" ref="BE87" ca="1">IF(INDIRECT(ADDRESS(3+$AM87,19,,,"var"))&lt;&gt;"D10",INDIRECT(ADDRESS(3+$AM87,19,,,"var")),NULL)</f>
        <v>0</v>
      </c>
      <c r="BF87" s="64" cm="1">
        <f t="array" aca="1" ref="BF87" ca="1">IF(INDIRECT(ADDRESS(3+$AM87,20,,,"var"))&lt;&gt;"D50",INDIRECT(ADDRESS(3+$AM87,20,,,"var")),NULL)</f>
        <v>0</v>
      </c>
      <c r="BG87" s="64" cm="1">
        <f t="array" aca="1" ref="BG87" ca="1">IF(INDIRECT(ADDRESS(3+$AM87,21,,,"var"))&lt;&gt;"D90",INDIRECT(ADDRESS(3+$AM87,21,,,"var")),NULL)</f>
        <v>0</v>
      </c>
      <c r="BH87" s="64" cm="1">
        <f t="array" aca="1" ref="BH87" ca="1">IF(INDIRECT(ADDRESS(3+$AM87,22,,,"var"))&lt;&gt;"Carney Funnel (s/50g)",INDIRECT(ADDRESS(3+$AM87,22,,,"var")),NULL)</f>
        <v>0</v>
      </c>
      <c r="BI87" s="64" cm="1">
        <f t="array" aca="1" ref="BI87" ca="1">IF(INDIRECT(ADDRESS(3+$AM87,23,,,"var"))&lt;&gt;"Schuttdichte",INDIRECT(ADDRESS(3+$AM87,23,,,"var")),NULL)</f>
        <v>0</v>
      </c>
      <c r="BJ87" s="64" cm="1">
        <f t="array" aca="1" ref="BJ87" ca="1">IF(INDIRECT(ADDRESS(3+$AM87,24,,,"var"))&lt;&gt;"Klopfdichte",INDIRECT(ADDRESS(3+$AM87,24,,,"var")),NULL)</f>
        <v>0</v>
      </c>
      <c r="BK87" s="81"/>
      <c r="BL87" t="str">
        <f>var!AB$4</f>
        <v>parameter and powder check</v>
      </c>
      <c r="BM87" s="93">
        <v>20190328</v>
      </c>
      <c r="BO87"/>
    </row>
    <row r="88" spans="1:67">
      <c r="A88" s="75">
        <v>4</v>
      </c>
      <c r="B88" s="84">
        <v>14</v>
      </c>
      <c r="C88" s="10" t="str">
        <f>var!Z$5</f>
        <v>Aconity</v>
      </c>
      <c r="D88" s="10" t="str">
        <f>var!AG$6</f>
        <v>Alaf parameter development</v>
      </c>
      <c r="E88" s="93">
        <v>600</v>
      </c>
      <c r="F88" s="93">
        <v>1500</v>
      </c>
      <c r="G88" s="93">
        <v>30</v>
      </c>
      <c r="H88" s="93">
        <v>0.19</v>
      </c>
      <c r="I88" s="93">
        <v>30</v>
      </c>
      <c r="J88" s="10" t="str">
        <f>var!AD$2</f>
        <v>Density cube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>
        <f t="shared" si="2"/>
        <v>30.780000000000005</v>
      </c>
      <c r="AI88" s="10">
        <f t="shared" si="3"/>
        <v>70.175438596491219</v>
      </c>
      <c r="AJ88" s="81"/>
      <c r="AK88" s="92">
        <v>98.46</v>
      </c>
      <c r="AL88" s="28" t="str" cm="1">
        <f t="array" aca="1" ref="AL88" ca="1">IF(INDIRECT(ADDRESS(3+AM88,2,,,"var"))&lt;&gt;"Name of powder",INDIRECT(ADDRESS(3+AM88,2,,,"var")),NULL)</f>
        <v>AlMgty80</v>
      </c>
      <c r="AM88" s="77">
        <v>-1</v>
      </c>
      <c r="AN88" s="81"/>
      <c r="AO88" s="61" cm="1">
        <f t="array" aca="1" ref="AO88" ca="1">IF(INDIRECT(ADDRESS(3+$AM88,3,,,"var"))&lt;&gt;"&lt;=&gt;",INDIRECT(ADDRESS(3+$AM88,3,,,"var")),NULL)</f>
        <v>0</v>
      </c>
      <c r="AP88" s="61" cm="1">
        <f t="array" aca="1" ref="AP88" ca="1">IF(INDIRECT(ADDRESS(3+$AM88,4,,,"var"))&lt;&gt;"Si",INDIRECT(ADDRESS(3+$AM88,4,,,"var")),NULL)</f>
        <v>0</v>
      </c>
      <c r="AQ88" s="61" cm="1">
        <f t="array" aca="1" ref="AQ88" ca="1">IF(INDIRECT(ADDRESS(3+$AM88,5,,,"var"))&lt;&gt;"&lt;=&gt;",INDIRECT(ADDRESS(3+$AM88,5,,,"var")),NULL)</f>
        <v>0</v>
      </c>
      <c r="AR88" s="61" cm="1">
        <f t="array" aca="1" ref="AR88" ca="1">IF(INDIRECT(ADDRESS(3+$AM88,6,,,"var"))&lt;&gt;"Fe",INDIRECT(ADDRESS(3+$AM88,6,,,"var")),NULL)</f>
        <v>0.15</v>
      </c>
      <c r="AS88" s="61" t="str" cm="1">
        <f t="array" aca="1" ref="AS88" ca="1">IF(INDIRECT(ADDRESS(3+$AM88,7,,,"var"))&lt;&gt;"&lt;=&gt;",INDIRECT(ADDRESS(3+$AM88,7,,,"var")),NULL)</f>
        <v>&lt;</v>
      </c>
      <c r="AT88" s="61" cm="1">
        <f t="array" aca="1" ref="AT88" ca="1">IF(INDIRECT(ADDRESS(3+$AM88,8,,,"var"))&lt;&gt;"Cu",INDIRECT(ADDRESS(3+$AM88,8,,,"var")),NULL)</f>
        <v>0.01</v>
      </c>
      <c r="AU88" s="61" cm="1">
        <f t="array" aca="1" ref="AU88" ca="1">IF(INDIRECT(ADDRESS(3+$AM88,9,,,"var"))&lt;&gt;"&lt;=&gt;",INDIRECT(ADDRESS(3+$AM88,9,,,"var")),NULL)</f>
        <v>0</v>
      </c>
      <c r="AV88" s="61" cm="1">
        <f t="array" aca="1" ref="AV88" ca="1">IF(INDIRECT(ADDRESS(3+$AM88,10,,,"var"))&lt;&gt;"Mn",INDIRECT(ADDRESS(3+$AM88,10,,,"var")),NULL)</f>
        <v>0</v>
      </c>
      <c r="AW88" s="61" cm="1">
        <f t="array" aca="1" ref="AW88" ca="1">IF(INDIRECT(ADDRESS(3+$AM88,11,,,"var"))&lt;&gt;"&lt;=&gt;",INDIRECT(ADDRESS(3+$AM88,11,,,"var")),NULL)</f>
        <v>0</v>
      </c>
      <c r="AX88" s="61" cm="1">
        <f t="array" aca="1" ref="AX88" ca="1">IF(INDIRECT(ADDRESS(3+$AM88,12,,,"var"))&lt;&gt;"Mg",INDIRECT(ADDRESS(3+$AM88,12,,,"var")),NULL)</f>
        <v>8.32</v>
      </c>
      <c r="AY88" s="61" cm="1">
        <f t="array" aca="1" ref="AY88" ca="1">IF(INDIRECT(ADDRESS(3+$AM88,13,,,"var"))&lt;&gt;"&lt;=&gt;",INDIRECT(ADDRESS(3+$AM88,13,,,"var")),NULL)</f>
        <v>0</v>
      </c>
      <c r="AZ88" s="61" cm="1">
        <f t="array" aca="1" ref="AZ88" ca="1">IF(INDIRECT(ADDRESS(3+$AM88,14,,,"var"))&lt;&gt;"Be",INDIRECT(ADDRESS(3+$AM88,14,,,"var")),NULL)</f>
        <v>0</v>
      </c>
      <c r="BA88" s="61" cm="1">
        <f t="array" aca="1" ref="BA88" ca="1">IF(INDIRECT(ADDRESS(3+$AM88,15,,,"var"))&lt;&gt;"&lt;=&gt;",INDIRECT(ADDRESS(3+$AM88,15,,,"var")),NULL)</f>
        <v>0</v>
      </c>
      <c r="BB88" s="61" cm="1">
        <f t="array" aca="1" ref="BB88" ca="1">IF(INDIRECT(ADDRESS(3+$AM88,16,,,"var"))&lt;&gt;"Zn",INDIRECT(ADDRESS(3+$AM88,16,,,"var")),NULL)</f>
        <v>0</v>
      </c>
      <c r="BC88" s="61" t="str" cm="1">
        <f t="array" aca="1" ref="BC88" ca="1">IF(INDIRECT(ADDRESS(3+$AM88,17,,,"var"))&lt;&gt;"&lt;=&gt;",INDIRECT(ADDRESS(3+$AM88,17,,,"var")),NULL)</f>
        <v>&lt;</v>
      </c>
      <c r="BD88" s="61" cm="1">
        <f t="array" aca="1" ref="BD88" ca="1">IF(INDIRECT(ADDRESS(3+$AM88,18,,,"var"))&lt;&gt;"Ti",INDIRECT(ADDRESS(3+$AM88,18,,,"var")),NULL)</f>
        <v>0.01</v>
      </c>
      <c r="BE88" s="64" cm="1">
        <f t="array" aca="1" ref="BE88" ca="1">IF(INDIRECT(ADDRESS(3+$AM88,19,,,"var"))&lt;&gt;"D10",INDIRECT(ADDRESS(3+$AM88,19,,,"var")),NULL)</f>
        <v>0</v>
      </c>
      <c r="BF88" s="64" cm="1">
        <f t="array" aca="1" ref="BF88" ca="1">IF(INDIRECT(ADDRESS(3+$AM88,20,,,"var"))&lt;&gt;"D50",INDIRECT(ADDRESS(3+$AM88,20,,,"var")),NULL)</f>
        <v>0</v>
      </c>
      <c r="BG88" s="64" cm="1">
        <f t="array" aca="1" ref="BG88" ca="1">IF(INDIRECT(ADDRESS(3+$AM88,21,,,"var"))&lt;&gt;"D90",INDIRECT(ADDRESS(3+$AM88,21,,,"var")),NULL)</f>
        <v>0</v>
      </c>
      <c r="BH88" s="64" cm="1">
        <f t="array" aca="1" ref="BH88" ca="1">IF(INDIRECT(ADDRESS(3+$AM88,22,,,"var"))&lt;&gt;"Carney Funnel (s/50g)",INDIRECT(ADDRESS(3+$AM88,22,,,"var")),NULL)</f>
        <v>0</v>
      </c>
      <c r="BI88" s="64" cm="1">
        <f t="array" aca="1" ref="BI88" ca="1">IF(INDIRECT(ADDRESS(3+$AM88,23,,,"var"))&lt;&gt;"Schuttdichte",INDIRECT(ADDRESS(3+$AM88,23,,,"var")),NULL)</f>
        <v>0</v>
      </c>
      <c r="BJ88" s="64" cm="1">
        <f t="array" aca="1" ref="BJ88" ca="1">IF(INDIRECT(ADDRESS(3+$AM88,24,,,"var"))&lt;&gt;"Klopfdichte",INDIRECT(ADDRESS(3+$AM88,24,,,"var")),NULL)</f>
        <v>0</v>
      </c>
      <c r="BK88" s="81"/>
      <c r="BL88" t="str">
        <f>var!AB$4</f>
        <v>parameter and powder check</v>
      </c>
      <c r="BM88" s="93">
        <v>20190321</v>
      </c>
      <c r="BO88"/>
    </row>
    <row r="89" spans="1:67">
      <c r="A89" s="75">
        <v>4</v>
      </c>
      <c r="B89" s="84">
        <v>15</v>
      </c>
      <c r="C89" s="10" t="str">
        <f>var!Z$5</f>
        <v>Aconity</v>
      </c>
      <c r="D89" s="10" t="str">
        <f>var!AG$6</f>
        <v>Alaf parameter development</v>
      </c>
      <c r="E89" s="93">
        <v>600</v>
      </c>
      <c r="F89" s="93">
        <v>1700</v>
      </c>
      <c r="G89" s="93">
        <v>30</v>
      </c>
      <c r="H89" s="93">
        <v>0.19</v>
      </c>
      <c r="I89" s="93">
        <v>30</v>
      </c>
      <c r="J89" s="10" t="str">
        <f>var!AD$2</f>
        <v>Density cube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>
        <f t="shared" si="2"/>
        <v>34.884</v>
      </c>
      <c r="AI89" s="10">
        <f t="shared" si="3"/>
        <v>61.919504643962853</v>
      </c>
      <c r="AJ89" s="81"/>
      <c r="AK89" s="92">
        <v>98.46</v>
      </c>
      <c r="AL89" s="28" t="str" cm="1">
        <f t="array" aca="1" ref="AL89" ca="1">IF(INDIRECT(ADDRESS(3+AM89,2,,,"var"))&lt;&gt;"Name of powder",INDIRECT(ADDRESS(3+AM89,2,,,"var")),NULL)</f>
        <v>AlMgty80</v>
      </c>
      <c r="AM89" s="77">
        <v>-1</v>
      </c>
      <c r="AN89" s="81"/>
      <c r="AO89" s="61" cm="1">
        <f t="array" aca="1" ref="AO89" ca="1">IF(INDIRECT(ADDRESS(3+$AM89,3,,,"var"))&lt;&gt;"&lt;=&gt;",INDIRECT(ADDRESS(3+$AM89,3,,,"var")),NULL)</f>
        <v>0</v>
      </c>
      <c r="AP89" s="61" cm="1">
        <f t="array" aca="1" ref="AP89" ca="1">IF(INDIRECT(ADDRESS(3+$AM89,4,,,"var"))&lt;&gt;"Si",INDIRECT(ADDRESS(3+$AM89,4,,,"var")),NULL)</f>
        <v>0</v>
      </c>
      <c r="AQ89" s="61" cm="1">
        <f t="array" aca="1" ref="AQ89" ca="1">IF(INDIRECT(ADDRESS(3+$AM89,5,,,"var"))&lt;&gt;"&lt;=&gt;",INDIRECT(ADDRESS(3+$AM89,5,,,"var")),NULL)</f>
        <v>0</v>
      </c>
      <c r="AR89" s="61" cm="1">
        <f t="array" aca="1" ref="AR89" ca="1">IF(INDIRECT(ADDRESS(3+$AM89,6,,,"var"))&lt;&gt;"Fe",INDIRECT(ADDRESS(3+$AM89,6,,,"var")),NULL)</f>
        <v>0.15</v>
      </c>
      <c r="AS89" s="61" t="str" cm="1">
        <f t="array" aca="1" ref="AS89" ca="1">IF(INDIRECT(ADDRESS(3+$AM89,7,,,"var"))&lt;&gt;"&lt;=&gt;",INDIRECT(ADDRESS(3+$AM89,7,,,"var")),NULL)</f>
        <v>&lt;</v>
      </c>
      <c r="AT89" s="61" cm="1">
        <f t="array" aca="1" ref="AT89" ca="1">IF(INDIRECT(ADDRESS(3+$AM89,8,,,"var"))&lt;&gt;"Cu",INDIRECT(ADDRESS(3+$AM89,8,,,"var")),NULL)</f>
        <v>0.01</v>
      </c>
      <c r="AU89" s="61" cm="1">
        <f t="array" aca="1" ref="AU89" ca="1">IF(INDIRECT(ADDRESS(3+$AM89,9,,,"var"))&lt;&gt;"&lt;=&gt;",INDIRECT(ADDRESS(3+$AM89,9,,,"var")),NULL)</f>
        <v>0</v>
      </c>
      <c r="AV89" s="61" cm="1">
        <f t="array" aca="1" ref="AV89" ca="1">IF(INDIRECT(ADDRESS(3+$AM89,10,,,"var"))&lt;&gt;"Mn",INDIRECT(ADDRESS(3+$AM89,10,,,"var")),NULL)</f>
        <v>0</v>
      </c>
      <c r="AW89" s="61" cm="1">
        <f t="array" aca="1" ref="AW89" ca="1">IF(INDIRECT(ADDRESS(3+$AM89,11,,,"var"))&lt;&gt;"&lt;=&gt;",INDIRECT(ADDRESS(3+$AM89,11,,,"var")),NULL)</f>
        <v>0</v>
      </c>
      <c r="AX89" s="61" cm="1">
        <f t="array" aca="1" ref="AX89" ca="1">IF(INDIRECT(ADDRESS(3+$AM89,12,,,"var"))&lt;&gt;"Mg",INDIRECT(ADDRESS(3+$AM89,12,,,"var")),NULL)</f>
        <v>8.32</v>
      </c>
      <c r="AY89" s="61" cm="1">
        <f t="array" aca="1" ref="AY89" ca="1">IF(INDIRECT(ADDRESS(3+$AM89,13,,,"var"))&lt;&gt;"&lt;=&gt;",INDIRECT(ADDRESS(3+$AM89,13,,,"var")),NULL)</f>
        <v>0</v>
      </c>
      <c r="AZ89" s="61" cm="1">
        <f t="array" aca="1" ref="AZ89" ca="1">IF(INDIRECT(ADDRESS(3+$AM89,14,,,"var"))&lt;&gt;"Be",INDIRECT(ADDRESS(3+$AM89,14,,,"var")),NULL)</f>
        <v>0</v>
      </c>
      <c r="BA89" s="61" cm="1">
        <f t="array" aca="1" ref="BA89" ca="1">IF(INDIRECT(ADDRESS(3+$AM89,15,,,"var"))&lt;&gt;"&lt;=&gt;",INDIRECT(ADDRESS(3+$AM89,15,,,"var")),NULL)</f>
        <v>0</v>
      </c>
      <c r="BB89" s="61" cm="1">
        <f t="array" aca="1" ref="BB89" ca="1">IF(INDIRECT(ADDRESS(3+$AM89,16,,,"var"))&lt;&gt;"Zn",INDIRECT(ADDRESS(3+$AM89,16,,,"var")),NULL)</f>
        <v>0</v>
      </c>
      <c r="BC89" s="61" t="str" cm="1">
        <f t="array" aca="1" ref="BC89" ca="1">IF(INDIRECT(ADDRESS(3+$AM89,17,,,"var"))&lt;&gt;"&lt;=&gt;",INDIRECT(ADDRESS(3+$AM89,17,,,"var")),NULL)</f>
        <v>&lt;</v>
      </c>
      <c r="BD89" s="61" cm="1">
        <f t="array" aca="1" ref="BD89" ca="1">IF(INDIRECT(ADDRESS(3+$AM89,18,,,"var"))&lt;&gt;"Ti",INDIRECT(ADDRESS(3+$AM89,18,,,"var")),NULL)</f>
        <v>0.01</v>
      </c>
      <c r="BE89" s="64" cm="1">
        <f t="array" aca="1" ref="BE89" ca="1">IF(INDIRECT(ADDRESS(3+$AM89,19,,,"var"))&lt;&gt;"D10",INDIRECT(ADDRESS(3+$AM89,19,,,"var")),NULL)</f>
        <v>0</v>
      </c>
      <c r="BF89" s="64" cm="1">
        <f t="array" aca="1" ref="BF89" ca="1">IF(INDIRECT(ADDRESS(3+$AM89,20,,,"var"))&lt;&gt;"D50",INDIRECT(ADDRESS(3+$AM89,20,,,"var")),NULL)</f>
        <v>0</v>
      </c>
      <c r="BG89" s="64" cm="1">
        <f t="array" aca="1" ref="BG89" ca="1">IF(INDIRECT(ADDRESS(3+$AM89,21,,,"var"))&lt;&gt;"D90",INDIRECT(ADDRESS(3+$AM89,21,,,"var")),NULL)</f>
        <v>0</v>
      </c>
      <c r="BH89" s="64" cm="1">
        <f t="array" aca="1" ref="BH89" ca="1">IF(INDIRECT(ADDRESS(3+$AM89,22,,,"var"))&lt;&gt;"Carney Funnel (s/50g)",INDIRECT(ADDRESS(3+$AM89,22,,,"var")),NULL)</f>
        <v>0</v>
      </c>
      <c r="BI89" s="64" cm="1">
        <f t="array" aca="1" ref="BI89" ca="1">IF(INDIRECT(ADDRESS(3+$AM89,23,,,"var"))&lt;&gt;"Schuttdichte",INDIRECT(ADDRESS(3+$AM89,23,,,"var")),NULL)</f>
        <v>0</v>
      </c>
      <c r="BJ89" s="64" cm="1">
        <f t="array" aca="1" ref="BJ89" ca="1">IF(INDIRECT(ADDRESS(3+$AM89,24,,,"var"))&lt;&gt;"Klopfdichte",INDIRECT(ADDRESS(3+$AM89,24,,,"var")),NULL)</f>
        <v>0</v>
      </c>
      <c r="BK89" s="81"/>
      <c r="BL89" t="str">
        <f>var!AB$4</f>
        <v>parameter and powder check</v>
      </c>
      <c r="BM89" s="93">
        <v>20190321</v>
      </c>
      <c r="BO89"/>
    </row>
    <row r="90" spans="1:67">
      <c r="A90" s="75">
        <v>4</v>
      </c>
      <c r="B90" s="84">
        <v>16</v>
      </c>
      <c r="C90" s="10" t="str">
        <f>var!Z$5</f>
        <v>Aconity</v>
      </c>
      <c r="D90" s="10" t="str">
        <f>var!AG$6</f>
        <v>Alaf parameter development</v>
      </c>
      <c r="E90" s="93">
        <v>400</v>
      </c>
      <c r="F90" s="93">
        <v>1000</v>
      </c>
      <c r="G90" s="93">
        <v>30</v>
      </c>
      <c r="H90" s="93">
        <v>0.19</v>
      </c>
      <c r="I90" s="93">
        <v>30</v>
      </c>
      <c r="J90" s="10" t="str">
        <f>var!AD$2</f>
        <v>Density cube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>
        <f t="shared" si="2"/>
        <v>20.52</v>
      </c>
      <c r="AI90" s="10">
        <f t="shared" si="3"/>
        <v>70.175438596491219</v>
      </c>
      <c r="AJ90" s="81"/>
      <c r="AK90" s="92">
        <v>98.4</v>
      </c>
      <c r="AL90" s="81" t="str" cm="1">
        <f t="array" aca="1" ref="AL90" ca="1">IF(INDIRECT(ADDRESS(3+AM90,2,,,"var"))&lt;&gt;"Name of powder",INDIRECT(ADDRESS(3+AM90,2,,,"var")),NULL)</f>
        <v>AlMgty80</v>
      </c>
      <c r="AM90" s="77">
        <v>-1</v>
      </c>
      <c r="AN90" s="81"/>
      <c r="AO90" s="61" cm="1">
        <f t="array" aca="1" ref="AO90" ca="1">IF(INDIRECT(ADDRESS(3+$AM90,3,,,"var"))&lt;&gt;"&lt;=&gt;",INDIRECT(ADDRESS(3+$AM90,3,,,"var")),NULL)</f>
        <v>0</v>
      </c>
      <c r="AP90" s="61" cm="1">
        <f t="array" aca="1" ref="AP90" ca="1">IF(INDIRECT(ADDRESS(3+$AM90,4,,,"var"))&lt;&gt;"Si",INDIRECT(ADDRESS(3+$AM90,4,,,"var")),NULL)</f>
        <v>0</v>
      </c>
      <c r="AQ90" s="61" cm="1">
        <f t="array" aca="1" ref="AQ90" ca="1">IF(INDIRECT(ADDRESS(3+$AM90,5,,,"var"))&lt;&gt;"&lt;=&gt;",INDIRECT(ADDRESS(3+$AM90,5,,,"var")),NULL)</f>
        <v>0</v>
      </c>
      <c r="AR90" s="61" cm="1">
        <f t="array" aca="1" ref="AR90" ca="1">IF(INDIRECT(ADDRESS(3+$AM90,6,,,"var"))&lt;&gt;"Fe",INDIRECT(ADDRESS(3+$AM90,6,,,"var")),NULL)</f>
        <v>0.15</v>
      </c>
      <c r="AS90" s="61" t="str" cm="1">
        <f t="array" aca="1" ref="AS90" ca="1">IF(INDIRECT(ADDRESS(3+$AM90,7,,,"var"))&lt;&gt;"&lt;=&gt;",INDIRECT(ADDRESS(3+$AM90,7,,,"var")),NULL)</f>
        <v>&lt;</v>
      </c>
      <c r="AT90" s="61" cm="1">
        <f t="array" aca="1" ref="AT90" ca="1">IF(INDIRECT(ADDRESS(3+$AM90,8,,,"var"))&lt;&gt;"Cu",INDIRECT(ADDRESS(3+$AM90,8,,,"var")),NULL)</f>
        <v>0.01</v>
      </c>
      <c r="AU90" s="61" cm="1">
        <f t="array" aca="1" ref="AU90" ca="1">IF(INDIRECT(ADDRESS(3+$AM90,9,,,"var"))&lt;&gt;"&lt;=&gt;",INDIRECT(ADDRESS(3+$AM90,9,,,"var")),NULL)</f>
        <v>0</v>
      </c>
      <c r="AV90" s="61" cm="1">
        <f t="array" aca="1" ref="AV90" ca="1">IF(INDIRECT(ADDRESS(3+$AM90,10,,,"var"))&lt;&gt;"Mn",INDIRECT(ADDRESS(3+$AM90,10,,,"var")),NULL)</f>
        <v>0</v>
      </c>
      <c r="AW90" s="61" cm="1">
        <f t="array" aca="1" ref="AW90" ca="1">IF(INDIRECT(ADDRESS(3+$AM90,11,,,"var"))&lt;&gt;"&lt;=&gt;",INDIRECT(ADDRESS(3+$AM90,11,,,"var")),NULL)</f>
        <v>0</v>
      </c>
      <c r="AX90" s="61" cm="1">
        <f t="array" aca="1" ref="AX90" ca="1">IF(INDIRECT(ADDRESS(3+$AM90,12,,,"var"))&lt;&gt;"Mg",INDIRECT(ADDRESS(3+$AM90,12,,,"var")),NULL)</f>
        <v>8.32</v>
      </c>
      <c r="AY90" s="61" cm="1">
        <f t="array" aca="1" ref="AY90" ca="1">IF(INDIRECT(ADDRESS(3+$AM90,13,,,"var"))&lt;&gt;"&lt;=&gt;",INDIRECT(ADDRESS(3+$AM90,13,,,"var")),NULL)</f>
        <v>0</v>
      </c>
      <c r="AZ90" s="61" cm="1">
        <f t="array" aca="1" ref="AZ90" ca="1">IF(INDIRECT(ADDRESS(3+$AM90,14,,,"var"))&lt;&gt;"Be",INDIRECT(ADDRESS(3+$AM90,14,,,"var")),NULL)</f>
        <v>0</v>
      </c>
      <c r="BA90" s="61" cm="1">
        <f t="array" aca="1" ref="BA90" ca="1">IF(INDIRECT(ADDRESS(3+$AM90,15,,,"var"))&lt;&gt;"&lt;=&gt;",INDIRECT(ADDRESS(3+$AM90,15,,,"var")),NULL)</f>
        <v>0</v>
      </c>
      <c r="BB90" s="61" cm="1">
        <f t="array" aca="1" ref="BB90" ca="1">IF(INDIRECT(ADDRESS(3+$AM90,16,,,"var"))&lt;&gt;"Zn",INDIRECT(ADDRESS(3+$AM90,16,,,"var")),NULL)</f>
        <v>0</v>
      </c>
      <c r="BC90" s="61" t="str" cm="1">
        <f t="array" aca="1" ref="BC90" ca="1">IF(INDIRECT(ADDRESS(3+$AM90,17,,,"var"))&lt;&gt;"&lt;=&gt;",INDIRECT(ADDRESS(3+$AM90,17,,,"var")),NULL)</f>
        <v>&lt;</v>
      </c>
      <c r="BD90" s="61" cm="1">
        <f t="array" aca="1" ref="BD90" ca="1">IF(INDIRECT(ADDRESS(3+$AM90,18,,,"var"))&lt;&gt;"Ti",INDIRECT(ADDRESS(3+$AM90,18,,,"var")),NULL)</f>
        <v>0.01</v>
      </c>
      <c r="BE90" s="64" cm="1">
        <f t="array" aca="1" ref="BE90" ca="1">IF(INDIRECT(ADDRESS(3+$AM90,19,,,"var"))&lt;&gt;"D10",INDIRECT(ADDRESS(3+$AM90,19,,,"var")),NULL)</f>
        <v>0</v>
      </c>
      <c r="BF90" s="64" cm="1">
        <f t="array" aca="1" ref="BF90" ca="1">IF(INDIRECT(ADDRESS(3+$AM90,20,,,"var"))&lt;&gt;"D50",INDIRECT(ADDRESS(3+$AM90,20,,,"var")),NULL)</f>
        <v>0</v>
      </c>
      <c r="BG90" s="64" cm="1">
        <f t="array" aca="1" ref="BG90" ca="1">IF(INDIRECT(ADDRESS(3+$AM90,21,,,"var"))&lt;&gt;"D90",INDIRECT(ADDRESS(3+$AM90,21,,,"var")),NULL)</f>
        <v>0</v>
      </c>
      <c r="BH90" s="64" cm="1">
        <f t="array" aca="1" ref="BH90" ca="1">IF(INDIRECT(ADDRESS(3+$AM90,22,,,"var"))&lt;&gt;"Carney Funnel (s/50g)",INDIRECT(ADDRESS(3+$AM90,22,,,"var")),NULL)</f>
        <v>0</v>
      </c>
      <c r="BI90" s="64" cm="1">
        <f t="array" aca="1" ref="BI90" ca="1">IF(INDIRECT(ADDRESS(3+$AM90,23,,,"var"))&lt;&gt;"Schuttdichte",INDIRECT(ADDRESS(3+$AM90,23,,,"var")),NULL)</f>
        <v>0</v>
      </c>
      <c r="BJ90" s="64" cm="1">
        <f t="array" aca="1" ref="BJ90" ca="1">IF(INDIRECT(ADDRESS(3+$AM90,24,,,"var"))&lt;&gt;"Klopfdichte",INDIRECT(ADDRESS(3+$AM90,24,,,"var")),NULL)</f>
        <v>0</v>
      </c>
      <c r="BK90" s="81"/>
      <c r="BL90" t="str">
        <f>var!AB$4</f>
        <v>parameter and powder check</v>
      </c>
      <c r="BM90" s="93">
        <v>20190321</v>
      </c>
      <c r="BO90"/>
    </row>
    <row r="91" spans="1:67">
      <c r="A91" s="75">
        <v>4</v>
      </c>
      <c r="B91" s="84">
        <v>17</v>
      </c>
      <c r="C91" s="10" t="str">
        <f>var!Z$5</f>
        <v>Aconity</v>
      </c>
      <c r="D91" s="10" t="str">
        <f>var!AG$6</f>
        <v>Alaf parameter development</v>
      </c>
      <c r="E91" s="93">
        <v>600</v>
      </c>
      <c r="F91" s="93">
        <v>1500</v>
      </c>
      <c r="G91" s="93">
        <v>30</v>
      </c>
      <c r="H91" s="93">
        <v>0.19</v>
      </c>
      <c r="I91" s="93">
        <v>30</v>
      </c>
      <c r="J91" s="10" t="str">
        <f>var!AD$2</f>
        <v>Density cube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>
        <f t="shared" si="2"/>
        <v>30.780000000000005</v>
      </c>
      <c r="AI91" s="10">
        <f t="shared" si="3"/>
        <v>70.175438596491219</v>
      </c>
      <c r="AJ91" s="81"/>
      <c r="AK91" s="92">
        <v>98.39</v>
      </c>
      <c r="AL91" s="81" t="str" cm="1">
        <f t="array" aca="1" ref="AL91" ca="1">IF(INDIRECT(ADDRESS(3+AM91,2,,,"var"))&lt;&gt;"Name of powder",INDIRECT(ADDRESS(3+AM91,2,,,"var")),NULL)</f>
        <v>AlMgty80</v>
      </c>
      <c r="AM91" s="77">
        <v>-1</v>
      </c>
      <c r="AN91" s="81"/>
      <c r="AO91" s="61" cm="1">
        <f t="array" aca="1" ref="AO91" ca="1">IF(INDIRECT(ADDRESS(3+$AM91,3,,,"var"))&lt;&gt;"&lt;=&gt;",INDIRECT(ADDRESS(3+$AM91,3,,,"var")),NULL)</f>
        <v>0</v>
      </c>
      <c r="AP91" s="61" cm="1">
        <f t="array" aca="1" ref="AP91" ca="1">IF(INDIRECT(ADDRESS(3+$AM91,4,,,"var"))&lt;&gt;"Si",INDIRECT(ADDRESS(3+$AM91,4,,,"var")),NULL)</f>
        <v>0</v>
      </c>
      <c r="AQ91" s="61" cm="1">
        <f t="array" aca="1" ref="AQ91" ca="1">IF(INDIRECT(ADDRESS(3+$AM91,5,,,"var"))&lt;&gt;"&lt;=&gt;",INDIRECT(ADDRESS(3+$AM91,5,,,"var")),NULL)</f>
        <v>0</v>
      </c>
      <c r="AR91" s="61" cm="1">
        <f t="array" aca="1" ref="AR91" ca="1">IF(INDIRECT(ADDRESS(3+$AM91,6,,,"var"))&lt;&gt;"Fe",INDIRECT(ADDRESS(3+$AM91,6,,,"var")),NULL)</f>
        <v>0.15</v>
      </c>
      <c r="AS91" s="61" t="str" cm="1">
        <f t="array" aca="1" ref="AS91" ca="1">IF(INDIRECT(ADDRESS(3+$AM91,7,,,"var"))&lt;&gt;"&lt;=&gt;",INDIRECT(ADDRESS(3+$AM91,7,,,"var")),NULL)</f>
        <v>&lt;</v>
      </c>
      <c r="AT91" s="61" cm="1">
        <f t="array" aca="1" ref="AT91" ca="1">IF(INDIRECT(ADDRESS(3+$AM91,8,,,"var"))&lt;&gt;"Cu",INDIRECT(ADDRESS(3+$AM91,8,,,"var")),NULL)</f>
        <v>0.01</v>
      </c>
      <c r="AU91" s="61" cm="1">
        <f t="array" aca="1" ref="AU91" ca="1">IF(INDIRECT(ADDRESS(3+$AM91,9,,,"var"))&lt;&gt;"&lt;=&gt;",INDIRECT(ADDRESS(3+$AM91,9,,,"var")),NULL)</f>
        <v>0</v>
      </c>
      <c r="AV91" s="61" cm="1">
        <f t="array" aca="1" ref="AV91" ca="1">IF(INDIRECT(ADDRESS(3+$AM91,10,,,"var"))&lt;&gt;"Mn",INDIRECT(ADDRESS(3+$AM91,10,,,"var")),NULL)</f>
        <v>0</v>
      </c>
      <c r="AW91" s="61" cm="1">
        <f t="array" aca="1" ref="AW91" ca="1">IF(INDIRECT(ADDRESS(3+$AM91,11,,,"var"))&lt;&gt;"&lt;=&gt;",INDIRECT(ADDRESS(3+$AM91,11,,,"var")),NULL)</f>
        <v>0</v>
      </c>
      <c r="AX91" s="61" cm="1">
        <f t="array" aca="1" ref="AX91" ca="1">IF(INDIRECT(ADDRESS(3+$AM91,12,,,"var"))&lt;&gt;"Mg",INDIRECT(ADDRESS(3+$AM91,12,,,"var")),NULL)</f>
        <v>8.32</v>
      </c>
      <c r="AY91" s="61" cm="1">
        <f t="array" aca="1" ref="AY91" ca="1">IF(INDIRECT(ADDRESS(3+$AM91,13,,,"var"))&lt;&gt;"&lt;=&gt;",INDIRECT(ADDRESS(3+$AM91,13,,,"var")),NULL)</f>
        <v>0</v>
      </c>
      <c r="AZ91" s="61" cm="1">
        <f t="array" aca="1" ref="AZ91" ca="1">IF(INDIRECT(ADDRESS(3+$AM91,14,,,"var"))&lt;&gt;"Be",INDIRECT(ADDRESS(3+$AM91,14,,,"var")),NULL)</f>
        <v>0</v>
      </c>
      <c r="BA91" s="61" cm="1">
        <f t="array" aca="1" ref="BA91" ca="1">IF(INDIRECT(ADDRESS(3+$AM91,15,,,"var"))&lt;&gt;"&lt;=&gt;",INDIRECT(ADDRESS(3+$AM91,15,,,"var")),NULL)</f>
        <v>0</v>
      </c>
      <c r="BB91" s="61" cm="1">
        <f t="array" aca="1" ref="BB91" ca="1">IF(INDIRECT(ADDRESS(3+$AM91,16,,,"var"))&lt;&gt;"Zn",INDIRECT(ADDRESS(3+$AM91,16,,,"var")),NULL)</f>
        <v>0</v>
      </c>
      <c r="BC91" s="61" t="str" cm="1">
        <f t="array" aca="1" ref="BC91" ca="1">IF(INDIRECT(ADDRESS(3+$AM91,17,,,"var"))&lt;&gt;"&lt;=&gt;",INDIRECT(ADDRESS(3+$AM91,17,,,"var")),NULL)</f>
        <v>&lt;</v>
      </c>
      <c r="BD91" s="61" cm="1">
        <f t="array" aca="1" ref="BD91" ca="1">IF(INDIRECT(ADDRESS(3+$AM91,18,,,"var"))&lt;&gt;"Ti",INDIRECT(ADDRESS(3+$AM91,18,,,"var")),NULL)</f>
        <v>0.01</v>
      </c>
      <c r="BE91" s="64" cm="1">
        <f t="array" aca="1" ref="BE91" ca="1">IF(INDIRECT(ADDRESS(3+$AM91,19,,,"var"))&lt;&gt;"D10",INDIRECT(ADDRESS(3+$AM91,19,,,"var")),NULL)</f>
        <v>0</v>
      </c>
      <c r="BF91" s="64" cm="1">
        <f t="array" aca="1" ref="BF91" ca="1">IF(INDIRECT(ADDRESS(3+$AM91,20,,,"var"))&lt;&gt;"D50",INDIRECT(ADDRESS(3+$AM91,20,,,"var")),NULL)</f>
        <v>0</v>
      </c>
      <c r="BG91" s="64" cm="1">
        <f t="array" aca="1" ref="BG91" ca="1">IF(INDIRECT(ADDRESS(3+$AM91,21,,,"var"))&lt;&gt;"D90",INDIRECT(ADDRESS(3+$AM91,21,,,"var")),NULL)</f>
        <v>0</v>
      </c>
      <c r="BH91" s="64" cm="1">
        <f t="array" aca="1" ref="BH91" ca="1">IF(INDIRECT(ADDRESS(3+$AM91,22,,,"var"))&lt;&gt;"Carney Funnel (s/50g)",INDIRECT(ADDRESS(3+$AM91,22,,,"var")),NULL)</f>
        <v>0</v>
      </c>
      <c r="BI91" s="64" cm="1">
        <f t="array" aca="1" ref="BI91" ca="1">IF(INDIRECT(ADDRESS(3+$AM91,23,,,"var"))&lt;&gt;"Schuttdichte",INDIRECT(ADDRESS(3+$AM91,23,,,"var")),NULL)</f>
        <v>0</v>
      </c>
      <c r="BJ91" s="64" cm="1">
        <f t="array" aca="1" ref="BJ91" ca="1">IF(INDIRECT(ADDRESS(3+$AM91,24,,,"var"))&lt;&gt;"Klopfdichte",INDIRECT(ADDRESS(3+$AM91,24,,,"var")),NULL)</f>
        <v>0</v>
      </c>
      <c r="BK91" s="81"/>
      <c r="BL91" t="str">
        <f>var!AB$4</f>
        <v>parameter and powder check</v>
      </c>
      <c r="BM91" s="93">
        <v>20190321</v>
      </c>
      <c r="BO91"/>
    </row>
    <row r="92" spans="1:67">
      <c r="A92" s="75">
        <v>4</v>
      </c>
      <c r="B92" s="84">
        <v>18</v>
      </c>
      <c r="C92" s="10" t="str">
        <f>var!Z$5</f>
        <v>Aconity</v>
      </c>
      <c r="D92" s="10" t="str">
        <f>var!AG$6</f>
        <v>Alaf parameter development</v>
      </c>
      <c r="E92" s="93">
        <v>600</v>
      </c>
      <c r="F92" s="93">
        <v>1500</v>
      </c>
      <c r="G92" s="93">
        <v>30</v>
      </c>
      <c r="H92" s="93">
        <v>0.19</v>
      </c>
      <c r="I92" s="93">
        <v>30</v>
      </c>
      <c r="J92" s="10" t="str">
        <f>var!AD$2</f>
        <v>Density cube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>
        <f t="shared" si="2"/>
        <v>30.780000000000005</v>
      </c>
      <c r="AI92" s="10">
        <f t="shared" si="3"/>
        <v>70.175438596491219</v>
      </c>
      <c r="AJ92" s="81"/>
      <c r="AK92" s="92">
        <v>98.37</v>
      </c>
      <c r="AL92" s="81" t="str" cm="1">
        <f t="array" aca="1" ref="AL92" ca="1">IF(INDIRECT(ADDRESS(3+AM92,2,,,"var"))&lt;&gt;"Name of powder",INDIRECT(ADDRESS(3+AM92,2,,,"var")),NULL)</f>
        <v>AlMgty80</v>
      </c>
      <c r="AM92" s="77">
        <v>-1</v>
      </c>
      <c r="AN92" s="81"/>
      <c r="AO92" s="61" cm="1">
        <f t="array" aca="1" ref="AO92" ca="1">IF(INDIRECT(ADDRESS(3+$AM92,3,,,"var"))&lt;&gt;"&lt;=&gt;",INDIRECT(ADDRESS(3+$AM92,3,,,"var")),NULL)</f>
        <v>0</v>
      </c>
      <c r="AP92" s="61" cm="1">
        <f t="array" aca="1" ref="AP92" ca="1">IF(INDIRECT(ADDRESS(3+$AM92,4,,,"var"))&lt;&gt;"Si",INDIRECT(ADDRESS(3+$AM92,4,,,"var")),NULL)</f>
        <v>0</v>
      </c>
      <c r="AQ92" s="61" cm="1">
        <f t="array" aca="1" ref="AQ92" ca="1">IF(INDIRECT(ADDRESS(3+$AM92,5,,,"var"))&lt;&gt;"&lt;=&gt;",INDIRECT(ADDRESS(3+$AM92,5,,,"var")),NULL)</f>
        <v>0</v>
      </c>
      <c r="AR92" s="61" cm="1">
        <f t="array" aca="1" ref="AR92" ca="1">IF(INDIRECT(ADDRESS(3+$AM92,6,,,"var"))&lt;&gt;"Fe",INDIRECT(ADDRESS(3+$AM92,6,,,"var")),NULL)</f>
        <v>0.15</v>
      </c>
      <c r="AS92" s="61" t="str" cm="1">
        <f t="array" aca="1" ref="AS92" ca="1">IF(INDIRECT(ADDRESS(3+$AM92,7,,,"var"))&lt;&gt;"&lt;=&gt;",INDIRECT(ADDRESS(3+$AM92,7,,,"var")),NULL)</f>
        <v>&lt;</v>
      </c>
      <c r="AT92" s="61" cm="1">
        <f t="array" aca="1" ref="AT92" ca="1">IF(INDIRECT(ADDRESS(3+$AM92,8,,,"var"))&lt;&gt;"Cu",INDIRECT(ADDRESS(3+$AM92,8,,,"var")),NULL)</f>
        <v>0.01</v>
      </c>
      <c r="AU92" s="61" cm="1">
        <f t="array" aca="1" ref="AU92" ca="1">IF(INDIRECT(ADDRESS(3+$AM92,9,,,"var"))&lt;&gt;"&lt;=&gt;",INDIRECT(ADDRESS(3+$AM92,9,,,"var")),NULL)</f>
        <v>0</v>
      </c>
      <c r="AV92" s="61" cm="1">
        <f t="array" aca="1" ref="AV92" ca="1">IF(INDIRECT(ADDRESS(3+$AM92,10,,,"var"))&lt;&gt;"Mn",INDIRECT(ADDRESS(3+$AM92,10,,,"var")),NULL)</f>
        <v>0</v>
      </c>
      <c r="AW92" s="61" cm="1">
        <f t="array" aca="1" ref="AW92" ca="1">IF(INDIRECT(ADDRESS(3+$AM92,11,,,"var"))&lt;&gt;"&lt;=&gt;",INDIRECT(ADDRESS(3+$AM92,11,,,"var")),NULL)</f>
        <v>0</v>
      </c>
      <c r="AX92" s="61" cm="1">
        <f t="array" aca="1" ref="AX92" ca="1">IF(INDIRECT(ADDRESS(3+$AM92,12,,,"var"))&lt;&gt;"Mg",INDIRECT(ADDRESS(3+$AM92,12,,,"var")),NULL)</f>
        <v>8.32</v>
      </c>
      <c r="AY92" s="61" cm="1">
        <f t="array" aca="1" ref="AY92" ca="1">IF(INDIRECT(ADDRESS(3+$AM92,13,,,"var"))&lt;&gt;"&lt;=&gt;",INDIRECT(ADDRESS(3+$AM92,13,,,"var")),NULL)</f>
        <v>0</v>
      </c>
      <c r="AZ92" s="61" cm="1">
        <f t="array" aca="1" ref="AZ92" ca="1">IF(INDIRECT(ADDRESS(3+$AM92,14,,,"var"))&lt;&gt;"Be",INDIRECT(ADDRESS(3+$AM92,14,,,"var")),NULL)</f>
        <v>0</v>
      </c>
      <c r="BA92" s="61" cm="1">
        <f t="array" aca="1" ref="BA92" ca="1">IF(INDIRECT(ADDRESS(3+$AM92,15,,,"var"))&lt;&gt;"&lt;=&gt;",INDIRECT(ADDRESS(3+$AM92,15,,,"var")),NULL)</f>
        <v>0</v>
      </c>
      <c r="BB92" s="61" cm="1">
        <f t="array" aca="1" ref="BB92" ca="1">IF(INDIRECT(ADDRESS(3+$AM92,16,,,"var"))&lt;&gt;"Zn",INDIRECT(ADDRESS(3+$AM92,16,,,"var")),NULL)</f>
        <v>0</v>
      </c>
      <c r="BC92" s="61" t="str" cm="1">
        <f t="array" aca="1" ref="BC92" ca="1">IF(INDIRECT(ADDRESS(3+$AM92,17,,,"var"))&lt;&gt;"&lt;=&gt;",INDIRECT(ADDRESS(3+$AM92,17,,,"var")),NULL)</f>
        <v>&lt;</v>
      </c>
      <c r="BD92" s="61" cm="1">
        <f t="array" aca="1" ref="BD92" ca="1">IF(INDIRECT(ADDRESS(3+$AM92,18,,,"var"))&lt;&gt;"Ti",INDIRECT(ADDRESS(3+$AM92,18,,,"var")),NULL)</f>
        <v>0.01</v>
      </c>
      <c r="BE92" s="64" cm="1">
        <f t="array" aca="1" ref="BE92" ca="1">IF(INDIRECT(ADDRESS(3+$AM92,19,,,"var"))&lt;&gt;"D10",INDIRECT(ADDRESS(3+$AM92,19,,,"var")),NULL)</f>
        <v>0</v>
      </c>
      <c r="BF92" s="64" cm="1">
        <f t="array" aca="1" ref="BF92" ca="1">IF(INDIRECT(ADDRESS(3+$AM92,20,,,"var"))&lt;&gt;"D50",INDIRECT(ADDRESS(3+$AM92,20,,,"var")),NULL)</f>
        <v>0</v>
      </c>
      <c r="BG92" s="64" cm="1">
        <f t="array" aca="1" ref="BG92" ca="1">IF(INDIRECT(ADDRESS(3+$AM92,21,,,"var"))&lt;&gt;"D90",INDIRECT(ADDRESS(3+$AM92,21,,,"var")),NULL)</f>
        <v>0</v>
      </c>
      <c r="BH92" s="64" cm="1">
        <f t="array" aca="1" ref="BH92" ca="1">IF(INDIRECT(ADDRESS(3+$AM92,22,,,"var"))&lt;&gt;"Carney Funnel (s/50g)",INDIRECT(ADDRESS(3+$AM92,22,,,"var")),NULL)</f>
        <v>0</v>
      </c>
      <c r="BI92" s="64" cm="1">
        <f t="array" aca="1" ref="BI92" ca="1">IF(INDIRECT(ADDRESS(3+$AM92,23,,,"var"))&lt;&gt;"Schuttdichte",INDIRECT(ADDRESS(3+$AM92,23,,,"var")),NULL)</f>
        <v>0</v>
      </c>
      <c r="BJ92" s="64" cm="1">
        <f t="array" aca="1" ref="BJ92" ca="1">IF(INDIRECT(ADDRESS(3+$AM92,24,,,"var"))&lt;&gt;"Klopfdichte",INDIRECT(ADDRESS(3+$AM92,24,,,"var")),NULL)</f>
        <v>0</v>
      </c>
      <c r="BK92" s="81"/>
      <c r="BL92" t="str">
        <f>var!AB$4</f>
        <v>parameter and powder check</v>
      </c>
      <c r="BM92" s="93">
        <v>20190321</v>
      </c>
      <c r="BO92"/>
    </row>
    <row r="93" spans="1:67">
      <c r="A93" s="75">
        <v>4</v>
      </c>
      <c r="B93" s="84">
        <v>19</v>
      </c>
      <c r="C93" s="10" t="str">
        <f>var!Z$5</f>
        <v>Aconity</v>
      </c>
      <c r="D93" s="10" t="str">
        <f>var!AG$6</f>
        <v>Alaf parameter development</v>
      </c>
      <c r="E93" s="93">
        <v>600</v>
      </c>
      <c r="F93" s="93">
        <v>1700</v>
      </c>
      <c r="G93" s="93">
        <v>30</v>
      </c>
      <c r="H93" s="93">
        <v>0.19</v>
      </c>
      <c r="I93" s="93">
        <v>200</v>
      </c>
      <c r="J93" s="10" t="str">
        <f>var!AD$2</f>
        <v>Density cube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>
        <f t="shared" si="2"/>
        <v>34.884</v>
      </c>
      <c r="AI93" s="10">
        <f t="shared" si="3"/>
        <v>61.919504643962853</v>
      </c>
      <c r="AJ93" s="81"/>
      <c r="AK93" s="92">
        <v>98.32</v>
      </c>
      <c r="AL93" s="28" t="str" cm="1">
        <f t="array" aca="1" ref="AL93" ca="1">IF(INDIRECT(ADDRESS(3+AM93,2,,,"var"))&lt;&gt;"Name of powder",INDIRECT(ADDRESS(3+AM93,2,,,"var")),NULL)</f>
        <v>AlMgty80</v>
      </c>
      <c r="AM93" s="77">
        <v>-1</v>
      </c>
      <c r="AN93" s="81"/>
      <c r="AO93" s="61" cm="1">
        <f t="array" aca="1" ref="AO93" ca="1">IF(INDIRECT(ADDRESS(3+$AM93,3,,,"var"))&lt;&gt;"&lt;=&gt;",INDIRECT(ADDRESS(3+$AM93,3,,,"var")),NULL)</f>
        <v>0</v>
      </c>
      <c r="AP93" s="61" cm="1">
        <f t="array" aca="1" ref="AP93" ca="1">IF(INDIRECT(ADDRESS(3+$AM93,4,,,"var"))&lt;&gt;"Si",INDIRECT(ADDRESS(3+$AM93,4,,,"var")),NULL)</f>
        <v>0</v>
      </c>
      <c r="AQ93" s="61" cm="1">
        <f t="array" aca="1" ref="AQ93" ca="1">IF(INDIRECT(ADDRESS(3+$AM93,5,,,"var"))&lt;&gt;"&lt;=&gt;",INDIRECT(ADDRESS(3+$AM93,5,,,"var")),NULL)</f>
        <v>0</v>
      </c>
      <c r="AR93" s="61" cm="1">
        <f t="array" aca="1" ref="AR93" ca="1">IF(INDIRECT(ADDRESS(3+$AM93,6,,,"var"))&lt;&gt;"Fe",INDIRECT(ADDRESS(3+$AM93,6,,,"var")),NULL)</f>
        <v>0.15</v>
      </c>
      <c r="AS93" s="61" t="str" cm="1">
        <f t="array" aca="1" ref="AS93" ca="1">IF(INDIRECT(ADDRESS(3+$AM93,7,,,"var"))&lt;&gt;"&lt;=&gt;",INDIRECT(ADDRESS(3+$AM93,7,,,"var")),NULL)</f>
        <v>&lt;</v>
      </c>
      <c r="AT93" s="61" cm="1">
        <f t="array" aca="1" ref="AT93" ca="1">IF(INDIRECT(ADDRESS(3+$AM93,8,,,"var"))&lt;&gt;"Cu",INDIRECT(ADDRESS(3+$AM93,8,,,"var")),NULL)</f>
        <v>0.01</v>
      </c>
      <c r="AU93" s="61" cm="1">
        <f t="array" aca="1" ref="AU93" ca="1">IF(INDIRECT(ADDRESS(3+$AM93,9,,,"var"))&lt;&gt;"&lt;=&gt;",INDIRECT(ADDRESS(3+$AM93,9,,,"var")),NULL)</f>
        <v>0</v>
      </c>
      <c r="AV93" s="61" cm="1">
        <f t="array" aca="1" ref="AV93" ca="1">IF(INDIRECT(ADDRESS(3+$AM93,10,,,"var"))&lt;&gt;"Mn",INDIRECT(ADDRESS(3+$AM93,10,,,"var")),NULL)</f>
        <v>0</v>
      </c>
      <c r="AW93" s="61" cm="1">
        <f t="array" aca="1" ref="AW93" ca="1">IF(INDIRECT(ADDRESS(3+$AM93,11,,,"var"))&lt;&gt;"&lt;=&gt;",INDIRECT(ADDRESS(3+$AM93,11,,,"var")),NULL)</f>
        <v>0</v>
      </c>
      <c r="AX93" s="61" cm="1">
        <f t="array" aca="1" ref="AX93" ca="1">IF(INDIRECT(ADDRESS(3+$AM93,12,,,"var"))&lt;&gt;"Mg",INDIRECT(ADDRESS(3+$AM93,12,,,"var")),NULL)</f>
        <v>8.32</v>
      </c>
      <c r="AY93" s="61" cm="1">
        <f t="array" aca="1" ref="AY93" ca="1">IF(INDIRECT(ADDRESS(3+$AM93,13,,,"var"))&lt;&gt;"&lt;=&gt;",INDIRECT(ADDRESS(3+$AM93,13,,,"var")),NULL)</f>
        <v>0</v>
      </c>
      <c r="AZ93" s="61" cm="1">
        <f t="array" aca="1" ref="AZ93" ca="1">IF(INDIRECT(ADDRESS(3+$AM93,14,,,"var"))&lt;&gt;"Be",INDIRECT(ADDRESS(3+$AM93,14,,,"var")),NULL)</f>
        <v>0</v>
      </c>
      <c r="BA93" s="61" cm="1">
        <f t="array" aca="1" ref="BA93" ca="1">IF(INDIRECT(ADDRESS(3+$AM93,15,,,"var"))&lt;&gt;"&lt;=&gt;",INDIRECT(ADDRESS(3+$AM93,15,,,"var")),NULL)</f>
        <v>0</v>
      </c>
      <c r="BB93" s="61" cm="1">
        <f t="array" aca="1" ref="BB93" ca="1">IF(INDIRECT(ADDRESS(3+$AM93,16,,,"var"))&lt;&gt;"Zn",INDIRECT(ADDRESS(3+$AM93,16,,,"var")),NULL)</f>
        <v>0</v>
      </c>
      <c r="BC93" s="61" t="str" cm="1">
        <f t="array" aca="1" ref="BC93" ca="1">IF(INDIRECT(ADDRESS(3+$AM93,17,,,"var"))&lt;&gt;"&lt;=&gt;",INDIRECT(ADDRESS(3+$AM93,17,,,"var")),NULL)</f>
        <v>&lt;</v>
      </c>
      <c r="BD93" s="61" cm="1">
        <f t="array" aca="1" ref="BD93" ca="1">IF(INDIRECT(ADDRESS(3+$AM93,18,,,"var"))&lt;&gt;"Ti",INDIRECT(ADDRESS(3+$AM93,18,,,"var")),NULL)</f>
        <v>0.01</v>
      </c>
      <c r="BE93" s="64" cm="1">
        <f t="array" aca="1" ref="BE93" ca="1">IF(INDIRECT(ADDRESS(3+$AM93,19,,,"var"))&lt;&gt;"D10",INDIRECT(ADDRESS(3+$AM93,19,,,"var")),NULL)</f>
        <v>0</v>
      </c>
      <c r="BF93" s="64" cm="1">
        <f t="array" aca="1" ref="BF93" ca="1">IF(INDIRECT(ADDRESS(3+$AM93,20,,,"var"))&lt;&gt;"D50",INDIRECT(ADDRESS(3+$AM93,20,,,"var")),NULL)</f>
        <v>0</v>
      </c>
      <c r="BG93" s="64" cm="1">
        <f t="array" aca="1" ref="BG93" ca="1">IF(INDIRECT(ADDRESS(3+$AM93,21,,,"var"))&lt;&gt;"D90",INDIRECT(ADDRESS(3+$AM93,21,,,"var")),NULL)</f>
        <v>0</v>
      </c>
      <c r="BH93" s="64" cm="1">
        <f t="array" aca="1" ref="BH93" ca="1">IF(INDIRECT(ADDRESS(3+$AM93,22,,,"var"))&lt;&gt;"Carney Funnel (s/50g)",INDIRECT(ADDRESS(3+$AM93,22,,,"var")),NULL)</f>
        <v>0</v>
      </c>
      <c r="BI93" s="64" cm="1">
        <f t="array" aca="1" ref="BI93" ca="1">IF(INDIRECT(ADDRESS(3+$AM93,23,,,"var"))&lt;&gt;"Schuttdichte",INDIRECT(ADDRESS(3+$AM93,23,,,"var")),NULL)</f>
        <v>0</v>
      </c>
      <c r="BJ93" s="64" cm="1">
        <f t="array" aca="1" ref="BJ93" ca="1">IF(INDIRECT(ADDRESS(3+$AM93,24,,,"var"))&lt;&gt;"Klopfdichte",INDIRECT(ADDRESS(3+$AM93,24,,,"var")),NULL)</f>
        <v>0</v>
      </c>
      <c r="BK93" s="81"/>
      <c r="BL93" t="str">
        <f>var!AB$4</f>
        <v>parameter and powder check</v>
      </c>
      <c r="BM93" s="93">
        <v>20190319</v>
      </c>
      <c r="BO93"/>
    </row>
    <row r="94" spans="1:67">
      <c r="A94" s="75">
        <v>4</v>
      </c>
      <c r="B94" s="84">
        <v>20</v>
      </c>
      <c r="C94" s="10" t="str">
        <f>var!Z$5</f>
        <v>Aconity</v>
      </c>
      <c r="D94" s="10" t="str">
        <f>var!AG$6</f>
        <v>Alaf parameter development</v>
      </c>
      <c r="E94" s="93">
        <v>400</v>
      </c>
      <c r="F94" s="93">
        <v>1500</v>
      </c>
      <c r="G94" s="93">
        <v>30</v>
      </c>
      <c r="H94" s="93">
        <v>0.1</v>
      </c>
      <c r="I94" s="93">
        <v>300</v>
      </c>
      <c r="J94" s="10" t="str">
        <f>var!AD$2</f>
        <v>Density cube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>
        <f t="shared" si="2"/>
        <v>16.2</v>
      </c>
      <c r="AI94" s="10">
        <f t="shared" si="3"/>
        <v>88.888888888888886</v>
      </c>
      <c r="AJ94" s="81"/>
      <c r="AK94" s="92">
        <v>98.31</v>
      </c>
      <c r="AL94" s="81" t="str" cm="1">
        <f t="array" aca="1" ref="AL94" ca="1">IF(INDIRECT(ADDRESS(3+AM94,2,,,"var"))&lt;&gt;"Name of powder",INDIRECT(ADDRESS(3+AM94,2,,,"var")),NULL)</f>
        <v>AlMgty80</v>
      </c>
      <c r="AM94" s="77">
        <v>-1</v>
      </c>
      <c r="AN94" s="81"/>
      <c r="AO94" s="61" cm="1">
        <f t="array" aca="1" ref="AO94" ca="1">IF(INDIRECT(ADDRESS(3+$AM94,3,,,"var"))&lt;&gt;"&lt;=&gt;",INDIRECT(ADDRESS(3+$AM94,3,,,"var")),NULL)</f>
        <v>0</v>
      </c>
      <c r="AP94" s="61" cm="1">
        <f t="array" aca="1" ref="AP94" ca="1">IF(INDIRECT(ADDRESS(3+$AM94,4,,,"var"))&lt;&gt;"Si",INDIRECT(ADDRESS(3+$AM94,4,,,"var")),NULL)</f>
        <v>0</v>
      </c>
      <c r="AQ94" s="61" cm="1">
        <f t="array" aca="1" ref="AQ94" ca="1">IF(INDIRECT(ADDRESS(3+$AM94,5,,,"var"))&lt;&gt;"&lt;=&gt;",INDIRECT(ADDRESS(3+$AM94,5,,,"var")),NULL)</f>
        <v>0</v>
      </c>
      <c r="AR94" s="61" cm="1">
        <f t="array" aca="1" ref="AR94" ca="1">IF(INDIRECT(ADDRESS(3+$AM94,6,,,"var"))&lt;&gt;"Fe",INDIRECT(ADDRESS(3+$AM94,6,,,"var")),NULL)</f>
        <v>0.15</v>
      </c>
      <c r="AS94" s="61" t="str" cm="1">
        <f t="array" aca="1" ref="AS94" ca="1">IF(INDIRECT(ADDRESS(3+$AM94,7,,,"var"))&lt;&gt;"&lt;=&gt;",INDIRECT(ADDRESS(3+$AM94,7,,,"var")),NULL)</f>
        <v>&lt;</v>
      </c>
      <c r="AT94" s="61" cm="1">
        <f t="array" aca="1" ref="AT94" ca="1">IF(INDIRECT(ADDRESS(3+$AM94,8,,,"var"))&lt;&gt;"Cu",INDIRECT(ADDRESS(3+$AM94,8,,,"var")),NULL)</f>
        <v>0.01</v>
      </c>
      <c r="AU94" s="61" cm="1">
        <f t="array" aca="1" ref="AU94" ca="1">IF(INDIRECT(ADDRESS(3+$AM94,9,,,"var"))&lt;&gt;"&lt;=&gt;",INDIRECT(ADDRESS(3+$AM94,9,,,"var")),NULL)</f>
        <v>0</v>
      </c>
      <c r="AV94" s="61" cm="1">
        <f t="array" aca="1" ref="AV94" ca="1">IF(INDIRECT(ADDRESS(3+$AM94,10,,,"var"))&lt;&gt;"Mn",INDIRECT(ADDRESS(3+$AM94,10,,,"var")),NULL)</f>
        <v>0</v>
      </c>
      <c r="AW94" s="61" cm="1">
        <f t="array" aca="1" ref="AW94" ca="1">IF(INDIRECT(ADDRESS(3+$AM94,11,,,"var"))&lt;&gt;"&lt;=&gt;",INDIRECT(ADDRESS(3+$AM94,11,,,"var")),NULL)</f>
        <v>0</v>
      </c>
      <c r="AX94" s="61" cm="1">
        <f t="array" aca="1" ref="AX94" ca="1">IF(INDIRECT(ADDRESS(3+$AM94,12,,,"var"))&lt;&gt;"Mg",INDIRECT(ADDRESS(3+$AM94,12,,,"var")),NULL)</f>
        <v>8.32</v>
      </c>
      <c r="AY94" s="61" cm="1">
        <f t="array" aca="1" ref="AY94" ca="1">IF(INDIRECT(ADDRESS(3+$AM94,13,,,"var"))&lt;&gt;"&lt;=&gt;",INDIRECT(ADDRESS(3+$AM94,13,,,"var")),NULL)</f>
        <v>0</v>
      </c>
      <c r="AZ94" s="61" cm="1">
        <f t="array" aca="1" ref="AZ94" ca="1">IF(INDIRECT(ADDRESS(3+$AM94,14,,,"var"))&lt;&gt;"Be",INDIRECT(ADDRESS(3+$AM94,14,,,"var")),NULL)</f>
        <v>0</v>
      </c>
      <c r="BA94" s="61" cm="1">
        <f t="array" aca="1" ref="BA94" ca="1">IF(INDIRECT(ADDRESS(3+$AM94,15,,,"var"))&lt;&gt;"&lt;=&gt;",INDIRECT(ADDRESS(3+$AM94,15,,,"var")),NULL)</f>
        <v>0</v>
      </c>
      <c r="BB94" s="61" cm="1">
        <f t="array" aca="1" ref="BB94" ca="1">IF(INDIRECT(ADDRESS(3+$AM94,16,,,"var"))&lt;&gt;"Zn",INDIRECT(ADDRESS(3+$AM94,16,,,"var")),NULL)</f>
        <v>0</v>
      </c>
      <c r="BC94" s="61" t="str" cm="1">
        <f t="array" aca="1" ref="BC94" ca="1">IF(INDIRECT(ADDRESS(3+$AM94,17,,,"var"))&lt;&gt;"&lt;=&gt;",INDIRECT(ADDRESS(3+$AM94,17,,,"var")),NULL)</f>
        <v>&lt;</v>
      </c>
      <c r="BD94" s="61" cm="1">
        <f t="array" aca="1" ref="BD94" ca="1">IF(INDIRECT(ADDRESS(3+$AM94,18,,,"var"))&lt;&gt;"Ti",INDIRECT(ADDRESS(3+$AM94,18,,,"var")),NULL)</f>
        <v>0.01</v>
      </c>
      <c r="BE94" s="64" cm="1">
        <f t="array" aca="1" ref="BE94" ca="1">IF(INDIRECT(ADDRESS(3+$AM94,19,,,"var"))&lt;&gt;"D10",INDIRECT(ADDRESS(3+$AM94,19,,,"var")),NULL)</f>
        <v>0</v>
      </c>
      <c r="BF94" s="64" cm="1">
        <f t="array" aca="1" ref="BF94" ca="1">IF(INDIRECT(ADDRESS(3+$AM94,20,,,"var"))&lt;&gt;"D50",INDIRECT(ADDRESS(3+$AM94,20,,,"var")),NULL)</f>
        <v>0</v>
      </c>
      <c r="BG94" s="64" cm="1">
        <f t="array" aca="1" ref="BG94" ca="1">IF(INDIRECT(ADDRESS(3+$AM94,21,,,"var"))&lt;&gt;"D90",INDIRECT(ADDRESS(3+$AM94,21,,,"var")),NULL)</f>
        <v>0</v>
      </c>
      <c r="BH94" s="64" cm="1">
        <f t="array" aca="1" ref="BH94" ca="1">IF(INDIRECT(ADDRESS(3+$AM94,22,,,"var"))&lt;&gt;"Carney Funnel (s/50g)",INDIRECT(ADDRESS(3+$AM94,22,,,"var")),NULL)</f>
        <v>0</v>
      </c>
      <c r="BI94" s="64" cm="1">
        <f t="array" aca="1" ref="BI94" ca="1">IF(INDIRECT(ADDRESS(3+$AM94,23,,,"var"))&lt;&gt;"Schuttdichte",INDIRECT(ADDRESS(3+$AM94,23,,,"var")),NULL)</f>
        <v>0</v>
      </c>
      <c r="BJ94" s="64" cm="1">
        <f t="array" aca="1" ref="BJ94" ca="1">IF(INDIRECT(ADDRESS(3+$AM94,24,,,"var"))&lt;&gt;"Klopfdichte",INDIRECT(ADDRESS(3+$AM94,24,,,"var")),NULL)</f>
        <v>0</v>
      </c>
      <c r="BK94" s="81"/>
      <c r="BL94" t="str">
        <f>var!AB$4</f>
        <v>parameter and powder check</v>
      </c>
      <c r="BM94" s="93">
        <v>20190328</v>
      </c>
      <c r="BO94"/>
    </row>
    <row r="95" spans="1:67">
      <c r="A95" s="75">
        <v>4</v>
      </c>
      <c r="B95" s="19">
        <v>21</v>
      </c>
      <c r="C95" s="10" t="str">
        <f>var!Z$5</f>
        <v>Aconity</v>
      </c>
      <c r="D95" s="10" t="str">
        <f>var!AG$6</f>
        <v>Alaf parameter development</v>
      </c>
      <c r="E95" s="93">
        <v>400</v>
      </c>
      <c r="F95" s="93">
        <v>1500</v>
      </c>
      <c r="G95" s="93">
        <v>30</v>
      </c>
      <c r="H95" s="93">
        <v>0.19</v>
      </c>
      <c r="I95" s="93">
        <v>200</v>
      </c>
      <c r="J95" s="10" t="str">
        <f>var!AD$2</f>
        <v>Density cube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>
        <f t="shared" si="2"/>
        <v>30.780000000000005</v>
      </c>
      <c r="AI95" s="10">
        <f t="shared" si="3"/>
        <v>46.783625730994146</v>
      </c>
      <c r="AJ95" s="81"/>
      <c r="AK95" s="92">
        <v>98.29</v>
      </c>
      <c r="AL95" s="28" t="str" cm="1">
        <f t="array" aca="1" ref="AL95" ca="1">IF(INDIRECT(ADDRESS(3+AM95,2,,,"var"))&lt;&gt;"Name of powder",INDIRECT(ADDRESS(3+AM95,2,,,"var")),NULL)</f>
        <v>AlMgty80</v>
      </c>
      <c r="AM95" s="77">
        <v>-1</v>
      </c>
      <c r="AN95" s="81"/>
      <c r="AO95" s="61" cm="1">
        <f t="array" aca="1" ref="AO95" ca="1">IF(INDIRECT(ADDRESS(3+$AM95,3,,,"var"))&lt;&gt;"&lt;=&gt;",INDIRECT(ADDRESS(3+$AM95,3,,,"var")),NULL)</f>
        <v>0</v>
      </c>
      <c r="AP95" s="61" cm="1">
        <f t="array" aca="1" ref="AP95" ca="1">IF(INDIRECT(ADDRESS(3+$AM95,4,,,"var"))&lt;&gt;"Si",INDIRECT(ADDRESS(3+$AM95,4,,,"var")),NULL)</f>
        <v>0</v>
      </c>
      <c r="AQ95" s="61" cm="1">
        <f t="array" aca="1" ref="AQ95" ca="1">IF(INDIRECT(ADDRESS(3+$AM95,5,,,"var"))&lt;&gt;"&lt;=&gt;",INDIRECT(ADDRESS(3+$AM95,5,,,"var")),NULL)</f>
        <v>0</v>
      </c>
      <c r="AR95" s="61" cm="1">
        <f t="array" aca="1" ref="AR95" ca="1">IF(INDIRECT(ADDRESS(3+$AM95,6,,,"var"))&lt;&gt;"Fe",INDIRECT(ADDRESS(3+$AM95,6,,,"var")),NULL)</f>
        <v>0.15</v>
      </c>
      <c r="AS95" s="61" t="str" cm="1">
        <f t="array" aca="1" ref="AS95" ca="1">IF(INDIRECT(ADDRESS(3+$AM95,7,,,"var"))&lt;&gt;"&lt;=&gt;",INDIRECT(ADDRESS(3+$AM95,7,,,"var")),NULL)</f>
        <v>&lt;</v>
      </c>
      <c r="AT95" s="61" cm="1">
        <f t="array" aca="1" ref="AT95" ca="1">IF(INDIRECT(ADDRESS(3+$AM95,8,,,"var"))&lt;&gt;"Cu",INDIRECT(ADDRESS(3+$AM95,8,,,"var")),NULL)</f>
        <v>0.01</v>
      </c>
      <c r="AU95" s="61" cm="1">
        <f t="array" aca="1" ref="AU95" ca="1">IF(INDIRECT(ADDRESS(3+$AM95,9,,,"var"))&lt;&gt;"&lt;=&gt;",INDIRECT(ADDRESS(3+$AM95,9,,,"var")),NULL)</f>
        <v>0</v>
      </c>
      <c r="AV95" s="61" cm="1">
        <f t="array" aca="1" ref="AV95" ca="1">IF(INDIRECT(ADDRESS(3+$AM95,10,,,"var"))&lt;&gt;"Mn",INDIRECT(ADDRESS(3+$AM95,10,,,"var")),NULL)</f>
        <v>0</v>
      </c>
      <c r="AW95" s="61" cm="1">
        <f t="array" aca="1" ref="AW95" ca="1">IF(INDIRECT(ADDRESS(3+$AM95,11,,,"var"))&lt;&gt;"&lt;=&gt;",INDIRECT(ADDRESS(3+$AM95,11,,,"var")),NULL)</f>
        <v>0</v>
      </c>
      <c r="AX95" s="61" cm="1">
        <f t="array" aca="1" ref="AX95" ca="1">IF(INDIRECT(ADDRESS(3+$AM95,12,,,"var"))&lt;&gt;"Mg",INDIRECT(ADDRESS(3+$AM95,12,,,"var")),NULL)</f>
        <v>8.32</v>
      </c>
      <c r="AY95" s="61" cm="1">
        <f t="array" aca="1" ref="AY95" ca="1">IF(INDIRECT(ADDRESS(3+$AM95,13,,,"var"))&lt;&gt;"&lt;=&gt;",INDIRECT(ADDRESS(3+$AM95,13,,,"var")),NULL)</f>
        <v>0</v>
      </c>
      <c r="AZ95" s="61" cm="1">
        <f t="array" aca="1" ref="AZ95" ca="1">IF(INDIRECT(ADDRESS(3+$AM95,14,,,"var"))&lt;&gt;"Be",INDIRECT(ADDRESS(3+$AM95,14,,,"var")),NULL)</f>
        <v>0</v>
      </c>
      <c r="BA95" s="61" cm="1">
        <f t="array" aca="1" ref="BA95" ca="1">IF(INDIRECT(ADDRESS(3+$AM95,15,,,"var"))&lt;&gt;"&lt;=&gt;",INDIRECT(ADDRESS(3+$AM95,15,,,"var")),NULL)</f>
        <v>0</v>
      </c>
      <c r="BB95" s="61" cm="1">
        <f t="array" aca="1" ref="BB95" ca="1">IF(INDIRECT(ADDRESS(3+$AM95,16,,,"var"))&lt;&gt;"Zn",INDIRECT(ADDRESS(3+$AM95,16,,,"var")),NULL)</f>
        <v>0</v>
      </c>
      <c r="BC95" s="61" t="str" cm="1">
        <f t="array" aca="1" ref="BC95" ca="1">IF(INDIRECT(ADDRESS(3+$AM95,17,,,"var"))&lt;&gt;"&lt;=&gt;",INDIRECT(ADDRESS(3+$AM95,17,,,"var")),NULL)</f>
        <v>&lt;</v>
      </c>
      <c r="BD95" s="61" cm="1">
        <f t="array" aca="1" ref="BD95" ca="1">IF(INDIRECT(ADDRESS(3+$AM95,18,,,"var"))&lt;&gt;"Ti",INDIRECT(ADDRESS(3+$AM95,18,,,"var")),NULL)</f>
        <v>0.01</v>
      </c>
      <c r="BE95" s="64" cm="1">
        <f t="array" aca="1" ref="BE95" ca="1">IF(INDIRECT(ADDRESS(3+$AM95,19,,,"var"))&lt;&gt;"D10",INDIRECT(ADDRESS(3+$AM95,19,,,"var")),NULL)</f>
        <v>0</v>
      </c>
      <c r="BF95" s="64" cm="1">
        <f t="array" aca="1" ref="BF95" ca="1">IF(INDIRECT(ADDRESS(3+$AM95,20,,,"var"))&lt;&gt;"D50",INDIRECT(ADDRESS(3+$AM95,20,,,"var")),NULL)</f>
        <v>0</v>
      </c>
      <c r="BG95" s="64" cm="1">
        <f t="array" aca="1" ref="BG95" ca="1">IF(INDIRECT(ADDRESS(3+$AM95,21,,,"var"))&lt;&gt;"D90",INDIRECT(ADDRESS(3+$AM95,21,,,"var")),NULL)</f>
        <v>0</v>
      </c>
      <c r="BH95" s="64" cm="1">
        <f t="array" aca="1" ref="BH95" ca="1">IF(INDIRECT(ADDRESS(3+$AM95,22,,,"var"))&lt;&gt;"Carney Funnel (s/50g)",INDIRECT(ADDRESS(3+$AM95,22,,,"var")),NULL)</f>
        <v>0</v>
      </c>
      <c r="BI95" s="64" cm="1">
        <f t="array" aca="1" ref="BI95" ca="1">IF(INDIRECT(ADDRESS(3+$AM95,23,,,"var"))&lt;&gt;"Schuttdichte",INDIRECT(ADDRESS(3+$AM95,23,,,"var")),NULL)</f>
        <v>0</v>
      </c>
      <c r="BJ95" s="64" cm="1">
        <f t="array" aca="1" ref="BJ95" ca="1">IF(INDIRECT(ADDRESS(3+$AM95,24,,,"var"))&lt;&gt;"Klopfdichte",INDIRECT(ADDRESS(3+$AM95,24,,,"var")),NULL)</f>
        <v>0</v>
      </c>
      <c r="BK95" s="81"/>
      <c r="BL95" t="str">
        <f>var!AB$4</f>
        <v>parameter and powder check</v>
      </c>
      <c r="BM95" s="93">
        <v>20190319</v>
      </c>
      <c r="BO95"/>
    </row>
    <row r="96" spans="1:67">
      <c r="A96" s="75">
        <v>4</v>
      </c>
      <c r="B96" s="19">
        <v>22</v>
      </c>
      <c r="C96" s="10" t="str">
        <f>var!Z$5</f>
        <v>Aconity</v>
      </c>
      <c r="D96" s="10" t="str">
        <f>var!AG$6</f>
        <v>Alaf parameter development</v>
      </c>
      <c r="E96" s="93">
        <v>600</v>
      </c>
      <c r="F96" s="93">
        <v>1700</v>
      </c>
      <c r="G96" s="93">
        <v>30</v>
      </c>
      <c r="H96" s="93">
        <v>0.19</v>
      </c>
      <c r="I96" s="93">
        <v>200</v>
      </c>
      <c r="J96" s="10" t="str">
        <f>var!AD$2</f>
        <v>Density cube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>
        <f t="shared" si="2"/>
        <v>34.884</v>
      </c>
      <c r="AI96" s="10">
        <f t="shared" si="3"/>
        <v>61.919504643962853</v>
      </c>
      <c r="AJ96" s="81"/>
      <c r="AK96" s="92">
        <v>98.2</v>
      </c>
      <c r="AL96" s="81" t="str" cm="1">
        <f t="array" aca="1" ref="AL96" ca="1">IF(INDIRECT(ADDRESS(3+AM96,2,,,"var"))&lt;&gt;"Name of powder",INDIRECT(ADDRESS(3+AM96,2,,,"var")),NULL)</f>
        <v>AlMgty80</v>
      </c>
      <c r="AM96" s="77">
        <v>-1</v>
      </c>
      <c r="AN96" s="81"/>
      <c r="AO96" s="61" cm="1">
        <f t="array" aca="1" ref="AO96" ca="1">IF(INDIRECT(ADDRESS(3+$AM96,3,,,"var"))&lt;&gt;"&lt;=&gt;",INDIRECT(ADDRESS(3+$AM96,3,,,"var")),NULL)</f>
        <v>0</v>
      </c>
      <c r="AP96" s="61" cm="1">
        <f t="array" aca="1" ref="AP96" ca="1">IF(INDIRECT(ADDRESS(3+$AM96,4,,,"var"))&lt;&gt;"Si",INDIRECT(ADDRESS(3+$AM96,4,,,"var")),NULL)</f>
        <v>0</v>
      </c>
      <c r="AQ96" s="61" cm="1">
        <f t="array" aca="1" ref="AQ96" ca="1">IF(INDIRECT(ADDRESS(3+$AM96,5,,,"var"))&lt;&gt;"&lt;=&gt;",INDIRECT(ADDRESS(3+$AM96,5,,,"var")),NULL)</f>
        <v>0</v>
      </c>
      <c r="AR96" s="61" cm="1">
        <f t="array" aca="1" ref="AR96" ca="1">IF(INDIRECT(ADDRESS(3+$AM96,6,,,"var"))&lt;&gt;"Fe",INDIRECT(ADDRESS(3+$AM96,6,,,"var")),NULL)</f>
        <v>0.15</v>
      </c>
      <c r="AS96" s="61" t="str" cm="1">
        <f t="array" aca="1" ref="AS96" ca="1">IF(INDIRECT(ADDRESS(3+$AM96,7,,,"var"))&lt;&gt;"&lt;=&gt;",INDIRECT(ADDRESS(3+$AM96,7,,,"var")),NULL)</f>
        <v>&lt;</v>
      </c>
      <c r="AT96" s="61" cm="1">
        <f t="array" aca="1" ref="AT96" ca="1">IF(INDIRECT(ADDRESS(3+$AM96,8,,,"var"))&lt;&gt;"Cu",INDIRECT(ADDRESS(3+$AM96,8,,,"var")),NULL)</f>
        <v>0.01</v>
      </c>
      <c r="AU96" s="61" cm="1">
        <f t="array" aca="1" ref="AU96" ca="1">IF(INDIRECT(ADDRESS(3+$AM96,9,,,"var"))&lt;&gt;"&lt;=&gt;",INDIRECT(ADDRESS(3+$AM96,9,,,"var")),NULL)</f>
        <v>0</v>
      </c>
      <c r="AV96" s="61" cm="1">
        <f t="array" aca="1" ref="AV96" ca="1">IF(INDIRECT(ADDRESS(3+$AM96,10,,,"var"))&lt;&gt;"Mn",INDIRECT(ADDRESS(3+$AM96,10,,,"var")),NULL)</f>
        <v>0</v>
      </c>
      <c r="AW96" s="61" cm="1">
        <f t="array" aca="1" ref="AW96" ca="1">IF(INDIRECT(ADDRESS(3+$AM96,11,,,"var"))&lt;&gt;"&lt;=&gt;",INDIRECT(ADDRESS(3+$AM96,11,,,"var")),NULL)</f>
        <v>0</v>
      </c>
      <c r="AX96" s="61" cm="1">
        <f t="array" aca="1" ref="AX96" ca="1">IF(INDIRECT(ADDRESS(3+$AM96,12,,,"var"))&lt;&gt;"Mg",INDIRECT(ADDRESS(3+$AM96,12,,,"var")),NULL)</f>
        <v>8.32</v>
      </c>
      <c r="AY96" s="61" cm="1">
        <f t="array" aca="1" ref="AY96" ca="1">IF(INDIRECT(ADDRESS(3+$AM96,13,,,"var"))&lt;&gt;"&lt;=&gt;",INDIRECT(ADDRESS(3+$AM96,13,,,"var")),NULL)</f>
        <v>0</v>
      </c>
      <c r="AZ96" s="61" cm="1">
        <f t="array" aca="1" ref="AZ96" ca="1">IF(INDIRECT(ADDRESS(3+$AM96,14,,,"var"))&lt;&gt;"Be",INDIRECT(ADDRESS(3+$AM96,14,,,"var")),NULL)</f>
        <v>0</v>
      </c>
      <c r="BA96" s="61" cm="1">
        <f t="array" aca="1" ref="BA96" ca="1">IF(INDIRECT(ADDRESS(3+$AM96,15,,,"var"))&lt;&gt;"&lt;=&gt;",INDIRECT(ADDRESS(3+$AM96,15,,,"var")),NULL)</f>
        <v>0</v>
      </c>
      <c r="BB96" s="61" cm="1">
        <f t="array" aca="1" ref="BB96" ca="1">IF(INDIRECT(ADDRESS(3+$AM96,16,,,"var"))&lt;&gt;"Zn",INDIRECT(ADDRESS(3+$AM96,16,,,"var")),NULL)</f>
        <v>0</v>
      </c>
      <c r="BC96" s="61" t="str" cm="1">
        <f t="array" aca="1" ref="BC96" ca="1">IF(INDIRECT(ADDRESS(3+$AM96,17,,,"var"))&lt;&gt;"&lt;=&gt;",INDIRECT(ADDRESS(3+$AM96,17,,,"var")),NULL)</f>
        <v>&lt;</v>
      </c>
      <c r="BD96" s="61" cm="1">
        <f t="array" aca="1" ref="BD96" ca="1">IF(INDIRECT(ADDRESS(3+$AM96,18,,,"var"))&lt;&gt;"Ti",INDIRECT(ADDRESS(3+$AM96,18,,,"var")),NULL)</f>
        <v>0.01</v>
      </c>
      <c r="BE96" s="64" cm="1">
        <f t="array" aca="1" ref="BE96" ca="1">IF(INDIRECT(ADDRESS(3+$AM96,19,,,"var"))&lt;&gt;"D10",INDIRECT(ADDRESS(3+$AM96,19,,,"var")),NULL)</f>
        <v>0</v>
      </c>
      <c r="BF96" s="64" cm="1">
        <f t="array" aca="1" ref="BF96" ca="1">IF(INDIRECT(ADDRESS(3+$AM96,20,,,"var"))&lt;&gt;"D50",INDIRECT(ADDRESS(3+$AM96,20,,,"var")),NULL)</f>
        <v>0</v>
      </c>
      <c r="BG96" s="64" cm="1">
        <f t="array" aca="1" ref="BG96" ca="1">IF(INDIRECT(ADDRESS(3+$AM96,21,,,"var"))&lt;&gt;"D90",INDIRECT(ADDRESS(3+$AM96,21,,,"var")),NULL)</f>
        <v>0</v>
      </c>
      <c r="BH96" s="64" cm="1">
        <f t="array" aca="1" ref="BH96" ca="1">IF(INDIRECT(ADDRESS(3+$AM96,22,,,"var"))&lt;&gt;"Carney Funnel (s/50g)",INDIRECT(ADDRESS(3+$AM96,22,,,"var")),NULL)</f>
        <v>0</v>
      </c>
      <c r="BI96" s="64" cm="1">
        <f t="array" aca="1" ref="BI96" ca="1">IF(INDIRECT(ADDRESS(3+$AM96,23,,,"var"))&lt;&gt;"Schuttdichte",INDIRECT(ADDRESS(3+$AM96,23,,,"var")),NULL)</f>
        <v>0</v>
      </c>
      <c r="BJ96" s="64" cm="1">
        <f t="array" aca="1" ref="BJ96" ca="1">IF(INDIRECT(ADDRESS(3+$AM96,24,,,"var"))&lt;&gt;"Klopfdichte",INDIRECT(ADDRESS(3+$AM96,24,,,"var")),NULL)</f>
        <v>0</v>
      </c>
      <c r="BK96" s="81"/>
      <c r="BL96" t="str">
        <f>var!AB$4</f>
        <v>parameter and powder check</v>
      </c>
      <c r="BM96" s="93">
        <v>20190319</v>
      </c>
      <c r="BO96"/>
    </row>
    <row r="97" spans="1:67">
      <c r="A97" s="75">
        <v>4</v>
      </c>
      <c r="B97" s="19">
        <v>23</v>
      </c>
      <c r="C97" s="10" t="str">
        <f>var!Z$5</f>
        <v>Aconity</v>
      </c>
      <c r="D97" s="10" t="str">
        <f>var!AG$6</f>
        <v>Alaf parameter development</v>
      </c>
      <c r="E97" s="93">
        <v>400</v>
      </c>
      <c r="F97" s="93">
        <v>1500</v>
      </c>
      <c r="G97" s="93">
        <v>30</v>
      </c>
      <c r="H97" s="93">
        <v>0.1</v>
      </c>
      <c r="I97" s="93">
        <v>200</v>
      </c>
      <c r="J97" s="10" t="str">
        <f>var!AD$2</f>
        <v>Density cube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>
        <f t="shared" si="2"/>
        <v>16.2</v>
      </c>
      <c r="AI97" s="10">
        <f t="shared" si="3"/>
        <v>88.888888888888886</v>
      </c>
      <c r="AJ97" s="81"/>
      <c r="AK97" s="92">
        <v>98.19</v>
      </c>
      <c r="AL97" s="81" t="str" cm="1">
        <f t="array" aca="1" ref="AL97" ca="1">IF(INDIRECT(ADDRESS(3+AM97,2,,,"var"))&lt;&gt;"Name of powder",INDIRECT(ADDRESS(3+AM97,2,,,"var")),NULL)</f>
        <v>AlMgty80</v>
      </c>
      <c r="AM97" s="77">
        <v>-1</v>
      </c>
      <c r="AN97" s="81"/>
      <c r="AO97" s="61" cm="1">
        <f t="array" aca="1" ref="AO97" ca="1">IF(INDIRECT(ADDRESS(3+$AM97,3,,,"var"))&lt;&gt;"&lt;=&gt;",INDIRECT(ADDRESS(3+$AM97,3,,,"var")),NULL)</f>
        <v>0</v>
      </c>
      <c r="AP97" s="61" cm="1">
        <f t="array" aca="1" ref="AP97" ca="1">IF(INDIRECT(ADDRESS(3+$AM97,4,,,"var"))&lt;&gt;"Si",INDIRECT(ADDRESS(3+$AM97,4,,,"var")),NULL)</f>
        <v>0</v>
      </c>
      <c r="AQ97" s="61" cm="1">
        <f t="array" aca="1" ref="AQ97" ca="1">IF(INDIRECT(ADDRESS(3+$AM97,5,,,"var"))&lt;&gt;"&lt;=&gt;",INDIRECT(ADDRESS(3+$AM97,5,,,"var")),NULL)</f>
        <v>0</v>
      </c>
      <c r="AR97" s="61" cm="1">
        <f t="array" aca="1" ref="AR97" ca="1">IF(INDIRECT(ADDRESS(3+$AM97,6,,,"var"))&lt;&gt;"Fe",INDIRECT(ADDRESS(3+$AM97,6,,,"var")),NULL)</f>
        <v>0.15</v>
      </c>
      <c r="AS97" s="61" t="str" cm="1">
        <f t="array" aca="1" ref="AS97" ca="1">IF(INDIRECT(ADDRESS(3+$AM97,7,,,"var"))&lt;&gt;"&lt;=&gt;",INDIRECT(ADDRESS(3+$AM97,7,,,"var")),NULL)</f>
        <v>&lt;</v>
      </c>
      <c r="AT97" s="61" cm="1">
        <f t="array" aca="1" ref="AT97" ca="1">IF(INDIRECT(ADDRESS(3+$AM97,8,,,"var"))&lt;&gt;"Cu",INDIRECT(ADDRESS(3+$AM97,8,,,"var")),NULL)</f>
        <v>0.01</v>
      </c>
      <c r="AU97" s="61" cm="1">
        <f t="array" aca="1" ref="AU97" ca="1">IF(INDIRECT(ADDRESS(3+$AM97,9,,,"var"))&lt;&gt;"&lt;=&gt;",INDIRECT(ADDRESS(3+$AM97,9,,,"var")),NULL)</f>
        <v>0</v>
      </c>
      <c r="AV97" s="61" cm="1">
        <f t="array" aca="1" ref="AV97" ca="1">IF(INDIRECT(ADDRESS(3+$AM97,10,,,"var"))&lt;&gt;"Mn",INDIRECT(ADDRESS(3+$AM97,10,,,"var")),NULL)</f>
        <v>0</v>
      </c>
      <c r="AW97" s="61" cm="1">
        <f t="array" aca="1" ref="AW97" ca="1">IF(INDIRECT(ADDRESS(3+$AM97,11,,,"var"))&lt;&gt;"&lt;=&gt;",INDIRECT(ADDRESS(3+$AM97,11,,,"var")),NULL)</f>
        <v>0</v>
      </c>
      <c r="AX97" s="61" cm="1">
        <f t="array" aca="1" ref="AX97" ca="1">IF(INDIRECT(ADDRESS(3+$AM97,12,,,"var"))&lt;&gt;"Mg",INDIRECT(ADDRESS(3+$AM97,12,,,"var")),NULL)</f>
        <v>8.32</v>
      </c>
      <c r="AY97" s="61" cm="1">
        <f t="array" aca="1" ref="AY97" ca="1">IF(INDIRECT(ADDRESS(3+$AM97,13,,,"var"))&lt;&gt;"&lt;=&gt;",INDIRECT(ADDRESS(3+$AM97,13,,,"var")),NULL)</f>
        <v>0</v>
      </c>
      <c r="AZ97" s="61" cm="1">
        <f t="array" aca="1" ref="AZ97" ca="1">IF(INDIRECT(ADDRESS(3+$AM97,14,,,"var"))&lt;&gt;"Be",INDIRECT(ADDRESS(3+$AM97,14,,,"var")),NULL)</f>
        <v>0</v>
      </c>
      <c r="BA97" s="61" cm="1">
        <f t="array" aca="1" ref="BA97" ca="1">IF(INDIRECT(ADDRESS(3+$AM97,15,,,"var"))&lt;&gt;"&lt;=&gt;",INDIRECT(ADDRESS(3+$AM97,15,,,"var")),NULL)</f>
        <v>0</v>
      </c>
      <c r="BB97" s="61" cm="1">
        <f t="array" aca="1" ref="BB97" ca="1">IF(INDIRECT(ADDRESS(3+$AM97,16,,,"var"))&lt;&gt;"Zn",INDIRECT(ADDRESS(3+$AM97,16,,,"var")),NULL)</f>
        <v>0</v>
      </c>
      <c r="BC97" s="61" t="str" cm="1">
        <f t="array" aca="1" ref="BC97" ca="1">IF(INDIRECT(ADDRESS(3+$AM97,17,,,"var"))&lt;&gt;"&lt;=&gt;",INDIRECT(ADDRESS(3+$AM97,17,,,"var")),NULL)</f>
        <v>&lt;</v>
      </c>
      <c r="BD97" s="61" cm="1">
        <f t="array" aca="1" ref="BD97" ca="1">IF(INDIRECT(ADDRESS(3+$AM97,18,,,"var"))&lt;&gt;"Ti",INDIRECT(ADDRESS(3+$AM97,18,,,"var")),NULL)</f>
        <v>0.01</v>
      </c>
      <c r="BE97" s="64" cm="1">
        <f t="array" aca="1" ref="BE97" ca="1">IF(INDIRECT(ADDRESS(3+$AM97,19,,,"var"))&lt;&gt;"D10",INDIRECT(ADDRESS(3+$AM97,19,,,"var")),NULL)</f>
        <v>0</v>
      </c>
      <c r="BF97" s="64" cm="1">
        <f t="array" aca="1" ref="BF97" ca="1">IF(INDIRECT(ADDRESS(3+$AM97,20,,,"var"))&lt;&gt;"D50",INDIRECT(ADDRESS(3+$AM97,20,,,"var")),NULL)</f>
        <v>0</v>
      </c>
      <c r="BG97" s="64" cm="1">
        <f t="array" aca="1" ref="BG97" ca="1">IF(INDIRECT(ADDRESS(3+$AM97,21,,,"var"))&lt;&gt;"D90",INDIRECT(ADDRESS(3+$AM97,21,,,"var")),NULL)</f>
        <v>0</v>
      </c>
      <c r="BH97" s="64" cm="1">
        <f t="array" aca="1" ref="BH97" ca="1">IF(INDIRECT(ADDRESS(3+$AM97,22,,,"var"))&lt;&gt;"Carney Funnel (s/50g)",INDIRECT(ADDRESS(3+$AM97,22,,,"var")),NULL)</f>
        <v>0</v>
      </c>
      <c r="BI97" s="64" cm="1">
        <f t="array" aca="1" ref="BI97" ca="1">IF(INDIRECT(ADDRESS(3+$AM97,23,,,"var"))&lt;&gt;"Schuttdichte",INDIRECT(ADDRESS(3+$AM97,23,,,"var")),NULL)</f>
        <v>0</v>
      </c>
      <c r="BJ97" s="64" cm="1">
        <f t="array" aca="1" ref="BJ97" ca="1">IF(INDIRECT(ADDRESS(3+$AM97,24,,,"var"))&lt;&gt;"Klopfdichte",INDIRECT(ADDRESS(3+$AM97,24,,,"var")),NULL)</f>
        <v>0</v>
      </c>
      <c r="BK97" s="81"/>
      <c r="BL97" t="str">
        <f>var!AB$4</f>
        <v>parameter and powder check</v>
      </c>
      <c r="BM97" s="93">
        <v>20190319</v>
      </c>
      <c r="BO97"/>
    </row>
    <row r="98" spans="1:67">
      <c r="A98" s="75">
        <v>4</v>
      </c>
      <c r="B98" s="19">
        <v>24</v>
      </c>
      <c r="C98" s="10" t="str">
        <f>var!Z$5</f>
        <v>Aconity</v>
      </c>
      <c r="D98" s="10" t="str">
        <f>var!AG$6</f>
        <v>Alaf parameter development</v>
      </c>
      <c r="E98" s="93">
        <v>300</v>
      </c>
      <c r="F98" s="93">
        <v>1000</v>
      </c>
      <c r="G98" s="93">
        <v>30</v>
      </c>
      <c r="H98" s="93">
        <v>0.19</v>
      </c>
      <c r="I98" s="93">
        <v>200</v>
      </c>
      <c r="J98" s="10" t="str">
        <f>var!AD$2</f>
        <v>Density cube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>
        <f t="shared" si="2"/>
        <v>20.52</v>
      </c>
      <c r="AI98" s="10">
        <f t="shared" si="3"/>
        <v>52.631578947368418</v>
      </c>
      <c r="AJ98" s="81"/>
      <c r="AK98" s="92">
        <v>98.19</v>
      </c>
      <c r="AL98" s="28" t="str" cm="1">
        <f t="array" aca="1" ref="AL98" ca="1">IF(INDIRECT(ADDRESS(3+AM98,2,,,"var"))&lt;&gt;"Name of powder",INDIRECT(ADDRESS(3+AM98,2,,,"var")),NULL)</f>
        <v>AlMgty80</v>
      </c>
      <c r="AM98" s="77">
        <v>-1</v>
      </c>
      <c r="AN98" s="81"/>
      <c r="AO98" s="61" cm="1">
        <f t="array" aca="1" ref="AO98" ca="1">IF(INDIRECT(ADDRESS(3+$AM98,3,,,"var"))&lt;&gt;"&lt;=&gt;",INDIRECT(ADDRESS(3+$AM98,3,,,"var")),NULL)</f>
        <v>0</v>
      </c>
      <c r="AP98" s="61" cm="1">
        <f t="array" aca="1" ref="AP98" ca="1">IF(INDIRECT(ADDRESS(3+$AM98,4,,,"var"))&lt;&gt;"Si",INDIRECT(ADDRESS(3+$AM98,4,,,"var")),NULL)</f>
        <v>0</v>
      </c>
      <c r="AQ98" s="61" cm="1">
        <f t="array" aca="1" ref="AQ98" ca="1">IF(INDIRECT(ADDRESS(3+$AM98,5,,,"var"))&lt;&gt;"&lt;=&gt;",INDIRECT(ADDRESS(3+$AM98,5,,,"var")),NULL)</f>
        <v>0</v>
      </c>
      <c r="AR98" s="61" cm="1">
        <f t="array" aca="1" ref="AR98" ca="1">IF(INDIRECT(ADDRESS(3+$AM98,6,,,"var"))&lt;&gt;"Fe",INDIRECT(ADDRESS(3+$AM98,6,,,"var")),NULL)</f>
        <v>0.15</v>
      </c>
      <c r="AS98" s="61" t="str" cm="1">
        <f t="array" aca="1" ref="AS98" ca="1">IF(INDIRECT(ADDRESS(3+$AM98,7,,,"var"))&lt;&gt;"&lt;=&gt;",INDIRECT(ADDRESS(3+$AM98,7,,,"var")),NULL)</f>
        <v>&lt;</v>
      </c>
      <c r="AT98" s="61" cm="1">
        <f t="array" aca="1" ref="AT98" ca="1">IF(INDIRECT(ADDRESS(3+$AM98,8,,,"var"))&lt;&gt;"Cu",INDIRECT(ADDRESS(3+$AM98,8,,,"var")),NULL)</f>
        <v>0.01</v>
      </c>
      <c r="AU98" s="61" cm="1">
        <f t="array" aca="1" ref="AU98" ca="1">IF(INDIRECT(ADDRESS(3+$AM98,9,,,"var"))&lt;&gt;"&lt;=&gt;",INDIRECT(ADDRESS(3+$AM98,9,,,"var")),NULL)</f>
        <v>0</v>
      </c>
      <c r="AV98" s="61" cm="1">
        <f t="array" aca="1" ref="AV98" ca="1">IF(INDIRECT(ADDRESS(3+$AM98,10,,,"var"))&lt;&gt;"Mn",INDIRECT(ADDRESS(3+$AM98,10,,,"var")),NULL)</f>
        <v>0</v>
      </c>
      <c r="AW98" s="61" cm="1">
        <f t="array" aca="1" ref="AW98" ca="1">IF(INDIRECT(ADDRESS(3+$AM98,11,,,"var"))&lt;&gt;"&lt;=&gt;",INDIRECT(ADDRESS(3+$AM98,11,,,"var")),NULL)</f>
        <v>0</v>
      </c>
      <c r="AX98" s="61" cm="1">
        <f t="array" aca="1" ref="AX98" ca="1">IF(INDIRECT(ADDRESS(3+$AM98,12,,,"var"))&lt;&gt;"Mg",INDIRECT(ADDRESS(3+$AM98,12,,,"var")),NULL)</f>
        <v>8.32</v>
      </c>
      <c r="AY98" s="61" cm="1">
        <f t="array" aca="1" ref="AY98" ca="1">IF(INDIRECT(ADDRESS(3+$AM98,13,,,"var"))&lt;&gt;"&lt;=&gt;",INDIRECT(ADDRESS(3+$AM98,13,,,"var")),NULL)</f>
        <v>0</v>
      </c>
      <c r="AZ98" s="61" cm="1">
        <f t="array" aca="1" ref="AZ98" ca="1">IF(INDIRECT(ADDRESS(3+$AM98,14,,,"var"))&lt;&gt;"Be",INDIRECT(ADDRESS(3+$AM98,14,,,"var")),NULL)</f>
        <v>0</v>
      </c>
      <c r="BA98" s="61" cm="1">
        <f t="array" aca="1" ref="BA98" ca="1">IF(INDIRECT(ADDRESS(3+$AM98,15,,,"var"))&lt;&gt;"&lt;=&gt;",INDIRECT(ADDRESS(3+$AM98,15,,,"var")),NULL)</f>
        <v>0</v>
      </c>
      <c r="BB98" s="61" cm="1">
        <f t="array" aca="1" ref="BB98" ca="1">IF(INDIRECT(ADDRESS(3+$AM98,16,,,"var"))&lt;&gt;"Zn",INDIRECT(ADDRESS(3+$AM98,16,,,"var")),NULL)</f>
        <v>0</v>
      </c>
      <c r="BC98" s="61" t="str" cm="1">
        <f t="array" aca="1" ref="BC98" ca="1">IF(INDIRECT(ADDRESS(3+$AM98,17,,,"var"))&lt;&gt;"&lt;=&gt;",INDIRECT(ADDRESS(3+$AM98,17,,,"var")),NULL)</f>
        <v>&lt;</v>
      </c>
      <c r="BD98" s="61" cm="1">
        <f t="array" aca="1" ref="BD98" ca="1">IF(INDIRECT(ADDRESS(3+$AM98,18,,,"var"))&lt;&gt;"Ti",INDIRECT(ADDRESS(3+$AM98,18,,,"var")),NULL)</f>
        <v>0.01</v>
      </c>
      <c r="BE98" s="64" cm="1">
        <f t="array" aca="1" ref="BE98" ca="1">IF(INDIRECT(ADDRESS(3+$AM98,19,,,"var"))&lt;&gt;"D10",INDIRECT(ADDRESS(3+$AM98,19,,,"var")),NULL)</f>
        <v>0</v>
      </c>
      <c r="BF98" s="64" cm="1">
        <f t="array" aca="1" ref="BF98" ca="1">IF(INDIRECT(ADDRESS(3+$AM98,20,,,"var"))&lt;&gt;"D50",INDIRECT(ADDRESS(3+$AM98,20,,,"var")),NULL)</f>
        <v>0</v>
      </c>
      <c r="BG98" s="64" cm="1">
        <f t="array" aca="1" ref="BG98" ca="1">IF(INDIRECT(ADDRESS(3+$AM98,21,,,"var"))&lt;&gt;"D90",INDIRECT(ADDRESS(3+$AM98,21,,,"var")),NULL)</f>
        <v>0</v>
      </c>
      <c r="BH98" s="64" cm="1">
        <f t="array" aca="1" ref="BH98" ca="1">IF(INDIRECT(ADDRESS(3+$AM98,22,,,"var"))&lt;&gt;"Carney Funnel (s/50g)",INDIRECT(ADDRESS(3+$AM98,22,,,"var")),NULL)</f>
        <v>0</v>
      </c>
      <c r="BI98" s="64" cm="1">
        <f t="array" aca="1" ref="BI98" ca="1">IF(INDIRECT(ADDRESS(3+$AM98,23,,,"var"))&lt;&gt;"Schuttdichte",INDIRECT(ADDRESS(3+$AM98,23,,,"var")),NULL)</f>
        <v>0</v>
      </c>
      <c r="BJ98" s="64" cm="1">
        <f t="array" aca="1" ref="BJ98" ca="1">IF(INDIRECT(ADDRESS(3+$AM98,24,,,"var"))&lt;&gt;"Klopfdichte",INDIRECT(ADDRESS(3+$AM98,24,,,"var")),NULL)</f>
        <v>0</v>
      </c>
      <c r="BK98" s="81"/>
      <c r="BL98" t="str">
        <f>var!AB$4</f>
        <v>parameter and powder check</v>
      </c>
      <c r="BM98" s="93">
        <v>20190319</v>
      </c>
      <c r="BO98"/>
    </row>
    <row r="99" spans="1:67">
      <c r="A99" s="75">
        <v>4</v>
      </c>
      <c r="B99" s="19">
        <v>25</v>
      </c>
      <c r="C99" s="10" t="str">
        <f>var!Z$5</f>
        <v>Aconity</v>
      </c>
      <c r="D99" s="10" t="str">
        <f>var!AG$6</f>
        <v>Alaf parameter development</v>
      </c>
      <c r="E99" s="93">
        <v>300</v>
      </c>
      <c r="F99" s="93">
        <v>1000</v>
      </c>
      <c r="G99" s="93">
        <v>30</v>
      </c>
      <c r="H99" s="93">
        <v>0.19</v>
      </c>
      <c r="I99" s="93">
        <v>300</v>
      </c>
      <c r="J99" s="10" t="str">
        <f>var!AD$2</f>
        <v>Density cube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>
        <f t="shared" si="2"/>
        <v>20.52</v>
      </c>
      <c r="AI99" s="10">
        <f t="shared" si="3"/>
        <v>52.631578947368418</v>
      </c>
      <c r="AJ99" s="81"/>
      <c r="AK99" s="92">
        <v>98.17</v>
      </c>
      <c r="AL99" s="81" t="str" cm="1">
        <f t="array" aca="1" ref="AL99" ca="1">IF(INDIRECT(ADDRESS(3+AM99,2,,,"var"))&lt;&gt;"Name of powder",INDIRECT(ADDRESS(3+AM99,2,,,"var")),NULL)</f>
        <v>AlMgty80</v>
      </c>
      <c r="AM99" s="77">
        <v>-1</v>
      </c>
      <c r="AN99" s="81"/>
      <c r="AO99" s="61" cm="1">
        <f t="array" aca="1" ref="AO99" ca="1">IF(INDIRECT(ADDRESS(3+$AM99,3,,,"var"))&lt;&gt;"&lt;=&gt;",INDIRECT(ADDRESS(3+$AM99,3,,,"var")),NULL)</f>
        <v>0</v>
      </c>
      <c r="AP99" s="61" cm="1">
        <f t="array" aca="1" ref="AP99" ca="1">IF(INDIRECT(ADDRESS(3+$AM99,4,,,"var"))&lt;&gt;"Si",INDIRECT(ADDRESS(3+$AM99,4,,,"var")),NULL)</f>
        <v>0</v>
      </c>
      <c r="AQ99" s="61" cm="1">
        <f t="array" aca="1" ref="AQ99" ca="1">IF(INDIRECT(ADDRESS(3+$AM99,5,,,"var"))&lt;&gt;"&lt;=&gt;",INDIRECT(ADDRESS(3+$AM99,5,,,"var")),NULL)</f>
        <v>0</v>
      </c>
      <c r="AR99" s="61" cm="1">
        <f t="array" aca="1" ref="AR99" ca="1">IF(INDIRECT(ADDRESS(3+$AM99,6,,,"var"))&lt;&gt;"Fe",INDIRECT(ADDRESS(3+$AM99,6,,,"var")),NULL)</f>
        <v>0.15</v>
      </c>
      <c r="AS99" s="61" t="str" cm="1">
        <f t="array" aca="1" ref="AS99" ca="1">IF(INDIRECT(ADDRESS(3+$AM99,7,,,"var"))&lt;&gt;"&lt;=&gt;",INDIRECT(ADDRESS(3+$AM99,7,,,"var")),NULL)</f>
        <v>&lt;</v>
      </c>
      <c r="AT99" s="61" cm="1">
        <f t="array" aca="1" ref="AT99" ca="1">IF(INDIRECT(ADDRESS(3+$AM99,8,,,"var"))&lt;&gt;"Cu",INDIRECT(ADDRESS(3+$AM99,8,,,"var")),NULL)</f>
        <v>0.01</v>
      </c>
      <c r="AU99" s="61" cm="1">
        <f t="array" aca="1" ref="AU99" ca="1">IF(INDIRECT(ADDRESS(3+$AM99,9,,,"var"))&lt;&gt;"&lt;=&gt;",INDIRECT(ADDRESS(3+$AM99,9,,,"var")),NULL)</f>
        <v>0</v>
      </c>
      <c r="AV99" s="61" cm="1">
        <f t="array" aca="1" ref="AV99" ca="1">IF(INDIRECT(ADDRESS(3+$AM99,10,,,"var"))&lt;&gt;"Mn",INDIRECT(ADDRESS(3+$AM99,10,,,"var")),NULL)</f>
        <v>0</v>
      </c>
      <c r="AW99" s="61" cm="1">
        <f t="array" aca="1" ref="AW99" ca="1">IF(INDIRECT(ADDRESS(3+$AM99,11,,,"var"))&lt;&gt;"&lt;=&gt;",INDIRECT(ADDRESS(3+$AM99,11,,,"var")),NULL)</f>
        <v>0</v>
      </c>
      <c r="AX99" s="61" cm="1">
        <f t="array" aca="1" ref="AX99" ca="1">IF(INDIRECT(ADDRESS(3+$AM99,12,,,"var"))&lt;&gt;"Mg",INDIRECT(ADDRESS(3+$AM99,12,,,"var")),NULL)</f>
        <v>8.32</v>
      </c>
      <c r="AY99" s="61" cm="1">
        <f t="array" aca="1" ref="AY99" ca="1">IF(INDIRECT(ADDRESS(3+$AM99,13,,,"var"))&lt;&gt;"&lt;=&gt;",INDIRECT(ADDRESS(3+$AM99,13,,,"var")),NULL)</f>
        <v>0</v>
      </c>
      <c r="AZ99" s="61" cm="1">
        <f t="array" aca="1" ref="AZ99" ca="1">IF(INDIRECT(ADDRESS(3+$AM99,14,,,"var"))&lt;&gt;"Be",INDIRECT(ADDRESS(3+$AM99,14,,,"var")),NULL)</f>
        <v>0</v>
      </c>
      <c r="BA99" s="61" cm="1">
        <f t="array" aca="1" ref="BA99" ca="1">IF(INDIRECT(ADDRESS(3+$AM99,15,,,"var"))&lt;&gt;"&lt;=&gt;",INDIRECT(ADDRESS(3+$AM99,15,,,"var")),NULL)</f>
        <v>0</v>
      </c>
      <c r="BB99" s="61" cm="1">
        <f t="array" aca="1" ref="BB99" ca="1">IF(INDIRECT(ADDRESS(3+$AM99,16,,,"var"))&lt;&gt;"Zn",INDIRECT(ADDRESS(3+$AM99,16,,,"var")),NULL)</f>
        <v>0</v>
      </c>
      <c r="BC99" s="61" t="str" cm="1">
        <f t="array" aca="1" ref="BC99" ca="1">IF(INDIRECT(ADDRESS(3+$AM99,17,,,"var"))&lt;&gt;"&lt;=&gt;",INDIRECT(ADDRESS(3+$AM99,17,,,"var")),NULL)</f>
        <v>&lt;</v>
      </c>
      <c r="BD99" s="61" cm="1">
        <f t="array" aca="1" ref="BD99" ca="1">IF(INDIRECT(ADDRESS(3+$AM99,18,,,"var"))&lt;&gt;"Ti",INDIRECT(ADDRESS(3+$AM99,18,,,"var")),NULL)</f>
        <v>0.01</v>
      </c>
      <c r="BE99" s="64" cm="1">
        <f t="array" aca="1" ref="BE99" ca="1">IF(INDIRECT(ADDRESS(3+$AM99,19,,,"var"))&lt;&gt;"D10",INDIRECT(ADDRESS(3+$AM99,19,,,"var")),NULL)</f>
        <v>0</v>
      </c>
      <c r="BF99" s="64" cm="1">
        <f t="array" aca="1" ref="BF99" ca="1">IF(INDIRECT(ADDRESS(3+$AM99,20,,,"var"))&lt;&gt;"D50",INDIRECT(ADDRESS(3+$AM99,20,,,"var")),NULL)</f>
        <v>0</v>
      </c>
      <c r="BG99" s="64" cm="1">
        <f t="array" aca="1" ref="BG99" ca="1">IF(INDIRECT(ADDRESS(3+$AM99,21,,,"var"))&lt;&gt;"D90",INDIRECT(ADDRESS(3+$AM99,21,,,"var")),NULL)</f>
        <v>0</v>
      </c>
      <c r="BH99" s="64" cm="1">
        <f t="array" aca="1" ref="BH99" ca="1">IF(INDIRECT(ADDRESS(3+$AM99,22,,,"var"))&lt;&gt;"Carney Funnel (s/50g)",INDIRECT(ADDRESS(3+$AM99,22,,,"var")),NULL)</f>
        <v>0</v>
      </c>
      <c r="BI99" s="64" cm="1">
        <f t="array" aca="1" ref="BI99" ca="1">IF(INDIRECT(ADDRESS(3+$AM99,23,,,"var"))&lt;&gt;"Schuttdichte",INDIRECT(ADDRESS(3+$AM99,23,,,"var")),NULL)</f>
        <v>0</v>
      </c>
      <c r="BJ99" s="64" cm="1">
        <f t="array" aca="1" ref="BJ99" ca="1">IF(INDIRECT(ADDRESS(3+$AM99,24,,,"var"))&lt;&gt;"Klopfdichte",INDIRECT(ADDRESS(3+$AM99,24,,,"var")),NULL)</f>
        <v>0</v>
      </c>
      <c r="BK99" s="81"/>
      <c r="BL99" t="str">
        <f>var!AB$4</f>
        <v>parameter and powder check</v>
      </c>
      <c r="BM99" s="93">
        <v>20190328</v>
      </c>
      <c r="BO99"/>
    </row>
    <row r="100" spans="1:67">
      <c r="A100" s="75">
        <v>4</v>
      </c>
      <c r="B100" s="19">
        <v>26</v>
      </c>
      <c r="C100" s="10" t="str">
        <f>var!Z$5</f>
        <v>Aconity</v>
      </c>
      <c r="D100" s="10" t="str">
        <f>var!AG$6</f>
        <v>Alaf parameter development</v>
      </c>
      <c r="E100" s="93">
        <v>400</v>
      </c>
      <c r="F100" s="93">
        <v>1500</v>
      </c>
      <c r="G100" s="93">
        <v>30</v>
      </c>
      <c r="H100" s="93">
        <v>0.19</v>
      </c>
      <c r="I100" s="93">
        <v>400</v>
      </c>
      <c r="J100" s="10" t="str">
        <f>var!AD$2</f>
        <v>Density cube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>
        <f t="shared" si="2"/>
        <v>30.780000000000005</v>
      </c>
      <c r="AI100" s="10">
        <f t="shared" si="3"/>
        <v>46.783625730994146</v>
      </c>
      <c r="AJ100" s="81"/>
      <c r="AK100" s="92">
        <v>98.15</v>
      </c>
      <c r="AL100" s="28" t="str" cm="1">
        <f t="array" aca="1" ref="AL100" ca="1">IF(INDIRECT(ADDRESS(3+AM100,2,,,"var"))&lt;&gt;"Name of powder",INDIRECT(ADDRESS(3+AM100,2,,,"var")),NULL)</f>
        <v>AlMgty80</v>
      </c>
      <c r="AM100" s="77">
        <v>-1</v>
      </c>
      <c r="AN100" s="81"/>
      <c r="AO100" s="61" cm="1">
        <f t="array" aca="1" ref="AO100" ca="1">IF(INDIRECT(ADDRESS(3+$AM100,3,,,"var"))&lt;&gt;"&lt;=&gt;",INDIRECT(ADDRESS(3+$AM100,3,,,"var")),NULL)</f>
        <v>0</v>
      </c>
      <c r="AP100" s="61" cm="1">
        <f t="array" aca="1" ref="AP100" ca="1">IF(INDIRECT(ADDRESS(3+$AM100,4,,,"var"))&lt;&gt;"Si",INDIRECT(ADDRESS(3+$AM100,4,,,"var")),NULL)</f>
        <v>0</v>
      </c>
      <c r="AQ100" s="61" cm="1">
        <f t="array" aca="1" ref="AQ100" ca="1">IF(INDIRECT(ADDRESS(3+$AM100,5,,,"var"))&lt;&gt;"&lt;=&gt;",INDIRECT(ADDRESS(3+$AM100,5,,,"var")),NULL)</f>
        <v>0</v>
      </c>
      <c r="AR100" s="61" cm="1">
        <f t="array" aca="1" ref="AR100" ca="1">IF(INDIRECT(ADDRESS(3+$AM100,6,,,"var"))&lt;&gt;"Fe",INDIRECT(ADDRESS(3+$AM100,6,,,"var")),NULL)</f>
        <v>0.15</v>
      </c>
      <c r="AS100" s="61" t="str" cm="1">
        <f t="array" aca="1" ref="AS100" ca="1">IF(INDIRECT(ADDRESS(3+$AM100,7,,,"var"))&lt;&gt;"&lt;=&gt;",INDIRECT(ADDRESS(3+$AM100,7,,,"var")),NULL)</f>
        <v>&lt;</v>
      </c>
      <c r="AT100" s="61" cm="1">
        <f t="array" aca="1" ref="AT100" ca="1">IF(INDIRECT(ADDRESS(3+$AM100,8,,,"var"))&lt;&gt;"Cu",INDIRECT(ADDRESS(3+$AM100,8,,,"var")),NULL)</f>
        <v>0.01</v>
      </c>
      <c r="AU100" s="61" cm="1">
        <f t="array" aca="1" ref="AU100" ca="1">IF(INDIRECT(ADDRESS(3+$AM100,9,,,"var"))&lt;&gt;"&lt;=&gt;",INDIRECT(ADDRESS(3+$AM100,9,,,"var")),NULL)</f>
        <v>0</v>
      </c>
      <c r="AV100" s="61" cm="1">
        <f t="array" aca="1" ref="AV100" ca="1">IF(INDIRECT(ADDRESS(3+$AM100,10,,,"var"))&lt;&gt;"Mn",INDIRECT(ADDRESS(3+$AM100,10,,,"var")),NULL)</f>
        <v>0</v>
      </c>
      <c r="AW100" s="61" cm="1">
        <f t="array" aca="1" ref="AW100" ca="1">IF(INDIRECT(ADDRESS(3+$AM100,11,,,"var"))&lt;&gt;"&lt;=&gt;",INDIRECT(ADDRESS(3+$AM100,11,,,"var")),NULL)</f>
        <v>0</v>
      </c>
      <c r="AX100" s="61" cm="1">
        <f t="array" aca="1" ref="AX100" ca="1">IF(INDIRECT(ADDRESS(3+$AM100,12,,,"var"))&lt;&gt;"Mg",INDIRECT(ADDRESS(3+$AM100,12,,,"var")),NULL)</f>
        <v>8.32</v>
      </c>
      <c r="AY100" s="61" cm="1">
        <f t="array" aca="1" ref="AY100" ca="1">IF(INDIRECT(ADDRESS(3+$AM100,13,,,"var"))&lt;&gt;"&lt;=&gt;",INDIRECT(ADDRESS(3+$AM100,13,,,"var")),NULL)</f>
        <v>0</v>
      </c>
      <c r="AZ100" s="61" cm="1">
        <f t="array" aca="1" ref="AZ100" ca="1">IF(INDIRECT(ADDRESS(3+$AM100,14,,,"var"))&lt;&gt;"Be",INDIRECT(ADDRESS(3+$AM100,14,,,"var")),NULL)</f>
        <v>0</v>
      </c>
      <c r="BA100" s="61" cm="1">
        <f t="array" aca="1" ref="BA100" ca="1">IF(INDIRECT(ADDRESS(3+$AM100,15,,,"var"))&lt;&gt;"&lt;=&gt;",INDIRECT(ADDRESS(3+$AM100,15,,,"var")),NULL)</f>
        <v>0</v>
      </c>
      <c r="BB100" s="61" cm="1">
        <f t="array" aca="1" ref="BB100" ca="1">IF(INDIRECT(ADDRESS(3+$AM100,16,,,"var"))&lt;&gt;"Zn",INDIRECT(ADDRESS(3+$AM100,16,,,"var")),NULL)</f>
        <v>0</v>
      </c>
      <c r="BC100" s="61" t="str" cm="1">
        <f t="array" aca="1" ref="BC100" ca="1">IF(INDIRECT(ADDRESS(3+$AM100,17,,,"var"))&lt;&gt;"&lt;=&gt;",INDIRECT(ADDRESS(3+$AM100,17,,,"var")),NULL)</f>
        <v>&lt;</v>
      </c>
      <c r="BD100" s="61" cm="1">
        <f t="array" aca="1" ref="BD100" ca="1">IF(INDIRECT(ADDRESS(3+$AM100,18,,,"var"))&lt;&gt;"Ti",INDIRECT(ADDRESS(3+$AM100,18,,,"var")),NULL)</f>
        <v>0.01</v>
      </c>
      <c r="BE100" s="64" cm="1">
        <f t="array" aca="1" ref="BE100" ca="1">IF(INDIRECT(ADDRESS(3+$AM100,19,,,"var"))&lt;&gt;"D10",INDIRECT(ADDRESS(3+$AM100,19,,,"var")),NULL)</f>
        <v>0</v>
      </c>
      <c r="BF100" s="64" cm="1">
        <f t="array" aca="1" ref="BF100" ca="1">IF(INDIRECT(ADDRESS(3+$AM100,20,,,"var"))&lt;&gt;"D50",INDIRECT(ADDRESS(3+$AM100,20,,,"var")),NULL)</f>
        <v>0</v>
      </c>
      <c r="BG100" s="64" cm="1">
        <f t="array" aca="1" ref="BG100" ca="1">IF(INDIRECT(ADDRESS(3+$AM100,21,,,"var"))&lt;&gt;"D90",INDIRECT(ADDRESS(3+$AM100,21,,,"var")),NULL)</f>
        <v>0</v>
      </c>
      <c r="BH100" s="64" cm="1">
        <f t="array" aca="1" ref="BH100" ca="1">IF(INDIRECT(ADDRESS(3+$AM100,22,,,"var"))&lt;&gt;"Carney Funnel (s/50g)",INDIRECT(ADDRESS(3+$AM100,22,,,"var")),NULL)</f>
        <v>0</v>
      </c>
      <c r="BI100" s="64" cm="1">
        <f t="array" aca="1" ref="BI100" ca="1">IF(INDIRECT(ADDRESS(3+$AM100,23,,,"var"))&lt;&gt;"Schuttdichte",INDIRECT(ADDRESS(3+$AM100,23,,,"var")),NULL)</f>
        <v>0</v>
      </c>
      <c r="BJ100" s="64" cm="1">
        <f t="array" aca="1" ref="BJ100" ca="1">IF(INDIRECT(ADDRESS(3+$AM100,24,,,"var"))&lt;&gt;"Klopfdichte",INDIRECT(ADDRESS(3+$AM100,24,,,"var")),NULL)</f>
        <v>0</v>
      </c>
      <c r="BK100" s="81"/>
      <c r="BL100" t="str">
        <f>var!AB$4</f>
        <v>parameter and powder check</v>
      </c>
      <c r="BM100" s="93">
        <v>20190329</v>
      </c>
      <c r="BO100"/>
    </row>
    <row r="101" spans="1:67">
      <c r="A101" s="75">
        <v>4</v>
      </c>
      <c r="B101" s="19">
        <v>27</v>
      </c>
      <c r="C101" s="10" t="str">
        <f>var!Z$5</f>
        <v>Aconity</v>
      </c>
      <c r="D101" s="10" t="str">
        <f>var!AG$6</f>
        <v>Alaf parameter development</v>
      </c>
      <c r="E101" s="93">
        <v>600</v>
      </c>
      <c r="F101" s="93">
        <v>1700</v>
      </c>
      <c r="G101" s="93">
        <v>30</v>
      </c>
      <c r="H101" s="93">
        <v>0.19</v>
      </c>
      <c r="I101" s="93">
        <v>400</v>
      </c>
      <c r="J101" s="10" t="str">
        <f>var!AD$2</f>
        <v>Density cube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>
        <f t="shared" si="2"/>
        <v>34.884</v>
      </c>
      <c r="AI101" s="10">
        <f t="shared" si="3"/>
        <v>61.919504643962853</v>
      </c>
      <c r="AJ101" s="81"/>
      <c r="AK101" s="92">
        <v>98.15</v>
      </c>
      <c r="AL101" s="28" t="str" cm="1">
        <f t="array" aca="1" ref="AL101" ca="1">IF(INDIRECT(ADDRESS(3+AM101,2,,,"var"))&lt;&gt;"Name of powder",INDIRECT(ADDRESS(3+AM101,2,,,"var")),NULL)</f>
        <v>AlMgty80</v>
      </c>
      <c r="AM101" s="77">
        <v>-1</v>
      </c>
      <c r="AN101" s="81"/>
      <c r="AO101" s="61" cm="1">
        <f t="array" aca="1" ref="AO101" ca="1">IF(INDIRECT(ADDRESS(3+$AM101,3,,,"var"))&lt;&gt;"&lt;=&gt;",INDIRECT(ADDRESS(3+$AM101,3,,,"var")),NULL)</f>
        <v>0</v>
      </c>
      <c r="AP101" s="61" cm="1">
        <f t="array" aca="1" ref="AP101" ca="1">IF(INDIRECT(ADDRESS(3+$AM101,4,,,"var"))&lt;&gt;"Si",INDIRECT(ADDRESS(3+$AM101,4,,,"var")),NULL)</f>
        <v>0</v>
      </c>
      <c r="AQ101" s="61" cm="1">
        <f t="array" aca="1" ref="AQ101" ca="1">IF(INDIRECT(ADDRESS(3+$AM101,5,,,"var"))&lt;&gt;"&lt;=&gt;",INDIRECT(ADDRESS(3+$AM101,5,,,"var")),NULL)</f>
        <v>0</v>
      </c>
      <c r="AR101" s="61" cm="1">
        <f t="array" aca="1" ref="AR101" ca="1">IF(INDIRECT(ADDRESS(3+$AM101,6,,,"var"))&lt;&gt;"Fe",INDIRECT(ADDRESS(3+$AM101,6,,,"var")),NULL)</f>
        <v>0.15</v>
      </c>
      <c r="AS101" s="61" t="str" cm="1">
        <f t="array" aca="1" ref="AS101" ca="1">IF(INDIRECT(ADDRESS(3+$AM101,7,,,"var"))&lt;&gt;"&lt;=&gt;",INDIRECT(ADDRESS(3+$AM101,7,,,"var")),NULL)</f>
        <v>&lt;</v>
      </c>
      <c r="AT101" s="61" cm="1">
        <f t="array" aca="1" ref="AT101" ca="1">IF(INDIRECT(ADDRESS(3+$AM101,8,,,"var"))&lt;&gt;"Cu",INDIRECT(ADDRESS(3+$AM101,8,,,"var")),NULL)</f>
        <v>0.01</v>
      </c>
      <c r="AU101" s="61" cm="1">
        <f t="array" aca="1" ref="AU101" ca="1">IF(INDIRECT(ADDRESS(3+$AM101,9,,,"var"))&lt;&gt;"&lt;=&gt;",INDIRECT(ADDRESS(3+$AM101,9,,,"var")),NULL)</f>
        <v>0</v>
      </c>
      <c r="AV101" s="61" cm="1">
        <f t="array" aca="1" ref="AV101" ca="1">IF(INDIRECT(ADDRESS(3+$AM101,10,,,"var"))&lt;&gt;"Mn",INDIRECT(ADDRESS(3+$AM101,10,,,"var")),NULL)</f>
        <v>0</v>
      </c>
      <c r="AW101" s="61" cm="1">
        <f t="array" aca="1" ref="AW101" ca="1">IF(INDIRECT(ADDRESS(3+$AM101,11,,,"var"))&lt;&gt;"&lt;=&gt;",INDIRECT(ADDRESS(3+$AM101,11,,,"var")),NULL)</f>
        <v>0</v>
      </c>
      <c r="AX101" s="61" cm="1">
        <f t="array" aca="1" ref="AX101" ca="1">IF(INDIRECT(ADDRESS(3+$AM101,12,,,"var"))&lt;&gt;"Mg",INDIRECT(ADDRESS(3+$AM101,12,,,"var")),NULL)</f>
        <v>8.32</v>
      </c>
      <c r="AY101" s="61" cm="1">
        <f t="array" aca="1" ref="AY101" ca="1">IF(INDIRECT(ADDRESS(3+$AM101,13,,,"var"))&lt;&gt;"&lt;=&gt;",INDIRECT(ADDRESS(3+$AM101,13,,,"var")),NULL)</f>
        <v>0</v>
      </c>
      <c r="AZ101" s="61" cm="1">
        <f t="array" aca="1" ref="AZ101" ca="1">IF(INDIRECT(ADDRESS(3+$AM101,14,,,"var"))&lt;&gt;"Be",INDIRECT(ADDRESS(3+$AM101,14,,,"var")),NULL)</f>
        <v>0</v>
      </c>
      <c r="BA101" s="61" cm="1">
        <f t="array" aca="1" ref="BA101" ca="1">IF(INDIRECT(ADDRESS(3+$AM101,15,,,"var"))&lt;&gt;"&lt;=&gt;",INDIRECT(ADDRESS(3+$AM101,15,,,"var")),NULL)</f>
        <v>0</v>
      </c>
      <c r="BB101" s="61" cm="1">
        <f t="array" aca="1" ref="BB101" ca="1">IF(INDIRECT(ADDRESS(3+$AM101,16,,,"var"))&lt;&gt;"Zn",INDIRECT(ADDRESS(3+$AM101,16,,,"var")),NULL)</f>
        <v>0</v>
      </c>
      <c r="BC101" s="61" t="str" cm="1">
        <f t="array" aca="1" ref="BC101" ca="1">IF(INDIRECT(ADDRESS(3+$AM101,17,,,"var"))&lt;&gt;"&lt;=&gt;",INDIRECT(ADDRESS(3+$AM101,17,,,"var")),NULL)</f>
        <v>&lt;</v>
      </c>
      <c r="BD101" s="61" cm="1">
        <f t="array" aca="1" ref="BD101" ca="1">IF(INDIRECT(ADDRESS(3+$AM101,18,,,"var"))&lt;&gt;"Ti",INDIRECT(ADDRESS(3+$AM101,18,,,"var")),NULL)</f>
        <v>0.01</v>
      </c>
      <c r="BE101" s="64" cm="1">
        <f t="array" aca="1" ref="BE101" ca="1">IF(INDIRECT(ADDRESS(3+$AM101,19,,,"var"))&lt;&gt;"D10",INDIRECT(ADDRESS(3+$AM101,19,,,"var")),NULL)</f>
        <v>0</v>
      </c>
      <c r="BF101" s="64" cm="1">
        <f t="array" aca="1" ref="BF101" ca="1">IF(INDIRECT(ADDRESS(3+$AM101,20,,,"var"))&lt;&gt;"D50",INDIRECT(ADDRESS(3+$AM101,20,,,"var")),NULL)</f>
        <v>0</v>
      </c>
      <c r="BG101" s="64" cm="1">
        <f t="array" aca="1" ref="BG101" ca="1">IF(INDIRECT(ADDRESS(3+$AM101,21,,,"var"))&lt;&gt;"D90",INDIRECT(ADDRESS(3+$AM101,21,,,"var")),NULL)</f>
        <v>0</v>
      </c>
      <c r="BH101" s="64" cm="1">
        <f t="array" aca="1" ref="BH101" ca="1">IF(INDIRECT(ADDRESS(3+$AM101,22,,,"var"))&lt;&gt;"Carney Funnel (s/50g)",INDIRECT(ADDRESS(3+$AM101,22,,,"var")),NULL)</f>
        <v>0</v>
      </c>
      <c r="BI101" s="64" cm="1">
        <f t="array" aca="1" ref="BI101" ca="1">IF(INDIRECT(ADDRESS(3+$AM101,23,,,"var"))&lt;&gt;"Schuttdichte",INDIRECT(ADDRESS(3+$AM101,23,,,"var")),NULL)</f>
        <v>0</v>
      </c>
      <c r="BJ101" s="64" cm="1">
        <f t="array" aca="1" ref="BJ101" ca="1">IF(INDIRECT(ADDRESS(3+$AM101,24,,,"var"))&lt;&gt;"Klopfdichte",INDIRECT(ADDRESS(3+$AM101,24,,,"var")),NULL)</f>
        <v>0</v>
      </c>
      <c r="BK101" s="81"/>
      <c r="BL101" t="str">
        <f>var!AB$4</f>
        <v>parameter and powder check</v>
      </c>
      <c r="BM101" s="93">
        <v>20190329</v>
      </c>
      <c r="BO101"/>
    </row>
    <row r="102" spans="1:67">
      <c r="A102" s="75">
        <v>4</v>
      </c>
      <c r="B102" s="19">
        <v>28</v>
      </c>
      <c r="C102" s="10" t="str">
        <f>var!Z$5</f>
        <v>Aconity</v>
      </c>
      <c r="D102" s="10" t="str">
        <f>var!AG$6</f>
        <v>Alaf parameter development</v>
      </c>
      <c r="E102" s="93">
        <v>600</v>
      </c>
      <c r="F102" s="93">
        <v>1700</v>
      </c>
      <c r="G102" s="93">
        <v>30</v>
      </c>
      <c r="H102" s="93">
        <v>0.19</v>
      </c>
      <c r="I102" s="93">
        <v>200</v>
      </c>
      <c r="J102" s="10" t="str">
        <f>var!AD$2</f>
        <v>Density cube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>
        <f t="shared" si="2"/>
        <v>34.884</v>
      </c>
      <c r="AI102" s="10">
        <f t="shared" si="3"/>
        <v>61.919504643962853</v>
      </c>
      <c r="AJ102" s="81"/>
      <c r="AK102" s="92">
        <v>98.14</v>
      </c>
      <c r="AL102" s="81" t="str" cm="1">
        <f t="array" aca="1" ref="AL102" ca="1">IF(INDIRECT(ADDRESS(3+AM102,2,,,"var"))&lt;&gt;"Name of powder",INDIRECT(ADDRESS(3+AM102,2,,,"var")),NULL)</f>
        <v>AlMgty80</v>
      </c>
      <c r="AM102" s="77">
        <v>-1</v>
      </c>
      <c r="AN102" s="81"/>
      <c r="AO102" s="61" cm="1">
        <f t="array" aca="1" ref="AO102" ca="1">IF(INDIRECT(ADDRESS(3+$AM102,3,,,"var"))&lt;&gt;"&lt;=&gt;",INDIRECT(ADDRESS(3+$AM102,3,,,"var")),NULL)</f>
        <v>0</v>
      </c>
      <c r="AP102" s="61" cm="1">
        <f t="array" aca="1" ref="AP102" ca="1">IF(INDIRECT(ADDRESS(3+$AM102,4,,,"var"))&lt;&gt;"Si",INDIRECT(ADDRESS(3+$AM102,4,,,"var")),NULL)</f>
        <v>0</v>
      </c>
      <c r="AQ102" s="61" cm="1">
        <f t="array" aca="1" ref="AQ102" ca="1">IF(INDIRECT(ADDRESS(3+$AM102,5,,,"var"))&lt;&gt;"&lt;=&gt;",INDIRECT(ADDRESS(3+$AM102,5,,,"var")),NULL)</f>
        <v>0</v>
      </c>
      <c r="AR102" s="61" cm="1">
        <f t="array" aca="1" ref="AR102" ca="1">IF(INDIRECT(ADDRESS(3+$AM102,6,,,"var"))&lt;&gt;"Fe",INDIRECT(ADDRESS(3+$AM102,6,,,"var")),NULL)</f>
        <v>0.15</v>
      </c>
      <c r="AS102" s="61" t="str" cm="1">
        <f t="array" aca="1" ref="AS102" ca="1">IF(INDIRECT(ADDRESS(3+$AM102,7,,,"var"))&lt;&gt;"&lt;=&gt;",INDIRECT(ADDRESS(3+$AM102,7,,,"var")),NULL)</f>
        <v>&lt;</v>
      </c>
      <c r="AT102" s="61" cm="1">
        <f t="array" aca="1" ref="AT102" ca="1">IF(INDIRECT(ADDRESS(3+$AM102,8,,,"var"))&lt;&gt;"Cu",INDIRECT(ADDRESS(3+$AM102,8,,,"var")),NULL)</f>
        <v>0.01</v>
      </c>
      <c r="AU102" s="61" cm="1">
        <f t="array" aca="1" ref="AU102" ca="1">IF(INDIRECT(ADDRESS(3+$AM102,9,,,"var"))&lt;&gt;"&lt;=&gt;",INDIRECT(ADDRESS(3+$AM102,9,,,"var")),NULL)</f>
        <v>0</v>
      </c>
      <c r="AV102" s="61" cm="1">
        <f t="array" aca="1" ref="AV102" ca="1">IF(INDIRECT(ADDRESS(3+$AM102,10,,,"var"))&lt;&gt;"Mn",INDIRECT(ADDRESS(3+$AM102,10,,,"var")),NULL)</f>
        <v>0</v>
      </c>
      <c r="AW102" s="61" cm="1">
        <f t="array" aca="1" ref="AW102" ca="1">IF(INDIRECT(ADDRESS(3+$AM102,11,,,"var"))&lt;&gt;"&lt;=&gt;",INDIRECT(ADDRESS(3+$AM102,11,,,"var")),NULL)</f>
        <v>0</v>
      </c>
      <c r="AX102" s="61" cm="1">
        <f t="array" aca="1" ref="AX102" ca="1">IF(INDIRECT(ADDRESS(3+$AM102,12,,,"var"))&lt;&gt;"Mg",INDIRECT(ADDRESS(3+$AM102,12,,,"var")),NULL)</f>
        <v>8.32</v>
      </c>
      <c r="AY102" s="61" cm="1">
        <f t="array" aca="1" ref="AY102" ca="1">IF(INDIRECT(ADDRESS(3+$AM102,13,,,"var"))&lt;&gt;"&lt;=&gt;",INDIRECT(ADDRESS(3+$AM102,13,,,"var")),NULL)</f>
        <v>0</v>
      </c>
      <c r="AZ102" s="61" cm="1">
        <f t="array" aca="1" ref="AZ102" ca="1">IF(INDIRECT(ADDRESS(3+$AM102,14,,,"var"))&lt;&gt;"Be",INDIRECT(ADDRESS(3+$AM102,14,,,"var")),NULL)</f>
        <v>0</v>
      </c>
      <c r="BA102" s="61" cm="1">
        <f t="array" aca="1" ref="BA102" ca="1">IF(INDIRECT(ADDRESS(3+$AM102,15,,,"var"))&lt;&gt;"&lt;=&gt;",INDIRECT(ADDRESS(3+$AM102,15,,,"var")),NULL)</f>
        <v>0</v>
      </c>
      <c r="BB102" s="61" cm="1">
        <f t="array" aca="1" ref="BB102" ca="1">IF(INDIRECT(ADDRESS(3+$AM102,16,,,"var"))&lt;&gt;"Zn",INDIRECT(ADDRESS(3+$AM102,16,,,"var")),NULL)</f>
        <v>0</v>
      </c>
      <c r="BC102" s="61" t="str" cm="1">
        <f t="array" aca="1" ref="BC102" ca="1">IF(INDIRECT(ADDRESS(3+$AM102,17,,,"var"))&lt;&gt;"&lt;=&gt;",INDIRECT(ADDRESS(3+$AM102,17,,,"var")),NULL)</f>
        <v>&lt;</v>
      </c>
      <c r="BD102" s="61" cm="1">
        <f t="array" aca="1" ref="BD102" ca="1">IF(INDIRECT(ADDRESS(3+$AM102,18,,,"var"))&lt;&gt;"Ti",INDIRECT(ADDRESS(3+$AM102,18,,,"var")),NULL)</f>
        <v>0.01</v>
      </c>
      <c r="BE102" s="64" cm="1">
        <f t="array" aca="1" ref="BE102" ca="1">IF(INDIRECT(ADDRESS(3+$AM102,19,,,"var"))&lt;&gt;"D10",INDIRECT(ADDRESS(3+$AM102,19,,,"var")),NULL)</f>
        <v>0</v>
      </c>
      <c r="BF102" s="64" cm="1">
        <f t="array" aca="1" ref="BF102" ca="1">IF(INDIRECT(ADDRESS(3+$AM102,20,,,"var"))&lt;&gt;"D50",INDIRECT(ADDRESS(3+$AM102,20,,,"var")),NULL)</f>
        <v>0</v>
      </c>
      <c r="BG102" s="64" cm="1">
        <f t="array" aca="1" ref="BG102" ca="1">IF(INDIRECT(ADDRESS(3+$AM102,21,,,"var"))&lt;&gt;"D90",INDIRECT(ADDRESS(3+$AM102,21,,,"var")),NULL)</f>
        <v>0</v>
      </c>
      <c r="BH102" s="64" cm="1">
        <f t="array" aca="1" ref="BH102" ca="1">IF(INDIRECT(ADDRESS(3+$AM102,22,,,"var"))&lt;&gt;"Carney Funnel (s/50g)",INDIRECT(ADDRESS(3+$AM102,22,,,"var")),NULL)</f>
        <v>0</v>
      </c>
      <c r="BI102" s="64" cm="1">
        <f t="array" aca="1" ref="BI102" ca="1">IF(INDIRECT(ADDRESS(3+$AM102,23,,,"var"))&lt;&gt;"Schuttdichte",INDIRECT(ADDRESS(3+$AM102,23,,,"var")),NULL)</f>
        <v>0</v>
      </c>
      <c r="BJ102" s="64" cm="1">
        <f t="array" aca="1" ref="BJ102" ca="1">IF(INDIRECT(ADDRESS(3+$AM102,24,,,"var"))&lt;&gt;"Klopfdichte",INDIRECT(ADDRESS(3+$AM102,24,,,"var")),NULL)</f>
        <v>0</v>
      </c>
      <c r="BK102" s="81"/>
      <c r="BL102" t="str">
        <f>var!AB$4</f>
        <v>parameter and powder check</v>
      </c>
      <c r="BM102" s="93">
        <v>20190319</v>
      </c>
      <c r="BO102"/>
    </row>
    <row r="103" spans="1:67">
      <c r="A103" s="75">
        <v>4</v>
      </c>
      <c r="B103" s="19">
        <v>29</v>
      </c>
      <c r="C103" s="10" t="str">
        <f>var!Z$5</f>
        <v>Aconity</v>
      </c>
      <c r="D103" s="10" t="str">
        <f>var!AG$6</f>
        <v>Alaf parameter development</v>
      </c>
      <c r="E103" s="93">
        <v>400</v>
      </c>
      <c r="F103" s="93">
        <v>1000</v>
      </c>
      <c r="G103" s="93">
        <v>30</v>
      </c>
      <c r="H103" s="93">
        <v>0.19</v>
      </c>
      <c r="I103" s="93">
        <v>300</v>
      </c>
      <c r="J103" s="10" t="str">
        <f>var!AD$2</f>
        <v>Density cube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>
        <f t="shared" si="2"/>
        <v>20.52</v>
      </c>
      <c r="AI103" s="10">
        <f t="shared" si="3"/>
        <v>70.175438596491219</v>
      </c>
      <c r="AJ103" s="81"/>
      <c r="AK103" s="92">
        <v>98.1</v>
      </c>
      <c r="AL103" s="28" t="str" cm="1">
        <f t="array" aca="1" ref="AL103" ca="1">IF(INDIRECT(ADDRESS(3+AM103,2,,,"var"))&lt;&gt;"Name of powder",INDIRECT(ADDRESS(3+AM103,2,,,"var")),NULL)</f>
        <v>AlMgty80</v>
      </c>
      <c r="AM103" s="77">
        <v>-1</v>
      </c>
      <c r="AN103" s="81"/>
      <c r="AO103" s="61" cm="1">
        <f t="array" aca="1" ref="AO103" ca="1">IF(INDIRECT(ADDRESS(3+$AM103,3,,,"var"))&lt;&gt;"&lt;=&gt;",INDIRECT(ADDRESS(3+$AM103,3,,,"var")),NULL)</f>
        <v>0</v>
      </c>
      <c r="AP103" s="61" cm="1">
        <f t="array" aca="1" ref="AP103" ca="1">IF(INDIRECT(ADDRESS(3+$AM103,4,,,"var"))&lt;&gt;"Si",INDIRECT(ADDRESS(3+$AM103,4,,,"var")),NULL)</f>
        <v>0</v>
      </c>
      <c r="AQ103" s="61" cm="1">
        <f t="array" aca="1" ref="AQ103" ca="1">IF(INDIRECT(ADDRESS(3+$AM103,5,,,"var"))&lt;&gt;"&lt;=&gt;",INDIRECT(ADDRESS(3+$AM103,5,,,"var")),NULL)</f>
        <v>0</v>
      </c>
      <c r="AR103" s="61" cm="1">
        <f t="array" aca="1" ref="AR103" ca="1">IF(INDIRECT(ADDRESS(3+$AM103,6,,,"var"))&lt;&gt;"Fe",INDIRECT(ADDRESS(3+$AM103,6,,,"var")),NULL)</f>
        <v>0.15</v>
      </c>
      <c r="AS103" s="61" t="str" cm="1">
        <f t="array" aca="1" ref="AS103" ca="1">IF(INDIRECT(ADDRESS(3+$AM103,7,,,"var"))&lt;&gt;"&lt;=&gt;",INDIRECT(ADDRESS(3+$AM103,7,,,"var")),NULL)</f>
        <v>&lt;</v>
      </c>
      <c r="AT103" s="61" cm="1">
        <f t="array" aca="1" ref="AT103" ca="1">IF(INDIRECT(ADDRESS(3+$AM103,8,,,"var"))&lt;&gt;"Cu",INDIRECT(ADDRESS(3+$AM103,8,,,"var")),NULL)</f>
        <v>0.01</v>
      </c>
      <c r="AU103" s="61" cm="1">
        <f t="array" aca="1" ref="AU103" ca="1">IF(INDIRECT(ADDRESS(3+$AM103,9,,,"var"))&lt;&gt;"&lt;=&gt;",INDIRECT(ADDRESS(3+$AM103,9,,,"var")),NULL)</f>
        <v>0</v>
      </c>
      <c r="AV103" s="61" cm="1">
        <f t="array" aca="1" ref="AV103" ca="1">IF(INDIRECT(ADDRESS(3+$AM103,10,,,"var"))&lt;&gt;"Mn",INDIRECT(ADDRESS(3+$AM103,10,,,"var")),NULL)</f>
        <v>0</v>
      </c>
      <c r="AW103" s="61" cm="1">
        <f t="array" aca="1" ref="AW103" ca="1">IF(INDIRECT(ADDRESS(3+$AM103,11,,,"var"))&lt;&gt;"&lt;=&gt;",INDIRECT(ADDRESS(3+$AM103,11,,,"var")),NULL)</f>
        <v>0</v>
      </c>
      <c r="AX103" s="61" cm="1">
        <f t="array" aca="1" ref="AX103" ca="1">IF(INDIRECT(ADDRESS(3+$AM103,12,,,"var"))&lt;&gt;"Mg",INDIRECT(ADDRESS(3+$AM103,12,,,"var")),NULL)</f>
        <v>8.32</v>
      </c>
      <c r="AY103" s="61" cm="1">
        <f t="array" aca="1" ref="AY103" ca="1">IF(INDIRECT(ADDRESS(3+$AM103,13,,,"var"))&lt;&gt;"&lt;=&gt;",INDIRECT(ADDRESS(3+$AM103,13,,,"var")),NULL)</f>
        <v>0</v>
      </c>
      <c r="AZ103" s="61" cm="1">
        <f t="array" aca="1" ref="AZ103" ca="1">IF(INDIRECT(ADDRESS(3+$AM103,14,,,"var"))&lt;&gt;"Be",INDIRECT(ADDRESS(3+$AM103,14,,,"var")),NULL)</f>
        <v>0</v>
      </c>
      <c r="BA103" s="61" cm="1">
        <f t="array" aca="1" ref="BA103" ca="1">IF(INDIRECT(ADDRESS(3+$AM103,15,,,"var"))&lt;&gt;"&lt;=&gt;",INDIRECT(ADDRESS(3+$AM103,15,,,"var")),NULL)</f>
        <v>0</v>
      </c>
      <c r="BB103" s="61" cm="1">
        <f t="array" aca="1" ref="BB103" ca="1">IF(INDIRECT(ADDRESS(3+$AM103,16,,,"var"))&lt;&gt;"Zn",INDIRECT(ADDRESS(3+$AM103,16,,,"var")),NULL)</f>
        <v>0</v>
      </c>
      <c r="BC103" s="61" t="str" cm="1">
        <f t="array" aca="1" ref="BC103" ca="1">IF(INDIRECT(ADDRESS(3+$AM103,17,,,"var"))&lt;&gt;"&lt;=&gt;",INDIRECT(ADDRESS(3+$AM103,17,,,"var")),NULL)</f>
        <v>&lt;</v>
      </c>
      <c r="BD103" s="61" cm="1">
        <f t="array" aca="1" ref="BD103" ca="1">IF(INDIRECT(ADDRESS(3+$AM103,18,,,"var"))&lt;&gt;"Ti",INDIRECT(ADDRESS(3+$AM103,18,,,"var")),NULL)</f>
        <v>0.01</v>
      </c>
      <c r="BE103" s="64" cm="1">
        <f t="array" aca="1" ref="BE103" ca="1">IF(INDIRECT(ADDRESS(3+$AM103,19,,,"var"))&lt;&gt;"D10",INDIRECT(ADDRESS(3+$AM103,19,,,"var")),NULL)</f>
        <v>0</v>
      </c>
      <c r="BF103" s="64" cm="1">
        <f t="array" aca="1" ref="BF103" ca="1">IF(INDIRECT(ADDRESS(3+$AM103,20,,,"var"))&lt;&gt;"D50",INDIRECT(ADDRESS(3+$AM103,20,,,"var")),NULL)</f>
        <v>0</v>
      </c>
      <c r="BG103" s="64" cm="1">
        <f t="array" aca="1" ref="BG103" ca="1">IF(INDIRECT(ADDRESS(3+$AM103,21,,,"var"))&lt;&gt;"D90",INDIRECT(ADDRESS(3+$AM103,21,,,"var")),NULL)</f>
        <v>0</v>
      </c>
      <c r="BH103" s="64" cm="1">
        <f t="array" aca="1" ref="BH103" ca="1">IF(INDIRECT(ADDRESS(3+$AM103,22,,,"var"))&lt;&gt;"Carney Funnel (s/50g)",INDIRECT(ADDRESS(3+$AM103,22,,,"var")),NULL)</f>
        <v>0</v>
      </c>
      <c r="BI103" s="64" cm="1">
        <f t="array" aca="1" ref="BI103" ca="1">IF(INDIRECT(ADDRESS(3+$AM103,23,,,"var"))&lt;&gt;"Schuttdichte",INDIRECT(ADDRESS(3+$AM103,23,,,"var")),NULL)</f>
        <v>0</v>
      </c>
      <c r="BJ103" s="64" cm="1">
        <f t="array" aca="1" ref="BJ103" ca="1">IF(INDIRECT(ADDRESS(3+$AM103,24,,,"var"))&lt;&gt;"Klopfdichte",INDIRECT(ADDRESS(3+$AM103,24,,,"var")),NULL)</f>
        <v>0</v>
      </c>
      <c r="BK103" s="81"/>
      <c r="BL103" t="str">
        <f>var!AB$4</f>
        <v>parameter and powder check</v>
      </c>
      <c r="BM103" s="93">
        <v>20190328</v>
      </c>
      <c r="BO103"/>
    </row>
    <row r="104" spans="1:67">
      <c r="A104" s="75">
        <v>4</v>
      </c>
      <c r="B104" s="19">
        <v>30</v>
      </c>
      <c r="C104" s="10" t="str">
        <f>var!Z$5</f>
        <v>Aconity</v>
      </c>
      <c r="D104" s="10" t="str">
        <f>var!AG$6</f>
        <v>Alaf parameter development</v>
      </c>
      <c r="E104" s="93">
        <v>400</v>
      </c>
      <c r="F104" s="93">
        <v>1500</v>
      </c>
      <c r="G104" s="93">
        <v>30</v>
      </c>
      <c r="H104" s="93">
        <v>0.1</v>
      </c>
      <c r="I104" s="93">
        <v>300</v>
      </c>
      <c r="J104" s="10" t="str">
        <f>var!AD$2</f>
        <v>Density cube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>
        <f t="shared" si="2"/>
        <v>16.2</v>
      </c>
      <c r="AI104" s="10">
        <f t="shared" si="3"/>
        <v>88.888888888888886</v>
      </c>
      <c r="AJ104" s="81"/>
      <c r="AK104" s="92">
        <v>98.03</v>
      </c>
      <c r="AL104" s="28" t="str" cm="1">
        <f t="array" aca="1" ref="AL104" ca="1">IF(INDIRECT(ADDRESS(3+AM104,2,,,"var"))&lt;&gt;"Name of powder",INDIRECT(ADDRESS(3+AM104,2,,,"var")),NULL)</f>
        <v>AlMgty80</v>
      </c>
      <c r="AM104" s="77">
        <v>-1</v>
      </c>
      <c r="AN104" s="81"/>
      <c r="AO104" s="61" cm="1">
        <f t="array" aca="1" ref="AO104" ca="1">IF(INDIRECT(ADDRESS(3+$AM104,3,,,"var"))&lt;&gt;"&lt;=&gt;",INDIRECT(ADDRESS(3+$AM104,3,,,"var")),NULL)</f>
        <v>0</v>
      </c>
      <c r="AP104" s="61" cm="1">
        <f t="array" aca="1" ref="AP104" ca="1">IF(INDIRECT(ADDRESS(3+$AM104,4,,,"var"))&lt;&gt;"Si",INDIRECT(ADDRESS(3+$AM104,4,,,"var")),NULL)</f>
        <v>0</v>
      </c>
      <c r="AQ104" s="61" cm="1">
        <f t="array" aca="1" ref="AQ104" ca="1">IF(INDIRECT(ADDRESS(3+$AM104,5,,,"var"))&lt;&gt;"&lt;=&gt;",INDIRECT(ADDRESS(3+$AM104,5,,,"var")),NULL)</f>
        <v>0</v>
      </c>
      <c r="AR104" s="61" cm="1">
        <f t="array" aca="1" ref="AR104" ca="1">IF(INDIRECT(ADDRESS(3+$AM104,6,,,"var"))&lt;&gt;"Fe",INDIRECT(ADDRESS(3+$AM104,6,,,"var")),NULL)</f>
        <v>0.15</v>
      </c>
      <c r="AS104" s="61" t="str" cm="1">
        <f t="array" aca="1" ref="AS104" ca="1">IF(INDIRECT(ADDRESS(3+$AM104,7,,,"var"))&lt;&gt;"&lt;=&gt;",INDIRECT(ADDRESS(3+$AM104,7,,,"var")),NULL)</f>
        <v>&lt;</v>
      </c>
      <c r="AT104" s="61" cm="1">
        <f t="array" aca="1" ref="AT104" ca="1">IF(INDIRECT(ADDRESS(3+$AM104,8,,,"var"))&lt;&gt;"Cu",INDIRECT(ADDRESS(3+$AM104,8,,,"var")),NULL)</f>
        <v>0.01</v>
      </c>
      <c r="AU104" s="61" cm="1">
        <f t="array" aca="1" ref="AU104" ca="1">IF(INDIRECT(ADDRESS(3+$AM104,9,,,"var"))&lt;&gt;"&lt;=&gt;",INDIRECT(ADDRESS(3+$AM104,9,,,"var")),NULL)</f>
        <v>0</v>
      </c>
      <c r="AV104" s="61" cm="1">
        <f t="array" aca="1" ref="AV104" ca="1">IF(INDIRECT(ADDRESS(3+$AM104,10,,,"var"))&lt;&gt;"Mn",INDIRECT(ADDRESS(3+$AM104,10,,,"var")),NULL)</f>
        <v>0</v>
      </c>
      <c r="AW104" s="61" cm="1">
        <f t="array" aca="1" ref="AW104" ca="1">IF(INDIRECT(ADDRESS(3+$AM104,11,,,"var"))&lt;&gt;"&lt;=&gt;",INDIRECT(ADDRESS(3+$AM104,11,,,"var")),NULL)</f>
        <v>0</v>
      </c>
      <c r="AX104" s="61" cm="1">
        <f t="array" aca="1" ref="AX104" ca="1">IF(INDIRECT(ADDRESS(3+$AM104,12,,,"var"))&lt;&gt;"Mg",INDIRECT(ADDRESS(3+$AM104,12,,,"var")),NULL)</f>
        <v>8.32</v>
      </c>
      <c r="AY104" s="61" cm="1">
        <f t="array" aca="1" ref="AY104" ca="1">IF(INDIRECT(ADDRESS(3+$AM104,13,,,"var"))&lt;&gt;"&lt;=&gt;",INDIRECT(ADDRESS(3+$AM104,13,,,"var")),NULL)</f>
        <v>0</v>
      </c>
      <c r="AZ104" s="61" cm="1">
        <f t="array" aca="1" ref="AZ104" ca="1">IF(INDIRECT(ADDRESS(3+$AM104,14,,,"var"))&lt;&gt;"Be",INDIRECT(ADDRESS(3+$AM104,14,,,"var")),NULL)</f>
        <v>0</v>
      </c>
      <c r="BA104" s="61" cm="1">
        <f t="array" aca="1" ref="BA104" ca="1">IF(INDIRECT(ADDRESS(3+$AM104,15,,,"var"))&lt;&gt;"&lt;=&gt;",INDIRECT(ADDRESS(3+$AM104,15,,,"var")),NULL)</f>
        <v>0</v>
      </c>
      <c r="BB104" s="61" cm="1">
        <f t="array" aca="1" ref="BB104" ca="1">IF(INDIRECT(ADDRESS(3+$AM104,16,,,"var"))&lt;&gt;"Zn",INDIRECT(ADDRESS(3+$AM104,16,,,"var")),NULL)</f>
        <v>0</v>
      </c>
      <c r="BC104" s="61" t="str" cm="1">
        <f t="array" aca="1" ref="BC104" ca="1">IF(INDIRECT(ADDRESS(3+$AM104,17,,,"var"))&lt;&gt;"&lt;=&gt;",INDIRECT(ADDRESS(3+$AM104,17,,,"var")),NULL)</f>
        <v>&lt;</v>
      </c>
      <c r="BD104" s="61" cm="1">
        <f t="array" aca="1" ref="BD104" ca="1">IF(INDIRECT(ADDRESS(3+$AM104,18,,,"var"))&lt;&gt;"Ti",INDIRECT(ADDRESS(3+$AM104,18,,,"var")),NULL)</f>
        <v>0.01</v>
      </c>
      <c r="BE104" s="64" cm="1">
        <f t="array" aca="1" ref="BE104" ca="1">IF(INDIRECT(ADDRESS(3+$AM104,19,,,"var"))&lt;&gt;"D10",INDIRECT(ADDRESS(3+$AM104,19,,,"var")),NULL)</f>
        <v>0</v>
      </c>
      <c r="BF104" s="64" cm="1">
        <f t="array" aca="1" ref="BF104" ca="1">IF(INDIRECT(ADDRESS(3+$AM104,20,,,"var"))&lt;&gt;"D50",INDIRECT(ADDRESS(3+$AM104,20,,,"var")),NULL)</f>
        <v>0</v>
      </c>
      <c r="BG104" s="64" cm="1">
        <f t="array" aca="1" ref="BG104" ca="1">IF(INDIRECT(ADDRESS(3+$AM104,21,,,"var"))&lt;&gt;"D90",INDIRECT(ADDRESS(3+$AM104,21,,,"var")),NULL)</f>
        <v>0</v>
      </c>
      <c r="BH104" s="64" cm="1">
        <f t="array" aca="1" ref="BH104" ca="1">IF(INDIRECT(ADDRESS(3+$AM104,22,,,"var"))&lt;&gt;"Carney Funnel (s/50g)",INDIRECT(ADDRESS(3+$AM104,22,,,"var")),NULL)</f>
        <v>0</v>
      </c>
      <c r="BI104" s="64" cm="1">
        <f t="array" aca="1" ref="BI104" ca="1">IF(INDIRECT(ADDRESS(3+$AM104,23,,,"var"))&lt;&gt;"Schuttdichte",INDIRECT(ADDRESS(3+$AM104,23,,,"var")),NULL)</f>
        <v>0</v>
      </c>
      <c r="BJ104" s="64" cm="1">
        <f t="array" aca="1" ref="BJ104" ca="1">IF(INDIRECT(ADDRESS(3+$AM104,24,,,"var"))&lt;&gt;"Klopfdichte",INDIRECT(ADDRESS(3+$AM104,24,,,"var")),NULL)</f>
        <v>0</v>
      </c>
      <c r="BK104" s="81"/>
      <c r="BL104" t="str">
        <f>var!AB$4</f>
        <v>parameter and powder check</v>
      </c>
      <c r="BM104" s="93">
        <v>20190328</v>
      </c>
      <c r="BO104"/>
    </row>
    <row r="105" spans="1:67">
      <c r="A105" s="75">
        <v>4</v>
      </c>
      <c r="B105" s="19">
        <v>31</v>
      </c>
      <c r="C105" s="10" t="str">
        <f>var!Z$5</f>
        <v>Aconity</v>
      </c>
      <c r="D105" s="10" t="str">
        <f>var!AG$6</f>
        <v>Alaf parameter development</v>
      </c>
      <c r="E105" s="93">
        <v>400</v>
      </c>
      <c r="F105" s="93">
        <v>1500</v>
      </c>
      <c r="G105" s="93">
        <v>30</v>
      </c>
      <c r="H105" s="93">
        <v>0.1</v>
      </c>
      <c r="I105" s="93">
        <v>400</v>
      </c>
      <c r="J105" s="10" t="str">
        <f>var!AD$2</f>
        <v>Density cube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>
        <f t="shared" si="2"/>
        <v>16.2</v>
      </c>
      <c r="AI105" s="10">
        <f t="shared" si="3"/>
        <v>88.888888888888886</v>
      </c>
      <c r="AJ105" s="81"/>
      <c r="AK105" s="92">
        <v>98.03</v>
      </c>
      <c r="AL105" s="81" t="str" cm="1">
        <f t="array" aca="1" ref="AL105" ca="1">IF(INDIRECT(ADDRESS(3+AM105,2,,,"var"))&lt;&gt;"Name of powder",INDIRECT(ADDRESS(3+AM105,2,,,"var")),NULL)</f>
        <v>AlMgty80</v>
      </c>
      <c r="AM105" s="77">
        <v>-1</v>
      </c>
      <c r="AN105" s="81"/>
      <c r="AO105" s="61" cm="1">
        <f t="array" aca="1" ref="AO105" ca="1">IF(INDIRECT(ADDRESS(3+$AM105,3,,,"var"))&lt;&gt;"&lt;=&gt;",INDIRECT(ADDRESS(3+$AM105,3,,,"var")),NULL)</f>
        <v>0</v>
      </c>
      <c r="AP105" s="61" cm="1">
        <f t="array" aca="1" ref="AP105" ca="1">IF(INDIRECT(ADDRESS(3+$AM105,4,,,"var"))&lt;&gt;"Si",INDIRECT(ADDRESS(3+$AM105,4,,,"var")),NULL)</f>
        <v>0</v>
      </c>
      <c r="AQ105" s="61" cm="1">
        <f t="array" aca="1" ref="AQ105" ca="1">IF(INDIRECT(ADDRESS(3+$AM105,5,,,"var"))&lt;&gt;"&lt;=&gt;",INDIRECT(ADDRESS(3+$AM105,5,,,"var")),NULL)</f>
        <v>0</v>
      </c>
      <c r="AR105" s="61" cm="1">
        <f t="array" aca="1" ref="AR105" ca="1">IF(INDIRECT(ADDRESS(3+$AM105,6,,,"var"))&lt;&gt;"Fe",INDIRECT(ADDRESS(3+$AM105,6,,,"var")),NULL)</f>
        <v>0.15</v>
      </c>
      <c r="AS105" s="61" t="str" cm="1">
        <f t="array" aca="1" ref="AS105" ca="1">IF(INDIRECT(ADDRESS(3+$AM105,7,,,"var"))&lt;&gt;"&lt;=&gt;",INDIRECT(ADDRESS(3+$AM105,7,,,"var")),NULL)</f>
        <v>&lt;</v>
      </c>
      <c r="AT105" s="61" cm="1">
        <f t="array" aca="1" ref="AT105" ca="1">IF(INDIRECT(ADDRESS(3+$AM105,8,,,"var"))&lt;&gt;"Cu",INDIRECT(ADDRESS(3+$AM105,8,,,"var")),NULL)</f>
        <v>0.01</v>
      </c>
      <c r="AU105" s="61" cm="1">
        <f t="array" aca="1" ref="AU105" ca="1">IF(INDIRECT(ADDRESS(3+$AM105,9,,,"var"))&lt;&gt;"&lt;=&gt;",INDIRECT(ADDRESS(3+$AM105,9,,,"var")),NULL)</f>
        <v>0</v>
      </c>
      <c r="AV105" s="61" cm="1">
        <f t="array" aca="1" ref="AV105" ca="1">IF(INDIRECT(ADDRESS(3+$AM105,10,,,"var"))&lt;&gt;"Mn",INDIRECT(ADDRESS(3+$AM105,10,,,"var")),NULL)</f>
        <v>0</v>
      </c>
      <c r="AW105" s="61" cm="1">
        <f t="array" aca="1" ref="AW105" ca="1">IF(INDIRECT(ADDRESS(3+$AM105,11,,,"var"))&lt;&gt;"&lt;=&gt;",INDIRECT(ADDRESS(3+$AM105,11,,,"var")),NULL)</f>
        <v>0</v>
      </c>
      <c r="AX105" s="61" cm="1">
        <f t="array" aca="1" ref="AX105" ca="1">IF(INDIRECT(ADDRESS(3+$AM105,12,,,"var"))&lt;&gt;"Mg",INDIRECT(ADDRESS(3+$AM105,12,,,"var")),NULL)</f>
        <v>8.32</v>
      </c>
      <c r="AY105" s="61" cm="1">
        <f t="array" aca="1" ref="AY105" ca="1">IF(INDIRECT(ADDRESS(3+$AM105,13,,,"var"))&lt;&gt;"&lt;=&gt;",INDIRECT(ADDRESS(3+$AM105,13,,,"var")),NULL)</f>
        <v>0</v>
      </c>
      <c r="AZ105" s="61" cm="1">
        <f t="array" aca="1" ref="AZ105" ca="1">IF(INDIRECT(ADDRESS(3+$AM105,14,,,"var"))&lt;&gt;"Be",INDIRECT(ADDRESS(3+$AM105,14,,,"var")),NULL)</f>
        <v>0</v>
      </c>
      <c r="BA105" s="61" cm="1">
        <f t="array" aca="1" ref="BA105" ca="1">IF(INDIRECT(ADDRESS(3+$AM105,15,,,"var"))&lt;&gt;"&lt;=&gt;",INDIRECT(ADDRESS(3+$AM105,15,,,"var")),NULL)</f>
        <v>0</v>
      </c>
      <c r="BB105" s="61" cm="1">
        <f t="array" aca="1" ref="BB105" ca="1">IF(INDIRECT(ADDRESS(3+$AM105,16,,,"var"))&lt;&gt;"Zn",INDIRECT(ADDRESS(3+$AM105,16,,,"var")),NULL)</f>
        <v>0</v>
      </c>
      <c r="BC105" s="61" t="str" cm="1">
        <f t="array" aca="1" ref="BC105" ca="1">IF(INDIRECT(ADDRESS(3+$AM105,17,,,"var"))&lt;&gt;"&lt;=&gt;",INDIRECT(ADDRESS(3+$AM105,17,,,"var")),NULL)</f>
        <v>&lt;</v>
      </c>
      <c r="BD105" s="61" cm="1">
        <f t="array" aca="1" ref="BD105" ca="1">IF(INDIRECT(ADDRESS(3+$AM105,18,,,"var"))&lt;&gt;"Ti",INDIRECT(ADDRESS(3+$AM105,18,,,"var")),NULL)</f>
        <v>0.01</v>
      </c>
      <c r="BE105" s="64" cm="1">
        <f t="array" aca="1" ref="BE105" ca="1">IF(INDIRECT(ADDRESS(3+$AM105,19,,,"var"))&lt;&gt;"D10",INDIRECT(ADDRESS(3+$AM105,19,,,"var")),NULL)</f>
        <v>0</v>
      </c>
      <c r="BF105" s="64" cm="1">
        <f t="array" aca="1" ref="BF105" ca="1">IF(INDIRECT(ADDRESS(3+$AM105,20,,,"var"))&lt;&gt;"D50",INDIRECT(ADDRESS(3+$AM105,20,,,"var")),NULL)</f>
        <v>0</v>
      </c>
      <c r="BG105" s="64" cm="1">
        <f t="array" aca="1" ref="BG105" ca="1">IF(INDIRECT(ADDRESS(3+$AM105,21,,,"var"))&lt;&gt;"D90",INDIRECT(ADDRESS(3+$AM105,21,,,"var")),NULL)</f>
        <v>0</v>
      </c>
      <c r="BH105" s="64" cm="1">
        <f t="array" aca="1" ref="BH105" ca="1">IF(INDIRECT(ADDRESS(3+$AM105,22,,,"var"))&lt;&gt;"Carney Funnel (s/50g)",INDIRECT(ADDRESS(3+$AM105,22,,,"var")),NULL)</f>
        <v>0</v>
      </c>
      <c r="BI105" s="64" cm="1">
        <f t="array" aca="1" ref="BI105" ca="1">IF(INDIRECT(ADDRESS(3+$AM105,23,,,"var"))&lt;&gt;"Schuttdichte",INDIRECT(ADDRESS(3+$AM105,23,,,"var")),NULL)</f>
        <v>0</v>
      </c>
      <c r="BJ105" s="64" cm="1">
        <f t="array" aca="1" ref="BJ105" ca="1">IF(INDIRECT(ADDRESS(3+$AM105,24,,,"var"))&lt;&gt;"Klopfdichte",INDIRECT(ADDRESS(3+$AM105,24,,,"var")),NULL)</f>
        <v>0</v>
      </c>
      <c r="BK105" s="81"/>
      <c r="BL105" t="str">
        <f>var!AB$4</f>
        <v>parameter and powder check</v>
      </c>
      <c r="BM105" s="93">
        <v>20190329</v>
      </c>
      <c r="BO105"/>
    </row>
    <row r="106" spans="1:67">
      <c r="A106" s="75">
        <v>4</v>
      </c>
      <c r="B106" s="19">
        <v>32</v>
      </c>
      <c r="C106" s="10" t="str">
        <f>var!Z$5</f>
        <v>Aconity</v>
      </c>
      <c r="D106" s="10" t="str">
        <f>var!AG$6</f>
        <v>Alaf parameter development</v>
      </c>
      <c r="E106" s="93">
        <v>400</v>
      </c>
      <c r="F106" s="93">
        <v>1500</v>
      </c>
      <c r="G106" s="93">
        <v>30</v>
      </c>
      <c r="H106" s="93">
        <v>0.1</v>
      </c>
      <c r="I106" s="93">
        <v>400</v>
      </c>
      <c r="J106" s="10" t="str">
        <f>var!AD$2</f>
        <v>Density cube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>
        <f t="shared" si="2"/>
        <v>16.2</v>
      </c>
      <c r="AI106" s="10">
        <f t="shared" si="3"/>
        <v>88.888888888888886</v>
      </c>
      <c r="AJ106" s="81"/>
      <c r="AK106" s="92">
        <v>98.02</v>
      </c>
      <c r="AL106" s="28" t="str" cm="1">
        <f t="array" aca="1" ref="AL106" ca="1">IF(INDIRECT(ADDRESS(3+AM106,2,,,"var"))&lt;&gt;"Name of powder",INDIRECT(ADDRESS(3+AM106,2,,,"var")),NULL)</f>
        <v>AlMgty80</v>
      </c>
      <c r="AM106" s="77">
        <v>-1</v>
      </c>
      <c r="AN106" s="81"/>
      <c r="AO106" s="61" cm="1">
        <f t="array" aca="1" ref="AO106" ca="1">IF(INDIRECT(ADDRESS(3+$AM106,3,,,"var"))&lt;&gt;"&lt;=&gt;",INDIRECT(ADDRESS(3+$AM106,3,,,"var")),NULL)</f>
        <v>0</v>
      </c>
      <c r="AP106" s="61" cm="1">
        <f t="array" aca="1" ref="AP106" ca="1">IF(INDIRECT(ADDRESS(3+$AM106,4,,,"var"))&lt;&gt;"Si",INDIRECT(ADDRESS(3+$AM106,4,,,"var")),NULL)</f>
        <v>0</v>
      </c>
      <c r="AQ106" s="61" cm="1">
        <f t="array" aca="1" ref="AQ106" ca="1">IF(INDIRECT(ADDRESS(3+$AM106,5,,,"var"))&lt;&gt;"&lt;=&gt;",INDIRECT(ADDRESS(3+$AM106,5,,,"var")),NULL)</f>
        <v>0</v>
      </c>
      <c r="AR106" s="61" cm="1">
        <f t="array" aca="1" ref="AR106" ca="1">IF(INDIRECT(ADDRESS(3+$AM106,6,,,"var"))&lt;&gt;"Fe",INDIRECT(ADDRESS(3+$AM106,6,,,"var")),NULL)</f>
        <v>0.15</v>
      </c>
      <c r="AS106" s="61" t="str" cm="1">
        <f t="array" aca="1" ref="AS106" ca="1">IF(INDIRECT(ADDRESS(3+$AM106,7,,,"var"))&lt;&gt;"&lt;=&gt;",INDIRECT(ADDRESS(3+$AM106,7,,,"var")),NULL)</f>
        <v>&lt;</v>
      </c>
      <c r="AT106" s="61" cm="1">
        <f t="array" aca="1" ref="AT106" ca="1">IF(INDIRECT(ADDRESS(3+$AM106,8,,,"var"))&lt;&gt;"Cu",INDIRECT(ADDRESS(3+$AM106,8,,,"var")),NULL)</f>
        <v>0.01</v>
      </c>
      <c r="AU106" s="61" cm="1">
        <f t="array" aca="1" ref="AU106" ca="1">IF(INDIRECT(ADDRESS(3+$AM106,9,,,"var"))&lt;&gt;"&lt;=&gt;",INDIRECT(ADDRESS(3+$AM106,9,,,"var")),NULL)</f>
        <v>0</v>
      </c>
      <c r="AV106" s="61" cm="1">
        <f t="array" aca="1" ref="AV106" ca="1">IF(INDIRECT(ADDRESS(3+$AM106,10,,,"var"))&lt;&gt;"Mn",INDIRECT(ADDRESS(3+$AM106,10,,,"var")),NULL)</f>
        <v>0</v>
      </c>
      <c r="AW106" s="61" cm="1">
        <f t="array" aca="1" ref="AW106" ca="1">IF(INDIRECT(ADDRESS(3+$AM106,11,,,"var"))&lt;&gt;"&lt;=&gt;",INDIRECT(ADDRESS(3+$AM106,11,,,"var")),NULL)</f>
        <v>0</v>
      </c>
      <c r="AX106" s="61" cm="1">
        <f t="array" aca="1" ref="AX106" ca="1">IF(INDIRECT(ADDRESS(3+$AM106,12,,,"var"))&lt;&gt;"Mg",INDIRECT(ADDRESS(3+$AM106,12,,,"var")),NULL)</f>
        <v>8.32</v>
      </c>
      <c r="AY106" s="61" cm="1">
        <f t="array" aca="1" ref="AY106" ca="1">IF(INDIRECT(ADDRESS(3+$AM106,13,,,"var"))&lt;&gt;"&lt;=&gt;",INDIRECT(ADDRESS(3+$AM106,13,,,"var")),NULL)</f>
        <v>0</v>
      </c>
      <c r="AZ106" s="61" cm="1">
        <f t="array" aca="1" ref="AZ106" ca="1">IF(INDIRECT(ADDRESS(3+$AM106,14,,,"var"))&lt;&gt;"Be",INDIRECT(ADDRESS(3+$AM106,14,,,"var")),NULL)</f>
        <v>0</v>
      </c>
      <c r="BA106" s="61" cm="1">
        <f t="array" aca="1" ref="BA106" ca="1">IF(INDIRECT(ADDRESS(3+$AM106,15,,,"var"))&lt;&gt;"&lt;=&gt;",INDIRECT(ADDRESS(3+$AM106,15,,,"var")),NULL)</f>
        <v>0</v>
      </c>
      <c r="BB106" s="61" cm="1">
        <f t="array" aca="1" ref="BB106" ca="1">IF(INDIRECT(ADDRESS(3+$AM106,16,,,"var"))&lt;&gt;"Zn",INDIRECT(ADDRESS(3+$AM106,16,,,"var")),NULL)</f>
        <v>0</v>
      </c>
      <c r="BC106" s="61" t="str" cm="1">
        <f t="array" aca="1" ref="BC106" ca="1">IF(INDIRECT(ADDRESS(3+$AM106,17,,,"var"))&lt;&gt;"&lt;=&gt;",INDIRECT(ADDRESS(3+$AM106,17,,,"var")),NULL)</f>
        <v>&lt;</v>
      </c>
      <c r="BD106" s="61" cm="1">
        <f t="array" aca="1" ref="BD106" ca="1">IF(INDIRECT(ADDRESS(3+$AM106,18,,,"var"))&lt;&gt;"Ti",INDIRECT(ADDRESS(3+$AM106,18,,,"var")),NULL)</f>
        <v>0.01</v>
      </c>
      <c r="BE106" s="64" cm="1">
        <f t="array" aca="1" ref="BE106" ca="1">IF(INDIRECT(ADDRESS(3+$AM106,19,,,"var"))&lt;&gt;"D10",INDIRECT(ADDRESS(3+$AM106,19,,,"var")),NULL)</f>
        <v>0</v>
      </c>
      <c r="BF106" s="64" cm="1">
        <f t="array" aca="1" ref="BF106" ca="1">IF(INDIRECT(ADDRESS(3+$AM106,20,,,"var"))&lt;&gt;"D50",INDIRECT(ADDRESS(3+$AM106,20,,,"var")),NULL)</f>
        <v>0</v>
      </c>
      <c r="BG106" s="64" cm="1">
        <f t="array" aca="1" ref="BG106" ca="1">IF(INDIRECT(ADDRESS(3+$AM106,21,,,"var"))&lt;&gt;"D90",INDIRECT(ADDRESS(3+$AM106,21,,,"var")),NULL)</f>
        <v>0</v>
      </c>
      <c r="BH106" s="64" cm="1">
        <f t="array" aca="1" ref="BH106" ca="1">IF(INDIRECT(ADDRESS(3+$AM106,22,,,"var"))&lt;&gt;"Carney Funnel (s/50g)",INDIRECT(ADDRESS(3+$AM106,22,,,"var")),NULL)</f>
        <v>0</v>
      </c>
      <c r="BI106" s="64" cm="1">
        <f t="array" aca="1" ref="BI106" ca="1">IF(INDIRECT(ADDRESS(3+$AM106,23,,,"var"))&lt;&gt;"Schuttdichte",INDIRECT(ADDRESS(3+$AM106,23,,,"var")),NULL)</f>
        <v>0</v>
      </c>
      <c r="BJ106" s="64" cm="1">
        <f t="array" aca="1" ref="BJ106" ca="1">IF(INDIRECT(ADDRESS(3+$AM106,24,,,"var"))&lt;&gt;"Klopfdichte",INDIRECT(ADDRESS(3+$AM106,24,,,"var")),NULL)</f>
        <v>0</v>
      </c>
      <c r="BK106" s="81"/>
      <c r="BL106" t="str">
        <f>var!AB$4</f>
        <v>parameter and powder check</v>
      </c>
      <c r="BM106" s="93">
        <v>20190329</v>
      </c>
      <c r="BO106"/>
    </row>
    <row r="107" spans="1:67">
      <c r="A107" s="75">
        <v>4</v>
      </c>
      <c r="B107" s="19">
        <v>33</v>
      </c>
      <c r="C107" s="10" t="str">
        <f>var!Z$5</f>
        <v>Aconity</v>
      </c>
      <c r="D107" s="10" t="str">
        <f>var!AG$6</f>
        <v>Alaf parameter development</v>
      </c>
      <c r="E107" s="93">
        <v>300</v>
      </c>
      <c r="F107" s="93">
        <v>1000</v>
      </c>
      <c r="G107" s="93">
        <v>30</v>
      </c>
      <c r="H107" s="93">
        <v>0.19</v>
      </c>
      <c r="I107" s="93">
        <v>400</v>
      </c>
      <c r="J107" s="10" t="str">
        <f>var!AD$2</f>
        <v>Density cube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>
        <f t="shared" si="2"/>
        <v>20.52</v>
      </c>
      <c r="AI107" s="10">
        <f t="shared" si="3"/>
        <v>52.631578947368418</v>
      </c>
      <c r="AJ107" s="81"/>
      <c r="AK107" s="92">
        <v>98.01</v>
      </c>
      <c r="AL107" s="28" t="str" cm="1">
        <f t="array" aca="1" ref="AL107" ca="1">IF(INDIRECT(ADDRESS(3+AM107,2,,,"var"))&lt;&gt;"Name of powder",INDIRECT(ADDRESS(3+AM107,2,,,"var")),NULL)</f>
        <v>AlMgty80</v>
      </c>
      <c r="AM107" s="77">
        <v>-1</v>
      </c>
      <c r="AN107" s="81"/>
      <c r="AO107" s="61" cm="1">
        <f t="array" aca="1" ref="AO107" ca="1">IF(INDIRECT(ADDRESS(3+$AM107,3,,,"var"))&lt;&gt;"&lt;=&gt;",INDIRECT(ADDRESS(3+$AM107,3,,,"var")),NULL)</f>
        <v>0</v>
      </c>
      <c r="AP107" s="61" cm="1">
        <f t="array" aca="1" ref="AP107" ca="1">IF(INDIRECT(ADDRESS(3+$AM107,4,,,"var"))&lt;&gt;"Si",INDIRECT(ADDRESS(3+$AM107,4,,,"var")),NULL)</f>
        <v>0</v>
      </c>
      <c r="AQ107" s="61" cm="1">
        <f t="array" aca="1" ref="AQ107" ca="1">IF(INDIRECT(ADDRESS(3+$AM107,5,,,"var"))&lt;&gt;"&lt;=&gt;",INDIRECT(ADDRESS(3+$AM107,5,,,"var")),NULL)</f>
        <v>0</v>
      </c>
      <c r="AR107" s="61" cm="1">
        <f t="array" aca="1" ref="AR107" ca="1">IF(INDIRECT(ADDRESS(3+$AM107,6,,,"var"))&lt;&gt;"Fe",INDIRECT(ADDRESS(3+$AM107,6,,,"var")),NULL)</f>
        <v>0.15</v>
      </c>
      <c r="AS107" s="61" t="str" cm="1">
        <f t="array" aca="1" ref="AS107" ca="1">IF(INDIRECT(ADDRESS(3+$AM107,7,,,"var"))&lt;&gt;"&lt;=&gt;",INDIRECT(ADDRESS(3+$AM107,7,,,"var")),NULL)</f>
        <v>&lt;</v>
      </c>
      <c r="AT107" s="61" cm="1">
        <f t="array" aca="1" ref="AT107" ca="1">IF(INDIRECT(ADDRESS(3+$AM107,8,,,"var"))&lt;&gt;"Cu",INDIRECT(ADDRESS(3+$AM107,8,,,"var")),NULL)</f>
        <v>0.01</v>
      </c>
      <c r="AU107" s="61" cm="1">
        <f t="array" aca="1" ref="AU107" ca="1">IF(INDIRECT(ADDRESS(3+$AM107,9,,,"var"))&lt;&gt;"&lt;=&gt;",INDIRECT(ADDRESS(3+$AM107,9,,,"var")),NULL)</f>
        <v>0</v>
      </c>
      <c r="AV107" s="61" cm="1">
        <f t="array" aca="1" ref="AV107" ca="1">IF(INDIRECT(ADDRESS(3+$AM107,10,,,"var"))&lt;&gt;"Mn",INDIRECT(ADDRESS(3+$AM107,10,,,"var")),NULL)</f>
        <v>0</v>
      </c>
      <c r="AW107" s="61" cm="1">
        <f t="array" aca="1" ref="AW107" ca="1">IF(INDIRECT(ADDRESS(3+$AM107,11,,,"var"))&lt;&gt;"&lt;=&gt;",INDIRECT(ADDRESS(3+$AM107,11,,,"var")),NULL)</f>
        <v>0</v>
      </c>
      <c r="AX107" s="61" cm="1">
        <f t="array" aca="1" ref="AX107" ca="1">IF(INDIRECT(ADDRESS(3+$AM107,12,,,"var"))&lt;&gt;"Mg",INDIRECT(ADDRESS(3+$AM107,12,,,"var")),NULL)</f>
        <v>8.32</v>
      </c>
      <c r="AY107" s="61" cm="1">
        <f t="array" aca="1" ref="AY107" ca="1">IF(INDIRECT(ADDRESS(3+$AM107,13,,,"var"))&lt;&gt;"&lt;=&gt;",INDIRECT(ADDRESS(3+$AM107,13,,,"var")),NULL)</f>
        <v>0</v>
      </c>
      <c r="AZ107" s="61" cm="1">
        <f t="array" aca="1" ref="AZ107" ca="1">IF(INDIRECT(ADDRESS(3+$AM107,14,,,"var"))&lt;&gt;"Be",INDIRECT(ADDRESS(3+$AM107,14,,,"var")),NULL)</f>
        <v>0</v>
      </c>
      <c r="BA107" s="61" cm="1">
        <f t="array" aca="1" ref="BA107" ca="1">IF(INDIRECT(ADDRESS(3+$AM107,15,,,"var"))&lt;&gt;"&lt;=&gt;",INDIRECT(ADDRESS(3+$AM107,15,,,"var")),NULL)</f>
        <v>0</v>
      </c>
      <c r="BB107" s="61" cm="1">
        <f t="array" aca="1" ref="BB107" ca="1">IF(INDIRECT(ADDRESS(3+$AM107,16,,,"var"))&lt;&gt;"Zn",INDIRECT(ADDRESS(3+$AM107,16,,,"var")),NULL)</f>
        <v>0</v>
      </c>
      <c r="BC107" s="61" t="str" cm="1">
        <f t="array" aca="1" ref="BC107" ca="1">IF(INDIRECT(ADDRESS(3+$AM107,17,,,"var"))&lt;&gt;"&lt;=&gt;",INDIRECT(ADDRESS(3+$AM107,17,,,"var")),NULL)</f>
        <v>&lt;</v>
      </c>
      <c r="BD107" s="61" cm="1">
        <f t="array" aca="1" ref="BD107" ca="1">IF(INDIRECT(ADDRESS(3+$AM107,18,,,"var"))&lt;&gt;"Ti",INDIRECT(ADDRESS(3+$AM107,18,,,"var")),NULL)</f>
        <v>0.01</v>
      </c>
      <c r="BE107" s="64" cm="1">
        <f t="array" aca="1" ref="BE107" ca="1">IF(INDIRECT(ADDRESS(3+$AM107,19,,,"var"))&lt;&gt;"D10",INDIRECT(ADDRESS(3+$AM107,19,,,"var")),NULL)</f>
        <v>0</v>
      </c>
      <c r="BF107" s="64" cm="1">
        <f t="array" aca="1" ref="BF107" ca="1">IF(INDIRECT(ADDRESS(3+$AM107,20,,,"var"))&lt;&gt;"D50",INDIRECT(ADDRESS(3+$AM107,20,,,"var")),NULL)</f>
        <v>0</v>
      </c>
      <c r="BG107" s="64" cm="1">
        <f t="array" aca="1" ref="BG107" ca="1">IF(INDIRECT(ADDRESS(3+$AM107,21,,,"var"))&lt;&gt;"D90",INDIRECT(ADDRESS(3+$AM107,21,,,"var")),NULL)</f>
        <v>0</v>
      </c>
      <c r="BH107" s="64" cm="1">
        <f t="array" aca="1" ref="BH107" ca="1">IF(INDIRECT(ADDRESS(3+$AM107,22,,,"var"))&lt;&gt;"Carney Funnel (s/50g)",INDIRECT(ADDRESS(3+$AM107,22,,,"var")),NULL)</f>
        <v>0</v>
      </c>
      <c r="BI107" s="64" cm="1">
        <f t="array" aca="1" ref="BI107" ca="1">IF(INDIRECT(ADDRESS(3+$AM107,23,,,"var"))&lt;&gt;"Schuttdichte",INDIRECT(ADDRESS(3+$AM107,23,,,"var")),NULL)</f>
        <v>0</v>
      </c>
      <c r="BJ107" s="64" cm="1">
        <f t="array" aca="1" ref="BJ107" ca="1">IF(INDIRECT(ADDRESS(3+$AM107,24,,,"var"))&lt;&gt;"Klopfdichte",INDIRECT(ADDRESS(3+$AM107,24,,,"var")),NULL)</f>
        <v>0</v>
      </c>
      <c r="BK107" s="81"/>
      <c r="BL107" t="str">
        <f>var!AB$4</f>
        <v>parameter and powder check</v>
      </c>
      <c r="BM107" s="93">
        <v>20190329</v>
      </c>
      <c r="BO107"/>
    </row>
    <row r="108" spans="1:67">
      <c r="A108" s="75">
        <v>4</v>
      </c>
      <c r="B108" s="19">
        <v>34</v>
      </c>
      <c r="C108" s="10" t="str">
        <f>var!Z$5</f>
        <v>Aconity</v>
      </c>
      <c r="D108" s="10" t="str">
        <f>var!AG$6</f>
        <v>Alaf parameter development</v>
      </c>
      <c r="E108" s="93">
        <v>600</v>
      </c>
      <c r="F108" s="93">
        <v>1700</v>
      </c>
      <c r="G108" s="93">
        <v>30</v>
      </c>
      <c r="H108" s="93">
        <v>0.19</v>
      </c>
      <c r="I108" s="93">
        <v>400</v>
      </c>
      <c r="J108" s="10" t="str">
        <f>var!AD$2</f>
        <v>Density cube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>
        <f t="shared" si="2"/>
        <v>34.884</v>
      </c>
      <c r="AI108" s="10">
        <f t="shared" si="3"/>
        <v>61.919504643962853</v>
      </c>
      <c r="AJ108" s="81"/>
      <c r="AK108" s="92">
        <v>98</v>
      </c>
      <c r="AL108" s="81" t="str" cm="1">
        <f t="array" aca="1" ref="AL108" ca="1">IF(INDIRECT(ADDRESS(3+AM108,2,,,"var"))&lt;&gt;"Name of powder",INDIRECT(ADDRESS(3+AM108,2,,,"var")),NULL)</f>
        <v>AlMgty80</v>
      </c>
      <c r="AM108" s="77">
        <v>-1</v>
      </c>
      <c r="AN108" s="81"/>
      <c r="AO108" s="61" cm="1">
        <f t="array" aca="1" ref="AO108" ca="1">IF(INDIRECT(ADDRESS(3+$AM108,3,,,"var"))&lt;&gt;"&lt;=&gt;",INDIRECT(ADDRESS(3+$AM108,3,,,"var")),NULL)</f>
        <v>0</v>
      </c>
      <c r="AP108" s="61" cm="1">
        <f t="array" aca="1" ref="AP108" ca="1">IF(INDIRECT(ADDRESS(3+$AM108,4,,,"var"))&lt;&gt;"Si",INDIRECT(ADDRESS(3+$AM108,4,,,"var")),NULL)</f>
        <v>0</v>
      </c>
      <c r="AQ108" s="61" cm="1">
        <f t="array" aca="1" ref="AQ108" ca="1">IF(INDIRECT(ADDRESS(3+$AM108,5,,,"var"))&lt;&gt;"&lt;=&gt;",INDIRECT(ADDRESS(3+$AM108,5,,,"var")),NULL)</f>
        <v>0</v>
      </c>
      <c r="AR108" s="61" cm="1">
        <f t="array" aca="1" ref="AR108" ca="1">IF(INDIRECT(ADDRESS(3+$AM108,6,,,"var"))&lt;&gt;"Fe",INDIRECT(ADDRESS(3+$AM108,6,,,"var")),NULL)</f>
        <v>0.15</v>
      </c>
      <c r="AS108" s="61" t="str" cm="1">
        <f t="array" aca="1" ref="AS108" ca="1">IF(INDIRECT(ADDRESS(3+$AM108,7,,,"var"))&lt;&gt;"&lt;=&gt;",INDIRECT(ADDRESS(3+$AM108,7,,,"var")),NULL)</f>
        <v>&lt;</v>
      </c>
      <c r="AT108" s="61" cm="1">
        <f t="array" aca="1" ref="AT108" ca="1">IF(INDIRECT(ADDRESS(3+$AM108,8,,,"var"))&lt;&gt;"Cu",INDIRECT(ADDRESS(3+$AM108,8,,,"var")),NULL)</f>
        <v>0.01</v>
      </c>
      <c r="AU108" s="61" cm="1">
        <f t="array" aca="1" ref="AU108" ca="1">IF(INDIRECT(ADDRESS(3+$AM108,9,,,"var"))&lt;&gt;"&lt;=&gt;",INDIRECT(ADDRESS(3+$AM108,9,,,"var")),NULL)</f>
        <v>0</v>
      </c>
      <c r="AV108" s="61" cm="1">
        <f t="array" aca="1" ref="AV108" ca="1">IF(INDIRECT(ADDRESS(3+$AM108,10,,,"var"))&lt;&gt;"Mn",INDIRECT(ADDRESS(3+$AM108,10,,,"var")),NULL)</f>
        <v>0</v>
      </c>
      <c r="AW108" s="61" cm="1">
        <f t="array" aca="1" ref="AW108" ca="1">IF(INDIRECT(ADDRESS(3+$AM108,11,,,"var"))&lt;&gt;"&lt;=&gt;",INDIRECT(ADDRESS(3+$AM108,11,,,"var")),NULL)</f>
        <v>0</v>
      </c>
      <c r="AX108" s="61" cm="1">
        <f t="array" aca="1" ref="AX108" ca="1">IF(INDIRECT(ADDRESS(3+$AM108,12,,,"var"))&lt;&gt;"Mg",INDIRECT(ADDRESS(3+$AM108,12,,,"var")),NULL)</f>
        <v>8.32</v>
      </c>
      <c r="AY108" s="61" cm="1">
        <f t="array" aca="1" ref="AY108" ca="1">IF(INDIRECT(ADDRESS(3+$AM108,13,,,"var"))&lt;&gt;"&lt;=&gt;",INDIRECT(ADDRESS(3+$AM108,13,,,"var")),NULL)</f>
        <v>0</v>
      </c>
      <c r="AZ108" s="61" cm="1">
        <f t="array" aca="1" ref="AZ108" ca="1">IF(INDIRECT(ADDRESS(3+$AM108,14,,,"var"))&lt;&gt;"Be",INDIRECT(ADDRESS(3+$AM108,14,,,"var")),NULL)</f>
        <v>0</v>
      </c>
      <c r="BA108" s="61" cm="1">
        <f t="array" aca="1" ref="BA108" ca="1">IF(INDIRECT(ADDRESS(3+$AM108,15,,,"var"))&lt;&gt;"&lt;=&gt;",INDIRECT(ADDRESS(3+$AM108,15,,,"var")),NULL)</f>
        <v>0</v>
      </c>
      <c r="BB108" s="61" cm="1">
        <f t="array" aca="1" ref="BB108" ca="1">IF(INDIRECT(ADDRESS(3+$AM108,16,,,"var"))&lt;&gt;"Zn",INDIRECT(ADDRESS(3+$AM108,16,,,"var")),NULL)</f>
        <v>0</v>
      </c>
      <c r="BC108" s="61" t="str" cm="1">
        <f t="array" aca="1" ref="BC108" ca="1">IF(INDIRECT(ADDRESS(3+$AM108,17,,,"var"))&lt;&gt;"&lt;=&gt;",INDIRECT(ADDRESS(3+$AM108,17,,,"var")),NULL)</f>
        <v>&lt;</v>
      </c>
      <c r="BD108" s="61" cm="1">
        <f t="array" aca="1" ref="BD108" ca="1">IF(INDIRECT(ADDRESS(3+$AM108,18,,,"var"))&lt;&gt;"Ti",INDIRECT(ADDRESS(3+$AM108,18,,,"var")),NULL)</f>
        <v>0.01</v>
      </c>
      <c r="BE108" s="64" cm="1">
        <f t="array" aca="1" ref="BE108" ca="1">IF(INDIRECT(ADDRESS(3+$AM108,19,,,"var"))&lt;&gt;"D10",INDIRECT(ADDRESS(3+$AM108,19,,,"var")),NULL)</f>
        <v>0</v>
      </c>
      <c r="BF108" s="64" cm="1">
        <f t="array" aca="1" ref="BF108" ca="1">IF(INDIRECT(ADDRESS(3+$AM108,20,,,"var"))&lt;&gt;"D50",INDIRECT(ADDRESS(3+$AM108,20,,,"var")),NULL)</f>
        <v>0</v>
      </c>
      <c r="BG108" s="64" cm="1">
        <f t="array" aca="1" ref="BG108" ca="1">IF(INDIRECT(ADDRESS(3+$AM108,21,,,"var"))&lt;&gt;"D90",INDIRECT(ADDRESS(3+$AM108,21,,,"var")),NULL)</f>
        <v>0</v>
      </c>
      <c r="BH108" s="64" cm="1">
        <f t="array" aca="1" ref="BH108" ca="1">IF(INDIRECT(ADDRESS(3+$AM108,22,,,"var"))&lt;&gt;"Carney Funnel (s/50g)",INDIRECT(ADDRESS(3+$AM108,22,,,"var")),NULL)</f>
        <v>0</v>
      </c>
      <c r="BI108" s="64" cm="1">
        <f t="array" aca="1" ref="BI108" ca="1">IF(INDIRECT(ADDRESS(3+$AM108,23,,,"var"))&lt;&gt;"Schuttdichte",INDIRECT(ADDRESS(3+$AM108,23,,,"var")),NULL)</f>
        <v>0</v>
      </c>
      <c r="BJ108" s="64" cm="1">
        <f t="array" aca="1" ref="BJ108" ca="1">IF(INDIRECT(ADDRESS(3+$AM108,24,,,"var"))&lt;&gt;"Klopfdichte",INDIRECT(ADDRESS(3+$AM108,24,,,"var")),NULL)</f>
        <v>0</v>
      </c>
      <c r="BK108" s="81"/>
      <c r="BL108" t="str">
        <f>var!AB$4</f>
        <v>parameter and powder check</v>
      </c>
      <c r="BM108" s="93">
        <v>20190329</v>
      </c>
      <c r="BO108"/>
    </row>
    <row r="109" spans="1:67">
      <c r="A109" s="75">
        <v>4</v>
      </c>
      <c r="B109" s="19">
        <v>35</v>
      </c>
      <c r="C109" s="10" t="str">
        <f>var!Z$5</f>
        <v>Aconity</v>
      </c>
      <c r="D109" s="10" t="str">
        <f>var!AG$6</f>
        <v>Alaf parameter development</v>
      </c>
      <c r="E109" s="93">
        <v>400</v>
      </c>
      <c r="F109" s="93">
        <v>1500</v>
      </c>
      <c r="G109" s="93">
        <v>30</v>
      </c>
      <c r="H109" s="93">
        <v>0.21</v>
      </c>
      <c r="I109" s="93">
        <v>300</v>
      </c>
      <c r="J109" s="10" t="str">
        <f>var!AD$2</f>
        <v>Density cube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>
        <f t="shared" si="2"/>
        <v>34.019999999999996</v>
      </c>
      <c r="AI109" s="10">
        <f t="shared" si="3"/>
        <v>42.328042328042329</v>
      </c>
      <c r="AJ109" s="81"/>
      <c r="AK109" s="92">
        <v>97.95</v>
      </c>
      <c r="AL109" s="28" t="str" cm="1">
        <f t="array" aca="1" ref="AL109" ca="1">IF(INDIRECT(ADDRESS(3+AM109,2,,,"var"))&lt;&gt;"Name of powder",INDIRECT(ADDRESS(3+AM109,2,,,"var")),NULL)</f>
        <v>AlMgty80</v>
      </c>
      <c r="AM109" s="77">
        <v>-1</v>
      </c>
      <c r="AN109" s="81"/>
      <c r="AO109" s="61" cm="1">
        <f t="array" aca="1" ref="AO109" ca="1">IF(INDIRECT(ADDRESS(3+$AM109,3,,,"var"))&lt;&gt;"&lt;=&gt;",INDIRECT(ADDRESS(3+$AM109,3,,,"var")),NULL)</f>
        <v>0</v>
      </c>
      <c r="AP109" s="61" cm="1">
        <f t="array" aca="1" ref="AP109" ca="1">IF(INDIRECT(ADDRESS(3+$AM109,4,,,"var"))&lt;&gt;"Si",INDIRECT(ADDRESS(3+$AM109,4,,,"var")),NULL)</f>
        <v>0</v>
      </c>
      <c r="AQ109" s="61" cm="1">
        <f t="array" aca="1" ref="AQ109" ca="1">IF(INDIRECT(ADDRESS(3+$AM109,5,,,"var"))&lt;&gt;"&lt;=&gt;",INDIRECT(ADDRESS(3+$AM109,5,,,"var")),NULL)</f>
        <v>0</v>
      </c>
      <c r="AR109" s="61" cm="1">
        <f t="array" aca="1" ref="AR109" ca="1">IF(INDIRECT(ADDRESS(3+$AM109,6,,,"var"))&lt;&gt;"Fe",INDIRECT(ADDRESS(3+$AM109,6,,,"var")),NULL)</f>
        <v>0.15</v>
      </c>
      <c r="AS109" s="61" t="str" cm="1">
        <f t="array" aca="1" ref="AS109" ca="1">IF(INDIRECT(ADDRESS(3+$AM109,7,,,"var"))&lt;&gt;"&lt;=&gt;",INDIRECT(ADDRESS(3+$AM109,7,,,"var")),NULL)</f>
        <v>&lt;</v>
      </c>
      <c r="AT109" s="61" cm="1">
        <f t="array" aca="1" ref="AT109" ca="1">IF(INDIRECT(ADDRESS(3+$AM109,8,,,"var"))&lt;&gt;"Cu",INDIRECT(ADDRESS(3+$AM109,8,,,"var")),NULL)</f>
        <v>0.01</v>
      </c>
      <c r="AU109" s="61" cm="1">
        <f t="array" aca="1" ref="AU109" ca="1">IF(INDIRECT(ADDRESS(3+$AM109,9,,,"var"))&lt;&gt;"&lt;=&gt;",INDIRECT(ADDRESS(3+$AM109,9,,,"var")),NULL)</f>
        <v>0</v>
      </c>
      <c r="AV109" s="61" cm="1">
        <f t="array" aca="1" ref="AV109" ca="1">IF(INDIRECT(ADDRESS(3+$AM109,10,,,"var"))&lt;&gt;"Mn",INDIRECT(ADDRESS(3+$AM109,10,,,"var")),NULL)</f>
        <v>0</v>
      </c>
      <c r="AW109" s="61" cm="1">
        <f t="array" aca="1" ref="AW109" ca="1">IF(INDIRECT(ADDRESS(3+$AM109,11,,,"var"))&lt;&gt;"&lt;=&gt;",INDIRECT(ADDRESS(3+$AM109,11,,,"var")),NULL)</f>
        <v>0</v>
      </c>
      <c r="AX109" s="61" cm="1">
        <f t="array" aca="1" ref="AX109" ca="1">IF(INDIRECT(ADDRESS(3+$AM109,12,,,"var"))&lt;&gt;"Mg",INDIRECT(ADDRESS(3+$AM109,12,,,"var")),NULL)</f>
        <v>8.32</v>
      </c>
      <c r="AY109" s="61" cm="1">
        <f t="array" aca="1" ref="AY109" ca="1">IF(INDIRECT(ADDRESS(3+$AM109,13,,,"var"))&lt;&gt;"&lt;=&gt;",INDIRECT(ADDRESS(3+$AM109,13,,,"var")),NULL)</f>
        <v>0</v>
      </c>
      <c r="AZ109" s="61" cm="1">
        <f t="array" aca="1" ref="AZ109" ca="1">IF(INDIRECT(ADDRESS(3+$AM109,14,,,"var"))&lt;&gt;"Be",INDIRECT(ADDRESS(3+$AM109,14,,,"var")),NULL)</f>
        <v>0</v>
      </c>
      <c r="BA109" s="61" cm="1">
        <f t="array" aca="1" ref="BA109" ca="1">IF(INDIRECT(ADDRESS(3+$AM109,15,,,"var"))&lt;&gt;"&lt;=&gt;",INDIRECT(ADDRESS(3+$AM109,15,,,"var")),NULL)</f>
        <v>0</v>
      </c>
      <c r="BB109" s="61" cm="1">
        <f t="array" aca="1" ref="BB109" ca="1">IF(INDIRECT(ADDRESS(3+$AM109,16,,,"var"))&lt;&gt;"Zn",INDIRECT(ADDRESS(3+$AM109,16,,,"var")),NULL)</f>
        <v>0</v>
      </c>
      <c r="BC109" s="61" t="str" cm="1">
        <f t="array" aca="1" ref="BC109" ca="1">IF(INDIRECT(ADDRESS(3+$AM109,17,,,"var"))&lt;&gt;"&lt;=&gt;",INDIRECT(ADDRESS(3+$AM109,17,,,"var")),NULL)</f>
        <v>&lt;</v>
      </c>
      <c r="BD109" s="61" cm="1">
        <f t="array" aca="1" ref="BD109" ca="1">IF(INDIRECT(ADDRESS(3+$AM109,18,,,"var"))&lt;&gt;"Ti",INDIRECT(ADDRESS(3+$AM109,18,,,"var")),NULL)</f>
        <v>0.01</v>
      </c>
      <c r="BE109" s="64" cm="1">
        <f t="array" aca="1" ref="BE109" ca="1">IF(INDIRECT(ADDRESS(3+$AM109,19,,,"var"))&lt;&gt;"D10",INDIRECT(ADDRESS(3+$AM109,19,,,"var")),NULL)</f>
        <v>0</v>
      </c>
      <c r="BF109" s="64" cm="1">
        <f t="array" aca="1" ref="BF109" ca="1">IF(INDIRECT(ADDRESS(3+$AM109,20,,,"var"))&lt;&gt;"D50",INDIRECT(ADDRESS(3+$AM109,20,,,"var")),NULL)</f>
        <v>0</v>
      </c>
      <c r="BG109" s="64" cm="1">
        <f t="array" aca="1" ref="BG109" ca="1">IF(INDIRECT(ADDRESS(3+$AM109,21,,,"var"))&lt;&gt;"D90",INDIRECT(ADDRESS(3+$AM109,21,,,"var")),NULL)</f>
        <v>0</v>
      </c>
      <c r="BH109" s="64" cm="1">
        <f t="array" aca="1" ref="BH109" ca="1">IF(INDIRECT(ADDRESS(3+$AM109,22,,,"var"))&lt;&gt;"Carney Funnel (s/50g)",INDIRECT(ADDRESS(3+$AM109,22,,,"var")),NULL)</f>
        <v>0</v>
      </c>
      <c r="BI109" s="64" cm="1">
        <f t="array" aca="1" ref="BI109" ca="1">IF(INDIRECT(ADDRESS(3+$AM109,23,,,"var"))&lt;&gt;"Schuttdichte",INDIRECT(ADDRESS(3+$AM109,23,,,"var")),NULL)</f>
        <v>0</v>
      </c>
      <c r="BJ109" s="64" cm="1">
        <f t="array" aca="1" ref="BJ109" ca="1">IF(INDIRECT(ADDRESS(3+$AM109,24,,,"var"))&lt;&gt;"Klopfdichte",INDIRECT(ADDRESS(3+$AM109,24,,,"var")),NULL)</f>
        <v>0</v>
      </c>
      <c r="BK109" s="81"/>
      <c r="BL109" t="str">
        <f>var!AB$4</f>
        <v>parameter and powder check</v>
      </c>
      <c r="BM109" s="93">
        <v>20190328</v>
      </c>
      <c r="BO109"/>
    </row>
    <row r="110" spans="1:67">
      <c r="A110" s="75">
        <v>4</v>
      </c>
      <c r="B110" s="19">
        <v>36</v>
      </c>
      <c r="C110" s="10" t="str">
        <f>var!Z$5</f>
        <v>Aconity</v>
      </c>
      <c r="D110" s="10" t="str">
        <f>var!AG$6</f>
        <v>Alaf parameter development</v>
      </c>
      <c r="E110" s="93">
        <v>400</v>
      </c>
      <c r="F110" s="93">
        <v>1500</v>
      </c>
      <c r="G110" s="93">
        <v>30</v>
      </c>
      <c r="H110" s="93">
        <v>0.21</v>
      </c>
      <c r="I110" s="93">
        <v>200</v>
      </c>
      <c r="J110" s="10" t="str">
        <f>var!AD$2</f>
        <v>Density cube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>
        <f t="shared" si="2"/>
        <v>34.019999999999996</v>
      </c>
      <c r="AI110" s="10">
        <f t="shared" si="3"/>
        <v>42.328042328042329</v>
      </c>
      <c r="AJ110" s="81"/>
      <c r="AK110" s="92">
        <v>97.92</v>
      </c>
      <c r="AL110" s="28" t="str" cm="1">
        <f t="array" aca="1" ref="AL110" ca="1">IF(INDIRECT(ADDRESS(3+AM110,2,,,"var"))&lt;&gt;"Name of powder",INDIRECT(ADDRESS(3+AM110,2,,,"var")),NULL)</f>
        <v>AlMgty80</v>
      </c>
      <c r="AM110" s="77">
        <v>-1</v>
      </c>
      <c r="AN110" s="81"/>
      <c r="AO110" s="61" cm="1">
        <f t="array" aca="1" ref="AO110" ca="1">IF(INDIRECT(ADDRESS(3+$AM110,3,,,"var"))&lt;&gt;"&lt;=&gt;",INDIRECT(ADDRESS(3+$AM110,3,,,"var")),NULL)</f>
        <v>0</v>
      </c>
      <c r="AP110" s="61" cm="1">
        <f t="array" aca="1" ref="AP110" ca="1">IF(INDIRECT(ADDRESS(3+$AM110,4,,,"var"))&lt;&gt;"Si",INDIRECT(ADDRESS(3+$AM110,4,,,"var")),NULL)</f>
        <v>0</v>
      </c>
      <c r="AQ110" s="61" cm="1">
        <f t="array" aca="1" ref="AQ110" ca="1">IF(INDIRECT(ADDRESS(3+$AM110,5,,,"var"))&lt;&gt;"&lt;=&gt;",INDIRECT(ADDRESS(3+$AM110,5,,,"var")),NULL)</f>
        <v>0</v>
      </c>
      <c r="AR110" s="61" cm="1">
        <f t="array" aca="1" ref="AR110" ca="1">IF(INDIRECT(ADDRESS(3+$AM110,6,,,"var"))&lt;&gt;"Fe",INDIRECT(ADDRESS(3+$AM110,6,,,"var")),NULL)</f>
        <v>0.15</v>
      </c>
      <c r="AS110" s="61" t="str" cm="1">
        <f t="array" aca="1" ref="AS110" ca="1">IF(INDIRECT(ADDRESS(3+$AM110,7,,,"var"))&lt;&gt;"&lt;=&gt;",INDIRECT(ADDRESS(3+$AM110,7,,,"var")),NULL)</f>
        <v>&lt;</v>
      </c>
      <c r="AT110" s="61" cm="1">
        <f t="array" aca="1" ref="AT110" ca="1">IF(INDIRECT(ADDRESS(3+$AM110,8,,,"var"))&lt;&gt;"Cu",INDIRECT(ADDRESS(3+$AM110,8,,,"var")),NULL)</f>
        <v>0.01</v>
      </c>
      <c r="AU110" s="61" cm="1">
        <f t="array" aca="1" ref="AU110" ca="1">IF(INDIRECT(ADDRESS(3+$AM110,9,,,"var"))&lt;&gt;"&lt;=&gt;",INDIRECT(ADDRESS(3+$AM110,9,,,"var")),NULL)</f>
        <v>0</v>
      </c>
      <c r="AV110" s="61" cm="1">
        <f t="array" aca="1" ref="AV110" ca="1">IF(INDIRECT(ADDRESS(3+$AM110,10,,,"var"))&lt;&gt;"Mn",INDIRECT(ADDRESS(3+$AM110,10,,,"var")),NULL)</f>
        <v>0</v>
      </c>
      <c r="AW110" s="61" cm="1">
        <f t="array" aca="1" ref="AW110" ca="1">IF(INDIRECT(ADDRESS(3+$AM110,11,,,"var"))&lt;&gt;"&lt;=&gt;",INDIRECT(ADDRESS(3+$AM110,11,,,"var")),NULL)</f>
        <v>0</v>
      </c>
      <c r="AX110" s="61" cm="1">
        <f t="array" aca="1" ref="AX110" ca="1">IF(INDIRECT(ADDRESS(3+$AM110,12,,,"var"))&lt;&gt;"Mg",INDIRECT(ADDRESS(3+$AM110,12,,,"var")),NULL)</f>
        <v>8.32</v>
      </c>
      <c r="AY110" s="61" cm="1">
        <f t="array" aca="1" ref="AY110" ca="1">IF(INDIRECT(ADDRESS(3+$AM110,13,,,"var"))&lt;&gt;"&lt;=&gt;",INDIRECT(ADDRESS(3+$AM110,13,,,"var")),NULL)</f>
        <v>0</v>
      </c>
      <c r="AZ110" s="61" cm="1">
        <f t="array" aca="1" ref="AZ110" ca="1">IF(INDIRECT(ADDRESS(3+$AM110,14,,,"var"))&lt;&gt;"Be",INDIRECT(ADDRESS(3+$AM110,14,,,"var")),NULL)</f>
        <v>0</v>
      </c>
      <c r="BA110" s="61" cm="1">
        <f t="array" aca="1" ref="BA110" ca="1">IF(INDIRECT(ADDRESS(3+$AM110,15,,,"var"))&lt;&gt;"&lt;=&gt;",INDIRECT(ADDRESS(3+$AM110,15,,,"var")),NULL)</f>
        <v>0</v>
      </c>
      <c r="BB110" s="61" cm="1">
        <f t="array" aca="1" ref="BB110" ca="1">IF(INDIRECT(ADDRESS(3+$AM110,16,,,"var"))&lt;&gt;"Zn",INDIRECT(ADDRESS(3+$AM110,16,,,"var")),NULL)</f>
        <v>0</v>
      </c>
      <c r="BC110" s="61" t="str" cm="1">
        <f t="array" aca="1" ref="BC110" ca="1">IF(INDIRECT(ADDRESS(3+$AM110,17,,,"var"))&lt;&gt;"&lt;=&gt;",INDIRECT(ADDRESS(3+$AM110,17,,,"var")),NULL)</f>
        <v>&lt;</v>
      </c>
      <c r="BD110" s="61" cm="1">
        <f t="array" aca="1" ref="BD110" ca="1">IF(INDIRECT(ADDRESS(3+$AM110,18,,,"var"))&lt;&gt;"Ti",INDIRECT(ADDRESS(3+$AM110,18,,,"var")),NULL)</f>
        <v>0.01</v>
      </c>
      <c r="BE110" s="64" cm="1">
        <f t="array" aca="1" ref="BE110" ca="1">IF(INDIRECT(ADDRESS(3+$AM110,19,,,"var"))&lt;&gt;"D10",INDIRECT(ADDRESS(3+$AM110,19,,,"var")),NULL)</f>
        <v>0</v>
      </c>
      <c r="BF110" s="64" cm="1">
        <f t="array" aca="1" ref="BF110" ca="1">IF(INDIRECT(ADDRESS(3+$AM110,20,,,"var"))&lt;&gt;"D50",INDIRECT(ADDRESS(3+$AM110,20,,,"var")),NULL)</f>
        <v>0</v>
      </c>
      <c r="BG110" s="64" cm="1">
        <f t="array" aca="1" ref="BG110" ca="1">IF(INDIRECT(ADDRESS(3+$AM110,21,,,"var"))&lt;&gt;"D90",INDIRECT(ADDRESS(3+$AM110,21,,,"var")),NULL)</f>
        <v>0</v>
      </c>
      <c r="BH110" s="64" cm="1">
        <f t="array" aca="1" ref="BH110" ca="1">IF(INDIRECT(ADDRESS(3+$AM110,22,,,"var"))&lt;&gt;"Carney Funnel (s/50g)",INDIRECT(ADDRESS(3+$AM110,22,,,"var")),NULL)</f>
        <v>0</v>
      </c>
      <c r="BI110" s="64" cm="1">
        <f t="array" aca="1" ref="BI110" ca="1">IF(INDIRECT(ADDRESS(3+$AM110,23,,,"var"))&lt;&gt;"Schuttdichte",INDIRECT(ADDRESS(3+$AM110,23,,,"var")),NULL)</f>
        <v>0</v>
      </c>
      <c r="BJ110" s="64" cm="1">
        <f t="array" aca="1" ref="BJ110" ca="1">IF(INDIRECT(ADDRESS(3+$AM110,24,,,"var"))&lt;&gt;"Klopfdichte",INDIRECT(ADDRESS(3+$AM110,24,,,"var")),NULL)</f>
        <v>0</v>
      </c>
      <c r="BK110" s="81"/>
      <c r="BL110" t="str">
        <f>var!AB$4</f>
        <v>parameter and powder check</v>
      </c>
      <c r="BM110" s="93">
        <v>20190319</v>
      </c>
      <c r="BO110"/>
    </row>
    <row r="111" spans="1:67">
      <c r="A111" s="75">
        <v>4</v>
      </c>
      <c r="B111" s="75">
        <v>37</v>
      </c>
      <c r="C111" s="10" t="str">
        <f>var!Z$5</f>
        <v>Aconity</v>
      </c>
      <c r="D111" s="10" t="str">
        <f>var!AG$6</f>
        <v>Alaf parameter development</v>
      </c>
      <c r="E111" s="10">
        <v>400</v>
      </c>
      <c r="F111" s="11">
        <v>1500</v>
      </c>
      <c r="G111" s="93">
        <v>30</v>
      </c>
      <c r="H111" s="93">
        <v>0.21</v>
      </c>
      <c r="I111" s="93">
        <v>400</v>
      </c>
      <c r="J111" s="10" t="str">
        <f>var!AD$2</f>
        <v>Density cube</v>
      </c>
      <c r="L111" s="81"/>
      <c r="M111" s="28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23">
        <f t="shared" si="2"/>
        <v>34.019999999999996</v>
      </c>
      <c r="AI111" s="23">
        <f t="shared" si="3"/>
        <v>42.328042328042329</v>
      </c>
      <c r="AJ111" s="81"/>
      <c r="AK111" s="92">
        <v>97.89</v>
      </c>
      <c r="AL111" s="81" t="str" cm="1">
        <f t="array" aca="1" ref="AL111" ca="1">IF(INDIRECT(ADDRESS(3+AM111,2,,,"var"))&lt;&gt;"Name of powder",INDIRECT(ADDRESS(3+AM111,2,,,"var")),NULL)</f>
        <v>AlMgty80</v>
      </c>
      <c r="AM111" s="77">
        <v>-1</v>
      </c>
      <c r="AN111" s="81"/>
      <c r="AO111" s="61" cm="1">
        <f t="array" aca="1" ref="AO111" ca="1">IF(INDIRECT(ADDRESS(3+$AM111,3,,,"var"))&lt;&gt;"&lt;=&gt;",INDIRECT(ADDRESS(3+$AM111,3,,,"var")),NULL)</f>
        <v>0</v>
      </c>
      <c r="AP111" s="61" cm="1">
        <f t="array" aca="1" ref="AP111" ca="1">IF(INDIRECT(ADDRESS(3+$AM111,4,,,"var"))&lt;&gt;"Si",INDIRECT(ADDRESS(3+$AM111,4,,,"var")),NULL)</f>
        <v>0</v>
      </c>
      <c r="AQ111" s="61" cm="1">
        <f t="array" aca="1" ref="AQ111" ca="1">IF(INDIRECT(ADDRESS(3+$AM111,5,,,"var"))&lt;&gt;"&lt;=&gt;",INDIRECT(ADDRESS(3+$AM111,5,,,"var")),NULL)</f>
        <v>0</v>
      </c>
      <c r="AR111" s="61" cm="1">
        <f t="array" aca="1" ref="AR111" ca="1">IF(INDIRECT(ADDRESS(3+$AM111,6,,,"var"))&lt;&gt;"Fe",INDIRECT(ADDRESS(3+$AM111,6,,,"var")),NULL)</f>
        <v>0.15</v>
      </c>
      <c r="AS111" s="61" t="str" cm="1">
        <f t="array" aca="1" ref="AS111" ca="1">IF(INDIRECT(ADDRESS(3+$AM111,7,,,"var"))&lt;&gt;"&lt;=&gt;",INDIRECT(ADDRESS(3+$AM111,7,,,"var")),NULL)</f>
        <v>&lt;</v>
      </c>
      <c r="AT111" s="61" cm="1">
        <f t="array" aca="1" ref="AT111" ca="1">IF(INDIRECT(ADDRESS(3+$AM111,8,,,"var"))&lt;&gt;"Cu",INDIRECT(ADDRESS(3+$AM111,8,,,"var")),NULL)</f>
        <v>0.01</v>
      </c>
      <c r="AU111" s="61" cm="1">
        <f t="array" aca="1" ref="AU111" ca="1">IF(INDIRECT(ADDRESS(3+$AM111,9,,,"var"))&lt;&gt;"&lt;=&gt;",INDIRECT(ADDRESS(3+$AM111,9,,,"var")),NULL)</f>
        <v>0</v>
      </c>
      <c r="AV111" s="61" cm="1">
        <f t="array" aca="1" ref="AV111" ca="1">IF(INDIRECT(ADDRESS(3+$AM111,10,,,"var"))&lt;&gt;"Mn",INDIRECT(ADDRESS(3+$AM111,10,,,"var")),NULL)</f>
        <v>0</v>
      </c>
      <c r="AW111" s="61" cm="1">
        <f t="array" aca="1" ref="AW111" ca="1">IF(INDIRECT(ADDRESS(3+$AM111,11,,,"var"))&lt;&gt;"&lt;=&gt;",INDIRECT(ADDRESS(3+$AM111,11,,,"var")),NULL)</f>
        <v>0</v>
      </c>
      <c r="AX111" s="61" cm="1">
        <f t="array" aca="1" ref="AX111" ca="1">IF(INDIRECT(ADDRESS(3+$AM111,12,,,"var"))&lt;&gt;"Mg",INDIRECT(ADDRESS(3+$AM111,12,,,"var")),NULL)</f>
        <v>8.32</v>
      </c>
      <c r="AY111" s="61" cm="1">
        <f t="array" aca="1" ref="AY111" ca="1">IF(INDIRECT(ADDRESS(3+$AM111,13,,,"var"))&lt;&gt;"&lt;=&gt;",INDIRECT(ADDRESS(3+$AM111,13,,,"var")),NULL)</f>
        <v>0</v>
      </c>
      <c r="AZ111" s="61" cm="1">
        <f t="array" aca="1" ref="AZ111" ca="1">IF(INDIRECT(ADDRESS(3+$AM111,14,,,"var"))&lt;&gt;"Be",INDIRECT(ADDRESS(3+$AM111,14,,,"var")),NULL)</f>
        <v>0</v>
      </c>
      <c r="BA111" s="61" cm="1">
        <f t="array" aca="1" ref="BA111" ca="1">IF(INDIRECT(ADDRESS(3+$AM111,15,,,"var"))&lt;&gt;"&lt;=&gt;",INDIRECT(ADDRESS(3+$AM111,15,,,"var")),NULL)</f>
        <v>0</v>
      </c>
      <c r="BB111" s="61" cm="1">
        <f t="array" aca="1" ref="BB111" ca="1">IF(INDIRECT(ADDRESS(3+$AM111,16,,,"var"))&lt;&gt;"Zn",INDIRECT(ADDRESS(3+$AM111,16,,,"var")),NULL)</f>
        <v>0</v>
      </c>
      <c r="BC111" s="61" t="str" cm="1">
        <f t="array" aca="1" ref="BC111" ca="1">IF(INDIRECT(ADDRESS(3+$AM111,17,,,"var"))&lt;&gt;"&lt;=&gt;",INDIRECT(ADDRESS(3+$AM111,17,,,"var")),NULL)</f>
        <v>&lt;</v>
      </c>
      <c r="BD111" s="61" cm="1">
        <f t="array" aca="1" ref="BD111" ca="1">IF(INDIRECT(ADDRESS(3+$AM111,18,,,"var"))&lt;&gt;"Ti",INDIRECT(ADDRESS(3+$AM111,18,,,"var")),NULL)</f>
        <v>0.01</v>
      </c>
      <c r="BE111" s="64" cm="1">
        <f t="array" aca="1" ref="BE111" ca="1">IF(INDIRECT(ADDRESS(3+$AM111,19,,,"var"))&lt;&gt;"D10",INDIRECT(ADDRESS(3+$AM111,19,,,"var")),NULL)</f>
        <v>0</v>
      </c>
      <c r="BF111" s="64" cm="1">
        <f t="array" aca="1" ref="BF111" ca="1">IF(INDIRECT(ADDRESS(3+$AM111,20,,,"var"))&lt;&gt;"D50",INDIRECT(ADDRESS(3+$AM111,20,,,"var")),NULL)</f>
        <v>0</v>
      </c>
      <c r="BG111" s="64" cm="1">
        <f t="array" aca="1" ref="BG111" ca="1">IF(INDIRECT(ADDRESS(3+$AM111,21,,,"var"))&lt;&gt;"D90",INDIRECT(ADDRESS(3+$AM111,21,,,"var")),NULL)</f>
        <v>0</v>
      </c>
      <c r="BH111" s="64" cm="1">
        <f t="array" aca="1" ref="BH111" ca="1">IF(INDIRECT(ADDRESS(3+$AM111,22,,,"var"))&lt;&gt;"Carney Funnel (s/50g)",INDIRECT(ADDRESS(3+$AM111,22,,,"var")),NULL)</f>
        <v>0</v>
      </c>
      <c r="BI111" s="64" cm="1">
        <f t="array" aca="1" ref="BI111" ca="1">IF(INDIRECT(ADDRESS(3+$AM111,23,,,"var"))&lt;&gt;"Schuttdichte",INDIRECT(ADDRESS(3+$AM111,23,,,"var")),NULL)</f>
        <v>0</v>
      </c>
      <c r="BJ111" s="64" cm="1">
        <f t="array" aca="1" ref="BJ111" ca="1">IF(INDIRECT(ADDRESS(3+$AM111,24,,,"var"))&lt;&gt;"Klopfdichte",INDIRECT(ADDRESS(3+$AM111,24,,,"var")),NULL)</f>
        <v>0</v>
      </c>
      <c r="BK111" s="81"/>
      <c r="BL111" t="str">
        <f>var!AB$4</f>
        <v>parameter and powder check</v>
      </c>
      <c r="BM111" s="93">
        <v>20190329</v>
      </c>
      <c r="BO111"/>
    </row>
    <row r="112" spans="1:67">
      <c r="A112" s="75">
        <v>4</v>
      </c>
      <c r="B112" s="75">
        <v>38</v>
      </c>
      <c r="C112" s="10" t="str">
        <f>var!Z$5</f>
        <v>Aconity</v>
      </c>
      <c r="D112" s="10" t="str">
        <f>var!AG$6</f>
        <v>Alaf parameter development</v>
      </c>
      <c r="E112" s="10">
        <v>400</v>
      </c>
      <c r="F112" s="11">
        <v>1500</v>
      </c>
      <c r="G112" s="93">
        <v>30</v>
      </c>
      <c r="H112" s="93">
        <v>0.19</v>
      </c>
      <c r="I112" s="93">
        <v>200</v>
      </c>
      <c r="J112" s="10" t="str">
        <f>var!AD$2</f>
        <v>Density cube</v>
      </c>
      <c r="L112" s="81"/>
      <c r="M112" s="28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23">
        <f t="shared" si="2"/>
        <v>30.780000000000005</v>
      </c>
      <c r="AI112" s="23">
        <f t="shared" si="3"/>
        <v>46.783625730994146</v>
      </c>
      <c r="AJ112" s="81"/>
      <c r="AK112" s="92">
        <v>97.89</v>
      </c>
      <c r="AL112" s="28" t="str" cm="1">
        <f t="array" aca="1" ref="AL112" ca="1">IF(INDIRECT(ADDRESS(3+AM112,2,,,"var"))&lt;&gt;"Name of powder",INDIRECT(ADDRESS(3+AM112,2,,,"var")),NULL)</f>
        <v>AlMgty80</v>
      </c>
      <c r="AM112" s="77">
        <v>-1</v>
      </c>
      <c r="AN112" s="81"/>
      <c r="AO112" s="61" cm="1">
        <f t="array" aca="1" ref="AO112" ca="1">IF(INDIRECT(ADDRESS(3+$AM112,3,,,"var"))&lt;&gt;"&lt;=&gt;",INDIRECT(ADDRESS(3+$AM112,3,,,"var")),NULL)</f>
        <v>0</v>
      </c>
      <c r="AP112" s="61" cm="1">
        <f t="array" aca="1" ref="AP112" ca="1">IF(INDIRECT(ADDRESS(3+$AM112,4,,,"var"))&lt;&gt;"Si",INDIRECT(ADDRESS(3+$AM112,4,,,"var")),NULL)</f>
        <v>0</v>
      </c>
      <c r="AQ112" s="61" cm="1">
        <f t="array" aca="1" ref="AQ112" ca="1">IF(INDIRECT(ADDRESS(3+$AM112,5,,,"var"))&lt;&gt;"&lt;=&gt;",INDIRECT(ADDRESS(3+$AM112,5,,,"var")),NULL)</f>
        <v>0</v>
      </c>
      <c r="AR112" s="61" cm="1">
        <f t="array" aca="1" ref="AR112" ca="1">IF(INDIRECT(ADDRESS(3+$AM112,6,,,"var"))&lt;&gt;"Fe",INDIRECT(ADDRESS(3+$AM112,6,,,"var")),NULL)</f>
        <v>0.15</v>
      </c>
      <c r="AS112" s="61" t="str" cm="1">
        <f t="array" aca="1" ref="AS112" ca="1">IF(INDIRECT(ADDRESS(3+$AM112,7,,,"var"))&lt;&gt;"&lt;=&gt;",INDIRECT(ADDRESS(3+$AM112,7,,,"var")),NULL)</f>
        <v>&lt;</v>
      </c>
      <c r="AT112" s="61" cm="1">
        <f t="array" aca="1" ref="AT112" ca="1">IF(INDIRECT(ADDRESS(3+$AM112,8,,,"var"))&lt;&gt;"Cu",INDIRECT(ADDRESS(3+$AM112,8,,,"var")),NULL)</f>
        <v>0.01</v>
      </c>
      <c r="AU112" s="61" cm="1">
        <f t="array" aca="1" ref="AU112" ca="1">IF(INDIRECT(ADDRESS(3+$AM112,9,,,"var"))&lt;&gt;"&lt;=&gt;",INDIRECT(ADDRESS(3+$AM112,9,,,"var")),NULL)</f>
        <v>0</v>
      </c>
      <c r="AV112" s="61" cm="1">
        <f t="array" aca="1" ref="AV112" ca="1">IF(INDIRECT(ADDRESS(3+$AM112,10,,,"var"))&lt;&gt;"Mn",INDIRECT(ADDRESS(3+$AM112,10,,,"var")),NULL)</f>
        <v>0</v>
      </c>
      <c r="AW112" s="61" cm="1">
        <f t="array" aca="1" ref="AW112" ca="1">IF(INDIRECT(ADDRESS(3+$AM112,11,,,"var"))&lt;&gt;"&lt;=&gt;",INDIRECT(ADDRESS(3+$AM112,11,,,"var")),NULL)</f>
        <v>0</v>
      </c>
      <c r="AX112" s="61" cm="1">
        <f t="array" aca="1" ref="AX112" ca="1">IF(INDIRECT(ADDRESS(3+$AM112,12,,,"var"))&lt;&gt;"Mg",INDIRECT(ADDRESS(3+$AM112,12,,,"var")),NULL)</f>
        <v>8.32</v>
      </c>
      <c r="AY112" s="61" cm="1">
        <f t="array" aca="1" ref="AY112" ca="1">IF(INDIRECT(ADDRESS(3+$AM112,13,,,"var"))&lt;&gt;"&lt;=&gt;",INDIRECT(ADDRESS(3+$AM112,13,,,"var")),NULL)</f>
        <v>0</v>
      </c>
      <c r="AZ112" s="61" cm="1">
        <f t="array" aca="1" ref="AZ112" ca="1">IF(INDIRECT(ADDRESS(3+$AM112,14,,,"var"))&lt;&gt;"Be",INDIRECT(ADDRESS(3+$AM112,14,,,"var")),NULL)</f>
        <v>0</v>
      </c>
      <c r="BA112" s="61" cm="1">
        <f t="array" aca="1" ref="BA112" ca="1">IF(INDIRECT(ADDRESS(3+$AM112,15,,,"var"))&lt;&gt;"&lt;=&gt;",INDIRECT(ADDRESS(3+$AM112,15,,,"var")),NULL)</f>
        <v>0</v>
      </c>
      <c r="BB112" s="61" cm="1">
        <f t="array" aca="1" ref="BB112" ca="1">IF(INDIRECT(ADDRESS(3+$AM112,16,,,"var"))&lt;&gt;"Zn",INDIRECT(ADDRESS(3+$AM112,16,,,"var")),NULL)</f>
        <v>0</v>
      </c>
      <c r="BC112" s="61" t="str" cm="1">
        <f t="array" aca="1" ref="BC112" ca="1">IF(INDIRECT(ADDRESS(3+$AM112,17,,,"var"))&lt;&gt;"&lt;=&gt;",INDIRECT(ADDRESS(3+$AM112,17,,,"var")),NULL)</f>
        <v>&lt;</v>
      </c>
      <c r="BD112" s="61" cm="1">
        <f t="array" aca="1" ref="BD112" ca="1">IF(INDIRECT(ADDRESS(3+$AM112,18,,,"var"))&lt;&gt;"Ti",INDIRECT(ADDRESS(3+$AM112,18,,,"var")),NULL)</f>
        <v>0.01</v>
      </c>
      <c r="BE112" s="64" cm="1">
        <f t="array" aca="1" ref="BE112" ca="1">IF(INDIRECT(ADDRESS(3+$AM112,19,,,"var"))&lt;&gt;"D10",INDIRECT(ADDRESS(3+$AM112,19,,,"var")),NULL)</f>
        <v>0</v>
      </c>
      <c r="BF112" s="64" cm="1">
        <f t="array" aca="1" ref="BF112" ca="1">IF(INDIRECT(ADDRESS(3+$AM112,20,,,"var"))&lt;&gt;"D50",INDIRECT(ADDRESS(3+$AM112,20,,,"var")),NULL)</f>
        <v>0</v>
      </c>
      <c r="BG112" s="64" cm="1">
        <f t="array" aca="1" ref="BG112" ca="1">IF(INDIRECT(ADDRESS(3+$AM112,21,,,"var"))&lt;&gt;"D90",INDIRECT(ADDRESS(3+$AM112,21,,,"var")),NULL)</f>
        <v>0</v>
      </c>
      <c r="BH112" s="64" cm="1">
        <f t="array" aca="1" ref="BH112" ca="1">IF(INDIRECT(ADDRESS(3+$AM112,22,,,"var"))&lt;&gt;"Carney Funnel (s/50g)",INDIRECT(ADDRESS(3+$AM112,22,,,"var")),NULL)</f>
        <v>0</v>
      </c>
      <c r="BI112" s="64" cm="1">
        <f t="array" aca="1" ref="BI112" ca="1">IF(INDIRECT(ADDRESS(3+$AM112,23,,,"var"))&lt;&gt;"Schuttdichte",INDIRECT(ADDRESS(3+$AM112,23,,,"var")),NULL)</f>
        <v>0</v>
      </c>
      <c r="BJ112" s="64" cm="1">
        <f t="array" aca="1" ref="BJ112" ca="1">IF(INDIRECT(ADDRESS(3+$AM112,24,,,"var"))&lt;&gt;"Klopfdichte",INDIRECT(ADDRESS(3+$AM112,24,,,"var")),NULL)</f>
        <v>0</v>
      </c>
      <c r="BK112" s="81"/>
      <c r="BL112" t="str">
        <f>var!AB$4</f>
        <v>parameter and powder check</v>
      </c>
      <c r="BM112" s="93">
        <v>20190319</v>
      </c>
      <c r="BO112"/>
    </row>
    <row r="113" spans="1:67">
      <c r="A113" s="75">
        <v>4</v>
      </c>
      <c r="B113" s="75">
        <v>39</v>
      </c>
      <c r="C113" s="10" t="str">
        <f>var!Z$5</f>
        <v>Aconity</v>
      </c>
      <c r="D113" s="10" t="str">
        <f>var!AG$6</f>
        <v>Alaf parameter development</v>
      </c>
      <c r="E113" s="10">
        <v>400</v>
      </c>
      <c r="F113" s="11">
        <v>1500</v>
      </c>
      <c r="G113" s="93">
        <v>30</v>
      </c>
      <c r="H113" s="93">
        <v>0.19</v>
      </c>
      <c r="I113" s="93">
        <v>200</v>
      </c>
      <c r="J113" s="10" t="str">
        <f>var!AD$2</f>
        <v>Density cube</v>
      </c>
      <c r="L113" s="81"/>
      <c r="M113" s="28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23">
        <f t="shared" si="2"/>
        <v>30.780000000000005</v>
      </c>
      <c r="AI113" s="23">
        <f t="shared" si="3"/>
        <v>46.783625730994146</v>
      </c>
      <c r="AJ113" s="81"/>
      <c r="AK113" s="92">
        <v>97.81</v>
      </c>
      <c r="AL113" s="28" t="str" cm="1">
        <f t="array" aca="1" ref="AL113" ca="1">IF(INDIRECT(ADDRESS(3+AM113,2,,,"var"))&lt;&gt;"Name of powder",INDIRECT(ADDRESS(3+AM113,2,,,"var")),NULL)</f>
        <v>AlMgty80</v>
      </c>
      <c r="AM113" s="77">
        <v>-1</v>
      </c>
      <c r="AN113" s="81"/>
      <c r="AO113" s="61" cm="1">
        <f t="array" aca="1" ref="AO113" ca="1">IF(INDIRECT(ADDRESS(3+$AM113,3,,,"var"))&lt;&gt;"&lt;=&gt;",INDIRECT(ADDRESS(3+$AM113,3,,,"var")),NULL)</f>
        <v>0</v>
      </c>
      <c r="AP113" s="61" cm="1">
        <f t="array" aca="1" ref="AP113" ca="1">IF(INDIRECT(ADDRESS(3+$AM113,4,,,"var"))&lt;&gt;"Si",INDIRECT(ADDRESS(3+$AM113,4,,,"var")),NULL)</f>
        <v>0</v>
      </c>
      <c r="AQ113" s="61" cm="1">
        <f t="array" aca="1" ref="AQ113" ca="1">IF(INDIRECT(ADDRESS(3+$AM113,5,,,"var"))&lt;&gt;"&lt;=&gt;",INDIRECT(ADDRESS(3+$AM113,5,,,"var")),NULL)</f>
        <v>0</v>
      </c>
      <c r="AR113" s="61" cm="1">
        <f t="array" aca="1" ref="AR113" ca="1">IF(INDIRECT(ADDRESS(3+$AM113,6,,,"var"))&lt;&gt;"Fe",INDIRECT(ADDRESS(3+$AM113,6,,,"var")),NULL)</f>
        <v>0.15</v>
      </c>
      <c r="AS113" s="61" t="str" cm="1">
        <f t="array" aca="1" ref="AS113" ca="1">IF(INDIRECT(ADDRESS(3+$AM113,7,,,"var"))&lt;&gt;"&lt;=&gt;",INDIRECT(ADDRESS(3+$AM113,7,,,"var")),NULL)</f>
        <v>&lt;</v>
      </c>
      <c r="AT113" s="61" cm="1">
        <f t="array" aca="1" ref="AT113" ca="1">IF(INDIRECT(ADDRESS(3+$AM113,8,,,"var"))&lt;&gt;"Cu",INDIRECT(ADDRESS(3+$AM113,8,,,"var")),NULL)</f>
        <v>0.01</v>
      </c>
      <c r="AU113" s="61" cm="1">
        <f t="array" aca="1" ref="AU113" ca="1">IF(INDIRECT(ADDRESS(3+$AM113,9,,,"var"))&lt;&gt;"&lt;=&gt;",INDIRECT(ADDRESS(3+$AM113,9,,,"var")),NULL)</f>
        <v>0</v>
      </c>
      <c r="AV113" s="61" cm="1">
        <f t="array" aca="1" ref="AV113" ca="1">IF(INDIRECT(ADDRESS(3+$AM113,10,,,"var"))&lt;&gt;"Mn",INDIRECT(ADDRESS(3+$AM113,10,,,"var")),NULL)</f>
        <v>0</v>
      </c>
      <c r="AW113" s="61" cm="1">
        <f t="array" aca="1" ref="AW113" ca="1">IF(INDIRECT(ADDRESS(3+$AM113,11,,,"var"))&lt;&gt;"&lt;=&gt;",INDIRECT(ADDRESS(3+$AM113,11,,,"var")),NULL)</f>
        <v>0</v>
      </c>
      <c r="AX113" s="61" cm="1">
        <f t="array" aca="1" ref="AX113" ca="1">IF(INDIRECT(ADDRESS(3+$AM113,12,,,"var"))&lt;&gt;"Mg",INDIRECT(ADDRESS(3+$AM113,12,,,"var")),NULL)</f>
        <v>8.32</v>
      </c>
      <c r="AY113" s="61" cm="1">
        <f t="array" aca="1" ref="AY113" ca="1">IF(INDIRECT(ADDRESS(3+$AM113,13,,,"var"))&lt;&gt;"&lt;=&gt;",INDIRECT(ADDRESS(3+$AM113,13,,,"var")),NULL)</f>
        <v>0</v>
      </c>
      <c r="AZ113" s="61" cm="1">
        <f t="array" aca="1" ref="AZ113" ca="1">IF(INDIRECT(ADDRESS(3+$AM113,14,,,"var"))&lt;&gt;"Be",INDIRECT(ADDRESS(3+$AM113,14,,,"var")),NULL)</f>
        <v>0</v>
      </c>
      <c r="BA113" s="61" cm="1">
        <f t="array" aca="1" ref="BA113" ca="1">IF(INDIRECT(ADDRESS(3+$AM113,15,,,"var"))&lt;&gt;"&lt;=&gt;",INDIRECT(ADDRESS(3+$AM113,15,,,"var")),NULL)</f>
        <v>0</v>
      </c>
      <c r="BB113" s="61" cm="1">
        <f t="array" aca="1" ref="BB113" ca="1">IF(INDIRECT(ADDRESS(3+$AM113,16,,,"var"))&lt;&gt;"Zn",INDIRECT(ADDRESS(3+$AM113,16,,,"var")),NULL)</f>
        <v>0</v>
      </c>
      <c r="BC113" s="61" t="str" cm="1">
        <f t="array" aca="1" ref="BC113" ca="1">IF(INDIRECT(ADDRESS(3+$AM113,17,,,"var"))&lt;&gt;"&lt;=&gt;",INDIRECT(ADDRESS(3+$AM113,17,,,"var")),NULL)</f>
        <v>&lt;</v>
      </c>
      <c r="BD113" s="61" cm="1">
        <f t="array" aca="1" ref="BD113" ca="1">IF(INDIRECT(ADDRESS(3+$AM113,18,,,"var"))&lt;&gt;"Ti",INDIRECT(ADDRESS(3+$AM113,18,,,"var")),NULL)</f>
        <v>0.01</v>
      </c>
      <c r="BE113" s="64" cm="1">
        <f t="array" aca="1" ref="BE113" ca="1">IF(INDIRECT(ADDRESS(3+$AM113,19,,,"var"))&lt;&gt;"D10",INDIRECT(ADDRESS(3+$AM113,19,,,"var")),NULL)</f>
        <v>0</v>
      </c>
      <c r="BF113" s="64" cm="1">
        <f t="array" aca="1" ref="BF113" ca="1">IF(INDIRECT(ADDRESS(3+$AM113,20,,,"var"))&lt;&gt;"D50",INDIRECT(ADDRESS(3+$AM113,20,,,"var")),NULL)</f>
        <v>0</v>
      </c>
      <c r="BG113" s="64" cm="1">
        <f t="array" aca="1" ref="BG113" ca="1">IF(INDIRECT(ADDRESS(3+$AM113,21,,,"var"))&lt;&gt;"D90",INDIRECT(ADDRESS(3+$AM113,21,,,"var")),NULL)</f>
        <v>0</v>
      </c>
      <c r="BH113" s="64" cm="1">
        <f t="array" aca="1" ref="BH113" ca="1">IF(INDIRECT(ADDRESS(3+$AM113,22,,,"var"))&lt;&gt;"Carney Funnel (s/50g)",INDIRECT(ADDRESS(3+$AM113,22,,,"var")),NULL)</f>
        <v>0</v>
      </c>
      <c r="BI113" s="64" cm="1">
        <f t="array" aca="1" ref="BI113" ca="1">IF(INDIRECT(ADDRESS(3+$AM113,23,,,"var"))&lt;&gt;"Schuttdichte",INDIRECT(ADDRESS(3+$AM113,23,,,"var")),NULL)</f>
        <v>0</v>
      </c>
      <c r="BJ113" s="64" cm="1">
        <f t="array" aca="1" ref="BJ113" ca="1">IF(INDIRECT(ADDRESS(3+$AM113,24,,,"var"))&lt;&gt;"Klopfdichte",INDIRECT(ADDRESS(3+$AM113,24,,,"var")),NULL)</f>
        <v>0</v>
      </c>
      <c r="BK113" s="81"/>
      <c r="BL113" t="str">
        <f>var!AB$4</f>
        <v>parameter and powder check</v>
      </c>
      <c r="BM113" s="93">
        <v>20190319</v>
      </c>
      <c r="BO113"/>
    </row>
    <row r="114" spans="1:67">
      <c r="A114" s="75">
        <v>4</v>
      </c>
      <c r="B114" s="75">
        <v>40</v>
      </c>
      <c r="C114" s="10" t="str">
        <f>var!Z$5</f>
        <v>Aconity</v>
      </c>
      <c r="D114" s="10" t="str">
        <f>var!AG$6</f>
        <v>Alaf parameter development</v>
      </c>
      <c r="E114" s="10">
        <v>600</v>
      </c>
      <c r="F114" s="11">
        <v>1700</v>
      </c>
      <c r="G114" s="93">
        <v>30</v>
      </c>
      <c r="H114" s="93">
        <v>0.19</v>
      </c>
      <c r="I114" s="93">
        <v>400</v>
      </c>
      <c r="J114" s="10" t="str">
        <f>var!AD$2</f>
        <v>Density cube</v>
      </c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>
        <f t="shared" si="2"/>
        <v>34.884</v>
      </c>
      <c r="AI114" s="81">
        <f t="shared" si="3"/>
        <v>61.919504643962853</v>
      </c>
      <c r="AJ114" s="81"/>
      <c r="AK114" s="92">
        <v>97.78</v>
      </c>
      <c r="AL114" s="28" t="str" cm="1">
        <f t="array" aca="1" ref="AL114" ca="1">IF(INDIRECT(ADDRESS(3+AM114,2,,,"var"))&lt;&gt;"Name of powder",INDIRECT(ADDRESS(3+AM114,2,,,"var")),NULL)</f>
        <v>AlMgty80</v>
      </c>
      <c r="AM114" s="77">
        <v>-1</v>
      </c>
      <c r="AN114" s="81"/>
      <c r="AO114" s="61" cm="1">
        <f t="array" aca="1" ref="AO114" ca="1">IF(INDIRECT(ADDRESS(3+$AM114,3,,,"var"))&lt;&gt;"&lt;=&gt;",INDIRECT(ADDRESS(3+$AM114,3,,,"var")),NULL)</f>
        <v>0</v>
      </c>
      <c r="AP114" s="61" cm="1">
        <f t="array" aca="1" ref="AP114" ca="1">IF(INDIRECT(ADDRESS(3+$AM114,4,,,"var"))&lt;&gt;"Si",INDIRECT(ADDRESS(3+$AM114,4,,,"var")),NULL)</f>
        <v>0</v>
      </c>
      <c r="AQ114" s="61" cm="1">
        <f t="array" aca="1" ref="AQ114" ca="1">IF(INDIRECT(ADDRESS(3+$AM114,5,,,"var"))&lt;&gt;"&lt;=&gt;",INDIRECT(ADDRESS(3+$AM114,5,,,"var")),NULL)</f>
        <v>0</v>
      </c>
      <c r="AR114" s="61" cm="1">
        <f t="array" aca="1" ref="AR114" ca="1">IF(INDIRECT(ADDRESS(3+$AM114,6,,,"var"))&lt;&gt;"Fe",INDIRECT(ADDRESS(3+$AM114,6,,,"var")),NULL)</f>
        <v>0.15</v>
      </c>
      <c r="AS114" s="61" t="str" cm="1">
        <f t="array" aca="1" ref="AS114" ca="1">IF(INDIRECT(ADDRESS(3+$AM114,7,,,"var"))&lt;&gt;"&lt;=&gt;",INDIRECT(ADDRESS(3+$AM114,7,,,"var")),NULL)</f>
        <v>&lt;</v>
      </c>
      <c r="AT114" s="61" cm="1">
        <f t="array" aca="1" ref="AT114" ca="1">IF(INDIRECT(ADDRESS(3+$AM114,8,,,"var"))&lt;&gt;"Cu",INDIRECT(ADDRESS(3+$AM114,8,,,"var")),NULL)</f>
        <v>0.01</v>
      </c>
      <c r="AU114" s="61" cm="1">
        <f t="array" aca="1" ref="AU114" ca="1">IF(INDIRECT(ADDRESS(3+$AM114,9,,,"var"))&lt;&gt;"&lt;=&gt;",INDIRECT(ADDRESS(3+$AM114,9,,,"var")),NULL)</f>
        <v>0</v>
      </c>
      <c r="AV114" s="61" cm="1">
        <f t="array" aca="1" ref="AV114" ca="1">IF(INDIRECT(ADDRESS(3+$AM114,10,,,"var"))&lt;&gt;"Mn",INDIRECT(ADDRESS(3+$AM114,10,,,"var")),NULL)</f>
        <v>0</v>
      </c>
      <c r="AW114" s="61" cm="1">
        <f t="array" aca="1" ref="AW114" ca="1">IF(INDIRECT(ADDRESS(3+$AM114,11,,,"var"))&lt;&gt;"&lt;=&gt;",INDIRECT(ADDRESS(3+$AM114,11,,,"var")),NULL)</f>
        <v>0</v>
      </c>
      <c r="AX114" s="61" cm="1">
        <f t="array" aca="1" ref="AX114" ca="1">IF(INDIRECT(ADDRESS(3+$AM114,12,,,"var"))&lt;&gt;"Mg",INDIRECT(ADDRESS(3+$AM114,12,,,"var")),NULL)</f>
        <v>8.32</v>
      </c>
      <c r="AY114" s="61" cm="1">
        <f t="array" aca="1" ref="AY114" ca="1">IF(INDIRECT(ADDRESS(3+$AM114,13,,,"var"))&lt;&gt;"&lt;=&gt;",INDIRECT(ADDRESS(3+$AM114,13,,,"var")),NULL)</f>
        <v>0</v>
      </c>
      <c r="AZ114" s="61" cm="1">
        <f t="array" aca="1" ref="AZ114" ca="1">IF(INDIRECT(ADDRESS(3+$AM114,14,,,"var"))&lt;&gt;"Be",INDIRECT(ADDRESS(3+$AM114,14,,,"var")),NULL)</f>
        <v>0</v>
      </c>
      <c r="BA114" s="61" cm="1">
        <f t="array" aca="1" ref="BA114" ca="1">IF(INDIRECT(ADDRESS(3+$AM114,15,,,"var"))&lt;&gt;"&lt;=&gt;",INDIRECT(ADDRESS(3+$AM114,15,,,"var")),NULL)</f>
        <v>0</v>
      </c>
      <c r="BB114" s="61" cm="1">
        <f t="array" aca="1" ref="BB114" ca="1">IF(INDIRECT(ADDRESS(3+$AM114,16,,,"var"))&lt;&gt;"Zn",INDIRECT(ADDRESS(3+$AM114,16,,,"var")),NULL)</f>
        <v>0</v>
      </c>
      <c r="BC114" s="61" t="str" cm="1">
        <f t="array" aca="1" ref="BC114" ca="1">IF(INDIRECT(ADDRESS(3+$AM114,17,,,"var"))&lt;&gt;"&lt;=&gt;",INDIRECT(ADDRESS(3+$AM114,17,,,"var")),NULL)</f>
        <v>&lt;</v>
      </c>
      <c r="BD114" s="61" cm="1">
        <f t="array" aca="1" ref="BD114" ca="1">IF(INDIRECT(ADDRESS(3+$AM114,18,,,"var"))&lt;&gt;"Ti",INDIRECT(ADDRESS(3+$AM114,18,,,"var")),NULL)</f>
        <v>0.01</v>
      </c>
      <c r="BE114" s="64" cm="1">
        <f t="array" aca="1" ref="BE114" ca="1">IF(INDIRECT(ADDRESS(3+$AM114,19,,,"var"))&lt;&gt;"D10",INDIRECT(ADDRESS(3+$AM114,19,,,"var")),NULL)</f>
        <v>0</v>
      </c>
      <c r="BF114" s="64" cm="1">
        <f t="array" aca="1" ref="BF114" ca="1">IF(INDIRECT(ADDRESS(3+$AM114,20,,,"var"))&lt;&gt;"D50",INDIRECT(ADDRESS(3+$AM114,20,,,"var")),NULL)</f>
        <v>0</v>
      </c>
      <c r="BG114" s="64" cm="1">
        <f t="array" aca="1" ref="BG114" ca="1">IF(INDIRECT(ADDRESS(3+$AM114,21,,,"var"))&lt;&gt;"D90",INDIRECT(ADDRESS(3+$AM114,21,,,"var")),NULL)</f>
        <v>0</v>
      </c>
      <c r="BH114" s="64" cm="1">
        <f t="array" aca="1" ref="BH114" ca="1">IF(INDIRECT(ADDRESS(3+$AM114,22,,,"var"))&lt;&gt;"Carney Funnel (s/50g)",INDIRECT(ADDRESS(3+$AM114,22,,,"var")),NULL)</f>
        <v>0</v>
      </c>
      <c r="BI114" s="64" cm="1">
        <f t="array" aca="1" ref="BI114" ca="1">IF(INDIRECT(ADDRESS(3+$AM114,23,,,"var"))&lt;&gt;"Schuttdichte",INDIRECT(ADDRESS(3+$AM114,23,,,"var")),NULL)</f>
        <v>0</v>
      </c>
      <c r="BJ114" s="64" cm="1">
        <f t="array" aca="1" ref="BJ114" ca="1">IF(INDIRECT(ADDRESS(3+$AM114,24,,,"var"))&lt;&gt;"Klopfdichte",INDIRECT(ADDRESS(3+$AM114,24,,,"var")),NULL)</f>
        <v>0</v>
      </c>
      <c r="BK114" s="81"/>
      <c r="BL114" t="str">
        <f>var!AB$4</f>
        <v>parameter and powder check</v>
      </c>
      <c r="BM114" s="93">
        <v>20190329</v>
      </c>
      <c r="BO114"/>
    </row>
    <row r="115" spans="1:67">
      <c r="A115" s="75">
        <v>4</v>
      </c>
      <c r="B115" s="75">
        <v>41</v>
      </c>
      <c r="C115" s="10" t="str">
        <f>var!Z$5</f>
        <v>Aconity</v>
      </c>
      <c r="D115" s="10" t="str">
        <f>var!AG$6</f>
        <v>Alaf parameter development</v>
      </c>
      <c r="E115" s="10">
        <v>600</v>
      </c>
      <c r="F115" s="11">
        <v>1500</v>
      </c>
      <c r="G115" s="93">
        <v>30</v>
      </c>
      <c r="H115" s="93">
        <v>0.19</v>
      </c>
      <c r="I115" s="93">
        <v>200</v>
      </c>
      <c r="J115" s="10" t="str">
        <f>var!AD$2</f>
        <v>Density cube</v>
      </c>
      <c r="L115" s="81"/>
      <c r="M115" s="28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23">
        <f t="shared" si="2"/>
        <v>30.780000000000005</v>
      </c>
      <c r="AI115" s="23">
        <f t="shared" si="3"/>
        <v>70.175438596491219</v>
      </c>
      <c r="AJ115" s="81"/>
      <c r="AK115" s="92">
        <v>97.77</v>
      </c>
      <c r="AL115" s="28" t="str" cm="1">
        <f t="array" aca="1" ref="AL115" ca="1">IF(INDIRECT(ADDRESS(3+AM115,2,,,"var"))&lt;&gt;"Name of powder",INDIRECT(ADDRESS(3+AM115,2,,,"var")),NULL)</f>
        <v>AlMgty80</v>
      </c>
      <c r="AM115" s="77">
        <v>-1</v>
      </c>
      <c r="AN115" s="81"/>
      <c r="AO115" s="61" cm="1">
        <f t="array" aca="1" ref="AO115" ca="1">IF(INDIRECT(ADDRESS(3+$AM115,3,,,"var"))&lt;&gt;"&lt;=&gt;",INDIRECT(ADDRESS(3+$AM115,3,,,"var")),NULL)</f>
        <v>0</v>
      </c>
      <c r="AP115" s="61" cm="1">
        <f t="array" aca="1" ref="AP115" ca="1">IF(INDIRECT(ADDRESS(3+$AM115,4,,,"var"))&lt;&gt;"Si",INDIRECT(ADDRESS(3+$AM115,4,,,"var")),NULL)</f>
        <v>0</v>
      </c>
      <c r="AQ115" s="61" cm="1">
        <f t="array" aca="1" ref="AQ115" ca="1">IF(INDIRECT(ADDRESS(3+$AM115,5,,,"var"))&lt;&gt;"&lt;=&gt;",INDIRECT(ADDRESS(3+$AM115,5,,,"var")),NULL)</f>
        <v>0</v>
      </c>
      <c r="AR115" s="61" cm="1">
        <f t="array" aca="1" ref="AR115" ca="1">IF(INDIRECT(ADDRESS(3+$AM115,6,,,"var"))&lt;&gt;"Fe",INDIRECT(ADDRESS(3+$AM115,6,,,"var")),NULL)</f>
        <v>0.15</v>
      </c>
      <c r="AS115" s="61" t="str" cm="1">
        <f t="array" aca="1" ref="AS115" ca="1">IF(INDIRECT(ADDRESS(3+$AM115,7,,,"var"))&lt;&gt;"&lt;=&gt;",INDIRECT(ADDRESS(3+$AM115,7,,,"var")),NULL)</f>
        <v>&lt;</v>
      </c>
      <c r="AT115" s="61" cm="1">
        <f t="array" aca="1" ref="AT115" ca="1">IF(INDIRECT(ADDRESS(3+$AM115,8,,,"var"))&lt;&gt;"Cu",INDIRECT(ADDRESS(3+$AM115,8,,,"var")),NULL)</f>
        <v>0.01</v>
      </c>
      <c r="AU115" s="61" cm="1">
        <f t="array" aca="1" ref="AU115" ca="1">IF(INDIRECT(ADDRESS(3+$AM115,9,,,"var"))&lt;&gt;"&lt;=&gt;",INDIRECT(ADDRESS(3+$AM115,9,,,"var")),NULL)</f>
        <v>0</v>
      </c>
      <c r="AV115" s="61" cm="1">
        <f t="array" aca="1" ref="AV115" ca="1">IF(INDIRECT(ADDRESS(3+$AM115,10,,,"var"))&lt;&gt;"Mn",INDIRECT(ADDRESS(3+$AM115,10,,,"var")),NULL)</f>
        <v>0</v>
      </c>
      <c r="AW115" s="61" cm="1">
        <f t="array" aca="1" ref="AW115" ca="1">IF(INDIRECT(ADDRESS(3+$AM115,11,,,"var"))&lt;&gt;"&lt;=&gt;",INDIRECT(ADDRESS(3+$AM115,11,,,"var")),NULL)</f>
        <v>0</v>
      </c>
      <c r="AX115" s="61" cm="1">
        <f t="array" aca="1" ref="AX115" ca="1">IF(INDIRECT(ADDRESS(3+$AM115,12,,,"var"))&lt;&gt;"Mg",INDIRECT(ADDRESS(3+$AM115,12,,,"var")),NULL)</f>
        <v>8.32</v>
      </c>
      <c r="AY115" s="61" cm="1">
        <f t="array" aca="1" ref="AY115" ca="1">IF(INDIRECT(ADDRESS(3+$AM115,13,,,"var"))&lt;&gt;"&lt;=&gt;",INDIRECT(ADDRESS(3+$AM115,13,,,"var")),NULL)</f>
        <v>0</v>
      </c>
      <c r="AZ115" s="61" cm="1">
        <f t="array" aca="1" ref="AZ115" ca="1">IF(INDIRECT(ADDRESS(3+$AM115,14,,,"var"))&lt;&gt;"Be",INDIRECT(ADDRESS(3+$AM115,14,,,"var")),NULL)</f>
        <v>0</v>
      </c>
      <c r="BA115" s="61" cm="1">
        <f t="array" aca="1" ref="BA115" ca="1">IF(INDIRECT(ADDRESS(3+$AM115,15,,,"var"))&lt;&gt;"&lt;=&gt;",INDIRECT(ADDRESS(3+$AM115,15,,,"var")),NULL)</f>
        <v>0</v>
      </c>
      <c r="BB115" s="61" cm="1">
        <f t="array" aca="1" ref="BB115" ca="1">IF(INDIRECT(ADDRESS(3+$AM115,16,,,"var"))&lt;&gt;"Zn",INDIRECT(ADDRESS(3+$AM115,16,,,"var")),NULL)</f>
        <v>0</v>
      </c>
      <c r="BC115" s="61" t="str" cm="1">
        <f t="array" aca="1" ref="BC115" ca="1">IF(INDIRECT(ADDRESS(3+$AM115,17,,,"var"))&lt;&gt;"&lt;=&gt;",INDIRECT(ADDRESS(3+$AM115,17,,,"var")),NULL)</f>
        <v>&lt;</v>
      </c>
      <c r="BD115" s="61" cm="1">
        <f t="array" aca="1" ref="BD115" ca="1">IF(INDIRECT(ADDRESS(3+$AM115,18,,,"var"))&lt;&gt;"Ti",INDIRECT(ADDRESS(3+$AM115,18,,,"var")),NULL)</f>
        <v>0.01</v>
      </c>
      <c r="BE115" s="64" cm="1">
        <f t="array" aca="1" ref="BE115" ca="1">IF(INDIRECT(ADDRESS(3+$AM115,19,,,"var"))&lt;&gt;"D10",INDIRECT(ADDRESS(3+$AM115,19,,,"var")),NULL)</f>
        <v>0</v>
      </c>
      <c r="BF115" s="64" cm="1">
        <f t="array" aca="1" ref="BF115" ca="1">IF(INDIRECT(ADDRESS(3+$AM115,20,,,"var"))&lt;&gt;"D50",INDIRECT(ADDRESS(3+$AM115,20,,,"var")),NULL)</f>
        <v>0</v>
      </c>
      <c r="BG115" s="64" cm="1">
        <f t="array" aca="1" ref="BG115" ca="1">IF(INDIRECT(ADDRESS(3+$AM115,21,,,"var"))&lt;&gt;"D90",INDIRECT(ADDRESS(3+$AM115,21,,,"var")),NULL)</f>
        <v>0</v>
      </c>
      <c r="BH115" s="64" cm="1">
        <f t="array" aca="1" ref="BH115" ca="1">IF(INDIRECT(ADDRESS(3+$AM115,22,,,"var"))&lt;&gt;"Carney Funnel (s/50g)",INDIRECT(ADDRESS(3+$AM115,22,,,"var")),NULL)</f>
        <v>0</v>
      </c>
      <c r="BI115" s="64" cm="1">
        <f t="array" aca="1" ref="BI115" ca="1">IF(INDIRECT(ADDRESS(3+$AM115,23,,,"var"))&lt;&gt;"Schuttdichte",INDIRECT(ADDRESS(3+$AM115,23,,,"var")),NULL)</f>
        <v>0</v>
      </c>
      <c r="BJ115" s="64" cm="1">
        <f t="array" aca="1" ref="BJ115" ca="1">IF(INDIRECT(ADDRESS(3+$AM115,24,,,"var"))&lt;&gt;"Klopfdichte",INDIRECT(ADDRESS(3+$AM115,24,,,"var")),NULL)</f>
        <v>0</v>
      </c>
      <c r="BK115" s="81"/>
      <c r="BL115" t="str">
        <f>var!AB$4</f>
        <v>parameter and powder check</v>
      </c>
      <c r="BM115" s="93">
        <v>20190319</v>
      </c>
      <c r="BO115"/>
    </row>
    <row r="116" spans="1:67">
      <c r="A116" s="75">
        <v>4</v>
      </c>
      <c r="B116" s="75">
        <v>42</v>
      </c>
      <c r="C116" s="10" t="str">
        <f>var!Z$5</f>
        <v>Aconity</v>
      </c>
      <c r="D116" s="10" t="str">
        <f>var!AG$6</f>
        <v>Alaf parameter development</v>
      </c>
      <c r="E116" s="10">
        <v>600</v>
      </c>
      <c r="F116" s="11">
        <v>1700</v>
      </c>
      <c r="G116" s="93">
        <v>30</v>
      </c>
      <c r="H116" s="93">
        <v>0.19</v>
      </c>
      <c r="I116" s="93">
        <v>200</v>
      </c>
      <c r="J116" s="10" t="str">
        <f>var!AD$2</f>
        <v>Density cube</v>
      </c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>
        <f t="shared" si="2"/>
        <v>34.884</v>
      </c>
      <c r="AI116" s="81">
        <f t="shared" si="3"/>
        <v>61.919504643962853</v>
      </c>
      <c r="AJ116" s="81"/>
      <c r="AK116" s="92">
        <v>97.76</v>
      </c>
      <c r="AL116" s="28" t="str" cm="1">
        <f t="array" aca="1" ref="AL116" ca="1">IF(INDIRECT(ADDRESS(3+AM116,2,,,"var"))&lt;&gt;"Name of powder",INDIRECT(ADDRESS(3+AM116,2,,,"var")),NULL)</f>
        <v>AlMgty80</v>
      </c>
      <c r="AM116" s="77">
        <v>-1</v>
      </c>
      <c r="AN116" s="81"/>
      <c r="AO116" s="61" cm="1">
        <f t="array" aca="1" ref="AO116" ca="1">IF(INDIRECT(ADDRESS(3+$AM116,3,,,"var"))&lt;&gt;"&lt;=&gt;",INDIRECT(ADDRESS(3+$AM116,3,,,"var")),NULL)</f>
        <v>0</v>
      </c>
      <c r="AP116" s="61" cm="1">
        <f t="array" aca="1" ref="AP116" ca="1">IF(INDIRECT(ADDRESS(3+$AM116,4,,,"var"))&lt;&gt;"Si",INDIRECT(ADDRESS(3+$AM116,4,,,"var")),NULL)</f>
        <v>0</v>
      </c>
      <c r="AQ116" s="61" cm="1">
        <f t="array" aca="1" ref="AQ116" ca="1">IF(INDIRECT(ADDRESS(3+$AM116,5,,,"var"))&lt;&gt;"&lt;=&gt;",INDIRECT(ADDRESS(3+$AM116,5,,,"var")),NULL)</f>
        <v>0</v>
      </c>
      <c r="AR116" s="61" cm="1">
        <f t="array" aca="1" ref="AR116" ca="1">IF(INDIRECT(ADDRESS(3+$AM116,6,,,"var"))&lt;&gt;"Fe",INDIRECT(ADDRESS(3+$AM116,6,,,"var")),NULL)</f>
        <v>0.15</v>
      </c>
      <c r="AS116" s="61" t="str" cm="1">
        <f t="array" aca="1" ref="AS116" ca="1">IF(INDIRECT(ADDRESS(3+$AM116,7,,,"var"))&lt;&gt;"&lt;=&gt;",INDIRECT(ADDRESS(3+$AM116,7,,,"var")),NULL)</f>
        <v>&lt;</v>
      </c>
      <c r="AT116" s="61" cm="1">
        <f t="array" aca="1" ref="AT116" ca="1">IF(INDIRECT(ADDRESS(3+$AM116,8,,,"var"))&lt;&gt;"Cu",INDIRECT(ADDRESS(3+$AM116,8,,,"var")),NULL)</f>
        <v>0.01</v>
      </c>
      <c r="AU116" s="61" cm="1">
        <f t="array" aca="1" ref="AU116" ca="1">IF(INDIRECT(ADDRESS(3+$AM116,9,,,"var"))&lt;&gt;"&lt;=&gt;",INDIRECT(ADDRESS(3+$AM116,9,,,"var")),NULL)</f>
        <v>0</v>
      </c>
      <c r="AV116" s="61" cm="1">
        <f t="array" aca="1" ref="AV116" ca="1">IF(INDIRECT(ADDRESS(3+$AM116,10,,,"var"))&lt;&gt;"Mn",INDIRECT(ADDRESS(3+$AM116,10,,,"var")),NULL)</f>
        <v>0</v>
      </c>
      <c r="AW116" s="61" cm="1">
        <f t="array" aca="1" ref="AW116" ca="1">IF(INDIRECT(ADDRESS(3+$AM116,11,,,"var"))&lt;&gt;"&lt;=&gt;",INDIRECT(ADDRESS(3+$AM116,11,,,"var")),NULL)</f>
        <v>0</v>
      </c>
      <c r="AX116" s="61" cm="1">
        <f t="array" aca="1" ref="AX116" ca="1">IF(INDIRECT(ADDRESS(3+$AM116,12,,,"var"))&lt;&gt;"Mg",INDIRECT(ADDRESS(3+$AM116,12,,,"var")),NULL)</f>
        <v>8.32</v>
      </c>
      <c r="AY116" s="61" cm="1">
        <f t="array" aca="1" ref="AY116" ca="1">IF(INDIRECT(ADDRESS(3+$AM116,13,,,"var"))&lt;&gt;"&lt;=&gt;",INDIRECT(ADDRESS(3+$AM116,13,,,"var")),NULL)</f>
        <v>0</v>
      </c>
      <c r="AZ116" s="61" cm="1">
        <f t="array" aca="1" ref="AZ116" ca="1">IF(INDIRECT(ADDRESS(3+$AM116,14,,,"var"))&lt;&gt;"Be",INDIRECT(ADDRESS(3+$AM116,14,,,"var")),NULL)</f>
        <v>0</v>
      </c>
      <c r="BA116" s="61" cm="1">
        <f t="array" aca="1" ref="BA116" ca="1">IF(INDIRECT(ADDRESS(3+$AM116,15,,,"var"))&lt;&gt;"&lt;=&gt;",INDIRECT(ADDRESS(3+$AM116,15,,,"var")),NULL)</f>
        <v>0</v>
      </c>
      <c r="BB116" s="61" cm="1">
        <f t="array" aca="1" ref="BB116" ca="1">IF(INDIRECT(ADDRESS(3+$AM116,16,,,"var"))&lt;&gt;"Zn",INDIRECT(ADDRESS(3+$AM116,16,,,"var")),NULL)</f>
        <v>0</v>
      </c>
      <c r="BC116" s="61" t="str" cm="1">
        <f t="array" aca="1" ref="BC116" ca="1">IF(INDIRECT(ADDRESS(3+$AM116,17,,,"var"))&lt;&gt;"&lt;=&gt;",INDIRECT(ADDRESS(3+$AM116,17,,,"var")),NULL)</f>
        <v>&lt;</v>
      </c>
      <c r="BD116" s="61" cm="1">
        <f t="array" aca="1" ref="BD116" ca="1">IF(INDIRECT(ADDRESS(3+$AM116,18,,,"var"))&lt;&gt;"Ti",INDIRECT(ADDRESS(3+$AM116,18,,,"var")),NULL)</f>
        <v>0.01</v>
      </c>
      <c r="BE116" s="64" cm="1">
        <f t="array" aca="1" ref="BE116" ca="1">IF(INDIRECT(ADDRESS(3+$AM116,19,,,"var"))&lt;&gt;"D10",INDIRECT(ADDRESS(3+$AM116,19,,,"var")),NULL)</f>
        <v>0</v>
      </c>
      <c r="BF116" s="64" cm="1">
        <f t="array" aca="1" ref="BF116" ca="1">IF(INDIRECT(ADDRESS(3+$AM116,20,,,"var"))&lt;&gt;"D50",INDIRECT(ADDRESS(3+$AM116,20,,,"var")),NULL)</f>
        <v>0</v>
      </c>
      <c r="BG116" s="64" cm="1">
        <f t="array" aca="1" ref="BG116" ca="1">IF(INDIRECT(ADDRESS(3+$AM116,21,,,"var"))&lt;&gt;"D90",INDIRECT(ADDRESS(3+$AM116,21,,,"var")),NULL)</f>
        <v>0</v>
      </c>
      <c r="BH116" s="64" cm="1">
        <f t="array" aca="1" ref="BH116" ca="1">IF(INDIRECT(ADDRESS(3+$AM116,22,,,"var"))&lt;&gt;"Carney Funnel (s/50g)",INDIRECT(ADDRESS(3+$AM116,22,,,"var")),NULL)</f>
        <v>0</v>
      </c>
      <c r="BI116" s="64" cm="1">
        <f t="array" aca="1" ref="BI116" ca="1">IF(INDIRECT(ADDRESS(3+$AM116,23,,,"var"))&lt;&gt;"Schuttdichte",INDIRECT(ADDRESS(3+$AM116,23,,,"var")),NULL)</f>
        <v>0</v>
      </c>
      <c r="BJ116" s="64" cm="1">
        <f t="array" aca="1" ref="BJ116" ca="1">IF(INDIRECT(ADDRESS(3+$AM116,24,,,"var"))&lt;&gt;"Klopfdichte",INDIRECT(ADDRESS(3+$AM116,24,,,"var")),NULL)</f>
        <v>0</v>
      </c>
      <c r="BK116" s="81"/>
      <c r="BL116" t="str">
        <f>var!AB$4</f>
        <v>parameter and powder check</v>
      </c>
      <c r="BM116" s="93">
        <v>20190319</v>
      </c>
      <c r="BO116"/>
    </row>
    <row r="117" spans="1:67">
      <c r="A117" s="75">
        <v>4</v>
      </c>
      <c r="B117" s="75">
        <v>43</v>
      </c>
      <c r="C117" s="10" t="str">
        <f>var!Z$5</f>
        <v>Aconity</v>
      </c>
      <c r="D117" s="10" t="str">
        <f>var!AG$6</f>
        <v>Alaf parameter development</v>
      </c>
      <c r="E117" s="10">
        <v>600</v>
      </c>
      <c r="F117" s="11">
        <v>1500</v>
      </c>
      <c r="G117" s="93">
        <v>30</v>
      </c>
      <c r="H117" s="93">
        <v>0.19</v>
      </c>
      <c r="I117" s="93">
        <v>200</v>
      </c>
      <c r="J117" s="10" t="str">
        <f>var!AD$2</f>
        <v>Density cube</v>
      </c>
      <c r="L117" s="81"/>
      <c r="M117" s="28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23">
        <f t="shared" si="2"/>
        <v>30.780000000000005</v>
      </c>
      <c r="AI117" s="23">
        <f t="shared" si="3"/>
        <v>70.175438596491219</v>
      </c>
      <c r="AJ117" s="81"/>
      <c r="AK117" s="92">
        <v>97.74</v>
      </c>
      <c r="AL117" s="28" t="str" cm="1">
        <f t="array" aca="1" ref="AL117" ca="1">IF(INDIRECT(ADDRESS(3+AM117,2,,,"var"))&lt;&gt;"Name of powder",INDIRECT(ADDRESS(3+AM117,2,,,"var")),NULL)</f>
        <v>AlMgty80</v>
      </c>
      <c r="AM117" s="77">
        <v>-1</v>
      </c>
      <c r="AN117" s="81"/>
      <c r="AO117" s="61" cm="1">
        <f t="array" aca="1" ref="AO117" ca="1">IF(INDIRECT(ADDRESS(3+$AM117,3,,,"var"))&lt;&gt;"&lt;=&gt;",INDIRECT(ADDRESS(3+$AM117,3,,,"var")),NULL)</f>
        <v>0</v>
      </c>
      <c r="AP117" s="61" cm="1">
        <f t="array" aca="1" ref="AP117" ca="1">IF(INDIRECT(ADDRESS(3+$AM117,4,,,"var"))&lt;&gt;"Si",INDIRECT(ADDRESS(3+$AM117,4,,,"var")),NULL)</f>
        <v>0</v>
      </c>
      <c r="AQ117" s="61" cm="1">
        <f t="array" aca="1" ref="AQ117" ca="1">IF(INDIRECT(ADDRESS(3+$AM117,5,,,"var"))&lt;&gt;"&lt;=&gt;",INDIRECT(ADDRESS(3+$AM117,5,,,"var")),NULL)</f>
        <v>0</v>
      </c>
      <c r="AR117" s="61" cm="1">
        <f t="array" aca="1" ref="AR117" ca="1">IF(INDIRECT(ADDRESS(3+$AM117,6,,,"var"))&lt;&gt;"Fe",INDIRECT(ADDRESS(3+$AM117,6,,,"var")),NULL)</f>
        <v>0.15</v>
      </c>
      <c r="AS117" s="61" t="str" cm="1">
        <f t="array" aca="1" ref="AS117" ca="1">IF(INDIRECT(ADDRESS(3+$AM117,7,,,"var"))&lt;&gt;"&lt;=&gt;",INDIRECT(ADDRESS(3+$AM117,7,,,"var")),NULL)</f>
        <v>&lt;</v>
      </c>
      <c r="AT117" s="61" cm="1">
        <f t="array" aca="1" ref="AT117" ca="1">IF(INDIRECT(ADDRESS(3+$AM117,8,,,"var"))&lt;&gt;"Cu",INDIRECT(ADDRESS(3+$AM117,8,,,"var")),NULL)</f>
        <v>0.01</v>
      </c>
      <c r="AU117" s="61" cm="1">
        <f t="array" aca="1" ref="AU117" ca="1">IF(INDIRECT(ADDRESS(3+$AM117,9,,,"var"))&lt;&gt;"&lt;=&gt;",INDIRECT(ADDRESS(3+$AM117,9,,,"var")),NULL)</f>
        <v>0</v>
      </c>
      <c r="AV117" s="61" cm="1">
        <f t="array" aca="1" ref="AV117" ca="1">IF(INDIRECT(ADDRESS(3+$AM117,10,,,"var"))&lt;&gt;"Mn",INDIRECT(ADDRESS(3+$AM117,10,,,"var")),NULL)</f>
        <v>0</v>
      </c>
      <c r="AW117" s="61" cm="1">
        <f t="array" aca="1" ref="AW117" ca="1">IF(INDIRECT(ADDRESS(3+$AM117,11,,,"var"))&lt;&gt;"&lt;=&gt;",INDIRECT(ADDRESS(3+$AM117,11,,,"var")),NULL)</f>
        <v>0</v>
      </c>
      <c r="AX117" s="61" cm="1">
        <f t="array" aca="1" ref="AX117" ca="1">IF(INDIRECT(ADDRESS(3+$AM117,12,,,"var"))&lt;&gt;"Mg",INDIRECT(ADDRESS(3+$AM117,12,,,"var")),NULL)</f>
        <v>8.32</v>
      </c>
      <c r="AY117" s="61" cm="1">
        <f t="array" aca="1" ref="AY117" ca="1">IF(INDIRECT(ADDRESS(3+$AM117,13,,,"var"))&lt;&gt;"&lt;=&gt;",INDIRECT(ADDRESS(3+$AM117,13,,,"var")),NULL)</f>
        <v>0</v>
      </c>
      <c r="AZ117" s="61" cm="1">
        <f t="array" aca="1" ref="AZ117" ca="1">IF(INDIRECT(ADDRESS(3+$AM117,14,,,"var"))&lt;&gt;"Be",INDIRECT(ADDRESS(3+$AM117,14,,,"var")),NULL)</f>
        <v>0</v>
      </c>
      <c r="BA117" s="61" cm="1">
        <f t="array" aca="1" ref="BA117" ca="1">IF(INDIRECT(ADDRESS(3+$AM117,15,,,"var"))&lt;&gt;"&lt;=&gt;",INDIRECT(ADDRESS(3+$AM117,15,,,"var")),NULL)</f>
        <v>0</v>
      </c>
      <c r="BB117" s="61" cm="1">
        <f t="array" aca="1" ref="BB117" ca="1">IF(INDIRECT(ADDRESS(3+$AM117,16,,,"var"))&lt;&gt;"Zn",INDIRECT(ADDRESS(3+$AM117,16,,,"var")),NULL)</f>
        <v>0</v>
      </c>
      <c r="BC117" s="61" t="str" cm="1">
        <f t="array" aca="1" ref="BC117" ca="1">IF(INDIRECT(ADDRESS(3+$AM117,17,,,"var"))&lt;&gt;"&lt;=&gt;",INDIRECT(ADDRESS(3+$AM117,17,,,"var")),NULL)</f>
        <v>&lt;</v>
      </c>
      <c r="BD117" s="61" cm="1">
        <f t="array" aca="1" ref="BD117" ca="1">IF(INDIRECT(ADDRESS(3+$AM117,18,,,"var"))&lt;&gt;"Ti",INDIRECT(ADDRESS(3+$AM117,18,,,"var")),NULL)</f>
        <v>0.01</v>
      </c>
      <c r="BE117" s="64" cm="1">
        <f t="array" aca="1" ref="BE117" ca="1">IF(INDIRECT(ADDRESS(3+$AM117,19,,,"var"))&lt;&gt;"D10",INDIRECT(ADDRESS(3+$AM117,19,,,"var")),NULL)</f>
        <v>0</v>
      </c>
      <c r="BF117" s="64" cm="1">
        <f t="array" aca="1" ref="BF117" ca="1">IF(INDIRECT(ADDRESS(3+$AM117,20,,,"var"))&lt;&gt;"D50",INDIRECT(ADDRESS(3+$AM117,20,,,"var")),NULL)</f>
        <v>0</v>
      </c>
      <c r="BG117" s="64" cm="1">
        <f t="array" aca="1" ref="BG117" ca="1">IF(INDIRECT(ADDRESS(3+$AM117,21,,,"var"))&lt;&gt;"D90",INDIRECT(ADDRESS(3+$AM117,21,,,"var")),NULL)</f>
        <v>0</v>
      </c>
      <c r="BH117" s="64" cm="1">
        <f t="array" aca="1" ref="BH117" ca="1">IF(INDIRECT(ADDRESS(3+$AM117,22,,,"var"))&lt;&gt;"Carney Funnel (s/50g)",INDIRECT(ADDRESS(3+$AM117,22,,,"var")),NULL)</f>
        <v>0</v>
      </c>
      <c r="BI117" s="64" cm="1">
        <f t="array" aca="1" ref="BI117" ca="1">IF(INDIRECT(ADDRESS(3+$AM117,23,,,"var"))&lt;&gt;"Schuttdichte",INDIRECT(ADDRESS(3+$AM117,23,,,"var")),NULL)</f>
        <v>0</v>
      </c>
      <c r="BJ117" s="64" cm="1">
        <f t="array" aca="1" ref="BJ117" ca="1">IF(INDIRECT(ADDRESS(3+$AM117,24,,,"var"))&lt;&gt;"Klopfdichte",INDIRECT(ADDRESS(3+$AM117,24,,,"var")),NULL)</f>
        <v>0</v>
      </c>
      <c r="BK117" s="81"/>
      <c r="BL117" t="str">
        <f>var!AB$4</f>
        <v>parameter and powder check</v>
      </c>
      <c r="BM117" s="93">
        <v>20190319</v>
      </c>
      <c r="BO117"/>
    </row>
    <row r="118" spans="1:67">
      <c r="A118" s="75">
        <v>4</v>
      </c>
      <c r="B118" s="75">
        <v>44</v>
      </c>
      <c r="C118" s="10" t="str">
        <f>var!Z$5</f>
        <v>Aconity</v>
      </c>
      <c r="D118" s="10" t="str">
        <f>var!AG$6</f>
        <v>Alaf parameter development</v>
      </c>
      <c r="E118" s="10">
        <v>400</v>
      </c>
      <c r="F118" s="11">
        <v>1500</v>
      </c>
      <c r="G118" s="93">
        <v>30</v>
      </c>
      <c r="H118" s="93">
        <v>0.1</v>
      </c>
      <c r="I118" s="93">
        <v>200</v>
      </c>
      <c r="J118" s="10" t="str">
        <f>var!AD$2</f>
        <v>Density cube</v>
      </c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>
        <f t="shared" si="2"/>
        <v>16.2</v>
      </c>
      <c r="AI118" s="81">
        <f t="shared" si="3"/>
        <v>88.888888888888886</v>
      </c>
      <c r="AJ118" s="81"/>
      <c r="AK118" s="92">
        <v>97.72</v>
      </c>
      <c r="AL118" s="28" t="str" cm="1">
        <f t="array" aca="1" ref="AL118" ca="1">IF(INDIRECT(ADDRESS(3+AM118,2,,,"var"))&lt;&gt;"Name of powder",INDIRECT(ADDRESS(3+AM118,2,,,"var")),NULL)</f>
        <v>AlMgty80</v>
      </c>
      <c r="AM118" s="77">
        <v>-1</v>
      </c>
      <c r="AN118" s="81"/>
      <c r="AO118" s="61" cm="1">
        <f t="array" aca="1" ref="AO118" ca="1">IF(INDIRECT(ADDRESS(3+$AM118,3,,,"var"))&lt;&gt;"&lt;=&gt;",INDIRECT(ADDRESS(3+$AM118,3,,,"var")),NULL)</f>
        <v>0</v>
      </c>
      <c r="AP118" s="61" cm="1">
        <f t="array" aca="1" ref="AP118" ca="1">IF(INDIRECT(ADDRESS(3+$AM118,4,,,"var"))&lt;&gt;"Si",INDIRECT(ADDRESS(3+$AM118,4,,,"var")),NULL)</f>
        <v>0</v>
      </c>
      <c r="AQ118" s="61" cm="1">
        <f t="array" aca="1" ref="AQ118" ca="1">IF(INDIRECT(ADDRESS(3+$AM118,5,,,"var"))&lt;&gt;"&lt;=&gt;",INDIRECT(ADDRESS(3+$AM118,5,,,"var")),NULL)</f>
        <v>0</v>
      </c>
      <c r="AR118" s="61" cm="1">
        <f t="array" aca="1" ref="AR118" ca="1">IF(INDIRECT(ADDRESS(3+$AM118,6,,,"var"))&lt;&gt;"Fe",INDIRECT(ADDRESS(3+$AM118,6,,,"var")),NULL)</f>
        <v>0.15</v>
      </c>
      <c r="AS118" s="61" t="str" cm="1">
        <f t="array" aca="1" ref="AS118" ca="1">IF(INDIRECT(ADDRESS(3+$AM118,7,,,"var"))&lt;&gt;"&lt;=&gt;",INDIRECT(ADDRESS(3+$AM118,7,,,"var")),NULL)</f>
        <v>&lt;</v>
      </c>
      <c r="AT118" s="61" cm="1">
        <f t="array" aca="1" ref="AT118" ca="1">IF(INDIRECT(ADDRESS(3+$AM118,8,,,"var"))&lt;&gt;"Cu",INDIRECT(ADDRESS(3+$AM118,8,,,"var")),NULL)</f>
        <v>0.01</v>
      </c>
      <c r="AU118" s="61" cm="1">
        <f t="array" aca="1" ref="AU118" ca="1">IF(INDIRECT(ADDRESS(3+$AM118,9,,,"var"))&lt;&gt;"&lt;=&gt;",INDIRECT(ADDRESS(3+$AM118,9,,,"var")),NULL)</f>
        <v>0</v>
      </c>
      <c r="AV118" s="61" cm="1">
        <f t="array" aca="1" ref="AV118" ca="1">IF(INDIRECT(ADDRESS(3+$AM118,10,,,"var"))&lt;&gt;"Mn",INDIRECT(ADDRESS(3+$AM118,10,,,"var")),NULL)</f>
        <v>0</v>
      </c>
      <c r="AW118" s="61" cm="1">
        <f t="array" aca="1" ref="AW118" ca="1">IF(INDIRECT(ADDRESS(3+$AM118,11,,,"var"))&lt;&gt;"&lt;=&gt;",INDIRECT(ADDRESS(3+$AM118,11,,,"var")),NULL)</f>
        <v>0</v>
      </c>
      <c r="AX118" s="61" cm="1">
        <f t="array" aca="1" ref="AX118" ca="1">IF(INDIRECT(ADDRESS(3+$AM118,12,,,"var"))&lt;&gt;"Mg",INDIRECT(ADDRESS(3+$AM118,12,,,"var")),NULL)</f>
        <v>8.32</v>
      </c>
      <c r="AY118" s="61" cm="1">
        <f t="array" aca="1" ref="AY118" ca="1">IF(INDIRECT(ADDRESS(3+$AM118,13,,,"var"))&lt;&gt;"&lt;=&gt;",INDIRECT(ADDRESS(3+$AM118,13,,,"var")),NULL)</f>
        <v>0</v>
      </c>
      <c r="AZ118" s="61" cm="1">
        <f t="array" aca="1" ref="AZ118" ca="1">IF(INDIRECT(ADDRESS(3+$AM118,14,,,"var"))&lt;&gt;"Be",INDIRECT(ADDRESS(3+$AM118,14,,,"var")),NULL)</f>
        <v>0</v>
      </c>
      <c r="BA118" s="61" cm="1">
        <f t="array" aca="1" ref="BA118" ca="1">IF(INDIRECT(ADDRESS(3+$AM118,15,,,"var"))&lt;&gt;"&lt;=&gt;",INDIRECT(ADDRESS(3+$AM118,15,,,"var")),NULL)</f>
        <v>0</v>
      </c>
      <c r="BB118" s="61" cm="1">
        <f t="array" aca="1" ref="BB118" ca="1">IF(INDIRECT(ADDRESS(3+$AM118,16,,,"var"))&lt;&gt;"Zn",INDIRECT(ADDRESS(3+$AM118,16,,,"var")),NULL)</f>
        <v>0</v>
      </c>
      <c r="BC118" s="61" t="str" cm="1">
        <f t="array" aca="1" ref="BC118" ca="1">IF(INDIRECT(ADDRESS(3+$AM118,17,,,"var"))&lt;&gt;"&lt;=&gt;",INDIRECT(ADDRESS(3+$AM118,17,,,"var")),NULL)</f>
        <v>&lt;</v>
      </c>
      <c r="BD118" s="61" cm="1">
        <f t="array" aca="1" ref="BD118" ca="1">IF(INDIRECT(ADDRESS(3+$AM118,18,,,"var"))&lt;&gt;"Ti",INDIRECT(ADDRESS(3+$AM118,18,,,"var")),NULL)</f>
        <v>0.01</v>
      </c>
      <c r="BE118" s="64" cm="1">
        <f t="array" aca="1" ref="BE118" ca="1">IF(INDIRECT(ADDRESS(3+$AM118,19,,,"var"))&lt;&gt;"D10",INDIRECT(ADDRESS(3+$AM118,19,,,"var")),NULL)</f>
        <v>0</v>
      </c>
      <c r="BF118" s="64" cm="1">
        <f t="array" aca="1" ref="BF118" ca="1">IF(INDIRECT(ADDRESS(3+$AM118,20,,,"var"))&lt;&gt;"D50",INDIRECT(ADDRESS(3+$AM118,20,,,"var")),NULL)</f>
        <v>0</v>
      </c>
      <c r="BG118" s="64" cm="1">
        <f t="array" aca="1" ref="BG118" ca="1">IF(INDIRECT(ADDRESS(3+$AM118,21,,,"var"))&lt;&gt;"D90",INDIRECT(ADDRESS(3+$AM118,21,,,"var")),NULL)</f>
        <v>0</v>
      </c>
      <c r="BH118" s="64" cm="1">
        <f t="array" aca="1" ref="BH118" ca="1">IF(INDIRECT(ADDRESS(3+$AM118,22,,,"var"))&lt;&gt;"Carney Funnel (s/50g)",INDIRECT(ADDRESS(3+$AM118,22,,,"var")),NULL)</f>
        <v>0</v>
      </c>
      <c r="BI118" s="64" cm="1">
        <f t="array" aca="1" ref="BI118" ca="1">IF(INDIRECT(ADDRESS(3+$AM118,23,,,"var"))&lt;&gt;"Schuttdichte",INDIRECT(ADDRESS(3+$AM118,23,,,"var")),NULL)</f>
        <v>0</v>
      </c>
      <c r="BJ118" s="64" cm="1">
        <f t="array" aca="1" ref="BJ118" ca="1">IF(INDIRECT(ADDRESS(3+$AM118,24,,,"var"))&lt;&gt;"Klopfdichte",INDIRECT(ADDRESS(3+$AM118,24,,,"var")),NULL)</f>
        <v>0</v>
      </c>
      <c r="BK118" s="81"/>
      <c r="BL118" t="str">
        <f>var!AB$4</f>
        <v>parameter and powder check</v>
      </c>
      <c r="BM118" s="93">
        <v>20190319</v>
      </c>
      <c r="BO118"/>
    </row>
    <row r="119" spans="1:67">
      <c r="A119" s="75">
        <v>4</v>
      </c>
      <c r="B119" s="75">
        <v>45</v>
      </c>
      <c r="C119" s="10" t="str">
        <f>var!Z$5</f>
        <v>Aconity</v>
      </c>
      <c r="D119" s="10" t="str">
        <f>var!AG$6</f>
        <v>Alaf parameter development</v>
      </c>
      <c r="E119" s="10">
        <v>400</v>
      </c>
      <c r="F119" s="11">
        <v>1500</v>
      </c>
      <c r="G119" s="93">
        <v>30</v>
      </c>
      <c r="H119" s="93">
        <v>0.19</v>
      </c>
      <c r="I119" s="93">
        <v>300</v>
      </c>
      <c r="J119" s="10" t="str">
        <f>var!AD$2</f>
        <v>Density cube</v>
      </c>
      <c r="L119" s="81"/>
      <c r="M119" s="28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23">
        <f t="shared" si="2"/>
        <v>30.780000000000005</v>
      </c>
      <c r="AI119" s="23">
        <f t="shared" si="3"/>
        <v>46.783625730994146</v>
      </c>
      <c r="AJ119" s="81"/>
      <c r="AK119" s="92">
        <v>97.72</v>
      </c>
      <c r="AL119" s="81" t="str" cm="1">
        <f t="array" aca="1" ref="AL119" ca="1">IF(INDIRECT(ADDRESS(3+AM119,2,,,"var"))&lt;&gt;"Name of powder",INDIRECT(ADDRESS(3+AM119,2,,,"var")),NULL)</f>
        <v>AlMgty80</v>
      </c>
      <c r="AM119" s="77">
        <v>-1</v>
      </c>
      <c r="AN119" s="81"/>
      <c r="AO119" s="61" cm="1">
        <f t="array" aca="1" ref="AO119" ca="1">IF(INDIRECT(ADDRESS(3+$AM119,3,,,"var"))&lt;&gt;"&lt;=&gt;",INDIRECT(ADDRESS(3+$AM119,3,,,"var")),NULL)</f>
        <v>0</v>
      </c>
      <c r="AP119" s="61" cm="1">
        <f t="array" aca="1" ref="AP119" ca="1">IF(INDIRECT(ADDRESS(3+$AM119,4,,,"var"))&lt;&gt;"Si",INDIRECT(ADDRESS(3+$AM119,4,,,"var")),NULL)</f>
        <v>0</v>
      </c>
      <c r="AQ119" s="61" cm="1">
        <f t="array" aca="1" ref="AQ119" ca="1">IF(INDIRECT(ADDRESS(3+$AM119,5,,,"var"))&lt;&gt;"&lt;=&gt;",INDIRECT(ADDRESS(3+$AM119,5,,,"var")),NULL)</f>
        <v>0</v>
      </c>
      <c r="AR119" s="61" cm="1">
        <f t="array" aca="1" ref="AR119" ca="1">IF(INDIRECT(ADDRESS(3+$AM119,6,,,"var"))&lt;&gt;"Fe",INDIRECT(ADDRESS(3+$AM119,6,,,"var")),NULL)</f>
        <v>0.15</v>
      </c>
      <c r="AS119" s="61" t="str" cm="1">
        <f t="array" aca="1" ref="AS119" ca="1">IF(INDIRECT(ADDRESS(3+$AM119,7,,,"var"))&lt;&gt;"&lt;=&gt;",INDIRECT(ADDRESS(3+$AM119,7,,,"var")),NULL)</f>
        <v>&lt;</v>
      </c>
      <c r="AT119" s="61" cm="1">
        <f t="array" aca="1" ref="AT119" ca="1">IF(INDIRECT(ADDRESS(3+$AM119,8,,,"var"))&lt;&gt;"Cu",INDIRECT(ADDRESS(3+$AM119,8,,,"var")),NULL)</f>
        <v>0.01</v>
      </c>
      <c r="AU119" s="61" cm="1">
        <f t="array" aca="1" ref="AU119" ca="1">IF(INDIRECT(ADDRESS(3+$AM119,9,,,"var"))&lt;&gt;"&lt;=&gt;",INDIRECT(ADDRESS(3+$AM119,9,,,"var")),NULL)</f>
        <v>0</v>
      </c>
      <c r="AV119" s="61" cm="1">
        <f t="array" aca="1" ref="AV119" ca="1">IF(INDIRECT(ADDRESS(3+$AM119,10,,,"var"))&lt;&gt;"Mn",INDIRECT(ADDRESS(3+$AM119,10,,,"var")),NULL)</f>
        <v>0</v>
      </c>
      <c r="AW119" s="61" cm="1">
        <f t="array" aca="1" ref="AW119" ca="1">IF(INDIRECT(ADDRESS(3+$AM119,11,,,"var"))&lt;&gt;"&lt;=&gt;",INDIRECT(ADDRESS(3+$AM119,11,,,"var")),NULL)</f>
        <v>0</v>
      </c>
      <c r="AX119" s="61" cm="1">
        <f t="array" aca="1" ref="AX119" ca="1">IF(INDIRECT(ADDRESS(3+$AM119,12,,,"var"))&lt;&gt;"Mg",INDIRECT(ADDRESS(3+$AM119,12,,,"var")),NULL)</f>
        <v>8.32</v>
      </c>
      <c r="AY119" s="61" cm="1">
        <f t="array" aca="1" ref="AY119" ca="1">IF(INDIRECT(ADDRESS(3+$AM119,13,,,"var"))&lt;&gt;"&lt;=&gt;",INDIRECT(ADDRESS(3+$AM119,13,,,"var")),NULL)</f>
        <v>0</v>
      </c>
      <c r="AZ119" s="61" cm="1">
        <f t="array" aca="1" ref="AZ119" ca="1">IF(INDIRECT(ADDRESS(3+$AM119,14,,,"var"))&lt;&gt;"Be",INDIRECT(ADDRESS(3+$AM119,14,,,"var")),NULL)</f>
        <v>0</v>
      </c>
      <c r="BA119" s="61" cm="1">
        <f t="array" aca="1" ref="BA119" ca="1">IF(INDIRECT(ADDRESS(3+$AM119,15,,,"var"))&lt;&gt;"&lt;=&gt;",INDIRECT(ADDRESS(3+$AM119,15,,,"var")),NULL)</f>
        <v>0</v>
      </c>
      <c r="BB119" s="61" cm="1">
        <f t="array" aca="1" ref="BB119" ca="1">IF(INDIRECT(ADDRESS(3+$AM119,16,,,"var"))&lt;&gt;"Zn",INDIRECT(ADDRESS(3+$AM119,16,,,"var")),NULL)</f>
        <v>0</v>
      </c>
      <c r="BC119" s="61" t="str" cm="1">
        <f t="array" aca="1" ref="BC119" ca="1">IF(INDIRECT(ADDRESS(3+$AM119,17,,,"var"))&lt;&gt;"&lt;=&gt;",INDIRECT(ADDRESS(3+$AM119,17,,,"var")),NULL)</f>
        <v>&lt;</v>
      </c>
      <c r="BD119" s="61" cm="1">
        <f t="array" aca="1" ref="BD119" ca="1">IF(INDIRECT(ADDRESS(3+$AM119,18,,,"var"))&lt;&gt;"Ti",INDIRECT(ADDRESS(3+$AM119,18,,,"var")),NULL)</f>
        <v>0.01</v>
      </c>
      <c r="BE119" s="64" cm="1">
        <f t="array" aca="1" ref="BE119" ca="1">IF(INDIRECT(ADDRESS(3+$AM119,19,,,"var"))&lt;&gt;"D10",INDIRECT(ADDRESS(3+$AM119,19,,,"var")),NULL)</f>
        <v>0</v>
      </c>
      <c r="BF119" s="64" cm="1">
        <f t="array" aca="1" ref="BF119" ca="1">IF(INDIRECT(ADDRESS(3+$AM119,20,,,"var"))&lt;&gt;"D50",INDIRECT(ADDRESS(3+$AM119,20,,,"var")),NULL)</f>
        <v>0</v>
      </c>
      <c r="BG119" s="64" cm="1">
        <f t="array" aca="1" ref="BG119" ca="1">IF(INDIRECT(ADDRESS(3+$AM119,21,,,"var"))&lt;&gt;"D90",INDIRECT(ADDRESS(3+$AM119,21,,,"var")),NULL)</f>
        <v>0</v>
      </c>
      <c r="BH119" s="64" cm="1">
        <f t="array" aca="1" ref="BH119" ca="1">IF(INDIRECT(ADDRESS(3+$AM119,22,,,"var"))&lt;&gt;"Carney Funnel (s/50g)",INDIRECT(ADDRESS(3+$AM119,22,,,"var")),NULL)</f>
        <v>0</v>
      </c>
      <c r="BI119" s="64" cm="1">
        <f t="array" aca="1" ref="BI119" ca="1">IF(INDIRECT(ADDRESS(3+$AM119,23,,,"var"))&lt;&gt;"Schuttdichte",INDIRECT(ADDRESS(3+$AM119,23,,,"var")),NULL)</f>
        <v>0</v>
      </c>
      <c r="BJ119" s="64" cm="1">
        <f t="array" aca="1" ref="BJ119" ca="1">IF(INDIRECT(ADDRESS(3+$AM119,24,,,"var"))&lt;&gt;"Klopfdichte",INDIRECT(ADDRESS(3+$AM119,24,,,"var")),NULL)</f>
        <v>0</v>
      </c>
      <c r="BK119" s="81"/>
      <c r="BL119" t="str">
        <f>var!AB$4</f>
        <v>parameter and powder check</v>
      </c>
      <c r="BM119" s="93">
        <v>20190328</v>
      </c>
      <c r="BO119"/>
    </row>
    <row r="120" spans="1:67">
      <c r="A120" s="75">
        <v>4</v>
      </c>
      <c r="B120" s="75">
        <v>46</v>
      </c>
      <c r="C120" s="10" t="str">
        <f>var!Z$5</f>
        <v>Aconity</v>
      </c>
      <c r="D120" s="10" t="str">
        <f>var!AG$6</f>
        <v>Alaf parameter development</v>
      </c>
      <c r="E120" s="10">
        <v>600</v>
      </c>
      <c r="F120" s="11">
        <v>1500</v>
      </c>
      <c r="G120" s="93">
        <v>30</v>
      </c>
      <c r="H120" s="93">
        <v>0.19</v>
      </c>
      <c r="I120" s="93">
        <v>400</v>
      </c>
      <c r="J120" s="10" t="str">
        <f>var!AD$2</f>
        <v>Density cube</v>
      </c>
      <c r="L120" s="81"/>
      <c r="M120" s="28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23">
        <f t="shared" si="2"/>
        <v>30.780000000000005</v>
      </c>
      <c r="AI120" s="23">
        <f t="shared" si="3"/>
        <v>70.175438596491219</v>
      </c>
      <c r="AJ120" s="81"/>
      <c r="AK120" s="92">
        <v>97.65</v>
      </c>
      <c r="AL120" s="28" t="str" cm="1">
        <f t="array" aca="1" ref="AL120" ca="1">IF(INDIRECT(ADDRESS(3+AM120,2,,,"var"))&lt;&gt;"Name of powder",INDIRECT(ADDRESS(3+AM120,2,,,"var")),NULL)</f>
        <v>AlMgty80</v>
      </c>
      <c r="AM120" s="77">
        <v>-1</v>
      </c>
      <c r="AN120" s="81"/>
      <c r="AO120" s="61" cm="1">
        <f t="array" aca="1" ref="AO120" ca="1">IF(INDIRECT(ADDRESS(3+$AM120,3,,,"var"))&lt;&gt;"&lt;=&gt;",INDIRECT(ADDRESS(3+$AM120,3,,,"var")),NULL)</f>
        <v>0</v>
      </c>
      <c r="AP120" s="61" cm="1">
        <f t="array" aca="1" ref="AP120" ca="1">IF(INDIRECT(ADDRESS(3+$AM120,4,,,"var"))&lt;&gt;"Si",INDIRECT(ADDRESS(3+$AM120,4,,,"var")),NULL)</f>
        <v>0</v>
      </c>
      <c r="AQ120" s="61" cm="1">
        <f t="array" aca="1" ref="AQ120" ca="1">IF(INDIRECT(ADDRESS(3+$AM120,5,,,"var"))&lt;&gt;"&lt;=&gt;",INDIRECT(ADDRESS(3+$AM120,5,,,"var")),NULL)</f>
        <v>0</v>
      </c>
      <c r="AR120" s="61" cm="1">
        <f t="array" aca="1" ref="AR120" ca="1">IF(INDIRECT(ADDRESS(3+$AM120,6,,,"var"))&lt;&gt;"Fe",INDIRECT(ADDRESS(3+$AM120,6,,,"var")),NULL)</f>
        <v>0.15</v>
      </c>
      <c r="AS120" s="61" t="str" cm="1">
        <f t="array" aca="1" ref="AS120" ca="1">IF(INDIRECT(ADDRESS(3+$AM120,7,,,"var"))&lt;&gt;"&lt;=&gt;",INDIRECT(ADDRESS(3+$AM120,7,,,"var")),NULL)</f>
        <v>&lt;</v>
      </c>
      <c r="AT120" s="61" cm="1">
        <f t="array" aca="1" ref="AT120" ca="1">IF(INDIRECT(ADDRESS(3+$AM120,8,,,"var"))&lt;&gt;"Cu",INDIRECT(ADDRESS(3+$AM120,8,,,"var")),NULL)</f>
        <v>0.01</v>
      </c>
      <c r="AU120" s="61" cm="1">
        <f t="array" aca="1" ref="AU120" ca="1">IF(INDIRECT(ADDRESS(3+$AM120,9,,,"var"))&lt;&gt;"&lt;=&gt;",INDIRECT(ADDRESS(3+$AM120,9,,,"var")),NULL)</f>
        <v>0</v>
      </c>
      <c r="AV120" s="61" cm="1">
        <f t="array" aca="1" ref="AV120" ca="1">IF(INDIRECT(ADDRESS(3+$AM120,10,,,"var"))&lt;&gt;"Mn",INDIRECT(ADDRESS(3+$AM120,10,,,"var")),NULL)</f>
        <v>0</v>
      </c>
      <c r="AW120" s="61" cm="1">
        <f t="array" aca="1" ref="AW120" ca="1">IF(INDIRECT(ADDRESS(3+$AM120,11,,,"var"))&lt;&gt;"&lt;=&gt;",INDIRECT(ADDRESS(3+$AM120,11,,,"var")),NULL)</f>
        <v>0</v>
      </c>
      <c r="AX120" s="61" cm="1">
        <f t="array" aca="1" ref="AX120" ca="1">IF(INDIRECT(ADDRESS(3+$AM120,12,,,"var"))&lt;&gt;"Mg",INDIRECT(ADDRESS(3+$AM120,12,,,"var")),NULL)</f>
        <v>8.32</v>
      </c>
      <c r="AY120" s="61" cm="1">
        <f t="array" aca="1" ref="AY120" ca="1">IF(INDIRECT(ADDRESS(3+$AM120,13,,,"var"))&lt;&gt;"&lt;=&gt;",INDIRECT(ADDRESS(3+$AM120,13,,,"var")),NULL)</f>
        <v>0</v>
      </c>
      <c r="AZ120" s="61" cm="1">
        <f t="array" aca="1" ref="AZ120" ca="1">IF(INDIRECT(ADDRESS(3+$AM120,14,,,"var"))&lt;&gt;"Be",INDIRECT(ADDRESS(3+$AM120,14,,,"var")),NULL)</f>
        <v>0</v>
      </c>
      <c r="BA120" s="61" cm="1">
        <f t="array" aca="1" ref="BA120" ca="1">IF(INDIRECT(ADDRESS(3+$AM120,15,,,"var"))&lt;&gt;"&lt;=&gt;",INDIRECT(ADDRESS(3+$AM120,15,,,"var")),NULL)</f>
        <v>0</v>
      </c>
      <c r="BB120" s="61" cm="1">
        <f t="array" aca="1" ref="BB120" ca="1">IF(INDIRECT(ADDRESS(3+$AM120,16,,,"var"))&lt;&gt;"Zn",INDIRECT(ADDRESS(3+$AM120,16,,,"var")),NULL)</f>
        <v>0</v>
      </c>
      <c r="BC120" s="61" t="str" cm="1">
        <f t="array" aca="1" ref="BC120" ca="1">IF(INDIRECT(ADDRESS(3+$AM120,17,,,"var"))&lt;&gt;"&lt;=&gt;",INDIRECT(ADDRESS(3+$AM120,17,,,"var")),NULL)</f>
        <v>&lt;</v>
      </c>
      <c r="BD120" s="61" cm="1">
        <f t="array" aca="1" ref="BD120" ca="1">IF(INDIRECT(ADDRESS(3+$AM120,18,,,"var"))&lt;&gt;"Ti",INDIRECT(ADDRESS(3+$AM120,18,,,"var")),NULL)</f>
        <v>0.01</v>
      </c>
      <c r="BE120" s="64" cm="1">
        <f t="array" aca="1" ref="BE120" ca="1">IF(INDIRECT(ADDRESS(3+$AM120,19,,,"var"))&lt;&gt;"D10",INDIRECT(ADDRESS(3+$AM120,19,,,"var")),NULL)</f>
        <v>0</v>
      </c>
      <c r="BF120" s="64" cm="1">
        <f t="array" aca="1" ref="BF120" ca="1">IF(INDIRECT(ADDRESS(3+$AM120,20,,,"var"))&lt;&gt;"D50",INDIRECT(ADDRESS(3+$AM120,20,,,"var")),NULL)</f>
        <v>0</v>
      </c>
      <c r="BG120" s="64" cm="1">
        <f t="array" aca="1" ref="BG120" ca="1">IF(INDIRECT(ADDRESS(3+$AM120,21,,,"var"))&lt;&gt;"D90",INDIRECT(ADDRESS(3+$AM120,21,,,"var")),NULL)</f>
        <v>0</v>
      </c>
      <c r="BH120" s="64" cm="1">
        <f t="array" aca="1" ref="BH120" ca="1">IF(INDIRECT(ADDRESS(3+$AM120,22,,,"var"))&lt;&gt;"Carney Funnel (s/50g)",INDIRECT(ADDRESS(3+$AM120,22,,,"var")),NULL)</f>
        <v>0</v>
      </c>
      <c r="BI120" s="64" cm="1">
        <f t="array" aca="1" ref="BI120" ca="1">IF(INDIRECT(ADDRESS(3+$AM120,23,,,"var"))&lt;&gt;"Schuttdichte",INDIRECT(ADDRESS(3+$AM120,23,,,"var")),NULL)</f>
        <v>0</v>
      </c>
      <c r="BJ120" s="64" cm="1">
        <f t="array" aca="1" ref="BJ120" ca="1">IF(INDIRECT(ADDRESS(3+$AM120,24,,,"var"))&lt;&gt;"Klopfdichte",INDIRECT(ADDRESS(3+$AM120,24,,,"var")),NULL)</f>
        <v>0</v>
      </c>
      <c r="BK120" s="81"/>
      <c r="BL120" t="str">
        <f>var!AB$4</f>
        <v>parameter and powder check</v>
      </c>
      <c r="BM120" s="93">
        <v>20190329</v>
      </c>
      <c r="BO120"/>
    </row>
    <row r="121" spans="1:67">
      <c r="A121" s="75">
        <v>4</v>
      </c>
      <c r="B121" s="75">
        <v>47</v>
      </c>
      <c r="C121" s="10" t="str">
        <f>var!Z$5</f>
        <v>Aconity</v>
      </c>
      <c r="D121" s="10" t="str">
        <f>var!AG$6</f>
        <v>Alaf parameter development</v>
      </c>
      <c r="E121" s="10">
        <v>400</v>
      </c>
      <c r="F121" s="11">
        <v>1000</v>
      </c>
      <c r="G121" s="93">
        <v>30</v>
      </c>
      <c r="H121" s="93">
        <v>0.19</v>
      </c>
      <c r="I121" s="93">
        <v>300</v>
      </c>
      <c r="J121" s="10" t="str">
        <f>var!AD$2</f>
        <v>Density cube</v>
      </c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>
        <f t="shared" si="2"/>
        <v>20.52</v>
      </c>
      <c r="AI121" s="81">
        <f t="shared" si="3"/>
        <v>70.175438596491219</v>
      </c>
      <c r="AJ121" s="81"/>
      <c r="AK121" s="92">
        <v>97.6</v>
      </c>
      <c r="AL121" s="28" t="str" cm="1">
        <f t="array" aca="1" ref="AL121" ca="1">IF(INDIRECT(ADDRESS(3+AM121,2,,,"var"))&lt;&gt;"Name of powder",INDIRECT(ADDRESS(3+AM121,2,,,"var")),NULL)</f>
        <v>AlMgty80</v>
      </c>
      <c r="AM121" s="77">
        <v>-1</v>
      </c>
      <c r="AN121" s="81"/>
      <c r="AO121" s="61" cm="1">
        <f t="array" aca="1" ref="AO121" ca="1">IF(INDIRECT(ADDRESS(3+$AM121,3,,,"var"))&lt;&gt;"&lt;=&gt;",INDIRECT(ADDRESS(3+$AM121,3,,,"var")),NULL)</f>
        <v>0</v>
      </c>
      <c r="AP121" s="61" cm="1">
        <f t="array" aca="1" ref="AP121" ca="1">IF(INDIRECT(ADDRESS(3+$AM121,4,,,"var"))&lt;&gt;"Si",INDIRECT(ADDRESS(3+$AM121,4,,,"var")),NULL)</f>
        <v>0</v>
      </c>
      <c r="AQ121" s="61" cm="1">
        <f t="array" aca="1" ref="AQ121" ca="1">IF(INDIRECT(ADDRESS(3+$AM121,5,,,"var"))&lt;&gt;"&lt;=&gt;",INDIRECT(ADDRESS(3+$AM121,5,,,"var")),NULL)</f>
        <v>0</v>
      </c>
      <c r="AR121" s="61" cm="1">
        <f t="array" aca="1" ref="AR121" ca="1">IF(INDIRECT(ADDRESS(3+$AM121,6,,,"var"))&lt;&gt;"Fe",INDIRECT(ADDRESS(3+$AM121,6,,,"var")),NULL)</f>
        <v>0.15</v>
      </c>
      <c r="AS121" s="61" t="str" cm="1">
        <f t="array" aca="1" ref="AS121" ca="1">IF(INDIRECT(ADDRESS(3+$AM121,7,,,"var"))&lt;&gt;"&lt;=&gt;",INDIRECT(ADDRESS(3+$AM121,7,,,"var")),NULL)</f>
        <v>&lt;</v>
      </c>
      <c r="AT121" s="61" cm="1">
        <f t="array" aca="1" ref="AT121" ca="1">IF(INDIRECT(ADDRESS(3+$AM121,8,,,"var"))&lt;&gt;"Cu",INDIRECT(ADDRESS(3+$AM121,8,,,"var")),NULL)</f>
        <v>0.01</v>
      </c>
      <c r="AU121" s="61" cm="1">
        <f t="array" aca="1" ref="AU121" ca="1">IF(INDIRECT(ADDRESS(3+$AM121,9,,,"var"))&lt;&gt;"&lt;=&gt;",INDIRECT(ADDRESS(3+$AM121,9,,,"var")),NULL)</f>
        <v>0</v>
      </c>
      <c r="AV121" s="61" cm="1">
        <f t="array" aca="1" ref="AV121" ca="1">IF(INDIRECT(ADDRESS(3+$AM121,10,,,"var"))&lt;&gt;"Mn",INDIRECT(ADDRESS(3+$AM121,10,,,"var")),NULL)</f>
        <v>0</v>
      </c>
      <c r="AW121" s="61" cm="1">
        <f t="array" aca="1" ref="AW121" ca="1">IF(INDIRECT(ADDRESS(3+$AM121,11,,,"var"))&lt;&gt;"&lt;=&gt;",INDIRECT(ADDRESS(3+$AM121,11,,,"var")),NULL)</f>
        <v>0</v>
      </c>
      <c r="AX121" s="61" cm="1">
        <f t="array" aca="1" ref="AX121" ca="1">IF(INDIRECT(ADDRESS(3+$AM121,12,,,"var"))&lt;&gt;"Mg",INDIRECT(ADDRESS(3+$AM121,12,,,"var")),NULL)</f>
        <v>8.32</v>
      </c>
      <c r="AY121" s="61" cm="1">
        <f t="array" aca="1" ref="AY121" ca="1">IF(INDIRECT(ADDRESS(3+$AM121,13,,,"var"))&lt;&gt;"&lt;=&gt;",INDIRECT(ADDRESS(3+$AM121,13,,,"var")),NULL)</f>
        <v>0</v>
      </c>
      <c r="AZ121" s="61" cm="1">
        <f t="array" aca="1" ref="AZ121" ca="1">IF(INDIRECT(ADDRESS(3+$AM121,14,,,"var"))&lt;&gt;"Be",INDIRECT(ADDRESS(3+$AM121,14,,,"var")),NULL)</f>
        <v>0</v>
      </c>
      <c r="BA121" s="61" cm="1">
        <f t="array" aca="1" ref="BA121" ca="1">IF(INDIRECT(ADDRESS(3+$AM121,15,,,"var"))&lt;&gt;"&lt;=&gt;",INDIRECT(ADDRESS(3+$AM121,15,,,"var")),NULL)</f>
        <v>0</v>
      </c>
      <c r="BB121" s="61" cm="1">
        <f t="array" aca="1" ref="BB121" ca="1">IF(INDIRECT(ADDRESS(3+$AM121,16,,,"var"))&lt;&gt;"Zn",INDIRECT(ADDRESS(3+$AM121,16,,,"var")),NULL)</f>
        <v>0</v>
      </c>
      <c r="BC121" s="61" t="str" cm="1">
        <f t="array" aca="1" ref="BC121" ca="1">IF(INDIRECT(ADDRESS(3+$AM121,17,,,"var"))&lt;&gt;"&lt;=&gt;",INDIRECT(ADDRESS(3+$AM121,17,,,"var")),NULL)</f>
        <v>&lt;</v>
      </c>
      <c r="BD121" s="61" cm="1">
        <f t="array" aca="1" ref="BD121" ca="1">IF(INDIRECT(ADDRESS(3+$AM121,18,,,"var"))&lt;&gt;"Ti",INDIRECT(ADDRESS(3+$AM121,18,,,"var")),NULL)</f>
        <v>0.01</v>
      </c>
      <c r="BE121" s="64" cm="1">
        <f t="array" aca="1" ref="BE121" ca="1">IF(INDIRECT(ADDRESS(3+$AM121,19,,,"var"))&lt;&gt;"D10",INDIRECT(ADDRESS(3+$AM121,19,,,"var")),NULL)</f>
        <v>0</v>
      </c>
      <c r="BF121" s="64" cm="1">
        <f t="array" aca="1" ref="BF121" ca="1">IF(INDIRECT(ADDRESS(3+$AM121,20,,,"var"))&lt;&gt;"D50",INDIRECT(ADDRESS(3+$AM121,20,,,"var")),NULL)</f>
        <v>0</v>
      </c>
      <c r="BG121" s="64" cm="1">
        <f t="array" aca="1" ref="BG121" ca="1">IF(INDIRECT(ADDRESS(3+$AM121,21,,,"var"))&lt;&gt;"D90",INDIRECT(ADDRESS(3+$AM121,21,,,"var")),NULL)</f>
        <v>0</v>
      </c>
      <c r="BH121" s="64" cm="1">
        <f t="array" aca="1" ref="BH121" ca="1">IF(INDIRECT(ADDRESS(3+$AM121,22,,,"var"))&lt;&gt;"Carney Funnel (s/50g)",INDIRECT(ADDRESS(3+$AM121,22,,,"var")),NULL)</f>
        <v>0</v>
      </c>
      <c r="BI121" s="64" cm="1">
        <f t="array" aca="1" ref="BI121" ca="1">IF(INDIRECT(ADDRESS(3+$AM121,23,,,"var"))&lt;&gt;"Schuttdichte",INDIRECT(ADDRESS(3+$AM121,23,,,"var")),NULL)</f>
        <v>0</v>
      </c>
      <c r="BJ121" s="64" cm="1">
        <f t="array" aca="1" ref="BJ121" ca="1">IF(INDIRECT(ADDRESS(3+$AM121,24,,,"var"))&lt;&gt;"Klopfdichte",INDIRECT(ADDRESS(3+$AM121,24,,,"var")),NULL)</f>
        <v>0</v>
      </c>
      <c r="BK121" s="81"/>
      <c r="BL121" t="str">
        <f>var!AB$4</f>
        <v>parameter and powder check</v>
      </c>
      <c r="BM121" s="93">
        <v>20190328</v>
      </c>
      <c r="BO121"/>
    </row>
    <row r="122" spans="1:67">
      <c r="A122" s="75">
        <v>4</v>
      </c>
      <c r="B122" s="75">
        <v>48</v>
      </c>
      <c r="C122" s="10" t="str">
        <f>var!Z$5</f>
        <v>Aconity</v>
      </c>
      <c r="D122" s="10" t="str">
        <f>var!AG$6</f>
        <v>Alaf parameter development</v>
      </c>
      <c r="E122" s="10">
        <v>600</v>
      </c>
      <c r="F122" s="11">
        <v>1500</v>
      </c>
      <c r="G122" s="93">
        <v>30</v>
      </c>
      <c r="H122" s="93">
        <v>0.19</v>
      </c>
      <c r="I122" s="93">
        <v>200</v>
      </c>
      <c r="J122" s="10" t="str">
        <f>var!AD$2</f>
        <v>Density cube</v>
      </c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>
        <f t="shared" si="2"/>
        <v>30.780000000000005</v>
      </c>
      <c r="AI122" s="81">
        <f t="shared" si="3"/>
        <v>70.175438596491219</v>
      </c>
      <c r="AJ122" s="81"/>
      <c r="AK122" s="92">
        <v>97.6</v>
      </c>
      <c r="AL122" s="28" t="str" cm="1">
        <f t="array" aca="1" ref="AL122" ca="1">IF(INDIRECT(ADDRESS(3+AM122,2,,,"var"))&lt;&gt;"Name of powder",INDIRECT(ADDRESS(3+AM122,2,,,"var")),NULL)</f>
        <v>AlMgty80</v>
      </c>
      <c r="AM122" s="77">
        <v>-1</v>
      </c>
      <c r="AN122" s="81"/>
      <c r="AO122" s="61" cm="1">
        <f t="array" aca="1" ref="AO122" ca="1">IF(INDIRECT(ADDRESS(3+$AM122,3,,,"var"))&lt;&gt;"&lt;=&gt;",INDIRECT(ADDRESS(3+$AM122,3,,,"var")),NULL)</f>
        <v>0</v>
      </c>
      <c r="AP122" s="61" cm="1">
        <f t="array" aca="1" ref="AP122" ca="1">IF(INDIRECT(ADDRESS(3+$AM122,4,,,"var"))&lt;&gt;"Si",INDIRECT(ADDRESS(3+$AM122,4,,,"var")),NULL)</f>
        <v>0</v>
      </c>
      <c r="AQ122" s="61" cm="1">
        <f t="array" aca="1" ref="AQ122" ca="1">IF(INDIRECT(ADDRESS(3+$AM122,5,,,"var"))&lt;&gt;"&lt;=&gt;",INDIRECT(ADDRESS(3+$AM122,5,,,"var")),NULL)</f>
        <v>0</v>
      </c>
      <c r="AR122" s="61" cm="1">
        <f t="array" aca="1" ref="AR122" ca="1">IF(INDIRECT(ADDRESS(3+$AM122,6,,,"var"))&lt;&gt;"Fe",INDIRECT(ADDRESS(3+$AM122,6,,,"var")),NULL)</f>
        <v>0.15</v>
      </c>
      <c r="AS122" s="61" t="str" cm="1">
        <f t="array" aca="1" ref="AS122" ca="1">IF(INDIRECT(ADDRESS(3+$AM122,7,,,"var"))&lt;&gt;"&lt;=&gt;",INDIRECT(ADDRESS(3+$AM122,7,,,"var")),NULL)</f>
        <v>&lt;</v>
      </c>
      <c r="AT122" s="61" cm="1">
        <f t="array" aca="1" ref="AT122" ca="1">IF(INDIRECT(ADDRESS(3+$AM122,8,,,"var"))&lt;&gt;"Cu",INDIRECT(ADDRESS(3+$AM122,8,,,"var")),NULL)</f>
        <v>0.01</v>
      </c>
      <c r="AU122" s="61" cm="1">
        <f t="array" aca="1" ref="AU122" ca="1">IF(INDIRECT(ADDRESS(3+$AM122,9,,,"var"))&lt;&gt;"&lt;=&gt;",INDIRECT(ADDRESS(3+$AM122,9,,,"var")),NULL)</f>
        <v>0</v>
      </c>
      <c r="AV122" s="61" cm="1">
        <f t="array" aca="1" ref="AV122" ca="1">IF(INDIRECT(ADDRESS(3+$AM122,10,,,"var"))&lt;&gt;"Mn",INDIRECT(ADDRESS(3+$AM122,10,,,"var")),NULL)</f>
        <v>0</v>
      </c>
      <c r="AW122" s="61" cm="1">
        <f t="array" aca="1" ref="AW122" ca="1">IF(INDIRECT(ADDRESS(3+$AM122,11,,,"var"))&lt;&gt;"&lt;=&gt;",INDIRECT(ADDRESS(3+$AM122,11,,,"var")),NULL)</f>
        <v>0</v>
      </c>
      <c r="AX122" s="61" cm="1">
        <f t="array" aca="1" ref="AX122" ca="1">IF(INDIRECT(ADDRESS(3+$AM122,12,,,"var"))&lt;&gt;"Mg",INDIRECT(ADDRESS(3+$AM122,12,,,"var")),NULL)</f>
        <v>8.32</v>
      </c>
      <c r="AY122" s="61" cm="1">
        <f t="array" aca="1" ref="AY122" ca="1">IF(INDIRECT(ADDRESS(3+$AM122,13,,,"var"))&lt;&gt;"&lt;=&gt;",INDIRECT(ADDRESS(3+$AM122,13,,,"var")),NULL)</f>
        <v>0</v>
      </c>
      <c r="AZ122" s="61" cm="1">
        <f t="array" aca="1" ref="AZ122" ca="1">IF(INDIRECT(ADDRESS(3+$AM122,14,,,"var"))&lt;&gt;"Be",INDIRECT(ADDRESS(3+$AM122,14,,,"var")),NULL)</f>
        <v>0</v>
      </c>
      <c r="BA122" s="61" cm="1">
        <f t="array" aca="1" ref="BA122" ca="1">IF(INDIRECT(ADDRESS(3+$AM122,15,,,"var"))&lt;&gt;"&lt;=&gt;",INDIRECT(ADDRESS(3+$AM122,15,,,"var")),NULL)</f>
        <v>0</v>
      </c>
      <c r="BB122" s="61" cm="1">
        <f t="array" aca="1" ref="BB122" ca="1">IF(INDIRECT(ADDRESS(3+$AM122,16,,,"var"))&lt;&gt;"Zn",INDIRECT(ADDRESS(3+$AM122,16,,,"var")),NULL)</f>
        <v>0</v>
      </c>
      <c r="BC122" s="61" t="str" cm="1">
        <f t="array" aca="1" ref="BC122" ca="1">IF(INDIRECT(ADDRESS(3+$AM122,17,,,"var"))&lt;&gt;"&lt;=&gt;",INDIRECT(ADDRESS(3+$AM122,17,,,"var")),NULL)</f>
        <v>&lt;</v>
      </c>
      <c r="BD122" s="61" cm="1">
        <f t="array" aca="1" ref="BD122" ca="1">IF(INDIRECT(ADDRESS(3+$AM122,18,,,"var"))&lt;&gt;"Ti",INDIRECT(ADDRESS(3+$AM122,18,,,"var")),NULL)</f>
        <v>0.01</v>
      </c>
      <c r="BE122" s="64" cm="1">
        <f t="array" aca="1" ref="BE122" ca="1">IF(INDIRECT(ADDRESS(3+$AM122,19,,,"var"))&lt;&gt;"D10",INDIRECT(ADDRESS(3+$AM122,19,,,"var")),NULL)</f>
        <v>0</v>
      </c>
      <c r="BF122" s="64" cm="1">
        <f t="array" aca="1" ref="BF122" ca="1">IF(INDIRECT(ADDRESS(3+$AM122,20,,,"var"))&lt;&gt;"D50",INDIRECT(ADDRESS(3+$AM122,20,,,"var")),NULL)</f>
        <v>0</v>
      </c>
      <c r="BG122" s="64" cm="1">
        <f t="array" aca="1" ref="BG122" ca="1">IF(INDIRECT(ADDRESS(3+$AM122,21,,,"var"))&lt;&gt;"D90",INDIRECT(ADDRESS(3+$AM122,21,,,"var")),NULL)</f>
        <v>0</v>
      </c>
      <c r="BH122" s="64" cm="1">
        <f t="array" aca="1" ref="BH122" ca="1">IF(INDIRECT(ADDRESS(3+$AM122,22,,,"var"))&lt;&gt;"Carney Funnel (s/50g)",INDIRECT(ADDRESS(3+$AM122,22,,,"var")),NULL)</f>
        <v>0</v>
      </c>
      <c r="BI122" s="64" cm="1">
        <f t="array" aca="1" ref="BI122" ca="1">IF(INDIRECT(ADDRESS(3+$AM122,23,,,"var"))&lt;&gt;"Schuttdichte",INDIRECT(ADDRESS(3+$AM122,23,,,"var")),NULL)</f>
        <v>0</v>
      </c>
      <c r="BJ122" s="64" cm="1">
        <f t="array" aca="1" ref="BJ122" ca="1">IF(INDIRECT(ADDRESS(3+$AM122,24,,,"var"))&lt;&gt;"Klopfdichte",INDIRECT(ADDRESS(3+$AM122,24,,,"var")),NULL)</f>
        <v>0</v>
      </c>
      <c r="BK122" s="81"/>
      <c r="BL122" t="str">
        <f>var!AB$4</f>
        <v>parameter and powder check</v>
      </c>
      <c r="BM122" s="93">
        <v>20190319</v>
      </c>
      <c r="BO122"/>
    </row>
    <row r="123" spans="1:67">
      <c r="A123" s="75">
        <v>4</v>
      </c>
      <c r="B123" s="75">
        <v>49</v>
      </c>
      <c r="C123" s="10" t="str">
        <f>var!Z$5</f>
        <v>Aconity</v>
      </c>
      <c r="D123" s="10" t="str">
        <f>var!AG$6</f>
        <v>Alaf parameter development</v>
      </c>
      <c r="E123" s="10">
        <v>400</v>
      </c>
      <c r="F123" s="11">
        <v>1700</v>
      </c>
      <c r="G123" s="93">
        <v>30</v>
      </c>
      <c r="H123" s="93">
        <v>0.19</v>
      </c>
      <c r="I123" s="93">
        <v>300</v>
      </c>
      <c r="J123" s="10" t="str">
        <f>var!AD$2</f>
        <v>Density cube</v>
      </c>
      <c r="K123" s="81"/>
      <c r="L123" s="81"/>
      <c r="M123" s="28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23">
        <f t="shared" si="2"/>
        <v>34.884</v>
      </c>
      <c r="AI123" s="23">
        <f t="shared" si="3"/>
        <v>41.279669762641902</v>
      </c>
      <c r="AJ123" s="81"/>
      <c r="AK123" s="92">
        <v>97.59</v>
      </c>
      <c r="AL123" s="28" t="str" cm="1">
        <f t="array" aca="1" ref="AL123" ca="1">IF(INDIRECT(ADDRESS(3+AM123,2,,,"var"))&lt;&gt;"Name of powder",INDIRECT(ADDRESS(3+AM123,2,,,"var")),NULL)</f>
        <v>AlMgty80</v>
      </c>
      <c r="AM123" s="77">
        <v>-1</v>
      </c>
      <c r="AN123" s="81"/>
      <c r="AO123" s="61" cm="1">
        <f t="array" aca="1" ref="AO123" ca="1">IF(INDIRECT(ADDRESS(3+$AM123,3,,,"var"))&lt;&gt;"&lt;=&gt;",INDIRECT(ADDRESS(3+$AM123,3,,,"var")),NULL)</f>
        <v>0</v>
      </c>
      <c r="AP123" s="61" cm="1">
        <f t="array" aca="1" ref="AP123" ca="1">IF(INDIRECT(ADDRESS(3+$AM123,4,,,"var"))&lt;&gt;"Si",INDIRECT(ADDRESS(3+$AM123,4,,,"var")),NULL)</f>
        <v>0</v>
      </c>
      <c r="AQ123" s="61" cm="1">
        <f t="array" aca="1" ref="AQ123" ca="1">IF(INDIRECT(ADDRESS(3+$AM123,5,,,"var"))&lt;&gt;"&lt;=&gt;",INDIRECT(ADDRESS(3+$AM123,5,,,"var")),NULL)</f>
        <v>0</v>
      </c>
      <c r="AR123" s="61" cm="1">
        <f t="array" aca="1" ref="AR123" ca="1">IF(INDIRECT(ADDRESS(3+$AM123,6,,,"var"))&lt;&gt;"Fe",INDIRECT(ADDRESS(3+$AM123,6,,,"var")),NULL)</f>
        <v>0.15</v>
      </c>
      <c r="AS123" s="61" t="str" cm="1">
        <f t="array" aca="1" ref="AS123" ca="1">IF(INDIRECT(ADDRESS(3+$AM123,7,,,"var"))&lt;&gt;"&lt;=&gt;",INDIRECT(ADDRESS(3+$AM123,7,,,"var")),NULL)</f>
        <v>&lt;</v>
      </c>
      <c r="AT123" s="61" cm="1">
        <f t="array" aca="1" ref="AT123" ca="1">IF(INDIRECT(ADDRESS(3+$AM123,8,,,"var"))&lt;&gt;"Cu",INDIRECT(ADDRESS(3+$AM123,8,,,"var")),NULL)</f>
        <v>0.01</v>
      </c>
      <c r="AU123" s="61" cm="1">
        <f t="array" aca="1" ref="AU123" ca="1">IF(INDIRECT(ADDRESS(3+$AM123,9,,,"var"))&lt;&gt;"&lt;=&gt;",INDIRECT(ADDRESS(3+$AM123,9,,,"var")),NULL)</f>
        <v>0</v>
      </c>
      <c r="AV123" s="61" cm="1">
        <f t="array" aca="1" ref="AV123" ca="1">IF(INDIRECT(ADDRESS(3+$AM123,10,,,"var"))&lt;&gt;"Mn",INDIRECT(ADDRESS(3+$AM123,10,,,"var")),NULL)</f>
        <v>0</v>
      </c>
      <c r="AW123" s="61" cm="1">
        <f t="array" aca="1" ref="AW123" ca="1">IF(INDIRECT(ADDRESS(3+$AM123,11,,,"var"))&lt;&gt;"&lt;=&gt;",INDIRECT(ADDRESS(3+$AM123,11,,,"var")),NULL)</f>
        <v>0</v>
      </c>
      <c r="AX123" s="61" cm="1">
        <f t="array" aca="1" ref="AX123" ca="1">IF(INDIRECT(ADDRESS(3+$AM123,12,,,"var"))&lt;&gt;"Mg",INDIRECT(ADDRESS(3+$AM123,12,,,"var")),NULL)</f>
        <v>8.32</v>
      </c>
      <c r="AY123" s="61" cm="1">
        <f t="array" aca="1" ref="AY123" ca="1">IF(INDIRECT(ADDRESS(3+$AM123,13,,,"var"))&lt;&gt;"&lt;=&gt;",INDIRECT(ADDRESS(3+$AM123,13,,,"var")),NULL)</f>
        <v>0</v>
      </c>
      <c r="AZ123" s="61" cm="1">
        <f t="array" aca="1" ref="AZ123" ca="1">IF(INDIRECT(ADDRESS(3+$AM123,14,,,"var"))&lt;&gt;"Be",INDIRECT(ADDRESS(3+$AM123,14,,,"var")),NULL)</f>
        <v>0</v>
      </c>
      <c r="BA123" s="61" cm="1">
        <f t="array" aca="1" ref="BA123" ca="1">IF(INDIRECT(ADDRESS(3+$AM123,15,,,"var"))&lt;&gt;"&lt;=&gt;",INDIRECT(ADDRESS(3+$AM123,15,,,"var")),NULL)</f>
        <v>0</v>
      </c>
      <c r="BB123" s="61" cm="1">
        <f t="array" aca="1" ref="BB123" ca="1">IF(INDIRECT(ADDRESS(3+$AM123,16,,,"var"))&lt;&gt;"Zn",INDIRECT(ADDRESS(3+$AM123,16,,,"var")),NULL)</f>
        <v>0</v>
      </c>
      <c r="BC123" s="61" t="str" cm="1">
        <f t="array" aca="1" ref="BC123" ca="1">IF(INDIRECT(ADDRESS(3+$AM123,17,,,"var"))&lt;&gt;"&lt;=&gt;",INDIRECT(ADDRESS(3+$AM123,17,,,"var")),NULL)</f>
        <v>&lt;</v>
      </c>
      <c r="BD123" s="61" cm="1">
        <f t="array" aca="1" ref="BD123" ca="1">IF(INDIRECT(ADDRESS(3+$AM123,18,,,"var"))&lt;&gt;"Ti",INDIRECT(ADDRESS(3+$AM123,18,,,"var")),NULL)</f>
        <v>0.01</v>
      </c>
      <c r="BE123" s="64" cm="1">
        <f t="array" aca="1" ref="BE123" ca="1">IF(INDIRECT(ADDRESS(3+$AM123,19,,,"var"))&lt;&gt;"D10",INDIRECT(ADDRESS(3+$AM123,19,,,"var")),NULL)</f>
        <v>0</v>
      </c>
      <c r="BF123" s="64" cm="1">
        <f t="array" aca="1" ref="BF123" ca="1">IF(INDIRECT(ADDRESS(3+$AM123,20,,,"var"))&lt;&gt;"D50",INDIRECT(ADDRESS(3+$AM123,20,,,"var")),NULL)</f>
        <v>0</v>
      </c>
      <c r="BG123" s="64" cm="1">
        <f t="array" aca="1" ref="BG123" ca="1">IF(INDIRECT(ADDRESS(3+$AM123,21,,,"var"))&lt;&gt;"D90",INDIRECT(ADDRESS(3+$AM123,21,,,"var")),NULL)</f>
        <v>0</v>
      </c>
      <c r="BH123" s="64" cm="1">
        <f t="array" aca="1" ref="BH123" ca="1">IF(INDIRECT(ADDRESS(3+$AM123,22,,,"var"))&lt;&gt;"Carney Funnel (s/50g)",INDIRECT(ADDRESS(3+$AM123,22,,,"var")),NULL)</f>
        <v>0</v>
      </c>
      <c r="BI123" s="64" cm="1">
        <f t="array" aca="1" ref="BI123" ca="1">IF(INDIRECT(ADDRESS(3+$AM123,23,,,"var"))&lt;&gt;"Schuttdichte",INDIRECT(ADDRESS(3+$AM123,23,,,"var")),NULL)</f>
        <v>0</v>
      </c>
      <c r="BJ123" s="64" cm="1">
        <f t="array" aca="1" ref="BJ123" ca="1">IF(INDIRECT(ADDRESS(3+$AM123,24,,,"var"))&lt;&gt;"Klopfdichte",INDIRECT(ADDRESS(3+$AM123,24,,,"var")),NULL)</f>
        <v>0</v>
      </c>
      <c r="BK123" s="81"/>
      <c r="BL123" t="str">
        <f>var!AB$4</f>
        <v>parameter and powder check</v>
      </c>
      <c r="BM123" s="93">
        <v>20190328</v>
      </c>
      <c r="BO123"/>
    </row>
    <row r="124" spans="1:67">
      <c r="A124" s="75">
        <v>4</v>
      </c>
      <c r="B124" s="75">
        <v>50</v>
      </c>
      <c r="C124" s="10" t="str">
        <f>var!Z$5</f>
        <v>Aconity</v>
      </c>
      <c r="D124" s="10" t="str">
        <f>var!AG$6</f>
        <v>Alaf parameter development</v>
      </c>
      <c r="E124" s="10">
        <v>400</v>
      </c>
      <c r="F124" s="11">
        <v>1500</v>
      </c>
      <c r="G124" s="93">
        <v>30</v>
      </c>
      <c r="H124" s="93">
        <v>0.19</v>
      </c>
      <c r="I124" s="93">
        <v>300</v>
      </c>
      <c r="J124" s="10" t="str">
        <f>var!AD$2</f>
        <v>Density cube</v>
      </c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>
        <f t="shared" si="2"/>
        <v>30.780000000000005</v>
      </c>
      <c r="AI124" s="81">
        <f t="shared" si="3"/>
        <v>46.783625730994146</v>
      </c>
      <c r="AJ124" s="81"/>
      <c r="AK124" s="92">
        <v>97.58</v>
      </c>
      <c r="AL124" s="81" t="str" cm="1">
        <f t="array" aca="1" ref="AL124" ca="1">IF(INDIRECT(ADDRESS(3+AM124,2,,,"var"))&lt;&gt;"Name of powder",INDIRECT(ADDRESS(3+AM124,2,,,"var")),NULL)</f>
        <v>AlMgty80</v>
      </c>
      <c r="AM124" s="77">
        <v>-1</v>
      </c>
      <c r="AN124" s="81"/>
      <c r="AO124" s="61" cm="1">
        <f t="array" aca="1" ref="AO124" ca="1">IF(INDIRECT(ADDRESS(3+$AM124,3,,,"var"))&lt;&gt;"&lt;=&gt;",INDIRECT(ADDRESS(3+$AM124,3,,,"var")),NULL)</f>
        <v>0</v>
      </c>
      <c r="AP124" s="61" cm="1">
        <f t="array" aca="1" ref="AP124" ca="1">IF(INDIRECT(ADDRESS(3+$AM124,4,,,"var"))&lt;&gt;"Si",INDIRECT(ADDRESS(3+$AM124,4,,,"var")),NULL)</f>
        <v>0</v>
      </c>
      <c r="AQ124" s="61" cm="1">
        <f t="array" aca="1" ref="AQ124" ca="1">IF(INDIRECT(ADDRESS(3+$AM124,5,,,"var"))&lt;&gt;"&lt;=&gt;",INDIRECT(ADDRESS(3+$AM124,5,,,"var")),NULL)</f>
        <v>0</v>
      </c>
      <c r="AR124" s="61" cm="1">
        <f t="array" aca="1" ref="AR124" ca="1">IF(INDIRECT(ADDRESS(3+$AM124,6,,,"var"))&lt;&gt;"Fe",INDIRECT(ADDRESS(3+$AM124,6,,,"var")),NULL)</f>
        <v>0.15</v>
      </c>
      <c r="AS124" s="61" t="str" cm="1">
        <f t="array" aca="1" ref="AS124" ca="1">IF(INDIRECT(ADDRESS(3+$AM124,7,,,"var"))&lt;&gt;"&lt;=&gt;",INDIRECT(ADDRESS(3+$AM124,7,,,"var")),NULL)</f>
        <v>&lt;</v>
      </c>
      <c r="AT124" s="61" cm="1">
        <f t="array" aca="1" ref="AT124" ca="1">IF(INDIRECT(ADDRESS(3+$AM124,8,,,"var"))&lt;&gt;"Cu",INDIRECT(ADDRESS(3+$AM124,8,,,"var")),NULL)</f>
        <v>0.01</v>
      </c>
      <c r="AU124" s="61" cm="1">
        <f t="array" aca="1" ref="AU124" ca="1">IF(INDIRECT(ADDRESS(3+$AM124,9,,,"var"))&lt;&gt;"&lt;=&gt;",INDIRECT(ADDRESS(3+$AM124,9,,,"var")),NULL)</f>
        <v>0</v>
      </c>
      <c r="AV124" s="61" cm="1">
        <f t="array" aca="1" ref="AV124" ca="1">IF(INDIRECT(ADDRESS(3+$AM124,10,,,"var"))&lt;&gt;"Mn",INDIRECT(ADDRESS(3+$AM124,10,,,"var")),NULL)</f>
        <v>0</v>
      </c>
      <c r="AW124" s="61" cm="1">
        <f t="array" aca="1" ref="AW124" ca="1">IF(INDIRECT(ADDRESS(3+$AM124,11,,,"var"))&lt;&gt;"&lt;=&gt;",INDIRECT(ADDRESS(3+$AM124,11,,,"var")),NULL)</f>
        <v>0</v>
      </c>
      <c r="AX124" s="61" cm="1">
        <f t="array" aca="1" ref="AX124" ca="1">IF(INDIRECT(ADDRESS(3+$AM124,12,,,"var"))&lt;&gt;"Mg",INDIRECT(ADDRESS(3+$AM124,12,,,"var")),NULL)</f>
        <v>8.32</v>
      </c>
      <c r="AY124" s="61" cm="1">
        <f t="array" aca="1" ref="AY124" ca="1">IF(INDIRECT(ADDRESS(3+$AM124,13,,,"var"))&lt;&gt;"&lt;=&gt;",INDIRECT(ADDRESS(3+$AM124,13,,,"var")),NULL)</f>
        <v>0</v>
      </c>
      <c r="AZ124" s="61" cm="1">
        <f t="array" aca="1" ref="AZ124" ca="1">IF(INDIRECT(ADDRESS(3+$AM124,14,,,"var"))&lt;&gt;"Be",INDIRECT(ADDRESS(3+$AM124,14,,,"var")),NULL)</f>
        <v>0</v>
      </c>
      <c r="BA124" s="61" cm="1">
        <f t="array" aca="1" ref="BA124" ca="1">IF(INDIRECT(ADDRESS(3+$AM124,15,,,"var"))&lt;&gt;"&lt;=&gt;",INDIRECT(ADDRESS(3+$AM124,15,,,"var")),NULL)</f>
        <v>0</v>
      </c>
      <c r="BB124" s="61" cm="1">
        <f t="array" aca="1" ref="BB124" ca="1">IF(INDIRECT(ADDRESS(3+$AM124,16,,,"var"))&lt;&gt;"Zn",INDIRECT(ADDRESS(3+$AM124,16,,,"var")),NULL)</f>
        <v>0</v>
      </c>
      <c r="BC124" s="61" t="str" cm="1">
        <f t="array" aca="1" ref="BC124" ca="1">IF(INDIRECT(ADDRESS(3+$AM124,17,,,"var"))&lt;&gt;"&lt;=&gt;",INDIRECT(ADDRESS(3+$AM124,17,,,"var")),NULL)</f>
        <v>&lt;</v>
      </c>
      <c r="BD124" s="61" cm="1">
        <f t="array" aca="1" ref="BD124" ca="1">IF(INDIRECT(ADDRESS(3+$AM124,18,,,"var"))&lt;&gt;"Ti",INDIRECT(ADDRESS(3+$AM124,18,,,"var")),NULL)</f>
        <v>0.01</v>
      </c>
      <c r="BE124" s="64" cm="1">
        <f t="array" aca="1" ref="BE124" ca="1">IF(INDIRECT(ADDRESS(3+$AM124,19,,,"var"))&lt;&gt;"D10",INDIRECT(ADDRESS(3+$AM124,19,,,"var")),NULL)</f>
        <v>0</v>
      </c>
      <c r="BF124" s="64" cm="1">
        <f t="array" aca="1" ref="BF124" ca="1">IF(INDIRECT(ADDRESS(3+$AM124,20,,,"var"))&lt;&gt;"D50",INDIRECT(ADDRESS(3+$AM124,20,,,"var")),NULL)</f>
        <v>0</v>
      </c>
      <c r="BG124" s="64" cm="1">
        <f t="array" aca="1" ref="BG124" ca="1">IF(INDIRECT(ADDRESS(3+$AM124,21,,,"var"))&lt;&gt;"D90",INDIRECT(ADDRESS(3+$AM124,21,,,"var")),NULL)</f>
        <v>0</v>
      </c>
      <c r="BH124" s="64" cm="1">
        <f t="array" aca="1" ref="BH124" ca="1">IF(INDIRECT(ADDRESS(3+$AM124,22,,,"var"))&lt;&gt;"Carney Funnel (s/50g)",INDIRECT(ADDRESS(3+$AM124,22,,,"var")),NULL)</f>
        <v>0</v>
      </c>
      <c r="BI124" s="64" cm="1">
        <f t="array" aca="1" ref="BI124" ca="1">IF(INDIRECT(ADDRESS(3+$AM124,23,,,"var"))&lt;&gt;"Schuttdichte",INDIRECT(ADDRESS(3+$AM124,23,,,"var")),NULL)</f>
        <v>0</v>
      </c>
      <c r="BJ124" s="64" cm="1">
        <f t="array" aca="1" ref="BJ124" ca="1">IF(INDIRECT(ADDRESS(3+$AM124,24,,,"var"))&lt;&gt;"Klopfdichte",INDIRECT(ADDRESS(3+$AM124,24,,,"var")),NULL)</f>
        <v>0</v>
      </c>
      <c r="BK124" s="81"/>
      <c r="BL124" t="str">
        <f>var!AB$4</f>
        <v>parameter and powder check</v>
      </c>
      <c r="BM124" s="93">
        <v>20190328</v>
      </c>
      <c r="BO124"/>
    </row>
    <row r="125" spans="1:67">
      <c r="A125" s="75">
        <v>4</v>
      </c>
      <c r="B125" s="75">
        <v>51</v>
      </c>
      <c r="C125" s="10" t="str">
        <f>var!Z$5</f>
        <v>Aconity</v>
      </c>
      <c r="D125" s="10" t="str">
        <f>var!AG$6</f>
        <v>Alaf parameter development</v>
      </c>
      <c r="E125" s="10">
        <v>600</v>
      </c>
      <c r="F125" s="11">
        <v>1500</v>
      </c>
      <c r="G125" s="93">
        <v>30</v>
      </c>
      <c r="H125" s="93">
        <v>0.19</v>
      </c>
      <c r="I125" s="93">
        <v>400</v>
      </c>
      <c r="J125" s="10" t="str">
        <f>var!AD$2</f>
        <v>Density cube</v>
      </c>
      <c r="L125" s="81"/>
      <c r="M125" s="28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23">
        <f t="shared" si="2"/>
        <v>30.780000000000005</v>
      </c>
      <c r="AI125" s="23">
        <f t="shared" si="3"/>
        <v>70.175438596491219</v>
      </c>
      <c r="AJ125" s="81"/>
      <c r="AK125" s="92">
        <v>97.56</v>
      </c>
      <c r="AL125" s="81" t="str" cm="1">
        <f t="array" aca="1" ref="AL125" ca="1">IF(INDIRECT(ADDRESS(3+AM125,2,,,"var"))&lt;&gt;"Name of powder",INDIRECT(ADDRESS(3+AM125,2,,,"var")),NULL)</f>
        <v>AlMgty80</v>
      </c>
      <c r="AM125" s="77">
        <v>-1</v>
      </c>
      <c r="AN125" s="81"/>
      <c r="AO125" s="61" cm="1">
        <f t="array" aca="1" ref="AO125" ca="1">IF(INDIRECT(ADDRESS(3+$AM125,3,,,"var"))&lt;&gt;"&lt;=&gt;",INDIRECT(ADDRESS(3+$AM125,3,,,"var")),NULL)</f>
        <v>0</v>
      </c>
      <c r="AP125" s="61" cm="1">
        <f t="array" aca="1" ref="AP125" ca="1">IF(INDIRECT(ADDRESS(3+$AM125,4,,,"var"))&lt;&gt;"Si",INDIRECT(ADDRESS(3+$AM125,4,,,"var")),NULL)</f>
        <v>0</v>
      </c>
      <c r="AQ125" s="61" cm="1">
        <f t="array" aca="1" ref="AQ125" ca="1">IF(INDIRECT(ADDRESS(3+$AM125,5,,,"var"))&lt;&gt;"&lt;=&gt;",INDIRECT(ADDRESS(3+$AM125,5,,,"var")),NULL)</f>
        <v>0</v>
      </c>
      <c r="AR125" s="61" cm="1">
        <f t="array" aca="1" ref="AR125" ca="1">IF(INDIRECT(ADDRESS(3+$AM125,6,,,"var"))&lt;&gt;"Fe",INDIRECT(ADDRESS(3+$AM125,6,,,"var")),NULL)</f>
        <v>0.15</v>
      </c>
      <c r="AS125" s="61" t="str" cm="1">
        <f t="array" aca="1" ref="AS125" ca="1">IF(INDIRECT(ADDRESS(3+$AM125,7,,,"var"))&lt;&gt;"&lt;=&gt;",INDIRECT(ADDRESS(3+$AM125,7,,,"var")),NULL)</f>
        <v>&lt;</v>
      </c>
      <c r="AT125" s="61" cm="1">
        <f t="array" aca="1" ref="AT125" ca="1">IF(INDIRECT(ADDRESS(3+$AM125,8,,,"var"))&lt;&gt;"Cu",INDIRECT(ADDRESS(3+$AM125,8,,,"var")),NULL)</f>
        <v>0.01</v>
      </c>
      <c r="AU125" s="61" cm="1">
        <f t="array" aca="1" ref="AU125" ca="1">IF(INDIRECT(ADDRESS(3+$AM125,9,,,"var"))&lt;&gt;"&lt;=&gt;",INDIRECT(ADDRESS(3+$AM125,9,,,"var")),NULL)</f>
        <v>0</v>
      </c>
      <c r="AV125" s="61" cm="1">
        <f t="array" aca="1" ref="AV125" ca="1">IF(INDIRECT(ADDRESS(3+$AM125,10,,,"var"))&lt;&gt;"Mn",INDIRECT(ADDRESS(3+$AM125,10,,,"var")),NULL)</f>
        <v>0</v>
      </c>
      <c r="AW125" s="61" cm="1">
        <f t="array" aca="1" ref="AW125" ca="1">IF(INDIRECT(ADDRESS(3+$AM125,11,,,"var"))&lt;&gt;"&lt;=&gt;",INDIRECT(ADDRESS(3+$AM125,11,,,"var")),NULL)</f>
        <v>0</v>
      </c>
      <c r="AX125" s="61" cm="1">
        <f t="array" aca="1" ref="AX125" ca="1">IF(INDIRECT(ADDRESS(3+$AM125,12,,,"var"))&lt;&gt;"Mg",INDIRECT(ADDRESS(3+$AM125,12,,,"var")),NULL)</f>
        <v>8.32</v>
      </c>
      <c r="AY125" s="61" cm="1">
        <f t="array" aca="1" ref="AY125" ca="1">IF(INDIRECT(ADDRESS(3+$AM125,13,,,"var"))&lt;&gt;"&lt;=&gt;",INDIRECT(ADDRESS(3+$AM125,13,,,"var")),NULL)</f>
        <v>0</v>
      </c>
      <c r="AZ125" s="61" cm="1">
        <f t="array" aca="1" ref="AZ125" ca="1">IF(INDIRECT(ADDRESS(3+$AM125,14,,,"var"))&lt;&gt;"Be",INDIRECT(ADDRESS(3+$AM125,14,,,"var")),NULL)</f>
        <v>0</v>
      </c>
      <c r="BA125" s="61" cm="1">
        <f t="array" aca="1" ref="BA125" ca="1">IF(INDIRECT(ADDRESS(3+$AM125,15,,,"var"))&lt;&gt;"&lt;=&gt;",INDIRECT(ADDRESS(3+$AM125,15,,,"var")),NULL)</f>
        <v>0</v>
      </c>
      <c r="BB125" s="61" cm="1">
        <f t="array" aca="1" ref="BB125" ca="1">IF(INDIRECT(ADDRESS(3+$AM125,16,,,"var"))&lt;&gt;"Zn",INDIRECT(ADDRESS(3+$AM125,16,,,"var")),NULL)</f>
        <v>0</v>
      </c>
      <c r="BC125" s="61" t="str" cm="1">
        <f t="array" aca="1" ref="BC125" ca="1">IF(INDIRECT(ADDRESS(3+$AM125,17,,,"var"))&lt;&gt;"&lt;=&gt;",INDIRECT(ADDRESS(3+$AM125,17,,,"var")),NULL)</f>
        <v>&lt;</v>
      </c>
      <c r="BD125" s="61" cm="1">
        <f t="array" aca="1" ref="BD125" ca="1">IF(INDIRECT(ADDRESS(3+$AM125,18,,,"var"))&lt;&gt;"Ti",INDIRECT(ADDRESS(3+$AM125,18,,,"var")),NULL)</f>
        <v>0.01</v>
      </c>
      <c r="BE125" s="64" cm="1">
        <f t="array" aca="1" ref="BE125" ca="1">IF(INDIRECT(ADDRESS(3+$AM125,19,,,"var"))&lt;&gt;"D10",INDIRECT(ADDRESS(3+$AM125,19,,,"var")),NULL)</f>
        <v>0</v>
      </c>
      <c r="BF125" s="64" cm="1">
        <f t="array" aca="1" ref="BF125" ca="1">IF(INDIRECT(ADDRESS(3+$AM125,20,,,"var"))&lt;&gt;"D50",INDIRECT(ADDRESS(3+$AM125,20,,,"var")),NULL)</f>
        <v>0</v>
      </c>
      <c r="BG125" s="64" cm="1">
        <f t="array" aca="1" ref="BG125" ca="1">IF(INDIRECT(ADDRESS(3+$AM125,21,,,"var"))&lt;&gt;"D90",INDIRECT(ADDRESS(3+$AM125,21,,,"var")),NULL)</f>
        <v>0</v>
      </c>
      <c r="BH125" s="64" cm="1">
        <f t="array" aca="1" ref="BH125" ca="1">IF(INDIRECT(ADDRESS(3+$AM125,22,,,"var"))&lt;&gt;"Carney Funnel (s/50g)",INDIRECT(ADDRESS(3+$AM125,22,,,"var")),NULL)</f>
        <v>0</v>
      </c>
      <c r="BI125" s="64" cm="1">
        <f t="array" aca="1" ref="BI125" ca="1">IF(INDIRECT(ADDRESS(3+$AM125,23,,,"var"))&lt;&gt;"Schuttdichte",INDIRECT(ADDRESS(3+$AM125,23,,,"var")),NULL)</f>
        <v>0</v>
      </c>
      <c r="BJ125" s="64" cm="1">
        <f t="array" aca="1" ref="BJ125" ca="1">IF(INDIRECT(ADDRESS(3+$AM125,24,,,"var"))&lt;&gt;"Klopfdichte",INDIRECT(ADDRESS(3+$AM125,24,,,"var")),NULL)</f>
        <v>0</v>
      </c>
      <c r="BK125" s="81"/>
      <c r="BL125" t="str">
        <f>var!AB$4</f>
        <v>parameter and powder check</v>
      </c>
      <c r="BM125" s="93">
        <v>20190329</v>
      </c>
      <c r="BO125"/>
    </row>
    <row r="126" spans="1:67">
      <c r="A126" s="75">
        <v>4</v>
      </c>
      <c r="B126" s="75">
        <v>52</v>
      </c>
      <c r="C126" s="10" t="str">
        <f>var!Z$5</f>
        <v>Aconity</v>
      </c>
      <c r="D126" s="10" t="str">
        <f>var!AG$6</f>
        <v>Alaf parameter development</v>
      </c>
      <c r="E126" s="10">
        <v>400</v>
      </c>
      <c r="F126" s="11">
        <v>1500</v>
      </c>
      <c r="G126" s="93">
        <v>30</v>
      </c>
      <c r="H126" s="93">
        <v>0.1</v>
      </c>
      <c r="I126" s="93">
        <v>200</v>
      </c>
      <c r="J126" s="10" t="str">
        <f>var!AD$2</f>
        <v>Density cube</v>
      </c>
      <c r="K126" s="81"/>
      <c r="L126" s="81"/>
      <c r="M126" s="28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23">
        <f t="shared" si="2"/>
        <v>16.2</v>
      </c>
      <c r="AI126" s="23">
        <f t="shared" si="3"/>
        <v>88.888888888888886</v>
      </c>
      <c r="AJ126" s="81"/>
      <c r="AK126" s="92">
        <v>97.55</v>
      </c>
      <c r="AL126" s="28" t="str" cm="1">
        <f t="array" aca="1" ref="AL126" ca="1">IF(INDIRECT(ADDRESS(3+AM126,2,,,"var"))&lt;&gt;"Name of powder",INDIRECT(ADDRESS(3+AM126,2,,,"var")),NULL)</f>
        <v>AlMgty80</v>
      </c>
      <c r="AM126" s="77">
        <v>-1</v>
      </c>
      <c r="AN126" s="81"/>
      <c r="AO126" s="61" cm="1">
        <f t="array" aca="1" ref="AO126" ca="1">IF(INDIRECT(ADDRESS(3+$AM126,3,,,"var"))&lt;&gt;"&lt;=&gt;",INDIRECT(ADDRESS(3+$AM126,3,,,"var")),NULL)</f>
        <v>0</v>
      </c>
      <c r="AP126" s="61" cm="1">
        <f t="array" aca="1" ref="AP126" ca="1">IF(INDIRECT(ADDRESS(3+$AM126,4,,,"var"))&lt;&gt;"Si",INDIRECT(ADDRESS(3+$AM126,4,,,"var")),NULL)</f>
        <v>0</v>
      </c>
      <c r="AQ126" s="61" cm="1">
        <f t="array" aca="1" ref="AQ126" ca="1">IF(INDIRECT(ADDRESS(3+$AM126,5,,,"var"))&lt;&gt;"&lt;=&gt;",INDIRECT(ADDRESS(3+$AM126,5,,,"var")),NULL)</f>
        <v>0</v>
      </c>
      <c r="AR126" s="61" cm="1">
        <f t="array" aca="1" ref="AR126" ca="1">IF(INDIRECT(ADDRESS(3+$AM126,6,,,"var"))&lt;&gt;"Fe",INDIRECT(ADDRESS(3+$AM126,6,,,"var")),NULL)</f>
        <v>0.15</v>
      </c>
      <c r="AS126" s="61" t="str" cm="1">
        <f t="array" aca="1" ref="AS126" ca="1">IF(INDIRECT(ADDRESS(3+$AM126,7,,,"var"))&lt;&gt;"&lt;=&gt;",INDIRECT(ADDRESS(3+$AM126,7,,,"var")),NULL)</f>
        <v>&lt;</v>
      </c>
      <c r="AT126" s="61" cm="1">
        <f t="array" aca="1" ref="AT126" ca="1">IF(INDIRECT(ADDRESS(3+$AM126,8,,,"var"))&lt;&gt;"Cu",INDIRECT(ADDRESS(3+$AM126,8,,,"var")),NULL)</f>
        <v>0.01</v>
      </c>
      <c r="AU126" s="61" cm="1">
        <f t="array" aca="1" ref="AU126" ca="1">IF(INDIRECT(ADDRESS(3+$AM126,9,,,"var"))&lt;&gt;"&lt;=&gt;",INDIRECT(ADDRESS(3+$AM126,9,,,"var")),NULL)</f>
        <v>0</v>
      </c>
      <c r="AV126" s="61" cm="1">
        <f t="array" aca="1" ref="AV126" ca="1">IF(INDIRECT(ADDRESS(3+$AM126,10,,,"var"))&lt;&gt;"Mn",INDIRECT(ADDRESS(3+$AM126,10,,,"var")),NULL)</f>
        <v>0</v>
      </c>
      <c r="AW126" s="61" cm="1">
        <f t="array" aca="1" ref="AW126" ca="1">IF(INDIRECT(ADDRESS(3+$AM126,11,,,"var"))&lt;&gt;"&lt;=&gt;",INDIRECT(ADDRESS(3+$AM126,11,,,"var")),NULL)</f>
        <v>0</v>
      </c>
      <c r="AX126" s="61" cm="1">
        <f t="array" aca="1" ref="AX126" ca="1">IF(INDIRECT(ADDRESS(3+$AM126,12,,,"var"))&lt;&gt;"Mg",INDIRECT(ADDRESS(3+$AM126,12,,,"var")),NULL)</f>
        <v>8.32</v>
      </c>
      <c r="AY126" s="61" cm="1">
        <f t="array" aca="1" ref="AY126" ca="1">IF(INDIRECT(ADDRESS(3+$AM126,13,,,"var"))&lt;&gt;"&lt;=&gt;",INDIRECT(ADDRESS(3+$AM126,13,,,"var")),NULL)</f>
        <v>0</v>
      </c>
      <c r="AZ126" s="61" cm="1">
        <f t="array" aca="1" ref="AZ126" ca="1">IF(INDIRECT(ADDRESS(3+$AM126,14,,,"var"))&lt;&gt;"Be",INDIRECT(ADDRESS(3+$AM126,14,,,"var")),NULL)</f>
        <v>0</v>
      </c>
      <c r="BA126" s="61" cm="1">
        <f t="array" aca="1" ref="BA126" ca="1">IF(INDIRECT(ADDRESS(3+$AM126,15,,,"var"))&lt;&gt;"&lt;=&gt;",INDIRECT(ADDRESS(3+$AM126,15,,,"var")),NULL)</f>
        <v>0</v>
      </c>
      <c r="BB126" s="61" cm="1">
        <f t="array" aca="1" ref="BB126" ca="1">IF(INDIRECT(ADDRESS(3+$AM126,16,,,"var"))&lt;&gt;"Zn",INDIRECT(ADDRESS(3+$AM126,16,,,"var")),NULL)</f>
        <v>0</v>
      </c>
      <c r="BC126" s="61" t="str" cm="1">
        <f t="array" aca="1" ref="BC126" ca="1">IF(INDIRECT(ADDRESS(3+$AM126,17,,,"var"))&lt;&gt;"&lt;=&gt;",INDIRECT(ADDRESS(3+$AM126,17,,,"var")),NULL)</f>
        <v>&lt;</v>
      </c>
      <c r="BD126" s="61" cm="1">
        <f t="array" aca="1" ref="BD126" ca="1">IF(INDIRECT(ADDRESS(3+$AM126,18,,,"var"))&lt;&gt;"Ti",INDIRECT(ADDRESS(3+$AM126,18,,,"var")),NULL)</f>
        <v>0.01</v>
      </c>
      <c r="BE126" s="64" cm="1">
        <f t="array" aca="1" ref="BE126" ca="1">IF(INDIRECT(ADDRESS(3+$AM126,19,,,"var"))&lt;&gt;"D10",INDIRECT(ADDRESS(3+$AM126,19,,,"var")),NULL)</f>
        <v>0</v>
      </c>
      <c r="BF126" s="64" cm="1">
        <f t="array" aca="1" ref="BF126" ca="1">IF(INDIRECT(ADDRESS(3+$AM126,20,,,"var"))&lt;&gt;"D50",INDIRECT(ADDRESS(3+$AM126,20,,,"var")),NULL)</f>
        <v>0</v>
      </c>
      <c r="BG126" s="64" cm="1">
        <f t="array" aca="1" ref="BG126" ca="1">IF(INDIRECT(ADDRESS(3+$AM126,21,,,"var"))&lt;&gt;"D90",INDIRECT(ADDRESS(3+$AM126,21,,,"var")),NULL)</f>
        <v>0</v>
      </c>
      <c r="BH126" s="64" cm="1">
        <f t="array" aca="1" ref="BH126" ca="1">IF(INDIRECT(ADDRESS(3+$AM126,22,,,"var"))&lt;&gt;"Carney Funnel (s/50g)",INDIRECT(ADDRESS(3+$AM126,22,,,"var")),NULL)</f>
        <v>0</v>
      </c>
      <c r="BI126" s="64" cm="1">
        <f t="array" aca="1" ref="BI126" ca="1">IF(INDIRECT(ADDRESS(3+$AM126,23,,,"var"))&lt;&gt;"Schuttdichte",INDIRECT(ADDRESS(3+$AM126,23,,,"var")),NULL)</f>
        <v>0</v>
      </c>
      <c r="BJ126" s="64" cm="1">
        <f t="array" aca="1" ref="BJ126" ca="1">IF(INDIRECT(ADDRESS(3+$AM126,24,,,"var"))&lt;&gt;"Klopfdichte",INDIRECT(ADDRESS(3+$AM126,24,,,"var")),NULL)</f>
        <v>0</v>
      </c>
      <c r="BK126" s="81"/>
      <c r="BL126" t="str">
        <f>var!AB$4</f>
        <v>parameter and powder check</v>
      </c>
      <c r="BM126" s="93">
        <v>20190319</v>
      </c>
      <c r="BO126"/>
    </row>
    <row r="127" spans="1:67">
      <c r="A127" s="75">
        <v>4</v>
      </c>
      <c r="B127" s="75">
        <v>53</v>
      </c>
      <c r="C127" s="10" t="str">
        <f>var!Z$5</f>
        <v>Aconity</v>
      </c>
      <c r="D127" s="10" t="str">
        <f>var!AG$6</f>
        <v>Alaf parameter development</v>
      </c>
      <c r="E127" s="10">
        <v>400</v>
      </c>
      <c r="F127" s="11">
        <v>1500</v>
      </c>
      <c r="G127" s="93">
        <v>30</v>
      </c>
      <c r="H127" s="93">
        <v>0.21</v>
      </c>
      <c r="I127" s="93">
        <v>300</v>
      </c>
      <c r="J127" s="10" t="str">
        <f>var!AD$2</f>
        <v>Density cube</v>
      </c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>
        <f t="shared" si="2"/>
        <v>34.019999999999996</v>
      </c>
      <c r="AI127" s="81">
        <f t="shared" si="3"/>
        <v>42.328042328042329</v>
      </c>
      <c r="AJ127" s="81"/>
      <c r="AK127" s="92">
        <v>97.54</v>
      </c>
      <c r="AL127" s="28" t="str" cm="1">
        <f t="array" aca="1" ref="AL127" ca="1">IF(INDIRECT(ADDRESS(3+AM127,2,,,"var"))&lt;&gt;"Name of powder",INDIRECT(ADDRESS(3+AM127,2,,,"var")),NULL)</f>
        <v>AlMgty80</v>
      </c>
      <c r="AM127" s="77">
        <v>-1</v>
      </c>
      <c r="AN127" s="81"/>
      <c r="AO127" s="61" cm="1">
        <f t="array" aca="1" ref="AO127" ca="1">IF(INDIRECT(ADDRESS(3+$AM127,3,,,"var"))&lt;&gt;"&lt;=&gt;",INDIRECT(ADDRESS(3+$AM127,3,,,"var")),NULL)</f>
        <v>0</v>
      </c>
      <c r="AP127" s="61" cm="1">
        <f t="array" aca="1" ref="AP127" ca="1">IF(INDIRECT(ADDRESS(3+$AM127,4,,,"var"))&lt;&gt;"Si",INDIRECT(ADDRESS(3+$AM127,4,,,"var")),NULL)</f>
        <v>0</v>
      </c>
      <c r="AQ127" s="61" cm="1">
        <f t="array" aca="1" ref="AQ127" ca="1">IF(INDIRECT(ADDRESS(3+$AM127,5,,,"var"))&lt;&gt;"&lt;=&gt;",INDIRECT(ADDRESS(3+$AM127,5,,,"var")),NULL)</f>
        <v>0</v>
      </c>
      <c r="AR127" s="61" cm="1">
        <f t="array" aca="1" ref="AR127" ca="1">IF(INDIRECT(ADDRESS(3+$AM127,6,,,"var"))&lt;&gt;"Fe",INDIRECT(ADDRESS(3+$AM127,6,,,"var")),NULL)</f>
        <v>0.15</v>
      </c>
      <c r="AS127" s="61" t="str" cm="1">
        <f t="array" aca="1" ref="AS127" ca="1">IF(INDIRECT(ADDRESS(3+$AM127,7,,,"var"))&lt;&gt;"&lt;=&gt;",INDIRECT(ADDRESS(3+$AM127,7,,,"var")),NULL)</f>
        <v>&lt;</v>
      </c>
      <c r="AT127" s="61" cm="1">
        <f t="array" aca="1" ref="AT127" ca="1">IF(INDIRECT(ADDRESS(3+$AM127,8,,,"var"))&lt;&gt;"Cu",INDIRECT(ADDRESS(3+$AM127,8,,,"var")),NULL)</f>
        <v>0.01</v>
      </c>
      <c r="AU127" s="61" cm="1">
        <f t="array" aca="1" ref="AU127" ca="1">IF(INDIRECT(ADDRESS(3+$AM127,9,,,"var"))&lt;&gt;"&lt;=&gt;",INDIRECT(ADDRESS(3+$AM127,9,,,"var")),NULL)</f>
        <v>0</v>
      </c>
      <c r="AV127" s="61" cm="1">
        <f t="array" aca="1" ref="AV127" ca="1">IF(INDIRECT(ADDRESS(3+$AM127,10,,,"var"))&lt;&gt;"Mn",INDIRECT(ADDRESS(3+$AM127,10,,,"var")),NULL)</f>
        <v>0</v>
      </c>
      <c r="AW127" s="61" cm="1">
        <f t="array" aca="1" ref="AW127" ca="1">IF(INDIRECT(ADDRESS(3+$AM127,11,,,"var"))&lt;&gt;"&lt;=&gt;",INDIRECT(ADDRESS(3+$AM127,11,,,"var")),NULL)</f>
        <v>0</v>
      </c>
      <c r="AX127" s="61" cm="1">
        <f t="array" aca="1" ref="AX127" ca="1">IF(INDIRECT(ADDRESS(3+$AM127,12,,,"var"))&lt;&gt;"Mg",INDIRECT(ADDRESS(3+$AM127,12,,,"var")),NULL)</f>
        <v>8.32</v>
      </c>
      <c r="AY127" s="61" cm="1">
        <f t="array" aca="1" ref="AY127" ca="1">IF(INDIRECT(ADDRESS(3+$AM127,13,,,"var"))&lt;&gt;"&lt;=&gt;",INDIRECT(ADDRESS(3+$AM127,13,,,"var")),NULL)</f>
        <v>0</v>
      </c>
      <c r="AZ127" s="61" cm="1">
        <f t="array" aca="1" ref="AZ127" ca="1">IF(INDIRECT(ADDRESS(3+$AM127,14,,,"var"))&lt;&gt;"Be",INDIRECT(ADDRESS(3+$AM127,14,,,"var")),NULL)</f>
        <v>0</v>
      </c>
      <c r="BA127" s="61" cm="1">
        <f t="array" aca="1" ref="BA127" ca="1">IF(INDIRECT(ADDRESS(3+$AM127,15,,,"var"))&lt;&gt;"&lt;=&gt;",INDIRECT(ADDRESS(3+$AM127,15,,,"var")),NULL)</f>
        <v>0</v>
      </c>
      <c r="BB127" s="61" cm="1">
        <f t="array" aca="1" ref="BB127" ca="1">IF(INDIRECT(ADDRESS(3+$AM127,16,,,"var"))&lt;&gt;"Zn",INDIRECT(ADDRESS(3+$AM127,16,,,"var")),NULL)</f>
        <v>0</v>
      </c>
      <c r="BC127" s="61" t="str" cm="1">
        <f t="array" aca="1" ref="BC127" ca="1">IF(INDIRECT(ADDRESS(3+$AM127,17,,,"var"))&lt;&gt;"&lt;=&gt;",INDIRECT(ADDRESS(3+$AM127,17,,,"var")),NULL)</f>
        <v>&lt;</v>
      </c>
      <c r="BD127" s="61" cm="1">
        <f t="array" aca="1" ref="BD127" ca="1">IF(INDIRECT(ADDRESS(3+$AM127,18,,,"var"))&lt;&gt;"Ti",INDIRECT(ADDRESS(3+$AM127,18,,,"var")),NULL)</f>
        <v>0.01</v>
      </c>
      <c r="BE127" s="64" cm="1">
        <f t="array" aca="1" ref="BE127" ca="1">IF(INDIRECT(ADDRESS(3+$AM127,19,,,"var"))&lt;&gt;"D10",INDIRECT(ADDRESS(3+$AM127,19,,,"var")),NULL)</f>
        <v>0</v>
      </c>
      <c r="BF127" s="64" cm="1">
        <f t="array" aca="1" ref="BF127" ca="1">IF(INDIRECT(ADDRESS(3+$AM127,20,,,"var"))&lt;&gt;"D50",INDIRECT(ADDRESS(3+$AM127,20,,,"var")),NULL)</f>
        <v>0</v>
      </c>
      <c r="BG127" s="64" cm="1">
        <f t="array" aca="1" ref="BG127" ca="1">IF(INDIRECT(ADDRESS(3+$AM127,21,,,"var"))&lt;&gt;"D90",INDIRECT(ADDRESS(3+$AM127,21,,,"var")),NULL)</f>
        <v>0</v>
      </c>
      <c r="BH127" s="64" cm="1">
        <f t="array" aca="1" ref="BH127" ca="1">IF(INDIRECT(ADDRESS(3+$AM127,22,,,"var"))&lt;&gt;"Carney Funnel (s/50g)",INDIRECT(ADDRESS(3+$AM127,22,,,"var")),NULL)</f>
        <v>0</v>
      </c>
      <c r="BI127" s="64" cm="1">
        <f t="array" aca="1" ref="BI127" ca="1">IF(INDIRECT(ADDRESS(3+$AM127,23,,,"var"))&lt;&gt;"Schuttdichte",INDIRECT(ADDRESS(3+$AM127,23,,,"var")),NULL)</f>
        <v>0</v>
      </c>
      <c r="BJ127" s="64" cm="1">
        <f t="array" aca="1" ref="BJ127" ca="1">IF(INDIRECT(ADDRESS(3+$AM127,24,,,"var"))&lt;&gt;"Klopfdichte",INDIRECT(ADDRESS(3+$AM127,24,,,"var")),NULL)</f>
        <v>0</v>
      </c>
      <c r="BK127" s="81"/>
      <c r="BL127" t="str">
        <f>var!AB$4</f>
        <v>parameter and powder check</v>
      </c>
      <c r="BM127" s="93">
        <v>20190328</v>
      </c>
      <c r="BO127"/>
    </row>
    <row r="128" spans="1:67">
      <c r="A128" s="75">
        <v>4</v>
      </c>
      <c r="B128" s="75">
        <v>54</v>
      </c>
      <c r="C128" s="10" t="str">
        <f>var!Z$5</f>
        <v>Aconity</v>
      </c>
      <c r="D128" s="10" t="str">
        <f>var!AG$6</f>
        <v>Alaf parameter development</v>
      </c>
      <c r="E128" s="10">
        <v>300</v>
      </c>
      <c r="F128" s="11">
        <v>1000</v>
      </c>
      <c r="G128" s="93">
        <v>30</v>
      </c>
      <c r="H128" s="93">
        <v>0.19</v>
      </c>
      <c r="I128" s="93">
        <v>200</v>
      </c>
      <c r="J128" s="10" t="str">
        <f>var!AD$2</f>
        <v>Density cube</v>
      </c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>
        <f t="shared" si="2"/>
        <v>20.52</v>
      </c>
      <c r="AI128" s="23">
        <f t="shared" si="3"/>
        <v>52.631578947368418</v>
      </c>
      <c r="AJ128" s="81"/>
      <c r="AK128" s="92">
        <v>97.5</v>
      </c>
      <c r="AL128" s="81" t="str" cm="1">
        <f t="array" aca="1" ref="AL128" ca="1">IF(INDIRECT(ADDRESS(3+AM128,2,,,"var"))&lt;&gt;"Name of powder",INDIRECT(ADDRESS(3+AM128,2,,,"var")),NULL)</f>
        <v>AlMgty80</v>
      </c>
      <c r="AM128" s="77">
        <v>-1</v>
      </c>
      <c r="AN128" s="81"/>
      <c r="AO128" s="61" cm="1">
        <f t="array" aca="1" ref="AO128" ca="1">IF(INDIRECT(ADDRESS(3+$AM128,3,,,"var"))&lt;&gt;"&lt;=&gt;",INDIRECT(ADDRESS(3+$AM128,3,,,"var")),NULL)</f>
        <v>0</v>
      </c>
      <c r="AP128" s="61" cm="1">
        <f t="array" aca="1" ref="AP128" ca="1">IF(INDIRECT(ADDRESS(3+$AM128,4,,,"var"))&lt;&gt;"Si",INDIRECT(ADDRESS(3+$AM128,4,,,"var")),NULL)</f>
        <v>0</v>
      </c>
      <c r="AQ128" s="61" cm="1">
        <f t="array" aca="1" ref="AQ128" ca="1">IF(INDIRECT(ADDRESS(3+$AM128,5,,,"var"))&lt;&gt;"&lt;=&gt;",INDIRECT(ADDRESS(3+$AM128,5,,,"var")),NULL)</f>
        <v>0</v>
      </c>
      <c r="AR128" s="61" cm="1">
        <f t="array" aca="1" ref="AR128" ca="1">IF(INDIRECT(ADDRESS(3+$AM128,6,,,"var"))&lt;&gt;"Fe",INDIRECT(ADDRESS(3+$AM128,6,,,"var")),NULL)</f>
        <v>0.15</v>
      </c>
      <c r="AS128" s="61" t="str" cm="1">
        <f t="array" aca="1" ref="AS128" ca="1">IF(INDIRECT(ADDRESS(3+$AM128,7,,,"var"))&lt;&gt;"&lt;=&gt;",INDIRECT(ADDRESS(3+$AM128,7,,,"var")),NULL)</f>
        <v>&lt;</v>
      </c>
      <c r="AT128" s="61" cm="1">
        <f t="array" aca="1" ref="AT128" ca="1">IF(INDIRECT(ADDRESS(3+$AM128,8,,,"var"))&lt;&gt;"Cu",INDIRECT(ADDRESS(3+$AM128,8,,,"var")),NULL)</f>
        <v>0.01</v>
      </c>
      <c r="AU128" s="61" cm="1">
        <f t="array" aca="1" ref="AU128" ca="1">IF(INDIRECT(ADDRESS(3+$AM128,9,,,"var"))&lt;&gt;"&lt;=&gt;",INDIRECT(ADDRESS(3+$AM128,9,,,"var")),NULL)</f>
        <v>0</v>
      </c>
      <c r="AV128" s="61" cm="1">
        <f t="array" aca="1" ref="AV128" ca="1">IF(INDIRECT(ADDRESS(3+$AM128,10,,,"var"))&lt;&gt;"Mn",INDIRECT(ADDRESS(3+$AM128,10,,,"var")),NULL)</f>
        <v>0</v>
      </c>
      <c r="AW128" s="61" cm="1">
        <f t="array" aca="1" ref="AW128" ca="1">IF(INDIRECT(ADDRESS(3+$AM128,11,,,"var"))&lt;&gt;"&lt;=&gt;",INDIRECT(ADDRESS(3+$AM128,11,,,"var")),NULL)</f>
        <v>0</v>
      </c>
      <c r="AX128" s="61" cm="1">
        <f t="array" aca="1" ref="AX128" ca="1">IF(INDIRECT(ADDRESS(3+$AM128,12,,,"var"))&lt;&gt;"Mg",INDIRECT(ADDRESS(3+$AM128,12,,,"var")),NULL)</f>
        <v>8.32</v>
      </c>
      <c r="AY128" s="61" cm="1">
        <f t="array" aca="1" ref="AY128" ca="1">IF(INDIRECT(ADDRESS(3+$AM128,13,,,"var"))&lt;&gt;"&lt;=&gt;",INDIRECT(ADDRESS(3+$AM128,13,,,"var")),NULL)</f>
        <v>0</v>
      </c>
      <c r="AZ128" s="61" cm="1">
        <f t="array" aca="1" ref="AZ128" ca="1">IF(INDIRECT(ADDRESS(3+$AM128,14,,,"var"))&lt;&gt;"Be",INDIRECT(ADDRESS(3+$AM128,14,,,"var")),NULL)</f>
        <v>0</v>
      </c>
      <c r="BA128" s="61" cm="1">
        <f t="array" aca="1" ref="BA128" ca="1">IF(INDIRECT(ADDRESS(3+$AM128,15,,,"var"))&lt;&gt;"&lt;=&gt;",INDIRECT(ADDRESS(3+$AM128,15,,,"var")),NULL)</f>
        <v>0</v>
      </c>
      <c r="BB128" s="61" cm="1">
        <f t="array" aca="1" ref="BB128" ca="1">IF(INDIRECT(ADDRESS(3+$AM128,16,,,"var"))&lt;&gt;"Zn",INDIRECT(ADDRESS(3+$AM128,16,,,"var")),NULL)</f>
        <v>0</v>
      </c>
      <c r="BC128" s="61" t="str" cm="1">
        <f t="array" aca="1" ref="BC128" ca="1">IF(INDIRECT(ADDRESS(3+$AM128,17,,,"var"))&lt;&gt;"&lt;=&gt;",INDIRECT(ADDRESS(3+$AM128,17,,,"var")),NULL)</f>
        <v>&lt;</v>
      </c>
      <c r="BD128" s="61" cm="1">
        <f t="array" aca="1" ref="BD128" ca="1">IF(INDIRECT(ADDRESS(3+$AM128,18,,,"var"))&lt;&gt;"Ti",INDIRECT(ADDRESS(3+$AM128,18,,,"var")),NULL)</f>
        <v>0.01</v>
      </c>
      <c r="BE128" s="64" cm="1">
        <f t="array" aca="1" ref="BE128" ca="1">IF(INDIRECT(ADDRESS(3+$AM128,19,,,"var"))&lt;&gt;"D10",INDIRECT(ADDRESS(3+$AM128,19,,,"var")),NULL)</f>
        <v>0</v>
      </c>
      <c r="BF128" s="64" cm="1">
        <f t="array" aca="1" ref="BF128" ca="1">IF(INDIRECT(ADDRESS(3+$AM128,20,,,"var"))&lt;&gt;"D50",INDIRECT(ADDRESS(3+$AM128,20,,,"var")),NULL)</f>
        <v>0</v>
      </c>
      <c r="BG128" s="64" cm="1">
        <f t="array" aca="1" ref="BG128" ca="1">IF(INDIRECT(ADDRESS(3+$AM128,21,,,"var"))&lt;&gt;"D90",INDIRECT(ADDRESS(3+$AM128,21,,,"var")),NULL)</f>
        <v>0</v>
      </c>
      <c r="BH128" s="64" cm="1">
        <f t="array" aca="1" ref="BH128" ca="1">IF(INDIRECT(ADDRESS(3+$AM128,22,,,"var"))&lt;&gt;"Carney Funnel (s/50g)",INDIRECT(ADDRESS(3+$AM128,22,,,"var")),NULL)</f>
        <v>0</v>
      </c>
      <c r="BI128" s="64" cm="1">
        <f t="array" aca="1" ref="BI128" ca="1">IF(INDIRECT(ADDRESS(3+$AM128,23,,,"var"))&lt;&gt;"Schuttdichte",INDIRECT(ADDRESS(3+$AM128,23,,,"var")),NULL)</f>
        <v>0</v>
      </c>
      <c r="BJ128" s="64" cm="1">
        <f t="array" aca="1" ref="BJ128" ca="1">IF(INDIRECT(ADDRESS(3+$AM128,24,,,"var"))&lt;&gt;"Klopfdichte",INDIRECT(ADDRESS(3+$AM128,24,,,"var")),NULL)</f>
        <v>0</v>
      </c>
      <c r="BK128" s="81"/>
      <c r="BL128" t="str">
        <f>var!AB$4</f>
        <v>parameter and powder check</v>
      </c>
      <c r="BM128" s="93">
        <v>20190319</v>
      </c>
      <c r="BO128"/>
    </row>
    <row r="129" spans="1:67">
      <c r="A129" s="75">
        <v>4</v>
      </c>
      <c r="B129" s="75">
        <v>55</v>
      </c>
      <c r="C129" s="10" t="str">
        <f>var!Z$5</f>
        <v>Aconity</v>
      </c>
      <c r="D129" s="10" t="str">
        <f>var!AG$6</f>
        <v>Alaf parameter development</v>
      </c>
      <c r="E129" s="10">
        <v>400</v>
      </c>
      <c r="F129" s="11">
        <v>1700</v>
      </c>
      <c r="G129" s="93">
        <v>30</v>
      </c>
      <c r="H129" s="93">
        <v>0.19</v>
      </c>
      <c r="I129" s="93">
        <v>200</v>
      </c>
      <c r="J129" s="10" t="str">
        <f>var!AD$2</f>
        <v>Density cube</v>
      </c>
      <c r="L129" s="81"/>
      <c r="M129" s="28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23">
        <f t="shared" si="2"/>
        <v>34.884</v>
      </c>
      <c r="AI129" s="23">
        <f t="shared" si="3"/>
        <v>41.279669762641902</v>
      </c>
      <c r="AJ129" s="81"/>
      <c r="AK129" s="92">
        <v>97.49</v>
      </c>
      <c r="AL129" s="28" t="str" cm="1">
        <f t="array" aca="1" ref="AL129" ca="1">IF(INDIRECT(ADDRESS(3+AM129,2,,,"var"))&lt;&gt;"Name of powder",INDIRECT(ADDRESS(3+AM129,2,,,"var")),NULL)</f>
        <v>AlMgty80</v>
      </c>
      <c r="AM129" s="77">
        <v>-1</v>
      </c>
      <c r="AN129" s="81"/>
      <c r="AO129" s="61" cm="1">
        <f t="array" aca="1" ref="AO129" ca="1">IF(INDIRECT(ADDRESS(3+$AM129,3,,,"var"))&lt;&gt;"&lt;=&gt;",INDIRECT(ADDRESS(3+$AM129,3,,,"var")),NULL)</f>
        <v>0</v>
      </c>
      <c r="AP129" s="61" cm="1">
        <f t="array" aca="1" ref="AP129" ca="1">IF(INDIRECT(ADDRESS(3+$AM129,4,,,"var"))&lt;&gt;"Si",INDIRECT(ADDRESS(3+$AM129,4,,,"var")),NULL)</f>
        <v>0</v>
      </c>
      <c r="AQ129" s="61" cm="1">
        <f t="array" aca="1" ref="AQ129" ca="1">IF(INDIRECT(ADDRESS(3+$AM129,5,,,"var"))&lt;&gt;"&lt;=&gt;",INDIRECT(ADDRESS(3+$AM129,5,,,"var")),NULL)</f>
        <v>0</v>
      </c>
      <c r="AR129" s="61" cm="1">
        <f t="array" aca="1" ref="AR129" ca="1">IF(INDIRECT(ADDRESS(3+$AM129,6,,,"var"))&lt;&gt;"Fe",INDIRECT(ADDRESS(3+$AM129,6,,,"var")),NULL)</f>
        <v>0.15</v>
      </c>
      <c r="AS129" s="61" t="str" cm="1">
        <f t="array" aca="1" ref="AS129" ca="1">IF(INDIRECT(ADDRESS(3+$AM129,7,,,"var"))&lt;&gt;"&lt;=&gt;",INDIRECT(ADDRESS(3+$AM129,7,,,"var")),NULL)</f>
        <v>&lt;</v>
      </c>
      <c r="AT129" s="61" cm="1">
        <f t="array" aca="1" ref="AT129" ca="1">IF(INDIRECT(ADDRESS(3+$AM129,8,,,"var"))&lt;&gt;"Cu",INDIRECT(ADDRESS(3+$AM129,8,,,"var")),NULL)</f>
        <v>0.01</v>
      </c>
      <c r="AU129" s="61" cm="1">
        <f t="array" aca="1" ref="AU129" ca="1">IF(INDIRECT(ADDRESS(3+$AM129,9,,,"var"))&lt;&gt;"&lt;=&gt;",INDIRECT(ADDRESS(3+$AM129,9,,,"var")),NULL)</f>
        <v>0</v>
      </c>
      <c r="AV129" s="61" cm="1">
        <f t="array" aca="1" ref="AV129" ca="1">IF(INDIRECT(ADDRESS(3+$AM129,10,,,"var"))&lt;&gt;"Mn",INDIRECT(ADDRESS(3+$AM129,10,,,"var")),NULL)</f>
        <v>0</v>
      </c>
      <c r="AW129" s="61" cm="1">
        <f t="array" aca="1" ref="AW129" ca="1">IF(INDIRECT(ADDRESS(3+$AM129,11,,,"var"))&lt;&gt;"&lt;=&gt;",INDIRECT(ADDRESS(3+$AM129,11,,,"var")),NULL)</f>
        <v>0</v>
      </c>
      <c r="AX129" s="61" cm="1">
        <f t="array" aca="1" ref="AX129" ca="1">IF(INDIRECT(ADDRESS(3+$AM129,12,,,"var"))&lt;&gt;"Mg",INDIRECT(ADDRESS(3+$AM129,12,,,"var")),NULL)</f>
        <v>8.32</v>
      </c>
      <c r="AY129" s="61" cm="1">
        <f t="array" aca="1" ref="AY129" ca="1">IF(INDIRECT(ADDRESS(3+$AM129,13,,,"var"))&lt;&gt;"&lt;=&gt;",INDIRECT(ADDRESS(3+$AM129,13,,,"var")),NULL)</f>
        <v>0</v>
      </c>
      <c r="AZ129" s="61" cm="1">
        <f t="array" aca="1" ref="AZ129" ca="1">IF(INDIRECT(ADDRESS(3+$AM129,14,,,"var"))&lt;&gt;"Be",INDIRECT(ADDRESS(3+$AM129,14,,,"var")),NULL)</f>
        <v>0</v>
      </c>
      <c r="BA129" s="61" cm="1">
        <f t="array" aca="1" ref="BA129" ca="1">IF(INDIRECT(ADDRESS(3+$AM129,15,,,"var"))&lt;&gt;"&lt;=&gt;",INDIRECT(ADDRESS(3+$AM129,15,,,"var")),NULL)</f>
        <v>0</v>
      </c>
      <c r="BB129" s="61" cm="1">
        <f t="array" aca="1" ref="BB129" ca="1">IF(INDIRECT(ADDRESS(3+$AM129,16,,,"var"))&lt;&gt;"Zn",INDIRECT(ADDRESS(3+$AM129,16,,,"var")),NULL)</f>
        <v>0</v>
      </c>
      <c r="BC129" s="61" t="str" cm="1">
        <f t="array" aca="1" ref="BC129" ca="1">IF(INDIRECT(ADDRESS(3+$AM129,17,,,"var"))&lt;&gt;"&lt;=&gt;",INDIRECT(ADDRESS(3+$AM129,17,,,"var")),NULL)</f>
        <v>&lt;</v>
      </c>
      <c r="BD129" s="61" cm="1">
        <f t="array" aca="1" ref="BD129" ca="1">IF(INDIRECT(ADDRESS(3+$AM129,18,,,"var"))&lt;&gt;"Ti",INDIRECT(ADDRESS(3+$AM129,18,,,"var")),NULL)</f>
        <v>0.01</v>
      </c>
      <c r="BE129" s="64" cm="1">
        <f t="array" aca="1" ref="BE129" ca="1">IF(INDIRECT(ADDRESS(3+$AM129,19,,,"var"))&lt;&gt;"D10",INDIRECT(ADDRESS(3+$AM129,19,,,"var")),NULL)</f>
        <v>0</v>
      </c>
      <c r="BF129" s="64" cm="1">
        <f t="array" aca="1" ref="BF129" ca="1">IF(INDIRECT(ADDRESS(3+$AM129,20,,,"var"))&lt;&gt;"D50",INDIRECT(ADDRESS(3+$AM129,20,,,"var")),NULL)</f>
        <v>0</v>
      </c>
      <c r="BG129" s="64" cm="1">
        <f t="array" aca="1" ref="BG129" ca="1">IF(INDIRECT(ADDRESS(3+$AM129,21,,,"var"))&lt;&gt;"D90",INDIRECT(ADDRESS(3+$AM129,21,,,"var")),NULL)</f>
        <v>0</v>
      </c>
      <c r="BH129" s="64" cm="1">
        <f t="array" aca="1" ref="BH129" ca="1">IF(INDIRECT(ADDRESS(3+$AM129,22,,,"var"))&lt;&gt;"Carney Funnel (s/50g)",INDIRECT(ADDRESS(3+$AM129,22,,,"var")),NULL)</f>
        <v>0</v>
      </c>
      <c r="BI129" s="64" cm="1">
        <f t="array" aca="1" ref="BI129" ca="1">IF(INDIRECT(ADDRESS(3+$AM129,23,,,"var"))&lt;&gt;"Schuttdichte",INDIRECT(ADDRESS(3+$AM129,23,,,"var")),NULL)</f>
        <v>0</v>
      </c>
      <c r="BJ129" s="64" cm="1">
        <f t="array" aca="1" ref="BJ129" ca="1">IF(INDIRECT(ADDRESS(3+$AM129,24,,,"var"))&lt;&gt;"Klopfdichte",INDIRECT(ADDRESS(3+$AM129,24,,,"var")),NULL)</f>
        <v>0</v>
      </c>
      <c r="BK129" s="81"/>
      <c r="BL129" t="str">
        <f>var!AB$4</f>
        <v>parameter and powder check</v>
      </c>
      <c r="BM129" s="93">
        <v>20190319</v>
      </c>
      <c r="BO129"/>
    </row>
    <row r="130" spans="1:67">
      <c r="A130" s="75">
        <v>4</v>
      </c>
      <c r="B130" s="75">
        <v>56</v>
      </c>
      <c r="C130" s="10" t="str">
        <f>var!Z$5</f>
        <v>Aconity</v>
      </c>
      <c r="D130" s="10" t="str">
        <f>var!AG$6</f>
        <v>Alaf parameter development</v>
      </c>
      <c r="E130" s="10">
        <v>400</v>
      </c>
      <c r="F130" s="11">
        <v>1000</v>
      </c>
      <c r="G130" s="93">
        <v>30</v>
      </c>
      <c r="H130" s="93">
        <v>0.19</v>
      </c>
      <c r="I130" s="93">
        <v>200</v>
      </c>
      <c r="J130" s="10" t="str">
        <f>var!AD$2</f>
        <v>Density cube</v>
      </c>
      <c r="L130" s="81"/>
      <c r="M130" s="28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23">
        <f t="shared" ref="AH130:AH193" si="4">(F130*(G130/1000)*H130)*3.6</f>
        <v>20.52</v>
      </c>
      <c r="AI130" s="23">
        <f t="shared" ref="AI130:AI193" si="5">E130/(F130*(G130/1000)*H130)</f>
        <v>70.175438596491219</v>
      </c>
      <c r="AJ130" s="81"/>
      <c r="AK130" s="92">
        <v>97.48</v>
      </c>
      <c r="AL130" s="28" t="str" cm="1">
        <f t="array" aca="1" ref="AL130" ca="1">IF(INDIRECT(ADDRESS(3+AM130,2,,,"var"))&lt;&gt;"Name of powder",INDIRECT(ADDRESS(3+AM130,2,,,"var")),NULL)</f>
        <v>AlMgty80</v>
      </c>
      <c r="AM130" s="77">
        <v>-1</v>
      </c>
      <c r="AN130" s="81"/>
      <c r="AO130" s="61" cm="1">
        <f t="array" aca="1" ref="AO130" ca="1">IF(INDIRECT(ADDRESS(3+$AM130,3,,,"var"))&lt;&gt;"&lt;=&gt;",INDIRECT(ADDRESS(3+$AM130,3,,,"var")),NULL)</f>
        <v>0</v>
      </c>
      <c r="AP130" s="61" cm="1">
        <f t="array" aca="1" ref="AP130" ca="1">IF(INDIRECT(ADDRESS(3+$AM130,4,,,"var"))&lt;&gt;"Si",INDIRECT(ADDRESS(3+$AM130,4,,,"var")),NULL)</f>
        <v>0</v>
      </c>
      <c r="AQ130" s="61" cm="1">
        <f t="array" aca="1" ref="AQ130" ca="1">IF(INDIRECT(ADDRESS(3+$AM130,5,,,"var"))&lt;&gt;"&lt;=&gt;",INDIRECT(ADDRESS(3+$AM130,5,,,"var")),NULL)</f>
        <v>0</v>
      </c>
      <c r="AR130" s="61" cm="1">
        <f t="array" aca="1" ref="AR130" ca="1">IF(INDIRECT(ADDRESS(3+$AM130,6,,,"var"))&lt;&gt;"Fe",INDIRECT(ADDRESS(3+$AM130,6,,,"var")),NULL)</f>
        <v>0.15</v>
      </c>
      <c r="AS130" s="61" t="str" cm="1">
        <f t="array" aca="1" ref="AS130" ca="1">IF(INDIRECT(ADDRESS(3+$AM130,7,,,"var"))&lt;&gt;"&lt;=&gt;",INDIRECT(ADDRESS(3+$AM130,7,,,"var")),NULL)</f>
        <v>&lt;</v>
      </c>
      <c r="AT130" s="61" cm="1">
        <f t="array" aca="1" ref="AT130" ca="1">IF(INDIRECT(ADDRESS(3+$AM130,8,,,"var"))&lt;&gt;"Cu",INDIRECT(ADDRESS(3+$AM130,8,,,"var")),NULL)</f>
        <v>0.01</v>
      </c>
      <c r="AU130" s="61" cm="1">
        <f t="array" aca="1" ref="AU130" ca="1">IF(INDIRECT(ADDRESS(3+$AM130,9,,,"var"))&lt;&gt;"&lt;=&gt;",INDIRECT(ADDRESS(3+$AM130,9,,,"var")),NULL)</f>
        <v>0</v>
      </c>
      <c r="AV130" s="61" cm="1">
        <f t="array" aca="1" ref="AV130" ca="1">IF(INDIRECT(ADDRESS(3+$AM130,10,,,"var"))&lt;&gt;"Mn",INDIRECT(ADDRESS(3+$AM130,10,,,"var")),NULL)</f>
        <v>0</v>
      </c>
      <c r="AW130" s="61" cm="1">
        <f t="array" aca="1" ref="AW130" ca="1">IF(INDIRECT(ADDRESS(3+$AM130,11,,,"var"))&lt;&gt;"&lt;=&gt;",INDIRECT(ADDRESS(3+$AM130,11,,,"var")),NULL)</f>
        <v>0</v>
      </c>
      <c r="AX130" s="61" cm="1">
        <f t="array" aca="1" ref="AX130" ca="1">IF(INDIRECT(ADDRESS(3+$AM130,12,,,"var"))&lt;&gt;"Mg",INDIRECT(ADDRESS(3+$AM130,12,,,"var")),NULL)</f>
        <v>8.32</v>
      </c>
      <c r="AY130" s="61" cm="1">
        <f t="array" aca="1" ref="AY130" ca="1">IF(INDIRECT(ADDRESS(3+$AM130,13,,,"var"))&lt;&gt;"&lt;=&gt;",INDIRECT(ADDRESS(3+$AM130,13,,,"var")),NULL)</f>
        <v>0</v>
      </c>
      <c r="AZ130" s="61" cm="1">
        <f t="array" aca="1" ref="AZ130" ca="1">IF(INDIRECT(ADDRESS(3+$AM130,14,,,"var"))&lt;&gt;"Be",INDIRECT(ADDRESS(3+$AM130,14,,,"var")),NULL)</f>
        <v>0</v>
      </c>
      <c r="BA130" s="61" cm="1">
        <f t="array" aca="1" ref="BA130" ca="1">IF(INDIRECT(ADDRESS(3+$AM130,15,,,"var"))&lt;&gt;"&lt;=&gt;",INDIRECT(ADDRESS(3+$AM130,15,,,"var")),NULL)</f>
        <v>0</v>
      </c>
      <c r="BB130" s="61" cm="1">
        <f t="array" aca="1" ref="BB130" ca="1">IF(INDIRECT(ADDRESS(3+$AM130,16,,,"var"))&lt;&gt;"Zn",INDIRECT(ADDRESS(3+$AM130,16,,,"var")),NULL)</f>
        <v>0</v>
      </c>
      <c r="BC130" s="61" t="str" cm="1">
        <f t="array" aca="1" ref="BC130" ca="1">IF(INDIRECT(ADDRESS(3+$AM130,17,,,"var"))&lt;&gt;"&lt;=&gt;",INDIRECT(ADDRESS(3+$AM130,17,,,"var")),NULL)</f>
        <v>&lt;</v>
      </c>
      <c r="BD130" s="61" cm="1">
        <f t="array" aca="1" ref="BD130" ca="1">IF(INDIRECT(ADDRESS(3+$AM130,18,,,"var"))&lt;&gt;"Ti",INDIRECT(ADDRESS(3+$AM130,18,,,"var")),NULL)</f>
        <v>0.01</v>
      </c>
      <c r="BE130" s="64" cm="1">
        <f t="array" aca="1" ref="BE130" ca="1">IF(INDIRECT(ADDRESS(3+$AM130,19,,,"var"))&lt;&gt;"D10",INDIRECT(ADDRESS(3+$AM130,19,,,"var")),NULL)</f>
        <v>0</v>
      </c>
      <c r="BF130" s="64" cm="1">
        <f t="array" aca="1" ref="BF130" ca="1">IF(INDIRECT(ADDRESS(3+$AM130,20,,,"var"))&lt;&gt;"D50",INDIRECT(ADDRESS(3+$AM130,20,,,"var")),NULL)</f>
        <v>0</v>
      </c>
      <c r="BG130" s="64" cm="1">
        <f t="array" aca="1" ref="BG130" ca="1">IF(INDIRECT(ADDRESS(3+$AM130,21,,,"var"))&lt;&gt;"D90",INDIRECT(ADDRESS(3+$AM130,21,,,"var")),NULL)</f>
        <v>0</v>
      </c>
      <c r="BH130" s="64" cm="1">
        <f t="array" aca="1" ref="BH130" ca="1">IF(INDIRECT(ADDRESS(3+$AM130,22,,,"var"))&lt;&gt;"Carney Funnel (s/50g)",INDIRECT(ADDRESS(3+$AM130,22,,,"var")),NULL)</f>
        <v>0</v>
      </c>
      <c r="BI130" s="64" cm="1">
        <f t="array" aca="1" ref="BI130" ca="1">IF(INDIRECT(ADDRESS(3+$AM130,23,,,"var"))&lt;&gt;"Schuttdichte",INDIRECT(ADDRESS(3+$AM130,23,,,"var")),NULL)</f>
        <v>0</v>
      </c>
      <c r="BJ130" s="64" cm="1">
        <f t="array" aca="1" ref="BJ130" ca="1">IF(INDIRECT(ADDRESS(3+$AM130,24,,,"var"))&lt;&gt;"Klopfdichte",INDIRECT(ADDRESS(3+$AM130,24,,,"var")),NULL)</f>
        <v>0</v>
      </c>
      <c r="BK130" s="81"/>
      <c r="BL130" t="str">
        <f>var!AB$4</f>
        <v>parameter and powder check</v>
      </c>
      <c r="BM130" s="93">
        <v>20190319</v>
      </c>
      <c r="BO130"/>
    </row>
    <row r="131" spans="1:67">
      <c r="A131" s="75">
        <v>4</v>
      </c>
      <c r="B131" s="75">
        <v>57</v>
      </c>
      <c r="C131" s="10" t="str">
        <f>var!Z$5</f>
        <v>Aconity</v>
      </c>
      <c r="D131" s="10" t="str">
        <f>var!AG$6</f>
        <v>Alaf parameter development</v>
      </c>
      <c r="E131" s="10">
        <v>400</v>
      </c>
      <c r="F131" s="11">
        <v>1700</v>
      </c>
      <c r="G131" s="93">
        <v>30</v>
      </c>
      <c r="H131" s="93">
        <v>0.19</v>
      </c>
      <c r="I131" s="93">
        <v>200</v>
      </c>
      <c r="J131" s="10" t="str">
        <f>var!AD$2</f>
        <v>Density cube</v>
      </c>
      <c r="L131" s="81"/>
      <c r="M131" s="28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23">
        <f t="shared" si="4"/>
        <v>34.884</v>
      </c>
      <c r="AI131" s="23">
        <f t="shared" si="5"/>
        <v>41.279669762641902</v>
      </c>
      <c r="AJ131" s="81"/>
      <c r="AK131" s="92">
        <v>97.48</v>
      </c>
      <c r="AL131" s="28" t="str" cm="1">
        <f t="array" aca="1" ref="AL131" ca="1">IF(INDIRECT(ADDRESS(3+AM131,2,,,"var"))&lt;&gt;"Name of powder",INDIRECT(ADDRESS(3+AM131,2,,,"var")),NULL)</f>
        <v>AlMgty80</v>
      </c>
      <c r="AM131" s="77">
        <v>-1</v>
      </c>
      <c r="AN131" s="81"/>
      <c r="AO131" s="61" cm="1">
        <f t="array" aca="1" ref="AO131" ca="1">IF(INDIRECT(ADDRESS(3+$AM131,3,,,"var"))&lt;&gt;"&lt;=&gt;",INDIRECT(ADDRESS(3+$AM131,3,,,"var")),NULL)</f>
        <v>0</v>
      </c>
      <c r="AP131" s="61" cm="1">
        <f t="array" aca="1" ref="AP131" ca="1">IF(INDIRECT(ADDRESS(3+$AM131,4,,,"var"))&lt;&gt;"Si",INDIRECT(ADDRESS(3+$AM131,4,,,"var")),NULL)</f>
        <v>0</v>
      </c>
      <c r="AQ131" s="61" cm="1">
        <f t="array" aca="1" ref="AQ131" ca="1">IF(INDIRECT(ADDRESS(3+$AM131,5,,,"var"))&lt;&gt;"&lt;=&gt;",INDIRECT(ADDRESS(3+$AM131,5,,,"var")),NULL)</f>
        <v>0</v>
      </c>
      <c r="AR131" s="61" cm="1">
        <f t="array" aca="1" ref="AR131" ca="1">IF(INDIRECT(ADDRESS(3+$AM131,6,,,"var"))&lt;&gt;"Fe",INDIRECT(ADDRESS(3+$AM131,6,,,"var")),NULL)</f>
        <v>0.15</v>
      </c>
      <c r="AS131" s="61" t="str" cm="1">
        <f t="array" aca="1" ref="AS131" ca="1">IF(INDIRECT(ADDRESS(3+$AM131,7,,,"var"))&lt;&gt;"&lt;=&gt;",INDIRECT(ADDRESS(3+$AM131,7,,,"var")),NULL)</f>
        <v>&lt;</v>
      </c>
      <c r="AT131" s="61" cm="1">
        <f t="array" aca="1" ref="AT131" ca="1">IF(INDIRECT(ADDRESS(3+$AM131,8,,,"var"))&lt;&gt;"Cu",INDIRECT(ADDRESS(3+$AM131,8,,,"var")),NULL)</f>
        <v>0.01</v>
      </c>
      <c r="AU131" s="61" cm="1">
        <f t="array" aca="1" ref="AU131" ca="1">IF(INDIRECT(ADDRESS(3+$AM131,9,,,"var"))&lt;&gt;"&lt;=&gt;",INDIRECT(ADDRESS(3+$AM131,9,,,"var")),NULL)</f>
        <v>0</v>
      </c>
      <c r="AV131" s="61" cm="1">
        <f t="array" aca="1" ref="AV131" ca="1">IF(INDIRECT(ADDRESS(3+$AM131,10,,,"var"))&lt;&gt;"Mn",INDIRECT(ADDRESS(3+$AM131,10,,,"var")),NULL)</f>
        <v>0</v>
      </c>
      <c r="AW131" s="61" cm="1">
        <f t="array" aca="1" ref="AW131" ca="1">IF(INDIRECT(ADDRESS(3+$AM131,11,,,"var"))&lt;&gt;"&lt;=&gt;",INDIRECT(ADDRESS(3+$AM131,11,,,"var")),NULL)</f>
        <v>0</v>
      </c>
      <c r="AX131" s="61" cm="1">
        <f t="array" aca="1" ref="AX131" ca="1">IF(INDIRECT(ADDRESS(3+$AM131,12,,,"var"))&lt;&gt;"Mg",INDIRECT(ADDRESS(3+$AM131,12,,,"var")),NULL)</f>
        <v>8.32</v>
      </c>
      <c r="AY131" s="61" cm="1">
        <f t="array" aca="1" ref="AY131" ca="1">IF(INDIRECT(ADDRESS(3+$AM131,13,,,"var"))&lt;&gt;"&lt;=&gt;",INDIRECT(ADDRESS(3+$AM131,13,,,"var")),NULL)</f>
        <v>0</v>
      </c>
      <c r="AZ131" s="61" cm="1">
        <f t="array" aca="1" ref="AZ131" ca="1">IF(INDIRECT(ADDRESS(3+$AM131,14,,,"var"))&lt;&gt;"Be",INDIRECT(ADDRESS(3+$AM131,14,,,"var")),NULL)</f>
        <v>0</v>
      </c>
      <c r="BA131" s="61" cm="1">
        <f t="array" aca="1" ref="BA131" ca="1">IF(INDIRECT(ADDRESS(3+$AM131,15,,,"var"))&lt;&gt;"&lt;=&gt;",INDIRECT(ADDRESS(3+$AM131,15,,,"var")),NULL)</f>
        <v>0</v>
      </c>
      <c r="BB131" s="61" cm="1">
        <f t="array" aca="1" ref="BB131" ca="1">IF(INDIRECT(ADDRESS(3+$AM131,16,,,"var"))&lt;&gt;"Zn",INDIRECT(ADDRESS(3+$AM131,16,,,"var")),NULL)</f>
        <v>0</v>
      </c>
      <c r="BC131" s="61" t="str" cm="1">
        <f t="array" aca="1" ref="BC131" ca="1">IF(INDIRECT(ADDRESS(3+$AM131,17,,,"var"))&lt;&gt;"&lt;=&gt;",INDIRECT(ADDRESS(3+$AM131,17,,,"var")),NULL)</f>
        <v>&lt;</v>
      </c>
      <c r="BD131" s="61" cm="1">
        <f t="array" aca="1" ref="BD131" ca="1">IF(INDIRECT(ADDRESS(3+$AM131,18,,,"var"))&lt;&gt;"Ti",INDIRECT(ADDRESS(3+$AM131,18,,,"var")),NULL)</f>
        <v>0.01</v>
      </c>
      <c r="BE131" s="64" cm="1">
        <f t="array" aca="1" ref="BE131" ca="1">IF(INDIRECT(ADDRESS(3+$AM131,19,,,"var"))&lt;&gt;"D10",INDIRECT(ADDRESS(3+$AM131,19,,,"var")),NULL)</f>
        <v>0</v>
      </c>
      <c r="BF131" s="64" cm="1">
        <f t="array" aca="1" ref="BF131" ca="1">IF(INDIRECT(ADDRESS(3+$AM131,20,,,"var"))&lt;&gt;"D50",INDIRECT(ADDRESS(3+$AM131,20,,,"var")),NULL)</f>
        <v>0</v>
      </c>
      <c r="BG131" s="64" cm="1">
        <f t="array" aca="1" ref="BG131" ca="1">IF(INDIRECT(ADDRESS(3+$AM131,21,,,"var"))&lt;&gt;"D90",INDIRECT(ADDRESS(3+$AM131,21,,,"var")),NULL)</f>
        <v>0</v>
      </c>
      <c r="BH131" s="64" cm="1">
        <f t="array" aca="1" ref="BH131" ca="1">IF(INDIRECT(ADDRESS(3+$AM131,22,,,"var"))&lt;&gt;"Carney Funnel (s/50g)",INDIRECT(ADDRESS(3+$AM131,22,,,"var")),NULL)</f>
        <v>0</v>
      </c>
      <c r="BI131" s="64" cm="1">
        <f t="array" aca="1" ref="BI131" ca="1">IF(INDIRECT(ADDRESS(3+$AM131,23,,,"var"))&lt;&gt;"Schuttdichte",INDIRECT(ADDRESS(3+$AM131,23,,,"var")),NULL)</f>
        <v>0</v>
      </c>
      <c r="BJ131" s="64" cm="1">
        <f t="array" aca="1" ref="BJ131" ca="1">IF(INDIRECT(ADDRESS(3+$AM131,24,,,"var"))&lt;&gt;"Klopfdichte",INDIRECT(ADDRESS(3+$AM131,24,,,"var")),NULL)</f>
        <v>0</v>
      </c>
      <c r="BK131" s="81"/>
      <c r="BL131" t="str">
        <f>var!AB$4</f>
        <v>parameter and powder check</v>
      </c>
      <c r="BM131" s="93">
        <v>20190319</v>
      </c>
      <c r="BO131"/>
    </row>
    <row r="132" spans="1:67">
      <c r="A132" s="75">
        <v>4</v>
      </c>
      <c r="B132" s="75">
        <v>58</v>
      </c>
      <c r="C132" s="10" t="str">
        <f>var!Z$5</f>
        <v>Aconity</v>
      </c>
      <c r="D132" s="10" t="str">
        <f>var!AG$6</f>
        <v>Alaf parameter development</v>
      </c>
      <c r="E132" s="10">
        <v>400</v>
      </c>
      <c r="F132" s="11">
        <v>1700</v>
      </c>
      <c r="G132" s="93">
        <v>30</v>
      </c>
      <c r="H132" s="93">
        <v>0.19</v>
      </c>
      <c r="I132" s="93">
        <v>30</v>
      </c>
      <c r="J132" s="10" t="str">
        <f>var!AD$2</f>
        <v>Density cube</v>
      </c>
      <c r="L132" s="81"/>
      <c r="M132" s="28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23">
        <f t="shared" si="4"/>
        <v>34.884</v>
      </c>
      <c r="AI132" s="23">
        <f t="shared" si="5"/>
        <v>41.279669762641902</v>
      </c>
      <c r="AJ132" s="81"/>
      <c r="AK132" s="92">
        <v>97.47</v>
      </c>
      <c r="AL132" s="28" t="str" cm="1">
        <f t="array" aca="1" ref="AL132" ca="1">IF(INDIRECT(ADDRESS(3+AM132,2,,,"var"))&lt;&gt;"Name of powder",INDIRECT(ADDRESS(3+AM132,2,,,"var")),NULL)</f>
        <v>AlMgty80</v>
      </c>
      <c r="AM132" s="77">
        <v>-1</v>
      </c>
      <c r="AN132" s="81"/>
      <c r="AO132" s="61" cm="1">
        <f t="array" aca="1" ref="AO132" ca="1">IF(INDIRECT(ADDRESS(3+$AM132,3,,,"var"))&lt;&gt;"&lt;=&gt;",INDIRECT(ADDRESS(3+$AM132,3,,,"var")),NULL)</f>
        <v>0</v>
      </c>
      <c r="AP132" s="61" cm="1">
        <f t="array" aca="1" ref="AP132" ca="1">IF(INDIRECT(ADDRESS(3+$AM132,4,,,"var"))&lt;&gt;"Si",INDIRECT(ADDRESS(3+$AM132,4,,,"var")),NULL)</f>
        <v>0</v>
      </c>
      <c r="AQ132" s="61" cm="1">
        <f t="array" aca="1" ref="AQ132" ca="1">IF(INDIRECT(ADDRESS(3+$AM132,5,,,"var"))&lt;&gt;"&lt;=&gt;",INDIRECT(ADDRESS(3+$AM132,5,,,"var")),NULL)</f>
        <v>0</v>
      </c>
      <c r="AR132" s="61" cm="1">
        <f t="array" aca="1" ref="AR132" ca="1">IF(INDIRECT(ADDRESS(3+$AM132,6,,,"var"))&lt;&gt;"Fe",INDIRECT(ADDRESS(3+$AM132,6,,,"var")),NULL)</f>
        <v>0.15</v>
      </c>
      <c r="AS132" s="61" t="str" cm="1">
        <f t="array" aca="1" ref="AS132" ca="1">IF(INDIRECT(ADDRESS(3+$AM132,7,,,"var"))&lt;&gt;"&lt;=&gt;",INDIRECT(ADDRESS(3+$AM132,7,,,"var")),NULL)</f>
        <v>&lt;</v>
      </c>
      <c r="AT132" s="61" cm="1">
        <f t="array" aca="1" ref="AT132" ca="1">IF(INDIRECT(ADDRESS(3+$AM132,8,,,"var"))&lt;&gt;"Cu",INDIRECT(ADDRESS(3+$AM132,8,,,"var")),NULL)</f>
        <v>0.01</v>
      </c>
      <c r="AU132" s="61" cm="1">
        <f t="array" aca="1" ref="AU132" ca="1">IF(INDIRECT(ADDRESS(3+$AM132,9,,,"var"))&lt;&gt;"&lt;=&gt;",INDIRECT(ADDRESS(3+$AM132,9,,,"var")),NULL)</f>
        <v>0</v>
      </c>
      <c r="AV132" s="61" cm="1">
        <f t="array" aca="1" ref="AV132" ca="1">IF(INDIRECT(ADDRESS(3+$AM132,10,,,"var"))&lt;&gt;"Mn",INDIRECT(ADDRESS(3+$AM132,10,,,"var")),NULL)</f>
        <v>0</v>
      </c>
      <c r="AW132" s="61" cm="1">
        <f t="array" aca="1" ref="AW132" ca="1">IF(INDIRECT(ADDRESS(3+$AM132,11,,,"var"))&lt;&gt;"&lt;=&gt;",INDIRECT(ADDRESS(3+$AM132,11,,,"var")),NULL)</f>
        <v>0</v>
      </c>
      <c r="AX132" s="61" cm="1">
        <f t="array" aca="1" ref="AX132" ca="1">IF(INDIRECT(ADDRESS(3+$AM132,12,,,"var"))&lt;&gt;"Mg",INDIRECT(ADDRESS(3+$AM132,12,,,"var")),NULL)</f>
        <v>8.32</v>
      </c>
      <c r="AY132" s="61" cm="1">
        <f t="array" aca="1" ref="AY132" ca="1">IF(INDIRECT(ADDRESS(3+$AM132,13,,,"var"))&lt;&gt;"&lt;=&gt;",INDIRECT(ADDRESS(3+$AM132,13,,,"var")),NULL)</f>
        <v>0</v>
      </c>
      <c r="AZ132" s="61" cm="1">
        <f t="array" aca="1" ref="AZ132" ca="1">IF(INDIRECT(ADDRESS(3+$AM132,14,,,"var"))&lt;&gt;"Be",INDIRECT(ADDRESS(3+$AM132,14,,,"var")),NULL)</f>
        <v>0</v>
      </c>
      <c r="BA132" s="61" cm="1">
        <f t="array" aca="1" ref="BA132" ca="1">IF(INDIRECT(ADDRESS(3+$AM132,15,,,"var"))&lt;&gt;"&lt;=&gt;",INDIRECT(ADDRESS(3+$AM132,15,,,"var")),NULL)</f>
        <v>0</v>
      </c>
      <c r="BB132" s="61" cm="1">
        <f t="array" aca="1" ref="BB132" ca="1">IF(INDIRECT(ADDRESS(3+$AM132,16,,,"var"))&lt;&gt;"Zn",INDIRECT(ADDRESS(3+$AM132,16,,,"var")),NULL)</f>
        <v>0</v>
      </c>
      <c r="BC132" s="61" t="str" cm="1">
        <f t="array" aca="1" ref="BC132" ca="1">IF(INDIRECT(ADDRESS(3+$AM132,17,,,"var"))&lt;&gt;"&lt;=&gt;",INDIRECT(ADDRESS(3+$AM132,17,,,"var")),NULL)</f>
        <v>&lt;</v>
      </c>
      <c r="BD132" s="61" cm="1">
        <f t="array" aca="1" ref="BD132" ca="1">IF(INDIRECT(ADDRESS(3+$AM132,18,,,"var"))&lt;&gt;"Ti",INDIRECT(ADDRESS(3+$AM132,18,,,"var")),NULL)</f>
        <v>0.01</v>
      </c>
      <c r="BE132" s="64" cm="1">
        <f t="array" aca="1" ref="BE132" ca="1">IF(INDIRECT(ADDRESS(3+$AM132,19,,,"var"))&lt;&gt;"D10",INDIRECT(ADDRESS(3+$AM132,19,,,"var")),NULL)</f>
        <v>0</v>
      </c>
      <c r="BF132" s="64" cm="1">
        <f t="array" aca="1" ref="BF132" ca="1">IF(INDIRECT(ADDRESS(3+$AM132,20,,,"var"))&lt;&gt;"D50",INDIRECT(ADDRESS(3+$AM132,20,,,"var")),NULL)</f>
        <v>0</v>
      </c>
      <c r="BG132" s="64" cm="1">
        <f t="array" aca="1" ref="BG132" ca="1">IF(INDIRECT(ADDRESS(3+$AM132,21,,,"var"))&lt;&gt;"D90",INDIRECT(ADDRESS(3+$AM132,21,,,"var")),NULL)</f>
        <v>0</v>
      </c>
      <c r="BH132" s="64" cm="1">
        <f t="array" aca="1" ref="BH132" ca="1">IF(INDIRECT(ADDRESS(3+$AM132,22,,,"var"))&lt;&gt;"Carney Funnel (s/50g)",INDIRECT(ADDRESS(3+$AM132,22,,,"var")),NULL)</f>
        <v>0</v>
      </c>
      <c r="BI132" s="64" cm="1">
        <f t="array" aca="1" ref="BI132" ca="1">IF(INDIRECT(ADDRESS(3+$AM132,23,,,"var"))&lt;&gt;"Schuttdichte",INDIRECT(ADDRESS(3+$AM132,23,,,"var")),NULL)</f>
        <v>0</v>
      </c>
      <c r="BJ132" s="64" cm="1">
        <f t="array" aca="1" ref="BJ132" ca="1">IF(INDIRECT(ADDRESS(3+$AM132,24,,,"var"))&lt;&gt;"Klopfdichte",INDIRECT(ADDRESS(3+$AM132,24,,,"var")),NULL)</f>
        <v>0</v>
      </c>
      <c r="BK132" s="81"/>
      <c r="BL132" t="str">
        <f>var!AB$4</f>
        <v>parameter and powder check</v>
      </c>
      <c r="BM132" s="93">
        <v>20190321</v>
      </c>
      <c r="BO132"/>
    </row>
    <row r="133" spans="1:67">
      <c r="A133" s="75">
        <v>4</v>
      </c>
      <c r="B133" s="75">
        <v>59</v>
      </c>
      <c r="C133" s="10" t="str">
        <f>var!Z$5</f>
        <v>Aconity</v>
      </c>
      <c r="D133" s="10" t="str">
        <f>var!AG$6</f>
        <v>Alaf parameter development</v>
      </c>
      <c r="E133" s="10">
        <v>400</v>
      </c>
      <c r="F133" s="11">
        <v>1000</v>
      </c>
      <c r="G133" s="93">
        <v>30</v>
      </c>
      <c r="H133" s="93">
        <v>0.19</v>
      </c>
      <c r="I133" s="93">
        <v>400</v>
      </c>
      <c r="J133" s="10" t="str">
        <f>var!AD$2</f>
        <v>Density cube</v>
      </c>
      <c r="L133" s="81"/>
      <c r="M133" s="28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23">
        <f t="shared" si="4"/>
        <v>20.52</v>
      </c>
      <c r="AI133" s="23">
        <f t="shared" si="5"/>
        <v>70.175438596491219</v>
      </c>
      <c r="AJ133" s="81"/>
      <c r="AK133" s="92">
        <v>97.47</v>
      </c>
      <c r="AL133" s="28" t="str" cm="1">
        <f t="array" aca="1" ref="AL133" ca="1">IF(INDIRECT(ADDRESS(3+AM133,2,,,"var"))&lt;&gt;"Name of powder",INDIRECT(ADDRESS(3+AM133,2,,,"var")),NULL)</f>
        <v>AlMgty80</v>
      </c>
      <c r="AM133" s="77">
        <v>-1</v>
      </c>
      <c r="AN133" s="81"/>
      <c r="AO133" s="61" cm="1">
        <f t="array" aca="1" ref="AO133" ca="1">IF(INDIRECT(ADDRESS(3+$AM133,3,,,"var"))&lt;&gt;"&lt;=&gt;",INDIRECT(ADDRESS(3+$AM133,3,,,"var")),NULL)</f>
        <v>0</v>
      </c>
      <c r="AP133" s="61" cm="1">
        <f t="array" aca="1" ref="AP133" ca="1">IF(INDIRECT(ADDRESS(3+$AM133,4,,,"var"))&lt;&gt;"Si",INDIRECT(ADDRESS(3+$AM133,4,,,"var")),NULL)</f>
        <v>0</v>
      </c>
      <c r="AQ133" s="61" cm="1">
        <f t="array" aca="1" ref="AQ133" ca="1">IF(INDIRECT(ADDRESS(3+$AM133,5,,,"var"))&lt;&gt;"&lt;=&gt;",INDIRECT(ADDRESS(3+$AM133,5,,,"var")),NULL)</f>
        <v>0</v>
      </c>
      <c r="AR133" s="61" cm="1">
        <f t="array" aca="1" ref="AR133" ca="1">IF(INDIRECT(ADDRESS(3+$AM133,6,,,"var"))&lt;&gt;"Fe",INDIRECT(ADDRESS(3+$AM133,6,,,"var")),NULL)</f>
        <v>0.15</v>
      </c>
      <c r="AS133" s="61" t="str" cm="1">
        <f t="array" aca="1" ref="AS133" ca="1">IF(INDIRECT(ADDRESS(3+$AM133,7,,,"var"))&lt;&gt;"&lt;=&gt;",INDIRECT(ADDRESS(3+$AM133,7,,,"var")),NULL)</f>
        <v>&lt;</v>
      </c>
      <c r="AT133" s="61" cm="1">
        <f t="array" aca="1" ref="AT133" ca="1">IF(INDIRECT(ADDRESS(3+$AM133,8,,,"var"))&lt;&gt;"Cu",INDIRECT(ADDRESS(3+$AM133,8,,,"var")),NULL)</f>
        <v>0.01</v>
      </c>
      <c r="AU133" s="61" cm="1">
        <f t="array" aca="1" ref="AU133" ca="1">IF(INDIRECT(ADDRESS(3+$AM133,9,,,"var"))&lt;&gt;"&lt;=&gt;",INDIRECT(ADDRESS(3+$AM133,9,,,"var")),NULL)</f>
        <v>0</v>
      </c>
      <c r="AV133" s="61" cm="1">
        <f t="array" aca="1" ref="AV133" ca="1">IF(INDIRECT(ADDRESS(3+$AM133,10,,,"var"))&lt;&gt;"Mn",INDIRECT(ADDRESS(3+$AM133,10,,,"var")),NULL)</f>
        <v>0</v>
      </c>
      <c r="AW133" s="61" cm="1">
        <f t="array" aca="1" ref="AW133" ca="1">IF(INDIRECT(ADDRESS(3+$AM133,11,,,"var"))&lt;&gt;"&lt;=&gt;",INDIRECT(ADDRESS(3+$AM133,11,,,"var")),NULL)</f>
        <v>0</v>
      </c>
      <c r="AX133" s="61" cm="1">
        <f t="array" aca="1" ref="AX133" ca="1">IF(INDIRECT(ADDRESS(3+$AM133,12,,,"var"))&lt;&gt;"Mg",INDIRECT(ADDRESS(3+$AM133,12,,,"var")),NULL)</f>
        <v>8.32</v>
      </c>
      <c r="AY133" s="61" cm="1">
        <f t="array" aca="1" ref="AY133" ca="1">IF(INDIRECT(ADDRESS(3+$AM133,13,,,"var"))&lt;&gt;"&lt;=&gt;",INDIRECT(ADDRESS(3+$AM133,13,,,"var")),NULL)</f>
        <v>0</v>
      </c>
      <c r="AZ133" s="61" cm="1">
        <f t="array" aca="1" ref="AZ133" ca="1">IF(INDIRECT(ADDRESS(3+$AM133,14,,,"var"))&lt;&gt;"Be",INDIRECT(ADDRESS(3+$AM133,14,,,"var")),NULL)</f>
        <v>0</v>
      </c>
      <c r="BA133" s="61" cm="1">
        <f t="array" aca="1" ref="BA133" ca="1">IF(INDIRECT(ADDRESS(3+$AM133,15,,,"var"))&lt;&gt;"&lt;=&gt;",INDIRECT(ADDRESS(3+$AM133,15,,,"var")),NULL)</f>
        <v>0</v>
      </c>
      <c r="BB133" s="61" cm="1">
        <f t="array" aca="1" ref="BB133" ca="1">IF(INDIRECT(ADDRESS(3+$AM133,16,,,"var"))&lt;&gt;"Zn",INDIRECT(ADDRESS(3+$AM133,16,,,"var")),NULL)</f>
        <v>0</v>
      </c>
      <c r="BC133" s="61" t="str" cm="1">
        <f t="array" aca="1" ref="BC133" ca="1">IF(INDIRECT(ADDRESS(3+$AM133,17,,,"var"))&lt;&gt;"&lt;=&gt;",INDIRECT(ADDRESS(3+$AM133,17,,,"var")),NULL)</f>
        <v>&lt;</v>
      </c>
      <c r="BD133" s="61" cm="1">
        <f t="array" aca="1" ref="BD133" ca="1">IF(INDIRECT(ADDRESS(3+$AM133,18,,,"var"))&lt;&gt;"Ti",INDIRECT(ADDRESS(3+$AM133,18,,,"var")),NULL)</f>
        <v>0.01</v>
      </c>
      <c r="BE133" s="64" cm="1">
        <f t="array" aca="1" ref="BE133" ca="1">IF(INDIRECT(ADDRESS(3+$AM133,19,,,"var"))&lt;&gt;"D10",INDIRECT(ADDRESS(3+$AM133,19,,,"var")),NULL)</f>
        <v>0</v>
      </c>
      <c r="BF133" s="64" cm="1">
        <f t="array" aca="1" ref="BF133" ca="1">IF(INDIRECT(ADDRESS(3+$AM133,20,,,"var"))&lt;&gt;"D50",INDIRECT(ADDRESS(3+$AM133,20,,,"var")),NULL)</f>
        <v>0</v>
      </c>
      <c r="BG133" s="64" cm="1">
        <f t="array" aca="1" ref="BG133" ca="1">IF(INDIRECT(ADDRESS(3+$AM133,21,,,"var"))&lt;&gt;"D90",INDIRECT(ADDRESS(3+$AM133,21,,,"var")),NULL)</f>
        <v>0</v>
      </c>
      <c r="BH133" s="64" cm="1">
        <f t="array" aca="1" ref="BH133" ca="1">IF(INDIRECT(ADDRESS(3+$AM133,22,,,"var"))&lt;&gt;"Carney Funnel (s/50g)",INDIRECT(ADDRESS(3+$AM133,22,,,"var")),NULL)</f>
        <v>0</v>
      </c>
      <c r="BI133" s="64" cm="1">
        <f t="array" aca="1" ref="BI133" ca="1">IF(INDIRECT(ADDRESS(3+$AM133,23,,,"var"))&lt;&gt;"Schuttdichte",INDIRECT(ADDRESS(3+$AM133,23,,,"var")),NULL)</f>
        <v>0</v>
      </c>
      <c r="BJ133" s="64" cm="1">
        <f t="array" aca="1" ref="BJ133" ca="1">IF(INDIRECT(ADDRESS(3+$AM133,24,,,"var"))&lt;&gt;"Klopfdichte",INDIRECT(ADDRESS(3+$AM133,24,,,"var")),NULL)</f>
        <v>0</v>
      </c>
      <c r="BK133" s="81"/>
      <c r="BL133" t="str">
        <f>var!AB$4</f>
        <v>parameter and powder check</v>
      </c>
      <c r="BM133" s="93">
        <v>20190329</v>
      </c>
      <c r="BO133"/>
    </row>
    <row r="134" spans="1:67">
      <c r="A134" s="75">
        <v>4</v>
      </c>
      <c r="B134" s="75">
        <v>60</v>
      </c>
      <c r="C134" s="10" t="str">
        <f>var!Z$5</f>
        <v>Aconity</v>
      </c>
      <c r="D134" s="10" t="str">
        <f>var!AG$6</f>
        <v>Alaf parameter development</v>
      </c>
      <c r="E134" s="10">
        <v>400</v>
      </c>
      <c r="F134" s="11">
        <v>1700</v>
      </c>
      <c r="G134" s="93">
        <v>30</v>
      </c>
      <c r="H134" s="93">
        <v>0.19</v>
      </c>
      <c r="I134" s="93">
        <v>300</v>
      </c>
      <c r="J134" s="10" t="str">
        <f>var!AD$2</f>
        <v>Density cube</v>
      </c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>
        <f t="shared" si="4"/>
        <v>34.884</v>
      </c>
      <c r="AI134" s="81">
        <f t="shared" si="5"/>
        <v>41.279669762641902</v>
      </c>
      <c r="AJ134" s="81"/>
      <c r="AK134" s="92">
        <v>97.46</v>
      </c>
      <c r="AL134" s="28" t="str" cm="1">
        <f t="array" aca="1" ref="AL134" ca="1">IF(INDIRECT(ADDRESS(3+AM134,2,,,"var"))&lt;&gt;"Name of powder",INDIRECT(ADDRESS(3+AM134,2,,,"var")),NULL)</f>
        <v>AlMgty80</v>
      </c>
      <c r="AM134" s="77">
        <v>-1</v>
      </c>
      <c r="AN134" s="81"/>
      <c r="AO134" s="61" cm="1">
        <f t="array" aca="1" ref="AO134" ca="1">IF(INDIRECT(ADDRESS(3+$AM134,3,,,"var"))&lt;&gt;"&lt;=&gt;",INDIRECT(ADDRESS(3+$AM134,3,,,"var")),NULL)</f>
        <v>0</v>
      </c>
      <c r="AP134" s="61" cm="1">
        <f t="array" aca="1" ref="AP134" ca="1">IF(INDIRECT(ADDRESS(3+$AM134,4,,,"var"))&lt;&gt;"Si",INDIRECT(ADDRESS(3+$AM134,4,,,"var")),NULL)</f>
        <v>0</v>
      </c>
      <c r="AQ134" s="61" cm="1">
        <f t="array" aca="1" ref="AQ134" ca="1">IF(INDIRECT(ADDRESS(3+$AM134,5,,,"var"))&lt;&gt;"&lt;=&gt;",INDIRECT(ADDRESS(3+$AM134,5,,,"var")),NULL)</f>
        <v>0</v>
      </c>
      <c r="AR134" s="61" cm="1">
        <f t="array" aca="1" ref="AR134" ca="1">IF(INDIRECT(ADDRESS(3+$AM134,6,,,"var"))&lt;&gt;"Fe",INDIRECT(ADDRESS(3+$AM134,6,,,"var")),NULL)</f>
        <v>0.15</v>
      </c>
      <c r="AS134" s="61" t="str" cm="1">
        <f t="array" aca="1" ref="AS134" ca="1">IF(INDIRECT(ADDRESS(3+$AM134,7,,,"var"))&lt;&gt;"&lt;=&gt;",INDIRECT(ADDRESS(3+$AM134,7,,,"var")),NULL)</f>
        <v>&lt;</v>
      </c>
      <c r="AT134" s="61" cm="1">
        <f t="array" aca="1" ref="AT134" ca="1">IF(INDIRECT(ADDRESS(3+$AM134,8,,,"var"))&lt;&gt;"Cu",INDIRECT(ADDRESS(3+$AM134,8,,,"var")),NULL)</f>
        <v>0.01</v>
      </c>
      <c r="AU134" s="61" cm="1">
        <f t="array" aca="1" ref="AU134" ca="1">IF(INDIRECT(ADDRESS(3+$AM134,9,,,"var"))&lt;&gt;"&lt;=&gt;",INDIRECT(ADDRESS(3+$AM134,9,,,"var")),NULL)</f>
        <v>0</v>
      </c>
      <c r="AV134" s="61" cm="1">
        <f t="array" aca="1" ref="AV134" ca="1">IF(INDIRECT(ADDRESS(3+$AM134,10,,,"var"))&lt;&gt;"Mn",INDIRECT(ADDRESS(3+$AM134,10,,,"var")),NULL)</f>
        <v>0</v>
      </c>
      <c r="AW134" s="61" cm="1">
        <f t="array" aca="1" ref="AW134" ca="1">IF(INDIRECT(ADDRESS(3+$AM134,11,,,"var"))&lt;&gt;"&lt;=&gt;",INDIRECT(ADDRESS(3+$AM134,11,,,"var")),NULL)</f>
        <v>0</v>
      </c>
      <c r="AX134" s="61" cm="1">
        <f t="array" aca="1" ref="AX134" ca="1">IF(INDIRECT(ADDRESS(3+$AM134,12,,,"var"))&lt;&gt;"Mg",INDIRECT(ADDRESS(3+$AM134,12,,,"var")),NULL)</f>
        <v>8.32</v>
      </c>
      <c r="AY134" s="61" cm="1">
        <f t="array" aca="1" ref="AY134" ca="1">IF(INDIRECT(ADDRESS(3+$AM134,13,,,"var"))&lt;&gt;"&lt;=&gt;",INDIRECT(ADDRESS(3+$AM134,13,,,"var")),NULL)</f>
        <v>0</v>
      </c>
      <c r="AZ134" s="61" cm="1">
        <f t="array" aca="1" ref="AZ134" ca="1">IF(INDIRECT(ADDRESS(3+$AM134,14,,,"var"))&lt;&gt;"Be",INDIRECT(ADDRESS(3+$AM134,14,,,"var")),NULL)</f>
        <v>0</v>
      </c>
      <c r="BA134" s="61" cm="1">
        <f t="array" aca="1" ref="BA134" ca="1">IF(INDIRECT(ADDRESS(3+$AM134,15,,,"var"))&lt;&gt;"&lt;=&gt;",INDIRECT(ADDRESS(3+$AM134,15,,,"var")),NULL)</f>
        <v>0</v>
      </c>
      <c r="BB134" s="61" cm="1">
        <f t="array" aca="1" ref="BB134" ca="1">IF(INDIRECT(ADDRESS(3+$AM134,16,,,"var"))&lt;&gt;"Zn",INDIRECT(ADDRESS(3+$AM134,16,,,"var")),NULL)</f>
        <v>0</v>
      </c>
      <c r="BC134" s="61" t="str" cm="1">
        <f t="array" aca="1" ref="BC134" ca="1">IF(INDIRECT(ADDRESS(3+$AM134,17,,,"var"))&lt;&gt;"&lt;=&gt;",INDIRECT(ADDRESS(3+$AM134,17,,,"var")),NULL)</f>
        <v>&lt;</v>
      </c>
      <c r="BD134" s="61" cm="1">
        <f t="array" aca="1" ref="BD134" ca="1">IF(INDIRECT(ADDRESS(3+$AM134,18,,,"var"))&lt;&gt;"Ti",INDIRECT(ADDRESS(3+$AM134,18,,,"var")),NULL)</f>
        <v>0.01</v>
      </c>
      <c r="BE134" s="64" cm="1">
        <f t="array" aca="1" ref="BE134" ca="1">IF(INDIRECT(ADDRESS(3+$AM134,19,,,"var"))&lt;&gt;"D10",INDIRECT(ADDRESS(3+$AM134,19,,,"var")),NULL)</f>
        <v>0</v>
      </c>
      <c r="BF134" s="64" cm="1">
        <f t="array" aca="1" ref="BF134" ca="1">IF(INDIRECT(ADDRESS(3+$AM134,20,,,"var"))&lt;&gt;"D50",INDIRECT(ADDRESS(3+$AM134,20,,,"var")),NULL)</f>
        <v>0</v>
      </c>
      <c r="BG134" s="64" cm="1">
        <f t="array" aca="1" ref="BG134" ca="1">IF(INDIRECT(ADDRESS(3+$AM134,21,,,"var"))&lt;&gt;"D90",INDIRECT(ADDRESS(3+$AM134,21,,,"var")),NULL)</f>
        <v>0</v>
      </c>
      <c r="BH134" s="64" cm="1">
        <f t="array" aca="1" ref="BH134" ca="1">IF(INDIRECT(ADDRESS(3+$AM134,22,,,"var"))&lt;&gt;"Carney Funnel (s/50g)",INDIRECT(ADDRESS(3+$AM134,22,,,"var")),NULL)</f>
        <v>0</v>
      </c>
      <c r="BI134" s="64" cm="1">
        <f t="array" aca="1" ref="BI134" ca="1">IF(INDIRECT(ADDRESS(3+$AM134,23,,,"var"))&lt;&gt;"Schuttdichte",INDIRECT(ADDRESS(3+$AM134,23,,,"var")),NULL)</f>
        <v>0</v>
      </c>
      <c r="BJ134" s="64" cm="1">
        <f t="array" aca="1" ref="BJ134" ca="1">IF(INDIRECT(ADDRESS(3+$AM134,24,,,"var"))&lt;&gt;"Klopfdichte",INDIRECT(ADDRESS(3+$AM134,24,,,"var")),NULL)</f>
        <v>0</v>
      </c>
      <c r="BK134" s="81"/>
      <c r="BL134" t="str">
        <f>var!AB$4</f>
        <v>parameter and powder check</v>
      </c>
      <c r="BM134" s="93">
        <v>20190328</v>
      </c>
      <c r="BO134"/>
    </row>
    <row r="135" spans="1:67">
      <c r="A135" s="75">
        <v>4</v>
      </c>
      <c r="B135" s="75">
        <v>61</v>
      </c>
      <c r="C135" s="10" t="str">
        <f>var!Z$5</f>
        <v>Aconity</v>
      </c>
      <c r="D135" s="10" t="str">
        <f>var!AG$6</f>
        <v>Alaf parameter development</v>
      </c>
      <c r="E135" s="10">
        <v>600</v>
      </c>
      <c r="F135" s="11">
        <v>1700</v>
      </c>
      <c r="G135" s="93">
        <v>30</v>
      </c>
      <c r="H135" s="93">
        <v>0.19</v>
      </c>
      <c r="I135" s="93">
        <v>300</v>
      </c>
      <c r="J135" s="10" t="str">
        <f>var!AD$2</f>
        <v>Density cube</v>
      </c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81">
        <f t="shared" si="4"/>
        <v>34.884</v>
      </c>
      <c r="AI135" s="81">
        <f t="shared" si="5"/>
        <v>61.919504643962853</v>
      </c>
      <c r="AJ135" s="81"/>
      <c r="AK135" s="92">
        <v>97.43</v>
      </c>
      <c r="AL135" s="28" t="str" cm="1">
        <f t="array" aca="1" ref="AL135" ca="1">IF(INDIRECT(ADDRESS(3+AM135,2,,,"var"))&lt;&gt;"Name of powder",INDIRECT(ADDRESS(3+AM135,2,,,"var")),NULL)</f>
        <v>AlMgty80</v>
      </c>
      <c r="AM135" s="77">
        <v>-1</v>
      </c>
      <c r="AN135" s="81"/>
      <c r="AO135" s="61" cm="1">
        <f t="array" aca="1" ref="AO135" ca="1">IF(INDIRECT(ADDRESS(3+$AM135,3,,,"var"))&lt;&gt;"&lt;=&gt;",INDIRECT(ADDRESS(3+$AM135,3,,,"var")),NULL)</f>
        <v>0</v>
      </c>
      <c r="AP135" s="61" cm="1">
        <f t="array" aca="1" ref="AP135" ca="1">IF(INDIRECT(ADDRESS(3+$AM135,4,,,"var"))&lt;&gt;"Si",INDIRECT(ADDRESS(3+$AM135,4,,,"var")),NULL)</f>
        <v>0</v>
      </c>
      <c r="AQ135" s="61" cm="1">
        <f t="array" aca="1" ref="AQ135" ca="1">IF(INDIRECT(ADDRESS(3+$AM135,5,,,"var"))&lt;&gt;"&lt;=&gt;",INDIRECT(ADDRESS(3+$AM135,5,,,"var")),NULL)</f>
        <v>0</v>
      </c>
      <c r="AR135" s="61" cm="1">
        <f t="array" aca="1" ref="AR135" ca="1">IF(INDIRECT(ADDRESS(3+$AM135,6,,,"var"))&lt;&gt;"Fe",INDIRECT(ADDRESS(3+$AM135,6,,,"var")),NULL)</f>
        <v>0.15</v>
      </c>
      <c r="AS135" s="61" t="str" cm="1">
        <f t="array" aca="1" ref="AS135" ca="1">IF(INDIRECT(ADDRESS(3+$AM135,7,,,"var"))&lt;&gt;"&lt;=&gt;",INDIRECT(ADDRESS(3+$AM135,7,,,"var")),NULL)</f>
        <v>&lt;</v>
      </c>
      <c r="AT135" s="61" cm="1">
        <f t="array" aca="1" ref="AT135" ca="1">IF(INDIRECT(ADDRESS(3+$AM135,8,,,"var"))&lt;&gt;"Cu",INDIRECT(ADDRESS(3+$AM135,8,,,"var")),NULL)</f>
        <v>0.01</v>
      </c>
      <c r="AU135" s="61" cm="1">
        <f t="array" aca="1" ref="AU135" ca="1">IF(INDIRECT(ADDRESS(3+$AM135,9,,,"var"))&lt;&gt;"&lt;=&gt;",INDIRECT(ADDRESS(3+$AM135,9,,,"var")),NULL)</f>
        <v>0</v>
      </c>
      <c r="AV135" s="61" cm="1">
        <f t="array" aca="1" ref="AV135" ca="1">IF(INDIRECT(ADDRESS(3+$AM135,10,,,"var"))&lt;&gt;"Mn",INDIRECT(ADDRESS(3+$AM135,10,,,"var")),NULL)</f>
        <v>0</v>
      </c>
      <c r="AW135" s="61" cm="1">
        <f t="array" aca="1" ref="AW135" ca="1">IF(INDIRECT(ADDRESS(3+$AM135,11,,,"var"))&lt;&gt;"&lt;=&gt;",INDIRECT(ADDRESS(3+$AM135,11,,,"var")),NULL)</f>
        <v>0</v>
      </c>
      <c r="AX135" s="61" cm="1">
        <f t="array" aca="1" ref="AX135" ca="1">IF(INDIRECT(ADDRESS(3+$AM135,12,,,"var"))&lt;&gt;"Mg",INDIRECT(ADDRESS(3+$AM135,12,,,"var")),NULL)</f>
        <v>8.32</v>
      </c>
      <c r="AY135" s="61" cm="1">
        <f t="array" aca="1" ref="AY135" ca="1">IF(INDIRECT(ADDRESS(3+$AM135,13,,,"var"))&lt;&gt;"&lt;=&gt;",INDIRECT(ADDRESS(3+$AM135,13,,,"var")),NULL)</f>
        <v>0</v>
      </c>
      <c r="AZ135" s="61" cm="1">
        <f t="array" aca="1" ref="AZ135" ca="1">IF(INDIRECT(ADDRESS(3+$AM135,14,,,"var"))&lt;&gt;"Be",INDIRECT(ADDRESS(3+$AM135,14,,,"var")),NULL)</f>
        <v>0</v>
      </c>
      <c r="BA135" s="61" cm="1">
        <f t="array" aca="1" ref="BA135" ca="1">IF(INDIRECT(ADDRESS(3+$AM135,15,,,"var"))&lt;&gt;"&lt;=&gt;",INDIRECT(ADDRESS(3+$AM135,15,,,"var")),NULL)</f>
        <v>0</v>
      </c>
      <c r="BB135" s="61" cm="1">
        <f t="array" aca="1" ref="BB135" ca="1">IF(INDIRECT(ADDRESS(3+$AM135,16,,,"var"))&lt;&gt;"Zn",INDIRECT(ADDRESS(3+$AM135,16,,,"var")),NULL)</f>
        <v>0</v>
      </c>
      <c r="BC135" s="61" t="str" cm="1">
        <f t="array" aca="1" ref="BC135" ca="1">IF(INDIRECT(ADDRESS(3+$AM135,17,,,"var"))&lt;&gt;"&lt;=&gt;",INDIRECT(ADDRESS(3+$AM135,17,,,"var")),NULL)</f>
        <v>&lt;</v>
      </c>
      <c r="BD135" s="61" cm="1">
        <f t="array" aca="1" ref="BD135" ca="1">IF(INDIRECT(ADDRESS(3+$AM135,18,,,"var"))&lt;&gt;"Ti",INDIRECT(ADDRESS(3+$AM135,18,,,"var")),NULL)</f>
        <v>0.01</v>
      </c>
      <c r="BE135" s="64" cm="1">
        <f t="array" aca="1" ref="BE135" ca="1">IF(INDIRECT(ADDRESS(3+$AM135,19,,,"var"))&lt;&gt;"D10",INDIRECT(ADDRESS(3+$AM135,19,,,"var")),NULL)</f>
        <v>0</v>
      </c>
      <c r="BF135" s="64" cm="1">
        <f t="array" aca="1" ref="BF135" ca="1">IF(INDIRECT(ADDRESS(3+$AM135,20,,,"var"))&lt;&gt;"D50",INDIRECT(ADDRESS(3+$AM135,20,,,"var")),NULL)</f>
        <v>0</v>
      </c>
      <c r="BG135" s="64" cm="1">
        <f t="array" aca="1" ref="BG135" ca="1">IF(INDIRECT(ADDRESS(3+$AM135,21,,,"var"))&lt;&gt;"D90",INDIRECT(ADDRESS(3+$AM135,21,,,"var")),NULL)</f>
        <v>0</v>
      </c>
      <c r="BH135" s="64" cm="1">
        <f t="array" aca="1" ref="BH135" ca="1">IF(INDIRECT(ADDRESS(3+$AM135,22,,,"var"))&lt;&gt;"Carney Funnel (s/50g)",INDIRECT(ADDRESS(3+$AM135,22,,,"var")),NULL)</f>
        <v>0</v>
      </c>
      <c r="BI135" s="64" cm="1">
        <f t="array" aca="1" ref="BI135" ca="1">IF(INDIRECT(ADDRESS(3+$AM135,23,,,"var"))&lt;&gt;"Schuttdichte",INDIRECT(ADDRESS(3+$AM135,23,,,"var")),NULL)</f>
        <v>0</v>
      </c>
      <c r="BJ135" s="64" cm="1">
        <f t="array" aca="1" ref="BJ135" ca="1">IF(INDIRECT(ADDRESS(3+$AM135,24,,,"var"))&lt;&gt;"Klopfdichte",INDIRECT(ADDRESS(3+$AM135,24,,,"var")),NULL)</f>
        <v>0</v>
      </c>
      <c r="BK135" s="81"/>
      <c r="BL135" t="str">
        <f>var!AB$4</f>
        <v>parameter and powder check</v>
      </c>
      <c r="BM135" s="93">
        <v>20190328</v>
      </c>
      <c r="BO135"/>
    </row>
    <row r="136" spans="1:67">
      <c r="A136" s="75">
        <v>4</v>
      </c>
      <c r="B136" s="75">
        <v>62</v>
      </c>
      <c r="C136" s="10" t="str">
        <f>var!Z$5</f>
        <v>Aconity</v>
      </c>
      <c r="D136" s="10" t="str">
        <f>var!AG$6</f>
        <v>Alaf parameter development</v>
      </c>
      <c r="E136" s="10">
        <v>600</v>
      </c>
      <c r="F136" s="11">
        <v>1700</v>
      </c>
      <c r="G136" s="93">
        <v>30</v>
      </c>
      <c r="H136" s="93">
        <v>0.19</v>
      </c>
      <c r="I136" s="93">
        <v>300</v>
      </c>
      <c r="J136" s="10" t="str">
        <f>var!AD$2</f>
        <v>Density cube</v>
      </c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>
        <f t="shared" si="4"/>
        <v>34.884</v>
      </c>
      <c r="AI136" s="81">
        <f t="shared" si="5"/>
        <v>61.919504643962853</v>
      </c>
      <c r="AJ136" s="81"/>
      <c r="AK136" s="92">
        <v>97.41</v>
      </c>
      <c r="AL136" s="28" t="str" cm="1">
        <f t="array" aca="1" ref="AL136" ca="1">IF(INDIRECT(ADDRESS(3+AM136,2,,,"var"))&lt;&gt;"Name of powder",INDIRECT(ADDRESS(3+AM136,2,,,"var")),NULL)</f>
        <v>AlMgty80</v>
      </c>
      <c r="AM136" s="77">
        <v>-1</v>
      </c>
      <c r="AN136" s="81"/>
      <c r="AO136" s="61" cm="1">
        <f t="array" aca="1" ref="AO136" ca="1">IF(INDIRECT(ADDRESS(3+$AM136,3,,,"var"))&lt;&gt;"&lt;=&gt;",INDIRECT(ADDRESS(3+$AM136,3,,,"var")),NULL)</f>
        <v>0</v>
      </c>
      <c r="AP136" s="61" cm="1">
        <f t="array" aca="1" ref="AP136" ca="1">IF(INDIRECT(ADDRESS(3+$AM136,4,,,"var"))&lt;&gt;"Si",INDIRECT(ADDRESS(3+$AM136,4,,,"var")),NULL)</f>
        <v>0</v>
      </c>
      <c r="AQ136" s="61" cm="1">
        <f t="array" aca="1" ref="AQ136" ca="1">IF(INDIRECT(ADDRESS(3+$AM136,5,,,"var"))&lt;&gt;"&lt;=&gt;",INDIRECT(ADDRESS(3+$AM136,5,,,"var")),NULL)</f>
        <v>0</v>
      </c>
      <c r="AR136" s="61" cm="1">
        <f t="array" aca="1" ref="AR136" ca="1">IF(INDIRECT(ADDRESS(3+$AM136,6,,,"var"))&lt;&gt;"Fe",INDIRECT(ADDRESS(3+$AM136,6,,,"var")),NULL)</f>
        <v>0.15</v>
      </c>
      <c r="AS136" s="61" t="str" cm="1">
        <f t="array" aca="1" ref="AS136" ca="1">IF(INDIRECT(ADDRESS(3+$AM136,7,,,"var"))&lt;&gt;"&lt;=&gt;",INDIRECT(ADDRESS(3+$AM136,7,,,"var")),NULL)</f>
        <v>&lt;</v>
      </c>
      <c r="AT136" s="61" cm="1">
        <f t="array" aca="1" ref="AT136" ca="1">IF(INDIRECT(ADDRESS(3+$AM136,8,,,"var"))&lt;&gt;"Cu",INDIRECT(ADDRESS(3+$AM136,8,,,"var")),NULL)</f>
        <v>0.01</v>
      </c>
      <c r="AU136" s="61" cm="1">
        <f t="array" aca="1" ref="AU136" ca="1">IF(INDIRECT(ADDRESS(3+$AM136,9,,,"var"))&lt;&gt;"&lt;=&gt;",INDIRECT(ADDRESS(3+$AM136,9,,,"var")),NULL)</f>
        <v>0</v>
      </c>
      <c r="AV136" s="61" cm="1">
        <f t="array" aca="1" ref="AV136" ca="1">IF(INDIRECT(ADDRESS(3+$AM136,10,,,"var"))&lt;&gt;"Mn",INDIRECT(ADDRESS(3+$AM136,10,,,"var")),NULL)</f>
        <v>0</v>
      </c>
      <c r="AW136" s="61" cm="1">
        <f t="array" aca="1" ref="AW136" ca="1">IF(INDIRECT(ADDRESS(3+$AM136,11,,,"var"))&lt;&gt;"&lt;=&gt;",INDIRECT(ADDRESS(3+$AM136,11,,,"var")),NULL)</f>
        <v>0</v>
      </c>
      <c r="AX136" s="61" cm="1">
        <f t="array" aca="1" ref="AX136" ca="1">IF(INDIRECT(ADDRESS(3+$AM136,12,,,"var"))&lt;&gt;"Mg",INDIRECT(ADDRESS(3+$AM136,12,,,"var")),NULL)</f>
        <v>8.32</v>
      </c>
      <c r="AY136" s="61" cm="1">
        <f t="array" aca="1" ref="AY136" ca="1">IF(INDIRECT(ADDRESS(3+$AM136,13,,,"var"))&lt;&gt;"&lt;=&gt;",INDIRECT(ADDRESS(3+$AM136,13,,,"var")),NULL)</f>
        <v>0</v>
      </c>
      <c r="AZ136" s="61" cm="1">
        <f t="array" aca="1" ref="AZ136" ca="1">IF(INDIRECT(ADDRESS(3+$AM136,14,,,"var"))&lt;&gt;"Be",INDIRECT(ADDRESS(3+$AM136,14,,,"var")),NULL)</f>
        <v>0</v>
      </c>
      <c r="BA136" s="61" cm="1">
        <f t="array" aca="1" ref="BA136" ca="1">IF(INDIRECT(ADDRESS(3+$AM136,15,,,"var"))&lt;&gt;"&lt;=&gt;",INDIRECT(ADDRESS(3+$AM136,15,,,"var")),NULL)</f>
        <v>0</v>
      </c>
      <c r="BB136" s="61" cm="1">
        <f t="array" aca="1" ref="BB136" ca="1">IF(INDIRECT(ADDRESS(3+$AM136,16,,,"var"))&lt;&gt;"Zn",INDIRECT(ADDRESS(3+$AM136,16,,,"var")),NULL)</f>
        <v>0</v>
      </c>
      <c r="BC136" s="61" t="str" cm="1">
        <f t="array" aca="1" ref="BC136" ca="1">IF(INDIRECT(ADDRESS(3+$AM136,17,,,"var"))&lt;&gt;"&lt;=&gt;",INDIRECT(ADDRESS(3+$AM136,17,,,"var")),NULL)</f>
        <v>&lt;</v>
      </c>
      <c r="BD136" s="61" cm="1">
        <f t="array" aca="1" ref="BD136" ca="1">IF(INDIRECT(ADDRESS(3+$AM136,18,,,"var"))&lt;&gt;"Ti",INDIRECT(ADDRESS(3+$AM136,18,,,"var")),NULL)</f>
        <v>0.01</v>
      </c>
      <c r="BE136" s="64" cm="1">
        <f t="array" aca="1" ref="BE136" ca="1">IF(INDIRECT(ADDRESS(3+$AM136,19,,,"var"))&lt;&gt;"D10",INDIRECT(ADDRESS(3+$AM136,19,,,"var")),NULL)</f>
        <v>0</v>
      </c>
      <c r="BF136" s="64" cm="1">
        <f t="array" aca="1" ref="BF136" ca="1">IF(INDIRECT(ADDRESS(3+$AM136,20,,,"var"))&lt;&gt;"D50",INDIRECT(ADDRESS(3+$AM136,20,,,"var")),NULL)</f>
        <v>0</v>
      </c>
      <c r="BG136" s="64" cm="1">
        <f t="array" aca="1" ref="BG136" ca="1">IF(INDIRECT(ADDRESS(3+$AM136,21,,,"var"))&lt;&gt;"D90",INDIRECT(ADDRESS(3+$AM136,21,,,"var")),NULL)</f>
        <v>0</v>
      </c>
      <c r="BH136" s="64" cm="1">
        <f t="array" aca="1" ref="BH136" ca="1">IF(INDIRECT(ADDRESS(3+$AM136,22,,,"var"))&lt;&gt;"Carney Funnel (s/50g)",INDIRECT(ADDRESS(3+$AM136,22,,,"var")),NULL)</f>
        <v>0</v>
      </c>
      <c r="BI136" s="64" cm="1">
        <f t="array" aca="1" ref="BI136" ca="1">IF(INDIRECT(ADDRESS(3+$AM136,23,,,"var"))&lt;&gt;"Schuttdichte",INDIRECT(ADDRESS(3+$AM136,23,,,"var")),NULL)</f>
        <v>0</v>
      </c>
      <c r="BJ136" s="64" cm="1">
        <f t="array" aca="1" ref="BJ136" ca="1">IF(INDIRECT(ADDRESS(3+$AM136,24,,,"var"))&lt;&gt;"Klopfdichte",INDIRECT(ADDRESS(3+$AM136,24,,,"var")),NULL)</f>
        <v>0</v>
      </c>
      <c r="BK136" s="81"/>
      <c r="BL136" t="str">
        <f>var!AB$4</f>
        <v>parameter and powder check</v>
      </c>
      <c r="BM136" s="93">
        <v>20190328</v>
      </c>
      <c r="BO136"/>
    </row>
    <row r="137" spans="1:67">
      <c r="A137" s="75">
        <v>4</v>
      </c>
      <c r="B137" s="75">
        <v>63</v>
      </c>
      <c r="C137" s="10" t="str">
        <f>var!Z$5</f>
        <v>Aconity</v>
      </c>
      <c r="D137" s="10" t="str">
        <f>var!AG$6</f>
        <v>Alaf parameter development</v>
      </c>
      <c r="E137" s="10">
        <v>300</v>
      </c>
      <c r="F137" s="11">
        <v>1000</v>
      </c>
      <c r="G137" s="93">
        <v>30</v>
      </c>
      <c r="H137" s="93">
        <v>0.19</v>
      </c>
      <c r="I137" s="93">
        <v>400</v>
      </c>
      <c r="J137" s="10" t="str">
        <f>var!AD$2</f>
        <v>Density cube</v>
      </c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81">
        <f t="shared" si="4"/>
        <v>20.52</v>
      </c>
      <c r="AI137" s="81">
        <f t="shared" si="5"/>
        <v>52.631578947368418</v>
      </c>
      <c r="AJ137" s="81"/>
      <c r="AK137" s="92">
        <v>97.39</v>
      </c>
      <c r="AL137" s="28" t="str" cm="1">
        <f t="array" aca="1" ref="AL137" ca="1">IF(INDIRECT(ADDRESS(3+AM137,2,,,"var"))&lt;&gt;"Name of powder",INDIRECT(ADDRESS(3+AM137,2,,,"var")),NULL)</f>
        <v>AlMgty80</v>
      </c>
      <c r="AM137" s="77">
        <v>-1</v>
      </c>
      <c r="AN137" s="81"/>
      <c r="AO137" s="61" cm="1">
        <f t="array" aca="1" ref="AO137" ca="1">IF(INDIRECT(ADDRESS(3+$AM137,3,,,"var"))&lt;&gt;"&lt;=&gt;",INDIRECT(ADDRESS(3+$AM137,3,,,"var")),NULL)</f>
        <v>0</v>
      </c>
      <c r="AP137" s="61" cm="1">
        <f t="array" aca="1" ref="AP137" ca="1">IF(INDIRECT(ADDRESS(3+$AM137,4,,,"var"))&lt;&gt;"Si",INDIRECT(ADDRESS(3+$AM137,4,,,"var")),NULL)</f>
        <v>0</v>
      </c>
      <c r="AQ137" s="61" cm="1">
        <f t="array" aca="1" ref="AQ137" ca="1">IF(INDIRECT(ADDRESS(3+$AM137,5,,,"var"))&lt;&gt;"&lt;=&gt;",INDIRECT(ADDRESS(3+$AM137,5,,,"var")),NULL)</f>
        <v>0</v>
      </c>
      <c r="AR137" s="61" cm="1">
        <f t="array" aca="1" ref="AR137" ca="1">IF(INDIRECT(ADDRESS(3+$AM137,6,,,"var"))&lt;&gt;"Fe",INDIRECT(ADDRESS(3+$AM137,6,,,"var")),NULL)</f>
        <v>0.15</v>
      </c>
      <c r="AS137" s="61" t="str" cm="1">
        <f t="array" aca="1" ref="AS137" ca="1">IF(INDIRECT(ADDRESS(3+$AM137,7,,,"var"))&lt;&gt;"&lt;=&gt;",INDIRECT(ADDRESS(3+$AM137,7,,,"var")),NULL)</f>
        <v>&lt;</v>
      </c>
      <c r="AT137" s="61" cm="1">
        <f t="array" aca="1" ref="AT137" ca="1">IF(INDIRECT(ADDRESS(3+$AM137,8,,,"var"))&lt;&gt;"Cu",INDIRECT(ADDRESS(3+$AM137,8,,,"var")),NULL)</f>
        <v>0.01</v>
      </c>
      <c r="AU137" s="61" cm="1">
        <f t="array" aca="1" ref="AU137" ca="1">IF(INDIRECT(ADDRESS(3+$AM137,9,,,"var"))&lt;&gt;"&lt;=&gt;",INDIRECT(ADDRESS(3+$AM137,9,,,"var")),NULL)</f>
        <v>0</v>
      </c>
      <c r="AV137" s="61" cm="1">
        <f t="array" aca="1" ref="AV137" ca="1">IF(INDIRECT(ADDRESS(3+$AM137,10,,,"var"))&lt;&gt;"Mn",INDIRECT(ADDRESS(3+$AM137,10,,,"var")),NULL)</f>
        <v>0</v>
      </c>
      <c r="AW137" s="61" cm="1">
        <f t="array" aca="1" ref="AW137" ca="1">IF(INDIRECT(ADDRESS(3+$AM137,11,,,"var"))&lt;&gt;"&lt;=&gt;",INDIRECT(ADDRESS(3+$AM137,11,,,"var")),NULL)</f>
        <v>0</v>
      </c>
      <c r="AX137" s="61" cm="1">
        <f t="array" aca="1" ref="AX137" ca="1">IF(INDIRECT(ADDRESS(3+$AM137,12,,,"var"))&lt;&gt;"Mg",INDIRECT(ADDRESS(3+$AM137,12,,,"var")),NULL)</f>
        <v>8.32</v>
      </c>
      <c r="AY137" s="61" cm="1">
        <f t="array" aca="1" ref="AY137" ca="1">IF(INDIRECT(ADDRESS(3+$AM137,13,,,"var"))&lt;&gt;"&lt;=&gt;",INDIRECT(ADDRESS(3+$AM137,13,,,"var")),NULL)</f>
        <v>0</v>
      </c>
      <c r="AZ137" s="61" cm="1">
        <f t="array" aca="1" ref="AZ137" ca="1">IF(INDIRECT(ADDRESS(3+$AM137,14,,,"var"))&lt;&gt;"Be",INDIRECT(ADDRESS(3+$AM137,14,,,"var")),NULL)</f>
        <v>0</v>
      </c>
      <c r="BA137" s="61" cm="1">
        <f t="array" aca="1" ref="BA137" ca="1">IF(INDIRECT(ADDRESS(3+$AM137,15,,,"var"))&lt;&gt;"&lt;=&gt;",INDIRECT(ADDRESS(3+$AM137,15,,,"var")),NULL)</f>
        <v>0</v>
      </c>
      <c r="BB137" s="61" cm="1">
        <f t="array" aca="1" ref="BB137" ca="1">IF(INDIRECT(ADDRESS(3+$AM137,16,,,"var"))&lt;&gt;"Zn",INDIRECT(ADDRESS(3+$AM137,16,,,"var")),NULL)</f>
        <v>0</v>
      </c>
      <c r="BC137" s="61" t="str" cm="1">
        <f t="array" aca="1" ref="BC137" ca="1">IF(INDIRECT(ADDRESS(3+$AM137,17,,,"var"))&lt;&gt;"&lt;=&gt;",INDIRECT(ADDRESS(3+$AM137,17,,,"var")),NULL)</f>
        <v>&lt;</v>
      </c>
      <c r="BD137" s="61" cm="1">
        <f t="array" aca="1" ref="BD137" ca="1">IF(INDIRECT(ADDRESS(3+$AM137,18,,,"var"))&lt;&gt;"Ti",INDIRECT(ADDRESS(3+$AM137,18,,,"var")),NULL)</f>
        <v>0.01</v>
      </c>
      <c r="BE137" s="64" cm="1">
        <f t="array" aca="1" ref="BE137" ca="1">IF(INDIRECT(ADDRESS(3+$AM137,19,,,"var"))&lt;&gt;"D10",INDIRECT(ADDRESS(3+$AM137,19,,,"var")),NULL)</f>
        <v>0</v>
      </c>
      <c r="BF137" s="64" cm="1">
        <f t="array" aca="1" ref="BF137" ca="1">IF(INDIRECT(ADDRESS(3+$AM137,20,,,"var"))&lt;&gt;"D50",INDIRECT(ADDRESS(3+$AM137,20,,,"var")),NULL)</f>
        <v>0</v>
      </c>
      <c r="BG137" s="64" cm="1">
        <f t="array" aca="1" ref="BG137" ca="1">IF(INDIRECT(ADDRESS(3+$AM137,21,,,"var"))&lt;&gt;"D90",INDIRECT(ADDRESS(3+$AM137,21,,,"var")),NULL)</f>
        <v>0</v>
      </c>
      <c r="BH137" s="64" cm="1">
        <f t="array" aca="1" ref="BH137" ca="1">IF(INDIRECT(ADDRESS(3+$AM137,22,,,"var"))&lt;&gt;"Carney Funnel (s/50g)",INDIRECT(ADDRESS(3+$AM137,22,,,"var")),NULL)</f>
        <v>0</v>
      </c>
      <c r="BI137" s="64" cm="1">
        <f t="array" aca="1" ref="BI137" ca="1">IF(INDIRECT(ADDRESS(3+$AM137,23,,,"var"))&lt;&gt;"Schuttdichte",INDIRECT(ADDRESS(3+$AM137,23,,,"var")),NULL)</f>
        <v>0</v>
      </c>
      <c r="BJ137" s="64" cm="1">
        <f t="array" aca="1" ref="BJ137" ca="1">IF(INDIRECT(ADDRESS(3+$AM137,24,,,"var"))&lt;&gt;"Klopfdichte",INDIRECT(ADDRESS(3+$AM137,24,,,"var")),NULL)</f>
        <v>0</v>
      </c>
      <c r="BK137" s="81"/>
      <c r="BL137" t="str">
        <f>var!AB$4</f>
        <v>parameter and powder check</v>
      </c>
      <c r="BM137" s="93">
        <v>20190329</v>
      </c>
      <c r="BO137"/>
    </row>
    <row r="138" spans="1:67">
      <c r="A138" s="75">
        <v>4</v>
      </c>
      <c r="B138" s="75">
        <v>64</v>
      </c>
      <c r="C138" s="10" t="str">
        <f>var!Z$5</f>
        <v>Aconity</v>
      </c>
      <c r="D138" s="10" t="str">
        <f>var!AG$6</f>
        <v>Alaf parameter development</v>
      </c>
      <c r="E138" s="10">
        <v>400</v>
      </c>
      <c r="F138" s="11">
        <v>1500</v>
      </c>
      <c r="G138" s="93">
        <v>30</v>
      </c>
      <c r="H138" s="93">
        <v>0.21</v>
      </c>
      <c r="I138" s="93">
        <v>400</v>
      </c>
      <c r="J138" s="10" t="str">
        <f>var!AD$2</f>
        <v>Density cube</v>
      </c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>
        <f t="shared" si="4"/>
        <v>34.019999999999996</v>
      </c>
      <c r="AI138" s="81">
        <f t="shared" si="5"/>
        <v>42.328042328042329</v>
      </c>
      <c r="AJ138" s="81"/>
      <c r="AK138" s="92">
        <v>97.38</v>
      </c>
      <c r="AL138" s="28" t="str" cm="1">
        <f t="array" aca="1" ref="AL138" ca="1">IF(INDIRECT(ADDRESS(3+AM138,2,,,"var"))&lt;&gt;"Name of powder",INDIRECT(ADDRESS(3+AM138,2,,,"var")),NULL)</f>
        <v>AlMgty80</v>
      </c>
      <c r="AM138" s="77">
        <v>-1</v>
      </c>
      <c r="AN138" s="81"/>
      <c r="AO138" s="61" cm="1">
        <f t="array" aca="1" ref="AO138" ca="1">IF(INDIRECT(ADDRESS(3+$AM138,3,,,"var"))&lt;&gt;"&lt;=&gt;",INDIRECT(ADDRESS(3+$AM138,3,,,"var")),NULL)</f>
        <v>0</v>
      </c>
      <c r="AP138" s="61" cm="1">
        <f t="array" aca="1" ref="AP138" ca="1">IF(INDIRECT(ADDRESS(3+$AM138,4,,,"var"))&lt;&gt;"Si",INDIRECT(ADDRESS(3+$AM138,4,,,"var")),NULL)</f>
        <v>0</v>
      </c>
      <c r="AQ138" s="61" cm="1">
        <f t="array" aca="1" ref="AQ138" ca="1">IF(INDIRECT(ADDRESS(3+$AM138,5,,,"var"))&lt;&gt;"&lt;=&gt;",INDIRECT(ADDRESS(3+$AM138,5,,,"var")),NULL)</f>
        <v>0</v>
      </c>
      <c r="AR138" s="61" cm="1">
        <f t="array" aca="1" ref="AR138" ca="1">IF(INDIRECT(ADDRESS(3+$AM138,6,,,"var"))&lt;&gt;"Fe",INDIRECT(ADDRESS(3+$AM138,6,,,"var")),NULL)</f>
        <v>0.15</v>
      </c>
      <c r="AS138" s="61" t="str" cm="1">
        <f t="array" aca="1" ref="AS138" ca="1">IF(INDIRECT(ADDRESS(3+$AM138,7,,,"var"))&lt;&gt;"&lt;=&gt;",INDIRECT(ADDRESS(3+$AM138,7,,,"var")),NULL)</f>
        <v>&lt;</v>
      </c>
      <c r="AT138" s="61" cm="1">
        <f t="array" aca="1" ref="AT138" ca="1">IF(INDIRECT(ADDRESS(3+$AM138,8,,,"var"))&lt;&gt;"Cu",INDIRECT(ADDRESS(3+$AM138,8,,,"var")),NULL)</f>
        <v>0.01</v>
      </c>
      <c r="AU138" s="61" cm="1">
        <f t="array" aca="1" ref="AU138" ca="1">IF(INDIRECT(ADDRESS(3+$AM138,9,,,"var"))&lt;&gt;"&lt;=&gt;",INDIRECT(ADDRESS(3+$AM138,9,,,"var")),NULL)</f>
        <v>0</v>
      </c>
      <c r="AV138" s="61" cm="1">
        <f t="array" aca="1" ref="AV138" ca="1">IF(INDIRECT(ADDRESS(3+$AM138,10,,,"var"))&lt;&gt;"Mn",INDIRECT(ADDRESS(3+$AM138,10,,,"var")),NULL)</f>
        <v>0</v>
      </c>
      <c r="AW138" s="61" cm="1">
        <f t="array" aca="1" ref="AW138" ca="1">IF(INDIRECT(ADDRESS(3+$AM138,11,,,"var"))&lt;&gt;"&lt;=&gt;",INDIRECT(ADDRESS(3+$AM138,11,,,"var")),NULL)</f>
        <v>0</v>
      </c>
      <c r="AX138" s="61" cm="1">
        <f t="array" aca="1" ref="AX138" ca="1">IF(INDIRECT(ADDRESS(3+$AM138,12,,,"var"))&lt;&gt;"Mg",INDIRECT(ADDRESS(3+$AM138,12,,,"var")),NULL)</f>
        <v>8.32</v>
      </c>
      <c r="AY138" s="61" cm="1">
        <f t="array" aca="1" ref="AY138" ca="1">IF(INDIRECT(ADDRESS(3+$AM138,13,,,"var"))&lt;&gt;"&lt;=&gt;",INDIRECT(ADDRESS(3+$AM138,13,,,"var")),NULL)</f>
        <v>0</v>
      </c>
      <c r="AZ138" s="61" cm="1">
        <f t="array" aca="1" ref="AZ138" ca="1">IF(INDIRECT(ADDRESS(3+$AM138,14,,,"var"))&lt;&gt;"Be",INDIRECT(ADDRESS(3+$AM138,14,,,"var")),NULL)</f>
        <v>0</v>
      </c>
      <c r="BA138" s="61" cm="1">
        <f t="array" aca="1" ref="BA138" ca="1">IF(INDIRECT(ADDRESS(3+$AM138,15,,,"var"))&lt;&gt;"&lt;=&gt;",INDIRECT(ADDRESS(3+$AM138,15,,,"var")),NULL)</f>
        <v>0</v>
      </c>
      <c r="BB138" s="61" cm="1">
        <f t="array" aca="1" ref="BB138" ca="1">IF(INDIRECT(ADDRESS(3+$AM138,16,,,"var"))&lt;&gt;"Zn",INDIRECT(ADDRESS(3+$AM138,16,,,"var")),NULL)</f>
        <v>0</v>
      </c>
      <c r="BC138" s="61" t="str" cm="1">
        <f t="array" aca="1" ref="BC138" ca="1">IF(INDIRECT(ADDRESS(3+$AM138,17,,,"var"))&lt;&gt;"&lt;=&gt;",INDIRECT(ADDRESS(3+$AM138,17,,,"var")),NULL)</f>
        <v>&lt;</v>
      </c>
      <c r="BD138" s="61" cm="1">
        <f t="array" aca="1" ref="BD138" ca="1">IF(INDIRECT(ADDRESS(3+$AM138,18,,,"var"))&lt;&gt;"Ti",INDIRECT(ADDRESS(3+$AM138,18,,,"var")),NULL)</f>
        <v>0.01</v>
      </c>
      <c r="BE138" s="64" cm="1">
        <f t="array" aca="1" ref="BE138" ca="1">IF(INDIRECT(ADDRESS(3+$AM138,19,,,"var"))&lt;&gt;"D10",INDIRECT(ADDRESS(3+$AM138,19,,,"var")),NULL)</f>
        <v>0</v>
      </c>
      <c r="BF138" s="64" cm="1">
        <f t="array" aca="1" ref="BF138" ca="1">IF(INDIRECT(ADDRESS(3+$AM138,20,,,"var"))&lt;&gt;"D50",INDIRECT(ADDRESS(3+$AM138,20,,,"var")),NULL)</f>
        <v>0</v>
      </c>
      <c r="BG138" s="64" cm="1">
        <f t="array" aca="1" ref="BG138" ca="1">IF(INDIRECT(ADDRESS(3+$AM138,21,,,"var"))&lt;&gt;"D90",INDIRECT(ADDRESS(3+$AM138,21,,,"var")),NULL)</f>
        <v>0</v>
      </c>
      <c r="BH138" s="64" cm="1">
        <f t="array" aca="1" ref="BH138" ca="1">IF(INDIRECT(ADDRESS(3+$AM138,22,,,"var"))&lt;&gt;"Carney Funnel (s/50g)",INDIRECT(ADDRESS(3+$AM138,22,,,"var")),NULL)</f>
        <v>0</v>
      </c>
      <c r="BI138" s="64" cm="1">
        <f t="array" aca="1" ref="BI138" ca="1">IF(INDIRECT(ADDRESS(3+$AM138,23,,,"var"))&lt;&gt;"Schuttdichte",INDIRECT(ADDRESS(3+$AM138,23,,,"var")),NULL)</f>
        <v>0</v>
      </c>
      <c r="BJ138" s="64" cm="1">
        <f t="array" aca="1" ref="BJ138" ca="1">IF(INDIRECT(ADDRESS(3+$AM138,24,,,"var"))&lt;&gt;"Klopfdichte",INDIRECT(ADDRESS(3+$AM138,24,,,"var")),NULL)</f>
        <v>0</v>
      </c>
      <c r="BK138" s="81"/>
      <c r="BL138" t="str">
        <f>var!AB$4</f>
        <v>parameter and powder check</v>
      </c>
      <c r="BM138" s="93">
        <v>20190329</v>
      </c>
      <c r="BO138"/>
    </row>
    <row r="139" spans="1:67">
      <c r="A139" s="75">
        <v>4</v>
      </c>
      <c r="B139" s="75">
        <v>65</v>
      </c>
      <c r="C139" s="10" t="str">
        <f>var!Z$5</f>
        <v>Aconity</v>
      </c>
      <c r="D139" s="10" t="str">
        <f>var!AG$6</f>
        <v>Alaf parameter development</v>
      </c>
      <c r="E139" s="10">
        <v>300</v>
      </c>
      <c r="F139" s="11">
        <v>1000</v>
      </c>
      <c r="G139" s="93">
        <v>30</v>
      </c>
      <c r="H139" s="93">
        <v>0.19</v>
      </c>
      <c r="I139" s="93">
        <v>300</v>
      </c>
      <c r="J139" s="10" t="str">
        <f>var!AD$2</f>
        <v>Density cube</v>
      </c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>
        <f t="shared" si="4"/>
        <v>20.52</v>
      </c>
      <c r="AI139" s="81">
        <f t="shared" si="5"/>
        <v>52.631578947368418</v>
      </c>
      <c r="AJ139" s="81"/>
      <c r="AK139" s="92">
        <v>97.31</v>
      </c>
      <c r="AL139" s="28" t="str" cm="1">
        <f t="array" aca="1" ref="AL139" ca="1">IF(INDIRECT(ADDRESS(3+AM139,2,,,"var"))&lt;&gt;"Name of powder",INDIRECT(ADDRESS(3+AM139,2,,,"var")),NULL)</f>
        <v>AlMgty80</v>
      </c>
      <c r="AM139" s="77">
        <v>-1</v>
      </c>
      <c r="AN139" s="81"/>
      <c r="AO139" s="61" cm="1">
        <f t="array" aca="1" ref="AO139" ca="1">IF(INDIRECT(ADDRESS(3+$AM139,3,,,"var"))&lt;&gt;"&lt;=&gt;",INDIRECT(ADDRESS(3+$AM139,3,,,"var")),NULL)</f>
        <v>0</v>
      </c>
      <c r="AP139" s="61" cm="1">
        <f t="array" aca="1" ref="AP139" ca="1">IF(INDIRECT(ADDRESS(3+$AM139,4,,,"var"))&lt;&gt;"Si",INDIRECT(ADDRESS(3+$AM139,4,,,"var")),NULL)</f>
        <v>0</v>
      </c>
      <c r="AQ139" s="61" cm="1">
        <f t="array" aca="1" ref="AQ139" ca="1">IF(INDIRECT(ADDRESS(3+$AM139,5,,,"var"))&lt;&gt;"&lt;=&gt;",INDIRECT(ADDRESS(3+$AM139,5,,,"var")),NULL)</f>
        <v>0</v>
      </c>
      <c r="AR139" s="61" cm="1">
        <f t="array" aca="1" ref="AR139" ca="1">IF(INDIRECT(ADDRESS(3+$AM139,6,,,"var"))&lt;&gt;"Fe",INDIRECT(ADDRESS(3+$AM139,6,,,"var")),NULL)</f>
        <v>0.15</v>
      </c>
      <c r="AS139" s="61" t="str" cm="1">
        <f t="array" aca="1" ref="AS139" ca="1">IF(INDIRECT(ADDRESS(3+$AM139,7,,,"var"))&lt;&gt;"&lt;=&gt;",INDIRECT(ADDRESS(3+$AM139,7,,,"var")),NULL)</f>
        <v>&lt;</v>
      </c>
      <c r="AT139" s="61" cm="1">
        <f t="array" aca="1" ref="AT139" ca="1">IF(INDIRECT(ADDRESS(3+$AM139,8,,,"var"))&lt;&gt;"Cu",INDIRECT(ADDRESS(3+$AM139,8,,,"var")),NULL)</f>
        <v>0.01</v>
      </c>
      <c r="AU139" s="61" cm="1">
        <f t="array" aca="1" ref="AU139" ca="1">IF(INDIRECT(ADDRESS(3+$AM139,9,,,"var"))&lt;&gt;"&lt;=&gt;",INDIRECT(ADDRESS(3+$AM139,9,,,"var")),NULL)</f>
        <v>0</v>
      </c>
      <c r="AV139" s="61" cm="1">
        <f t="array" aca="1" ref="AV139" ca="1">IF(INDIRECT(ADDRESS(3+$AM139,10,,,"var"))&lt;&gt;"Mn",INDIRECT(ADDRESS(3+$AM139,10,,,"var")),NULL)</f>
        <v>0</v>
      </c>
      <c r="AW139" s="61" cm="1">
        <f t="array" aca="1" ref="AW139" ca="1">IF(INDIRECT(ADDRESS(3+$AM139,11,,,"var"))&lt;&gt;"&lt;=&gt;",INDIRECT(ADDRESS(3+$AM139,11,,,"var")),NULL)</f>
        <v>0</v>
      </c>
      <c r="AX139" s="61" cm="1">
        <f t="array" aca="1" ref="AX139" ca="1">IF(INDIRECT(ADDRESS(3+$AM139,12,,,"var"))&lt;&gt;"Mg",INDIRECT(ADDRESS(3+$AM139,12,,,"var")),NULL)</f>
        <v>8.32</v>
      </c>
      <c r="AY139" s="61" cm="1">
        <f t="array" aca="1" ref="AY139" ca="1">IF(INDIRECT(ADDRESS(3+$AM139,13,,,"var"))&lt;&gt;"&lt;=&gt;",INDIRECT(ADDRESS(3+$AM139,13,,,"var")),NULL)</f>
        <v>0</v>
      </c>
      <c r="AZ139" s="61" cm="1">
        <f t="array" aca="1" ref="AZ139" ca="1">IF(INDIRECT(ADDRESS(3+$AM139,14,,,"var"))&lt;&gt;"Be",INDIRECT(ADDRESS(3+$AM139,14,,,"var")),NULL)</f>
        <v>0</v>
      </c>
      <c r="BA139" s="61" cm="1">
        <f t="array" aca="1" ref="BA139" ca="1">IF(INDIRECT(ADDRESS(3+$AM139,15,,,"var"))&lt;&gt;"&lt;=&gt;",INDIRECT(ADDRESS(3+$AM139,15,,,"var")),NULL)</f>
        <v>0</v>
      </c>
      <c r="BB139" s="61" cm="1">
        <f t="array" aca="1" ref="BB139" ca="1">IF(INDIRECT(ADDRESS(3+$AM139,16,,,"var"))&lt;&gt;"Zn",INDIRECT(ADDRESS(3+$AM139,16,,,"var")),NULL)</f>
        <v>0</v>
      </c>
      <c r="BC139" s="61" t="str" cm="1">
        <f t="array" aca="1" ref="BC139" ca="1">IF(INDIRECT(ADDRESS(3+$AM139,17,,,"var"))&lt;&gt;"&lt;=&gt;",INDIRECT(ADDRESS(3+$AM139,17,,,"var")),NULL)</f>
        <v>&lt;</v>
      </c>
      <c r="BD139" s="61" cm="1">
        <f t="array" aca="1" ref="BD139" ca="1">IF(INDIRECT(ADDRESS(3+$AM139,18,,,"var"))&lt;&gt;"Ti",INDIRECT(ADDRESS(3+$AM139,18,,,"var")),NULL)</f>
        <v>0.01</v>
      </c>
      <c r="BE139" s="64" cm="1">
        <f t="array" aca="1" ref="BE139" ca="1">IF(INDIRECT(ADDRESS(3+$AM139,19,,,"var"))&lt;&gt;"D10",INDIRECT(ADDRESS(3+$AM139,19,,,"var")),NULL)</f>
        <v>0</v>
      </c>
      <c r="BF139" s="64" cm="1">
        <f t="array" aca="1" ref="BF139" ca="1">IF(INDIRECT(ADDRESS(3+$AM139,20,,,"var"))&lt;&gt;"D50",INDIRECT(ADDRESS(3+$AM139,20,,,"var")),NULL)</f>
        <v>0</v>
      </c>
      <c r="BG139" s="64" cm="1">
        <f t="array" aca="1" ref="BG139" ca="1">IF(INDIRECT(ADDRESS(3+$AM139,21,,,"var"))&lt;&gt;"D90",INDIRECT(ADDRESS(3+$AM139,21,,,"var")),NULL)</f>
        <v>0</v>
      </c>
      <c r="BH139" s="64" cm="1">
        <f t="array" aca="1" ref="BH139" ca="1">IF(INDIRECT(ADDRESS(3+$AM139,22,,,"var"))&lt;&gt;"Carney Funnel (s/50g)",INDIRECT(ADDRESS(3+$AM139,22,,,"var")),NULL)</f>
        <v>0</v>
      </c>
      <c r="BI139" s="64" cm="1">
        <f t="array" aca="1" ref="BI139" ca="1">IF(INDIRECT(ADDRESS(3+$AM139,23,,,"var"))&lt;&gt;"Schuttdichte",INDIRECT(ADDRESS(3+$AM139,23,,,"var")),NULL)</f>
        <v>0</v>
      </c>
      <c r="BJ139" s="64" cm="1">
        <f t="array" aca="1" ref="BJ139" ca="1">IF(INDIRECT(ADDRESS(3+$AM139,24,,,"var"))&lt;&gt;"Klopfdichte",INDIRECT(ADDRESS(3+$AM139,24,,,"var")),NULL)</f>
        <v>0</v>
      </c>
      <c r="BK139" s="81"/>
      <c r="BL139" t="str">
        <f>var!AB$4</f>
        <v>parameter and powder check</v>
      </c>
      <c r="BM139" s="93">
        <v>20190328</v>
      </c>
      <c r="BO139"/>
    </row>
    <row r="140" spans="1:67">
      <c r="A140" s="75">
        <v>4</v>
      </c>
      <c r="B140" s="75">
        <v>66</v>
      </c>
      <c r="C140" s="10" t="str">
        <f>var!Z$5</f>
        <v>Aconity</v>
      </c>
      <c r="D140" s="10" t="str">
        <f>var!AG$6</f>
        <v>Alaf parameter development</v>
      </c>
      <c r="E140" s="10">
        <v>400</v>
      </c>
      <c r="F140" s="11">
        <v>1000</v>
      </c>
      <c r="G140" s="93">
        <v>30</v>
      </c>
      <c r="H140" s="93">
        <v>0.19</v>
      </c>
      <c r="I140" s="93">
        <v>200</v>
      </c>
      <c r="J140" s="10" t="str">
        <f>var!AD$2</f>
        <v>Density cube</v>
      </c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>
        <f t="shared" si="4"/>
        <v>20.52</v>
      </c>
      <c r="AI140" s="81">
        <f t="shared" si="5"/>
        <v>70.175438596491219</v>
      </c>
      <c r="AJ140" s="81"/>
      <c r="AK140" s="92">
        <v>97.3</v>
      </c>
      <c r="AL140" s="28" t="str" cm="1">
        <f t="array" aca="1" ref="AL140" ca="1">IF(INDIRECT(ADDRESS(3+AM140,2,,,"var"))&lt;&gt;"Name of powder",INDIRECT(ADDRESS(3+AM140,2,,,"var")),NULL)</f>
        <v>AlMgty80</v>
      </c>
      <c r="AM140" s="77">
        <v>-1</v>
      </c>
      <c r="AN140" s="81"/>
      <c r="AO140" s="61" cm="1">
        <f t="array" aca="1" ref="AO140" ca="1">IF(INDIRECT(ADDRESS(3+$AM140,3,,,"var"))&lt;&gt;"&lt;=&gt;",INDIRECT(ADDRESS(3+$AM140,3,,,"var")),NULL)</f>
        <v>0</v>
      </c>
      <c r="AP140" s="61" cm="1">
        <f t="array" aca="1" ref="AP140" ca="1">IF(INDIRECT(ADDRESS(3+$AM140,4,,,"var"))&lt;&gt;"Si",INDIRECT(ADDRESS(3+$AM140,4,,,"var")),NULL)</f>
        <v>0</v>
      </c>
      <c r="AQ140" s="61" cm="1">
        <f t="array" aca="1" ref="AQ140" ca="1">IF(INDIRECT(ADDRESS(3+$AM140,5,,,"var"))&lt;&gt;"&lt;=&gt;",INDIRECT(ADDRESS(3+$AM140,5,,,"var")),NULL)</f>
        <v>0</v>
      </c>
      <c r="AR140" s="61" cm="1">
        <f t="array" aca="1" ref="AR140" ca="1">IF(INDIRECT(ADDRESS(3+$AM140,6,,,"var"))&lt;&gt;"Fe",INDIRECT(ADDRESS(3+$AM140,6,,,"var")),NULL)</f>
        <v>0.15</v>
      </c>
      <c r="AS140" s="61" t="str" cm="1">
        <f t="array" aca="1" ref="AS140" ca="1">IF(INDIRECT(ADDRESS(3+$AM140,7,,,"var"))&lt;&gt;"&lt;=&gt;",INDIRECT(ADDRESS(3+$AM140,7,,,"var")),NULL)</f>
        <v>&lt;</v>
      </c>
      <c r="AT140" s="61" cm="1">
        <f t="array" aca="1" ref="AT140" ca="1">IF(INDIRECT(ADDRESS(3+$AM140,8,,,"var"))&lt;&gt;"Cu",INDIRECT(ADDRESS(3+$AM140,8,,,"var")),NULL)</f>
        <v>0.01</v>
      </c>
      <c r="AU140" s="61" cm="1">
        <f t="array" aca="1" ref="AU140" ca="1">IF(INDIRECT(ADDRESS(3+$AM140,9,,,"var"))&lt;&gt;"&lt;=&gt;",INDIRECT(ADDRESS(3+$AM140,9,,,"var")),NULL)</f>
        <v>0</v>
      </c>
      <c r="AV140" s="61" cm="1">
        <f t="array" aca="1" ref="AV140" ca="1">IF(INDIRECT(ADDRESS(3+$AM140,10,,,"var"))&lt;&gt;"Mn",INDIRECT(ADDRESS(3+$AM140,10,,,"var")),NULL)</f>
        <v>0</v>
      </c>
      <c r="AW140" s="61" cm="1">
        <f t="array" aca="1" ref="AW140" ca="1">IF(INDIRECT(ADDRESS(3+$AM140,11,,,"var"))&lt;&gt;"&lt;=&gt;",INDIRECT(ADDRESS(3+$AM140,11,,,"var")),NULL)</f>
        <v>0</v>
      </c>
      <c r="AX140" s="61" cm="1">
        <f t="array" aca="1" ref="AX140" ca="1">IF(INDIRECT(ADDRESS(3+$AM140,12,,,"var"))&lt;&gt;"Mg",INDIRECT(ADDRESS(3+$AM140,12,,,"var")),NULL)</f>
        <v>8.32</v>
      </c>
      <c r="AY140" s="61" cm="1">
        <f t="array" aca="1" ref="AY140" ca="1">IF(INDIRECT(ADDRESS(3+$AM140,13,,,"var"))&lt;&gt;"&lt;=&gt;",INDIRECT(ADDRESS(3+$AM140,13,,,"var")),NULL)</f>
        <v>0</v>
      </c>
      <c r="AZ140" s="61" cm="1">
        <f t="array" aca="1" ref="AZ140" ca="1">IF(INDIRECT(ADDRESS(3+$AM140,14,,,"var"))&lt;&gt;"Be",INDIRECT(ADDRESS(3+$AM140,14,,,"var")),NULL)</f>
        <v>0</v>
      </c>
      <c r="BA140" s="61" cm="1">
        <f t="array" aca="1" ref="BA140" ca="1">IF(INDIRECT(ADDRESS(3+$AM140,15,,,"var"))&lt;&gt;"&lt;=&gt;",INDIRECT(ADDRESS(3+$AM140,15,,,"var")),NULL)</f>
        <v>0</v>
      </c>
      <c r="BB140" s="61" cm="1">
        <f t="array" aca="1" ref="BB140" ca="1">IF(INDIRECT(ADDRESS(3+$AM140,16,,,"var"))&lt;&gt;"Zn",INDIRECT(ADDRESS(3+$AM140,16,,,"var")),NULL)</f>
        <v>0</v>
      </c>
      <c r="BC140" s="61" t="str" cm="1">
        <f t="array" aca="1" ref="BC140" ca="1">IF(INDIRECT(ADDRESS(3+$AM140,17,,,"var"))&lt;&gt;"&lt;=&gt;",INDIRECT(ADDRESS(3+$AM140,17,,,"var")),NULL)</f>
        <v>&lt;</v>
      </c>
      <c r="BD140" s="61" cm="1">
        <f t="array" aca="1" ref="BD140" ca="1">IF(INDIRECT(ADDRESS(3+$AM140,18,,,"var"))&lt;&gt;"Ti",INDIRECT(ADDRESS(3+$AM140,18,,,"var")),NULL)</f>
        <v>0.01</v>
      </c>
      <c r="BE140" s="64" cm="1">
        <f t="array" aca="1" ref="BE140" ca="1">IF(INDIRECT(ADDRESS(3+$AM140,19,,,"var"))&lt;&gt;"D10",INDIRECT(ADDRESS(3+$AM140,19,,,"var")),NULL)</f>
        <v>0</v>
      </c>
      <c r="BF140" s="64" cm="1">
        <f t="array" aca="1" ref="BF140" ca="1">IF(INDIRECT(ADDRESS(3+$AM140,20,,,"var"))&lt;&gt;"D50",INDIRECT(ADDRESS(3+$AM140,20,,,"var")),NULL)</f>
        <v>0</v>
      </c>
      <c r="BG140" s="64" cm="1">
        <f t="array" aca="1" ref="BG140" ca="1">IF(INDIRECT(ADDRESS(3+$AM140,21,,,"var"))&lt;&gt;"D90",INDIRECT(ADDRESS(3+$AM140,21,,,"var")),NULL)</f>
        <v>0</v>
      </c>
      <c r="BH140" s="64" cm="1">
        <f t="array" aca="1" ref="BH140" ca="1">IF(INDIRECT(ADDRESS(3+$AM140,22,,,"var"))&lt;&gt;"Carney Funnel (s/50g)",INDIRECT(ADDRESS(3+$AM140,22,,,"var")),NULL)</f>
        <v>0</v>
      </c>
      <c r="BI140" s="64" cm="1">
        <f t="array" aca="1" ref="BI140" ca="1">IF(INDIRECT(ADDRESS(3+$AM140,23,,,"var"))&lt;&gt;"Schuttdichte",INDIRECT(ADDRESS(3+$AM140,23,,,"var")),NULL)</f>
        <v>0</v>
      </c>
      <c r="BJ140" s="64" cm="1">
        <f t="array" aca="1" ref="BJ140" ca="1">IF(INDIRECT(ADDRESS(3+$AM140,24,,,"var"))&lt;&gt;"Klopfdichte",INDIRECT(ADDRESS(3+$AM140,24,,,"var")),NULL)</f>
        <v>0</v>
      </c>
      <c r="BK140" s="81"/>
      <c r="BL140" t="str">
        <f>var!AB$4</f>
        <v>parameter and powder check</v>
      </c>
      <c r="BM140" s="93">
        <v>20190319</v>
      </c>
      <c r="BO140"/>
    </row>
    <row r="141" spans="1:67">
      <c r="A141" s="75">
        <v>4</v>
      </c>
      <c r="B141" s="75">
        <v>67</v>
      </c>
      <c r="C141" s="10" t="str">
        <f>var!Z$5</f>
        <v>Aconity</v>
      </c>
      <c r="D141" s="10" t="str">
        <f>var!AG$6</f>
        <v>Alaf parameter development</v>
      </c>
      <c r="E141" s="10">
        <v>600</v>
      </c>
      <c r="F141" s="11">
        <v>1500</v>
      </c>
      <c r="G141" s="93">
        <v>30</v>
      </c>
      <c r="H141" s="93">
        <v>0.19</v>
      </c>
      <c r="I141" s="93">
        <v>300</v>
      </c>
      <c r="J141" s="10" t="str">
        <f>var!AD$2</f>
        <v>Density cube</v>
      </c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>
        <f t="shared" si="4"/>
        <v>30.780000000000005</v>
      </c>
      <c r="AI141" s="81">
        <f t="shared" si="5"/>
        <v>70.175438596491219</v>
      </c>
      <c r="AJ141" s="81"/>
      <c r="AK141" s="92">
        <v>97.3</v>
      </c>
      <c r="AL141" s="28" t="str" cm="1">
        <f t="array" aca="1" ref="AL141" ca="1">IF(INDIRECT(ADDRESS(3+AM141,2,,,"var"))&lt;&gt;"Name of powder",INDIRECT(ADDRESS(3+AM141,2,,,"var")),NULL)</f>
        <v>AlMgty80</v>
      </c>
      <c r="AM141" s="77">
        <v>-1</v>
      </c>
      <c r="AN141" s="81"/>
      <c r="AO141" s="61" cm="1">
        <f t="array" aca="1" ref="AO141" ca="1">IF(INDIRECT(ADDRESS(3+$AM141,3,,,"var"))&lt;&gt;"&lt;=&gt;",INDIRECT(ADDRESS(3+$AM141,3,,,"var")),NULL)</f>
        <v>0</v>
      </c>
      <c r="AP141" s="61" cm="1">
        <f t="array" aca="1" ref="AP141" ca="1">IF(INDIRECT(ADDRESS(3+$AM141,4,,,"var"))&lt;&gt;"Si",INDIRECT(ADDRESS(3+$AM141,4,,,"var")),NULL)</f>
        <v>0</v>
      </c>
      <c r="AQ141" s="61" cm="1">
        <f t="array" aca="1" ref="AQ141" ca="1">IF(INDIRECT(ADDRESS(3+$AM141,5,,,"var"))&lt;&gt;"&lt;=&gt;",INDIRECT(ADDRESS(3+$AM141,5,,,"var")),NULL)</f>
        <v>0</v>
      </c>
      <c r="AR141" s="61" cm="1">
        <f t="array" aca="1" ref="AR141" ca="1">IF(INDIRECT(ADDRESS(3+$AM141,6,,,"var"))&lt;&gt;"Fe",INDIRECT(ADDRESS(3+$AM141,6,,,"var")),NULL)</f>
        <v>0.15</v>
      </c>
      <c r="AS141" s="61" t="str" cm="1">
        <f t="array" aca="1" ref="AS141" ca="1">IF(INDIRECT(ADDRESS(3+$AM141,7,,,"var"))&lt;&gt;"&lt;=&gt;",INDIRECT(ADDRESS(3+$AM141,7,,,"var")),NULL)</f>
        <v>&lt;</v>
      </c>
      <c r="AT141" s="61" cm="1">
        <f t="array" aca="1" ref="AT141" ca="1">IF(INDIRECT(ADDRESS(3+$AM141,8,,,"var"))&lt;&gt;"Cu",INDIRECT(ADDRESS(3+$AM141,8,,,"var")),NULL)</f>
        <v>0.01</v>
      </c>
      <c r="AU141" s="61" cm="1">
        <f t="array" aca="1" ref="AU141" ca="1">IF(INDIRECT(ADDRESS(3+$AM141,9,,,"var"))&lt;&gt;"&lt;=&gt;",INDIRECT(ADDRESS(3+$AM141,9,,,"var")),NULL)</f>
        <v>0</v>
      </c>
      <c r="AV141" s="61" cm="1">
        <f t="array" aca="1" ref="AV141" ca="1">IF(INDIRECT(ADDRESS(3+$AM141,10,,,"var"))&lt;&gt;"Mn",INDIRECT(ADDRESS(3+$AM141,10,,,"var")),NULL)</f>
        <v>0</v>
      </c>
      <c r="AW141" s="61" cm="1">
        <f t="array" aca="1" ref="AW141" ca="1">IF(INDIRECT(ADDRESS(3+$AM141,11,,,"var"))&lt;&gt;"&lt;=&gt;",INDIRECT(ADDRESS(3+$AM141,11,,,"var")),NULL)</f>
        <v>0</v>
      </c>
      <c r="AX141" s="61" cm="1">
        <f t="array" aca="1" ref="AX141" ca="1">IF(INDIRECT(ADDRESS(3+$AM141,12,,,"var"))&lt;&gt;"Mg",INDIRECT(ADDRESS(3+$AM141,12,,,"var")),NULL)</f>
        <v>8.32</v>
      </c>
      <c r="AY141" s="61" cm="1">
        <f t="array" aca="1" ref="AY141" ca="1">IF(INDIRECT(ADDRESS(3+$AM141,13,,,"var"))&lt;&gt;"&lt;=&gt;",INDIRECT(ADDRESS(3+$AM141,13,,,"var")),NULL)</f>
        <v>0</v>
      </c>
      <c r="AZ141" s="61" cm="1">
        <f t="array" aca="1" ref="AZ141" ca="1">IF(INDIRECT(ADDRESS(3+$AM141,14,,,"var"))&lt;&gt;"Be",INDIRECT(ADDRESS(3+$AM141,14,,,"var")),NULL)</f>
        <v>0</v>
      </c>
      <c r="BA141" s="61" cm="1">
        <f t="array" aca="1" ref="BA141" ca="1">IF(INDIRECT(ADDRESS(3+$AM141,15,,,"var"))&lt;&gt;"&lt;=&gt;",INDIRECT(ADDRESS(3+$AM141,15,,,"var")),NULL)</f>
        <v>0</v>
      </c>
      <c r="BB141" s="61" cm="1">
        <f t="array" aca="1" ref="BB141" ca="1">IF(INDIRECT(ADDRESS(3+$AM141,16,,,"var"))&lt;&gt;"Zn",INDIRECT(ADDRESS(3+$AM141,16,,,"var")),NULL)</f>
        <v>0</v>
      </c>
      <c r="BC141" s="61" t="str" cm="1">
        <f t="array" aca="1" ref="BC141" ca="1">IF(INDIRECT(ADDRESS(3+$AM141,17,,,"var"))&lt;&gt;"&lt;=&gt;",INDIRECT(ADDRESS(3+$AM141,17,,,"var")),NULL)</f>
        <v>&lt;</v>
      </c>
      <c r="BD141" s="61" cm="1">
        <f t="array" aca="1" ref="BD141" ca="1">IF(INDIRECT(ADDRESS(3+$AM141,18,,,"var"))&lt;&gt;"Ti",INDIRECT(ADDRESS(3+$AM141,18,,,"var")),NULL)</f>
        <v>0.01</v>
      </c>
      <c r="BE141" s="64" cm="1">
        <f t="array" aca="1" ref="BE141" ca="1">IF(INDIRECT(ADDRESS(3+$AM141,19,,,"var"))&lt;&gt;"D10",INDIRECT(ADDRESS(3+$AM141,19,,,"var")),NULL)</f>
        <v>0</v>
      </c>
      <c r="BF141" s="64" cm="1">
        <f t="array" aca="1" ref="BF141" ca="1">IF(INDIRECT(ADDRESS(3+$AM141,20,,,"var"))&lt;&gt;"D50",INDIRECT(ADDRESS(3+$AM141,20,,,"var")),NULL)</f>
        <v>0</v>
      </c>
      <c r="BG141" s="64" cm="1">
        <f t="array" aca="1" ref="BG141" ca="1">IF(INDIRECT(ADDRESS(3+$AM141,21,,,"var"))&lt;&gt;"D90",INDIRECT(ADDRESS(3+$AM141,21,,,"var")),NULL)</f>
        <v>0</v>
      </c>
      <c r="BH141" s="64" cm="1">
        <f t="array" aca="1" ref="BH141" ca="1">IF(INDIRECT(ADDRESS(3+$AM141,22,,,"var"))&lt;&gt;"Carney Funnel (s/50g)",INDIRECT(ADDRESS(3+$AM141,22,,,"var")),NULL)</f>
        <v>0</v>
      </c>
      <c r="BI141" s="64" cm="1">
        <f t="array" aca="1" ref="BI141" ca="1">IF(INDIRECT(ADDRESS(3+$AM141,23,,,"var"))&lt;&gt;"Schuttdichte",INDIRECT(ADDRESS(3+$AM141,23,,,"var")),NULL)</f>
        <v>0</v>
      </c>
      <c r="BJ141" s="64" cm="1">
        <f t="array" aca="1" ref="BJ141" ca="1">IF(INDIRECT(ADDRESS(3+$AM141,24,,,"var"))&lt;&gt;"Klopfdichte",INDIRECT(ADDRESS(3+$AM141,24,,,"var")),NULL)</f>
        <v>0</v>
      </c>
      <c r="BK141" s="81"/>
      <c r="BL141" t="str">
        <f>var!AB$4</f>
        <v>parameter and powder check</v>
      </c>
      <c r="BM141" s="93">
        <v>20190328</v>
      </c>
      <c r="BO141"/>
    </row>
    <row r="142" spans="1:67">
      <c r="A142" s="75">
        <v>4</v>
      </c>
      <c r="B142" s="75">
        <v>68</v>
      </c>
      <c r="C142" s="10" t="str">
        <f>var!Z$5</f>
        <v>Aconity</v>
      </c>
      <c r="D142" s="10" t="str">
        <f>var!AG$6</f>
        <v>Alaf parameter development</v>
      </c>
      <c r="E142" s="10">
        <v>400</v>
      </c>
      <c r="F142" s="11">
        <v>1000</v>
      </c>
      <c r="G142" s="93">
        <v>30</v>
      </c>
      <c r="H142" s="93">
        <v>0.19</v>
      </c>
      <c r="I142" s="93">
        <v>200</v>
      </c>
      <c r="J142" s="10" t="str">
        <f>var!AD$2</f>
        <v>Density cube</v>
      </c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>
        <f t="shared" si="4"/>
        <v>20.52</v>
      </c>
      <c r="AI142" s="81">
        <f t="shared" si="5"/>
        <v>70.175438596491219</v>
      </c>
      <c r="AJ142" s="81"/>
      <c r="AK142" s="92">
        <v>97.25</v>
      </c>
      <c r="AL142" s="28" t="str" cm="1">
        <f t="array" aca="1" ref="AL142" ca="1">IF(INDIRECT(ADDRESS(3+AM142,2,,,"var"))&lt;&gt;"Name of powder",INDIRECT(ADDRESS(3+AM142,2,,,"var")),NULL)</f>
        <v>AlMgty80</v>
      </c>
      <c r="AM142" s="77">
        <v>-1</v>
      </c>
      <c r="AN142" s="81"/>
      <c r="AO142" s="61" cm="1">
        <f t="array" aca="1" ref="AO142" ca="1">IF(INDIRECT(ADDRESS(3+$AM142,3,,,"var"))&lt;&gt;"&lt;=&gt;",INDIRECT(ADDRESS(3+$AM142,3,,,"var")),NULL)</f>
        <v>0</v>
      </c>
      <c r="AP142" s="61" cm="1">
        <f t="array" aca="1" ref="AP142" ca="1">IF(INDIRECT(ADDRESS(3+$AM142,4,,,"var"))&lt;&gt;"Si",INDIRECT(ADDRESS(3+$AM142,4,,,"var")),NULL)</f>
        <v>0</v>
      </c>
      <c r="AQ142" s="61" cm="1">
        <f t="array" aca="1" ref="AQ142" ca="1">IF(INDIRECT(ADDRESS(3+$AM142,5,,,"var"))&lt;&gt;"&lt;=&gt;",INDIRECT(ADDRESS(3+$AM142,5,,,"var")),NULL)</f>
        <v>0</v>
      </c>
      <c r="AR142" s="61" cm="1">
        <f t="array" aca="1" ref="AR142" ca="1">IF(INDIRECT(ADDRESS(3+$AM142,6,,,"var"))&lt;&gt;"Fe",INDIRECT(ADDRESS(3+$AM142,6,,,"var")),NULL)</f>
        <v>0.15</v>
      </c>
      <c r="AS142" s="61" t="str" cm="1">
        <f t="array" aca="1" ref="AS142" ca="1">IF(INDIRECT(ADDRESS(3+$AM142,7,,,"var"))&lt;&gt;"&lt;=&gt;",INDIRECT(ADDRESS(3+$AM142,7,,,"var")),NULL)</f>
        <v>&lt;</v>
      </c>
      <c r="AT142" s="61" cm="1">
        <f t="array" aca="1" ref="AT142" ca="1">IF(INDIRECT(ADDRESS(3+$AM142,8,,,"var"))&lt;&gt;"Cu",INDIRECT(ADDRESS(3+$AM142,8,,,"var")),NULL)</f>
        <v>0.01</v>
      </c>
      <c r="AU142" s="61" cm="1">
        <f t="array" aca="1" ref="AU142" ca="1">IF(INDIRECT(ADDRESS(3+$AM142,9,,,"var"))&lt;&gt;"&lt;=&gt;",INDIRECT(ADDRESS(3+$AM142,9,,,"var")),NULL)</f>
        <v>0</v>
      </c>
      <c r="AV142" s="61" cm="1">
        <f t="array" aca="1" ref="AV142" ca="1">IF(INDIRECT(ADDRESS(3+$AM142,10,,,"var"))&lt;&gt;"Mn",INDIRECT(ADDRESS(3+$AM142,10,,,"var")),NULL)</f>
        <v>0</v>
      </c>
      <c r="AW142" s="61" cm="1">
        <f t="array" aca="1" ref="AW142" ca="1">IF(INDIRECT(ADDRESS(3+$AM142,11,,,"var"))&lt;&gt;"&lt;=&gt;",INDIRECT(ADDRESS(3+$AM142,11,,,"var")),NULL)</f>
        <v>0</v>
      </c>
      <c r="AX142" s="61" cm="1">
        <f t="array" aca="1" ref="AX142" ca="1">IF(INDIRECT(ADDRESS(3+$AM142,12,,,"var"))&lt;&gt;"Mg",INDIRECT(ADDRESS(3+$AM142,12,,,"var")),NULL)</f>
        <v>8.32</v>
      </c>
      <c r="AY142" s="61" cm="1">
        <f t="array" aca="1" ref="AY142" ca="1">IF(INDIRECT(ADDRESS(3+$AM142,13,,,"var"))&lt;&gt;"&lt;=&gt;",INDIRECT(ADDRESS(3+$AM142,13,,,"var")),NULL)</f>
        <v>0</v>
      </c>
      <c r="AZ142" s="61" cm="1">
        <f t="array" aca="1" ref="AZ142" ca="1">IF(INDIRECT(ADDRESS(3+$AM142,14,,,"var"))&lt;&gt;"Be",INDIRECT(ADDRESS(3+$AM142,14,,,"var")),NULL)</f>
        <v>0</v>
      </c>
      <c r="BA142" s="61" cm="1">
        <f t="array" aca="1" ref="BA142" ca="1">IF(INDIRECT(ADDRESS(3+$AM142,15,,,"var"))&lt;&gt;"&lt;=&gt;",INDIRECT(ADDRESS(3+$AM142,15,,,"var")),NULL)</f>
        <v>0</v>
      </c>
      <c r="BB142" s="61" cm="1">
        <f t="array" aca="1" ref="BB142" ca="1">IF(INDIRECT(ADDRESS(3+$AM142,16,,,"var"))&lt;&gt;"Zn",INDIRECT(ADDRESS(3+$AM142,16,,,"var")),NULL)</f>
        <v>0</v>
      </c>
      <c r="BC142" s="61" t="str" cm="1">
        <f t="array" aca="1" ref="BC142" ca="1">IF(INDIRECT(ADDRESS(3+$AM142,17,,,"var"))&lt;&gt;"&lt;=&gt;",INDIRECT(ADDRESS(3+$AM142,17,,,"var")),NULL)</f>
        <v>&lt;</v>
      </c>
      <c r="BD142" s="61" cm="1">
        <f t="array" aca="1" ref="BD142" ca="1">IF(INDIRECT(ADDRESS(3+$AM142,18,,,"var"))&lt;&gt;"Ti",INDIRECT(ADDRESS(3+$AM142,18,,,"var")),NULL)</f>
        <v>0.01</v>
      </c>
      <c r="BE142" s="64" cm="1">
        <f t="array" aca="1" ref="BE142" ca="1">IF(INDIRECT(ADDRESS(3+$AM142,19,,,"var"))&lt;&gt;"D10",INDIRECT(ADDRESS(3+$AM142,19,,,"var")),NULL)</f>
        <v>0</v>
      </c>
      <c r="BF142" s="64" cm="1">
        <f t="array" aca="1" ref="BF142" ca="1">IF(INDIRECT(ADDRESS(3+$AM142,20,,,"var"))&lt;&gt;"D50",INDIRECT(ADDRESS(3+$AM142,20,,,"var")),NULL)</f>
        <v>0</v>
      </c>
      <c r="BG142" s="64" cm="1">
        <f t="array" aca="1" ref="BG142" ca="1">IF(INDIRECT(ADDRESS(3+$AM142,21,,,"var"))&lt;&gt;"D90",INDIRECT(ADDRESS(3+$AM142,21,,,"var")),NULL)</f>
        <v>0</v>
      </c>
      <c r="BH142" s="64" cm="1">
        <f t="array" aca="1" ref="BH142" ca="1">IF(INDIRECT(ADDRESS(3+$AM142,22,,,"var"))&lt;&gt;"Carney Funnel (s/50g)",INDIRECT(ADDRESS(3+$AM142,22,,,"var")),NULL)</f>
        <v>0</v>
      </c>
      <c r="BI142" s="64" cm="1">
        <f t="array" aca="1" ref="BI142" ca="1">IF(INDIRECT(ADDRESS(3+$AM142,23,,,"var"))&lt;&gt;"Schuttdichte",INDIRECT(ADDRESS(3+$AM142,23,,,"var")),NULL)</f>
        <v>0</v>
      </c>
      <c r="BJ142" s="64" cm="1">
        <f t="array" aca="1" ref="BJ142" ca="1">IF(INDIRECT(ADDRESS(3+$AM142,24,,,"var"))&lt;&gt;"Klopfdichte",INDIRECT(ADDRESS(3+$AM142,24,,,"var")),NULL)</f>
        <v>0</v>
      </c>
      <c r="BK142" s="81"/>
      <c r="BL142" t="str">
        <f>var!AB$4</f>
        <v>parameter and powder check</v>
      </c>
      <c r="BM142" s="93">
        <v>20190319</v>
      </c>
      <c r="BO142"/>
    </row>
    <row r="143" spans="1:67">
      <c r="A143" s="75">
        <v>4</v>
      </c>
      <c r="B143" s="75">
        <v>69</v>
      </c>
      <c r="C143" s="10" t="str">
        <f>var!Z$5</f>
        <v>Aconity</v>
      </c>
      <c r="D143" s="10" t="str">
        <f>var!AG$6</f>
        <v>Alaf parameter development</v>
      </c>
      <c r="E143" s="10">
        <v>400</v>
      </c>
      <c r="F143" s="11">
        <v>1500</v>
      </c>
      <c r="G143" s="93">
        <v>30</v>
      </c>
      <c r="H143" s="93">
        <v>0.1</v>
      </c>
      <c r="I143" s="93">
        <v>400</v>
      </c>
      <c r="J143" s="10" t="str">
        <f>var!AD$2</f>
        <v>Density cube</v>
      </c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>
        <f t="shared" si="4"/>
        <v>16.2</v>
      </c>
      <c r="AI143" s="81">
        <f t="shared" si="5"/>
        <v>88.888888888888886</v>
      </c>
      <c r="AJ143" s="81"/>
      <c r="AK143" s="92">
        <v>97.25</v>
      </c>
      <c r="AL143" s="28" t="str" cm="1">
        <f t="array" aca="1" ref="AL143" ca="1">IF(INDIRECT(ADDRESS(3+AM143,2,,,"var"))&lt;&gt;"Name of powder",INDIRECT(ADDRESS(3+AM143,2,,,"var")),NULL)</f>
        <v>AlMgty80</v>
      </c>
      <c r="AM143" s="77">
        <v>-1</v>
      </c>
      <c r="AN143" s="81"/>
      <c r="AO143" s="61" cm="1">
        <f t="array" aca="1" ref="AO143" ca="1">IF(INDIRECT(ADDRESS(3+$AM143,3,,,"var"))&lt;&gt;"&lt;=&gt;",INDIRECT(ADDRESS(3+$AM143,3,,,"var")),NULL)</f>
        <v>0</v>
      </c>
      <c r="AP143" s="61" cm="1">
        <f t="array" aca="1" ref="AP143" ca="1">IF(INDIRECT(ADDRESS(3+$AM143,4,,,"var"))&lt;&gt;"Si",INDIRECT(ADDRESS(3+$AM143,4,,,"var")),NULL)</f>
        <v>0</v>
      </c>
      <c r="AQ143" s="61" cm="1">
        <f t="array" aca="1" ref="AQ143" ca="1">IF(INDIRECT(ADDRESS(3+$AM143,5,,,"var"))&lt;&gt;"&lt;=&gt;",INDIRECT(ADDRESS(3+$AM143,5,,,"var")),NULL)</f>
        <v>0</v>
      </c>
      <c r="AR143" s="61" cm="1">
        <f t="array" aca="1" ref="AR143" ca="1">IF(INDIRECT(ADDRESS(3+$AM143,6,,,"var"))&lt;&gt;"Fe",INDIRECT(ADDRESS(3+$AM143,6,,,"var")),NULL)</f>
        <v>0.15</v>
      </c>
      <c r="AS143" s="61" t="str" cm="1">
        <f t="array" aca="1" ref="AS143" ca="1">IF(INDIRECT(ADDRESS(3+$AM143,7,,,"var"))&lt;&gt;"&lt;=&gt;",INDIRECT(ADDRESS(3+$AM143,7,,,"var")),NULL)</f>
        <v>&lt;</v>
      </c>
      <c r="AT143" s="61" cm="1">
        <f t="array" aca="1" ref="AT143" ca="1">IF(INDIRECT(ADDRESS(3+$AM143,8,,,"var"))&lt;&gt;"Cu",INDIRECT(ADDRESS(3+$AM143,8,,,"var")),NULL)</f>
        <v>0.01</v>
      </c>
      <c r="AU143" s="61" cm="1">
        <f t="array" aca="1" ref="AU143" ca="1">IF(INDIRECT(ADDRESS(3+$AM143,9,,,"var"))&lt;&gt;"&lt;=&gt;",INDIRECT(ADDRESS(3+$AM143,9,,,"var")),NULL)</f>
        <v>0</v>
      </c>
      <c r="AV143" s="61" cm="1">
        <f t="array" aca="1" ref="AV143" ca="1">IF(INDIRECT(ADDRESS(3+$AM143,10,,,"var"))&lt;&gt;"Mn",INDIRECT(ADDRESS(3+$AM143,10,,,"var")),NULL)</f>
        <v>0</v>
      </c>
      <c r="AW143" s="61" cm="1">
        <f t="array" aca="1" ref="AW143" ca="1">IF(INDIRECT(ADDRESS(3+$AM143,11,,,"var"))&lt;&gt;"&lt;=&gt;",INDIRECT(ADDRESS(3+$AM143,11,,,"var")),NULL)</f>
        <v>0</v>
      </c>
      <c r="AX143" s="61" cm="1">
        <f t="array" aca="1" ref="AX143" ca="1">IF(INDIRECT(ADDRESS(3+$AM143,12,,,"var"))&lt;&gt;"Mg",INDIRECT(ADDRESS(3+$AM143,12,,,"var")),NULL)</f>
        <v>8.32</v>
      </c>
      <c r="AY143" s="61" cm="1">
        <f t="array" aca="1" ref="AY143" ca="1">IF(INDIRECT(ADDRESS(3+$AM143,13,,,"var"))&lt;&gt;"&lt;=&gt;",INDIRECT(ADDRESS(3+$AM143,13,,,"var")),NULL)</f>
        <v>0</v>
      </c>
      <c r="AZ143" s="61" cm="1">
        <f t="array" aca="1" ref="AZ143" ca="1">IF(INDIRECT(ADDRESS(3+$AM143,14,,,"var"))&lt;&gt;"Be",INDIRECT(ADDRESS(3+$AM143,14,,,"var")),NULL)</f>
        <v>0</v>
      </c>
      <c r="BA143" s="61" cm="1">
        <f t="array" aca="1" ref="BA143" ca="1">IF(INDIRECT(ADDRESS(3+$AM143,15,,,"var"))&lt;&gt;"&lt;=&gt;",INDIRECT(ADDRESS(3+$AM143,15,,,"var")),NULL)</f>
        <v>0</v>
      </c>
      <c r="BB143" s="61" cm="1">
        <f t="array" aca="1" ref="BB143" ca="1">IF(INDIRECT(ADDRESS(3+$AM143,16,,,"var"))&lt;&gt;"Zn",INDIRECT(ADDRESS(3+$AM143,16,,,"var")),NULL)</f>
        <v>0</v>
      </c>
      <c r="BC143" s="61" t="str" cm="1">
        <f t="array" aca="1" ref="BC143" ca="1">IF(INDIRECT(ADDRESS(3+$AM143,17,,,"var"))&lt;&gt;"&lt;=&gt;",INDIRECT(ADDRESS(3+$AM143,17,,,"var")),NULL)</f>
        <v>&lt;</v>
      </c>
      <c r="BD143" s="61" cm="1">
        <f t="array" aca="1" ref="BD143" ca="1">IF(INDIRECT(ADDRESS(3+$AM143,18,,,"var"))&lt;&gt;"Ti",INDIRECT(ADDRESS(3+$AM143,18,,,"var")),NULL)</f>
        <v>0.01</v>
      </c>
      <c r="BE143" s="64" cm="1">
        <f t="array" aca="1" ref="BE143" ca="1">IF(INDIRECT(ADDRESS(3+$AM143,19,,,"var"))&lt;&gt;"D10",INDIRECT(ADDRESS(3+$AM143,19,,,"var")),NULL)</f>
        <v>0</v>
      </c>
      <c r="BF143" s="64" cm="1">
        <f t="array" aca="1" ref="BF143" ca="1">IF(INDIRECT(ADDRESS(3+$AM143,20,,,"var"))&lt;&gt;"D50",INDIRECT(ADDRESS(3+$AM143,20,,,"var")),NULL)</f>
        <v>0</v>
      </c>
      <c r="BG143" s="64" cm="1">
        <f t="array" aca="1" ref="BG143" ca="1">IF(INDIRECT(ADDRESS(3+$AM143,21,,,"var"))&lt;&gt;"D90",INDIRECT(ADDRESS(3+$AM143,21,,,"var")),NULL)</f>
        <v>0</v>
      </c>
      <c r="BH143" s="64" cm="1">
        <f t="array" aca="1" ref="BH143" ca="1">IF(INDIRECT(ADDRESS(3+$AM143,22,,,"var"))&lt;&gt;"Carney Funnel (s/50g)",INDIRECT(ADDRESS(3+$AM143,22,,,"var")),NULL)</f>
        <v>0</v>
      </c>
      <c r="BI143" s="64" cm="1">
        <f t="array" aca="1" ref="BI143" ca="1">IF(INDIRECT(ADDRESS(3+$AM143,23,,,"var"))&lt;&gt;"Schuttdichte",INDIRECT(ADDRESS(3+$AM143,23,,,"var")),NULL)</f>
        <v>0</v>
      </c>
      <c r="BJ143" s="64" cm="1">
        <f t="array" aca="1" ref="BJ143" ca="1">IF(INDIRECT(ADDRESS(3+$AM143,24,,,"var"))&lt;&gt;"Klopfdichte",INDIRECT(ADDRESS(3+$AM143,24,,,"var")),NULL)</f>
        <v>0</v>
      </c>
      <c r="BK143" s="81"/>
      <c r="BL143" t="str">
        <f>var!AB$4</f>
        <v>parameter and powder check</v>
      </c>
      <c r="BM143" s="93">
        <v>20190329</v>
      </c>
      <c r="BO143"/>
    </row>
    <row r="144" spans="1:67">
      <c r="A144" s="75">
        <v>4</v>
      </c>
      <c r="B144" s="75">
        <v>70</v>
      </c>
      <c r="C144" s="10" t="str">
        <f>var!Z$5</f>
        <v>Aconity</v>
      </c>
      <c r="D144" s="10" t="str">
        <f>var!AG$6</f>
        <v>Alaf parameter development</v>
      </c>
      <c r="E144" s="10">
        <v>400</v>
      </c>
      <c r="F144" s="11">
        <v>1700</v>
      </c>
      <c r="G144" s="93">
        <v>30</v>
      </c>
      <c r="H144" s="93">
        <v>0.19</v>
      </c>
      <c r="I144" s="93">
        <v>400</v>
      </c>
      <c r="J144" s="10" t="str">
        <f>var!AD$2</f>
        <v>Density cube</v>
      </c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>
        <f t="shared" si="4"/>
        <v>34.884</v>
      </c>
      <c r="AI144" s="81">
        <f t="shared" si="5"/>
        <v>41.279669762641902</v>
      </c>
      <c r="AJ144" s="81"/>
      <c r="AK144" s="92">
        <v>97.19</v>
      </c>
      <c r="AL144" s="28" t="str" cm="1">
        <f t="array" aca="1" ref="AL144" ca="1">IF(INDIRECT(ADDRESS(3+AM144,2,,,"var"))&lt;&gt;"Name of powder",INDIRECT(ADDRESS(3+AM144,2,,,"var")),NULL)</f>
        <v>AlMgty80</v>
      </c>
      <c r="AM144" s="77">
        <v>-1</v>
      </c>
      <c r="AN144" s="81"/>
      <c r="AO144" s="61" cm="1">
        <f t="array" aca="1" ref="AO144" ca="1">IF(INDIRECT(ADDRESS(3+$AM144,3,,,"var"))&lt;&gt;"&lt;=&gt;",INDIRECT(ADDRESS(3+$AM144,3,,,"var")),NULL)</f>
        <v>0</v>
      </c>
      <c r="AP144" s="61" cm="1">
        <f t="array" aca="1" ref="AP144" ca="1">IF(INDIRECT(ADDRESS(3+$AM144,4,,,"var"))&lt;&gt;"Si",INDIRECT(ADDRESS(3+$AM144,4,,,"var")),NULL)</f>
        <v>0</v>
      </c>
      <c r="AQ144" s="61" cm="1">
        <f t="array" aca="1" ref="AQ144" ca="1">IF(INDIRECT(ADDRESS(3+$AM144,5,,,"var"))&lt;&gt;"&lt;=&gt;",INDIRECT(ADDRESS(3+$AM144,5,,,"var")),NULL)</f>
        <v>0</v>
      </c>
      <c r="AR144" s="61" cm="1">
        <f t="array" aca="1" ref="AR144" ca="1">IF(INDIRECT(ADDRESS(3+$AM144,6,,,"var"))&lt;&gt;"Fe",INDIRECT(ADDRESS(3+$AM144,6,,,"var")),NULL)</f>
        <v>0.15</v>
      </c>
      <c r="AS144" s="61" t="str" cm="1">
        <f t="array" aca="1" ref="AS144" ca="1">IF(INDIRECT(ADDRESS(3+$AM144,7,,,"var"))&lt;&gt;"&lt;=&gt;",INDIRECT(ADDRESS(3+$AM144,7,,,"var")),NULL)</f>
        <v>&lt;</v>
      </c>
      <c r="AT144" s="61" cm="1">
        <f t="array" aca="1" ref="AT144" ca="1">IF(INDIRECT(ADDRESS(3+$AM144,8,,,"var"))&lt;&gt;"Cu",INDIRECT(ADDRESS(3+$AM144,8,,,"var")),NULL)</f>
        <v>0.01</v>
      </c>
      <c r="AU144" s="61" cm="1">
        <f t="array" aca="1" ref="AU144" ca="1">IF(INDIRECT(ADDRESS(3+$AM144,9,,,"var"))&lt;&gt;"&lt;=&gt;",INDIRECT(ADDRESS(3+$AM144,9,,,"var")),NULL)</f>
        <v>0</v>
      </c>
      <c r="AV144" s="61" cm="1">
        <f t="array" aca="1" ref="AV144" ca="1">IF(INDIRECT(ADDRESS(3+$AM144,10,,,"var"))&lt;&gt;"Mn",INDIRECT(ADDRESS(3+$AM144,10,,,"var")),NULL)</f>
        <v>0</v>
      </c>
      <c r="AW144" s="61" cm="1">
        <f t="array" aca="1" ref="AW144" ca="1">IF(INDIRECT(ADDRESS(3+$AM144,11,,,"var"))&lt;&gt;"&lt;=&gt;",INDIRECT(ADDRESS(3+$AM144,11,,,"var")),NULL)</f>
        <v>0</v>
      </c>
      <c r="AX144" s="61" cm="1">
        <f t="array" aca="1" ref="AX144" ca="1">IF(INDIRECT(ADDRESS(3+$AM144,12,,,"var"))&lt;&gt;"Mg",INDIRECT(ADDRESS(3+$AM144,12,,,"var")),NULL)</f>
        <v>8.32</v>
      </c>
      <c r="AY144" s="61" cm="1">
        <f t="array" aca="1" ref="AY144" ca="1">IF(INDIRECT(ADDRESS(3+$AM144,13,,,"var"))&lt;&gt;"&lt;=&gt;",INDIRECT(ADDRESS(3+$AM144,13,,,"var")),NULL)</f>
        <v>0</v>
      </c>
      <c r="AZ144" s="61" cm="1">
        <f t="array" aca="1" ref="AZ144" ca="1">IF(INDIRECT(ADDRESS(3+$AM144,14,,,"var"))&lt;&gt;"Be",INDIRECT(ADDRESS(3+$AM144,14,,,"var")),NULL)</f>
        <v>0</v>
      </c>
      <c r="BA144" s="61" cm="1">
        <f t="array" aca="1" ref="BA144" ca="1">IF(INDIRECT(ADDRESS(3+$AM144,15,,,"var"))&lt;&gt;"&lt;=&gt;",INDIRECT(ADDRESS(3+$AM144,15,,,"var")),NULL)</f>
        <v>0</v>
      </c>
      <c r="BB144" s="61" cm="1">
        <f t="array" aca="1" ref="BB144" ca="1">IF(INDIRECT(ADDRESS(3+$AM144,16,,,"var"))&lt;&gt;"Zn",INDIRECT(ADDRESS(3+$AM144,16,,,"var")),NULL)</f>
        <v>0</v>
      </c>
      <c r="BC144" s="61" t="str" cm="1">
        <f t="array" aca="1" ref="BC144" ca="1">IF(INDIRECT(ADDRESS(3+$AM144,17,,,"var"))&lt;&gt;"&lt;=&gt;",INDIRECT(ADDRESS(3+$AM144,17,,,"var")),NULL)</f>
        <v>&lt;</v>
      </c>
      <c r="BD144" s="61" cm="1">
        <f t="array" aca="1" ref="BD144" ca="1">IF(INDIRECT(ADDRESS(3+$AM144,18,,,"var"))&lt;&gt;"Ti",INDIRECT(ADDRESS(3+$AM144,18,,,"var")),NULL)</f>
        <v>0.01</v>
      </c>
      <c r="BE144" s="64" cm="1">
        <f t="array" aca="1" ref="BE144" ca="1">IF(INDIRECT(ADDRESS(3+$AM144,19,,,"var"))&lt;&gt;"D10",INDIRECT(ADDRESS(3+$AM144,19,,,"var")),NULL)</f>
        <v>0</v>
      </c>
      <c r="BF144" s="64" cm="1">
        <f t="array" aca="1" ref="BF144" ca="1">IF(INDIRECT(ADDRESS(3+$AM144,20,,,"var"))&lt;&gt;"D50",INDIRECT(ADDRESS(3+$AM144,20,,,"var")),NULL)</f>
        <v>0</v>
      </c>
      <c r="BG144" s="64" cm="1">
        <f t="array" aca="1" ref="BG144" ca="1">IF(INDIRECT(ADDRESS(3+$AM144,21,,,"var"))&lt;&gt;"D90",INDIRECT(ADDRESS(3+$AM144,21,,,"var")),NULL)</f>
        <v>0</v>
      </c>
      <c r="BH144" s="64" cm="1">
        <f t="array" aca="1" ref="BH144" ca="1">IF(INDIRECT(ADDRESS(3+$AM144,22,,,"var"))&lt;&gt;"Carney Funnel (s/50g)",INDIRECT(ADDRESS(3+$AM144,22,,,"var")),NULL)</f>
        <v>0</v>
      </c>
      <c r="BI144" s="64" cm="1">
        <f t="array" aca="1" ref="BI144" ca="1">IF(INDIRECT(ADDRESS(3+$AM144,23,,,"var"))&lt;&gt;"Schuttdichte",INDIRECT(ADDRESS(3+$AM144,23,,,"var")),NULL)</f>
        <v>0</v>
      </c>
      <c r="BJ144" s="64" cm="1">
        <f t="array" aca="1" ref="BJ144" ca="1">IF(INDIRECT(ADDRESS(3+$AM144,24,,,"var"))&lt;&gt;"Klopfdichte",INDIRECT(ADDRESS(3+$AM144,24,,,"var")),NULL)</f>
        <v>0</v>
      </c>
      <c r="BK144" s="81"/>
      <c r="BL144" t="str">
        <f>var!AB$4</f>
        <v>parameter and powder check</v>
      </c>
      <c r="BM144" s="93">
        <v>20190329</v>
      </c>
      <c r="BO144"/>
    </row>
    <row r="145" spans="1:67">
      <c r="A145" s="75">
        <v>4</v>
      </c>
      <c r="B145" s="75">
        <v>71</v>
      </c>
      <c r="C145" s="10" t="str">
        <f>var!Z$5</f>
        <v>Aconity</v>
      </c>
      <c r="D145" s="10" t="str">
        <f>var!AG$6</f>
        <v>Alaf parameter development</v>
      </c>
      <c r="E145" s="10">
        <v>600</v>
      </c>
      <c r="F145" s="11">
        <v>1500</v>
      </c>
      <c r="G145" s="93">
        <v>30</v>
      </c>
      <c r="H145" s="93">
        <v>0.19</v>
      </c>
      <c r="I145" s="93">
        <v>300</v>
      </c>
      <c r="J145" s="10" t="str">
        <f>var!AD$2</f>
        <v>Density cube</v>
      </c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>
        <f t="shared" si="4"/>
        <v>30.780000000000005</v>
      </c>
      <c r="AI145" s="81">
        <f t="shared" si="5"/>
        <v>70.175438596491219</v>
      </c>
      <c r="AK145" s="92">
        <v>97.12</v>
      </c>
      <c r="AL145" s="28" t="str" cm="1">
        <f t="array" aca="1" ref="AL145" ca="1">IF(INDIRECT(ADDRESS(3+AM145,2,,,"var"))&lt;&gt;"Name of powder",INDIRECT(ADDRESS(3+AM145,2,,,"var")),NULL)</f>
        <v>AlMgty80</v>
      </c>
      <c r="AM145" s="77">
        <v>-1</v>
      </c>
      <c r="AN145" s="66"/>
      <c r="AO145" s="61" cm="1">
        <f t="array" aca="1" ref="AO145" ca="1">IF(INDIRECT(ADDRESS(3+$AM145,3,,,"var"))&lt;&gt;"&lt;=&gt;",INDIRECT(ADDRESS(3+$AM145,3,,,"var")),NULL)</f>
        <v>0</v>
      </c>
      <c r="AP145" s="61" cm="1">
        <f t="array" aca="1" ref="AP145" ca="1">IF(INDIRECT(ADDRESS(3+$AM145,4,,,"var"))&lt;&gt;"Si",INDIRECT(ADDRESS(3+$AM145,4,,,"var")),NULL)</f>
        <v>0</v>
      </c>
      <c r="AQ145" s="61" cm="1">
        <f t="array" aca="1" ref="AQ145" ca="1">IF(INDIRECT(ADDRESS(3+$AM145,5,,,"var"))&lt;&gt;"&lt;=&gt;",INDIRECT(ADDRESS(3+$AM145,5,,,"var")),NULL)</f>
        <v>0</v>
      </c>
      <c r="AR145" s="61" cm="1">
        <f t="array" aca="1" ref="AR145" ca="1">IF(INDIRECT(ADDRESS(3+$AM145,6,,,"var"))&lt;&gt;"Fe",INDIRECT(ADDRESS(3+$AM145,6,,,"var")),NULL)</f>
        <v>0.15</v>
      </c>
      <c r="AS145" s="61" t="str" cm="1">
        <f t="array" aca="1" ref="AS145" ca="1">IF(INDIRECT(ADDRESS(3+$AM145,7,,,"var"))&lt;&gt;"&lt;=&gt;",INDIRECT(ADDRESS(3+$AM145,7,,,"var")),NULL)</f>
        <v>&lt;</v>
      </c>
      <c r="AT145" s="61" cm="1">
        <f t="array" aca="1" ref="AT145" ca="1">IF(INDIRECT(ADDRESS(3+$AM145,8,,,"var"))&lt;&gt;"Cu",INDIRECT(ADDRESS(3+$AM145,8,,,"var")),NULL)</f>
        <v>0.01</v>
      </c>
      <c r="AU145" s="61" cm="1">
        <f t="array" aca="1" ref="AU145" ca="1">IF(INDIRECT(ADDRESS(3+$AM145,9,,,"var"))&lt;&gt;"&lt;=&gt;",INDIRECT(ADDRESS(3+$AM145,9,,,"var")),NULL)</f>
        <v>0</v>
      </c>
      <c r="AV145" s="61" cm="1">
        <f t="array" aca="1" ref="AV145" ca="1">IF(INDIRECT(ADDRESS(3+$AM145,10,,,"var"))&lt;&gt;"Mn",INDIRECT(ADDRESS(3+$AM145,10,,,"var")),NULL)</f>
        <v>0</v>
      </c>
      <c r="AW145" s="61" cm="1">
        <f t="array" aca="1" ref="AW145" ca="1">IF(INDIRECT(ADDRESS(3+$AM145,11,,,"var"))&lt;&gt;"&lt;=&gt;",INDIRECT(ADDRESS(3+$AM145,11,,,"var")),NULL)</f>
        <v>0</v>
      </c>
      <c r="AX145" s="61" cm="1">
        <f t="array" aca="1" ref="AX145" ca="1">IF(INDIRECT(ADDRESS(3+$AM145,12,,,"var"))&lt;&gt;"Mg",INDIRECT(ADDRESS(3+$AM145,12,,,"var")),NULL)</f>
        <v>8.32</v>
      </c>
      <c r="AY145" s="61" cm="1">
        <f t="array" aca="1" ref="AY145" ca="1">IF(INDIRECT(ADDRESS(3+$AM145,13,,,"var"))&lt;&gt;"&lt;=&gt;",INDIRECT(ADDRESS(3+$AM145,13,,,"var")),NULL)</f>
        <v>0</v>
      </c>
      <c r="AZ145" s="61" cm="1">
        <f t="array" aca="1" ref="AZ145" ca="1">IF(INDIRECT(ADDRESS(3+$AM145,14,,,"var"))&lt;&gt;"Be",INDIRECT(ADDRESS(3+$AM145,14,,,"var")),NULL)</f>
        <v>0</v>
      </c>
      <c r="BA145" s="61" cm="1">
        <f t="array" aca="1" ref="BA145" ca="1">IF(INDIRECT(ADDRESS(3+$AM145,15,,,"var"))&lt;&gt;"&lt;=&gt;",INDIRECT(ADDRESS(3+$AM145,15,,,"var")),NULL)</f>
        <v>0</v>
      </c>
      <c r="BB145" s="61" cm="1">
        <f t="array" aca="1" ref="BB145" ca="1">IF(INDIRECT(ADDRESS(3+$AM145,16,,,"var"))&lt;&gt;"Zn",INDIRECT(ADDRESS(3+$AM145,16,,,"var")),NULL)</f>
        <v>0</v>
      </c>
      <c r="BC145" s="61" t="str" cm="1">
        <f t="array" aca="1" ref="BC145" ca="1">IF(INDIRECT(ADDRESS(3+$AM145,17,,,"var"))&lt;&gt;"&lt;=&gt;",INDIRECT(ADDRESS(3+$AM145,17,,,"var")),NULL)</f>
        <v>&lt;</v>
      </c>
      <c r="BD145" s="61" cm="1">
        <f t="array" aca="1" ref="BD145" ca="1">IF(INDIRECT(ADDRESS(3+$AM145,18,,,"var"))&lt;&gt;"Ti",INDIRECT(ADDRESS(3+$AM145,18,,,"var")),NULL)</f>
        <v>0.01</v>
      </c>
      <c r="BE145" s="64" cm="1">
        <f t="array" aca="1" ref="BE145" ca="1">IF(INDIRECT(ADDRESS(3+$AM145,19,,,"var"))&lt;&gt;"D10",INDIRECT(ADDRESS(3+$AM145,19,,,"var")),NULL)</f>
        <v>0</v>
      </c>
      <c r="BF145" s="64" cm="1">
        <f t="array" aca="1" ref="BF145" ca="1">IF(INDIRECT(ADDRESS(3+$AM145,20,,,"var"))&lt;&gt;"D50",INDIRECT(ADDRESS(3+$AM145,20,,,"var")),NULL)</f>
        <v>0</v>
      </c>
      <c r="BG145" s="64" cm="1">
        <f t="array" aca="1" ref="BG145" ca="1">IF(INDIRECT(ADDRESS(3+$AM145,21,,,"var"))&lt;&gt;"D90",INDIRECT(ADDRESS(3+$AM145,21,,,"var")),NULL)</f>
        <v>0</v>
      </c>
      <c r="BH145" s="64" cm="1">
        <f t="array" aca="1" ref="BH145" ca="1">IF(INDIRECT(ADDRESS(3+$AM145,22,,,"var"))&lt;&gt;"Carney Funnel (s/50g)",INDIRECT(ADDRESS(3+$AM145,22,,,"var")),NULL)</f>
        <v>0</v>
      </c>
      <c r="BI145" s="64" cm="1">
        <f t="array" aca="1" ref="BI145" ca="1">IF(INDIRECT(ADDRESS(3+$AM145,23,,,"var"))&lt;&gt;"Schuttdichte",INDIRECT(ADDRESS(3+$AM145,23,,,"var")),NULL)</f>
        <v>0</v>
      </c>
      <c r="BJ145" s="64" cm="1">
        <f t="array" aca="1" ref="BJ145" ca="1">IF(INDIRECT(ADDRESS(3+$AM145,24,,,"var"))&lt;&gt;"Klopfdichte",INDIRECT(ADDRESS(3+$AM145,24,,,"var")),NULL)</f>
        <v>0</v>
      </c>
      <c r="BK145" s="81"/>
      <c r="BL145" t="str">
        <f>var!AB$4</f>
        <v>parameter and powder check</v>
      </c>
      <c r="BM145" s="93">
        <v>20190328</v>
      </c>
      <c r="BO145"/>
    </row>
    <row r="146" spans="1:67">
      <c r="A146" s="75">
        <v>4</v>
      </c>
      <c r="B146" s="75">
        <v>72</v>
      </c>
      <c r="C146" s="10" t="str">
        <f>var!Z$5</f>
        <v>Aconity</v>
      </c>
      <c r="D146" s="10" t="str">
        <f>var!AG$6</f>
        <v>Alaf parameter development</v>
      </c>
      <c r="E146" s="10">
        <v>400</v>
      </c>
      <c r="F146" s="11">
        <v>1000</v>
      </c>
      <c r="G146" s="93">
        <v>30</v>
      </c>
      <c r="H146" s="93">
        <v>0.19</v>
      </c>
      <c r="I146" s="93">
        <v>300</v>
      </c>
      <c r="J146" s="10" t="str">
        <f>var!AD$2</f>
        <v>Density cube</v>
      </c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>
        <f t="shared" si="4"/>
        <v>20.52</v>
      </c>
      <c r="AI146" s="81">
        <f t="shared" si="5"/>
        <v>70.175438596491219</v>
      </c>
      <c r="AJ146" s="81"/>
      <c r="AK146" s="92">
        <v>97.05</v>
      </c>
      <c r="AL146" s="28" t="str" cm="1">
        <f t="array" aca="1" ref="AL146" ca="1">IF(INDIRECT(ADDRESS(3+AM146,2,,,"var"))&lt;&gt;"Name of powder",INDIRECT(ADDRESS(3+AM146,2,,,"var")),NULL)</f>
        <v>AlMgty80</v>
      </c>
      <c r="AM146" s="77">
        <v>-1</v>
      </c>
      <c r="AN146" s="81"/>
      <c r="AO146" s="61" cm="1">
        <f t="array" aca="1" ref="AO146" ca="1">IF(INDIRECT(ADDRESS(3+$AM146,3,,,"var"))&lt;&gt;"&lt;=&gt;",INDIRECT(ADDRESS(3+$AM146,3,,,"var")),NULL)</f>
        <v>0</v>
      </c>
      <c r="AP146" s="61" cm="1">
        <f t="array" aca="1" ref="AP146" ca="1">IF(INDIRECT(ADDRESS(3+$AM146,4,,,"var"))&lt;&gt;"Si",INDIRECT(ADDRESS(3+$AM146,4,,,"var")),NULL)</f>
        <v>0</v>
      </c>
      <c r="AQ146" s="61" cm="1">
        <f t="array" aca="1" ref="AQ146" ca="1">IF(INDIRECT(ADDRESS(3+$AM146,5,,,"var"))&lt;&gt;"&lt;=&gt;",INDIRECT(ADDRESS(3+$AM146,5,,,"var")),NULL)</f>
        <v>0</v>
      </c>
      <c r="AR146" s="61" cm="1">
        <f t="array" aca="1" ref="AR146" ca="1">IF(INDIRECT(ADDRESS(3+$AM146,6,,,"var"))&lt;&gt;"Fe",INDIRECT(ADDRESS(3+$AM146,6,,,"var")),NULL)</f>
        <v>0.15</v>
      </c>
      <c r="AS146" s="61" t="str" cm="1">
        <f t="array" aca="1" ref="AS146" ca="1">IF(INDIRECT(ADDRESS(3+$AM146,7,,,"var"))&lt;&gt;"&lt;=&gt;",INDIRECT(ADDRESS(3+$AM146,7,,,"var")),NULL)</f>
        <v>&lt;</v>
      </c>
      <c r="AT146" s="61" cm="1">
        <f t="array" aca="1" ref="AT146" ca="1">IF(INDIRECT(ADDRESS(3+$AM146,8,,,"var"))&lt;&gt;"Cu",INDIRECT(ADDRESS(3+$AM146,8,,,"var")),NULL)</f>
        <v>0.01</v>
      </c>
      <c r="AU146" s="61" cm="1">
        <f t="array" aca="1" ref="AU146" ca="1">IF(INDIRECT(ADDRESS(3+$AM146,9,,,"var"))&lt;&gt;"&lt;=&gt;",INDIRECT(ADDRESS(3+$AM146,9,,,"var")),NULL)</f>
        <v>0</v>
      </c>
      <c r="AV146" s="61" cm="1">
        <f t="array" aca="1" ref="AV146" ca="1">IF(INDIRECT(ADDRESS(3+$AM146,10,,,"var"))&lt;&gt;"Mn",INDIRECT(ADDRESS(3+$AM146,10,,,"var")),NULL)</f>
        <v>0</v>
      </c>
      <c r="AW146" s="61" cm="1">
        <f t="array" aca="1" ref="AW146" ca="1">IF(INDIRECT(ADDRESS(3+$AM146,11,,,"var"))&lt;&gt;"&lt;=&gt;",INDIRECT(ADDRESS(3+$AM146,11,,,"var")),NULL)</f>
        <v>0</v>
      </c>
      <c r="AX146" s="61" cm="1">
        <f t="array" aca="1" ref="AX146" ca="1">IF(INDIRECT(ADDRESS(3+$AM146,12,,,"var"))&lt;&gt;"Mg",INDIRECT(ADDRESS(3+$AM146,12,,,"var")),NULL)</f>
        <v>8.32</v>
      </c>
      <c r="AY146" s="61" cm="1">
        <f t="array" aca="1" ref="AY146" ca="1">IF(INDIRECT(ADDRESS(3+$AM146,13,,,"var"))&lt;&gt;"&lt;=&gt;",INDIRECT(ADDRESS(3+$AM146,13,,,"var")),NULL)</f>
        <v>0</v>
      </c>
      <c r="AZ146" s="61" cm="1">
        <f t="array" aca="1" ref="AZ146" ca="1">IF(INDIRECT(ADDRESS(3+$AM146,14,,,"var"))&lt;&gt;"Be",INDIRECT(ADDRESS(3+$AM146,14,,,"var")),NULL)</f>
        <v>0</v>
      </c>
      <c r="BA146" s="61" cm="1">
        <f t="array" aca="1" ref="BA146" ca="1">IF(INDIRECT(ADDRESS(3+$AM146,15,,,"var"))&lt;&gt;"&lt;=&gt;",INDIRECT(ADDRESS(3+$AM146,15,,,"var")),NULL)</f>
        <v>0</v>
      </c>
      <c r="BB146" s="61" cm="1">
        <f t="array" aca="1" ref="BB146" ca="1">IF(INDIRECT(ADDRESS(3+$AM146,16,,,"var"))&lt;&gt;"Zn",INDIRECT(ADDRESS(3+$AM146,16,,,"var")),NULL)</f>
        <v>0</v>
      </c>
      <c r="BC146" s="61" t="str" cm="1">
        <f t="array" aca="1" ref="BC146" ca="1">IF(INDIRECT(ADDRESS(3+$AM146,17,,,"var"))&lt;&gt;"&lt;=&gt;",INDIRECT(ADDRESS(3+$AM146,17,,,"var")),NULL)</f>
        <v>&lt;</v>
      </c>
      <c r="BD146" s="61" cm="1">
        <f t="array" aca="1" ref="BD146" ca="1">IF(INDIRECT(ADDRESS(3+$AM146,18,,,"var"))&lt;&gt;"Ti",INDIRECT(ADDRESS(3+$AM146,18,,,"var")),NULL)</f>
        <v>0.01</v>
      </c>
      <c r="BE146" s="64" cm="1">
        <f t="array" aca="1" ref="BE146" ca="1">IF(INDIRECT(ADDRESS(3+$AM146,19,,,"var"))&lt;&gt;"D10",INDIRECT(ADDRESS(3+$AM146,19,,,"var")),NULL)</f>
        <v>0</v>
      </c>
      <c r="BF146" s="64" cm="1">
        <f t="array" aca="1" ref="BF146" ca="1">IF(INDIRECT(ADDRESS(3+$AM146,20,,,"var"))&lt;&gt;"D50",INDIRECT(ADDRESS(3+$AM146,20,,,"var")),NULL)</f>
        <v>0</v>
      </c>
      <c r="BG146" s="64" cm="1">
        <f t="array" aca="1" ref="BG146" ca="1">IF(INDIRECT(ADDRESS(3+$AM146,21,,,"var"))&lt;&gt;"D90",INDIRECT(ADDRESS(3+$AM146,21,,,"var")),NULL)</f>
        <v>0</v>
      </c>
      <c r="BH146" s="64" cm="1">
        <f t="array" aca="1" ref="BH146" ca="1">IF(INDIRECT(ADDRESS(3+$AM146,22,,,"var"))&lt;&gt;"Carney Funnel (s/50g)",INDIRECT(ADDRESS(3+$AM146,22,,,"var")),NULL)</f>
        <v>0</v>
      </c>
      <c r="BI146" s="64" cm="1">
        <f t="array" aca="1" ref="BI146" ca="1">IF(INDIRECT(ADDRESS(3+$AM146,23,,,"var"))&lt;&gt;"Schuttdichte",INDIRECT(ADDRESS(3+$AM146,23,,,"var")),NULL)</f>
        <v>0</v>
      </c>
      <c r="BJ146" s="64" cm="1">
        <f t="array" aca="1" ref="BJ146" ca="1">IF(INDIRECT(ADDRESS(3+$AM146,24,,,"var"))&lt;&gt;"Klopfdichte",INDIRECT(ADDRESS(3+$AM146,24,,,"var")),NULL)</f>
        <v>0</v>
      </c>
      <c r="BK146" s="81"/>
      <c r="BL146" t="str">
        <f>var!AB$4</f>
        <v>parameter and powder check</v>
      </c>
      <c r="BM146" s="93">
        <v>20190328</v>
      </c>
      <c r="BO146"/>
    </row>
    <row r="147" spans="1:67">
      <c r="A147" s="75">
        <v>4</v>
      </c>
      <c r="B147" s="75">
        <v>73</v>
      </c>
      <c r="C147" s="10" t="str">
        <f>var!Z$5</f>
        <v>Aconity</v>
      </c>
      <c r="D147" s="10" t="str">
        <f>var!AG$6</f>
        <v>Alaf parameter development</v>
      </c>
      <c r="E147" s="10">
        <v>600</v>
      </c>
      <c r="F147" s="11">
        <v>1500</v>
      </c>
      <c r="G147" s="93">
        <v>30</v>
      </c>
      <c r="H147" s="93">
        <v>0.19</v>
      </c>
      <c r="I147" s="93">
        <v>200</v>
      </c>
      <c r="J147" s="10" t="str">
        <f>var!AD$2</f>
        <v>Density cube</v>
      </c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>
        <f t="shared" si="4"/>
        <v>30.780000000000005</v>
      </c>
      <c r="AI147" s="81">
        <f t="shared" si="5"/>
        <v>70.175438596491219</v>
      </c>
      <c r="AJ147" s="81"/>
      <c r="AK147" s="92">
        <v>97.02</v>
      </c>
      <c r="AL147" s="28" t="str" cm="1">
        <f t="array" aca="1" ref="AL147" ca="1">IF(INDIRECT(ADDRESS(3+AM147,2,,,"var"))&lt;&gt;"Name of powder",INDIRECT(ADDRESS(3+AM147,2,,,"var")),NULL)</f>
        <v>AlMgty80</v>
      </c>
      <c r="AM147" s="77">
        <v>-1</v>
      </c>
      <c r="AN147" s="81"/>
      <c r="AO147" s="61" cm="1">
        <f t="array" aca="1" ref="AO147" ca="1">IF(INDIRECT(ADDRESS(3+$AM147,3,,,"var"))&lt;&gt;"&lt;=&gt;",INDIRECT(ADDRESS(3+$AM147,3,,,"var")),NULL)</f>
        <v>0</v>
      </c>
      <c r="AP147" s="61" cm="1">
        <f t="array" aca="1" ref="AP147" ca="1">IF(INDIRECT(ADDRESS(3+$AM147,4,,,"var"))&lt;&gt;"Si",INDIRECT(ADDRESS(3+$AM147,4,,,"var")),NULL)</f>
        <v>0</v>
      </c>
      <c r="AQ147" s="61" cm="1">
        <f t="array" aca="1" ref="AQ147" ca="1">IF(INDIRECT(ADDRESS(3+$AM147,5,,,"var"))&lt;&gt;"&lt;=&gt;",INDIRECT(ADDRESS(3+$AM147,5,,,"var")),NULL)</f>
        <v>0</v>
      </c>
      <c r="AR147" s="61" cm="1">
        <f t="array" aca="1" ref="AR147" ca="1">IF(INDIRECT(ADDRESS(3+$AM147,6,,,"var"))&lt;&gt;"Fe",INDIRECT(ADDRESS(3+$AM147,6,,,"var")),NULL)</f>
        <v>0.15</v>
      </c>
      <c r="AS147" s="61" t="str" cm="1">
        <f t="array" aca="1" ref="AS147" ca="1">IF(INDIRECT(ADDRESS(3+$AM147,7,,,"var"))&lt;&gt;"&lt;=&gt;",INDIRECT(ADDRESS(3+$AM147,7,,,"var")),NULL)</f>
        <v>&lt;</v>
      </c>
      <c r="AT147" s="61" cm="1">
        <f t="array" aca="1" ref="AT147" ca="1">IF(INDIRECT(ADDRESS(3+$AM147,8,,,"var"))&lt;&gt;"Cu",INDIRECT(ADDRESS(3+$AM147,8,,,"var")),NULL)</f>
        <v>0.01</v>
      </c>
      <c r="AU147" s="61" cm="1">
        <f t="array" aca="1" ref="AU147" ca="1">IF(INDIRECT(ADDRESS(3+$AM147,9,,,"var"))&lt;&gt;"&lt;=&gt;",INDIRECT(ADDRESS(3+$AM147,9,,,"var")),NULL)</f>
        <v>0</v>
      </c>
      <c r="AV147" s="61" cm="1">
        <f t="array" aca="1" ref="AV147" ca="1">IF(INDIRECT(ADDRESS(3+$AM147,10,,,"var"))&lt;&gt;"Mn",INDIRECT(ADDRESS(3+$AM147,10,,,"var")),NULL)</f>
        <v>0</v>
      </c>
      <c r="AW147" s="61" cm="1">
        <f t="array" aca="1" ref="AW147" ca="1">IF(INDIRECT(ADDRESS(3+$AM147,11,,,"var"))&lt;&gt;"&lt;=&gt;",INDIRECT(ADDRESS(3+$AM147,11,,,"var")),NULL)</f>
        <v>0</v>
      </c>
      <c r="AX147" s="61" cm="1">
        <f t="array" aca="1" ref="AX147" ca="1">IF(INDIRECT(ADDRESS(3+$AM147,12,,,"var"))&lt;&gt;"Mg",INDIRECT(ADDRESS(3+$AM147,12,,,"var")),NULL)</f>
        <v>8.32</v>
      </c>
      <c r="AY147" s="61" cm="1">
        <f t="array" aca="1" ref="AY147" ca="1">IF(INDIRECT(ADDRESS(3+$AM147,13,,,"var"))&lt;&gt;"&lt;=&gt;",INDIRECT(ADDRESS(3+$AM147,13,,,"var")),NULL)</f>
        <v>0</v>
      </c>
      <c r="AZ147" s="61" cm="1">
        <f t="array" aca="1" ref="AZ147" ca="1">IF(INDIRECT(ADDRESS(3+$AM147,14,,,"var"))&lt;&gt;"Be",INDIRECT(ADDRESS(3+$AM147,14,,,"var")),NULL)</f>
        <v>0</v>
      </c>
      <c r="BA147" s="61" cm="1">
        <f t="array" aca="1" ref="BA147" ca="1">IF(INDIRECT(ADDRESS(3+$AM147,15,,,"var"))&lt;&gt;"&lt;=&gt;",INDIRECT(ADDRESS(3+$AM147,15,,,"var")),NULL)</f>
        <v>0</v>
      </c>
      <c r="BB147" s="61" cm="1">
        <f t="array" aca="1" ref="BB147" ca="1">IF(INDIRECT(ADDRESS(3+$AM147,16,,,"var"))&lt;&gt;"Zn",INDIRECT(ADDRESS(3+$AM147,16,,,"var")),NULL)</f>
        <v>0</v>
      </c>
      <c r="BC147" s="61" t="str" cm="1">
        <f t="array" aca="1" ref="BC147" ca="1">IF(INDIRECT(ADDRESS(3+$AM147,17,,,"var"))&lt;&gt;"&lt;=&gt;",INDIRECT(ADDRESS(3+$AM147,17,,,"var")),NULL)</f>
        <v>&lt;</v>
      </c>
      <c r="BD147" s="61" cm="1">
        <f t="array" aca="1" ref="BD147" ca="1">IF(INDIRECT(ADDRESS(3+$AM147,18,,,"var"))&lt;&gt;"Ti",INDIRECT(ADDRESS(3+$AM147,18,,,"var")),NULL)</f>
        <v>0.01</v>
      </c>
      <c r="BE147" s="64" cm="1">
        <f t="array" aca="1" ref="BE147" ca="1">IF(INDIRECT(ADDRESS(3+$AM147,19,,,"var"))&lt;&gt;"D10",INDIRECT(ADDRESS(3+$AM147,19,,,"var")),NULL)</f>
        <v>0</v>
      </c>
      <c r="BF147" s="64" cm="1">
        <f t="array" aca="1" ref="BF147" ca="1">IF(INDIRECT(ADDRESS(3+$AM147,20,,,"var"))&lt;&gt;"D50",INDIRECT(ADDRESS(3+$AM147,20,,,"var")),NULL)</f>
        <v>0</v>
      </c>
      <c r="BG147" s="64" cm="1">
        <f t="array" aca="1" ref="BG147" ca="1">IF(INDIRECT(ADDRESS(3+$AM147,21,,,"var"))&lt;&gt;"D90",INDIRECT(ADDRESS(3+$AM147,21,,,"var")),NULL)</f>
        <v>0</v>
      </c>
      <c r="BH147" s="64" cm="1">
        <f t="array" aca="1" ref="BH147" ca="1">IF(INDIRECT(ADDRESS(3+$AM147,22,,,"var"))&lt;&gt;"Carney Funnel (s/50g)",INDIRECT(ADDRESS(3+$AM147,22,,,"var")),NULL)</f>
        <v>0</v>
      </c>
      <c r="BI147" s="64" cm="1">
        <f t="array" aca="1" ref="BI147" ca="1">IF(INDIRECT(ADDRESS(3+$AM147,23,,,"var"))&lt;&gt;"Schuttdichte",INDIRECT(ADDRESS(3+$AM147,23,,,"var")),NULL)</f>
        <v>0</v>
      </c>
      <c r="BJ147" s="64" cm="1">
        <f t="array" aca="1" ref="BJ147" ca="1">IF(INDIRECT(ADDRESS(3+$AM147,24,,,"var"))&lt;&gt;"Klopfdichte",INDIRECT(ADDRESS(3+$AM147,24,,,"var")),NULL)</f>
        <v>0</v>
      </c>
      <c r="BK147" s="81"/>
      <c r="BL147" t="str">
        <f>var!AB$4</f>
        <v>parameter and powder check</v>
      </c>
      <c r="BM147" s="93">
        <v>20190319</v>
      </c>
      <c r="BO147"/>
    </row>
    <row r="148" spans="1:67">
      <c r="A148" s="75">
        <v>4</v>
      </c>
      <c r="B148" s="75">
        <v>74</v>
      </c>
      <c r="C148" s="10" t="str">
        <f>var!Z$5</f>
        <v>Aconity</v>
      </c>
      <c r="D148" s="10" t="str">
        <f>var!AG$6</f>
        <v>Alaf parameter development</v>
      </c>
      <c r="E148" s="10">
        <v>400</v>
      </c>
      <c r="F148" s="11">
        <v>1500</v>
      </c>
      <c r="G148" s="93">
        <v>30</v>
      </c>
      <c r="H148" s="93">
        <v>0.19</v>
      </c>
      <c r="I148" s="93">
        <v>400</v>
      </c>
      <c r="J148" s="10" t="str">
        <f>var!AD$2</f>
        <v>Density cube</v>
      </c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>
        <f t="shared" si="4"/>
        <v>30.780000000000005</v>
      </c>
      <c r="AI148" s="81">
        <f t="shared" si="5"/>
        <v>46.783625730994146</v>
      </c>
      <c r="AJ148" s="81"/>
      <c r="AK148" s="92">
        <v>97.01</v>
      </c>
      <c r="AL148" s="28" t="str" cm="1">
        <f t="array" aca="1" ref="AL148" ca="1">IF(INDIRECT(ADDRESS(3+AM148,2,,,"var"))&lt;&gt;"Name of powder",INDIRECT(ADDRESS(3+AM148,2,,,"var")),NULL)</f>
        <v>AlMgty80</v>
      </c>
      <c r="AM148" s="77">
        <v>-1</v>
      </c>
      <c r="AN148" s="81"/>
      <c r="AO148" s="61" cm="1">
        <f t="array" aca="1" ref="AO148" ca="1">IF(INDIRECT(ADDRESS(3+$AM148,3,,,"var"))&lt;&gt;"&lt;=&gt;",INDIRECT(ADDRESS(3+$AM148,3,,,"var")),NULL)</f>
        <v>0</v>
      </c>
      <c r="AP148" s="61" cm="1">
        <f t="array" aca="1" ref="AP148" ca="1">IF(INDIRECT(ADDRESS(3+$AM148,4,,,"var"))&lt;&gt;"Si",INDIRECT(ADDRESS(3+$AM148,4,,,"var")),NULL)</f>
        <v>0</v>
      </c>
      <c r="AQ148" s="61" cm="1">
        <f t="array" aca="1" ref="AQ148" ca="1">IF(INDIRECT(ADDRESS(3+$AM148,5,,,"var"))&lt;&gt;"&lt;=&gt;",INDIRECT(ADDRESS(3+$AM148,5,,,"var")),NULL)</f>
        <v>0</v>
      </c>
      <c r="AR148" s="61" cm="1">
        <f t="array" aca="1" ref="AR148" ca="1">IF(INDIRECT(ADDRESS(3+$AM148,6,,,"var"))&lt;&gt;"Fe",INDIRECT(ADDRESS(3+$AM148,6,,,"var")),NULL)</f>
        <v>0.15</v>
      </c>
      <c r="AS148" s="61" t="str" cm="1">
        <f t="array" aca="1" ref="AS148" ca="1">IF(INDIRECT(ADDRESS(3+$AM148,7,,,"var"))&lt;&gt;"&lt;=&gt;",INDIRECT(ADDRESS(3+$AM148,7,,,"var")),NULL)</f>
        <v>&lt;</v>
      </c>
      <c r="AT148" s="61" cm="1">
        <f t="array" aca="1" ref="AT148" ca="1">IF(INDIRECT(ADDRESS(3+$AM148,8,,,"var"))&lt;&gt;"Cu",INDIRECT(ADDRESS(3+$AM148,8,,,"var")),NULL)</f>
        <v>0.01</v>
      </c>
      <c r="AU148" s="61" cm="1">
        <f t="array" aca="1" ref="AU148" ca="1">IF(INDIRECT(ADDRESS(3+$AM148,9,,,"var"))&lt;&gt;"&lt;=&gt;",INDIRECT(ADDRESS(3+$AM148,9,,,"var")),NULL)</f>
        <v>0</v>
      </c>
      <c r="AV148" s="61" cm="1">
        <f t="array" aca="1" ref="AV148" ca="1">IF(INDIRECT(ADDRESS(3+$AM148,10,,,"var"))&lt;&gt;"Mn",INDIRECT(ADDRESS(3+$AM148,10,,,"var")),NULL)</f>
        <v>0</v>
      </c>
      <c r="AW148" s="61" cm="1">
        <f t="array" aca="1" ref="AW148" ca="1">IF(INDIRECT(ADDRESS(3+$AM148,11,,,"var"))&lt;&gt;"&lt;=&gt;",INDIRECT(ADDRESS(3+$AM148,11,,,"var")),NULL)</f>
        <v>0</v>
      </c>
      <c r="AX148" s="61" cm="1">
        <f t="array" aca="1" ref="AX148" ca="1">IF(INDIRECT(ADDRESS(3+$AM148,12,,,"var"))&lt;&gt;"Mg",INDIRECT(ADDRESS(3+$AM148,12,,,"var")),NULL)</f>
        <v>8.32</v>
      </c>
      <c r="AY148" s="61" cm="1">
        <f t="array" aca="1" ref="AY148" ca="1">IF(INDIRECT(ADDRESS(3+$AM148,13,,,"var"))&lt;&gt;"&lt;=&gt;",INDIRECT(ADDRESS(3+$AM148,13,,,"var")),NULL)</f>
        <v>0</v>
      </c>
      <c r="AZ148" s="61" cm="1">
        <f t="array" aca="1" ref="AZ148" ca="1">IF(INDIRECT(ADDRESS(3+$AM148,14,,,"var"))&lt;&gt;"Be",INDIRECT(ADDRESS(3+$AM148,14,,,"var")),NULL)</f>
        <v>0</v>
      </c>
      <c r="BA148" s="61" cm="1">
        <f t="array" aca="1" ref="BA148" ca="1">IF(INDIRECT(ADDRESS(3+$AM148,15,,,"var"))&lt;&gt;"&lt;=&gt;",INDIRECT(ADDRESS(3+$AM148,15,,,"var")),NULL)</f>
        <v>0</v>
      </c>
      <c r="BB148" s="61" cm="1">
        <f t="array" aca="1" ref="BB148" ca="1">IF(INDIRECT(ADDRESS(3+$AM148,16,,,"var"))&lt;&gt;"Zn",INDIRECT(ADDRESS(3+$AM148,16,,,"var")),NULL)</f>
        <v>0</v>
      </c>
      <c r="BC148" s="61" t="str" cm="1">
        <f t="array" aca="1" ref="BC148" ca="1">IF(INDIRECT(ADDRESS(3+$AM148,17,,,"var"))&lt;&gt;"&lt;=&gt;",INDIRECT(ADDRESS(3+$AM148,17,,,"var")),NULL)</f>
        <v>&lt;</v>
      </c>
      <c r="BD148" s="61" cm="1">
        <f t="array" aca="1" ref="BD148" ca="1">IF(INDIRECT(ADDRESS(3+$AM148,18,,,"var"))&lt;&gt;"Ti",INDIRECT(ADDRESS(3+$AM148,18,,,"var")),NULL)</f>
        <v>0.01</v>
      </c>
      <c r="BE148" s="64" cm="1">
        <f t="array" aca="1" ref="BE148" ca="1">IF(INDIRECT(ADDRESS(3+$AM148,19,,,"var"))&lt;&gt;"D10",INDIRECT(ADDRESS(3+$AM148,19,,,"var")),NULL)</f>
        <v>0</v>
      </c>
      <c r="BF148" s="64" cm="1">
        <f t="array" aca="1" ref="BF148" ca="1">IF(INDIRECT(ADDRESS(3+$AM148,20,,,"var"))&lt;&gt;"D50",INDIRECT(ADDRESS(3+$AM148,20,,,"var")),NULL)</f>
        <v>0</v>
      </c>
      <c r="BG148" s="64" cm="1">
        <f t="array" aca="1" ref="BG148" ca="1">IF(INDIRECT(ADDRESS(3+$AM148,21,,,"var"))&lt;&gt;"D90",INDIRECT(ADDRESS(3+$AM148,21,,,"var")),NULL)</f>
        <v>0</v>
      </c>
      <c r="BH148" s="64" cm="1">
        <f t="array" aca="1" ref="BH148" ca="1">IF(INDIRECT(ADDRESS(3+$AM148,22,,,"var"))&lt;&gt;"Carney Funnel (s/50g)",INDIRECT(ADDRESS(3+$AM148,22,,,"var")),NULL)</f>
        <v>0</v>
      </c>
      <c r="BI148" s="64" cm="1">
        <f t="array" aca="1" ref="BI148" ca="1">IF(INDIRECT(ADDRESS(3+$AM148,23,,,"var"))&lt;&gt;"Schuttdichte",INDIRECT(ADDRESS(3+$AM148,23,,,"var")),NULL)</f>
        <v>0</v>
      </c>
      <c r="BJ148" s="64" cm="1">
        <f t="array" aca="1" ref="BJ148" ca="1">IF(INDIRECT(ADDRESS(3+$AM148,24,,,"var"))&lt;&gt;"Klopfdichte",INDIRECT(ADDRESS(3+$AM148,24,,,"var")),NULL)</f>
        <v>0</v>
      </c>
      <c r="BK148" s="81"/>
      <c r="BL148" t="str">
        <f>var!AB$4</f>
        <v>parameter and powder check</v>
      </c>
      <c r="BM148" s="93">
        <v>20190329</v>
      </c>
      <c r="BO148"/>
    </row>
    <row r="149" spans="1:67">
      <c r="A149" s="75">
        <v>4</v>
      </c>
      <c r="B149" s="75">
        <v>75</v>
      </c>
      <c r="C149" s="10" t="str">
        <f>var!Z$5</f>
        <v>Aconity</v>
      </c>
      <c r="D149" s="10" t="str">
        <f>var!AG$6</f>
        <v>Alaf parameter development</v>
      </c>
      <c r="E149" s="10">
        <v>600</v>
      </c>
      <c r="F149" s="11">
        <v>1500</v>
      </c>
      <c r="G149" s="93">
        <v>30</v>
      </c>
      <c r="H149" s="93">
        <v>0.19</v>
      </c>
      <c r="I149" s="93">
        <v>300</v>
      </c>
      <c r="J149" s="10" t="str">
        <f>var!AD$2</f>
        <v>Density cube</v>
      </c>
      <c r="K149" s="81"/>
      <c r="L149" s="81"/>
      <c r="M149" s="28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23">
        <f t="shared" si="4"/>
        <v>30.780000000000005</v>
      </c>
      <c r="AI149" s="23">
        <f t="shared" si="5"/>
        <v>70.175438596491219</v>
      </c>
      <c r="AJ149" s="81"/>
      <c r="AK149" s="92">
        <v>96.94</v>
      </c>
      <c r="AL149" s="28" t="str" cm="1">
        <f t="array" aca="1" ref="AL149" ca="1">IF(INDIRECT(ADDRESS(3+AM149,2,,,"var"))&lt;&gt;"Name of powder",INDIRECT(ADDRESS(3+AM149,2,,,"var")),NULL)</f>
        <v>AlMgty80</v>
      </c>
      <c r="AM149" s="77">
        <v>-1</v>
      </c>
      <c r="AN149" s="81"/>
      <c r="AO149" s="61" cm="1">
        <f t="array" aca="1" ref="AO149" ca="1">IF(INDIRECT(ADDRESS(3+$AM149,3,,,"var"))&lt;&gt;"&lt;=&gt;",INDIRECT(ADDRESS(3+$AM149,3,,,"var")),NULL)</f>
        <v>0</v>
      </c>
      <c r="AP149" s="61" cm="1">
        <f t="array" aca="1" ref="AP149" ca="1">IF(INDIRECT(ADDRESS(3+$AM149,4,,,"var"))&lt;&gt;"Si",INDIRECT(ADDRESS(3+$AM149,4,,,"var")),NULL)</f>
        <v>0</v>
      </c>
      <c r="AQ149" s="61" cm="1">
        <f t="array" aca="1" ref="AQ149" ca="1">IF(INDIRECT(ADDRESS(3+$AM149,5,,,"var"))&lt;&gt;"&lt;=&gt;",INDIRECT(ADDRESS(3+$AM149,5,,,"var")),NULL)</f>
        <v>0</v>
      </c>
      <c r="AR149" s="61" cm="1">
        <f t="array" aca="1" ref="AR149" ca="1">IF(INDIRECT(ADDRESS(3+$AM149,6,,,"var"))&lt;&gt;"Fe",INDIRECT(ADDRESS(3+$AM149,6,,,"var")),NULL)</f>
        <v>0.15</v>
      </c>
      <c r="AS149" s="61" t="str" cm="1">
        <f t="array" aca="1" ref="AS149" ca="1">IF(INDIRECT(ADDRESS(3+$AM149,7,,,"var"))&lt;&gt;"&lt;=&gt;",INDIRECT(ADDRESS(3+$AM149,7,,,"var")),NULL)</f>
        <v>&lt;</v>
      </c>
      <c r="AT149" s="61" cm="1">
        <f t="array" aca="1" ref="AT149" ca="1">IF(INDIRECT(ADDRESS(3+$AM149,8,,,"var"))&lt;&gt;"Cu",INDIRECT(ADDRESS(3+$AM149,8,,,"var")),NULL)</f>
        <v>0.01</v>
      </c>
      <c r="AU149" s="61" cm="1">
        <f t="array" aca="1" ref="AU149" ca="1">IF(INDIRECT(ADDRESS(3+$AM149,9,,,"var"))&lt;&gt;"&lt;=&gt;",INDIRECT(ADDRESS(3+$AM149,9,,,"var")),NULL)</f>
        <v>0</v>
      </c>
      <c r="AV149" s="61" cm="1">
        <f t="array" aca="1" ref="AV149" ca="1">IF(INDIRECT(ADDRESS(3+$AM149,10,,,"var"))&lt;&gt;"Mn",INDIRECT(ADDRESS(3+$AM149,10,,,"var")),NULL)</f>
        <v>0</v>
      </c>
      <c r="AW149" s="61" cm="1">
        <f t="array" aca="1" ref="AW149" ca="1">IF(INDIRECT(ADDRESS(3+$AM149,11,,,"var"))&lt;&gt;"&lt;=&gt;",INDIRECT(ADDRESS(3+$AM149,11,,,"var")),NULL)</f>
        <v>0</v>
      </c>
      <c r="AX149" s="61" cm="1">
        <f t="array" aca="1" ref="AX149" ca="1">IF(INDIRECT(ADDRESS(3+$AM149,12,,,"var"))&lt;&gt;"Mg",INDIRECT(ADDRESS(3+$AM149,12,,,"var")),NULL)</f>
        <v>8.32</v>
      </c>
      <c r="AY149" s="61" cm="1">
        <f t="array" aca="1" ref="AY149" ca="1">IF(INDIRECT(ADDRESS(3+$AM149,13,,,"var"))&lt;&gt;"&lt;=&gt;",INDIRECT(ADDRESS(3+$AM149,13,,,"var")),NULL)</f>
        <v>0</v>
      </c>
      <c r="AZ149" s="61" cm="1">
        <f t="array" aca="1" ref="AZ149" ca="1">IF(INDIRECT(ADDRESS(3+$AM149,14,,,"var"))&lt;&gt;"Be",INDIRECT(ADDRESS(3+$AM149,14,,,"var")),NULL)</f>
        <v>0</v>
      </c>
      <c r="BA149" s="61" cm="1">
        <f t="array" aca="1" ref="BA149" ca="1">IF(INDIRECT(ADDRESS(3+$AM149,15,,,"var"))&lt;&gt;"&lt;=&gt;",INDIRECT(ADDRESS(3+$AM149,15,,,"var")),NULL)</f>
        <v>0</v>
      </c>
      <c r="BB149" s="61" cm="1">
        <f t="array" aca="1" ref="BB149" ca="1">IF(INDIRECT(ADDRESS(3+$AM149,16,,,"var"))&lt;&gt;"Zn",INDIRECT(ADDRESS(3+$AM149,16,,,"var")),NULL)</f>
        <v>0</v>
      </c>
      <c r="BC149" s="61" t="str" cm="1">
        <f t="array" aca="1" ref="BC149" ca="1">IF(INDIRECT(ADDRESS(3+$AM149,17,,,"var"))&lt;&gt;"&lt;=&gt;",INDIRECT(ADDRESS(3+$AM149,17,,,"var")),NULL)</f>
        <v>&lt;</v>
      </c>
      <c r="BD149" s="61" cm="1">
        <f t="array" aca="1" ref="BD149" ca="1">IF(INDIRECT(ADDRESS(3+$AM149,18,,,"var"))&lt;&gt;"Ti",INDIRECT(ADDRESS(3+$AM149,18,,,"var")),NULL)</f>
        <v>0.01</v>
      </c>
      <c r="BE149" s="64" cm="1">
        <f t="array" aca="1" ref="BE149" ca="1">IF(INDIRECT(ADDRESS(3+$AM149,19,,,"var"))&lt;&gt;"D10",INDIRECT(ADDRESS(3+$AM149,19,,,"var")),NULL)</f>
        <v>0</v>
      </c>
      <c r="BF149" s="64" cm="1">
        <f t="array" aca="1" ref="BF149" ca="1">IF(INDIRECT(ADDRESS(3+$AM149,20,,,"var"))&lt;&gt;"D50",INDIRECT(ADDRESS(3+$AM149,20,,,"var")),NULL)</f>
        <v>0</v>
      </c>
      <c r="BG149" s="64" cm="1">
        <f t="array" aca="1" ref="BG149" ca="1">IF(INDIRECT(ADDRESS(3+$AM149,21,,,"var"))&lt;&gt;"D90",INDIRECT(ADDRESS(3+$AM149,21,,,"var")),NULL)</f>
        <v>0</v>
      </c>
      <c r="BH149" s="64" cm="1">
        <f t="array" aca="1" ref="BH149" ca="1">IF(INDIRECT(ADDRESS(3+$AM149,22,,,"var"))&lt;&gt;"Carney Funnel (s/50g)",INDIRECT(ADDRESS(3+$AM149,22,,,"var")),NULL)</f>
        <v>0</v>
      </c>
      <c r="BI149" s="64" cm="1">
        <f t="array" aca="1" ref="BI149" ca="1">IF(INDIRECT(ADDRESS(3+$AM149,23,,,"var"))&lt;&gt;"Schuttdichte",INDIRECT(ADDRESS(3+$AM149,23,,,"var")),NULL)</f>
        <v>0</v>
      </c>
      <c r="BJ149" s="64" cm="1">
        <f t="array" aca="1" ref="BJ149" ca="1">IF(INDIRECT(ADDRESS(3+$AM149,24,,,"var"))&lt;&gt;"Klopfdichte",INDIRECT(ADDRESS(3+$AM149,24,,,"var")),NULL)</f>
        <v>0</v>
      </c>
      <c r="BK149" s="81"/>
      <c r="BL149" t="str">
        <f>var!AB$4</f>
        <v>parameter and powder check</v>
      </c>
      <c r="BM149" s="93">
        <v>20190328</v>
      </c>
      <c r="BO149"/>
    </row>
    <row r="150" spans="1:67">
      <c r="A150" s="75">
        <v>4</v>
      </c>
      <c r="B150" s="75">
        <v>76</v>
      </c>
      <c r="C150" s="10" t="str">
        <f>var!Z$5</f>
        <v>Aconity</v>
      </c>
      <c r="D150" s="10" t="str">
        <f>var!AG$6</f>
        <v>Alaf parameter development</v>
      </c>
      <c r="E150" s="10">
        <v>600</v>
      </c>
      <c r="F150" s="11">
        <v>1700</v>
      </c>
      <c r="G150" s="93">
        <v>30</v>
      </c>
      <c r="H150" s="93">
        <v>0.19</v>
      </c>
      <c r="I150" s="93">
        <v>400</v>
      </c>
      <c r="J150" s="10" t="str">
        <f>var!AD$2</f>
        <v>Density cube</v>
      </c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>
        <f t="shared" si="4"/>
        <v>34.884</v>
      </c>
      <c r="AI150" s="81">
        <f t="shared" si="5"/>
        <v>61.919504643962853</v>
      </c>
      <c r="AJ150" s="81"/>
      <c r="AK150" s="92">
        <v>96.92</v>
      </c>
      <c r="AL150" s="28" t="str" cm="1">
        <f t="array" aca="1" ref="AL150" ca="1">IF(INDIRECT(ADDRESS(3+AM150,2,,,"var"))&lt;&gt;"Name of powder",INDIRECT(ADDRESS(3+AM150,2,,,"var")),NULL)</f>
        <v>AlMgty80</v>
      </c>
      <c r="AM150" s="77">
        <v>-1</v>
      </c>
      <c r="AN150" s="81"/>
      <c r="AO150" s="61" cm="1">
        <f t="array" aca="1" ref="AO150" ca="1">IF(INDIRECT(ADDRESS(3+$AM150,3,,,"var"))&lt;&gt;"&lt;=&gt;",INDIRECT(ADDRESS(3+$AM150,3,,,"var")),NULL)</f>
        <v>0</v>
      </c>
      <c r="AP150" s="61" cm="1">
        <f t="array" aca="1" ref="AP150" ca="1">IF(INDIRECT(ADDRESS(3+$AM150,4,,,"var"))&lt;&gt;"Si",INDIRECT(ADDRESS(3+$AM150,4,,,"var")),NULL)</f>
        <v>0</v>
      </c>
      <c r="AQ150" s="61" cm="1">
        <f t="array" aca="1" ref="AQ150" ca="1">IF(INDIRECT(ADDRESS(3+$AM150,5,,,"var"))&lt;&gt;"&lt;=&gt;",INDIRECT(ADDRESS(3+$AM150,5,,,"var")),NULL)</f>
        <v>0</v>
      </c>
      <c r="AR150" s="61" cm="1">
        <f t="array" aca="1" ref="AR150" ca="1">IF(INDIRECT(ADDRESS(3+$AM150,6,,,"var"))&lt;&gt;"Fe",INDIRECT(ADDRESS(3+$AM150,6,,,"var")),NULL)</f>
        <v>0.15</v>
      </c>
      <c r="AS150" s="61" t="str" cm="1">
        <f t="array" aca="1" ref="AS150" ca="1">IF(INDIRECT(ADDRESS(3+$AM150,7,,,"var"))&lt;&gt;"&lt;=&gt;",INDIRECT(ADDRESS(3+$AM150,7,,,"var")),NULL)</f>
        <v>&lt;</v>
      </c>
      <c r="AT150" s="61" cm="1">
        <f t="array" aca="1" ref="AT150" ca="1">IF(INDIRECT(ADDRESS(3+$AM150,8,,,"var"))&lt;&gt;"Cu",INDIRECT(ADDRESS(3+$AM150,8,,,"var")),NULL)</f>
        <v>0.01</v>
      </c>
      <c r="AU150" s="61" cm="1">
        <f t="array" aca="1" ref="AU150" ca="1">IF(INDIRECT(ADDRESS(3+$AM150,9,,,"var"))&lt;&gt;"&lt;=&gt;",INDIRECT(ADDRESS(3+$AM150,9,,,"var")),NULL)</f>
        <v>0</v>
      </c>
      <c r="AV150" s="61" cm="1">
        <f t="array" aca="1" ref="AV150" ca="1">IF(INDIRECT(ADDRESS(3+$AM150,10,,,"var"))&lt;&gt;"Mn",INDIRECT(ADDRESS(3+$AM150,10,,,"var")),NULL)</f>
        <v>0</v>
      </c>
      <c r="AW150" s="61" cm="1">
        <f t="array" aca="1" ref="AW150" ca="1">IF(INDIRECT(ADDRESS(3+$AM150,11,,,"var"))&lt;&gt;"&lt;=&gt;",INDIRECT(ADDRESS(3+$AM150,11,,,"var")),NULL)</f>
        <v>0</v>
      </c>
      <c r="AX150" s="61" cm="1">
        <f t="array" aca="1" ref="AX150" ca="1">IF(INDIRECT(ADDRESS(3+$AM150,12,,,"var"))&lt;&gt;"Mg",INDIRECT(ADDRESS(3+$AM150,12,,,"var")),NULL)</f>
        <v>8.32</v>
      </c>
      <c r="AY150" s="61" cm="1">
        <f t="array" aca="1" ref="AY150" ca="1">IF(INDIRECT(ADDRESS(3+$AM150,13,,,"var"))&lt;&gt;"&lt;=&gt;",INDIRECT(ADDRESS(3+$AM150,13,,,"var")),NULL)</f>
        <v>0</v>
      </c>
      <c r="AZ150" s="61" cm="1">
        <f t="array" aca="1" ref="AZ150" ca="1">IF(INDIRECT(ADDRESS(3+$AM150,14,,,"var"))&lt;&gt;"Be",INDIRECT(ADDRESS(3+$AM150,14,,,"var")),NULL)</f>
        <v>0</v>
      </c>
      <c r="BA150" s="61" cm="1">
        <f t="array" aca="1" ref="BA150" ca="1">IF(INDIRECT(ADDRESS(3+$AM150,15,,,"var"))&lt;&gt;"&lt;=&gt;",INDIRECT(ADDRESS(3+$AM150,15,,,"var")),NULL)</f>
        <v>0</v>
      </c>
      <c r="BB150" s="61" cm="1">
        <f t="array" aca="1" ref="BB150" ca="1">IF(INDIRECT(ADDRESS(3+$AM150,16,,,"var"))&lt;&gt;"Zn",INDIRECT(ADDRESS(3+$AM150,16,,,"var")),NULL)</f>
        <v>0</v>
      </c>
      <c r="BC150" s="61" t="str" cm="1">
        <f t="array" aca="1" ref="BC150" ca="1">IF(INDIRECT(ADDRESS(3+$AM150,17,,,"var"))&lt;&gt;"&lt;=&gt;",INDIRECT(ADDRESS(3+$AM150,17,,,"var")),NULL)</f>
        <v>&lt;</v>
      </c>
      <c r="BD150" s="61" cm="1">
        <f t="array" aca="1" ref="BD150" ca="1">IF(INDIRECT(ADDRESS(3+$AM150,18,,,"var"))&lt;&gt;"Ti",INDIRECT(ADDRESS(3+$AM150,18,,,"var")),NULL)</f>
        <v>0.01</v>
      </c>
      <c r="BE150" s="64" cm="1">
        <f t="array" aca="1" ref="BE150" ca="1">IF(INDIRECT(ADDRESS(3+$AM150,19,,,"var"))&lt;&gt;"D10",INDIRECT(ADDRESS(3+$AM150,19,,,"var")),NULL)</f>
        <v>0</v>
      </c>
      <c r="BF150" s="64" cm="1">
        <f t="array" aca="1" ref="BF150" ca="1">IF(INDIRECT(ADDRESS(3+$AM150,20,,,"var"))&lt;&gt;"D50",INDIRECT(ADDRESS(3+$AM150,20,,,"var")),NULL)</f>
        <v>0</v>
      </c>
      <c r="BG150" s="64" cm="1">
        <f t="array" aca="1" ref="BG150" ca="1">IF(INDIRECT(ADDRESS(3+$AM150,21,,,"var"))&lt;&gt;"D90",INDIRECT(ADDRESS(3+$AM150,21,,,"var")),NULL)</f>
        <v>0</v>
      </c>
      <c r="BH150" s="64" cm="1">
        <f t="array" aca="1" ref="BH150" ca="1">IF(INDIRECT(ADDRESS(3+$AM150,22,,,"var"))&lt;&gt;"Carney Funnel (s/50g)",INDIRECT(ADDRESS(3+$AM150,22,,,"var")),NULL)</f>
        <v>0</v>
      </c>
      <c r="BI150" s="64" cm="1">
        <f t="array" aca="1" ref="BI150" ca="1">IF(INDIRECT(ADDRESS(3+$AM150,23,,,"var"))&lt;&gt;"Schuttdichte",INDIRECT(ADDRESS(3+$AM150,23,,,"var")),NULL)</f>
        <v>0</v>
      </c>
      <c r="BJ150" s="64" cm="1">
        <f t="array" aca="1" ref="BJ150" ca="1">IF(INDIRECT(ADDRESS(3+$AM150,24,,,"var"))&lt;&gt;"Klopfdichte",INDIRECT(ADDRESS(3+$AM150,24,,,"var")),NULL)</f>
        <v>0</v>
      </c>
      <c r="BK150" s="81"/>
      <c r="BL150" t="str">
        <f>var!AB$4</f>
        <v>parameter and powder check</v>
      </c>
      <c r="BM150" s="93">
        <v>20190329</v>
      </c>
      <c r="BO150"/>
    </row>
    <row r="151" spans="1:67">
      <c r="A151" s="75">
        <v>4</v>
      </c>
      <c r="B151" s="75">
        <v>77</v>
      </c>
      <c r="C151" s="10" t="str">
        <f>var!Z$5</f>
        <v>Aconity</v>
      </c>
      <c r="D151" s="10" t="str">
        <f>var!AG$6</f>
        <v>Alaf parameter development</v>
      </c>
      <c r="E151" s="10">
        <v>300</v>
      </c>
      <c r="F151" s="11">
        <v>1000</v>
      </c>
      <c r="G151" s="93">
        <v>30</v>
      </c>
      <c r="H151" s="93">
        <v>0.19</v>
      </c>
      <c r="I151" s="93">
        <v>30</v>
      </c>
      <c r="J151" s="10" t="str">
        <f>var!AD$2</f>
        <v>Density cube</v>
      </c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>
        <f t="shared" si="4"/>
        <v>20.52</v>
      </c>
      <c r="AI151" s="23">
        <f t="shared" si="5"/>
        <v>52.631578947368418</v>
      </c>
      <c r="AJ151" s="81"/>
      <c r="AK151" s="92">
        <v>96.86</v>
      </c>
      <c r="AL151" s="81" t="str" cm="1">
        <f t="array" aca="1" ref="AL151" ca="1">IF(INDIRECT(ADDRESS(3+AM151,2,,,"var"))&lt;&gt;"Name of powder",INDIRECT(ADDRESS(3+AM151,2,,,"var")),NULL)</f>
        <v>AlMgty80</v>
      </c>
      <c r="AM151" s="77">
        <v>-1</v>
      </c>
      <c r="AN151" s="81"/>
      <c r="AO151" s="61" cm="1">
        <f t="array" aca="1" ref="AO151" ca="1">IF(INDIRECT(ADDRESS(3+$AM151,3,,,"var"))&lt;&gt;"&lt;=&gt;",INDIRECT(ADDRESS(3+$AM151,3,,,"var")),NULL)</f>
        <v>0</v>
      </c>
      <c r="AP151" s="61" cm="1">
        <f t="array" aca="1" ref="AP151" ca="1">IF(INDIRECT(ADDRESS(3+$AM151,4,,,"var"))&lt;&gt;"Si",INDIRECT(ADDRESS(3+$AM151,4,,,"var")),NULL)</f>
        <v>0</v>
      </c>
      <c r="AQ151" s="61" cm="1">
        <f t="array" aca="1" ref="AQ151" ca="1">IF(INDIRECT(ADDRESS(3+$AM151,5,,,"var"))&lt;&gt;"&lt;=&gt;",INDIRECT(ADDRESS(3+$AM151,5,,,"var")),NULL)</f>
        <v>0</v>
      </c>
      <c r="AR151" s="61" cm="1">
        <f t="array" aca="1" ref="AR151" ca="1">IF(INDIRECT(ADDRESS(3+$AM151,6,,,"var"))&lt;&gt;"Fe",INDIRECT(ADDRESS(3+$AM151,6,,,"var")),NULL)</f>
        <v>0.15</v>
      </c>
      <c r="AS151" s="61" t="str" cm="1">
        <f t="array" aca="1" ref="AS151" ca="1">IF(INDIRECT(ADDRESS(3+$AM151,7,,,"var"))&lt;&gt;"&lt;=&gt;",INDIRECT(ADDRESS(3+$AM151,7,,,"var")),NULL)</f>
        <v>&lt;</v>
      </c>
      <c r="AT151" s="61" cm="1">
        <f t="array" aca="1" ref="AT151" ca="1">IF(INDIRECT(ADDRESS(3+$AM151,8,,,"var"))&lt;&gt;"Cu",INDIRECT(ADDRESS(3+$AM151,8,,,"var")),NULL)</f>
        <v>0.01</v>
      </c>
      <c r="AU151" s="61" cm="1">
        <f t="array" aca="1" ref="AU151" ca="1">IF(INDIRECT(ADDRESS(3+$AM151,9,,,"var"))&lt;&gt;"&lt;=&gt;",INDIRECT(ADDRESS(3+$AM151,9,,,"var")),NULL)</f>
        <v>0</v>
      </c>
      <c r="AV151" s="61" cm="1">
        <f t="array" aca="1" ref="AV151" ca="1">IF(INDIRECT(ADDRESS(3+$AM151,10,,,"var"))&lt;&gt;"Mn",INDIRECT(ADDRESS(3+$AM151,10,,,"var")),NULL)</f>
        <v>0</v>
      </c>
      <c r="AW151" s="61" cm="1">
        <f t="array" aca="1" ref="AW151" ca="1">IF(INDIRECT(ADDRESS(3+$AM151,11,,,"var"))&lt;&gt;"&lt;=&gt;",INDIRECT(ADDRESS(3+$AM151,11,,,"var")),NULL)</f>
        <v>0</v>
      </c>
      <c r="AX151" s="61" cm="1">
        <f t="array" aca="1" ref="AX151" ca="1">IF(INDIRECT(ADDRESS(3+$AM151,12,,,"var"))&lt;&gt;"Mg",INDIRECT(ADDRESS(3+$AM151,12,,,"var")),NULL)</f>
        <v>8.32</v>
      </c>
      <c r="AY151" s="61" cm="1">
        <f t="array" aca="1" ref="AY151" ca="1">IF(INDIRECT(ADDRESS(3+$AM151,13,,,"var"))&lt;&gt;"&lt;=&gt;",INDIRECT(ADDRESS(3+$AM151,13,,,"var")),NULL)</f>
        <v>0</v>
      </c>
      <c r="AZ151" s="61" cm="1">
        <f t="array" aca="1" ref="AZ151" ca="1">IF(INDIRECT(ADDRESS(3+$AM151,14,,,"var"))&lt;&gt;"Be",INDIRECT(ADDRESS(3+$AM151,14,,,"var")),NULL)</f>
        <v>0</v>
      </c>
      <c r="BA151" s="61" cm="1">
        <f t="array" aca="1" ref="BA151" ca="1">IF(INDIRECT(ADDRESS(3+$AM151,15,,,"var"))&lt;&gt;"&lt;=&gt;",INDIRECT(ADDRESS(3+$AM151,15,,,"var")),NULL)</f>
        <v>0</v>
      </c>
      <c r="BB151" s="61" cm="1">
        <f t="array" aca="1" ref="BB151" ca="1">IF(INDIRECT(ADDRESS(3+$AM151,16,,,"var"))&lt;&gt;"Zn",INDIRECT(ADDRESS(3+$AM151,16,,,"var")),NULL)</f>
        <v>0</v>
      </c>
      <c r="BC151" s="61" t="str" cm="1">
        <f t="array" aca="1" ref="BC151" ca="1">IF(INDIRECT(ADDRESS(3+$AM151,17,,,"var"))&lt;&gt;"&lt;=&gt;",INDIRECT(ADDRESS(3+$AM151,17,,,"var")),NULL)</f>
        <v>&lt;</v>
      </c>
      <c r="BD151" s="61" cm="1">
        <f t="array" aca="1" ref="BD151" ca="1">IF(INDIRECT(ADDRESS(3+$AM151,18,,,"var"))&lt;&gt;"Ti",INDIRECT(ADDRESS(3+$AM151,18,,,"var")),NULL)</f>
        <v>0.01</v>
      </c>
      <c r="BE151" s="64" cm="1">
        <f t="array" aca="1" ref="BE151" ca="1">IF(INDIRECT(ADDRESS(3+$AM151,19,,,"var"))&lt;&gt;"D10",INDIRECT(ADDRESS(3+$AM151,19,,,"var")),NULL)</f>
        <v>0</v>
      </c>
      <c r="BF151" s="64" cm="1">
        <f t="array" aca="1" ref="BF151" ca="1">IF(INDIRECT(ADDRESS(3+$AM151,20,,,"var"))&lt;&gt;"D50",INDIRECT(ADDRESS(3+$AM151,20,,,"var")),NULL)</f>
        <v>0</v>
      </c>
      <c r="BG151" s="64" cm="1">
        <f t="array" aca="1" ref="BG151" ca="1">IF(INDIRECT(ADDRESS(3+$AM151,21,,,"var"))&lt;&gt;"D90",INDIRECT(ADDRESS(3+$AM151,21,,,"var")),NULL)</f>
        <v>0</v>
      </c>
      <c r="BH151" s="64" cm="1">
        <f t="array" aca="1" ref="BH151" ca="1">IF(INDIRECT(ADDRESS(3+$AM151,22,,,"var"))&lt;&gt;"Carney Funnel (s/50g)",INDIRECT(ADDRESS(3+$AM151,22,,,"var")),NULL)</f>
        <v>0</v>
      </c>
      <c r="BI151" s="64" cm="1">
        <f t="array" aca="1" ref="BI151" ca="1">IF(INDIRECT(ADDRESS(3+$AM151,23,,,"var"))&lt;&gt;"Schuttdichte",INDIRECT(ADDRESS(3+$AM151,23,,,"var")),NULL)</f>
        <v>0</v>
      </c>
      <c r="BJ151" s="64" cm="1">
        <f t="array" aca="1" ref="BJ151" ca="1">IF(INDIRECT(ADDRESS(3+$AM151,24,,,"var"))&lt;&gt;"Klopfdichte",INDIRECT(ADDRESS(3+$AM151,24,,,"var")),NULL)</f>
        <v>0</v>
      </c>
      <c r="BK151" s="81"/>
      <c r="BL151" t="str">
        <f>var!AB$4</f>
        <v>parameter and powder check</v>
      </c>
      <c r="BM151" s="93">
        <v>20190321</v>
      </c>
      <c r="BO151"/>
    </row>
    <row r="152" spans="1:67">
      <c r="A152" s="75">
        <v>4</v>
      </c>
      <c r="B152" s="75">
        <v>78</v>
      </c>
      <c r="C152" s="10" t="str">
        <f>var!Z$5</f>
        <v>Aconity</v>
      </c>
      <c r="D152" s="10" t="str">
        <f>var!AG$6</f>
        <v>Alaf parameter development</v>
      </c>
      <c r="E152" s="10">
        <v>400</v>
      </c>
      <c r="F152" s="11">
        <v>1500</v>
      </c>
      <c r="G152" s="93">
        <v>30</v>
      </c>
      <c r="H152" s="93">
        <v>0.1</v>
      </c>
      <c r="I152" s="93">
        <v>300</v>
      </c>
      <c r="J152" s="10" t="str">
        <f>var!AD$2</f>
        <v>Density cube</v>
      </c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>
        <f t="shared" si="4"/>
        <v>16.2</v>
      </c>
      <c r="AI152" s="81">
        <f t="shared" si="5"/>
        <v>88.888888888888886</v>
      </c>
      <c r="AJ152" s="81"/>
      <c r="AK152" s="92">
        <v>96.83</v>
      </c>
      <c r="AL152" s="28" t="str" cm="1">
        <f t="array" aca="1" ref="AL152" ca="1">IF(INDIRECT(ADDRESS(3+AM152,2,,,"var"))&lt;&gt;"Name of powder",INDIRECT(ADDRESS(3+AM152,2,,,"var")),NULL)</f>
        <v>AlMgty80</v>
      </c>
      <c r="AM152" s="77">
        <v>-1</v>
      </c>
      <c r="AN152" s="81"/>
      <c r="AO152" s="61" cm="1">
        <f t="array" aca="1" ref="AO152" ca="1">IF(INDIRECT(ADDRESS(3+$AM152,3,,,"var"))&lt;&gt;"&lt;=&gt;",INDIRECT(ADDRESS(3+$AM152,3,,,"var")),NULL)</f>
        <v>0</v>
      </c>
      <c r="AP152" s="61" cm="1">
        <f t="array" aca="1" ref="AP152" ca="1">IF(INDIRECT(ADDRESS(3+$AM152,4,,,"var"))&lt;&gt;"Si",INDIRECT(ADDRESS(3+$AM152,4,,,"var")),NULL)</f>
        <v>0</v>
      </c>
      <c r="AQ152" s="61" cm="1">
        <f t="array" aca="1" ref="AQ152" ca="1">IF(INDIRECT(ADDRESS(3+$AM152,5,,,"var"))&lt;&gt;"&lt;=&gt;",INDIRECT(ADDRESS(3+$AM152,5,,,"var")),NULL)</f>
        <v>0</v>
      </c>
      <c r="AR152" s="61" cm="1">
        <f t="array" aca="1" ref="AR152" ca="1">IF(INDIRECT(ADDRESS(3+$AM152,6,,,"var"))&lt;&gt;"Fe",INDIRECT(ADDRESS(3+$AM152,6,,,"var")),NULL)</f>
        <v>0.15</v>
      </c>
      <c r="AS152" s="61" t="str" cm="1">
        <f t="array" aca="1" ref="AS152" ca="1">IF(INDIRECT(ADDRESS(3+$AM152,7,,,"var"))&lt;&gt;"&lt;=&gt;",INDIRECT(ADDRESS(3+$AM152,7,,,"var")),NULL)</f>
        <v>&lt;</v>
      </c>
      <c r="AT152" s="61" cm="1">
        <f t="array" aca="1" ref="AT152" ca="1">IF(INDIRECT(ADDRESS(3+$AM152,8,,,"var"))&lt;&gt;"Cu",INDIRECT(ADDRESS(3+$AM152,8,,,"var")),NULL)</f>
        <v>0.01</v>
      </c>
      <c r="AU152" s="61" cm="1">
        <f t="array" aca="1" ref="AU152" ca="1">IF(INDIRECT(ADDRESS(3+$AM152,9,,,"var"))&lt;&gt;"&lt;=&gt;",INDIRECT(ADDRESS(3+$AM152,9,,,"var")),NULL)</f>
        <v>0</v>
      </c>
      <c r="AV152" s="61" cm="1">
        <f t="array" aca="1" ref="AV152" ca="1">IF(INDIRECT(ADDRESS(3+$AM152,10,,,"var"))&lt;&gt;"Mn",INDIRECT(ADDRESS(3+$AM152,10,,,"var")),NULL)</f>
        <v>0</v>
      </c>
      <c r="AW152" s="61" cm="1">
        <f t="array" aca="1" ref="AW152" ca="1">IF(INDIRECT(ADDRESS(3+$AM152,11,,,"var"))&lt;&gt;"&lt;=&gt;",INDIRECT(ADDRESS(3+$AM152,11,,,"var")),NULL)</f>
        <v>0</v>
      </c>
      <c r="AX152" s="61" cm="1">
        <f t="array" aca="1" ref="AX152" ca="1">IF(INDIRECT(ADDRESS(3+$AM152,12,,,"var"))&lt;&gt;"Mg",INDIRECT(ADDRESS(3+$AM152,12,,,"var")),NULL)</f>
        <v>8.32</v>
      </c>
      <c r="AY152" s="61" cm="1">
        <f t="array" aca="1" ref="AY152" ca="1">IF(INDIRECT(ADDRESS(3+$AM152,13,,,"var"))&lt;&gt;"&lt;=&gt;",INDIRECT(ADDRESS(3+$AM152,13,,,"var")),NULL)</f>
        <v>0</v>
      </c>
      <c r="AZ152" s="61" cm="1">
        <f t="array" aca="1" ref="AZ152" ca="1">IF(INDIRECT(ADDRESS(3+$AM152,14,,,"var"))&lt;&gt;"Be",INDIRECT(ADDRESS(3+$AM152,14,,,"var")),NULL)</f>
        <v>0</v>
      </c>
      <c r="BA152" s="61" cm="1">
        <f t="array" aca="1" ref="BA152" ca="1">IF(INDIRECT(ADDRESS(3+$AM152,15,,,"var"))&lt;&gt;"&lt;=&gt;",INDIRECT(ADDRESS(3+$AM152,15,,,"var")),NULL)</f>
        <v>0</v>
      </c>
      <c r="BB152" s="61" cm="1">
        <f t="array" aca="1" ref="BB152" ca="1">IF(INDIRECT(ADDRESS(3+$AM152,16,,,"var"))&lt;&gt;"Zn",INDIRECT(ADDRESS(3+$AM152,16,,,"var")),NULL)</f>
        <v>0</v>
      </c>
      <c r="BC152" s="61" t="str" cm="1">
        <f t="array" aca="1" ref="BC152" ca="1">IF(INDIRECT(ADDRESS(3+$AM152,17,,,"var"))&lt;&gt;"&lt;=&gt;",INDIRECT(ADDRESS(3+$AM152,17,,,"var")),NULL)</f>
        <v>&lt;</v>
      </c>
      <c r="BD152" s="61" cm="1">
        <f t="array" aca="1" ref="BD152" ca="1">IF(INDIRECT(ADDRESS(3+$AM152,18,,,"var"))&lt;&gt;"Ti",INDIRECT(ADDRESS(3+$AM152,18,,,"var")),NULL)</f>
        <v>0.01</v>
      </c>
      <c r="BE152" s="64" cm="1">
        <f t="array" aca="1" ref="BE152" ca="1">IF(INDIRECT(ADDRESS(3+$AM152,19,,,"var"))&lt;&gt;"D10",INDIRECT(ADDRESS(3+$AM152,19,,,"var")),NULL)</f>
        <v>0</v>
      </c>
      <c r="BF152" s="64" cm="1">
        <f t="array" aca="1" ref="BF152" ca="1">IF(INDIRECT(ADDRESS(3+$AM152,20,,,"var"))&lt;&gt;"D50",INDIRECT(ADDRESS(3+$AM152,20,,,"var")),NULL)</f>
        <v>0</v>
      </c>
      <c r="BG152" s="64" cm="1">
        <f t="array" aca="1" ref="BG152" ca="1">IF(INDIRECT(ADDRESS(3+$AM152,21,,,"var"))&lt;&gt;"D90",INDIRECT(ADDRESS(3+$AM152,21,,,"var")),NULL)</f>
        <v>0</v>
      </c>
      <c r="BH152" s="64" cm="1">
        <f t="array" aca="1" ref="BH152" ca="1">IF(INDIRECT(ADDRESS(3+$AM152,22,,,"var"))&lt;&gt;"Carney Funnel (s/50g)",INDIRECT(ADDRESS(3+$AM152,22,,,"var")),NULL)</f>
        <v>0</v>
      </c>
      <c r="BI152" s="64" cm="1">
        <f t="array" aca="1" ref="BI152" ca="1">IF(INDIRECT(ADDRESS(3+$AM152,23,,,"var"))&lt;&gt;"Schuttdichte",INDIRECT(ADDRESS(3+$AM152,23,,,"var")),NULL)</f>
        <v>0</v>
      </c>
      <c r="BJ152" s="64" cm="1">
        <f t="array" aca="1" ref="BJ152" ca="1">IF(INDIRECT(ADDRESS(3+$AM152,24,,,"var"))&lt;&gt;"Klopfdichte",INDIRECT(ADDRESS(3+$AM152,24,,,"var")),NULL)</f>
        <v>0</v>
      </c>
      <c r="BK152" s="81"/>
      <c r="BL152" t="str">
        <f>var!AB$4</f>
        <v>parameter and powder check</v>
      </c>
      <c r="BM152" s="93">
        <v>20190328</v>
      </c>
      <c r="BO152"/>
    </row>
    <row r="153" spans="1:67">
      <c r="A153" s="75">
        <v>4</v>
      </c>
      <c r="B153" s="75">
        <v>79</v>
      </c>
      <c r="C153" s="10" t="str">
        <f>var!Z$5</f>
        <v>Aconity</v>
      </c>
      <c r="D153" s="10" t="str">
        <f>var!AG$6</f>
        <v>Alaf parameter development</v>
      </c>
      <c r="E153" s="10">
        <v>300</v>
      </c>
      <c r="F153" s="11">
        <v>1000</v>
      </c>
      <c r="G153" s="93">
        <v>30</v>
      </c>
      <c r="H153" s="93">
        <v>0.19</v>
      </c>
      <c r="I153" s="93">
        <v>200</v>
      </c>
      <c r="J153" s="10" t="str">
        <f>var!AD$2</f>
        <v>Density cube</v>
      </c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>
        <f t="shared" si="4"/>
        <v>20.52</v>
      </c>
      <c r="AI153" s="81">
        <f t="shared" si="5"/>
        <v>52.631578947368418</v>
      </c>
      <c r="AJ153" s="81"/>
      <c r="AK153" s="92">
        <v>96.74</v>
      </c>
      <c r="AL153" s="28" t="str" cm="1">
        <f t="array" aca="1" ref="AL153" ca="1">IF(INDIRECT(ADDRESS(3+AM153,2,,,"var"))&lt;&gt;"Name of powder",INDIRECT(ADDRESS(3+AM153,2,,,"var")),NULL)</f>
        <v>AlMgty80</v>
      </c>
      <c r="AM153" s="77">
        <v>-1</v>
      </c>
      <c r="AN153" s="81"/>
      <c r="AO153" s="61" cm="1">
        <f t="array" aca="1" ref="AO153" ca="1">IF(INDIRECT(ADDRESS(3+$AM153,3,,,"var"))&lt;&gt;"&lt;=&gt;",INDIRECT(ADDRESS(3+$AM153,3,,,"var")),NULL)</f>
        <v>0</v>
      </c>
      <c r="AP153" s="61" cm="1">
        <f t="array" aca="1" ref="AP153" ca="1">IF(INDIRECT(ADDRESS(3+$AM153,4,,,"var"))&lt;&gt;"Si",INDIRECT(ADDRESS(3+$AM153,4,,,"var")),NULL)</f>
        <v>0</v>
      </c>
      <c r="AQ153" s="61" cm="1">
        <f t="array" aca="1" ref="AQ153" ca="1">IF(INDIRECT(ADDRESS(3+$AM153,5,,,"var"))&lt;&gt;"&lt;=&gt;",INDIRECT(ADDRESS(3+$AM153,5,,,"var")),NULL)</f>
        <v>0</v>
      </c>
      <c r="AR153" s="61" cm="1">
        <f t="array" aca="1" ref="AR153" ca="1">IF(INDIRECT(ADDRESS(3+$AM153,6,,,"var"))&lt;&gt;"Fe",INDIRECT(ADDRESS(3+$AM153,6,,,"var")),NULL)</f>
        <v>0.15</v>
      </c>
      <c r="AS153" s="61" t="str" cm="1">
        <f t="array" aca="1" ref="AS153" ca="1">IF(INDIRECT(ADDRESS(3+$AM153,7,,,"var"))&lt;&gt;"&lt;=&gt;",INDIRECT(ADDRESS(3+$AM153,7,,,"var")),NULL)</f>
        <v>&lt;</v>
      </c>
      <c r="AT153" s="61" cm="1">
        <f t="array" aca="1" ref="AT153" ca="1">IF(INDIRECT(ADDRESS(3+$AM153,8,,,"var"))&lt;&gt;"Cu",INDIRECT(ADDRESS(3+$AM153,8,,,"var")),NULL)</f>
        <v>0.01</v>
      </c>
      <c r="AU153" s="61" cm="1">
        <f t="array" aca="1" ref="AU153" ca="1">IF(INDIRECT(ADDRESS(3+$AM153,9,,,"var"))&lt;&gt;"&lt;=&gt;",INDIRECT(ADDRESS(3+$AM153,9,,,"var")),NULL)</f>
        <v>0</v>
      </c>
      <c r="AV153" s="61" cm="1">
        <f t="array" aca="1" ref="AV153" ca="1">IF(INDIRECT(ADDRESS(3+$AM153,10,,,"var"))&lt;&gt;"Mn",INDIRECT(ADDRESS(3+$AM153,10,,,"var")),NULL)</f>
        <v>0</v>
      </c>
      <c r="AW153" s="61" cm="1">
        <f t="array" aca="1" ref="AW153" ca="1">IF(INDIRECT(ADDRESS(3+$AM153,11,,,"var"))&lt;&gt;"&lt;=&gt;",INDIRECT(ADDRESS(3+$AM153,11,,,"var")),NULL)</f>
        <v>0</v>
      </c>
      <c r="AX153" s="61" cm="1">
        <f t="array" aca="1" ref="AX153" ca="1">IF(INDIRECT(ADDRESS(3+$AM153,12,,,"var"))&lt;&gt;"Mg",INDIRECT(ADDRESS(3+$AM153,12,,,"var")),NULL)</f>
        <v>8.32</v>
      </c>
      <c r="AY153" s="61" cm="1">
        <f t="array" aca="1" ref="AY153" ca="1">IF(INDIRECT(ADDRESS(3+$AM153,13,,,"var"))&lt;&gt;"&lt;=&gt;",INDIRECT(ADDRESS(3+$AM153,13,,,"var")),NULL)</f>
        <v>0</v>
      </c>
      <c r="AZ153" s="61" cm="1">
        <f t="array" aca="1" ref="AZ153" ca="1">IF(INDIRECT(ADDRESS(3+$AM153,14,,,"var"))&lt;&gt;"Be",INDIRECT(ADDRESS(3+$AM153,14,,,"var")),NULL)</f>
        <v>0</v>
      </c>
      <c r="BA153" s="61" cm="1">
        <f t="array" aca="1" ref="BA153" ca="1">IF(INDIRECT(ADDRESS(3+$AM153,15,,,"var"))&lt;&gt;"&lt;=&gt;",INDIRECT(ADDRESS(3+$AM153,15,,,"var")),NULL)</f>
        <v>0</v>
      </c>
      <c r="BB153" s="61" cm="1">
        <f t="array" aca="1" ref="BB153" ca="1">IF(INDIRECT(ADDRESS(3+$AM153,16,,,"var"))&lt;&gt;"Zn",INDIRECT(ADDRESS(3+$AM153,16,,,"var")),NULL)</f>
        <v>0</v>
      </c>
      <c r="BC153" s="61" t="str" cm="1">
        <f t="array" aca="1" ref="BC153" ca="1">IF(INDIRECT(ADDRESS(3+$AM153,17,,,"var"))&lt;&gt;"&lt;=&gt;",INDIRECT(ADDRESS(3+$AM153,17,,,"var")),NULL)</f>
        <v>&lt;</v>
      </c>
      <c r="BD153" s="61" cm="1">
        <f t="array" aca="1" ref="BD153" ca="1">IF(INDIRECT(ADDRESS(3+$AM153,18,,,"var"))&lt;&gt;"Ti",INDIRECT(ADDRESS(3+$AM153,18,,,"var")),NULL)</f>
        <v>0.01</v>
      </c>
      <c r="BE153" s="64" cm="1">
        <f t="array" aca="1" ref="BE153" ca="1">IF(INDIRECT(ADDRESS(3+$AM153,19,,,"var"))&lt;&gt;"D10",INDIRECT(ADDRESS(3+$AM153,19,,,"var")),NULL)</f>
        <v>0</v>
      </c>
      <c r="BF153" s="64" cm="1">
        <f t="array" aca="1" ref="BF153" ca="1">IF(INDIRECT(ADDRESS(3+$AM153,20,,,"var"))&lt;&gt;"D50",INDIRECT(ADDRESS(3+$AM153,20,,,"var")),NULL)</f>
        <v>0</v>
      </c>
      <c r="BG153" s="64" cm="1">
        <f t="array" aca="1" ref="BG153" ca="1">IF(INDIRECT(ADDRESS(3+$AM153,21,,,"var"))&lt;&gt;"D90",INDIRECT(ADDRESS(3+$AM153,21,,,"var")),NULL)</f>
        <v>0</v>
      </c>
      <c r="BH153" s="64" cm="1">
        <f t="array" aca="1" ref="BH153" ca="1">IF(INDIRECT(ADDRESS(3+$AM153,22,,,"var"))&lt;&gt;"Carney Funnel (s/50g)",INDIRECT(ADDRESS(3+$AM153,22,,,"var")),NULL)</f>
        <v>0</v>
      </c>
      <c r="BI153" s="64" cm="1">
        <f t="array" aca="1" ref="BI153" ca="1">IF(INDIRECT(ADDRESS(3+$AM153,23,,,"var"))&lt;&gt;"Schuttdichte",INDIRECT(ADDRESS(3+$AM153,23,,,"var")),NULL)</f>
        <v>0</v>
      </c>
      <c r="BJ153" s="64" cm="1">
        <f t="array" aca="1" ref="BJ153" ca="1">IF(INDIRECT(ADDRESS(3+$AM153,24,,,"var"))&lt;&gt;"Klopfdichte",INDIRECT(ADDRESS(3+$AM153,24,,,"var")),NULL)</f>
        <v>0</v>
      </c>
      <c r="BK153" s="81"/>
      <c r="BL153" t="str">
        <f>var!AB$4</f>
        <v>parameter and powder check</v>
      </c>
      <c r="BM153" s="93">
        <v>20190319</v>
      </c>
      <c r="BO153"/>
    </row>
    <row r="154" spans="1:67">
      <c r="A154" s="75">
        <v>4</v>
      </c>
      <c r="B154" s="75">
        <v>80</v>
      </c>
      <c r="C154" s="10" t="str">
        <f>var!Z$5</f>
        <v>Aconity</v>
      </c>
      <c r="D154" s="10" t="str">
        <f>var!AG$6</f>
        <v>Alaf parameter development</v>
      </c>
      <c r="E154" s="10">
        <v>300</v>
      </c>
      <c r="F154" s="11">
        <v>1000</v>
      </c>
      <c r="G154" s="93">
        <v>30</v>
      </c>
      <c r="H154" s="93">
        <v>0.19</v>
      </c>
      <c r="I154" s="93">
        <v>30</v>
      </c>
      <c r="J154" s="10" t="str">
        <f>var!AD$2</f>
        <v>Density cube</v>
      </c>
      <c r="K154" s="81"/>
      <c r="L154" s="81"/>
      <c r="M154" s="28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23">
        <f t="shared" si="4"/>
        <v>20.52</v>
      </c>
      <c r="AI154" s="23">
        <f t="shared" si="5"/>
        <v>52.631578947368418</v>
      </c>
      <c r="AJ154" s="81"/>
      <c r="AK154" s="92">
        <v>96.7</v>
      </c>
      <c r="AL154" s="81" t="str" cm="1">
        <f t="array" aca="1" ref="AL154" ca="1">IF(INDIRECT(ADDRESS(3+AM154,2,,,"var"))&lt;&gt;"Name of powder",INDIRECT(ADDRESS(3+AM154,2,,,"var")),NULL)</f>
        <v>AlMgty80</v>
      </c>
      <c r="AM154" s="77">
        <v>-1</v>
      </c>
      <c r="AN154" s="81"/>
      <c r="AO154" s="61" cm="1">
        <f t="array" aca="1" ref="AO154" ca="1">IF(INDIRECT(ADDRESS(3+$AM154,3,,,"var"))&lt;&gt;"&lt;=&gt;",INDIRECT(ADDRESS(3+$AM154,3,,,"var")),NULL)</f>
        <v>0</v>
      </c>
      <c r="AP154" s="61" cm="1">
        <f t="array" aca="1" ref="AP154" ca="1">IF(INDIRECT(ADDRESS(3+$AM154,4,,,"var"))&lt;&gt;"Si",INDIRECT(ADDRESS(3+$AM154,4,,,"var")),NULL)</f>
        <v>0</v>
      </c>
      <c r="AQ154" s="61" cm="1">
        <f t="array" aca="1" ref="AQ154" ca="1">IF(INDIRECT(ADDRESS(3+$AM154,5,,,"var"))&lt;&gt;"&lt;=&gt;",INDIRECT(ADDRESS(3+$AM154,5,,,"var")),NULL)</f>
        <v>0</v>
      </c>
      <c r="AR154" s="61" cm="1">
        <f t="array" aca="1" ref="AR154" ca="1">IF(INDIRECT(ADDRESS(3+$AM154,6,,,"var"))&lt;&gt;"Fe",INDIRECT(ADDRESS(3+$AM154,6,,,"var")),NULL)</f>
        <v>0.15</v>
      </c>
      <c r="AS154" s="61" t="str" cm="1">
        <f t="array" aca="1" ref="AS154" ca="1">IF(INDIRECT(ADDRESS(3+$AM154,7,,,"var"))&lt;&gt;"&lt;=&gt;",INDIRECT(ADDRESS(3+$AM154,7,,,"var")),NULL)</f>
        <v>&lt;</v>
      </c>
      <c r="AT154" s="61" cm="1">
        <f t="array" aca="1" ref="AT154" ca="1">IF(INDIRECT(ADDRESS(3+$AM154,8,,,"var"))&lt;&gt;"Cu",INDIRECT(ADDRESS(3+$AM154,8,,,"var")),NULL)</f>
        <v>0.01</v>
      </c>
      <c r="AU154" s="61" cm="1">
        <f t="array" aca="1" ref="AU154" ca="1">IF(INDIRECT(ADDRESS(3+$AM154,9,,,"var"))&lt;&gt;"&lt;=&gt;",INDIRECT(ADDRESS(3+$AM154,9,,,"var")),NULL)</f>
        <v>0</v>
      </c>
      <c r="AV154" s="61" cm="1">
        <f t="array" aca="1" ref="AV154" ca="1">IF(INDIRECT(ADDRESS(3+$AM154,10,,,"var"))&lt;&gt;"Mn",INDIRECT(ADDRESS(3+$AM154,10,,,"var")),NULL)</f>
        <v>0</v>
      </c>
      <c r="AW154" s="61" cm="1">
        <f t="array" aca="1" ref="AW154" ca="1">IF(INDIRECT(ADDRESS(3+$AM154,11,,,"var"))&lt;&gt;"&lt;=&gt;",INDIRECT(ADDRESS(3+$AM154,11,,,"var")),NULL)</f>
        <v>0</v>
      </c>
      <c r="AX154" s="61" cm="1">
        <f t="array" aca="1" ref="AX154" ca="1">IF(INDIRECT(ADDRESS(3+$AM154,12,,,"var"))&lt;&gt;"Mg",INDIRECT(ADDRESS(3+$AM154,12,,,"var")),NULL)</f>
        <v>8.32</v>
      </c>
      <c r="AY154" s="61" cm="1">
        <f t="array" aca="1" ref="AY154" ca="1">IF(INDIRECT(ADDRESS(3+$AM154,13,,,"var"))&lt;&gt;"&lt;=&gt;",INDIRECT(ADDRESS(3+$AM154,13,,,"var")),NULL)</f>
        <v>0</v>
      </c>
      <c r="AZ154" s="61" cm="1">
        <f t="array" aca="1" ref="AZ154" ca="1">IF(INDIRECT(ADDRESS(3+$AM154,14,,,"var"))&lt;&gt;"Be",INDIRECT(ADDRESS(3+$AM154,14,,,"var")),NULL)</f>
        <v>0</v>
      </c>
      <c r="BA154" s="61" cm="1">
        <f t="array" aca="1" ref="BA154" ca="1">IF(INDIRECT(ADDRESS(3+$AM154,15,,,"var"))&lt;&gt;"&lt;=&gt;",INDIRECT(ADDRESS(3+$AM154,15,,,"var")),NULL)</f>
        <v>0</v>
      </c>
      <c r="BB154" s="61" cm="1">
        <f t="array" aca="1" ref="BB154" ca="1">IF(INDIRECT(ADDRESS(3+$AM154,16,,,"var"))&lt;&gt;"Zn",INDIRECT(ADDRESS(3+$AM154,16,,,"var")),NULL)</f>
        <v>0</v>
      </c>
      <c r="BC154" s="61" t="str" cm="1">
        <f t="array" aca="1" ref="BC154" ca="1">IF(INDIRECT(ADDRESS(3+$AM154,17,,,"var"))&lt;&gt;"&lt;=&gt;",INDIRECT(ADDRESS(3+$AM154,17,,,"var")),NULL)</f>
        <v>&lt;</v>
      </c>
      <c r="BD154" s="61" cm="1">
        <f t="array" aca="1" ref="BD154" ca="1">IF(INDIRECT(ADDRESS(3+$AM154,18,,,"var"))&lt;&gt;"Ti",INDIRECT(ADDRESS(3+$AM154,18,,,"var")),NULL)</f>
        <v>0.01</v>
      </c>
      <c r="BE154" s="64" cm="1">
        <f t="array" aca="1" ref="BE154" ca="1">IF(INDIRECT(ADDRESS(3+$AM154,19,,,"var"))&lt;&gt;"D10",INDIRECT(ADDRESS(3+$AM154,19,,,"var")),NULL)</f>
        <v>0</v>
      </c>
      <c r="BF154" s="64" cm="1">
        <f t="array" aca="1" ref="BF154" ca="1">IF(INDIRECT(ADDRESS(3+$AM154,20,,,"var"))&lt;&gt;"D50",INDIRECT(ADDRESS(3+$AM154,20,,,"var")),NULL)</f>
        <v>0</v>
      </c>
      <c r="BG154" s="64" cm="1">
        <f t="array" aca="1" ref="BG154" ca="1">IF(INDIRECT(ADDRESS(3+$AM154,21,,,"var"))&lt;&gt;"D90",INDIRECT(ADDRESS(3+$AM154,21,,,"var")),NULL)</f>
        <v>0</v>
      </c>
      <c r="BH154" s="64" cm="1">
        <f t="array" aca="1" ref="BH154" ca="1">IF(INDIRECT(ADDRESS(3+$AM154,22,,,"var"))&lt;&gt;"Carney Funnel (s/50g)",INDIRECT(ADDRESS(3+$AM154,22,,,"var")),NULL)</f>
        <v>0</v>
      </c>
      <c r="BI154" s="64" cm="1">
        <f t="array" aca="1" ref="BI154" ca="1">IF(INDIRECT(ADDRESS(3+$AM154,23,,,"var"))&lt;&gt;"Schuttdichte",INDIRECT(ADDRESS(3+$AM154,23,,,"var")),NULL)</f>
        <v>0</v>
      </c>
      <c r="BJ154" s="64" cm="1">
        <f t="array" aca="1" ref="BJ154" ca="1">IF(INDIRECT(ADDRESS(3+$AM154,24,,,"var"))&lt;&gt;"Klopfdichte",INDIRECT(ADDRESS(3+$AM154,24,,,"var")),NULL)</f>
        <v>0</v>
      </c>
      <c r="BK154" s="81"/>
      <c r="BL154" t="str">
        <f>var!AB$4</f>
        <v>parameter and powder check</v>
      </c>
      <c r="BM154" s="93">
        <v>20190321</v>
      </c>
      <c r="BO154"/>
    </row>
    <row r="155" spans="1:67">
      <c r="A155" s="75">
        <v>4</v>
      </c>
      <c r="B155" s="75">
        <v>81</v>
      </c>
      <c r="C155" s="10" t="str">
        <f>var!Z$5</f>
        <v>Aconity</v>
      </c>
      <c r="D155" s="10" t="str">
        <f>var!AG$6</f>
        <v>Alaf parameter development</v>
      </c>
      <c r="E155" s="10">
        <v>300</v>
      </c>
      <c r="F155" s="11">
        <v>1500</v>
      </c>
      <c r="G155" s="93">
        <v>30</v>
      </c>
      <c r="H155" s="93">
        <v>0.19</v>
      </c>
      <c r="I155" s="93">
        <v>200</v>
      </c>
      <c r="J155" s="10" t="str">
        <f>var!AD$2</f>
        <v>Density cube</v>
      </c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1">
        <f t="shared" si="4"/>
        <v>30.780000000000005</v>
      </c>
      <c r="AI155" s="23">
        <f t="shared" si="5"/>
        <v>35.087719298245609</v>
      </c>
      <c r="AJ155" s="81"/>
      <c r="AK155" s="92">
        <v>96.69</v>
      </c>
      <c r="AL155" s="81" t="str" cm="1">
        <f t="array" aca="1" ref="AL155" ca="1">IF(INDIRECT(ADDRESS(3+AM155,2,,,"var"))&lt;&gt;"Name of powder",INDIRECT(ADDRESS(3+AM155,2,,,"var")),NULL)</f>
        <v>AlMgty80</v>
      </c>
      <c r="AM155" s="77">
        <v>-1</v>
      </c>
      <c r="AN155" s="81"/>
      <c r="AO155" s="61" cm="1">
        <f t="array" aca="1" ref="AO155" ca="1">IF(INDIRECT(ADDRESS(3+$AM155,3,,,"var"))&lt;&gt;"&lt;=&gt;",INDIRECT(ADDRESS(3+$AM155,3,,,"var")),NULL)</f>
        <v>0</v>
      </c>
      <c r="AP155" s="61" cm="1">
        <f t="array" aca="1" ref="AP155" ca="1">IF(INDIRECT(ADDRESS(3+$AM155,4,,,"var"))&lt;&gt;"Si",INDIRECT(ADDRESS(3+$AM155,4,,,"var")),NULL)</f>
        <v>0</v>
      </c>
      <c r="AQ155" s="61" cm="1">
        <f t="array" aca="1" ref="AQ155" ca="1">IF(INDIRECT(ADDRESS(3+$AM155,5,,,"var"))&lt;&gt;"&lt;=&gt;",INDIRECT(ADDRESS(3+$AM155,5,,,"var")),NULL)</f>
        <v>0</v>
      </c>
      <c r="AR155" s="61" cm="1">
        <f t="array" aca="1" ref="AR155" ca="1">IF(INDIRECT(ADDRESS(3+$AM155,6,,,"var"))&lt;&gt;"Fe",INDIRECT(ADDRESS(3+$AM155,6,,,"var")),NULL)</f>
        <v>0.15</v>
      </c>
      <c r="AS155" s="61" t="str" cm="1">
        <f t="array" aca="1" ref="AS155" ca="1">IF(INDIRECT(ADDRESS(3+$AM155,7,,,"var"))&lt;&gt;"&lt;=&gt;",INDIRECT(ADDRESS(3+$AM155,7,,,"var")),NULL)</f>
        <v>&lt;</v>
      </c>
      <c r="AT155" s="61" cm="1">
        <f t="array" aca="1" ref="AT155" ca="1">IF(INDIRECT(ADDRESS(3+$AM155,8,,,"var"))&lt;&gt;"Cu",INDIRECT(ADDRESS(3+$AM155,8,,,"var")),NULL)</f>
        <v>0.01</v>
      </c>
      <c r="AU155" s="61" cm="1">
        <f t="array" aca="1" ref="AU155" ca="1">IF(INDIRECT(ADDRESS(3+$AM155,9,,,"var"))&lt;&gt;"&lt;=&gt;",INDIRECT(ADDRESS(3+$AM155,9,,,"var")),NULL)</f>
        <v>0</v>
      </c>
      <c r="AV155" s="61" cm="1">
        <f t="array" aca="1" ref="AV155" ca="1">IF(INDIRECT(ADDRESS(3+$AM155,10,,,"var"))&lt;&gt;"Mn",INDIRECT(ADDRESS(3+$AM155,10,,,"var")),NULL)</f>
        <v>0</v>
      </c>
      <c r="AW155" s="61" cm="1">
        <f t="array" aca="1" ref="AW155" ca="1">IF(INDIRECT(ADDRESS(3+$AM155,11,,,"var"))&lt;&gt;"&lt;=&gt;",INDIRECT(ADDRESS(3+$AM155,11,,,"var")),NULL)</f>
        <v>0</v>
      </c>
      <c r="AX155" s="61" cm="1">
        <f t="array" aca="1" ref="AX155" ca="1">IF(INDIRECT(ADDRESS(3+$AM155,12,,,"var"))&lt;&gt;"Mg",INDIRECT(ADDRESS(3+$AM155,12,,,"var")),NULL)</f>
        <v>8.32</v>
      </c>
      <c r="AY155" s="61" cm="1">
        <f t="array" aca="1" ref="AY155" ca="1">IF(INDIRECT(ADDRESS(3+$AM155,13,,,"var"))&lt;&gt;"&lt;=&gt;",INDIRECT(ADDRESS(3+$AM155,13,,,"var")),NULL)</f>
        <v>0</v>
      </c>
      <c r="AZ155" s="61" cm="1">
        <f t="array" aca="1" ref="AZ155" ca="1">IF(INDIRECT(ADDRESS(3+$AM155,14,,,"var"))&lt;&gt;"Be",INDIRECT(ADDRESS(3+$AM155,14,,,"var")),NULL)</f>
        <v>0</v>
      </c>
      <c r="BA155" s="61" cm="1">
        <f t="array" aca="1" ref="BA155" ca="1">IF(INDIRECT(ADDRESS(3+$AM155,15,,,"var"))&lt;&gt;"&lt;=&gt;",INDIRECT(ADDRESS(3+$AM155,15,,,"var")),NULL)</f>
        <v>0</v>
      </c>
      <c r="BB155" s="61" cm="1">
        <f t="array" aca="1" ref="BB155" ca="1">IF(INDIRECT(ADDRESS(3+$AM155,16,,,"var"))&lt;&gt;"Zn",INDIRECT(ADDRESS(3+$AM155,16,,,"var")),NULL)</f>
        <v>0</v>
      </c>
      <c r="BC155" s="61" t="str" cm="1">
        <f t="array" aca="1" ref="BC155" ca="1">IF(INDIRECT(ADDRESS(3+$AM155,17,,,"var"))&lt;&gt;"&lt;=&gt;",INDIRECT(ADDRESS(3+$AM155,17,,,"var")),NULL)</f>
        <v>&lt;</v>
      </c>
      <c r="BD155" s="61" cm="1">
        <f t="array" aca="1" ref="BD155" ca="1">IF(INDIRECT(ADDRESS(3+$AM155,18,,,"var"))&lt;&gt;"Ti",INDIRECT(ADDRESS(3+$AM155,18,,,"var")),NULL)</f>
        <v>0.01</v>
      </c>
      <c r="BE155" s="64" cm="1">
        <f t="array" aca="1" ref="BE155" ca="1">IF(INDIRECT(ADDRESS(3+$AM155,19,,,"var"))&lt;&gt;"D10",INDIRECT(ADDRESS(3+$AM155,19,,,"var")),NULL)</f>
        <v>0</v>
      </c>
      <c r="BF155" s="64" cm="1">
        <f t="array" aca="1" ref="BF155" ca="1">IF(INDIRECT(ADDRESS(3+$AM155,20,,,"var"))&lt;&gt;"D50",INDIRECT(ADDRESS(3+$AM155,20,,,"var")),NULL)</f>
        <v>0</v>
      </c>
      <c r="BG155" s="64" cm="1">
        <f t="array" aca="1" ref="BG155" ca="1">IF(INDIRECT(ADDRESS(3+$AM155,21,,,"var"))&lt;&gt;"D90",INDIRECT(ADDRESS(3+$AM155,21,,,"var")),NULL)</f>
        <v>0</v>
      </c>
      <c r="BH155" s="64" cm="1">
        <f t="array" aca="1" ref="BH155" ca="1">IF(INDIRECT(ADDRESS(3+$AM155,22,,,"var"))&lt;&gt;"Carney Funnel (s/50g)",INDIRECT(ADDRESS(3+$AM155,22,,,"var")),NULL)</f>
        <v>0</v>
      </c>
      <c r="BI155" s="64" cm="1">
        <f t="array" aca="1" ref="BI155" ca="1">IF(INDIRECT(ADDRESS(3+$AM155,23,,,"var"))&lt;&gt;"Schuttdichte",INDIRECT(ADDRESS(3+$AM155,23,,,"var")),NULL)</f>
        <v>0</v>
      </c>
      <c r="BJ155" s="64" cm="1">
        <f t="array" aca="1" ref="BJ155" ca="1">IF(INDIRECT(ADDRESS(3+$AM155,24,,,"var"))&lt;&gt;"Klopfdichte",INDIRECT(ADDRESS(3+$AM155,24,,,"var")),NULL)</f>
        <v>0</v>
      </c>
      <c r="BK155" s="81"/>
      <c r="BL155" t="str">
        <f>var!AB$4</f>
        <v>parameter and powder check</v>
      </c>
      <c r="BM155" s="93">
        <v>20190319</v>
      </c>
      <c r="BO155"/>
    </row>
    <row r="156" spans="1:67">
      <c r="A156" s="75">
        <v>4</v>
      </c>
      <c r="B156" s="75">
        <v>82</v>
      </c>
      <c r="C156" s="10" t="str">
        <f>var!Z$5</f>
        <v>Aconity</v>
      </c>
      <c r="D156" s="10" t="str">
        <f>var!AG$6</f>
        <v>Alaf parameter development</v>
      </c>
      <c r="E156" s="10">
        <v>400</v>
      </c>
      <c r="F156" s="11">
        <v>1000</v>
      </c>
      <c r="G156" s="93">
        <v>30</v>
      </c>
      <c r="H156" s="93">
        <v>0.19</v>
      </c>
      <c r="I156" s="93">
        <v>400</v>
      </c>
      <c r="J156" s="10" t="str">
        <f>var!AD$2</f>
        <v>Density cube</v>
      </c>
      <c r="K156" s="81"/>
      <c r="L156" s="81"/>
      <c r="M156" s="28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23">
        <f t="shared" si="4"/>
        <v>20.52</v>
      </c>
      <c r="AI156" s="23">
        <f t="shared" si="5"/>
        <v>70.175438596491219</v>
      </c>
      <c r="AJ156" s="81"/>
      <c r="AK156" s="92">
        <v>96.52</v>
      </c>
      <c r="AL156" s="28" t="str" cm="1">
        <f t="array" aca="1" ref="AL156" ca="1">IF(INDIRECT(ADDRESS(3+AM156,2,,,"var"))&lt;&gt;"Name of powder",INDIRECT(ADDRESS(3+AM156,2,,,"var")),NULL)</f>
        <v>AlMgty80</v>
      </c>
      <c r="AM156" s="77">
        <v>-1</v>
      </c>
      <c r="AN156" s="81"/>
      <c r="AO156" s="61" cm="1">
        <f t="array" aca="1" ref="AO156" ca="1">IF(INDIRECT(ADDRESS(3+$AM156,3,,,"var"))&lt;&gt;"&lt;=&gt;",INDIRECT(ADDRESS(3+$AM156,3,,,"var")),NULL)</f>
        <v>0</v>
      </c>
      <c r="AP156" s="61" cm="1">
        <f t="array" aca="1" ref="AP156" ca="1">IF(INDIRECT(ADDRESS(3+$AM156,4,,,"var"))&lt;&gt;"Si",INDIRECT(ADDRESS(3+$AM156,4,,,"var")),NULL)</f>
        <v>0</v>
      </c>
      <c r="AQ156" s="61" cm="1">
        <f t="array" aca="1" ref="AQ156" ca="1">IF(INDIRECT(ADDRESS(3+$AM156,5,,,"var"))&lt;&gt;"&lt;=&gt;",INDIRECT(ADDRESS(3+$AM156,5,,,"var")),NULL)</f>
        <v>0</v>
      </c>
      <c r="AR156" s="61" cm="1">
        <f t="array" aca="1" ref="AR156" ca="1">IF(INDIRECT(ADDRESS(3+$AM156,6,,,"var"))&lt;&gt;"Fe",INDIRECT(ADDRESS(3+$AM156,6,,,"var")),NULL)</f>
        <v>0.15</v>
      </c>
      <c r="AS156" s="61" t="str" cm="1">
        <f t="array" aca="1" ref="AS156" ca="1">IF(INDIRECT(ADDRESS(3+$AM156,7,,,"var"))&lt;&gt;"&lt;=&gt;",INDIRECT(ADDRESS(3+$AM156,7,,,"var")),NULL)</f>
        <v>&lt;</v>
      </c>
      <c r="AT156" s="61" cm="1">
        <f t="array" aca="1" ref="AT156" ca="1">IF(INDIRECT(ADDRESS(3+$AM156,8,,,"var"))&lt;&gt;"Cu",INDIRECT(ADDRESS(3+$AM156,8,,,"var")),NULL)</f>
        <v>0.01</v>
      </c>
      <c r="AU156" s="61" cm="1">
        <f t="array" aca="1" ref="AU156" ca="1">IF(INDIRECT(ADDRESS(3+$AM156,9,,,"var"))&lt;&gt;"&lt;=&gt;",INDIRECT(ADDRESS(3+$AM156,9,,,"var")),NULL)</f>
        <v>0</v>
      </c>
      <c r="AV156" s="61" cm="1">
        <f t="array" aca="1" ref="AV156" ca="1">IF(INDIRECT(ADDRESS(3+$AM156,10,,,"var"))&lt;&gt;"Mn",INDIRECT(ADDRESS(3+$AM156,10,,,"var")),NULL)</f>
        <v>0</v>
      </c>
      <c r="AW156" s="61" cm="1">
        <f t="array" aca="1" ref="AW156" ca="1">IF(INDIRECT(ADDRESS(3+$AM156,11,,,"var"))&lt;&gt;"&lt;=&gt;",INDIRECT(ADDRESS(3+$AM156,11,,,"var")),NULL)</f>
        <v>0</v>
      </c>
      <c r="AX156" s="61" cm="1">
        <f t="array" aca="1" ref="AX156" ca="1">IF(INDIRECT(ADDRESS(3+$AM156,12,,,"var"))&lt;&gt;"Mg",INDIRECT(ADDRESS(3+$AM156,12,,,"var")),NULL)</f>
        <v>8.32</v>
      </c>
      <c r="AY156" s="61" cm="1">
        <f t="array" aca="1" ref="AY156" ca="1">IF(INDIRECT(ADDRESS(3+$AM156,13,,,"var"))&lt;&gt;"&lt;=&gt;",INDIRECT(ADDRESS(3+$AM156,13,,,"var")),NULL)</f>
        <v>0</v>
      </c>
      <c r="AZ156" s="61" cm="1">
        <f t="array" aca="1" ref="AZ156" ca="1">IF(INDIRECT(ADDRESS(3+$AM156,14,,,"var"))&lt;&gt;"Be",INDIRECT(ADDRESS(3+$AM156,14,,,"var")),NULL)</f>
        <v>0</v>
      </c>
      <c r="BA156" s="61" cm="1">
        <f t="array" aca="1" ref="BA156" ca="1">IF(INDIRECT(ADDRESS(3+$AM156,15,,,"var"))&lt;&gt;"&lt;=&gt;",INDIRECT(ADDRESS(3+$AM156,15,,,"var")),NULL)</f>
        <v>0</v>
      </c>
      <c r="BB156" s="61" cm="1">
        <f t="array" aca="1" ref="BB156" ca="1">IF(INDIRECT(ADDRESS(3+$AM156,16,,,"var"))&lt;&gt;"Zn",INDIRECT(ADDRESS(3+$AM156,16,,,"var")),NULL)</f>
        <v>0</v>
      </c>
      <c r="BC156" s="61" t="str" cm="1">
        <f t="array" aca="1" ref="BC156" ca="1">IF(INDIRECT(ADDRESS(3+$AM156,17,,,"var"))&lt;&gt;"&lt;=&gt;",INDIRECT(ADDRESS(3+$AM156,17,,,"var")),NULL)</f>
        <v>&lt;</v>
      </c>
      <c r="BD156" s="61" cm="1">
        <f t="array" aca="1" ref="BD156" ca="1">IF(INDIRECT(ADDRESS(3+$AM156,18,,,"var"))&lt;&gt;"Ti",INDIRECT(ADDRESS(3+$AM156,18,,,"var")),NULL)</f>
        <v>0.01</v>
      </c>
      <c r="BE156" s="64" cm="1">
        <f t="array" aca="1" ref="BE156" ca="1">IF(INDIRECT(ADDRESS(3+$AM156,19,,,"var"))&lt;&gt;"D10",INDIRECT(ADDRESS(3+$AM156,19,,,"var")),NULL)</f>
        <v>0</v>
      </c>
      <c r="BF156" s="64" cm="1">
        <f t="array" aca="1" ref="BF156" ca="1">IF(INDIRECT(ADDRESS(3+$AM156,20,,,"var"))&lt;&gt;"D50",INDIRECT(ADDRESS(3+$AM156,20,,,"var")),NULL)</f>
        <v>0</v>
      </c>
      <c r="BG156" s="64" cm="1">
        <f t="array" aca="1" ref="BG156" ca="1">IF(INDIRECT(ADDRESS(3+$AM156,21,,,"var"))&lt;&gt;"D90",INDIRECT(ADDRESS(3+$AM156,21,,,"var")),NULL)</f>
        <v>0</v>
      </c>
      <c r="BH156" s="64" cm="1">
        <f t="array" aca="1" ref="BH156" ca="1">IF(INDIRECT(ADDRESS(3+$AM156,22,,,"var"))&lt;&gt;"Carney Funnel (s/50g)",INDIRECT(ADDRESS(3+$AM156,22,,,"var")),NULL)</f>
        <v>0</v>
      </c>
      <c r="BI156" s="64" cm="1">
        <f t="array" aca="1" ref="BI156" ca="1">IF(INDIRECT(ADDRESS(3+$AM156,23,,,"var"))&lt;&gt;"Schuttdichte",INDIRECT(ADDRESS(3+$AM156,23,,,"var")),NULL)</f>
        <v>0</v>
      </c>
      <c r="BJ156" s="64" cm="1">
        <f t="array" aca="1" ref="BJ156" ca="1">IF(INDIRECT(ADDRESS(3+$AM156,24,,,"var"))&lt;&gt;"Klopfdichte",INDIRECT(ADDRESS(3+$AM156,24,,,"var")),NULL)</f>
        <v>0</v>
      </c>
      <c r="BK156" s="81"/>
      <c r="BL156" t="str">
        <f>var!AB$4</f>
        <v>parameter and powder check</v>
      </c>
      <c r="BM156" s="93">
        <v>20190329</v>
      </c>
      <c r="BO156"/>
    </row>
    <row r="157" spans="1:67">
      <c r="A157" s="75">
        <v>4</v>
      </c>
      <c r="B157" s="75">
        <v>83</v>
      </c>
      <c r="C157" s="10" t="str">
        <f>var!Z$5</f>
        <v>Aconity</v>
      </c>
      <c r="D157" s="10" t="str">
        <f>var!AG$6</f>
        <v>Alaf parameter development</v>
      </c>
      <c r="E157" s="10">
        <v>400</v>
      </c>
      <c r="F157" s="11">
        <v>1000</v>
      </c>
      <c r="G157" s="93">
        <v>30</v>
      </c>
      <c r="H157" s="93">
        <v>0.19</v>
      </c>
      <c r="I157" s="93">
        <v>300</v>
      </c>
      <c r="J157" s="10" t="str">
        <f>var!AD$2</f>
        <v>Density cube</v>
      </c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>
        <f t="shared" si="4"/>
        <v>20.52</v>
      </c>
      <c r="AI157" s="81">
        <f t="shared" si="5"/>
        <v>70.175438596491219</v>
      </c>
      <c r="AJ157" s="81"/>
      <c r="AK157" s="92">
        <v>96.47</v>
      </c>
      <c r="AL157" s="28" t="str" cm="1">
        <f t="array" aca="1" ref="AL157" ca="1">IF(INDIRECT(ADDRESS(3+AM157,2,,,"var"))&lt;&gt;"Name of powder",INDIRECT(ADDRESS(3+AM157,2,,,"var")),NULL)</f>
        <v>AlMgty80</v>
      </c>
      <c r="AM157" s="77">
        <v>-1</v>
      </c>
      <c r="AN157" s="81"/>
      <c r="AO157" s="61" cm="1">
        <f t="array" aca="1" ref="AO157" ca="1">IF(INDIRECT(ADDRESS(3+$AM157,3,,,"var"))&lt;&gt;"&lt;=&gt;",INDIRECT(ADDRESS(3+$AM157,3,,,"var")),NULL)</f>
        <v>0</v>
      </c>
      <c r="AP157" s="61" cm="1">
        <f t="array" aca="1" ref="AP157" ca="1">IF(INDIRECT(ADDRESS(3+$AM157,4,,,"var"))&lt;&gt;"Si",INDIRECT(ADDRESS(3+$AM157,4,,,"var")),NULL)</f>
        <v>0</v>
      </c>
      <c r="AQ157" s="61" cm="1">
        <f t="array" aca="1" ref="AQ157" ca="1">IF(INDIRECT(ADDRESS(3+$AM157,5,,,"var"))&lt;&gt;"&lt;=&gt;",INDIRECT(ADDRESS(3+$AM157,5,,,"var")),NULL)</f>
        <v>0</v>
      </c>
      <c r="AR157" s="61" cm="1">
        <f t="array" aca="1" ref="AR157" ca="1">IF(INDIRECT(ADDRESS(3+$AM157,6,,,"var"))&lt;&gt;"Fe",INDIRECT(ADDRESS(3+$AM157,6,,,"var")),NULL)</f>
        <v>0.15</v>
      </c>
      <c r="AS157" s="61" t="str" cm="1">
        <f t="array" aca="1" ref="AS157" ca="1">IF(INDIRECT(ADDRESS(3+$AM157,7,,,"var"))&lt;&gt;"&lt;=&gt;",INDIRECT(ADDRESS(3+$AM157,7,,,"var")),NULL)</f>
        <v>&lt;</v>
      </c>
      <c r="AT157" s="61" cm="1">
        <f t="array" aca="1" ref="AT157" ca="1">IF(INDIRECT(ADDRESS(3+$AM157,8,,,"var"))&lt;&gt;"Cu",INDIRECT(ADDRESS(3+$AM157,8,,,"var")),NULL)</f>
        <v>0.01</v>
      </c>
      <c r="AU157" s="61" cm="1">
        <f t="array" aca="1" ref="AU157" ca="1">IF(INDIRECT(ADDRESS(3+$AM157,9,,,"var"))&lt;&gt;"&lt;=&gt;",INDIRECT(ADDRESS(3+$AM157,9,,,"var")),NULL)</f>
        <v>0</v>
      </c>
      <c r="AV157" s="61" cm="1">
        <f t="array" aca="1" ref="AV157" ca="1">IF(INDIRECT(ADDRESS(3+$AM157,10,,,"var"))&lt;&gt;"Mn",INDIRECT(ADDRESS(3+$AM157,10,,,"var")),NULL)</f>
        <v>0</v>
      </c>
      <c r="AW157" s="61" cm="1">
        <f t="array" aca="1" ref="AW157" ca="1">IF(INDIRECT(ADDRESS(3+$AM157,11,,,"var"))&lt;&gt;"&lt;=&gt;",INDIRECT(ADDRESS(3+$AM157,11,,,"var")),NULL)</f>
        <v>0</v>
      </c>
      <c r="AX157" s="61" cm="1">
        <f t="array" aca="1" ref="AX157" ca="1">IF(INDIRECT(ADDRESS(3+$AM157,12,,,"var"))&lt;&gt;"Mg",INDIRECT(ADDRESS(3+$AM157,12,,,"var")),NULL)</f>
        <v>8.32</v>
      </c>
      <c r="AY157" s="61" cm="1">
        <f t="array" aca="1" ref="AY157" ca="1">IF(INDIRECT(ADDRESS(3+$AM157,13,,,"var"))&lt;&gt;"&lt;=&gt;",INDIRECT(ADDRESS(3+$AM157,13,,,"var")),NULL)</f>
        <v>0</v>
      </c>
      <c r="AZ157" s="61" cm="1">
        <f t="array" aca="1" ref="AZ157" ca="1">IF(INDIRECT(ADDRESS(3+$AM157,14,,,"var"))&lt;&gt;"Be",INDIRECT(ADDRESS(3+$AM157,14,,,"var")),NULL)</f>
        <v>0</v>
      </c>
      <c r="BA157" s="61" cm="1">
        <f t="array" aca="1" ref="BA157" ca="1">IF(INDIRECT(ADDRESS(3+$AM157,15,,,"var"))&lt;&gt;"&lt;=&gt;",INDIRECT(ADDRESS(3+$AM157,15,,,"var")),NULL)</f>
        <v>0</v>
      </c>
      <c r="BB157" s="61" cm="1">
        <f t="array" aca="1" ref="BB157" ca="1">IF(INDIRECT(ADDRESS(3+$AM157,16,,,"var"))&lt;&gt;"Zn",INDIRECT(ADDRESS(3+$AM157,16,,,"var")),NULL)</f>
        <v>0</v>
      </c>
      <c r="BC157" s="61" t="str" cm="1">
        <f t="array" aca="1" ref="BC157" ca="1">IF(INDIRECT(ADDRESS(3+$AM157,17,,,"var"))&lt;&gt;"&lt;=&gt;",INDIRECT(ADDRESS(3+$AM157,17,,,"var")),NULL)</f>
        <v>&lt;</v>
      </c>
      <c r="BD157" s="61" cm="1">
        <f t="array" aca="1" ref="BD157" ca="1">IF(INDIRECT(ADDRESS(3+$AM157,18,,,"var"))&lt;&gt;"Ti",INDIRECT(ADDRESS(3+$AM157,18,,,"var")),NULL)</f>
        <v>0.01</v>
      </c>
      <c r="BE157" s="64" cm="1">
        <f t="array" aca="1" ref="BE157" ca="1">IF(INDIRECT(ADDRESS(3+$AM157,19,,,"var"))&lt;&gt;"D10",INDIRECT(ADDRESS(3+$AM157,19,,,"var")),NULL)</f>
        <v>0</v>
      </c>
      <c r="BF157" s="64" cm="1">
        <f t="array" aca="1" ref="BF157" ca="1">IF(INDIRECT(ADDRESS(3+$AM157,20,,,"var"))&lt;&gt;"D50",INDIRECT(ADDRESS(3+$AM157,20,,,"var")),NULL)</f>
        <v>0</v>
      </c>
      <c r="BG157" s="64" cm="1">
        <f t="array" aca="1" ref="BG157" ca="1">IF(INDIRECT(ADDRESS(3+$AM157,21,,,"var"))&lt;&gt;"D90",INDIRECT(ADDRESS(3+$AM157,21,,,"var")),NULL)</f>
        <v>0</v>
      </c>
      <c r="BH157" s="64" cm="1">
        <f t="array" aca="1" ref="BH157" ca="1">IF(INDIRECT(ADDRESS(3+$AM157,22,,,"var"))&lt;&gt;"Carney Funnel (s/50g)",INDIRECT(ADDRESS(3+$AM157,22,,,"var")),NULL)</f>
        <v>0</v>
      </c>
      <c r="BI157" s="64" cm="1">
        <f t="array" aca="1" ref="BI157" ca="1">IF(INDIRECT(ADDRESS(3+$AM157,23,,,"var"))&lt;&gt;"Schuttdichte",INDIRECT(ADDRESS(3+$AM157,23,,,"var")),NULL)</f>
        <v>0</v>
      </c>
      <c r="BJ157" s="64" cm="1">
        <f t="array" aca="1" ref="BJ157" ca="1">IF(INDIRECT(ADDRESS(3+$AM157,24,,,"var"))&lt;&gt;"Klopfdichte",INDIRECT(ADDRESS(3+$AM157,24,,,"var")),NULL)</f>
        <v>0</v>
      </c>
      <c r="BK157" s="81"/>
      <c r="BL157" t="str">
        <f>var!AB$4</f>
        <v>parameter and powder check</v>
      </c>
      <c r="BM157" s="93">
        <v>20190328</v>
      </c>
      <c r="BO157"/>
    </row>
    <row r="158" spans="1:67">
      <c r="A158" s="75">
        <v>4</v>
      </c>
      <c r="B158" s="75">
        <v>84</v>
      </c>
      <c r="C158" s="10" t="str">
        <f>var!Z$5</f>
        <v>Aconity</v>
      </c>
      <c r="D158" s="10" t="str">
        <f>var!AG$6</f>
        <v>Alaf parameter development</v>
      </c>
      <c r="E158" s="10">
        <v>400</v>
      </c>
      <c r="F158" s="11">
        <v>1000</v>
      </c>
      <c r="G158" s="93">
        <v>30</v>
      </c>
      <c r="H158" s="93">
        <v>0.19</v>
      </c>
      <c r="I158" s="93">
        <v>400</v>
      </c>
      <c r="J158" s="10" t="str">
        <f>var!AD$2</f>
        <v>Density cube</v>
      </c>
      <c r="L158" s="81"/>
      <c r="M158" s="28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23">
        <f t="shared" si="4"/>
        <v>20.52</v>
      </c>
      <c r="AI158" s="23">
        <f t="shared" si="5"/>
        <v>70.175438596491219</v>
      </c>
      <c r="AJ158" s="81"/>
      <c r="AK158" s="92">
        <v>96.4</v>
      </c>
      <c r="AL158" s="28" t="str" cm="1">
        <f t="array" aca="1" ref="AL158" ca="1">IF(INDIRECT(ADDRESS(3+AM158,2,,,"var"))&lt;&gt;"Name of powder",INDIRECT(ADDRESS(3+AM158,2,,,"var")),NULL)</f>
        <v>AlMgty80</v>
      </c>
      <c r="AM158" s="77">
        <v>-1</v>
      </c>
      <c r="AN158" s="81"/>
      <c r="AO158" s="61" cm="1">
        <f t="array" aca="1" ref="AO158" ca="1">IF(INDIRECT(ADDRESS(3+$AM158,3,,,"var"))&lt;&gt;"&lt;=&gt;",INDIRECT(ADDRESS(3+$AM158,3,,,"var")),NULL)</f>
        <v>0</v>
      </c>
      <c r="AP158" s="61" cm="1">
        <f t="array" aca="1" ref="AP158" ca="1">IF(INDIRECT(ADDRESS(3+$AM158,4,,,"var"))&lt;&gt;"Si",INDIRECT(ADDRESS(3+$AM158,4,,,"var")),NULL)</f>
        <v>0</v>
      </c>
      <c r="AQ158" s="61" cm="1">
        <f t="array" aca="1" ref="AQ158" ca="1">IF(INDIRECT(ADDRESS(3+$AM158,5,,,"var"))&lt;&gt;"&lt;=&gt;",INDIRECT(ADDRESS(3+$AM158,5,,,"var")),NULL)</f>
        <v>0</v>
      </c>
      <c r="AR158" s="61" cm="1">
        <f t="array" aca="1" ref="AR158" ca="1">IF(INDIRECT(ADDRESS(3+$AM158,6,,,"var"))&lt;&gt;"Fe",INDIRECT(ADDRESS(3+$AM158,6,,,"var")),NULL)</f>
        <v>0.15</v>
      </c>
      <c r="AS158" s="61" t="str" cm="1">
        <f t="array" aca="1" ref="AS158" ca="1">IF(INDIRECT(ADDRESS(3+$AM158,7,,,"var"))&lt;&gt;"&lt;=&gt;",INDIRECT(ADDRESS(3+$AM158,7,,,"var")),NULL)</f>
        <v>&lt;</v>
      </c>
      <c r="AT158" s="61" cm="1">
        <f t="array" aca="1" ref="AT158" ca="1">IF(INDIRECT(ADDRESS(3+$AM158,8,,,"var"))&lt;&gt;"Cu",INDIRECT(ADDRESS(3+$AM158,8,,,"var")),NULL)</f>
        <v>0.01</v>
      </c>
      <c r="AU158" s="61" cm="1">
        <f t="array" aca="1" ref="AU158" ca="1">IF(INDIRECT(ADDRESS(3+$AM158,9,,,"var"))&lt;&gt;"&lt;=&gt;",INDIRECT(ADDRESS(3+$AM158,9,,,"var")),NULL)</f>
        <v>0</v>
      </c>
      <c r="AV158" s="61" cm="1">
        <f t="array" aca="1" ref="AV158" ca="1">IF(INDIRECT(ADDRESS(3+$AM158,10,,,"var"))&lt;&gt;"Mn",INDIRECT(ADDRESS(3+$AM158,10,,,"var")),NULL)</f>
        <v>0</v>
      </c>
      <c r="AW158" s="61" cm="1">
        <f t="array" aca="1" ref="AW158" ca="1">IF(INDIRECT(ADDRESS(3+$AM158,11,,,"var"))&lt;&gt;"&lt;=&gt;",INDIRECT(ADDRESS(3+$AM158,11,,,"var")),NULL)</f>
        <v>0</v>
      </c>
      <c r="AX158" s="61" cm="1">
        <f t="array" aca="1" ref="AX158" ca="1">IF(INDIRECT(ADDRESS(3+$AM158,12,,,"var"))&lt;&gt;"Mg",INDIRECT(ADDRESS(3+$AM158,12,,,"var")),NULL)</f>
        <v>8.32</v>
      </c>
      <c r="AY158" s="61" cm="1">
        <f t="array" aca="1" ref="AY158" ca="1">IF(INDIRECT(ADDRESS(3+$AM158,13,,,"var"))&lt;&gt;"&lt;=&gt;",INDIRECT(ADDRESS(3+$AM158,13,,,"var")),NULL)</f>
        <v>0</v>
      </c>
      <c r="AZ158" s="61" cm="1">
        <f t="array" aca="1" ref="AZ158" ca="1">IF(INDIRECT(ADDRESS(3+$AM158,14,,,"var"))&lt;&gt;"Be",INDIRECT(ADDRESS(3+$AM158,14,,,"var")),NULL)</f>
        <v>0</v>
      </c>
      <c r="BA158" s="61" cm="1">
        <f t="array" aca="1" ref="BA158" ca="1">IF(INDIRECT(ADDRESS(3+$AM158,15,,,"var"))&lt;&gt;"&lt;=&gt;",INDIRECT(ADDRESS(3+$AM158,15,,,"var")),NULL)</f>
        <v>0</v>
      </c>
      <c r="BB158" s="61" cm="1">
        <f t="array" aca="1" ref="BB158" ca="1">IF(INDIRECT(ADDRESS(3+$AM158,16,,,"var"))&lt;&gt;"Zn",INDIRECT(ADDRESS(3+$AM158,16,,,"var")),NULL)</f>
        <v>0</v>
      </c>
      <c r="BC158" s="61" t="str" cm="1">
        <f t="array" aca="1" ref="BC158" ca="1">IF(INDIRECT(ADDRESS(3+$AM158,17,,,"var"))&lt;&gt;"&lt;=&gt;",INDIRECT(ADDRESS(3+$AM158,17,,,"var")),NULL)</f>
        <v>&lt;</v>
      </c>
      <c r="BD158" s="61" cm="1">
        <f t="array" aca="1" ref="BD158" ca="1">IF(INDIRECT(ADDRESS(3+$AM158,18,,,"var"))&lt;&gt;"Ti",INDIRECT(ADDRESS(3+$AM158,18,,,"var")),NULL)</f>
        <v>0.01</v>
      </c>
      <c r="BE158" s="64" cm="1">
        <f t="array" aca="1" ref="BE158" ca="1">IF(INDIRECT(ADDRESS(3+$AM158,19,,,"var"))&lt;&gt;"D10",INDIRECT(ADDRESS(3+$AM158,19,,,"var")),NULL)</f>
        <v>0</v>
      </c>
      <c r="BF158" s="64" cm="1">
        <f t="array" aca="1" ref="BF158" ca="1">IF(INDIRECT(ADDRESS(3+$AM158,20,,,"var"))&lt;&gt;"D50",INDIRECT(ADDRESS(3+$AM158,20,,,"var")),NULL)</f>
        <v>0</v>
      </c>
      <c r="BG158" s="64" cm="1">
        <f t="array" aca="1" ref="BG158" ca="1">IF(INDIRECT(ADDRESS(3+$AM158,21,,,"var"))&lt;&gt;"D90",INDIRECT(ADDRESS(3+$AM158,21,,,"var")),NULL)</f>
        <v>0</v>
      </c>
      <c r="BH158" s="64" cm="1">
        <f t="array" aca="1" ref="BH158" ca="1">IF(INDIRECT(ADDRESS(3+$AM158,22,,,"var"))&lt;&gt;"Carney Funnel (s/50g)",INDIRECT(ADDRESS(3+$AM158,22,,,"var")),NULL)</f>
        <v>0</v>
      </c>
      <c r="BI158" s="64" cm="1">
        <f t="array" aca="1" ref="BI158" ca="1">IF(INDIRECT(ADDRESS(3+$AM158,23,,,"var"))&lt;&gt;"Schuttdichte",INDIRECT(ADDRESS(3+$AM158,23,,,"var")),NULL)</f>
        <v>0</v>
      </c>
      <c r="BJ158" s="64" cm="1">
        <f t="array" aca="1" ref="BJ158" ca="1">IF(INDIRECT(ADDRESS(3+$AM158,24,,,"var"))&lt;&gt;"Klopfdichte",INDIRECT(ADDRESS(3+$AM158,24,,,"var")),NULL)</f>
        <v>0</v>
      </c>
      <c r="BK158" s="81"/>
      <c r="BL158" t="str">
        <f>var!AB$4</f>
        <v>parameter and powder check</v>
      </c>
      <c r="BM158" s="93">
        <v>20190329</v>
      </c>
      <c r="BO158"/>
    </row>
    <row r="159" spans="1:67">
      <c r="A159" s="75">
        <v>4</v>
      </c>
      <c r="B159" s="75">
        <v>85</v>
      </c>
      <c r="C159" s="10" t="str">
        <f>var!Z$5</f>
        <v>Aconity</v>
      </c>
      <c r="D159" s="10" t="str">
        <f>var!AG$6</f>
        <v>Alaf parameter development</v>
      </c>
      <c r="E159" s="10">
        <v>400</v>
      </c>
      <c r="F159" s="11">
        <v>1000</v>
      </c>
      <c r="G159" s="93">
        <v>30</v>
      </c>
      <c r="H159" s="93">
        <v>0.19</v>
      </c>
      <c r="I159" s="93">
        <v>200</v>
      </c>
      <c r="J159" s="10" t="str">
        <f>var!AD$2</f>
        <v>Density cube</v>
      </c>
      <c r="L159" s="81"/>
      <c r="M159" s="28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23">
        <f t="shared" si="4"/>
        <v>20.52</v>
      </c>
      <c r="AI159" s="23">
        <f t="shared" si="5"/>
        <v>70.175438596491219</v>
      </c>
      <c r="AJ159" s="81"/>
      <c r="AK159" s="92">
        <v>96.39</v>
      </c>
      <c r="AL159" s="28" t="str" cm="1">
        <f t="array" aca="1" ref="AL159" ca="1">IF(INDIRECT(ADDRESS(3+AM159,2,,,"var"))&lt;&gt;"Name of powder",INDIRECT(ADDRESS(3+AM159,2,,,"var")),NULL)</f>
        <v>AlMgty80</v>
      </c>
      <c r="AM159" s="77">
        <v>-1</v>
      </c>
      <c r="AN159" s="81"/>
      <c r="AO159" s="61" cm="1">
        <f t="array" aca="1" ref="AO159" ca="1">IF(INDIRECT(ADDRESS(3+$AM159,3,,,"var"))&lt;&gt;"&lt;=&gt;",INDIRECT(ADDRESS(3+$AM159,3,,,"var")),NULL)</f>
        <v>0</v>
      </c>
      <c r="AP159" s="61" cm="1">
        <f t="array" aca="1" ref="AP159" ca="1">IF(INDIRECT(ADDRESS(3+$AM159,4,,,"var"))&lt;&gt;"Si",INDIRECT(ADDRESS(3+$AM159,4,,,"var")),NULL)</f>
        <v>0</v>
      </c>
      <c r="AQ159" s="61" cm="1">
        <f t="array" aca="1" ref="AQ159" ca="1">IF(INDIRECT(ADDRESS(3+$AM159,5,,,"var"))&lt;&gt;"&lt;=&gt;",INDIRECT(ADDRESS(3+$AM159,5,,,"var")),NULL)</f>
        <v>0</v>
      </c>
      <c r="AR159" s="61" cm="1">
        <f t="array" aca="1" ref="AR159" ca="1">IF(INDIRECT(ADDRESS(3+$AM159,6,,,"var"))&lt;&gt;"Fe",INDIRECT(ADDRESS(3+$AM159,6,,,"var")),NULL)</f>
        <v>0.15</v>
      </c>
      <c r="AS159" s="61" t="str" cm="1">
        <f t="array" aca="1" ref="AS159" ca="1">IF(INDIRECT(ADDRESS(3+$AM159,7,,,"var"))&lt;&gt;"&lt;=&gt;",INDIRECT(ADDRESS(3+$AM159,7,,,"var")),NULL)</f>
        <v>&lt;</v>
      </c>
      <c r="AT159" s="61" cm="1">
        <f t="array" aca="1" ref="AT159" ca="1">IF(INDIRECT(ADDRESS(3+$AM159,8,,,"var"))&lt;&gt;"Cu",INDIRECT(ADDRESS(3+$AM159,8,,,"var")),NULL)</f>
        <v>0.01</v>
      </c>
      <c r="AU159" s="61" cm="1">
        <f t="array" aca="1" ref="AU159" ca="1">IF(INDIRECT(ADDRESS(3+$AM159,9,,,"var"))&lt;&gt;"&lt;=&gt;",INDIRECT(ADDRESS(3+$AM159,9,,,"var")),NULL)</f>
        <v>0</v>
      </c>
      <c r="AV159" s="61" cm="1">
        <f t="array" aca="1" ref="AV159" ca="1">IF(INDIRECT(ADDRESS(3+$AM159,10,,,"var"))&lt;&gt;"Mn",INDIRECT(ADDRESS(3+$AM159,10,,,"var")),NULL)</f>
        <v>0</v>
      </c>
      <c r="AW159" s="61" cm="1">
        <f t="array" aca="1" ref="AW159" ca="1">IF(INDIRECT(ADDRESS(3+$AM159,11,,,"var"))&lt;&gt;"&lt;=&gt;",INDIRECT(ADDRESS(3+$AM159,11,,,"var")),NULL)</f>
        <v>0</v>
      </c>
      <c r="AX159" s="61" cm="1">
        <f t="array" aca="1" ref="AX159" ca="1">IF(INDIRECT(ADDRESS(3+$AM159,12,,,"var"))&lt;&gt;"Mg",INDIRECT(ADDRESS(3+$AM159,12,,,"var")),NULL)</f>
        <v>8.32</v>
      </c>
      <c r="AY159" s="61" cm="1">
        <f t="array" aca="1" ref="AY159" ca="1">IF(INDIRECT(ADDRESS(3+$AM159,13,,,"var"))&lt;&gt;"&lt;=&gt;",INDIRECT(ADDRESS(3+$AM159,13,,,"var")),NULL)</f>
        <v>0</v>
      </c>
      <c r="AZ159" s="61" cm="1">
        <f t="array" aca="1" ref="AZ159" ca="1">IF(INDIRECT(ADDRESS(3+$AM159,14,,,"var"))&lt;&gt;"Be",INDIRECT(ADDRESS(3+$AM159,14,,,"var")),NULL)</f>
        <v>0</v>
      </c>
      <c r="BA159" s="61" cm="1">
        <f t="array" aca="1" ref="BA159" ca="1">IF(INDIRECT(ADDRESS(3+$AM159,15,,,"var"))&lt;&gt;"&lt;=&gt;",INDIRECT(ADDRESS(3+$AM159,15,,,"var")),NULL)</f>
        <v>0</v>
      </c>
      <c r="BB159" s="61" cm="1">
        <f t="array" aca="1" ref="BB159" ca="1">IF(INDIRECT(ADDRESS(3+$AM159,16,,,"var"))&lt;&gt;"Zn",INDIRECT(ADDRESS(3+$AM159,16,,,"var")),NULL)</f>
        <v>0</v>
      </c>
      <c r="BC159" s="61" t="str" cm="1">
        <f t="array" aca="1" ref="BC159" ca="1">IF(INDIRECT(ADDRESS(3+$AM159,17,,,"var"))&lt;&gt;"&lt;=&gt;",INDIRECT(ADDRESS(3+$AM159,17,,,"var")),NULL)</f>
        <v>&lt;</v>
      </c>
      <c r="BD159" s="61" cm="1">
        <f t="array" aca="1" ref="BD159" ca="1">IF(INDIRECT(ADDRESS(3+$AM159,18,,,"var"))&lt;&gt;"Ti",INDIRECT(ADDRESS(3+$AM159,18,,,"var")),NULL)</f>
        <v>0.01</v>
      </c>
      <c r="BE159" s="64" cm="1">
        <f t="array" aca="1" ref="BE159" ca="1">IF(INDIRECT(ADDRESS(3+$AM159,19,,,"var"))&lt;&gt;"D10",INDIRECT(ADDRESS(3+$AM159,19,,,"var")),NULL)</f>
        <v>0</v>
      </c>
      <c r="BF159" s="64" cm="1">
        <f t="array" aca="1" ref="BF159" ca="1">IF(INDIRECT(ADDRESS(3+$AM159,20,,,"var"))&lt;&gt;"D50",INDIRECT(ADDRESS(3+$AM159,20,,,"var")),NULL)</f>
        <v>0</v>
      </c>
      <c r="BG159" s="64" cm="1">
        <f t="array" aca="1" ref="BG159" ca="1">IF(INDIRECT(ADDRESS(3+$AM159,21,,,"var"))&lt;&gt;"D90",INDIRECT(ADDRESS(3+$AM159,21,,,"var")),NULL)</f>
        <v>0</v>
      </c>
      <c r="BH159" s="64" cm="1">
        <f t="array" aca="1" ref="BH159" ca="1">IF(INDIRECT(ADDRESS(3+$AM159,22,,,"var"))&lt;&gt;"Carney Funnel (s/50g)",INDIRECT(ADDRESS(3+$AM159,22,,,"var")),NULL)</f>
        <v>0</v>
      </c>
      <c r="BI159" s="64" cm="1">
        <f t="array" aca="1" ref="BI159" ca="1">IF(INDIRECT(ADDRESS(3+$AM159,23,,,"var"))&lt;&gt;"Schuttdichte",INDIRECT(ADDRESS(3+$AM159,23,,,"var")),NULL)</f>
        <v>0</v>
      </c>
      <c r="BJ159" s="64" cm="1">
        <f t="array" aca="1" ref="BJ159" ca="1">IF(INDIRECT(ADDRESS(3+$AM159,24,,,"var"))&lt;&gt;"Klopfdichte",INDIRECT(ADDRESS(3+$AM159,24,,,"var")),NULL)</f>
        <v>0</v>
      </c>
      <c r="BK159" s="81"/>
      <c r="BL159" t="str">
        <f>var!AB$4</f>
        <v>parameter and powder check</v>
      </c>
      <c r="BM159" s="93">
        <v>20190319</v>
      </c>
      <c r="BO159"/>
    </row>
    <row r="160" spans="1:67">
      <c r="A160" s="75">
        <v>4</v>
      </c>
      <c r="B160" s="75">
        <v>86</v>
      </c>
      <c r="C160" s="10" t="str">
        <f>var!Z$5</f>
        <v>Aconity</v>
      </c>
      <c r="D160" s="10" t="str">
        <f>var!AG$6</f>
        <v>Alaf parameter development</v>
      </c>
      <c r="E160" s="10">
        <v>400</v>
      </c>
      <c r="F160" s="11">
        <v>1500</v>
      </c>
      <c r="G160" s="93">
        <v>30</v>
      </c>
      <c r="H160" s="93">
        <v>0.19</v>
      </c>
      <c r="I160" s="93">
        <v>300</v>
      </c>
      <c r="J160" s="10" t="str">
        <f>var!AD$2</f>
        <v>Density cube</v>
      </c>
      <c r="L160" s="81"/>
      <c r="M160" s="28"/>
      <c r="N160" s="81"/>
      <c r="O160" s="81"/>
      <c r="P160" s="81"/>
      <c r="Q160" s="81"/>
      <c r="Y160" s="81"/>
      <c r="Z160" s="81"/>
      <c r="AA160" s="81"/>
      <c r="AB160" s="81"/>
      <c r="AC160" s="81"/>
      <c r="AF160" s="81"/>
      <c r="AH160" s="23">
        <f t="shared" si="4"/>
        <v>30.780000000000005</v>
      </c>
      <c r="AI160" s="23">
        <f t="shared" si="5"/>
        <v>46.783625730994146</v>
      </c>
      <c r="AJ160" s="81"/>
      <c r="AK160" s="92">
        <v>96.33</v>
      </c>
      <c r="AL160" s="81" t="str" cm="1">
        <f t="array" aca="1" ref="AL160" ca="1">IF(INDIRECT(ADDRESS(3+AM160,2,,,"var"))&lt;&gt;"Name of powder",INDIRECT(ADDRESS(3+AM160,2,,,"var")),NULL)</f>
        <v>AlMgty80</v>
      </c>
      <c r="AM160" s="77">
        <v>-1</v>
      </c>
      <c r="AN160" s="81"/>
      <c r="AO160" s="61" cm="1">
        <f t="array" aca="1" ref="AO160" ca="1">IF(INDIRECT(ADDRESS(3+$AM160,3,,,"var"))&lt;&gt;"&lt;=&gt;",INDIRECT(ADDRESS(3+$AM160,3,,,"var")),NULL)</f>
        <v>0</v>
      </c>
      <c r="AP160" s="61" cm="1">
        <f t="array" aca="1" ref="AP160" ca="1">IF(INDIRECT(ADDRESS(3+$AM160,4,,,"var"))&lt;&gt;"Si",INDIRECT(ADDRESS(3+$AM160,4,,,"var")),NULL)</f>
        <v>0</v>
      </c>
      <c r="AQ160" s="61" cm="1">
        <f t="array" aca="1" ref="AQ160" ca="1">IF(INDIRECT(ADDRESS(3+$AM160,5,,,"var"))&lt;&gt;"&lt;=&gt;",INDIRECT(ADDRESS(3+$AM160,5,,,"var")),NULL)</f>
        <v>0</v>
      </c>
      <c r="AR160" s="61" cm="1">
        <f t="array" aca="1" ref="AR160" ca="1">IF(INDIRECT(ADDRESS(3+$AM160,6,,,"var"))&lt;&gt;"Fe",INDIRECT(ADDRESS(3+$AM160,6,,,"var")),NULL)</f>
        <v>0.15</v>
      </c>
      <c r="AS160" s="61" t="str" cm="1">
        <f t="array" aca="1" ref="AS160" ca="1">IF(INDIRECT(ADDRESS(3+$AM160,7,,,"var"))&lt;&gt;"&lt;=&gt;",INDIRECT(ADDRESS(3+$AM160,7,,,"var")),NULL)</f>
        <v>&lt;</v>
      </c>
      <c r="AT160" s="61" cm="1">
        <f t="array" aca="1" ref="AT160" ca="1">IF(INDIRECT(ADDRESS(3+$AM160,8,,,"var"))&lt;&gt;"Cu",INDIRECT(ADDRESS(3+$AM160,8,,,"var")),NULL)</f>
        <v>0.01</v>
      </c>
      <c r="AU160" s="61" cm="1">
        <f t="array" aca="1" ref="AU160" ca="1">IF(INDIRECT(ADDRESS(3+$AM160,9,,,"var"))&lt;&gt;"&lt;=&gt;",INDIRECT(ADDRESS(3+$AM160,9,,,"var")),NULL)</f>
        <v>0</v>
      </c>
      <c r="AV160" s="61" cm="1">
        <f t="array" aca="1" ref="AV160" ca="1">IF(INDIRECT(ADDRESS(3+$AM160,10,,,"var"))&lt;&gt;"Mn",INDIRECT(ADDRESS(3+$AM160,10,,,"var")),NULL)</f>
        <v>0</v>
      </c>
      <c r="AW160" s="61" cm="1">
        <f t="array" aca="1" ref="AW160" ca="1">IF(INDIRECT(ADDRESS(3+$AM160,11,,,"var"))&lt;&gt;"&lt;=&gt;",INDIRECT(ADDRESS(3+$AM160,11,,,"var")),NULL)</f>
        <v>0</v>
      </c>
      <c r="AX160" s="61" cm="1">
        <f t="array" aca="1" ref="AX160" ca="1">IF(INDIRECT(ADDRESS(3+$AM160,12,,,"var"))&lt;&gt;"Mg",INDIRECT(ADDRESS(3+$AM160,12,,,"var")),NULL)</f>
        <v>8.32</v>
      </c>
      <c r="AY160" s="61" cm="1">
        <f t="array" aca="1" ref="AY160" ca="1">IF(INDIRECT(ADDRESS(3+$AM160,13,,,"var"))&lt;&gt;"&lt;=&gt;",INDIRECT(ADDRESS(3+$AM160,13,,,"var")),NULL)</f>
        <v>0</v>
      </c>
      <c r="AZ160" s="61" cm="1">
        <f t="array" aca="1" ref="AZ160" ca="1">IF(INDIRECT(ADDRESS(3+$AM160,14,,,"var"))&lt;&gt;"Be",INDIRECT(ADDRESS(3+$AM160,14,,,"var")),NULL)</f>
        <v>0</v>
      </c>
      <c r="BA160" s="61" cm="1">
        <f t="array" aca="1" ref="BA160" ca="1">IF(INDIRECT(ADDRESS(3+$AM160,15,,,"var"))&lt;&gt;"&lt;=&gt;",INDIRECT(ADDRESS(3+$AM160,15,,,"var")),NULL)</f>
        <v>0</v>
      </c>
      <c r="BB160" s="61" cm="1">
        <f t="array" aca="1" ref="BB160" ca="1">IF(INDIRECT(ADDRESS(3+$AM160,16,,,"var"))&lt;&gt;"Zn",INDIRECT(ADDRESS(3+$AM160,16,,,"var")),NULL)</f>
        <v>0</v>
      </c>
      <c r="BC160" s="61" t="str" cm="1">
        <f t="array" aca="1" ref="BC160" ca="1">IF(INDIRECT(ADDRESS(3+$AM160,17,,,"var"))&lt;&gt;"&lt;=&gt;",INDIRECT(ADDRESS(3+$AM160,17,,,"var")),NULL)</f>
        <v>&lt;</v>
      </c>
      <c r="BD160" s="61" cm="1">
        <f t="array" aca="1" ref="BD160" ca="1">IF(INDIRECT(ADDRESS(3+$AM160,18,,,"var"))&lt;&gt;"Ti",INDIRECT(ADDRESS(3+$AM160,18,,,"var")),NULL)</f>
        <v>0.01</v>
      </c>
      <c r="BE160" s="64" cm="1">
        <f t="array" aca="1" ref="BE160" ca="1">IF(INDIRECT(ADDRESS(3+$AM160,19,,,"var"))&lt;&gt;"D10",INDIRECT(ADDRESS(3+$AM160,19,,,"var")),NULL)</f>
        <v>0</v>
      </c>
      <c r="BF160" s="64" cm="1">
        <f t="array" aca="1" ref="BF160" ca="1">IF(INDIRECT(ADDRESS(3+$AM160,20,,,"var"))&lt;&gt;"D50",INDIRECT(ADDRESS(3+$AM160,20,,,"var")),NULL)</f>
        <v>0</v>
      </c>
      <c r="BG160" s="64" cm="1">
        <f t="array" aca="1" ref="BG160" ca="1">IF(INDIRECT(ADDRESS(3+$AM160,21,,,"var"))&lt;&gt;"D90",INDIRECT(ADDRESS(3+$AM160,21,,,"var")),NULL)</f>
        <v>0</v>
      </c>
      <c r="BH160" s="64" cm="1">
        <f t="array" aca="1" ref="BH160" ca="1">IF(INDIRECT(ADDRESS(3+$AM160,22,,,"var"))&lt;&gt;"Carney Funnel (s/50g)",INDIRECT(ADDRESS(3+$AM160,22,,,"var")),NULL)</f>
        <v>0</v>
      </c>
      <c r="BI160" s="64" cm="1">
        <f t="array" aca="1" ref="BI160" ca="1">IF(INDIRECT(ADDRESS(3+$AM160,23,,,"var"))&lt;&gt;"Schuttdichte",INDIRECT(ADDRESS(3+$AM160,23,,,"var")),NULL)</f>
        <v>0</v>
      </c>
      <c r="BJ160" s="64" cm="1">
        <f t="array" aca="1" ref="BJ160" ca="1">IF(INDIRECT(ADDRESS(3+$AM160,24,,,"var"))&lt;&gt;"Klopfdichte",INDIRECT(ADDRESS(3+$AM160,24,,,"var")),NULL)</f>
        <v>0</v>
      </c>
      <c r="BK160" s="81"/>
      <c r="BL160" t="str">
        <f>var!AB$4</f>
        <v>parameter and powder check</v>
      </c>
      <c r="BM160" s="93">
        <v>20190328</v>
      </c>
      <c r="BO160"/>
    </row>
    <row r="161" spans="1:67">
      <c r="A161" s="75">
        <v>4</v>
      </c>
      <c r="B161" s="75">
        <v>87</v>
      </c>
      <c r="C161" s="10" t="str">
        <f>var!Z$5</f>
        <v>Aconity</v>
      </c>
      <c r="D161" s="10" t="str">
        <f>var!AG$6</f>
        <v>Alaf parameter development</v>
      </c>
      <c r="E161" s="10">
        <v>600</v>
      </c>
      <c r="F161" s="11">
        <v>1700</v>
      </c>
      <c r="G161" s="93">
        <v>30</v>
      </c>
      <c r="H161" s="93">
        <v>0.19</v>
      </c>
      <c r="I161" s="93">
        <v>30</v>
      </c>
      <c r="J161" s="10" t="str">
        <f>var!AD$2</f>
        <v>Density cube</v>
      </c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>
        <f t="shared" si="4"/>
        <v>34.884</v>
      </c>
      <c r="AI161" s="81">
        <f t="shared" si="5"/>
        <v>61.919504643962853</v>
      </c>
      <c r="AJ161" s="81"/>
      <c r="AK161" s="92">
        <v>96.29</v>
      </c>
      <c r="AL161" s="28" t="str" cm="1">
        <f t="array" aca="1" ref="AL161" ca="1">IF(INDIRECT(ADDRESS(3+AM161,2,,,"var"))&lt;&gt;"Name of powder",INDIRECT(ADDRESS(3+AM161,2,,,"var")),NULL)</f>
        <v>AlMgty80</v>
      </c>
      <c r="AM161" s="77">
        <v>-1</v>
      </c>
      <c r="AN161" s="81"/>
      <c r="AO161" s="61" cm="1">
        <f t="array" aca="1" ref="AO161" ca="1">IF(INDIRECT(ADDRESS(3+$AM161,3,,,"var"))&lt;&gt;"&lt;=&gt;",INDIRECT(ADDRESS(3+$AM161,3,,,"var")),NULL)</f>
        <v>0</v>
      </c>
      <c r="AP161" s="61" cm="1">
        <f t="array" aca="1" ref="AP161" ca="1">IF(INDIRECT(ADDRESS(3+$AM161,4,,,"var"))&lt;&gt;"Si",INDIRECT(ADDRESS(3+$AM161,4,,,"var")),NULL)</f>
        <v>0</v>
      </c>
      <c r="AQ161" s="61" cm="1">
        <f t="array" aca="1" ref="AQ161" ca="1">IF(INDIRECT(ADDRESS(3+$AM161,5,,,"var"))&lt;&gt;"&lt;=&gt;",INDIRECT(ADDRESS(3+$AM161,5,,,"var")),NULL)</f>
        <v>0</v>
      </c>
      <c r="AR161" s="61" cm="1">
        <f t="array" aca="1" ref="AR161" ca="1">IF(INDIRECT(ADDRESS(3+$AM161,6,,,"var"))&lt;&gt;"Fe",INDIRECT(ADDRESS(3+$AM161,6,,,"var")),NULL)</f>
        <v>0.15</v>
      </c>
      <c r="AS161" s="61" t="str" cm="1">
        <f t="array" aca="1" ref="AS161" ca="1">IF(INDIRECT(ADDRESS(3+$AM161,7,,,"var"))&lt;&gt;"&lt;=&gt;",INDIRECT(ADDRESS(3+$AM161,7,,,"var")),NULL)</f>
        <v>&lt;</v>
      </c>
      <c r="AT161" s="61" cm="1">
        <f t="array" aca="1" ref="AT161" ca="1">IF(INDIRECT(ADDRESS(3+$AM161,8,,,"var"))&lt;&gt;"Cu",INDIRECT(ADDRESS(3+$AM161,8,,,"var")),NULL)</f>
        <v>0.01</v>
      </c>
      <c r="AU161" s="61" cm="1">
        <f t="array" aca="1" ref="AU161" ca="1">IF(INDIRECT(ADDRESS(3+$AM161,9,,,"var"))&lt;&gt;"&lt;=&gt;",INDIRECT(ADDRESS(3+$AM161,9,,,"var")),NULL)</f>
        <v>0</v>
      </c>
      <c r="AV161" s="61" cm="1">
        <f t="array" aca="1" ref="AV161" ca="1">IF(INDIRECT(ADDRESS(3+$AM161,10,,,"var"))&lt;&gt;"Mn",INDIRECT(ADDRESS(3+$AM161,10,,,"var")),NULL)</f>
        <v>0</v>
      </c>
      <c r="AW161" s="61" cm="1">
        <f t="array" aca="1" ref="AW161" ca="1">IF(INDIRECT(ADDRESS(3+$AM161,11,,,"var"))&lt;&gt;"&lt;=&gt;",INDIRECT(ADDRESS(3+$AM161,11,,,"var")),NULL)</f>
        <v>0</v>
      </c>
      <c r="AX161" s="61" cm="1">
        <f t="array" aca="1" ref="AX161" ca="1">IF(INDIRECT(ADDRESS(3+$AM161,12,,,"var"))&lt;&gt;"Mg",INDIRECT(ADDRESS(3+$AM161,12,,,"var")),NULL)</f>
        <v>8.32</v>
      </c>
      <c r="AY161" s="61" cm="1">
        <f t="array" aca="1" ref="AY161" ca="1">IF(INDIRECT(ADDRESS(3+$AM161,13,,,"var"))&lt;&gt;"&lt;=&gt;",INDIRECT(ADDRESS(3+$AM161,13,,,"var")),NULL)</f>
        <v>0</v>
      </c>
      <c r="AZ161" s="61" cm="1">
        <f t="array" aca="1" ref="AZ161" ca="1">IF(INDIRECT(ADDRESS(3+$AM161,14,,,"var"))&lt;&gt;"Be",INDIRECT(ADDRESS(3+$AM161,14,,,"var")),NULL)</f>
        <v>0</v>
      </c>
      <c r="BA161" s="61" cm="1">
        <f t="array" aca="1" ref="BA161" ca="1">IF(INDIRECT(ADDRESS(3+$AM161,15,,,"var"))&lt;&gt;"&lt;=&gt;",INDIRECT(ADDRESS(3+$AM161,15,,,"var")),NULL)</f>
        <v>0</v>
      </c>
      <c r="BB161" s="61" cm="1">
        <f t="array" aca="1" ref="BB161" ca="1">IF(INDIRECT(ADDRESS(3+$AM161,16,,,"var"))&lt;&gt;"Zn",INDIRECT(ADDRESS(3+$AM161,16,,,"var")),NULL)</f>
        <v>0</v>
      </c>
      <c r="BC161" s="61" t="str" cm="1">
        <f t="array" aca="1" ref="BC161" ca="1">IF(INDIRECT(ADDRESS(3+$AM161,17,,,"var"))&lt;&gt;"&lt;=&gt;",INDIRECT(ADDRESS(3+$AM161,17,,,"var")),NULL)</f>
        <v>&lt;</v>
      </c>
      <c r="BD161" s="61" cm="1">
        <f t="array" aca="1" ref="BD161" ca="1">IF(INDIRECT(ADDRESS(3+$AM161,18,,,"var"))&lt;&gt;"Ti",INDIRECT(ADDRESS(3+$AM161,18,,,"var")),NULL)</f>
        <v>0.01</v>
      </c>
      <c r="BE161" s="64" cm="1">
        <f t="array" aca="1" ref="BE161" ca="1">IF(INDIRECT(ADDRESS(3+$AM161,19,,,"var"))&lt;&gt;"D10",INDIRECT(ADDRESS(3+$AM161,19,,,"var")),NULL)</f>
        <v>0</v>
      </c>
      <c r="BF161" s="64" cm="1">
        <f t="array" aca="1" ref="BF161" ca="1">IF(INDIRECT(ADDRESS(3+$AM161,20,,,"var"))&lt;&gt;"D50",INDIRECT(ADDRESS(3+$AM161,20,,,"var")),NULL)</f>
        <v>0</v>
      </c>
      <c r="BG161" s="64" cm="1">
        <f t="array" aca="1" ref="BG161" ca="1">IF(INDIRECT(ADDRESS(3+$AM161,21,,,"var"))&lt;&gt;"D90",INDIRECT(ADDRESS(3+$AM161,21,,,"var")),NULL)</f>
        <v>0</v>
      </c>
      <c r="BH161" s="64" cm="1">
        <f t="array" aca="1" ref="BH161" ca="1">IF(INDIRECT(ADDRESS(3+$AM161,22,,,"var"))&lt;&gt;"Carney Funnel (s/50g)",INDIRECT(ADDRESS(3+$AM161,22,,,"var")),NULL)</f>
        <v>0</v>
      </c>
      <c r="BI161" s="64" cm="1">
        <f t="array" aca="1" ref="BI161" ca="1">IF(INDIRECT(ADDRESS(3+$AM161,23,,,"var"))&lt;&gt;"Schuttdichte",INDIRECT(ADDRESS(3+$AM161,23,,,"var")),NULL)</f>
        <v>0</v>
      </c>
      <c r="BJ161" s="64" cm="1">
        <f t="array" aca="1" ref="BJ161" ca="1">IF(INDIRECT(ADDRESS(3+$AM161,24,,,"var"))&lt;&gt;"Klopfdichte",INDIRECT(ADDRESS(3+$AM161,24,,,"var")),NULL)</f>
        <v>0</v>
      </c>
      <c r="BK161" s="81"/>
      <c r="BL161" t="str">
        <f>var!AB$4</f>
        <v>parameter and powder check</v>
      </c>
      <c r="BM161" s="93">
        <v>20190321</v>
      </c>
      <c r="BO161"/>
    </row>
    <row r="162" spans="1:67">
      <c r="A162" s="75">
        <v>4</v>
      </c>
      <c r="B162" s="75">
        <v>88</v>
      </c>
      <c r="C162" s="10" t="str">
        <f>var!Z$5</f>
        <v>Aconity</v>
      </c>
      <c r="D162" s="10" t="str">
        <f>var!AG$6</f>
        <v>Alaf parameter development</v>
      </c>
      <c r="E162" s="10">
        <v>400</v>
      </c>
      <c r="F162" s="11">
        <v>1700</v>
      </c>
      <c r="G162" s="93">
        <v>30</v>
      </c>
      <c r="H162" s="93">
        <v>0.19</v>
      </c>
      <c r="I162" s="93">
        <v>400</v>
      </c>
      <c r="J162" s="10" t="str">
        <f>var!AD$2</f>
        <v>Density cube</v>
      </c>
      <c r="L162" s="81"/>
      <c r="M162" s="28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23">
        <f t="shared" si="4"/>
        <v>34.884</v>
      </c>
      <c r="AI162" s="23">
        <f t="shared" si="5"/>
        <v>41.279669762641902</v>
      </c>
      <c r="AJ162" s="81"/>
      <c r="AK162" s="92">
        <v>96.27</v>
      </c>
      <c r="AL162" s="28" t="str" cm="1">
        <f t="array" aca="1" ref="AL162" ca="1">IF(INDIRECT(ADDRESS(3+AM162,2,,,"var"))&lt;&gt;"Name of powder",INDIRECT(ADDRESS(3+AM162,2,,,"var")),NULL)</f>
        <v>AlMgty80</v>
      </c>
      <c r="AM162" s="77">
        <v>-1</v>
      </c>
      <c r="AN162" s="81"/>
      <c r="AO162" s="61" cm="1">
        <f t="array" aca="1" ref="AO162" ca="1">IF(INDIRECT(ADDRESS(3+$AM162,3,,,"var"))&lt;&gt;"&lt;=&gt;",INDIRECT(ADDRESS(3+$AM162,3,,,"var")),NULL)</f>
        <v>0</v>
      </c>
      <c r="AP162" s="61" cm="1">
        <f t="array" aca="1" ref="AP162" ca="1">IF(INDIRECT(ADDRESS(3+$AM162,4,,,"var"))&lt;&gt;"Si",INDIRECT(ADDRESS(3+$AM162,4,,,"var")),NULL)</f>
        <v>0</v>
      </c>
      <c r="AQ162" s="61" cm="1">
        <f t="array" aca="1" ref="AQ162" ca="1">IF(INDIRECT(ADDRESS(3+$AM162,5,,,"var"))&lt;&gt;"&lt;=&gt;",INDIRECT(ADDRESS(3+$AM162,5,,,"var")),NULL)</f>
        <v>0</v>
      </c>
      <c r="AR162" s="61" cm="1">
        <f t="array" aca="1" ref="AR162" ca="1">IF(INDIRECT(ADDRESS(3+$AM162,6,,,"var"))&lt;&gt;"Fe",INDIRECT(ADDRESS(3+$AM162,6,,,"var")),NULL)</f>
        <v>0.15</v>
      </c>
      <c r="AS162" s="61" t="str" cm="1">
        <f t="array" aca="1" ref="AS162" ca="1">IF(INDIRECT(ADDRESS(3+$AM162,7,,,"var"))&lt;&gt;"&lt;=&gt;",INDIRECT(ADDRESS(3+$AM162,7,,,"var")),NULL)</f>
        <v>&lt;</v>
      </c>
      <c r="AT162" s="61" cm="1">
        <f t="array" aca="1" ref="AT162" ca="1">IF(INDIRECT(ADDRESS(3+$AM162,8,,,"var"))&lt;&gt;"Cu",INDIRECT(ADDRESS(3+$AM162,8,,,"var")),NULL)</f>
        <v>0.01</v>
      </c>
      <c r="AU162" s="61" cm="1">
        <f t="array" aca="1" ref="AU162" ca="1">IF(INDIRECT(ADDRESS(3+$AM162,9,,,"var"))&lt;&gt;"&lt;=&gt;",INDIRECT(ADDRESS(3+$AM162,9,,,"var")),NULL)</f>
        <v>0</v>
      </c>
      <c r="AV162" s="61" cm="1">
        <f t="array" aca="1" ref="AV162" ca="1">IF(INDIRECT(ADDRESS(3+$AM162,10,,,"var"))&lt;&gt;"Mn",INDIRECT(ADDRESS(3+$AM162,10,,,"var")),NULL)</f>
        <v>0</v>
      </c>
      <c r="AW162" s="61" cm="1">
        <f t="array" aca="1" ref="AW162" ca="1">IF(INDIRECT(ADDRESS(3+$AM162,11,,,"var"))&lt;&gt;"&lt;=&gt;",INDIRECT(ADDRESS(3+$AM162,11,,,"var")),NULL)</f>
        <v>0</v>
      </c>
      <c r="AX162" s="61" cm="1">
        <f t="array" aca="1" ref="AX162" ca="1">IF(INDIRECT(ADDRESS(3+$AM162,12,,,"var"))&lt;&gt;"Mg",INDIRECT(ADDRESS(3+$AM162,12,,,"var")),NULL)</f>
        <v>8.32</v>
      </c>
      <c r="AY162" s="61" cm="1">
        <f t="array" aca="1" ref="AY162" ca="1">IF(INDIRECT(ADDRESS(3+$AM162,13,,,"var"))&lt;&gt;"&lt;=&gt;",INDIRECT(ADDRESS(3+$AM162,13,,,"var")),NULL)</f>
        <v>0</v>
      </c>
      <c r="AZ162" s="61" cm="1">
        <f t="array" aca="1" ref="AZ162" ca="1">IF(INDIRECT(ADDRESS(3+$AM162,14,,,"var"))&lt;&gt;"Be",INDIRECT(ADDRESS(3+$AM162,14,,,"var")),NULL)</f>
        <v>0</v>
      </c>
      <c r="BA162" s="61" cm="1">
        <f t="array" aca="1" ref="BA162" ca="1">IF(INDIRECT(ADDRESS(3+$AM162,15,,,"var"))&lt;&gt;"&lt;=&gt;",INDIRECT(ADDRESS(3+$AM162,15,,,"var")),NULL)</f>
        <v>0</v>
      </c>
      <c r="BB162" s="61" cm="1">
        <f t="array" aca="1" ref="BB162" ca="1">IF(INDIRECT(ADDRESS(3+$AM162,16,,,"var"))&lt;&gt;"Zn",INDIRECT(ADDRESS(3+$AM162,16,,,"var")),NULL)</f>
        <v>0</v>
      </c>
      <c r="BC162" s="61" t="str" cm="1">
        <f t="array" aca="1" ref="BC162" ca="1">IF(INDIRECT(ADDRESS(3+$AM162,17,,,"var"))&lt;&gt;"&lt;=&gt;",INDIRECT(ADDRESS(3+$AM162,17,,,"var")),NULL)</f>
        <v>&lt;</v>
      </c>
      <c r="BD162" s="61" cm="1">
        <f t="array" aca="1" ref="BD162" ca="1">IF(INDIRECT(ADDRESS(3+$AM162,18,,,"var"))&lt;&gt;"Ti",INDIRECT(ADDRESS(3+$AM162,18,,,"var")),NULL)</f>
        <v>0.01</v>
      </c>
      <c r="BE162" s="64" cm="1">
        <f t="array" aca="1" ref="BE162" ca="1">IF(INDIRECT(ADDRESS(3+$AM162,19,,,"var"))&lt;&gt;"D10",INDIRECT(ADDRESS(3+$AM162,19,,,"var")),NULL)</f>
        <v>0</v>
      </c>
      <c r="BF162" s="64" cm="1">
        <f t="array" aca="1" ref="BF162" ca="1">IF(INDIRECT(ADDRESS(3+$AM162,20,,,"var"))&lt;&gt;"D50",INDIRECT(ADDRESS(3+$AM162,20,,,"var")),NULL)</f>
        <v>0</v>
      </c>
      <c r="BG162" s="64" cm="1">
        <f t="array" aca="1" ref="BG162" ca="1">IF(INDIRECT(ADDRESS(3+$AM162,21,,,"var"))&lt;&gt;"D90",INDIRECT(ADDRESS(3+$AM162,21,,,"var")),NULL)</f>
        <v>0</v>
      </c>
      <c r="BH162" s="64" cm="1">
        <f t="array" aca="1" ref="BH162" ca="1">IF(INDIRECT(ADDRESS(3+$AM162,22,,,"var"))&lt;&gt;"Carney Funnel (s/50g)",INDIRECT(ADDRESS(3+$AM162,22,,,"var")),NULL)</f>
        <v>0</v>
      </c>
      <c r="BI162" s="64" cm="1">
        <f t="array" aca="1" ref="BI162" ca="1">IF(INDIRECT(ADDRESS(3+$AM162,23,,,"var"))&lt;&gt;"Schuttdichte",INDIRECT(ADDRESS(3+$AM162,23,,,"var")),NULL)</f>
        <v>0</v>
      </c>
      <c r="BJ162" s="64" cm="1">
        <f t="array" aca="1" ref="BJ162" ca="1">IF(INDIRECT(ADDRESS(3+$AM162,24,,,"var"))&lt;&gt;"Klopfdichte",INDIRECT(ADDRESS(3+$AM162,24,,,"var")),NULL)</f>
        <v>0</v>
      </c>
      <c r="BK162" s="81"/>
      <c r="BL162" t="str">
        <f>var!AB$4</f>
        <v>parameter and powder check</v>
      </c>
      <c r="BM162" s="93">
        <v>20190329</v>
      </c>
      <c r="BO162"/>
    </row>
    <row r="163" spans="1:67">
      <c r="A163" s="75">
        <v>4</v>
      </c>
      <c r="B163" s="75">
        <v>89</v>
      </c>
      <c r="C163" s="10" t="str">
        <f>var!Z$5</f>
        <v>Aconity</v>
      </c>
      <c r="D163" s="10" t="str">
        <f>var!AG$6</f>
        <v>Alaf parameter development</v>
      </c>
      <c r="E163" s="10">
        <v>400</v>
      </c>
      <c r="F163" s="11">
        <v>1500</v>
      </c>
      <c r="G163" s="93">
        <v>30</v>
      </c>
      <c r="H163" s="93">
        <v>0.21</v>
      </c>
      <c r="I163" s="93">
        <v>200</v>
      </c>
      <c r="J163" s="10" t="str">
        <f>var!AD$2</f>
        <v>Density cube</v>
      </c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>
        <f t="shared" si="4"/>
        <v>34.019999999999996</v>
      </c>
      <c r="AI163" s="81">
        <f t="shared" si="5"/>
        <v>42.328042328042329</v>
      </c>
      <c r="AJ163" s="81"/>
      <c r="AK163" s="92">
        <v>96.08</v>
      </c>
      <c r="AL163" s="28" t="str" cm="1">
        <f t="array" aca="1" ref="AL163" ca="1">IF(INDIRECT(ADDRESS(3+AM163,2,,,"var"))&lt;&gt;"Name of powder",INDIRECT(ADDRESS(3+AM163,2,,,"var")),NULL)</f>
        <v>AlMgty80</v>
      </c>
      <c r="AM163" s="77">
        <v>-1</v>
      </c>
      <c r="AN163" s="81"/>
      <c r="AO163" s="61" cm="1">
        <f t="array" aca="1" ref="AO163" ca="1">IF(INDIRECT(ADDRESS(3+$AM163,3,,,"var"))&lt;&gt;"&lt;=&gt;",INDIRECT(ADDRESS(3+$AM163,3,,,"var")),NULL)</f>
        <v>0</v>
      </c>
      <c r="AP163" s="61" cm="1">
        <f t="array" aca="1" ref="AP163" ca="1">IF(INDIRECT(ADDRESS(3+$AM163,4,,,"var"))&lt;&gt;"Si",INDIRECT(ADDRESS(3+$AM163,4,,,"var")),NULL)</f>
        <v>0</v>
      </c>
      <c r="AQ163" s="61" cm="1">
        <f t="array" aca="1" ref="AQ163" ca="1">IF(INDIRECT(ADDRESS(3+$AM163,5,,,"var"))&lt;&gt;"&lt;=&gt;",INDIRECT(ADDRESS(3+$AM163,5,,,"var")),NULL)</f>
        <v>0</v>
      </c>
      <c r="AR163" s="61" cm="1">
        <f t="array" aca="1" ref="AR163" ca="1">IF(INDIRECT(ADDRESS(3+$AM163,6,,,"var"))&lt;&gt;"Fe",INDIRECT(ADDRESS(3+$AM163,6,,,"var")),NULL)</f>
        <v>0.15</v>
      </c>
      <c r="AS163" s="61" t="str" cm="1">
        <f t="array" aca="1" ref="AS163" ca="1">IF(INDIRECT(ADDRESS(3+$AM163,7,,,"var"))&lt;&gt;"&lt;=&gt;",INDIRECT(ADDRESS(3+$AM163,7,,,"var")),NULL)</f>
        <v>&lt;</v>
      </c>
      <c r="AT163" s="61" cm="1">
        <f t="array" aca="1" ref="AT163" ca="1">IF(INDIRECT(ADDRESS(3+$AM163,8,,,"var"))&lt;&gt;"Cu",INDIRECT(ADDRESS(3+$AM163,8,,,"var")),NULL)</f>
        <v>0.01</v>
      </c>
      <c r="AU163" s="61" cm="1">
        <f t="array" aca="1" ref="AU163" ca="1">IF(INDIRECT(ADDRESS(3+$AM163,9,,,"var"))&lt;&gt;"&lt;=&gt;",INDIRECT(ADDRESS(3+$AM163,9,,,"var")),NULL)</f>
        <v>0</v>
      </c>
      <c r="AV163" s="61" cm="1">
        <f t="array" aca="1" ref="AV163" ca="1">IF(INDIRECT(ADDRESS(3+$AM163,10,,,"var"))&lt;&gt;"Mn",INDIRECT(ADDRESS(3+$AM163,10,,,"var")),NULL)</f>
        <v>0</v>
      </c>
      <c r="AW163" s="61" cm="1">
        <f t="array" aca="1" ref="AW163" ca="1">IF(INDIRECT(ADDRESS(3+$AM163,11,,,"var"))&lt;&gt;"&lt;=&gt;",INDIRECT(ADDRESS(3+$AM163,11,,,"var")),NULL)</f>
        <v>0</v>
      </c>
      <c r="AX163" s="61" cm="1">
        <f t="array" aca="1" ref="AX163" ca="1">IF(INDIRECT(ADDRESS(3+$AM163,12,,,"var"))&lt;&gt;"Mg",INDIRECT(ADDRESS(3+$AM163,12,,,"var")),NULL)</f>
        <v>8.32</v>
      </c>
      <c r="AY163" s="61" cm="1">
        <f t="array" aca="1" ref="AY163" ca="1">IF(INDIRECT(ADDRESS(3+$AM163,13,,,"var"))&lt;&gt;"&lt;=&gt;",INDIRECT(ADDRESS(3+$AM163,13,,,"var")),NULL)</f>
        <v>0</v>
      </c>
      <c r="AZ163" s="61" cm="1">
        <f t="array" aca="1" ref="AZ163" ca="1">IF(INDIRECT(ADDRESS(3+$AM163,14,,,"var"))&lt;&gt;"Be",INDIRECT(ADDRESS(3+$AM163,14,,,"var")),NULL)</f>
        <v>0</v>
      </c>
      <c r="BA163" s="61" cm="1">
        <f t="array" aca="1" ref="BA163" ca="1">IF(INDIRECT(ADDRESS(3+$AM163,15,,,"var"))&lt;&gt;"&lt;=&gt;",INDIRECT(ADDRESS(3+$AM163,15,,,"var")),NULL)</f>
        <v>0</v>
      </c>
      <c r="BB163" s="61" cm="1">
        <f t="array" aca="1" ref="BB163" ca="1">IF(INDIRECT(ADDRESS(3+$AM163,16,,,"var"))&lt;&gt;"Zn",INDIRECT(ADDRESS(3+$AM163,16,,,"var")),NULL)</f>
        <v>0</v>
      </c>
      <c r="BC163" s="61" t="str" cm="1">
        <f t="array" aca="1" ref="BC163" ca="1">IF(INDIRECT(ADDRESS(3+$AM163,17,,,"var"))&lt;&gt;"&lt;=&gt;",INDIRECT(ADDRESS(3+$AM163,17,,,"var")),NULL)</f>
        <v>&lt;</v>
      </c>
      <c r="BD163" s="61" cm="1">
        <f t="array" aca="1" ref="BD163" ca="1">IF(INDIRECT(ADDRESS(3+$AM163,18,,,"var"))&lt;&gt;"Ti",INDIRECT(ADDRESS(3+$AM163,18,,,"var")),NULL)</f>
        <v>0.01</v>
      </c>
      <c r="BE163" s="64" cm="1">
        <f t="array" aca="1" ref="BE163" ca="1">IF(INDIRECT(ADDRESS(3+$AM163,19,,,"var"))&lt;&gt;"D10",INDIRECT(ADDRESS(3+$AM163,19,,,"var")),NULL)</f>
        <v>0</v>
      </c>
      <c r="BF163" s="64" cm="1">
        <f t="array" aca="1" ref="BF163" ca="1">IF(INDIRECT(ADDRESS(3+$AM163,20,,,"var"))&lt;&gt;"D50",INDIRECT(ADDRESS(3+$AM163,20,,,"var")),NULL)</f>
        <v>0</v>
      </c>
      <c r="BG163" s="64" cm="1">
        <f t="array" aca="1" ref="BG163" ca="1">IF(INDIRECT(ADDRESS(3+$AM163,21,,,"var"))&lt;&gt;"D90",INDIRECT(ADDRESS(3+$AM163,21,,,"var")),NULL)</f>
        <v>0</v>
      </c>
      <c r="BH163" s="64" cm="1">
        <f t="array" aca="1" ref="BH163" ca="1">IF(INDIRECT(ADDRESS(3+$AM163,22,,,"var"))&lt;&gt;"Carney Funnel (s/50g)",INDIRECT(ADDRESS(3+$AM163,22,,,"var")),NULL)</f>
        <v>0</v>
      </c>
      <c r="BI163" s="64" cm="1">
        <f t="array" aca="1" ref="BI163" ca="1">IF(INDIRECT(ADDRESS(3+$AM163,23,,,"var"))&lt;&gt;"Schuttdichte",INDIRECT(ADDRESS(3+$AM163,23,,,"var")),NULL)</f>
        <v>0</v>
      </c>
      <c r="BJ163" s="64" cm="1">
        <f t="array" aca="1" ref="BJ163" ca="1">IF(INDIRECT(ADDRESS(3+$AM163,24,,,"var"))&lt;&gt;"Klopfdichte",INDIRECT(ADDRESS(3+$AM163,24,,,"var")),NULL)</f>
        <v>0</v>
      </c>
      <c r="BK163" s="81"/>
      <c r="BL163" t="str">
        <f>var!AB$4</f>
        <v>parameter and powder check</v>
      </c>
      <c r="BM163" s="93">
        <v>20190319</v>
      </c>
      <c r="BO163"/>
    </row>
    <row r="164" spans="1:67">
      <c r="A164" s="75">
        <v>4</v>
      </c>
      <c r="B164" s="75">
        <v>90</v>
      </c>
      <c r="C164" s="10" t="str">
        <f>var!Z$5</f>
        <v>Aconity</v>
      </c>
      <c r="D164" s="10" t="str">
        <f>var!AG$6</f>
        <v>Alaf parameter development</v>
      </c>
      <c r="E164" s="10">
        <v>400</v>
      </c>
      <c r="F164" s="11">
        <v>1700</v>
      </c>
      <c r="G164" s="93">
        <v>30</v>
      </c>
      <c r="H164" s="93">
        <v>0.19</v>
      </c>
      <c r="I164" s="93">
        <v>300</v>
      </c>
      <c r="J164" s="10" t="str">
        <f>var!AD$2</f>
        <v>Density cube</v>
      </c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>
        <f t="shared" si="4"/>
        <v>34.884</v>
      </c>
      <c r="AI164" s="81">
        <f t="shared" si="5"/>
        <v>41.279669762641902</v>
      </c>
      <c r="AJ164" s="81"/>
      <c r="AK164" s="92">
        <v>96.03</v>
      </c>
      <c r="AL164" s="28" t="str" cm="1">
        <f t="array" aca="1" ref="AL164" ca="1">IF(INDIRECT(ADDRESS(3+AM164,2,,,"var"))&lt;&gt;"Name of powder",INDIRECT(ADDRESS(3+AM164,2,,,"var")),NULL)</f>
        <v>AlMgty80</v>
      </c>
      <c r="AM164" s="77">
        <v>-1</v>
      </c>
      <c r="AN164" s="81"/>
      <c r="AO164" s="61" cm="1">
        <f t="array" aca="1" ref="AO164" ca="1">IF(INDIRECT(ADDRESS(3+$AM164,3,,,"var"))&lt;&gt;"&lt;=&gt;",INDIRECT(ADDRESS(3+$AM164,3,,,"var")),NULL)</f>
        <v>0</v>
      </c>
      <c r="AP164" s="61" cm="1">
        <f t="array" aca="1" ref="AP164" ca="1">IF(INDIRECT(ADDRESS(3+$AM164,4,,,"var"))&lt;&gt;"Si",INDIRECT(ADDRESS(3+$AM164,4,,,"var")),NULL)</f>
        <v>0</v>
      </c>
      <c r="AQ164" s="61" cm="1">
        <f t="array" aca="1" ref="AQ164" ca="1">IF(INDIRECT(ADDRESS(3+$AM164,5,,,"var"))&lt;&gt;"&lt;=&gt;",INDIRECT(ADDRESS(3+$AM164,5,,,"var")),NULL)</f>
        <v>0</v>
      </c>
      <c r="AR164" s="61" cm="1">
        <f t="array" aca="1" ref="AR164" ca="1">IF(INDIRECT(ADDRESS(3+$AM164,6,,,"var"))&lt;&gt;"Fe",INDIRECT(ADDRESS(3+$AM164,6,,,"var")),NULL)</f>
        <v>0.15</v>
      </c>
      <c r="AS164" s="61" t="str" cm="1">
        <f t="array" aca="1" ref="AS164" ca="1">IF(INDIRECT(ADDRESS(3+$AM164,7,,,"var"))&lt;&gt;"&lt;=&gt;",INDIRECT(ADDRESS(3+$AM164,7,,,"var")),NULL)</f>
        <v>&lt;</v>
      </c>
      <c r="AT164" s="61" cm="1">
        <f t="array" aca="1" ref="AT164" ca="1">IF(INDIRECT(ADDRESS(3+$AM164,8,,,"var"))&lt;&gt;"Cu",INDIRECT(ADDRESS(3+$AM164,8,,,"var")),NULL)</f>
        <v>0.01</v>
      </c>
      <c r="AU164" s="61" cm="1">
        <f t="array" aca="1" ref="AU164" ca="1">IF(INDIRECT(ADDRESS(3+$AM164,9,,,"var"))&lt;&gt;"&lt;=&gt;",INDIRECT(ADDRESS(3+$AM164,9,,,"var")),NULL)</f>
        <v>0</v>
      </c>
      <c r="AV164" s="61" cm="1">
        <f t="array" aca="1" ref="AV164" ca="1">IF(INDIRECT(ADDRESS(3+$AM164,10,,,"var"))&lt;&gt;"Mn",INDIRECT(ADDRESS(3+$AM164,10,,,"var")),NULL)</f>
        <v>0</v>
      </c>
      <c r="AW164" s="61" cm="1">
        <f t="array" aca="1" ref="AW164" ca="1">IF(INDIRECT(ADDRESS(3+$AM164,11,,,"var"))&lt;&gt;"&lt;=&gt;",INDIRECT(ADDRESS(3+$AM164,11,,,"var")),NULL)</f>
        <v>0</v>
      </c>
      <c r="AX164" s="61" cm="1">
        <f t="array" aca="1" ref="AX164" ca="1">IF(INDIRECT(ADDRESS(3+$AM164,12,,,"var"))&lt;&gt;"Mg",INDIRECT(ADDRESS(3+$AM164,12,,,"var")),NULL)</f>
        <v>8.32</v>
      </c>
      <c r="AY164" s="61" cm="1">
        <f t="array" aca="1" ref="AY164" ca="1">IF(INDIRECT(ADDRESS(3+$AM164,13,,,"var"))&lt;&gt;"&lt;=&gt;",INDIRECT(ADDRESS(3+$AM164,13,,,"var")),NULL)</f>
        <v>0</v>
      </c>
      <c r="AZ164" s="61" cm="1">
        <f t="array" aca="1" ref="AZ164" ca="1">IF(INDIRECT(ADDRESS(3+$AM164,14,,,"var"))&lt;&gt;"Be",INDIRECT(ADDRESS(3+$AM164,14,,,"var")),NULL)</f>
        <v>0</v>
      </c>
      <c r="BA164" s="61" cm="1">
        <f t="array" aca="1" ref="BA164" ca="1">IF(INDIRECT(ADDRESS(3+$AM164,15,,,"var"))&lt;&gt;"&lt;=&gt;",INDIRECT(ADDRESS(3+$AM164,15,,,"var")),NULL)</f>
        <v>0</v>
      </c>
      <c r="BB164" s="61" cm="1">
        <f t="array" aca="1" ref="BB164" ca="1">IF(INDIRECT(ADDRESS(3+$AM164,16,,,"var"))&lt;&gt;"Zn",INDIRECT(ADDRESS(3+$AM164,16,,,"var")),NULL)</f>
        <v>0</v>
      </c>
      <c r="BC164" s="61" t="str" cm="1">
        <f t="array" aca="1" ref="BC164" ca="1">IF(INDIRECT(ADDRESS(3+$AM164,17,,,"var"))&lt;&gt;"&lt;=&gt;",INDIRECT(ADDRESS(3+$AM164,17,,,"var")),NULL)</f>
        <v>&lt;</v>
      </c>
      <c r="BD164" s="61" cm="1">
        <f t="array" aca="1" ref="BD164" ca="1">IF(INDIRECT(ADDRESS(3+$AM164,18,,,"var"))&lt;&gt;"Ti",INDIRECT(ADDRESS(3+$AM164,18,,,"var")),NULL)</f>
        <v>0.01</v>
      </c>
      <c r="BE164" s="64" cm="1">
        <f t="array" aca="1" ref="BE164" ca="1">IF(INDIRECT(ADDRESS(3+$AM164,19,,,"var"))&lt;&gt;"D10",INDIRECT(ADDRESS(3+$AM164,19,,,"var")),NULL)</f>
        <v>0</v>
      </c>
      <c r="BF164" s="64" cm="1">
        <f t="array" aca="1" ref="BF164" ca="1">IF(INDIRECT(ADDRESS(3+$AM164,20,,,"var"))&lt;&gt;"D50",INDIRECT(ADDRESS(3+$AM164,20,,,"var")),NULL)</f>
        <v>0</v>
      </c>
      <c r="BG164" s="64" cm="1">
        <f t="array" aca="1" ref="BG164" ca="1">IF(INDIRECT(ADDRESS(3+$AM164,21,,,"var"))&lt;&gt;"D90",INDIRECT(ADDRESS(3+$AM164,21,,,"var")),NULL)</f>
        <v>0</v>
      </c>
      <c r="BH164" s="64" cm="1">
        <f t="array" aca="1" ref="BH164" ca="1">IF(INDIRECT(ADDRESS(3+$AM164,22,,,"var"))&lt;&gt;"Carney Funnel (s/50g)",INDIRECT(ADDRESS(3+$AM164,22,,,"var")),NULL)</f>
        <v>0</v>
      </c>
      <c r="BI164" s="64" cm="1">
        <f t="array" aca="1" ref="BI164" ca="1">IF(INDIRECT(ADDRESS(3+$AM164,23,,,"var"))&lt;&gt;"Schuttdichte",INDIRECT(ADDRESS(3+$AM164,23,,,"var")),NULL)</f>
        <v>0</v>
      </c>
      <c r="BJ164" s="64" cm="1">
        <f t="array" aca="1" ref="BJ164" ca="1">IF(INDIRECT(ADDRESS(3+$AM164,24,,,"var"))&lt;&gt;"Klopfdichte",INDIRECT(ADDRESS(3+$AM164,24,,,"var")),NULL)</f>
        <v>0</v>
      </c>
      <c r="BK164" s="81"/>
      <c r="BL164" t="str">
        <f>var!AB$4</f>
        <v>parameter and powder check</v>
      </c>
      <c r="BM164" s="93">
        <v>20190328</v>
      </c>
      <c r="BO164"/>
    </row>
    <row r="165" spans="1:67">
      <c r="A165" s="75">
        <v>4</v>
      </c>
      <c r="B165" s="75">
        <v>91</v>
      </c>
      <c r="C165" s="10" t="str">
        <f>var!Z$5</f>
        <v>Aconity</v>
      </c>
      <c r="D165" s="10" t="str">
        <f>var!AG$6</f>
        <v>Alaf parameter development</v>
      </c>
      <c r="E165" s="10">
        <v>400</v>
      </c>
      <c r="F165" s="11">
        <v>1500</v>
      </c>
      <c r="G165" s="93">
        <v>30</v>
      </c>
      <c r="H165" s="93">
        <v>0.21</v>
      </c>
      <c r="I165" s="93">
        <v>200</v>
      </c>
      <c r="J165" s="10" t="str">
        <f>var!AD$2</f>
        <v>Density cube</v>
      </c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>
        <f t="shared" si="4"/>
        <v>34.019999999999996</v>
      </c>
      <c r="AI165" s="81">
        <f t="shared" si="5"/>
        <v>42.328042328042329</v>
      </c>
      <c r="AJ165" s="81"/>
      <c r="AK165" s="92">
        <v>95.91</v>
      </c>
      <c r="AL165" s="81" t="str" cm="1">
        <f t="array" aca="1" ref="AL165" ca="1">IF(INDIRECT(ADDRESS(3+AM165,2,,,"var"))&lt;&gt;"Name of powder",INDIRECT(ADDRESS(3+AM165,2,,,"var")),NULL)</f>
        <v>AlMgty80</v>
      </c>
      <c r="AM165" s="77">
        <v>-1</v>
      </c>
      <c r="AN165" s="81"/>
      <c r="AO165" s="61" cm="1">
        <f t="array" aca="1" ref="AO165" ca="1">IF(INDIRECT(ADDRESS(3+$AM165,3,,,"var"))&lt;&gt;"&lt;=&gt;",INDIRECT(ADDRESS(3+$AM165,3,,,"var")),NULL)</f>
        <v>0</v>
      </c>
      <c r="AP165" s="61" cm="1">
        <f t="array" aca="1" ref="AP165" ca="1">IF(INDIRECT(ADDRESS(3+$AM165,4,,,"var"))&lt;&gt;"Si",INDIRECT(ADDRESS(3+$AM165,4,,,"var")),NULL)</f>
        <v>0</v>
      </c>
      <c r="AQ165" s="61" cm="1">
        <f t="array" aca="1" ref="AQ165" ca="1">IF(INDIRECT(ADDRESS(3+$AM165,5,,,"var"))&lt;&gt;"&lt;=&gt;",INDIRECT(ADDRESS(3+$AM165,5,,,"var")),NULL)</f>
        <v>0</v>
      </c>
      <c r="AR165" s="61" cm="1">
        <f t="array" aca="1" ref="AR165" ca="1">IF(INDIRECT(ADDRESS(3+$AM165,6,,,"var"))&lt;&gt;"Fe",INDIRECT(ADDRESS(3+$AM165,6,,,"var")),NULL)</f>
        <v>0.15</v>
      </c>
      <c r="AS165" s="61" t="str" cm="1">
        <f t="array" aca="1" ref="AS165" ca="1">IF(INDIRECT(ADDRESS(3+$AM165,7,,,"var"))&lt;&gt;"&lt;=&gt;",INDIRECT(ADDRESS(3+$AM165,7,,,"var")),NULL)</f>
        <v>&lt;</v>
      </c>
      <c r="AT165" s="61" cm="1">
        <f t="array" aca="1" ref="AT165" ca="1">IF(INDIRECT(ADDRESS(3+$AM165,8,,,"var"))&lt;&gt;"Cu",INDIRECT(ADDRESS(3+$AM165,8,,,"var")),NULL)</f>
        <v>0.01</v>
      </c>
      <c r="AU165" s="61" cm="1">
        <f t="array" aca="1" ref="AU165" ca="1">IF(INDIRECT(ADDRESS(3+$AM165,9,,,"var"))&lt;&gt;"&lt;=&gt;",INDIRECT(ADDRESS(3+$AM165,9,,,"var")),NULL)</f>
        <v>0</v>
      </c>
      <c r="AV165" s="61" cm="1">
        <f t="array" aca="1" ref="AV165" ca="1">IF(INDIRECT(ADDRESS(3+$AM165,10,,,"var"))&lt;&gt;"Mn",INDIRECT(ADDRESS(3+$AM165,10,,,"var")),NULL)</f>
        <v>0</v>
      </c>
      <c r="AW165" s="61" cm="1">
        <f t="array" aca="1" ref="AW165" ca="1">IF(INDIRECT(ADDRESS(3+$AM165,11,,,"var"))&lt;&gt;"&lt;=&gt;",INDIRECT(ADDRESS(3+$AM165,11,,,"var")),NULL)</f>
        <v>0</v>
      </c>
      <c r="AX165" s="61" cm="1">
        <f t="array" aca="1" ref="AX165" ca="1">IF(INDIRECT(ADDRESS(3+$AM165,12,,,"var"))&lt;&gt;"Mg",INDIRECT(ADDRESS(3+$AM165,12,,,"var")),NULL)</f>
        <v>8.32</v>
      </c>
      <c r="AY165" s="61" cm="1">
        <f t="array" aca="1" ref="AY165" ca="1">IF(INDIRECT(ADDRESS(3+$AM165,13,,,"var"))&lt;&gt;"&lt;=&gt;",INDIRECT(ADDRESS(3+$AM165,13,,,"var")),NULL)</f>
        <v>0</v>
      </c>
      <c r="AZ165" s="61" cm="1">
        <f t="array" aca="1" ref="AZ165" ca="1">IF(INDIRECT(ADDRESS(3+$AM165,14,,,"var"))&lt;&gt;"Be",INDIRECT(ADDRESS(3+$AM165,14,,,"var")),NULL)</f>
        <v>0</v>
      </c>
      <c r="BA165" s="61" cm="1">
        <f t="array" aca="1" ref="BA165" ca="1">IF(INDIRECT(ADDRESS(3+$AM165,15,,,"var"))&lt;&gt;"&lt;=&gt;",INDIRECT(ADDRESS(3+$AM165,15,,,"var")),NULL)</f>
        <v>0</v>
      </c>
      <c r="BB165" s="61" cm="1">
        <f t="array" aca="1" ref="BB165" ca="1">IF(INDIRECT(ADDRESS(3+$AM165,16,,,"var"))&lt;&gt;"Zn",INDIRECT(ADDRESS(3+$AM165,16,,,"var")),NULL)</f>
        <v>0</v>
      </c>
      <c r="BC165" s="61" t="str" cm="1">
        <f t="array" aca="1" ref="BC165" ca="1">IF(INDIRECT(ADDRESS(3+$AM165,17,,,"var"))&lt;&gt;"&lt;=&gt;",INDIRECT(ADDRESS(3+$AM165,17,,,"var")),NULL)</f>
        <v>&lt;</v>
      </c>
      <c r="BD165" s="61" cm="1">
        <f t="array" aca="1" ref="BD165" ca="1">IF(INDIRECT(ADDRESS(3+$AM165,18,,,"var"))&lt;&gt;"Ti",INDIRECT(ADDRESS(3+$AM165,18,,,"var")),NULL)</f>
        <v>0.01</v>
      </c>
      <c r="BE165" s="64" cm="1">
        <f t="array" aca="1" ref="BE165" ca="1">IF(INDIRECT(ADDRESS(3+$AM165,19,,,"var"))&lt;&gt;"D10",INDIRECT(ADDRESS(3+$AM165,19,,,"var")),NULL)</f>
        <v>0</v>
      </c>
      <c r="BF165" s="64" cm="1">
        <f t="array" aca="1" ref="BF165" ca="1">IF(INDIRECT(ADDRESS(3+$AM165,20,,,"var"))&lt;&gt;"D50",INDIRECT(ADDRESS(3+$AM165,20,,,"var")),NULL)</f>
        <v>0</v>
      </c>
      <c r="BG165" s="64" cm="1">
        <f t="array" aca="1" ref="BG165" ca="1">IF(INDIRECT(ADDRESS(3+$AM165,21,,,"var"))&lt;&gt;"D90",INDIRECT(ADDRESS(3+$AM165,21,,,"var")),NULL)</f>
        <v>0</v>
      </c>
      <c r="BH165" s="64" cm="1">
        <f t="array" aca="1" ref="BH165" ca="1">IF(INDIRECT(ADDRESS(3+$AM165,22,,,"var"))&lt;&gt;"Carney Funnel (s/50g)",INDIRECT(ADDRESS(3+$AM165,22,,,"var")),NULL)</f>
        <v>0</v>
      </c>
      <c r="BI165" s="64" cm="1">
        <f t="array" aca="1" ref="BI165" ca="1">IF(INDIRECT(ADDRESS(3+$AM165,23,,,"var"))&lt;&gt;"Schuttdichte",INDIRECT(ADDRESS(3+$AM165,23,,,"var")),NULL)</f>
        <v>0</v>
      </c>
      <c r="BJ165" s="64" cm="1">
        <f t="array" aca="1" ref="BJ165" ca="1">IF(INDIRECT(ADDRESS(3+$AM165,24,,,"var"))&lt;&gt;"Klopfdichte",INDIRECT(ADDRESS(3+$AM165,24,,,"var")),NULL)</f>
        <v>0</v>
      </c>
      <c r="BK165" s="81"/>
      <c r="BL165" t="str">
        <f>var!AB$4</f>
        <v>parameter and powder check</v>
      </c>
      <c r="BM165" s="93">
        <v>20190319</v>
      </c>
      <c r="BO165"/>
    </row>
    <row r="166" spans="1:67">
      <c r="A166" s="75">
        <v>4</v>
      </c>
      <c r="B166" s="75">
        <v>92</v>
      </c>
      <c r="C166" s="10" t="str">
        <f>var!Z$5</f>
        <v>Aconity</v>
      </c>
      <c r="D166" s="10" t="str">
        <f>var!AG$6</f>
        <v>Alaf parameter development</v>
      </c>
      <c r="E166" s="10">
        <v>400</v>
      </c>
      <c r="F166" s="11">
        <v>1500</v>
      </c>
      <c r="G166" s="93">
        <v>30</v>
      </c>
      <c r="H166" s="93">
        <v>0.19</v>
      </c>
      <c r="I166" s="93">
        <v>400</v>
      </c>
      <c r="J166" s="10" t="str">
        <f>var!AD$2</f>
        <v>Density cube</v>
      </c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>
        <f t="shared" si="4"/>
        <v>30.780000000000005</v>
      </c>
      <c r="AI166" s="81">
        <f t="shared" si="5"/>
        <v>46.783625730994146</v>
      </c>
      <c r="AJ166" s="81"/>
      <c r="AK166" s="92">
        <v>95.87</v>
      </c>
      <c r="AL166" s="81" t="str" cm="1">
        <f t="array" aca="1" ref="AL166" ca="1">IF(INDIRECT(ADDRESS(3+AM166,2,,,"var"))&lt;&gt;"Name of powder",INDIRECT(ADDRESS(3+AM166,2,,,"var")),NULL)</f>
        <v>AlMgty80</v>
      </c>
      <c r="AM166" s="77">
        <v>-1</v>
      </c>
      <c r="AN166" s="81"/>
      <c r="AO166" s="61" cm="1">
        <f t="array" aca="1" ref="AO166" ca="1">IF(INDIRECT(ADDRESS(3+$AM166,3,,,"var"))&lt;&gt;"&lt;=&gt;",INDIRECT(ADDRESS(3+$AM166,3,,,"var")),NULL)</f>
        <v>0</v>
      </c>
      <c r="AP166" s="61" cm="1">
        <f t="array" aca="1" ref="AP166" ca="1">IF(INDIRECT(ADDRESS(3+$AM166,4,,,"var"))&lt;&gt;"Si",INDIRECT(ADDRESS(3+$AM166,4,,,"var")),NULL)</f>
        <v>0</v>
      </c>
      <c r="AQ166" s="61" cm="1">
        <f t="array" aca="1" ref="AQ166" ca="1">IF(INDIRECT(ADDRESS(3+$AM166,5,,,"var"))&lt;&gt;"&lt;=&gt;",INDIRECT(ADDRESS(3+$AM166,5,,,"var")),NULL)</f>
        <v>0</v>
      </c>
      <c r="AR166" s="61" cm="1">
        <f t="array" aca="1" ref="AR166" ca="1">IF(INDIRECT(ADDRESS(3+$AM166,6,,,"var"))&lt;&gt;"Fe",INDIRECT(ADDRESS(3+$AM166,6,,,"var")),NULL)</f>
        <v>0.15</v>
      </c>
      <c r="AS166" s="61" t="str" cm="1">
        <f t="array" aca="1" ref="AS166" ca="1">IF(INDIRECT(ADDRESS(3+$AM166,7,,,"var"))&lt;&gt;"&lt;=&gt;",INDIRECT(ADDRESS(3+$AM166,7,,,"var")),NULL)</f>
        <v>&lt;</v>
      </c>
      <c r="AT166" s="61" cm="1">
        <f t="array" aca="1" ref="AT166" ca="1">IF(INDIRECT(ADDRESS(3+$AM166,8,,,"var"))&lt;&gt;"Cu",INDIRECT(ADDRESS(3+$AM166,8,,,"var")),NULL)</f>
        <v>0.01</v>
      </c>
      <c r="AU166" s="61" cm="1">
        <f t="array" aca="1" ref="AU166" ca="1">IF(INDIRECT(ADDRESS(3+$AM166,9,,,"var"))&lt;&gt;"&lt;=&gt;",INDIRECT(ADDRESS(3+$AM166,9,,,"var")),NULL)</f>
        <v>0</v>
      </c>
      <c r="AV166" s="61" cm="1">
        <f t="array" aca="1" ref="AV166" ca="1">IF(INDIRECT(ADDRESS(3+$AM166,10,,,"var"))&lt;&gt;"Mn",INDIRECT(ADDRESS(3+$AM166,10,,,"var")),NULL)</f>
        <v>0</v>
      </c>
      <c r="AW166" s="61" cm="1">
        <f t="array" aca="1" ref="AW166" ca="1">IF(INDIRECT(ADDRESS(3+$AM166,11,,,"var"))&lt;&gt;"&lt;=&gt;",INDIRECT(ADDRESS(3+$AM166,11,,,"var")),NULL)</f>
        <v>0</v>
      </c>
      <c r="AX166" s="61" cm="1">
        <f t="array" aca="1" ref="AX166" ca="1">IF(INDIRECT(ADDRESS(3+$AM166,12,,,"var"))&lt;&gt;"Mg",INDIRECT(ADDRESS(3+$AM166,12,,,"var")),NULL)</f>
        <v>8.32</v>
      </c>
      <c r="AY166" s="61" cm="1">
        <f t="array" aca="1" ref="AY166" ca="1">IF(INDIRECT(ADDRESS(3+$AM166,13,,,"var"))&lt;&gt;"&lt;=&gt;",INDIRECT(ADDRESS(3+$AM166,13,,,"var")),NULL)</f>
        <v>0</v>
      </c>
      <c r="AZ166" s="61" cm="1">
        <f t="array" aca="1" ref="AZ166" ca="1">IF(INDIRECT(ADDRESS(3+$AM166,14,,,"var"))&lt;&gt;"Be",INDIRECT(ADDRESS(3+$AM166,14,,,"var")),NULL)</f>
        <v>0</v>
      </c>
      <c r="BA166" s="61" cm="1">
        <f t="array" aca="1" ref="BA166" ca="1">IF(INDIRECT(ADDRESS(3+$AM166,15,,,"var"))&lt;&gt;"&lt;=&gt;",INDIRECT(ADDRESS(3+$AM166,15,,,"var")),NULL)</f>
        <v>0</v>
      </c>
      <c r="BB166" s="61" cm="1">
        <f t="array" aca="1" ref="BB166" ca="1">IF(INDIRECT(ADDRESS(3+$AM166,16,,,"var"))&lt;&gt;"Zn",INDIRECT(ADDRESS(3+$AM166,16,,,"var")),NULL)</f>
        <v>0</v>
      </c>
      <c r="BC166" s="61" t="str" cm="1">
        <f t="array" aca="1" ref="BC166" ca="1">IF(INDIRECT(ADDRESS(3+$AM166,17,,,"var"))&lt;&gt;"&lt;=&gt;",INDIRECT(ADDRESS(3+$AM166,17,,,"var")),NULL)</f>
        <v>&lt;</v>
      </c>
      <c r="BD166" s="61" cm="1">
        <f t="array" aca="1" ref="BD166" ca="1">IF(INDIRECT(ADDRESS(3+$AM166,18,,,"var"))&lt;&gt;"Ti",INDIRECT(ADDRESS(3+$AM166,18,,,"var")),NULL)</f>
        <v>0.01</v>
      </c>
      <c r="BE166" s="64" cm="1">
        <f t="array" aca="1" ref="BE166" ca="1">IF(INDIRECT(ADDRESS(3+$AM166,19,,,"var"))&lt;&gt;"D10",INDIRECT(ADDRESS(3+$AM166,19,,,"var")),NULL)</f>
        <v>0</v>
      </c>
      <c r="BF166" s="64" cm="1">
        <f t="array" aca="1" ref="BF166" ca="1">IF(INDIRECT(ADDRESS(3+$AM166,20,,,"var"))&lt;&gt;"D50",INDIRECT(ADDRESS(3+$AM166,20,,,"var")),NULL)</f>
        <v>0</v>
      </c>
      <c r="BG166" s="64" cm="1">
        <f t="array" aca="1" ref="BG166" ca="1">IF(INDIRECT(ADDRESS(3+$AM166,21,,,"var"))&lt;&gt;"D90",INDIRECT(ADDRESS(3+$AM166,21,,,"var")),NULL)</f>
        <v>0</v>
      </c>
      <c r="BH166" s="64" cm="1">
        <f t="array" aca="1" ref="BH166" ca="1">IF(INDIRECT(ADDRESS(3+$AM166,22,,,"var"))&lt;&gt;"Carney Funnel (s/50g)",INDIRECT(ADDRESS(3+$AM166,22,,,"var")),NULL)</f>
        <v>0</v>
      </c>
      <c r="BI166" s="64" cm="1">
        <f t="array" aca="1" ref="BI166" ca="1">IF(INDIRECT(ADDRESS(3+$AM166,23,,,"var"))&lt;&gt;"Schuttdichte",INDIRECT(ADDRESS(3+$AM166,23,,,"var")),NULL)</f>
        <v>0</v>
      </c>
      <c r="BJ166" s="64" cm="1">
        <f t="array" aca="1" ref="BJ166" ca="1">IF(INDIRECT(ADDRESS(3+$AM166,24,,,"var"))&lt;&gt;"Klopfdichte",INDIRECT(ADDRESS(3+$AM166,24,,,"var")),NULL)</f>
        <v>0</v>
      </c>
      <c r="BK166" s="81"/>
      <c r="BL166" t="str">
        <f>var!AB$4</f>
        <v>parameter and powder check</v>
      </c>
      <c r="BM166" s="93">
        <v>20190329</v>
      </c>
      <c r="BO166"/>
    </row>
    <row r="167" spans="1:67">
      <c r="A167" s="75">
        <v>4</v>
      </c>
      <c r="B167" s="75">
        <v>93</v>
      </c>
      <c r="C167" s="10" t="str">
        <f>var!Z$5</f>
        <v>Aconity</v>
      </c>
      <c r="D167" s="10" t="str">
        <f>var!AG$6</f>
        <v>Alaf parameter development</v>
      </c>
      <c r="E167" s="10">
        <v>400</v>
      </c>
      <c r="F167" s="11">
        <v>1500</v>
      </c>
      <c r="G167" s="93">
        <v>30</v>
      </c>
      <c r="H167" s="93">
        <v>0.21</v>
      </c>
      <c r="I167" s="93">
        <v>400</v>
      </c>
      <c r="J167" s="10" t="str">
        <f>var!AD$2</f>
        <v>Density cube</v>
      </c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>
        <f t="shared" si="4"/>
        <v>34.019999999999996</v>
      </c>
      <c r="AI167" s="81">
        <f t="shared" si="5"/>
        <v>42.328042328042329</v>
      </c>
      <c r="AJ167" s="81"/>
      <c r="AK167" s="92">
        <v>95.82</v>
      </c>
      <c r="AL167" s="81" t="str" cm="1">
        <f t="array" aca="1" ref="AL167" ca="1">IF(INDIRECT(ADDRESS(3+AM167,2,,,"var"))&lt;&gt;"Name of powder",INDIRECT(ADDRESS(3+AM167,2,,,"var")),NULL)</f>
        <v>AlMgty80</v>
      </c>
      <c r="AM167" s="77">
        <v>-1</v>
      </c>
      <c r="AN167" s="81"/>
      <c r="AO167" s="61" cm="1">
        <f t="array" aca="1" ref="AO167" ca="1">IF(INDIRECT(ADDRESS(3+$AM167,3,,,"var"))&lt;&gt;"&lt;=&gt;",INDIRECT(ADDRESS(3+$AM167,3,,,"var")),NULL)</f>
        <v>0</v>
      </c>
      <c r="AP167" s="61" cm="1">
        <f t="array" aca="1" ref="AP167" ca="1">IF(INDIRECT(ADDRESS(3+$AM167,4,,,"var"))&lt;&gt;"Si",INDIRECT(ADDRESS(3+$AM167,4,,,"var")),NULL)</f>
        <v>0</v>
      </c>
      <c r="AQ167" s="61" cm="1">
        <f t="array" aca="1" ref="AQ167" ca="1">IF(INDIRECT(ADDRESS(3+$AM167,5,,,"var"))&lt;&gt;"&lt;=&gt;",INDIRECT(ADDRESS(3+$AM167,5,,,"var")),NULL)</f>
        <v>0</v>
      </c>
      <c r="AR167" s="61" cm="1">
        <f t="array" aca="1" ref="AR167" ca="1">IF(INDIRECT(ADDRESS(3+$AM167,6,,,"var"))&lt;&gt;"Fe",INDIRECT(ADDRESS(3+$AM167,6,,,"var")),NULL)</f>
        <v>0.15</v>
      </c>
      <c r="AS167" s="61" t="str" cm="1">
        <f t="array" aca="1" ref="AS167" ca="1">IF(INDIRECT(ADDRESS(3+$AM167,7,,,"var"))&lt;&gt;"&lt;=&gt;",INDIRECT(ADDRESS(3+$AM167,7,,,"var")),NULL)</f>
        <v>&lt;</v>
      </c>
      <c r="AT167" s="61" cm="1">
        <f t="array" aca="1" ref="AT167" ca="1">IF(INDIRECT(ADDRESS(3+$AM167,8,,,"var"))&lt;&gt;"Cu",INDIRECT(ADDRESS(3+$AM167,8,,,"var")),NULL)</f>
        <v>0.01</v>
      </c>
      <c r="AU167" s="61" cm="1">
        <f t="array" aca="1" ref="AU167" ca="1">IF(INDIRECT(ADDRESS(3+$AM167,9,,,"var"))&lt;&gt;"&lt;=&gt;",INDIRECT(ADDRESS(3+$AM167,9,,,"var")),NULL)</f>
        <v>0</v>
      </c>
      <c r="AV167" s="61" cm="1">
        <f t="array" aca="1" ref="AV167" ca="1">IF(INDIRECT(ADDRESS(3+$AM167,10,,,"var"))&lt;&gt;"Mn",INDIRECT(ADDRESS(3+$AM167,10,,,"var")),NULL)</f>
        <v>0</v>
      </c>
      <c r="AW167" s="61" cm="1">
        <f t="array" aca="1" ref="AW167" ca="1">IF(INDIRECT(ADDRESS(3+$AM167,11,,,"var"))&lt;&gt;"&lt;=&gt;",INDIRECT(ADDRESS(3+$AM167,11,,,"var")),NULL)</f>
        <v>0</v>
      </c>
      <c r="AX167" s="61" cm="1">
        <f t="array" aca="1" ref="AX167" ca="1">IF(INDIRECT(ADDRESS(3+$AM167,12,,,"var"))&lt;&gt;"Mg",INDIRECT(ADDRESS(3+$AM167,12,,,"var")),NULL)</f>
        <v>8.32</v>
      </c>
      <c r="AY167" s="61" cm="1">
        <f t="array" aca="1" ref="AY167" ca="1">IF(INDIRECT(ADDRESS(3+$AM167,13,,,"var"))&lt;&gt;"&lt;=&gt;",INDIRECT(ADDRESS(3+$AM167,13,,,"var")),NULL)</f>
        <v>0</v>
      </c>
      <c r="AZ167" s="61" cm="1">
        <f t="array" aca="1" ref="AZ167" ca="1">IF(INDIRECT(ADDRESS(3+$AM167,14,,,"var"))&lt;&gt;"Be",INDIRECT(ADDRESS(3+$AM167,14,,,"var")),NULL)</f>
        <v>0</v>
      </c>
      <c r="BA167" s="61" cm="1">
        <f t="array" aca="1" ref="BA167" ca="1">IF(INDIRECT(ADDRESS(3+$AM167,15,,,"var"))&lt;&gt;"&lt;=&gt;",INDIRECT(ADDRESS(3+$AM167,15,,,"var")),NULL)</f>
        <v>0</v>
      </c>
      <c r="BB167" s="61" cm="1">
        <f t="array" aca="1" ref="BB167" ca="1">IF(INDIRECT(ADDRESS(3+$AM167,16,,,"var"))&lt;&gt;"Zn",INDIRECT(ADDRESS(3+$AM167,16,,,"var")),NULL)</f>
        <v>0</v>
      </c>
      <c r="BC167" s="61" t="str" cm="1">
        <f t="array" aca="1" ref="BC167" ca="1">IF(INDIRECT(ADDRESS(3+$AM167,17,,,"var"))&lt;&gt;"&lt;=&gt;",INDIRECT(ADDRESS(3+$AM167,17,,,"var")),NULL)</f>
        <v>&lt;</v>
      </c>
      <c r="BD167" s="61" cm="1">
        <f t="array" aca="1" ref="BD167" ca="1">IF(INDIRECT(ADDRESS(3+$AM167,18,,,"var"))&lt;&gt;"Ti",INDIRECT(ADDRESS(3+$AM167,18,,,"var")),NULL)</f>
        <v>0.01</v>
      </c>
      <c r="BE167" s="64" cm="1">
        <f t="array" aca="1" ref="BE167" ca="1">IF(INDIRECT(ADDRESS(3+$AM167,19,,,"var"))&lt;&gt;"D10",INDIRECT(ADDRESS(3+$AM167,19,,,"var")),NULL)</f>
        <v>0</v>
      </c>
      <c r="BF167" s="64" cm="1">
        <f t="array" aca="1" ref="BF167" ca="1">IF(INDIRECT(ADDRESS(3+$AM167,20,,,"var"))&lt;&gt;"D50",INDIRECT(ADDRESS(3+$AM167,20,,,"var")),NULL)</f>
        <v>0</v>
      </c>
      <c r="BG167" s="64" cm="1">
        <f t="array" aca="1" ref="BG167" ca="1">IF(INDIRECT(ADDRESS(3+$AM167,21,,,"var"))&lt;&gt;"D90",INDIRECT(ADDRESS(3+$AM167,21,,,"var")),NULL)</f>
        <v>0</v>
      </c>
      <c r="BH167" s="64" cm="1">
        <f t="array" aca="1" ref="BH167" ca="1">IF(INDIRECT(ADDRESS(3+$AM167,22,,,"var"))&lt;&gt;"Carney Funnel (s/50g)",INDIRECT(ADDRESS(3+$AM167,22,,,"var")),NULL)</f>
        <v>0</v>
      </c>
      <c r="BI167" s="64" cm="1">
        <f t="array" aca="1" ref="BI167" ca="1">IF(INDIRECT(ADDRESS(3+$AM167,23,,,"var"))&lt;&gt;"Schuttdichte",INDIRECT(ADDRESS(3+$AM167,23,,,"var")),NULL)</f>
        <v>0</v>
      </c>
      <c r="BJ167" s="64" cm="1">
        <f t="array" aca="1" ref="BJ167" ca="1">IF(INDIRECT(ADDRESS(3+$AM167,24,,,"var"))&lt;&gt;"Klopfdichte",INDIRECT(ADDRESS(3+$AM167,24,,,"var")),NULL)</f>
        <v>0</v>
      </c>
      <c r="BK167" s="81"/>
      <c r="BL167" t="str">
        <f>var!AB$4</f>
        <v>parameter and powder check</v>
      </c>
      <c r="BM167" s="93">
        <v>20190329</v>
      </c>
      <c r="BO167"/>
    </row>
    <row r="168" spans="1:67">
      <c r="A168" s="75">
        <v>4</v>
      </c>
      <c r="B168" s="75">
        <v>94</v>
      </c>
      <c r="C168" s="10" t="str">
        <f>var!Z$5</f>
        <v>Aconity</v>
      </c>
      <c r="D168" s="10" t="str">
        <f>var!AG$6</f>
        <v>Alaf parameter development</v>
      </c>
      <c r="E168" s="10">
        <v>400</v>
      </c>
      <c r="F168" s="11">
        <v>1000</v>
      </c>
      <c r="G168" s="93">
        <v>30</v>
      </c>
      <c r="H168" s="93">
        <v>0.19</v>
      </c>
      <c r="I168" s="93">
        <v>400</v>
      </c>
      <c r="J168" s="10" t="str">
        <f>var!AD$2</f>
        <v>Density cube</v>
      </c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>
        <f t="shared" si="4"/>
        <v>20.52</v>
      </c>
      <c r="AI168" s="81">
        <f t="shared" si="5"/>
        <v>70.175438596491219</v>
      </c>
      <c r="AJ168" s="81"/>
      <c r="AK168" s="92">
        <v>95.76</v>
      </c>
      <c r="AL168" s="81" t="str" cm="1">
        <f t="array" aca="1" ref="AL168" ca="1">IF(INDIRECT(ADDRESS(3+AM168,2,,,"var"))&lt;&gt;"Name of powder",INDIRECT(ADDRESS(3+AM168,2,,,"var")),NULL)</f>
        <v>AlMgty80</v>
      </c>
      <c r="AM168" s="77">
        <v>-1</v>
      </c>
      <c r="AN168" s="81"/>
      <c r="AO168" s="61" cm="1">
        <f t="array" aca="1" ref="AO168" ca="1">IF(INDIRECT(ADDRESS(3+$AM168,3,,,"var"))&lt;&gt;"&lt;=&gt;",INDIRECT(ADDRESS(3+$AM168,3,,,"var")),NULL)</f>
        <v>0</v>
      </c>
      <c r="AP168" s="61" cm="1">
        <f t="array" aca="1" ref="AP168" ca="1">IF(INDIRECT(ADDRESS(3+$AM168,4,,,"var"))&lt;&gt;"Si",INDIRECT(ADDRESS(3+$AM168,4,,,"var")),NULL)</f>
        <v>0</v>
      </c>
      <c r="AQ168" s="61" cm="1">
        <f t="array" aca="1" ref="AQ168" ca="1">IF(INDIRECT(ADDRESS(3+$AM168,5,,,"var"))&lt;&gt;"&lt;=&gt;",INDIRECT(ADDRESS(3+$AM168,5,,,"var")),NULL)</f>
        <v>0</v>
      </c>
      <c r="AR168" s="61" cm="1">
        <f t="array" aca="1" ref="AR168" ca="1">IF(INDIRECT(ADDRESS(3+$AM168,6,,,"var"))&lt;&gt;"Fe",INDIRECT(ADDRESS(3+$AM168,6,,,"var")),NULL)</f>
        <v>0.15</v>
      </c>
      <c r="AS168" s="61" t="str" cm="1">
        <f t="array" aca="1" ref="AS168" ca="1">IF(INDIRECT(ADDRESS(3+$AM168,7,,,"var"))&lt;&gt;"&lt;=&gt;",INDIRECT(ADDRESS(3+$AM168,7,,,"var")),NULL)</f>
        <v>&lt;</v>
      </c>
      <c r="AT168" s="61" cm="1">
        <f t="array" aca="1" ref="AT168" ca="1">IF(INDIRECT(ADDRESS(3+$AM168,8,,,"var"))&lt;&gt;"Cu",INDIRECT(ADDRESS(3+$AM168,8,,,"var")),NULL)</f>
        <v>0.01</v>
      </c>
      <c r="AU168" s="61" cm="1">
        <f t="array" aca="1" ref="AU168" ca="1">IF(INDIRECT(ADDRESS(3+$AM168,9,,,"var"))&lt;&gt;"&lt;=&gt;",INDIRECT(ADDRESS(3+$AM168,9,,,"var")),NULL)</f>
        <v>0</v>
      </c>
      <c r="AV168" s="61" cm="1">
        <f t="array" aca="1" ref="AV168" ca="1">IF(INDIRECT(ADDRESS(3+$AM168,10,,,"var"))&lt;&gt;"Mn",INDIRECT(ADDRESS(3+$AM168,10,,,"var")),NULL)</f>
        <v>0</v>
      </c>
      <c r="AW168" s="61" cm="1">
        <f t="array" aca="1" ref="AW168" ca="1">IF(INDIRECT(ADDRESS(3+$AM168,11,,,"var"))&lt;&gt;"&lt;=&gt;",INDIRECT(ADDRESS(3+$AM168,11,,,"var")),NULL)</f>
        <v>0</v>
      </c>
      <c r="AX168" s="61" cm="1">
        <f t="array" aca="1" ref="AX168" ca="1">IF(INDIRECT(ADDRESS(3+$AM168,12,,,"var"))&lt;&gt;"Mg",INDIRECT(ADDRESS(3+$AM168,12,,,"var")),NULL)</f>
        <v>8.32</v>
      </c>
      <c r="AY168" s="61" cm="1">
        <f t="array" aca="1" ref="AY168" ca="1">IF(INDIRECT(ADDRESS(3+$AM168,13,,,"var"))&lt;&gt;"&lt;=&gt;",INDIRECT(ADDRESS(3+$AM168,13,,,"var")),NULL)</f>
        <v>0</v>
      </c>
      <c r="AZ168" s="61" cm="1">
        <f t="array" aca="1" ref="AZ168" ca="1">IF(INDIRECT(ADDRESS(3+$AM168,14,,,"var"))&lt;&gt;"Be",INDIRECT(ADDRESS(3+$AM168,14,,,"var")),NULL)</f>
        <v>0</v>
      </c>
      <c r="BA168" s="61" cm="1">
        <f t="array" aca="1" ref="BA168" ca="1">IF(INDIRECT(ADDRESS(3+$AM168,15,,,"var"))&lt;&gt;"&lt;=&gt;",INDIRECT(ADDRESS(3+$AM168,15,,,"var")),NULL)</f>
        <v>0</v>
      </c>
      <c r="BB168" s="61" cm="1">
        <f t="array" aca="1" ref="BB168" ca="1">IF(INDIRECT(ADDRESS(3+$AM168,16,,,"var"))&lt;&gt;"Zn",INDIRECT(ADDRESS(3+$AM168,16,,,"var")),NULL)</f>
        <v>0</v>
      </c>
      <c r="BC168" s="61" t="str" cm="1">
        <f t="array" aca="1" ref="BC168" ca="1">IF(INDIRECT(ADDRESS(3+$AM168,17,,,"var"))&lt;&gt;"&lt;=&gt;",INDIRECT(ADDRESS(3+$AM168,17,,,"var")),NULL)</f>
        <v>&lt;</v>
      </c>
      <c r="BD168" s="61" cm="1">
        <f t="array" aca="1" ref="BD168" ca="1">IF(INDIRECT(ADDRESS(3+$AM168,18,,,"var"))&lt;&gt;"Ti",INDIRECT(ADDRESS(3+$AM168,18,,,"var")),NULL)</f>
        <v>0.01</v>
      </c>
      <c r="BE168" s="64" cm="1">
        <f t="array" aca="1" ref="BE168" ca="1">IF(INDIRECT(ADDRESS(3+$AM168,19,,,"var"))&lt;&gt;"D10",INDIRECT(ADDRESS(3+$AM168,19,,,"var")),NULL)</f>
        <v>0</v>
      </c>
      <c r="BF168" s="64" cm="1">
        <f t="array" aca="1" ref="BF168" ca="1">IF(INDIRECT(ADDRESS(3+$AM168,20,,,"var"))&lt;&gt;"D50",INDIRECT(ADDRESS(3+$AM168,20,,,"var")),NULL)</f>
        <v>0</v>
      </c>
      <c r="BG168" s="64" cm="1">
        <f t="array" aca="1" ref="BG168" ca="1">IF(INDIRECT(ADDRESS(3+$AM168,21,,,"var"))&lt;&gt;"D90",INDIRECT(ADDRESS(3+$AM168,21,,,"var")),NULL)</f>
        <v>0</v>
      </c>
      <c r="BH168" s="64" cm="1">
        <f t="array" aca="1" ref="BH168" ca="1">IF(INDIRECT(ADDRESS(3+$AM168,22,,,"var"))&lt;&gt;"Carney Funnel (s/50g)",INDIRECT(ADDRESS(3+$AM168,22,,,"var")),NULL)</f>
        <v>0</v>
      </c>
      <c r="BI168" s="64" cm="1">
        <f t="array" aca="1" ref="BI168" ca="1">IF(INDIRECT(ADDRESS(3+$AM168,23,,,"var"))&lt;&gt;"Schuttdichte",INDIRECT(ADDRESS(3+$AM168,23,,,"var")),NULL)</f>
        <v>0</v>
      </c>
      <c r="BJ168" s="64" cm="1">
        <f t="array" aca="1" ref="BJ168" ca="1">IF(INDIRECT(ADDRESS(3+$AM168,24,,,"var"))&lt;&gt;"Klopfdichte",INDIRECT(ADDRESS(3+$AM168,24,,,"var")),NULL)</f>
        <v>0</v>
      </c>
      <c r="BK168" s="81"/>
      <c r="BL168" t="str">
        <f>var!AB$4</f>
        <v>parameter and powder check</v>
      </c>
      <c r="BM168" s="93">
        <v>20190329</v>
      </c>
      <c r="BO168"/>
    </row>
    <row r="169" spans="1:67">
      <c r="A169" s="75">
        <v>4</v>
      </c>
      <c r="B169" s="75">
        <v>95</v>
      </c>
      <c r="C169" s="10" t="str">
        <f>var!Z$5</f>
        <v>Aconity</v>
      </c>
      <c r="D169" s="10" t="str">
        <f>var!AG$6</f>
        <v>Alaf parameter development</v>
      </c>
      <c r="E169" s="10">
        <v>600</v>
      </c>
      <c r="F169" s="11">
        <v>1700</v>
      </c>
      <c r="G169" s="93">
        <v>30</v>
      </c>
      <c r="H169" s="93">
        <v>0.19</v>
      </c>
      <c r="I169" s="93">
        <v>300</v>
      </c>
      <c r="J169" s="10" t="str">
        <f>var!AD$2</f>
        <v>Density cube</v>
      </c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>
        <f t="shared" si="4"/>
        <v>34.884</v>
      </c>
      <c r="AI169" s="81">
        <f t="shared" si="5"/>
        <v>61.919504643962853</v>
      </c>
      <c r="AJ169" s="81"/>
      <c r="AK169" s="92">
        <v>95.73</v>
      </c>
      <c r="AL169" s="28" t="str" cm="1">
        <f t="array" aca="1" ref="AL169" ca="1">IF(INDIRECT(ADDRESS(3+AM169,2,,,"var"))&lt;&gt;"Name of powder",INDIRECT(ADDRESS(3+AM169,2,,,"var")),NULL)</f>
        <v>AlMgty80</v>
      </c>
      <c r="AM169" s="77">
        <v>-1</v>
      </c>
      <c r="AN169" s="81"/>
      <c r="AO169" s="61" cm="1">
        <f t="array" aca="1" ref="AO169" ca="1">IF(INDIRECT(ADDRESS(3+$AM169,3,,,"var"))&lt;&gt;"&lt;=&gt;",INDIRECT(ADDRESS(3+$AM169,3,,,"var")),NULL)</f>
        <v>0</v>
      </c>
      <c r="AP169" s="61" cm="1">
        <f t="array" aca="1" ref="AP169" ca="1">IF(INDIRECT(ADDRESS(3+$AM169,4,,,"var"))&lt;&gt;"Si",INDIRECT(ADDRESS(3+$AM169,4,,,"var")),NULL)</f>
        <v>0</v>
      </c>
      <c r="AQ169" s="61" cm="1">
        <f t="array" aca="1" ref="AQ169" ca="1">IF(INDIRECT(ADDRESS(3+$AM169,5,,,"var"))&lt;&gt;"&lt;=&gt;",INDIRECT(ADDRESS(3+$AM169,5,,,"var")),NULL)</f>
        <v>0</v>
      </c>
      <c r="AR169" s="61" cm="1">
        <f t="array" aca="1" ref="AR169" ca="1">IF(INDIRECT(ADDRESS(3+$AM169,6,,,"var"))&lt;&gt;"Fe",INDIRECT(ADDRESS(3+$AM169,6,,,"var")),NULL)</f>
        <v>0.15</v>
      </c>
      <c r="AS169" s="61" t="str" cm="1">
        <f t="array" aca="1" ref="AS169" ca="1">IF(INDIRECT(ADDRESS(3+$AM169,7,,,"var"))&lt;&gt;"&lt;=&gt;",INDIRECT(ADDRESS(3+$AM169,7,,,"var")),NULL)</f>
        <v>&lt;</v>
      </c>
      <c r="AT169" s="61" cm="1">
        <f t="array" aca="1" ref="AT169" ca="1">IF(INDIRECT(ADDRESS(3+$AM169,8,,,"var"))&lt;&gt;"Cu",INDIRECT(ADDRESS(3+$AM169,8,,,"var")),NULL)</f>
        <v>0.01</v>
      </c>
      <c r="AU169" s="61" cm="1">
        <f t="array" aca="1" ref="AU169" ca="1">IF(INDIRECT(ADDRESS(3+$AM169,9,,,"var"))&lt;&gt;"&lt;=&gt;",INDIRECT(ADDRESS(3+$AM169,9,,,"var")),NULL)</f>
        <v>0</v>
      </c>
      <c r="AV169" s="61" cm="1">
        <f t="array" aca="1" ref="AV169" ca="1">IF(INDIRECT(ADDRESS(3+$AM169,10,,,"var"))&lt;&gt;"Mn",INDIRECT(ADDRESS(3+$AM169,10,,,"var")),NULL)</f>
        <v>0</v>
      </c>
      <c r="AW169" s="61" cm="1">
        <f t="array" aca="1" ref="AW169" ca="1">IF(INDIRECT(ADDRESS(3+$AM169,11,,,"var"))&lt;&gt;"&lt;=&gt;",INDIRECT(ADDRESS(3+$AM169,11,,,"var")),NULL)</f>
        <v>0</v>
      </c>
      <c r="AX169" s="61" cm="1">
        <f t="array" aca="1" ref="AX169" ca="1">IF(INDIRECT(ADDRESS(3+$AM169,12,,,"var"))&lt;&gt;"Mg",INDIRECT(ADDRESS(3+$AM169,12,,,"var")),NULL)</f>
        <v>8.32</v>
      </c>
      <c r="AY169" s="61" cm="1">
        <f t="array" aca="1" ref="AY169" ca="1">IF(INDIRECT(ADDRESS(3+$AM169,13,,,"var"))&lt;&gt;"&lt;=&gt;",INDIRECT(ADDRESS(3+$AM169,13,,,"var")),NULL)</f>
        <v>0</v>
      </c>
      <c r="AZ169" s="61" cm="1">
        <f t="array" aca="1" ref="AZ169" ca="1">IF(INDIRECT(ADDRESS(3+$AM169,14,,,"var"))&lt;&gt;"Be",INDIRECT(ADDRESS(3+$AM169,14,,,"var")),NULL)</f>
        <v>0</v>
      </c>
      <c r="BA169" s="61" cm="1">
        <f t="array" aca="1" ref="BA169" ca="1">IF(INDIRECT(ADDRESS(3+$AM169,15,,,"var"))&lt;&gt;"&lt;=&gt;",INDIRECT(ADDRESS(3+$AM169,15,,,"var")),NULL)</f>
        <v>0</v>
      </c>
      <c r="BB169" s="61" cm="1">
        <f t="array" aca="1" ref="BB169" ca="1">IF(INDIRECT(ADDRESS(3+$AM169,16,,,"var"))&lt;&gt;"Zn",INDIRECT(ADDRESS(3+$AM169,16,,,"var")),NULL)</f>
        <v>0</v>
      </c>
      <c r="BC169" s="61" t="str" cm="1">
        <f t="array" aca="1" ref="BC169" ca="1">IF(INDIRECT(ADDRESS(3+$AM169,17,,,"var"))&lt;&gt;"&lt;=&gt;",INDIRECT(ADDRESS(3+$AM169,17,,,"var")),NULL)</f>
        <v>&lt;</v>
      </c>
      <c r="BD169" s="61" cm="1">
        <f t="array" aca="1" ref="BD169" ca="1">IF(INDIRECT(ADDRESS(3+$AM169,18,,,"var"))&lt;&gt;"Ti",INDIRECT(ADDRESS(3+$AM169,18,,,"var")),NULL)</f>
        <v>0.01</v>
      </c>
      <c r="BE169" s="64" cm="1">
        <f t="array" aca="1" ref="BE169" ca="1">IF(INDIRECT(ADDRESS(3+$AM169,19,,,"var"))&lt;&gt;"D10",INDIRECT(ADDRESS(3+$AM169,19,,,"var")),NULL)</f>
        <v>0</v>
      </c>
      <c r="BF169" s="64" cm="1">
        <f t="array" aca="1" ref="BF169" ca="1">IF(INDIRECT(ADDRESS(3+$AM169,20,,,"var"))&lt;&gt;"D50",INDIRECT(ADDRESS(3+$AM169,20,,,"var")),NULL)</f>
        <v>0</v>
      </c>
      <c r="BG169" s="64" cm="1">
        <f t="array" aca="1" ref="BG169" ca="1">IF(INDIRECT(ADDRESS(3+$AM169,21,,,"var"))&lt;&gt;"D90",INDIRECT(ADDRESS(3+$AM169,21,,,"var")),NULL)</f>
        <v>0</v>
      </c>
      <c r="BH169" s="64" cm="1">
        <f t="array" aca="1" ref="BH169" ca="1">IF(INDIRECT(ADDRESS(3+$AM169,22,,,"var"))&lt;&gt;"Carney Funnel (s/50g)",INDIRECT(ADDRESS(3+$AM169,22,,,"var")),NULL)</f>
        <v>0</v>
      </c>
      <c r="BI169" s="64" cm="1">
        <f t="array" aca="1" ref="BI169" ca="1">IF(INDIRECT(ADDRESS(3+$AM169,23,,,"var"))&lt;&gt;"Schuttdichte",INDIRECT(ADDRESS(3+$AM169,23,,,"var")),NULL)</f>
        <v>0</v>
      </c>
      <c r="BJ169" s="64" cm="1">
        <f t="array" aca="1" ref="BJ169" ca="1">IF(INDIRECT(ADDRESS(3+$AM169,24,,,"var"))&lt;&gt;"Klopfdichte",INDIRECT(ADDRESS(3+$AM169,24,,,"var")),NULL)</f>
        <v>0</v>
      </c>
      <c r="BK169" s="81"/>
      <c r="BL169" t="str">
        <f>var!AB$4</f>
        <v>parameter and powder check</v>
      </c>
      <c r="BM169" s="93">
        <v>20190328</v>
      </c>
      <c r="BO169"/>
    </row>
    <row r="170" spans="1:67">
      <c r="A170" s="75">
        <v>4</v>
      </c>
      <c r="B170" s="75">
        <v>96</v>
      </c>
      <c r="C170" s="10" t="str">
        <f>var!Z$5</f>
        <v>Aconity</v>
      </c>
      <c r="D170" s="10" t="str">
        <f>var!AG$6</f>
        <v>Alaf parameter development</v>
      </c>
      <c r="E170" s="10">
        <v>300</v>
      </c>
      <c r="F170" s="11">
        <v>1000</v>
      </c>
      <c r="G170" s="93">
        <v>30</v>
      </c>
      <c r="H170" s="93">
        <v>0.19</v>
      </c>
      <c r="I170" s="93">
        <v>400</v>
      </c>
      <c r="J170" s="10" t="str">
        <f>var!AD$2</f>
        <v>Density cube</v>
      </c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>
        <f t="shared" si="4"/>
        <v>20.52</v>
      </c>
      <c r="AI170" s="81">
        <f t="shared" si="5"/>
        <v>52.631578947368418</v>
      </c>
      <c r="AJ170" s="81"/>
      <c r="AK170" s="92">
        <v>95.7</v>
      </c>
      <c r="AL170" s="28" t="str" cm="1">
        <f t="array" aca="1" ref="AL170" ca="1">IF(INDIRECT(ADDRESS(3+AM170,2,,,"var"))&lt;&gt;"Name of powder",INDIRECT(ADDRESS(3+AM170,2,,,"var")),NULL)</f>
        <v>AlMgty80</v>
      </c>
      <c r="AM170" s="77">
        <v>-1</v>
      </c>
      <c r="AN170" s="81"/>
      <c r="AO170" s="61" cm="1">
        <f t="array" aca="1" ref="AO170" ca="1">IF(INDIRECT(ADDRESS(3+$AM170,3,,,"var"))&lt;&gt;"&lt;=&gt;",INDIRECT(ADDRESS(3+$AM170,3,,,"var")),NULL)</f>
        <v>0</v>
      </c>
      <c r="AP170" s="61" cm="1">
        <f t="array" aca="1" ref="AP170" ca="1">IF(INDIRECT(ADDRESS(3+$AM170,4,,,"var"))&lt;&gt;"Si",INDIRECT(ADDRESS(3+$AM170,4,,,"var")),NULL)</f>
        <v>0</v>
      </c>
      <c r="AQ170" s="61" cm="1">
        <f t="array" aca="1" ref="AQ170" ca="1">IF(INDIRECT(ADDRESS(3+$AM170,5,,,"var"))&lt;&gt;"&lt;=&gt;",INDIRECT(ADDRESS(3+$AM170,5,,,"var")),NULL)</f>
        <v>0</v>
      </c>
      <c r="AR170" s="61" cm="1">
        <f t="array" aca="1" ref="AR170" ca="1">IF(INDIRECT(ADDRESS(3+$AM170,6,,,"var"))&lt;&gt;"Fe",INDIRECT(ADDRESS(3+$AM170,6,,,"var")),NULL)</f>
        <v>0.15</v>
      </c>
      <c r="AS170" s="61" t="str" cm="1">
        <f t="array" aca="1" ref="AS170" ca="1">IF(INDIRECT(ADDRESS(3+$AM170,7,,,"var"))&lt;&gt;"&lt;=&gt;",INDIRECT(ADDRESS(3+$AM170,7,,,"var")),NULL)</f>
        <v>&lt;</v>
      </c>
      <c r="AT170" s="61" cm="1">
        <f t="array" aca="1" ref="AT170" ca="1">IF(INDIRECT(ADDRESS(3+$AM170,8,,,"var"))&lt;&gt;"Cu",INDIRECT(ADDRESS(3+$AM170,8,,,"var")),NULL)</f>
        <v>0.01</v>
      </c>
      <c r="AU170" s="61" cm="1">
        <f t="array" aca="1" ref="AU170" ca="1">IF(INDIRECT(ADDRESS(3+$AM170,9,,,"var"))&lt;&gt;"&lt;=&gt;",INDIRECT(ADDRESS(3+$AM170,9,,,"var")),NULL)</f>
        <v>0</v>
      </c>
      <c r="AV170" s="61" cm="1">
        <f t="array" aca="1" ref="AV170" ca="1">IF(INDIRECT(ADDRESS(3+$AM170,10,,,"var"))&lt;&gt;"Mn",INDIRECT(ADDRESS(3+$AM170,10,,,"var")),NULL)</f>
        <v>0</v>
      </c>
      <c r="AW170" s="61" cm="1">
        <f t="array" aca="1" ref="AW170" ca="1">IF(INDIRECT(ADDRESS(3+$AM170,11,,,"var"))&lt;&gt;"&lt;=&gt;",INDIRECT(ADDRESS(3+$AM170,11,,,"var")),NULL)</f>
        <v>0</v>
      </c>
      <c r="AX170" s="61" cm="1">
        <f t="array" aca="1" ref="AX170" ca="1">IF(INDIRECT(ADDRESS(3+$AM170,12,,,"var"))&lt;&gt;"Mg",INDIRECT(ADDRESS(3+$AM170,12,,,"var")),NULL)</f>
        <v>8.32</v>
      </c>
      <c r="AY170" s="61" cm="1">
        <f t="array" aca="1" ref="AY170" ca="1">IF(INDIRECT(ADDRESS(3+$AM170,13,,,"var"))&lt;&gt;"&lt;=&gt;",INDIRECT(ADDRESS(3+$AM170,13,,,"var")),NULL)</f>
        <v>0</v>
      </c>
      <c r="AZ170" s="61" cm="1">
        <f t="array" aca="1" ref="AZ170" ca="1">IF(INDIRECT(ADDRESS(3+$AM170,14,,,"var"))&lt;&gt;"Be",INDIRECT(ADDRESS(3+$AM170,14,,,"var")),NULL)</f>
        <v>0</v>
      </c>
      <c r="BA170" s="61" cm="1">
        <f t="array" aca="1" ref="BA170" ca="1">IF(INDIRECT(ADDRESS(3+$AM170,15,,,"var"))&lt;&gt;"&lt;=&gt;",INDIRECT(ADDRESS(3+$AM170,15,,,"var")),NULL)</f>
        <v>0</v>
      </c>
      <c r="BB170" s="61" cm="1">
        <f t="array" aca="1" ref="BB170" ca="1">IF(INDIRECT(ADDRESS(3+$AM170,16,,,"var"))&lt;&gt;"Zn",INDIRECT(ADDRESS(3+$AM170,16,,,"var")),NULL)</f>
        <v>0</v>
      </c>
      <c r="BC170" s="61" t="str" cm="1">
        <f t="array" aca="1" ref="BC170" ca="1">IF(INDIRECT(ADDRESS(3+$AM170,17,,,"var"))&lt;&gt;"&lt;=&gt;",INDIRECT(ADDRESS(3+$AM170,17,,,"var")),NULL)</f>
        <v>&lt;</v>
      </c>
      <c r="BD170" s="61" cm="1">
        <f t="array" aca="1" ref="BD170" ca="1">IF(INDIRECT(ADDRESS(3+$AM170,18,,,"var"))&lt;&gt;"Ti",INDIRECT(ADDRESS(3+$AM170,18,,,"var")),NULL)</f>
        <v>0.01</v>
      </c>
      <c r="BE170" s="64" cm="1">
        <f t="array" aca="1" ref="BE170" ca="1">IF(INDIRECT(ADDRESS(3+$AM170,19,,,"var"))&lt;&gt;"D10",INDIRECT(ADDRESS(3+$AM170,19,,,"var")),NULL)</f>
        <v>0</v>
      </c>
      <c r="BF170" s="64" cm="1">
        <f t="array" aca="1" ref="BF170" ca="1">IF(INDIRECT(ADDRESS(3+$AM170,20,,,"var"))&lt;&gt;"D50",INDIRECT(ADDRESS(3+$AM170,20,,,"var")),NULL)</f>
        <v>0</v>
      </c>
      <c r="BG170" s="64" cm="1">
        <f t="array" aca="1" ref="BG170" ca="1">IF(INDIRECT(ADDRESS(3+$AM170,21,,,"var"))&lt;&gt;"D90",INDIRECT(ADDRESS(3+$AM170,21,,,"var")),NULL)</f>
        <v>0</v>
      </c>
      <c r="BH170" s="64" cm="1">
        <f t="array" aca="1" ref="BH170" ca="1">IF(INDIRECT(ADDRESS(3+$AM170,22,,,"var"))&lt;&gt;"Carney Funnel (s/50g)",INDIRECT(ADDRESS(3+$AM170,22,,,"var")),NULL)</f>
        <v>0</v>
      </c>
      <c r="BI170" s="64" cm="1">
        <f t="array" aca="1" ref="BI170" ca="1">IF(INDIRECT(ADDRESS(3+$AM170,23,,,"var"))&lt;&gt;"Schuttdichte",INDIRECT(ADDRESS(3+$AM170,23,,,"var")),NULL)</f>
        <v>0</v>
      </c>
      <c r="BJ170" s="64" cm="1">
        <f t="array" aca="1" ref="BJ170" ca="1">IF(INDIRECT(ADDRESS(3+$AM170,24,,,"var"))&lt;&gt;"Klopfdichte",INDIRECT(ADDRESS(3+$AM170,24,,,"var")),NULL)</f>
        <v>0</v>
      </c>
      <c r="BK170" s="81"/>
      <c r="BL170" t="str">
        <f>var!AB$4</f>
        <v>parameter and powder check</v>
      </c>
      <c r="BM170" s="93">
        <v>20190329</v>
      </c>
      <c r="BO170"/>
    </row>
    <row r="171" spans="1:67">
      <c r="A171" s="75">
        <v>4</v>
      </c>
      <c r="B171" s="75">
        <v>97</v>
      </c>
      <c r="C171" s="10" t="str">
        <f>var!Z$5</f>
        <v>Aconity</v>
      </c>
      <c r="D171" s="10" t="str">
        <f>var!AG$6</f>
        <v>Alaf parameter development</v>
      </c>
      <c r="E171" s="10">
        <v>300</v>
      </c>
      <c r="F171" s="11">
        <v>1500</v>
      </c>
      <c r="G171" s="93">
        <v>30</v>
      </c>
      <c r="H171" s="93">
        <v>0.19</v>
      </c>
      <c r="I171" s="93">
        <v>200</v>
      </c>
      <c r="J171" s="10" t="str">
        <f>var!AD$2</f>
        <v>Density cube</v>
      </c>
      <c r="L171" s="81"/>
      <c r="M171" s="28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23">
        <f t="shared" si="4"/>
        <v>30.780000000000005</v>
      </c>
      <c r="AI171" s="23">
        <f t="shared" si="5"/>
        <v>35.087719298245609</v>
      </c>
      <c r="AJ171" s="81"/>
      <c r="AK171" s="92">
        <v>95.7</v>
      </c>
      <c r="AL171" s="28" t="str" cm="1">
        <f t="array" aca="1" ref="AL171" ca="1">IF(INDIRECT(ADDRESS(3+AM171,2,,,"var"))&lt;&gt;"Name of powder",INDIRECT(ADDRESS(3+AM171,2,,,"var")),NULL)</f>
        <v>AlMgty80</v>
      </c>
      <c r="AM171" s="77">
        <v>-1</v>
      </c>
      <c r="AN171" s="81"/>
      <c r="AO171" s="61" cm="1">
        <f t="array" aca="1" ref="AO171" ca="1">IF(INDIRECT(ADDRESS(3+$AM171,3,,,"var"))&lt;&gt;"&lt;=&gt;",INDIRECT(ADDRESS(3+$AM171,3,,,"var")),NULL)</f>
        <v>0</v>
      </c>
      <c r="AP171" s="61" cm="1">
        <f t="array" aca="1" ref="AP171" ca="1">IF(INDIRECT(ADDRESS(3+$AM171,4,,,"var"))&lt;&gt;"Si",INDIRECT(ADDRESS(3+$AM171,4,,,"var")),NULL)</f>
        <v>0</v>
      </c>
      <c r="AQ171" s="61" cm="1">
        <f t="array" aca="1" ref="AQ171" ca="1">IF(INDIRECT(ADDRESS(3+$AM171,5,,,"var"))&lt;&gt;"&lt;=&gt;",INDIRECT(ADDRESS(3+$AM171,5,,,"var")),NULL)</f>
        <v>0</v>
      </c>
      <c r="AR171" s="61" cm="1">
        <f t="array" aca="1" ref="AR171" ca="1">IF(INDIRECT(ADDRESS(3+$AM171,6,,,"var"))&lt;&gt;"Fe",INDIRECT(ADDRESS(3+$AM171,6,,,"var")),NULL)</f>
        <v>0.15</v>
      </c>
      <c r="AS171" s="61" t="str" cm="1">
        <f t="array" aca="1" ref="AS171" ca="1">IF(INDIRECT(ADDRESS(3+$AM171,7,,,"var"))&lt;&gt;"&lt;=&gt;",INDIRECT(ADDRESS(3+$AM171,7,,,"var")),NULL)</f>
        <v>&lt;</v>
      </c>
      <c r="AT171" s="61" cm="1">
        <f t="array" aca="1" ref="AT171" ca="1">IF(INDIRECT(ADDRESS(3+$AM171,8,,,"var"))&lt;&gt;"Cu",INDIRECT(ADDRESS(3+$AM171,8,,,"var")),NULL)</f>
        <v>0.01</v>
      </c>
      <c r="AU171" s="61" cm="1">
        <f t="array" aca="1" ref="AU171" ca="1">IF(INDIRECT(ADDRESS(3+$AM171,9,,,"var"))&lt;&gt;"&lt;=&gt;",INDIRECT(ADDRESS(3+$AM171,9,,,"var")),NULL)</f>
        <v>0</v>
      </c>
      <c r="AV171" s="61" cm="1">
        <f t="array" aca="1" ref="AV171" ca="1">IF(INDIRECT(ADDRESS(3+$AM171,10,,,"var"))&lt;&gt;"Mn",INDIRECT(ADDRESS(3+$AM171,10,,,"var")),NULL)</f>
        <v>0</v>
      </c>
      <c r="AW171" s="61" cm="1">
        <f t="array" aca="1" ref="AW171" ca="1">IF(INDIRECT(ADDRESS(3+$AM171,11,,,"var"))&lt;&gt;"&lt;=&gt;",INDIRECT(ADDRESS(3+$AM171,11,,,"var")),NULL)</f>
        <v>0</v>
      </c>
      <c r="AX171" s="61" cm="1">
        <f t="array" aca="1" ref="AX171" ca="1">IF(INDIRECT(ADDRESS(3+$AM171,12,,,"var"))&lt;&gt;"Mg",INDIRECT(ADDRESS(3+$AM171,12,,,"var")),NULL)</f>
        <v>8.32</v>
      </c>
      <c r="AY171" s="61" cm="1">
        <f t="array" aca="1" ref="AY171" ca="1">IF(INDIRECT(ADDRESS(3+$AM171,13,,,"var"))&lt;&gt;"&lt;=&gt;",INDIRECT(ADDRESS(3+$AM171,13,,,"var")),NULL)</f>
        <v>0</v>
      </c>
      <c r="AZ171" s="61" cm="1">
        <f t="array" aca="1" ref="AZ171" ca="1">IF(INDIRECT(ADDRESS(3+$AM171,14,,,"var"))&lt;&gt;"Be",INDIRECT(ADDRESS(3+$AM171,14,,,"var")),NULL)</f>
        <v>0</v>
      </c>
      <c r="BA171" s="61" cm="1">
        <f t="array" aca="1" ref="BA171" ca="1">IF(INDIRECT(ADDRESS(3+$AM171,15,,,"var"))&lt;&gt;"&lt;=&gt;",INDIRECT(ADDRESS(3+$AM171,15,,,"var")),NULL)</f>
        <v>0</v>
      </c>
      <c r="BB171" s="61" cm="1">
        <f t="array" aca="1" ref="BB171" ca="1">IF(INDIRECT(ADDRESS(3+$AM171,16,,,"var"))&lt;&gt;"Zn",INDIRECT(ADDRESS(3+$AM171,16,,,"var")),NULL)</f>
        <v>0</v>
      </c>
      <c r="BC171" s="61" t="str" cm="1">
        <f t="array" aca="1" ref="BC171" ca="1">IF(INDIRECT(ADDRESS(3+$AM171,17,,,"var"))&lt;&gt;"&lt;=&gt;",INDIRECT(ADDRESS(3+$AM171,17,,,"var")),NULL)</f>
        <v>&lt;</v>
      </c>
      <c r="BD171" s="61" cm="1">
        <f t="array" aca="1" ref="BD171" ca="1">IF(INDIRECT(ADDRESS(3+$AM171,18,,,"var"))&lt;&gt;"Ti",INDIRECT(ADDRESS(3+$AM171,18,,,"var")),NULL)</f>
        <v>0.01</v>
      </c>
      <c r="BE171" s="64" cm="1">
        <f t="array" aca="1" ref="BE171" ca="1">IF(INDIRECT(ADDRESS(3+$AM171,19,,,"var"))&lt;&gt;"D10",INDIRECT(ADDRESS(3+$AM171,19,,,"var")),NULL)</f>
        <v>0</v>
      </c>
      <c r="BF171" s="64" cm="1">
        <f t="array" aca="1" ref="BF171" ca="1">IF(INDIRECT(ADDRESS(3+$AM171,20,,,"var"))&lt;&gt;"D50",INDIRECT(ADDRESS(3+$AM171,20,,,"var")),NULL)</f>
        <v>0</v>
      </c>
      <c r="BG171" s="64" cm="1">
        <f t="array" aca="1" ref="BG171" ca="1">IF(INDIRECT(ADDRESS(3+$AM171,21,,,"var"))&lt;&gt;"D90",INDIRECT(ADDRESS(3+$AM171,21,,,"var")),NULL)</f>
        <v>0</v>
      </c>
      <c r="BH171" s="64" cm="1">
        <f t="array" aca="1" ref="BH171" ca="1">IF(INDIRECT(ADDRESS(3+$AM171,22,,,"var"))&lt;&gt;"Carney Funnel (s/50g)",INDIRECT(ADDRESS(3+$AM171,22,,,"var")),NULL)</f>
        <v>0</v>
      </c>
      <c r="BI171" s="64" cm="1">
        <f t="array" aca="1" ref="BI171" ca="1">IF(INDIRECT(ADDRESS(3+$AM171,23,,,"var"))&lt;&gt;"Schuttdichte",INDIRECT(ADDRESS(3+$AM171,23,,,"var")),NULL)</f>
        <v>0</v>
      </c>
      <c r="BJ171" s="64" cm="1">
        <f t="array" aca="1" ref="BJ171" ca="1">IF(INDIRECT(ADDRESS(3+$AM171,24,,,"var"))&lt;&gt;"Klopfdichte",INDIRECT(ADDRESS(3+$AM171,24,,,"var")),NULL)</f>
        <v>0</v>
      </c>
      <c r="BK171" s="81"/>
      <c r="BL171" t="str">
        <f>var!AB$4</f>
        <v>parameter and powder check</v>
      </c>
      <c r="BM171" s="93">
        <v>20190319</v>
      </c>
      <c r="BO171"/>
    </row>
    <row r="172" spans="1:67">
      <c r="A172" s="75">
        <v>4</v>
      </c>
      <c r="B172" s="75">
        <v>98</v>
      </c>
      <c r="C172" s="10" t="str">
        <f>var!Z$5</f>
        <v>Aconity</v>
      </c>
      <c r="D172" s="10" t="str">
        <f>var!AG$6</f>
        <v>Alaf parameter development</v>
      </c>
      <c r="E172" s="10">
        <v>600</v>
      </c>
      <c r="F172" s="11">
        <v>1500</v>
      </c>
      <c r="G172" s="93">
        <v>30</v>
      </c>
      <c r="H172" s="93">
        <v>0.19</v>
      </c>
      <c r="I172" s="93">
        <v>400</v>
      </c>
      <c r="J172" s="10" t="str">
        <f>var!AD$2</f>
        <v>Density cube</v>
      </c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>
        <f t="shared" si="4"/>
        <v>30.780000000000005</v>
      </c>
      <c r="AI172" s="81">
        <f t="shared" si="5"/>
        <v>70.175438596491219</v>
      </c>
      <c r="AJ172" s="81"/>
      <c r="AK172" s="92">
        <v>95.64</v>
      </c>
      <c r="AL172" s="81" t="str" cm="1">
        <f t="array" aca="1" ref="AL172" ca="1">IF(INDIRECT(ADDRESS(3+AM172,2,,,"var"))&lt;&gt;"Name of powder",INDIRECT(ADDRESS(3+AM172,2,,,"var")),NULL)</f>
        <v>AlMgty80</v>
      </c>
      <c r="AM172" s="77">
        <v>-1</v>
      </c>
      <c r="AN172" s="81"/>
      <c r="AO172" s="61" cm="1">
        <f t="array" aca="1" ref="AO172" ca="1">IF(INDIRECT(ADDRESS(3+$AM172,3,,,"var"))&lt;&gt;"&lt;=&gt;",INDIRECT(ADDRESS(3+$AM172,3,,,"var")),NULL)</f>
        <v>0</v>
      </c>
      <c r="AP172" s="61" cm="1">
        <f t="array" aca="1" ref="AP172" ca="1">IF(INDIRECT(ADDRESS(3+$AM172,4,,,"var"))&lt;&gt;"Si",INDIRECT(ADDRESS(3+$AM172,4,,,"var")),NULL)</f>
        <v>0</v>
      </c>
      <c r="AQ172" s="61" cm="1">
        <f t="array" aca="1" ref="AQ172" ca="1">IF(INDIRECT(ADDRESS(3+$AM172,5,,,"var"))&lt;&gt;"&lt;=&gt;",INDIRECT(ADDRESS(3+$AM172,5,,,"var")),NULL)</f>
        <v>0</v>
      </c>
      <c r="AR172" s="61" cm="1">
        <f t="array" aca="1" ref="AR172" ca="1">IF(INDIRECT(ADDRESS(3+$AM172,6,,,"var"))&lt;&gt;"Fe",INDIRECT(ADDRESS(3+$AM172,6,,,"var")),NULL)</f>
        <v>0.15</v>
      </c>
      <c r="AS172" s="61" t="str" cm="1">
        <f t="array" aca="1" ref="AS172" ca="1">IF(INDIRECT(ADDRESS(3+$AM172,7,,,"var"))&lt;&gt;"&lt;=&gt;",INDIRECT(ADDRESS(3+$AM172,7,,,"var")),NULL)</f>
        <v>&lt;</v>
      </c>
      <c r="AT172" s="61" cm="1">
        <f t="array" aca="1" ref="AT172" ca="1">IF(INDIRECT(ADDRESS(3+$AM172,8,,,"var"))&lt;&gt;"Cu",INDIRECT(ADDRESS(3+$AM172,8,,,"var")),NULL)</f>
        <v>0.01</v>
      </c>
      <c r="AU172" s="61" cm="1">
        <f t="array" aca="1" ref="AU172" ca="1">IF(INDIRECT(ADDRESS(3+$AM172,9,,,"var"))&lt;&gt;"&lt;=&gt;",INDIRECT(ADDRESS(3+$AM172,9,,,"var")),NULL)</f>
        <v>0</v>
      </c>
      <c r="AV172" s="61" cm="1">
        <f t="array" aca="1" ref="AV172" ca="1">IF(INDIRECT(ADDRESS(3+$AM172,10,,,"var"))&lt;&gt;"Mn",INDIRECT(ADDRESS(3+$AM172,10,,,"var")),NULL)</f>
        <v>0</v>
      </c>
      <c r="AW172" s="61" cm="1">
        <f t="array" aca="1" ref="AW172" ca="1">IF(INDIRECT(ADDRESS(3+$AM172,11,,,"var"))&lt;&gt;"&lt;=&gt;",INDIRECT(ADDRESS(3+$AM172,11,,,"var")),NULL)</f>
        <v>0</v>
      </c>
      <c r="AX172" s="61" cm="1">
        <f t="array" aca="1" ref="AX172" ca="1">IF(INDIRECT(ADDRESS(3+$AM172,12,,,"var"))&lt;&gt;"Mg",INDIRECT(ADDRESS(3+$AM172,12,,,"var")),NULL)</f>
        <v>8.32</v>
      </c>
      <c r="AY172" s="61" cm="1">
        <f t="array" aca="1" ref="AY172" ca="1">IF(INDIRECT(ADDRESS(3+$AM172,13,,,"var"))&lt;&gt;"&lt;=&gt;",INDIRECT(ADDRESS(3+$AM172,13,,,"var")),NULL)</f>
        <v>0</v>
      </c>
      <c r="AZ172" s="61" cm="1">
        <f t="array" aca="1" ref="AZ172" ca="1">IF(INDIRECT(ADDRESS(3+$AM172,14,,,"var"))&lt;&gt;"Be",INDIRECT(ADDRESS(3+$AM172,14,,,"var")),NULL)</f>
        <v>0</v>
      </c>
      <c r="BA172" s="61" cm="1">
        <f t="array" aca="1" ref="BA172" ca="1">IF(INDIRECT(ADDRESS(3+$AM172,15,,,"var"))&lt;&gt;"&lt;=&gt;",INDIRECT(ADDRESS(3+$AM172,15,,,"var")),NULL)</f>
        <v>0</v>
      </c>
      <c r="BB172" s="61" cm="1">
        <f t="array" aca="1" ref="BB172" ca="1">IF(INDIRECT(ADDRESS(3+$AM172,16,,,"var"))&lt;&gt;"Zn",INDIRECT(ADDRESS(3+$AM172,16,,,"var")),NULL)</f>
        <v>0</v>
      </c>
      <c r="BC172" s="61" t="str" cm="1">
        <f t="array" aca="1" ref="BC172" ca="1">IF(INDIRECT(ADDRESS(3+$AM172,17,,,"var"))&lt;&gt;"&lt;=&gt;",INDIRECT(ADDRESS(3+$AM172,17,,,"var")),NULL)</f>
        <v>&lt;</v>
      </c>
      <c r="BD172" s="61" cm="1">
        <f t="array" aca="1" ref="BD172" ca="1">IF(INDIRECT(ADDRESS(3+$AM172,18,,,"var"))&lt;&gt;"Ti",INDIRECT(ADDRESS(3+$AM172,18,,,"var")),NULL)</f>
        <v>0.01</v>
      </c>
      <c r="BE172" s="64" cm="1">
        <f t="array" aca="1" ref="BE172" ca="1">IF(INDIRECT(ADDRESS(3+$AM172,19,,,"var"))&lt;&gt;"D10",INDIRECT(ADDRESS(3+$AM172,19,,,"var")),NULL)</f>
        <v>0</v>
      </c>
      <c r="BF172" s="64" cm="1">
        <f t="array" aca="1" ref="BF172" ca="1">IF(INDIRECT(ADDRESS(3+$AM172,20,,,"var"))&lt;&gt;"D50",INDIRECT(ADDRESS(3+$AM172,20,,,"var")),NULL)</f>
        <v>0</v>
      </c>
      <c r="BG172" s="64" cm="1">
        <f t="array" aca="1" ref="BG172" ca="1">IF(INDIRECT(ADDRESS(3+$AM172,21,,,"var"))&lt;&gt;"D90",INDIRECT(ADDRESS(3+$AM172,21,,,"var")),NULL)</f>
        <v>0</v>
      </c>
      <c r="BH172" s="64" cm="1">
        <f t="array" aca="1" ref="BH172" ca="1">IF(INDIRECT(ADDRESS(3+$AM172,22,,,"var"))&lt;&gt;"Carney Funnel (s/50g)",INDIRECT(ADDRESS(3+$AM172,22,,,"var")),NULL)</f>
        <v>0</v>
      </c>
      <c r="BI172" s="64" cm="1">
        <f t="array" aca="1" ref="BI172" ca="1">IF(INDIRECT(ADDRESS(3+$AM172,23,,,"var"))&lt;&gt;"Schuttdichte",INDIRECT(ADDRESS(3+$AM172,23,,,"var")),NULL)</f>
        <v>0</v>
      </c>
      <c r="BJ172" s="64" cm="1">
        <f t="array" aca="1" ref="BJ172" ca="1">IF(INDIRECT(ADDRESS(3+$AM172,24,,,"var"))&lt;&gt;"Klopfdichte",INDIRECT(ADDRESS(3+$AM172,24,,,"var")),NULL)</f>
        <v>0</v>
      </c>
      <c r="BK172" s="81"/>
      <c r="BL172" t="str">
        <f>var!AB$4</f>
        <v>parameter and powder check</v>
      </c>
      <c r="BM172" s="93">
        <v>20190329</v>
      </c>
      <c r="BO172"/>
    </row>
    <row r="173" spans="1:67">
      <c r="A173" s="75">
        <v>4</v>
      </c>
      <c r="B173" s="75">
        <v>99</v>
      </c>
      <c r="C173" s="10" t="str">
        <f>var!Z$5</f>
        <v>Aconity</v>
      </c>
      <c r="D173" s="10" t="str">
        <f>var!AG$6</f>
        <v>Alaf parameter development</v>
      </c>
      <c r="E173" s="10">
        <v>400</v>
      </c>
      <c r="F173" s="11">
        <v>1500</v>
      </c>
      <c r="G173" s="93">
        <v>30</v>
      </c>
      <c r="H173" s="93">
        <v>0.21</v>
      </c>
      <c r="I173" s="93">
        <v>30</v>
      </c>
      <c r="J173" s="10" t="str">
        <f>var!AD$2</f>
        <v>Density cube</v>
      </c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>
        <f t="shared" si="4"/>
        <v>34.019999999999996</v>
      </c>
      <c r="AI173" s="81">
        <f t="shared" si="5"/>
        <v>42.328042328042329</v>
      </c>
      <c r="AJ173" s="81"/>
      <c r="AK173" s="92">
        <v>95.6</v>
      </c>
      <c r="AL173" s="28" t="str" cm="1">
        <f t="array" aca="1" ref="AL173" ca="1">IF(INDIRECT(ADDRESS(3+AM173,2,,,"var"))&lt;&gt;"Name of powder",INDIRECT(ADDRESS(3+AM173,2,,,"var")),NULL)</f>
        <v>AlMgty80</v>
      </c>
      <c r="AM173" s="77">
        <v>-1</v>
      </c>
      <c r="AN173" s="81"/>
      <c r="AO173" s="61" cm="1">
        <f t="array" aca="1" ref="AO173" ca="1">IF(INDIRECT(ADDRESS(3+$AM173,3,,,"var"))&lt;&gt;"&lt;=&gt;",INDIRECT(ADDRESS(3+$AM173,3,,,"var")),NULL)</f>
        <v>0</v>
      </c>
      <c r="AP173" s="61" cm="1">
        <f t="array" aca="1" ref="AP173" ca="1">IF(INDIRECT(ADDRESS(3+$AM173,4,,,"var"))&lt;&gt;"Si",INDIRECT(ADDRESS(3+$AM173,4,,,"var")),NULL)</f>
        <v>0</v>
      </c>
      <c r="AQ173" s="61" cm="1">
        <f t="array" aca="1" ref="AQ173" ca="1">IF(INDIRECT(ADDRESS(3+$AM173,5,,,"var"))&lt;&gt;"&lt;=&gt;",INDIRECT(ADDRESS(3+$AM173,5,,,"var")),NULL)</f>
        <v>0</v>
      </c>
      <c r="AR173" s="61" cm="1">
        <f t="array" aca="1" ref="AR173" ca="1">IF(INDIRECT(ADDRESS(3+$AM173,6,,,"var"))&lt;&gt;"Fe",INDIRECT(ADDRESS(3+$AM173,6,,,"var")),NULL)</f>
        <v>0.15</v>
      </c>
      <c r="AS173" s="61" t="str" cm="1">
        <f t="array" aca="1" ref="AS173" ca="1">IF(INDIRECT(ADDRESS(3+$AM173,7,,,"var"))&lt;&gt;"&lt;=&gt;",INDIRECT(ADDRESS(3+$AM173,7,,,"var")),NULL)</f>
        <v>&lt;</v>
      </c>
      <c r="AT173" s="61" cm="1">
        <f t="array" aca="1" ref="AT173" ca="1">IF(INDIRECT(ADDRESS(3+$AM173,8,,,"var"))&lt;&gt;"Cu",INDIRECT(ADDRESS(3+$AM173,8,,,"var")),NULL)</f>
        <v>0.01</v>
      </c>
      <c r="AU173" s="61" cm="1">
        <f t="array" aca="1" ref="AU173" ca="1">IF(INDIRECT(ADDRESS(3+$AM173,9,,,"var"))&lt;&gt;"&lt;=&gt;",INDIRECT(ADDRESS(3+$AM173,9,,,"var")),NULL)</f>
        <v>0</v>
      </c>
      <c r="AV173" s="61" cm="1">
        <f t="array" aca="1" ref="AV173" ca="1">IF(INDIRECT(ADDRESS(3+$AM173,10,,,"var"))&lt;&gt;"Mn",INDIRECT(ADDRESS(3+$AM173,10,,,"var")),NULL)</f>
        <v>0</v>
      </c>
      <c r="AW173" s="61" cm="1">
        <f t="array" aca="1" ref="AW173" ca="1">IF(INDIRECT(ADDRESS(3+$AM173,11,,,"var"))&lt;&gt;"&lt;=&gt;",INDIRECT(ADDRESS(3+$AM173,11,,,"var")),NULL)</f>
        <v>0</v>
      </c>
      <c r="AX173" s="61" cm="1">
        <f t="array" aca="1" ref="AX173" ca="1">IF(INDIRECT(ADDRESS(3+$AM173,12,,,"var"))&lt;&gt;"Mg",INDIRECT(ADDRESS(3+$AM173,12,,,"var")),NULL)</f>
        <v>8.32</v>
      </c>
      <c r="AY173" s="61" cm="1">
        <f t="array" aca="1" ref="AY173" ca="1">IF(INDIRECT(ADDRESS(3+$AM173,13,,,"var"))&lt;&gt;"&lt;=&gt;",INDIRECT(ADDRESS(3+$AM173,13,,,"var")),NULL)</f>
        <v>0</v>
      </c>
      <c r="AZ173" s="61" cm="1">
        <f t="array" aca="1" ref="AZ173" ca="1">IF(INDIRECT(ADDRESS(3+$AM173,14,,,"var"))&lt;&gt;"Be",INDIRECT(ADDRESS(3+$AM173,14,,,"var")),NULL)</f>
        <v>0</v>
      </c>
      <c r="BA173" s="61" cm="1">
        <f t="array" aca="1" ref="BA173" ca="1">IF(INDIRECT(ADDRESS(3+$AM173,15,,,"var"))&lt;&gt;"&lt;=&gt;",INDIRECT(ADDRESS(3+$AM173,15,,,"var")),NULL)</f>
        <v>0</v>
      </c>
      <c r="BB173" s="61" cm="1">
        <f t="array" aca="1" ref="BB173" ca="1">IF(INDIRECT(ADDRESS(3+$AM173,16,,,"var"))&lt;&gt;"Zn",INDIRECT(ADDRESS(3+$AM173,16,,,"var")),NULL)</f>
        <v>0</v>
      </c>
      <c r="BC173" s="61" t="str" cm="1">
        <f t="array" aca="1" ref="BC173" ca="1">IF(INDIRECT(ADDRESS(3+$AM173,17,,,"var"))&lt;&gt;"&lt;=&gt;",INDIRECT(ADDRESS(3+$AM173,17,,,"var")),NULL)</f>
        <v>&lt;</v>
      </c>
      <c r="BD173" s="61" cm="1">
        <f t="array" aca="1" ref="BD173" ca="1">IF(INDIRECT(ADDRESS(3+$AM173,18,,,"var"))&lt;&gt;"Ti",INDIRECT(ADDRESS(3+$AM173,18,,,"var")),NULL)</f>
        <v>0.01</v>
      </c>
      <c r="BE173" s="64" cm="1">
        <f t="array" aca="1" ref="BE173" ca="1">IF(INDIRECT(ADDRESS(3+$AM173,19,,,"var"))&lt;&gt;"D10",INDIRECT(ADDRESS(3+$AM173,19,,,"var")),NULL)</f>
        <v>0</v>
      </c>
      <c r="BF173" s="64" cm="1">
        <f t="array" aca="1" ref="BF173" ca="1">IF(INDIRECT(ADDRESS(3+$AM173,20,,,"var"))&lt;&gt;"D50",INDIRECT(ADDRESS(3+$AM173,20,,,"var")),NULL)</f>
        <v>0</v>
      </c>
      <c r="BG173" s="64" cm="1">
        <f t="array" aca="1" ref="BG173" ca="1">IF(INDIRECT(ADDRESS(3+$AM173,21,,,"var"))&lt;&gt;"D90",INDIRECT(ADDRESS(3+$AM173,21,,,"var")),NULL)</f>
        <v>0</v>
      </c>
      <c r="BH173" s="64" cm="1">
        <f t="array" aca="1" ref="BH173" ca="1">IF(INDIRECT(ADDRESS(3+$AM173,22,,,"var"))&lt;&gt;"Carney Funnel (s/50g)",INDIRECT(ADDRESS(3+$AM173,22,,,"var")),NULL)</f>
        <v>0</v>
      </c>
      <c r="BI173" s="64" cm="1">
        <f t="array" aca="1" ref="BI173" ca="1">IF(INDIRECT(ADDRESS(3+$AM173,23,,,"var"))&lt;&gt;"Schuttdichte",INDIRECT(ADDRESS(3+$AM173,23,,,"var")),NULL)</f>
        <v>0</v>
      </c>
      <c r="BJ173" s="64" cm="1">
        <f t="array" aca="1" ref="BJ173" ca="1">IF(INDIRECT(ADDRESS(3+$AM173,24,,,"var"))&lt;&gt;"Klopfdichte",INDIRECT(ADDRESS(3+$AM173,24,,,"var")),NULL)</f>
        <v>0</v>
      </c>
      <c r="BK173" s="81"/>
      <c r="BL173" t="str">
        <f>var!AB$4</f>
        <v>parameter and powder check</v>
      </c>
      <c r="BM173" s="93">
        <v>20190321</v>
      </c>
      <c r="BO173"/>
    </row>
    <row r="174" spans="1:67">
      <c r="A174" s="75">
        <v>4</v>
      </c>
      <c r="B174" s="75">
        <v>100</v>
      </c>
      <c r="C174" s="10" t="str">
        <f>var!Z$5</f>
        <v>Aconity</v>
      </c>
      <c r="D174" s="10" t="str">
        <f>var!AG$6</f>
        <v>Alaf parameter development</v>
      </c>
      <c r="E174" s="10">
        <v>600</v>
      </c>
      <c r="F174" s="11">
        <v>1500</v>
      </c>
      <c r="G174" s="93">
        <v>30</v>
      </c>
      <c r="H174" s="93">
        <v>0.19</v>
      </c>
      <c r="I174" s="93">
        <v>400</v>
      </c>
      <c r="J174" s="10" t="str">
        <f>var!AD$2</f>
        <v>Density cube</v>
      </c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>
        <f t="shared" si="4"/>
        <v>30.780000000000005</v>
      </c>
      <c r="AI174" s="81">
        <f t="shared" si="5"/>
        <v>70.175438596491219</v>
      </c>
      <c r="AJ174" s="81"/>
      <c r="AK174" s="92">
        <v>95.58</v>
      </c>
      <c r="AL174" s="81" t="str" cm="1">
        <f t="array" aca="1" ref="AL174" ca="1">IF(INDIRECT(ADDRESS(3+AM174,2,,,"var"))&lt;&gt;"Name of powder",INDIRECT(ADDRESS(3+AM174,2,,,"var")),NULL)</f>
        <v>AlMgty80</v>
      </c>
      <c r="AM174" s="77">
        <v>-1</v>
      </c>
      <c r="AN174" s="81"/>
      <c r="AO174" s="61" cm="1">
        <f t="array" aca="1" ref="AO174" ca="1">IF(INDIRECT(ADDRESS(3+$AM174,3,,,"var"))&lt;&gt;"&lt;=&gt;",INDIRECT(ADDRESS(3+$AM174,3,,,"var")),NULL)</f>
        <v>0</v>
      </c>
      <c r="AP174" s="61" cm="1">
        <f t="array" aca="1" ref="AP174" ca="1">IF(INDIRECT(ADDRESS(3+$AM174,4,,,"var"))&lt;&gt;"Si",INDIRECT(ADDRESS(3+$AM174,4,,,"var")),NULL)</f>
        <v>0</v>
      </c>
      <c r="AQ174" s="61" cm="1">
        <f t="array" aca="1" ref="AQ174" ca="1">IF(INDIRECT(ADDRESS(3+$AM174,5,,,"var"))&lt;&gt;"&lt;=&gt;",INDIRECT(ADDRESS(3+$AM174,5,,,"var")),NULL)</f>
        <v>0</v>
      </c>
      <c r="AR174" s="61" cm="1">
        <f t="array" aca="1" ref="AR174" ca="1">IF(INDIRECT(ADDRESS(3+$AM174,6,,,"var"))&lt;&gt;"Fe",INDIRECT(ADDRESS(3+$AM174,6,,,"var")),NULL)</f>
        <v>0.15</v>
      </c>
      <c r="AS174" s="61" t="str" cm="1">
        <f t="array" aca="1" ref="AS174" ca="1">IF(INDIRECT(ADDRESS(3+$AM174,7,,,"var"))&lt;&gt;"&lt;=&gt;",INDIRECT(ADDRESS(3+$AM174,7,,,"var")),NULL)</f>
        <v>&lt;</v>
      </c>
      <c r="AT174" s="61" cm="1">
        <f t="array" aca="1" ref="AT174" ca="1">IF(INDIRECT(ADDRESS(3+$AM174,8,,,"var"))&lt;&gt;"Cu",INDIRECT(ADDRESS(3+$AM174,8,,,"var")),NULL)</f>
        <v>0.01</v>
      </c>
      <c r="AU174" s="61" cm="1">
        <f t="array" aca="1" ref="AU174" ca="1">IF(INDIRECT(ADDRESS(3+$AM174,9,,,"var"))&lt;&gt;"&lt;=&gt;",INDIRECT(ADDRESS(3+$AM174,9,,,"var")),NULL)</f>
        <v>0</v>
      </c>
      <c r="AV174" s="61" cm="1">
        <f t="array" aca="1" ref="AV174" ca="1">IF(INDIRECT(ADDRESS(3+$AM174,10,,,"var"))&lt;&gt;"Mn",INDIRECT(ADDRESS(3+$AM174,10,,,"var")),NULL)</f>
        <v>0</v>
      </c>
      <c r="AW174" s="61" cm="1">
        <f t="array" aca="1" ref="AW174" ca="1">IF(INDIRECT(ADDRESS(3+$AM174,11,,,"var"))&lt;&gt;"&lt;=&gt;",INDIRECT(ADDRESS(3+$AM174,11,,,"var")),NULL)</f>
        <v>0</v>
      </c>
      <c r="AX174" s="61" cm="1">
        <f t="array" aca="1" ref="AX174" ca="1">IF(INDIRECT(ADDRESS(3+$AM174,12,,,"var"))&lt;&gt;"Mg",INDIRECT(ADDRESS(3+$AM174,12,,,"var")),NULL)</f>
        <v>8.32</v>
      </c>
      <c r="AY174" s="61" cm="1">
        <f t="array" aca="1" ref="AY174" ca="1">IF(INDIRECT(ADDRESS(3+$AM174,13,,,"var"))&lt;&gt;"&lt;=&gt;",INDIRECT(ADDRESS(3+$AM174,13,,,"var")),NULL)</f>
        <v>0</v>
      </c>
      <c r="AZ174" s="61" cm="1">
        <f t="array" aca="1" ref="AZ174" ca="1">IF(INDIRECT(ADDRESS(3+$AM174,14,,,"var"))&lt;&gt;"Be",INDIRECT(ADDRESS(3+$AM174,14,,,"var")),NULL)</f>
        <v>0</v>
      </c>
      <c r="BA174" s="61" cm="1">
        <f t="array" aca="1" ref="BA174" ca="1">IF(INDIRECT(ADDRESS(3+$AM174,15,,,"var"))&lt;&gt;"&lt;=&gt;",INDIRECT(ADDRESS(3+$AM174,15,,,"var")),NULL)</f>
        <v>0</v>
      </c>
      <c r="BB174" s="61" cm="1">
        <f t="array" aca="1" ref="BB174" ca="1">IF(INDIRECT(ADDRESS(3+$AM174,16,,,"var"))&lt;&gt;"Zn",INDIRECT(ADDRESS(3+$AM174,16,,,"var")),NULL)</f>
        <v>0</v>
      </c>
      <c r="BC174" s="61" t="str" cm="1">
        <f t="array" aca="1" ref="BC174" ca="1">IF(INDIRECT(ADDRESS(3+$AM174,17,,,"var"))&lt;&gt;"&lt;=&gt;",INDIRECT(ADDRESS(3+$AM174,17,,,"var")),NULL)</f>
        <v>&lt;</v>
      </c>
      <c r="BD174" s="61" cm="1">
        <f t="array" aca="1" ref="BD174" ca="1">IF(INDIRECT(ADDRESS(3+$AM174,18,,,"var"))&lt;&gt;"Ti",INDIRECT(ADDRESS(3+$AM174,18,,,"var")),NULL)</f>
        <v>0.01</v>
      </c>
      <c r="BE174" s="64" cm="1">
        <f t="array" aca="1" ref="BE174" ca="1">IF(INDIRECT(ADDRESS(3+$AM174,19,,,"var"))&lt;&gt;"D10",INDIRECT(ADDRESS(3+$AM174,19,,,"var")),NULL)</f>
        <v>0</v>
      </c>
      <c r="BF174" s="64" cm="1">
        <f t="array" aca="1" ref="BF174" ca="1">IF(INDIRECT(ADDRESS(3+$AM174,20,,,"var"))&lt;&gt;"D50",INDIRECT(ADDRESS(3+$AM174,20,,,"var")),NULL)</f>
        <v>0</v>
      </c>
      <c r="BG174" s="64" cm="1">
        <f t="array" aca="1" ref="BG174" ca="1">IF(INDIRECT(ADDRESS(3+$AM174,21,,,"var"))&lt;&gt;"D90",INDIRECT(ADDRESS(3+$AM174,21,,,"var")),NULL)</f>
        <v>0</v>
      </c>
      <c r="BH174" s="64" cm="1">
        <f t="array" aca="1" ref="BH174" ca="1">IF(INDIRECT(ADDRESS(3+$AM174,22,,,"var"))&lt;&gt;"Carney Funnel (s/50g)",INDIRECT(ADDRESS(3+$AM174,22,,,"var")),NULL)</f>
        <v>0</v>
      </c>
      <c r="BI174" s="64" cm="1">
        <f t="array" aca="1" ref="BI174" ca="1">IF(INDIRECT(ADDRESS(3+$AM174,23,,,"var"))&lt;&gt;"Schuttdichte",INDIRECT(ADDRESS(3+$AM174,23,,,"var")),NULL)</f>
        <v>0</v>
      </c>
      <c r="BJ174" s="64" cm="1">
        <f t="array" aca="1" ref="BJ174" ca="1">IF(INDIRECT(ADDRESS(3+$AM174,24,,,"var"))&lt;&gt;"Klopfdichte",INDIRECT(ADDRESS(3+$AM174,24,,,"var")),NULL)</f>
        <v>0</v>
      </c>
      <c r="BK174" s="81"/>
      <c r="BL174" t="str">
        <f>var!AB$4</f>
        <v>parameter and powder check</v>
      </c>
      <c r="BM174" s="93">
        <v>20190329</v>
      </c>
      <c r="BO174"/>
    </row>
    <row r="175" spans="1:67">
      <c r="A175" s="75">
        <v>4</v>
      </c>
      <c r="B175" s="75">
        <v>101</v>
      </c>
      <c r="C175" s="10" t="str">
        <f>var!Z$5</f>
        <v>Aconity</v>
      </c>
      <c r="D175" s="10" t="str">
        <f>var!AG$6</f>
        <v>Alaf parameter development</v>
      </c>
      <c r="E175" s="10">
        <v>300</v>
      </c>
      <c r="F175" s="11">
        <v>1500</v>
      </c>
      <c r="G175" s="93">
        <v>30</v>
      </c>
      <c r="H175" s="93">
        <v>0.19</v>
      </c>
      <c r="I175" s="93">
        <v>400</v>
      </c>
      <c r="J175" s="10" t="str">
        <f>var!AD$2</f>
        <v>Density cube</v>
      </c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>
        <f t="shared" si="4"/>
        <v>30.780000000000005</v>
      </c>
      <c r="AI175" s="81">
        <f t="shared" si="5"/>
        <v>35.087719298245609</v>
      </c>
      <c r="AJ175" s="81"/>
      <c r="AK175" s="92">
        <v>95.53</v>
      </c>
      <c r="AL175" s="81" t="str" cm="1">
        <f t="array" aca="1" ref="AL175" ca="1">IF(INDIRECT(ADDRESS(3+AM175,2,,,"var"))&lt;&gt;"Name of powder",INDIRECT(ADDRESS(3+AM175,2,,,"var")),NULL)</f>
        <v>AlMgty80</v>
      </c>
      <c r="AM175" s="77">
        <v>-1</v>
      </c>
      <c r="AN175" s="81"/>
      <c r="AO175" s="61" cm="1">
        <f t="array" aca="1" ref="AO175" ca="1">IF(INDIRECT(ADDRESS(3+$AM175,3,,,"var"))&lt;&gt;"&lt;=&gt;",INDIRECT(ADDRESS(3+$AM175,3,,,"var")),NULL)</f>
        <v>0</v>
      </c>
      <c r="AP175" s="61" cm="1">
        <f t="array" aca="1" ref="AP175" ca="1">IF(INDIRECT(ADDRESS(3+$AM175,4,,,"var"))&lt;&gt;"Si",INDIRECT(ADDRESS(3+$AM175,4,,,"var")),NULL)</f>
        <v>0</v>
      </c>
      <c r="AQ175" s="61" cm="1">
        <f t="array" aca="1" ref="AQ175" ca="1">IF(INDIRECT(ADDRESS(3+$AM175,5,,,"var"))&lt;&gt;"&lt;=&gt;",INDIRECT(ADDRESS(3+$AM175,5,,,"var")),NULL)</f>
        <v>0</v>
      </c>
      <c r="AR175" s="61" cm="1">
        <f t="array" aca="1" ref="AR175" ca="1">IF(INDIRECT(ADDRESS(3+$AM175,6,,,"var"))&lt;&gt;"Fe",INDIRECT(ADDRESS(3+$AM175,6,,,"var")),NULL)</f>
        <v>0.15</v>
      </c>
      <c r="AS175" s="61" t="str" cm="1">
        <f t="array" aca="1" ref="AS175" ca="1">IF(INDIRECT(ADDRESS(3+$AM175,7,,,"var"))&lt;&gt;"&lt;=&gt;",INDIRECT(ADDRESS(3+$AM175,7,,,"var")),NULL)</f>
        <v>&lt;</v>
      </c>
      <c r="AT175" s="61" cm="1">
        <f t="array" aca="1" ref="AT175" ca="1">IF(INDIRECT(ADDRESS(3+$AM175,8,,,"var"))&lt;&gt;"Cu",INDIRECT(ADDRESS(3+$AM175,8,,,"var")),NULL)</f>
        <v>0.01</v>
      </c>
      <c r="AU175" s="61" cm="1">
        <f t="array" aca="1" ref="AU175" ca="1">IF(INDIRECT(ADDRESS(3+$AM175,9,,,"var"))&lt;&gt;"&lt;=&gt;",INDIRECT(ADDRESS(3+$AM175,9,,,"var")),NULL)</f>
        <v>0</v>
      </c>
      <c r="AV175" s="61" cm="1">
        <f t="array" aca="1" ref="AV175" ca="1">IF(INDIRECT(ADDRESS(3+$AM175,10,,,"var"))&lt;&gt;"Mn",INDIRECT(ADDRESS(3+$AM175,10,,,"var")),NULL)</f>
        <v>0</v>
      </c>
      <c r="AW175" s="61" cm="1">
        <f t="array" aca="1" ref="AW175" ca="1">IF(INDIRECT(ADDRESS(3+$AM175,11,,,"var"))&lt;&gt;"&lt;=&gt;",INDIRECT(ADDRESS(3+$AM175,11,,,"var")),NULL)</f>
        <v>0</v>
      </c>
      <c r="AX175" s="61" cm="1">
        <f t="array" aca="1" ref="AX175" ca="1">IF(INDIRECT(ADDRESS(3+$AM175,12,,,"var"))&lt;&gt;"Mg",INDIRECT(ADDRESS(3+$AM175,12,,,"var")),NULL)</f>
        <v>8.32</v>
      </c>
      <c r="AY175" s="61" cm="1">
        <f t="array" aca="1" ref="AY175" ca="1">IF(INDIRECT(ADDRESS(3+$AM175,13,,,"var"))&lt;&gt;"&lt;=&gt;",INDIRECT(ADDRESS(3+$AM175,13,,,"var")),NULL)</f>
        <v>0</v>
      </c>
      <c r="AZ175" s="61" cm="1">
        <f t="array" aca="1" ref="AZ175" ca="1">IF(INDIRECT(ADDRESS(3+$AM175,14,,,"var"))&lt;&gt;"Be",INDIRECT(ADDRESS(3+$AM175,14,,,"var")),NULL)</f>
        <v>0</v>
      </c>
      <c r="BA175" s="61" cm="1">
        <f t="array" aca="1" ref="BA175" ca="1">IF(INDIRECT(ADDRESS(3+$AM175,15,,,"var"))&lt;&gt;"&lt;=&gt;",INDIRECT(ADDRESS(3+$AM175,15,,,"var")),NULL)</f>
        <v>0</v>
      </c>
      <c r="BB175" s="61" cm="1">
        <f t="array" aca="1" ref="BB175" ca="1">IF(INDIRECT(ADDRESS(3+$AM175,16,,,"var"))&lt;&gt;"Zn",INDIRECT(ADDRESS(3+$AM175,16,,,"var")),NULL)</f>
        <v>0</v>
      </c>
      <c r="BC175" s="61" t="str" cm="1">
        <f t="array" aca="1" ref="BC175" ca="1">IF(INDIRECT(ADDRESS(3+$AM175,17,,,"var"))&lt;&gt;"&lt;=&gt;",INDIRECT(ADDRESS(3+$AM175,17,,,"var")),NULL)</f>
        <v>&lt;</v>
      </c>
      <c r="BD175" s="61" cm="1">
        <f t="array" aca="1" ref="BD175" ca="1">IF(INDIRECT(ADDRESS(3+$AM175,18,,,"var"))&lt;&gt;"Ti",INDIRECT(ADDRESS(3+$AM175,18,,,"var")),NULL)</f>
        <v>0.01</v>
      </c>
      <c r="BE175" s="64" cm="1">
        <f t="array" aca="1" ref="BE175" ca="1">IF(INDIRECT(ADDRESS(3+$AM175,19,,,"var"))&lt;&gt;"D10",INDIRECT(ADDRESS(3+$AM175,19,,,"var")),NULL)</f>
        <v>0</v>
      </c>
      <c r="BF175" s="64" cm="1">
        <f t="array" aca="1" ref="BF175" ca="1">IF(INDIRECT(ADDRESS(3+$AM175,20,,,"var"))&lt;&gt;"D50",INDIRECT(ADDRESS(3+$AM175,20,,,"var")),NULL)</f>
        <v>0</v>
      </c>
      <c r="BG175" s="64" cm="1">
        <f t="array" aca="1" ref="BG175" ca="1">IF(INDIRECT(ADDRESS(3+$AM175,21,,,"var"))&lt;&gt;"D90",INDIRECT(ADDRESS(3+$AM175,21,,,"var")),NULL)</f>
        <v>0</v>
      </c>
      <c r="BH175" s="64" cm="1">
        <f t="array" aca="1" ref="BH175" ca="1">IF(INDIRECT(ADDRESS(3+$AM175,22,,,"var"))&lt;&gt;"Carney Funnel (s/50g)",INDIRECT(ADDRESS(3+$AM175,22,,,"var")),NULL)</f>
        <v>0</v>
      </c>
      <c r="BI175" s="64" cm="1">
        <f t="array" aca="1" ref="BI175" ca="1">IF(INDIRECT(ADDRESS(3+$AM175,23,,,"var"))&lt;&gt;"Schuttdichte",INDIRECT(ADDRESS(3+$AM175,23,,,"var")),NULL)</f>
        <v>0</v>
      </c>
      <c r="BJ175" s="64" cm="1">
        <f t="array" aca="1" ref="BJ175" ca="1">IF(INDIRECT(ADDRESS(3+$AM175,24,,,"var"))&lt;&gt;"Klopfdichte",INDIRECT(ADDRESS(3+$AM175,24,,,"var")),NULL)</f>
        <v>0</v>
      </c>
      <c r="BK175" s="81"/>
      <c r="BL175" t="str">
        <f>var!AB$4</f>
        <v>parameter and powder check</v>
      </c>
      <c r="BM175" s="93">
        <v>20190329</v>
      </c>
      <c r="BO175"/>
    </row>
    <row r="176" spans="1:67">
      <c r="A176" s="75">
        <v>4</v>
      </c>
      <c r="B176" s="75">
        <v>102</v>
      </c>
      <c r="C176" s="10" t="str">
        <f>var!Z$5</f>
        <v>Aconity</v>
      </c>
      <c r="D176" s="10" t="str">
        <f>var!AG$6</f>
        <v>Alaf parameter development</v>
      </c>
      <c r="E176" s="10">
        <v>400</v>
      </c>
      <c r="F176" s="11">
        <v>1000</v>
      </c>
      <c r="G176" s="93">
        <v>30</v>
      </c>
      <c r="H176" s="93">
        <v>0.19</v>
      </c>
      <c r="I176" s="93">
        <v>30</v>
      </c>
      <c r="J176" s="10" t="str">
        <f>var!AD$2</f>
        <v>Density cube</v>
      </c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>
        <f t="shared" si="4"/>
        <v>20.52</v>
      </c>
      <c r="AI176" s="81">
        <f t="shared" si="5"/>
        <v>70.175438596491219</v>
      </c>
      <c r="AJ176" s="81"/>
      <c r="AK176" s="92">
        <v>95.38</v>
      </c>
      <c r="AL176" s="81" t="str" cm="1">
        <f t="array" aca="1" ref="AL176" ca="1">IF(INDIRECT(ADDRESS(3+AM176,2,,,"var"))&lt;&gt;"Name of powder",INDIRECT(ADDRESS(3+AM176,2,,,"var")),NULL)</f>
        <v>AlMgty80</v>
      </c>
      <c r="AM176" s="77">
        <v>-1</v>
      </c>
      <c r="AN176" s="81"/>
      <c r="AO176" s="61" cm="1">
        <f t="array" aca="1" ref="AO176" ca="1">IF(INDIRECT(ADDRESS(3+$AM176,3,,,"var"))&lt;&gt;"&lt;=&gt;",INDIRECT(ADDRESS(3+$AM176,3,,,"var")),NULL)</f>
        <v>0</v>
      </c>
      <c r="AP176" s="61" cm="1">
        <f t="array" aca="1" ref="AP176" ca="1">IF(INDIRECT(ADDRESS(3+$AM176,4,,,"var"))&lt;&gt;"Si",INDIRECT(ADDRESS(3+$AM176,4,,,"var")),NULL)</f>
        <v>0</v>
      </c>
      <c r="AQ176" s="61" cm="1">
        <f t="array" aca="1" ref="AQ176" ca="1">IF(INDIRECT(ADDRESS(3+$AM176,5,,,"var"))&lt;&gt;"&lt;=&gt;",INDIRECT(ADDRESS(3+$AM176,5,,,"var")),NULL)</f>
        <v>0</v>
      </c>
      <c r="AR176" s="61" cm="1">
        <f t="array" aca="1" ref="AR176" ca="1">IF(INDIRECT(ADDRESS(3+$AM176,6,,,"var"))&lt;&gt;"Fe",INDIRECT(ADDRESS(3+$AM176,6,,,"var")),NULL)</f>
        <v>0.15</v>
      </c>
      <c r="AS176" s="61" t="str" cm="1">
        <f t="array" aca="1" ref="AS176" ca="1">IF(INDIRECT(ADDRESS(3+$AM176,7,,,"var"))&lt;&gt;"&lt;=&gt;",INDIRECT(ADDRESS(3+$AM176,7,,,"var")),NULL)</f>
        <v>&lt;</v>
      </c>
      <c r="AT176" s="61" cm="1">
        <f t="array" aca="1" ref="AT176" ca="1">IF(INDIRECT(ADDRESS(3+$AM176,8,,,"var"))&lt;&gt;"Cu",INDIRECT(ADDRESS(3+$AM176,8,,,"var")),NULL)</f>
        <v>0.01</v>
      </c>
      <c r="AU176" s="61" cm="1">
        <f t="array" aca="1" ref="AU176" ca="1">IF(INDIRECT(ADDRESS(3+$AM176,9,,,"var"))&lt;&gt;"&lt;=&gt;",INDIRECT(ADDRESS(3+$AM176,9,,,"var")),NULL)</f>
        <v>0</v>
      </c>
      <c r="AV176" s="61" cm="1">
        <f t="array" aca="1" ref="AV176" ca="1">IF(INDIRECT(ADDRESS(3+$AM176,10,,,"var"))&lt;&gt;"Mn",INDIRECT(ADDRESS(3+$AM176,10,,,"var")),NULL)</f>
        <v>0</v>
      </c>
      <c r="AW176" s="61" cm="1">
        <f t="array" aca="1" ref="AW176" ca="1">IF(INDIRECT(ADDRESS(3+$AM176,11,,,"var"))&lt;&gt;"&lt;=&gt;",INDIRECT(ADDRESS(3+$AM176,11,,,"var")),NULL)</f>
        <v>0</v>
      </c>
      <c r="AX176" s="61" cm="1">
        <f t="array" aca="1" ref="AX176" ca="1">IF(INDIRECT(ADDRESS(3+$AM176,12,,,"var"))&lt;&gt;"Mg",INDIRECT(ADDRESS(3+$AM176,12,,,"var")),NULL)</f>
        <v>8.32</v>
      </c>
      <c r="AY176" s="61" cm="1">
        <f t="array" aca="1" ref="AY176" ca="1">IF(INDIRECT(ADDRESS(3+$AM176,13,,,"var"))&lt;&gt;"&lt;=&gt;",INDIRECT(ADDRESS(3+$AM176,13,,,"var")),NULL)</f>
        <v>0</v>
      </c>
      <c r="AZ176" s="61" cm="1">
        <f t="array" aca="1" ref="AZ176" ca="1">IF(INDIRECT(ADDRESS(3+$AM176,14,,,"var"))&lt;&gt;"Be",INDIRECT(ADDRESS(3+$AM176,14,,,"var")),NULL)</f>
        <v>0</v>
      </c>
      <c r="BA176" s="61" cm="1">
        <f t="array" aca="1" ref="BA176" ca="1">IF(INDIRECT(ADDRESS(3+$AM176,15,,,"var"))&lt;&gt;"&lt;=&gt;",INDIRECT(ADDRESS(3+$AM176,15,,,"var")),NULL)</f>
        <v>0</v>
      </c>
      <c r="BB176" s="61" cm="1">
        <f t="array" aca="1" ref="BB176" ca="1">IF(INDIRECT(ADDRESS(3+$AM176,16,,,"var"))&lt;&gt;"Zn",INDIRECT(ADDRESS(3+$AM176,16,,,"var")),NULL)</f>
        <v>0</v>
      </c>
      <c r="BC176" s="61" t="str" cm="1">
        <f t="array" aca="1" ref="BC176" ca="1">IF(INDIRECT(ADDRESS(3+$AM176,17,,,"var"))&lt;&gt;"&lt;=&gt;",INDIRECT(ADDRESS(3+$AM176,17,,,"var")),NULL)</f>
        <v>&lt;</v>
      </c>
      <c r="BD176" s="61" cm="1">
        <f t="array" aca="1" ref="BD176" ca="1">IF(INDIRECT(ADDRESS(3+$AM176,18,,,"var"))&lt;&gt;"Ti",INDIRECT(ADDRESS(3+$AM176,18,,,"var")),NULL)</f>
        <v>0.01</v>
      </c>
      <c r="BE176" s="64" cm="1">
        <f t="array" aca="1" ref="BE176" ca="1">IF(INDIRECT(ADDRESS(3+$AM176,19,,,"var"))&lt;&gt;"D10",INDIRECT(ADDRESS(3+$AM176,19,,,"var")),NULL)</f>
        <v>0</v>
      </c>
      <c r="BF176" s="64" cm="1">
        <f t="array" aca="1" ref="BF176" ca="1">IF(INDIRECT(ADDRESS(3+$AM176,20,,,"var"))&lt;&gt;"D50",INDIRECT(ADDRESS(3+$AM176,20,,,"var")),NULL)</f>
        <v>0</v>
      </c>
      <c r="BG176" s="64" cm="1">
        <f t="array" aca="1" ref="BG176" ca="1">IF(INDIRECT(ADDRESS(3+$AM176,21,,,"var"))&lt;&gt;"D90",INDIRECT(ADDRESS(3+$AM176,21,,,"var")),NULL)</f>
        <v>0</v>
      </c>
      <c r="BH176" s="64" cm="1">
        <f t="array" aca="1" ref="BH176" ca="1">IF(INDIRECT(ADDRESS(3+$AM176,22,,,"var"))&lt;&gt;"Carney Funnel (s/50g)",INDIRECT(ADDRESS(3+$AM176,22,,,"var")),NULL)</f>
        <v>0</v>
      </c>
      <c r="BI176" s="64" cm="1">
        <f t="array" aca="1" ref="BI176" ca="1">IF(INDIRECT(ADDRESS(3+$AM176,23,,,"var"))&lt;&gt;"Schuttdichte",INDIRECT(ADDRESS(3+$AM176,23,,,"var")),NULL)</f>
        <v>0</v>
      </c>
      <c r="BJ176" s="64" cm="1">
        <f t="array" aca="1" ref="BJ176" ca="1">IF(INDIRECT(ADDRESS(3+$AM176,24,,,"var"))&lt;&gt;"Klopfdichte",INDIRECT(ADDRESS(3+$AM176,24,,,"var")),NULL)</f>
        <v>0</v>
      </c>
      <c r="BK176" s="81"/>
      <c r="BL176" t="str">
        <f>var!AB$4</f>
        <v>parameter and powder check</v>
      </c>
      <c r="BM176" s="93">
        <v>20190321</v>
      </c>
      <c r="BO176"/>
    </row>
    <row r="177" spans="1:67">
      <c r="A177" s="75">
        <v>4</v>
      </c>
      <c r="B177" s="75">
        <v>103</v>
      </c>
      <c r="C177" s="10" t="str">
        <f>var!Z$5</f>
        <v>Aconity</v>
      </c>
      <c r="D177" s="10" t="str">
        <f>var!AG$6</f>
        <v>Alaf parameter development</v>
      </c>
      <c r="E177" s="10">
        <v>400</v>
      </c>
      <c r="F177" s="11">
        <v>1500</v>
      </c>
      <c r="G177" s="93">
        <v>30</v>
      </c>
      <c r="H177" s="93">
        <v>0.21</v>
      </c>
      <c r="I177" s="93">
        <v>300</v>
      </c>
      <c r="J177" s="10" t="str">
        <f>var!AD$2</f>
        <v>Density cube</v>
      </c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>
        <f t="shared" si="4"/>
        <v>34.019999999999996</v>
      </c>
      <c r="AI177" s="81">
        <f t="shared" si="5"/>
        <v>42.328042328042329</v>
      </c>
      <c r="AJ177" s="81"/>
      <c r="AK177" s="92">
        <v>95.37</v>
      </c>
      <c r="AL177" s="28" t="str" cm="1">
        <f t="array" aca="1" ref="AL177" ca="1">IF(INDIRECT(ADDRESS(3+AM177,2,,,"var"))&lt;&gt;"Name of powder",INDIRECT(ADDRESS(3+AM177,2,,,"var")),NULL)</f>
        <v>AlMgty80</v>
      </c>
      <c r="AM177" s="77">
        <v>-1</v>
      </c>
      <c r="AN177" s="81"/>
      <c r="AO177" s="61" cm="1">
        <f t="array" aca="1" ref="AO177" ca="1">IF(INDIRECT(ADDRESS(3+$AM177,3,,,"var"))&lt;&gt;"&lt;=&gt;",INDIRECT(ADDRESS(3+$AM177,3,,,"var")),NULL)</f>
        <v>0</v>
      </c>
      <c r="AP177" s="61" cm="1">
        <f t="array" aca="1" ref="AP177" ca="1">IF(INDIRECT(ADDRESS(3+$AM177,4,,,"var"))&lt;&gt;"Si",INDIRECT(ADDRESS(3+$AM177,4,,,"var")),NULL)</f>
        <v>0</v>
      </c>
      <c r="AQ177" s="61" cm="1">
        <f t="array" aca="1" ref="AQ177" ca="1">IF(INDIRECT(ADDRESS(3+$AM177,5,,,"var"))&lt;&gt;"&lt;=&gt;",INDIRECT(ADDRESS(3+$AM177,5,,,"var")),NULL)</f>
        <v>0</v>
      </c>
      <c r="AR177" s="61" cm="1">
        <f t="array" aca="1" ref="AR177" ca="1">IF(INDIRECT(ADDRESS(3+$AM177,6,,,"var"))&lt;&gt;"Fe",INDIRECT(ADDRESS(3+$AM177,6,,,"var")),NULL)</f>
        <v>0.15</v>
      </c>
      <c r="AS177" s="61" t="str" cm="1">
        <f t="array" aca="1" ref="AS177" ca="1">IF(INDIRECT(ADDRESS(3+$AM177,7,,,"var"))&lt;&gt;"&lt;=&gt;",INDIRECT(ADDRESS(3+$AM177,7,,,"var")),NULL)</f>
        <v>&lt;</v>
      </c>
      <c r="AT177" s="61" cm="1">
        <f t="array" aca="1" ref="AT177" ca="1">IF(INDIRECT(ADDRESS(3+$AM177,8,,,"var"))&lt;&gt;"Cu",INDIRECT(ADDRESS(3+$AM177,8,,,"var")),NULL)</f>
        <v>0.01</v>
      </c>
      <c r="AU177" s="61" cm="1">
        <f t="array" aca="1" ref="AU177" ca="1">IF(INDIRECT(ADDRESS(3+$AM177,9,,,"var"))&lt;&gt;"&lt;=&gt;",INDIRECT(ADDRESS(3+$AM177,9,,,"var")),NULL)</f>
        <v>0</v>
      </c>
      <c r="AV177" s="61" cm="1">
        <f t="array" aca="1" ref="AV177" ca="1">IF(INDIRECT(ADDRESS(3+$AM177,10,,,"var"))&lt;&gt;"Mn",INDIRECT(ADDRESS(3+$AM177,10,,,"var")),NULL)</f>
        <v>0</v>
      </c>
      <c r="AW177" s="61" cm="1">
        <f t="array" aca="1" ref="AW177" ca="1">IF(INDIRECT(ADDRESS(3+$AM177,11,,,"var"))&lt;&gt;"&lt;=&gt;",INDIRECT(ADDRESS(3+$AM177,11,,,"var")),NULL)</f>
        <v>0</v>
      </c>
      <c r="AX177" s="61" cm="1">
        <f t="array" aca="1" ref="AX177" ca="1">IF(INDIRECT(ADDRESS(3+$AM177,12,,,"var"))&lt;&gt;"Mg",INDIRECT(ADDRESS(3+$AM177,12,,,"var")),NULL)</f>
        <v>8.32</v>
      </c>
      <c r="AY177" s="61" cm="1">
        <f t="array" aca="1" ref="AY177" ca="1">IF(INDIRECT(ADDRESS(3+$AM177,13,,,"var"))&lt;&gt;"&lt;=&gt;",INDIRECT(ADDRESS(3+$AM177,13,,,"var")),NULL)</f>
        <v>0</v>
      </c>
      <c r="AZ177" s="61" cm="1">
        <f t="array" aca="1" ref="AZ177" ca="1">IF(INDIRECT(ADDRESS(3+$AM177,14,,,"var"))&lt;&gt;"Be",INDIRECT(ADDRESS(3+$AM177,14,,,"var")),NULL)</f>
        <v>0</v>
      </c>
      <c r="BA177" s="61" cm="1">
        <f t="array" aca="1" ref="BA177" ca="1">IF(INDIRECT(ADDRESS(3+$AM177,15,,,"var"))&lt;&gt;"&lt;=&gt;",INDIRECT(ADDRESS(3+$AM177,15,,,"var")),NULL)</f>
        <v>0</v>
      </c>
      <c r="BB177" s="61" cm="1">
        <f t="array" aca="1" ref="BB177" ca="1">IF(INDIRECT(ADDRESS(3+$AM177,16,,,"var"))&lt;&gt;"Zn",INDIRECT(ADDRESS(3+$AM177,16,,,"var")),NULL)</f>
        <v>0</v>
      </c>
      <c r="BC177" s="61" t="str" cm="1">
        <f t="array" aca="1" ref="BC177" ca="1">IF(INDIRECT(ADDRESS(3+$AM177,17,,,"var"))&lt;&gt;"&lt;=&gt;",INDIRECT(ADDRESS(3+$AM177,17,,,"var")),NULL)</f>
        <v>&lt;</v>
      </c>
      <c r="BD177" s="61" cm="1">
        <f t="array" aca="1" ref="BD177" ca="1">IF(INDIRECT(ADDRESS(3+$AM177,18,,,"var"))&lt;&gt;"Ti",INDIRECT(ADDRESS(3+$AM177,18,,,"var")),NULL)</f>
        <v>0.01</v>
      </c>
      <c r="BE177" s="64" cm="1">
        <f t="array" aca="1" ref="BE177" ca="1">IF(INDIRECT(ADDRESS(3+$AM177,19,,,"var"))&lt;&gt;"D10",INDIRECT(ADDRESS(3+$AM177,19,,,"var")),NULL)</f>
        <v>0</v>
      </c>
      <c r="BF177" s="64" cm="1">
        <f t="array" aca="1" ref="BF177" ca="1">IF(INDIRECT(ADDRESS(3+$AM177,20,,,"var"))&lt;&gt;"D50",INDIRECT(ADDRESS(3+$AM177,20,,,"var")),NULL)</f>
        <v>0</v>
      </c>
      <c r="BG177" s="64" cm="1">
        <f t="array" aca="1" ref="BG177" ca="1">IF(INDIRECT(ADDRESS(3+$AM177,21,,,"var"))&lt;&gt;"D90",INDIRECT(ADDRESS(3+$AM177,21,,,"var")),NULL)</f>
        <v>0</v>
      </c>
      <c r="BH177" s="64" cm="1">
        <f t="array" aca="1" ref="BH177" ca="1">IF(INDIRECT(ADDRESS(3+$AM177,22,,,"var"))&lt;&gt;"Carney Funnel (s/50g)",INDIRECT(ADDRESS(3+$AM177,22,,,"var")),NULL)</f>
        <v>0</v>
      </c>
      <c r="BI177" s="64" cm="1">
        <f t="array" aca="1" ref="BI177" ca="1">IF(INDIRECT(ADDRESS(3+$AM177,23,,,"var"))&lt;&gt;"Schuttdichte",INDIRECT(ADDRESS(3+$AM177,23,,,"var")),NULL)</f>
        <v>0</v>
      </c>
      <c r="BJ177" s="64" cm="1">
        <f t="array" aca="1" ref="BJ177" ca="1">IF(INDIRECT(ADDRESS(3+$AM177,24,,,"var"))&lt;&gt;"Klopfdichte",INDIRECT(ADDRESS(3+$AM177,24,,,"var")),NULL)</f>
        <v>0</v>
      </c>
      <c r="BK177" s="81"/>
      <c r="BL177" t="str">
        <f>var!AB$4</f>
        <v>parameter and powder check</v>
      </c>
      <c r="BM177" s="93">
        <v>20190328</v>
      </c>
      <c r="BO177"/>
    </row>
    <row r="178" spans="1:67">
      <c r="A178" s="75">
        <v>4</v>
      </c>
      <c r="B178" s="75">
        <v>104</v>
      </c>
      <c r="C178" s="10" t="str">
        <f>var!Z$5</f>
        <v>Aconity</v>
      </c>
      <c r="D178" s="10" t="str">
        <f>var!AG$6</f>
        <v>Alaf parameter development</v>
      </c>
      <c r="E178" s="10">
        <v>400</v>
      </c>
      <c r="F178" s="11">
        <v>1500</v>
      </c>
      <c r="G178" s="93">
        <v>30</v>
      </c>
      <c r="H178" s="93">
        <v>0.21</v>
      </c>
      <c r="I178" s="93">
        <v>400</v>
      </c>
      <c r="J178" s="10" t="str">
        <f>var!AD$2</f>
        <v>Density cube</v>
      </c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>
        <f t="shared" si="4"/>
        <v>34.019999999999996</v>
      </c>
      <c r="AI178" s="81">
        <f t="shared" si="5"/>
        <v>42.328042328042329</v>
      </c>
      <c r="AJ178" s="81"/>
      <c r="AK178" s="92">
        <v>95.28</v>
      </c>
      <c r="AL178" s="81" t="str" cm="1">
        <f t="array" aca="1" ref="AL178" ca="1">IF(INDIRECT(ADDRESS(3+AM178,2,,,"var"))&lt;&gt;"Name of powder",INDIRECT(ADDRESS(3+AM178,2,,,"var")),NULL)</f>
        <v>AlMgty80</v>
      </c>
      <c r="AM178" s="77">
        <v>-1</v>
      </c>
      <c r="AN178" s="81"/>
      <c r="AO178" s="61" cm="1">
        <f t="array" aca="1" ref="AO178" ca="1">IF(INDIRECT(ADDRESS(3+$AM178,3,,,"var"))&lt;&gt;"&lt;=&gt;",INDIRECT(ADDRESS(3+$AM178,3,,,"var")),NULL)</f>
        <v>0</v>
      </c>
      <c r="AP178" s="61" cm="1">
        <f t="array" aca="1" ref="AP178" ca="1">IF(INDIRECT(ADDRESS(3+$AM178,4,,,"var"))&lt;&gt;"Si",INDIRECT(ADDRESS(3+$AM178,4,,,"var")),NULL)</f>
        <v>0</v>
      </c>
      <c r="AQ178" s="61" cm="1">
        <f t="array" aca="1" ref="AQ178" ca="1">IF(INDIRECT(ADDRESS(3+$AM178,5,,,"var"))&lt;&gt;"&lt;=&gt;",INDIRECT(ADDRESS(3+$AM178,5,,,"var")),NULL)</f>
        <v>0</v>
      </c>
      <c r="AR178" s="61" cm="1">
        <f t="array" aca="1" ref="AR178" ca="1">IF(INDIRECT(ADDRESS(3+$AM178,6,,,"var"))&lt;&gt;"Fe",INDIRECT(ADDRESS(3+$AM178,6,,,"var")),NULL)</f>
        <v>0.15</v>
      </c>
      <c r="AS178" s="61" t="str" cm="1">
        <f t="array" aca="1" ref="AS178" ca="1">IF(INDIRECT(ADDRESS(3+$AM178,7,,,"var"))&lt;&gt;"&lt;=&gt;",INDIRECT(ADDRESS(3+$AM178,7,,,"var")),NULL)</f>
        <v>&lt;</v>
      </c>
      <c r="AT178" s="61" cm="1">
        <f t="array" aca="1" ref="AT178" ca="1">IF(INDIRECT(ADDRESS(3+$AM178,8,,,"var"))&lt;&gt;"Cu",INDIRECT(ADDRESS(3+$AM178,8,,,"var")),NULL)</f>
        <v>0.01</v>
      </c>
      <c r="AU178" s="61" cm="1">
        <f t="array" aca="1" ref="AU178" ca="1">IF(INDIRECT(ADDRESS(3+$AM178,9,,,"var"))&lt;&gt;"&lt;=&gt;",INDIRECT(ADDRESS(3+$AM178,9,,,"var")),NULL)</f>
        <v>0</v>
      </c>
      <c r="AV178" s="61" cm="1">
        <f t="array" aca="1" ref="AV178" ca="1">IF(INDIRECT(ADDRESS(3+$AM178,10,,,"var"))&lt;&gt;"Mn",INDIRECT(ADDRESS(3+$AM178,10,,,"var")),NULL)</f>
        <v>0</v>
      </c>
      <c r="AW178" s="61" cm="1">
        <f t="array" aca="1" ref="AW178" ca="1">IF(INDIRECT(ADDRESS(3+$AM178,11,,,"var"))&lt;&gt;"&lt;=&gt;",INDIRECT(ADDRESS(3+$AM178,11,,,"var")),NULL)</f>
        <v>0</v>
      </c>
      <c r="AX178" s="61" cm="1">
        <f t="array" aca="1" ref="AX178" ca="1">IF(INDIRECT(ADDRESS(3+$AM178,12,,,"var"))&lt;&gt;"Mg",INDIRECT(ADDRESS(3+$AM178,12,,,"var")),NULL)</f>
        <v>8.32</v>
      </c>
      <c r="AY178" s="61" cm="1">
        <f t="array" aca="1" ref="AY178" ca="1">IF(INDIRECT(ADDRESS(3+$AM178,13,,,"var"))&lt;&gt;"&lt;=&gt;",INDIRECT(ADDRESS(3+$AM178,13,,,"var")),NULL)</f>
        <v>0</v>
      </c>
      <c r="AZ178" s="61" cm="1">
        <f t="array" aca="1" ref="AZ178" ca="1">IF(INDIRECT(ADDRESS(3+$AM178,14,,,"var"))&lt;&gt;"Be",INDIRECT(ADDRESS(3+$AM178,14,,,"var")),NULL)</f>
        <v>0</v>
      </c>
      <c r="BA178" s="61" cm="1">
        <f t="array" aca="1" ref="BA178" ca="1">IF(INDIRECT(ADDRESS(3+$AM178,15,,,"var"))&lt;&gt;"&lt;=&gt;",INDIRECT(ADDRESS(3+$AM178,15,,,"var")),NULL)</f>
        <v>0</v>
      </c>
      <c r="BB178" s="61" cm="1">
        <f t="array" aca="1" ref="BB178" ca="1">IF(INDIRECT(ADDRESS(3+$AM178,16,,,"var"))&lt;&gt;"Zn",INDIRECT(ADDRESS(3+$AM178,16,,,"var")),NULL)</f>
        <v>0</v>
      </c>
      <c r="BC178" s="61" t="str" cm="1">
        <f t="array" aca="1" ref="BC178" ca="1">IF(INDIRECT(ADDRESS(3+$AM178,17,,,"var"))&lt;&gt;"&lt;=&gt;",INDIRECT(ADDRESS(3+$AM178,17,,,"var")),NULL)</f>
        <v>&lt;</v>
      </c>
      <c r="BD178" s="61" cm="1">
        <f t="array" aca="1" ref="BD178" ca="1">IF(INDIRECT(ADDRESS(3+$AM178,18,,,"var"))&lt;&gt;"Ti",INDIRECT(ADDRESS(3+$AM178,18,,,"var")),NULL)</f>
        <v>0.01</v>
      </c>
      <c r="BE178" s="64" cm="1">
        <f t="array" aca="1" ref="BE178" ca="1">IF(INDIRECT(ADDRESS(3+$AM178,19,,,"var"))&lt;&gt;"D10",INDIRECT(ADDRESS(3+$AM178,19,,,"var")),NULL)</f>
        <v>0</v>
      </c>
      <c r="BF178" s="64" cm="1">
        <f t="array" aca="1" ref="BF178" ca="1">IF(INDIRECT(ADDRESS(3+$AM178,20,,,"var"))&lt;&gt;"D50",INDIRECT(ADDRESS(3+$AM178,20,,,"var")),NULL)</f>
        <v>0</v>
      </c>
      <c r="BG178" s="64" cm="1">
        <f t="array" aca="1" ref="BG178" ca="1">IF(INDIRECT(ADDRESS(3+$AM178,21,,,"var"))&lt;&gt;"D90",INDIRECT(ADDRESS(3+$AM178,21,,,"var")),NULL)</f>
        <v>0</v>
      </c>
      <c r="BH178" s="64" cm="1">
        <f t="array" aca="1" ref="BH178" ca="1">IF(INDIRECT(ADDRESS(3+$AM178,22,,,"var"))&lt;&gt;"Carney Funnel (s/50g)",INDIRECT(ADDRESS(3+$AM178,22,,,"var")),NULL)</f>
        <v>0</v>
      </c>
      <c r="BI178" s="64" cm="1">
        <f t="array" aca="1" ref="BI178" ca="1">IF(INDIRECT(ADDRESS(3+$AM178,23,,,"var"))&lt;&gt;"Schuttdichte",INDIRECT(ADDRESS(3+$AM178,23,,,"var")),NULL)</f>
        <v>0</v>
      </c>
      <c r="BJ178" s="64" cm="1">
        <f t="array" aca="1" ref="BJ178" ca="1">IF(INDIRECT(ADDRESS(3+$AM178,24,,,"var"))&lt;&gt;"Klopfdichte",INDIRECT(ADDRESS(3+$AM178,24,,,"var")),NULL)</f>
        <v>0</v>
      </c>
      <c r="BK178" s="81"/>
      <c r="BL178" t="str">
        <f>var!AB$4</f>
        <v>parameter and powder check</v>
      </c>
      <c r="BM178" s="93">
        <v>20190329</v>
      </c>
      <c r="BO178"/>
    </row>
    <row r="179" spans="1:67">
      <c r="A179" s="75">
        <v>4</v>
      </c>
      <c r="B179" s="75">
        <v>105</v>
      </c>
      <c r="C179" s="10" t="str">
        <f>var!Z$5</f>
        <v>Aconity</v>
      </c>
      <c r="D179" s="10" t="str">
        <f>var!AG$6</f>
        <v>Alaf parameter development</v>
      </c>
      <c r="E179" s="10">
        <v>300</v>
      </c>
      <c r="F179" s="11">
        <v>1500</v>
      </c>
      <c r="G179" s="93">
        <v>30</v>
      </c>
      <c r="H179" s="93">
        <v>0.19</v>
      </c>
      <c r="I179" s="93">
        <v>300</v>
      </c>
      <c r="J179" s="10" t="str">
        <f>var!AD$2</f>
        <v>Density cube</v>
      </c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>
        <f t="shared" si="4"/>
        <v>30.780000000000005</v>
      </c>
      <c r="AI179" s="81">
        <f t="shared" si="5"/>
        <v>35.087719298245609</v>
      </c>
      <c r="AJ179" s="81"/>
      <c r="AK179" s="92">
        <v>95.27</v>
      </c>
      <c r="AL179" s="81" t="str" cm="1">
        <f t="array" aca="1" ref="AL179" ca="1">IF(INDIRECT(ADDRESS(3+AM179,2,,,"var"))&lt;&gt;"Name of powder",INDIRECT(ADDRESS(3+AM179,2,,,"var")),NULL)</f>
        <v>AlMgty80</v>
      </c>
      <c r="AM179" s="77">
        <v>-1</v>
      </c>
      <c r="AN179" s="81"/>
      <c r="AO179" s="61" cm="1">
        <f t="array" aca="1" ref="AO179" ca="1">IF(INDIRECT(ADDRESS(3+$AM179,3,,,"var"))&lt;&gt;"&lt;=&gt;",INDIRECT(ADDRESS(3+$AM179,3,,,"var")),NULL)</f>
        <v>0</v>
      </c>
      <c r="AP179" s="61" cm="1">
        <f t="array" aca="1" ref="AP179" ca="1">IF(INDIRECT(ADDRESS(3+$AM179,4,,,"var"))&lt;&gt;"Si",INDIRECT(ADDRESS(3+$AM179,4,,,"var")),NULL)</f>
        <v>0</v>
      </c>
      <c r="AQ179" s="61" cm="1">
        <f t="array" aca="1" ref="AQ179" ca="1">IF(INDIRECT(ADDRESS(3+$AM179,5,,,"var"))&lt;&gt;"&lt;=&gt;",INDIRECT(ADDRESS(3+$AM179,5,,,"var")),NULL)</f>
        <v>0</v>
      </c>
      <c r="AR179" s="61" cm="1">
        <f t="array" aca="1" ref="AR179" ca="1">IF(INDIRECT(ADDRESS(3+$AM179,6,,,"var"))&lt;&gt;"Fe",INDIRECT(ADDRESS(3+$AM179,6,,,"var")),NULL)</f>
        <v>0.15</v>
      </c>
      <c r="AS179" s="61" t="str" cm="1">
        <f t="array" aca="1" ref="AS179" ca="1">IF(INDIRECT(ADDRESS(3+$AM179,7,,,"var"))&lt;&gt;"&lt;=&gt;",INDIRECT(ADDRESS(3+$AM179,7,,,"var")),NULL)</f>
        <v>&lt;</v>
      </c>
      <c r="AT179" s="61" cm="1">
        <f t="array" aca="1" ref="AT179" ca="1">IF(INDIRECT(ADDRESS(3+$AM179,8,,,"var"))&lt;&gt;"Cu",INDIRECT(ADDRESS(3+$AM179,8,,,"var")),NULL)</f>
        <v>0.01</v>
      </c>
      <c r="AU179" s="61" cm="1">
        <f t="array" aca="1" ref="AU179" ca="1">IF(INDIRECT(ADDRESS(3+$AM179,9,,,"var"))&lt;&gt;"&lt;=&gt;",INDIRECT(ADDRESS(3+$AM179,9,,,"var")),NULL)</f>
        <v>0</v>
      </c>
      <c r="AV179" s="61" cm="1">
        <f t="array" aca="1" ref="AV179" ca="1">IF(INDIRECT(ADDRESS(3+$AM179,10,,,"var"))&lt;&gt;"Mn",INDIRECT(ADDRESS(3+$AM179,10,,,"var")),NULL)</f>
        <v>0</v>
      </c>
      <c r="AW179" s="61" cm="1">
        <f t="array" aca="1" ref="AW179" ca="1">IF(INDIRECT(ADDRESS(3+$AM179,11,,,"var"))&lt;&gt;"&lt;=&gt;",INDIRECT(ADDRESS(3+$AM179,11,,,"var")),NULL)</f>
        <v>0</v>
      </c>
      <c r="AX179" s="61" cm="1">
        <f t="array" aca="1" ref="AX179" ca="1">IF(INDIRECT(ADDRESS(3+$AM179,12,,,"var"))&lt;&gt;"Mg",INDIRECT(ADDRESS(3+$AM179,12,,,"var")),NULL)</f>
        <v>8.32</v>
      </c>
      <c r="AY179" s="61" cm="1">
        <f t="array" aca="1" ref="AY179" ca="1">IF(INDIRECT(ADDRESS(3+$AM179,13,,,"var"))&lt;&gt;"&lt;=&gt;",INDIRECT(ADDRESS(3+$AM179,13,,,"var")),NULL)</f>
        <v>0</v>
      </c>
      <c r="AZ179" s="61" cm="1">
        <f t="array" aca="1" ref="AZ179" ca="1">IF(INDIRECT(ADDRESS(3+$AM179,14,,,"var"))&lt;&gt;"Be",INDIRECT(ADDRESS(3+$AM179,14,,,"var")),NULL)</f>
        <v>0</v>
      </c>
      <c r="BA179" s="61" cm="1">
        <f t="array" aca="1" ref="BA179" ca="1">IF(INDIRECT(ADDRESS(3+$AM179,15,,,"var"))&lt;&gt;"&lt;=&gt;",INDIRECT(ADDRESS(3+$AM179,15,,,"var")),NULL)</f>
        <v>0</v>
      </c>
      <c r="BB179" s="61" cm="1">
        <f t="array" aca="1" ref="BB179" ca="1">IF(INDIRECT(ADDRESS(3+$AM179,16,,,"var"))&lt;&gt;"Zn",INDIRECT(ADDRESS(3+$AM179,16,,,"var")),NULL)</f>
        <v>0</v>
      </c>
      <c r="BC179" s="61" t="str" cm="1">
        <f t="array" aca="1" ref="BC179" ca="1">IF(INDIRECT(ADDRESS(3+$AM179,17,,,"var"))&lt;&gt;"&lt;=&gt;",INDIRECT(ADDRESS(3+$AM179,17,,,"var")),NULL)</f>
        <v>&lt;</v>
      </c>
      <c r="BD179" s="61" cm="1">
        <f t="array" aca="1" ref="BD179" ca="1">IF(INDIRECT(ADDRESS(3+$AM179,18,,,"var"))&lt;&gt;"Ti",INDIRECT(ADDRESS(3+$AM179,18,,,"var")),NULL)</f>
        <v>0.01</v>
      </c>
      <c r="BE179" s="64" cm="1">
        <f t="array" aca="1" ref="BE179" ca="1">IF(INDIRECT(ADDRESS(3+$AM179,19,,,"var"))&lt;&gt;"D10",INDIRECT(ADDRESS(3+$AM179,19,,,"var")),NULL)</f>
        <v>0</v>
      </c>
      <c r="BF179" s="64" cm="1">
        <f t="array" aca="1" ref="BF179" ca="1">IF(INDIRECT(ADDRESS(3+$AM179,20,,,"var"))&lt;&gt;"D50",INDIRECT(ADDRESS(3+$AM179,20,,,"var")),NULL)</f>
        <v>0</v>
      </c>
      <c r="BG179" s="64" cm="1">
        <f t="array" aca="1" ref="BG179" ca="1">IF(INDIRECT(ADDRESS(3+$AM179,21,,,"var"))&lt;&gt;"D90",INDIRECT(ADDRESS(3+$AM179,21,,,"var")),NULL)</f>
        <v>0</v>
      </c>
      <c r="BH179" s="64" cm="1">
        <f t="array" aca="1" ref="BH179" ca="1">IF(INDIRECT(ADDRESS(3+$AM179,22,,,"var"))&lt;&gt;"Carney Funnel (s/50g)",INDIRECT(ADDRESS(3+$AM179,22,,,"var")),NULL)</f>
        <v>0</v>
      </c>
      <c r="BI179" s="64" cm="1">
        <f t="array" aca="1" ref="BI179" ca="1">IF(INDIRECT(ADDRESS(3+$AM179,23,,,"var"))&lt;&gt;"Schuttdichte",INDIRECT(ADDRESS(3+$AM179,23,,,"var")),NULL)</f>
        <v>0</v>
      </c>
      <c r="BJ179" s="64" cm="1">
        <f t="array" aca="1" ref="BJ179" ca="1">IF(INDIRECT(ADDRESS(3+$AM179,24,,,"var"))&lt;&gt;"Klopfdichte",INDIRECT(ADDRESS(3+$AM179,24,,,"var")),NULL)</f>
        <v>0</v>
      </c>
      <c r="BK179" s="81"/>
      <c r="BL179" t="str">
        <f>var!AB$4</f>
        <v>parameter and powder check</v>
      </c>
      <c r="BM179" s="93">
        <v>20190328</v>
      </c>
      <c r="BO179"/>
    </row>
    <row r="180" spans="1:67">
      <c r="A180" s="75">
        <v>4</v>
      </c>
      <c r="B180" s="75">
        <v>106</v>
      </c>
      <c r="C180" s="10" t="str">
        <f>var!Z$5</f>
        <v>Aconity</v>
      </c>
      <c r="D180" s="10" t="str">
        <f>var!AG$6</f>
        <v>Alaf parameter development</v>
      </c>
      <c r="E180" s="10">
        <v>400</v>
      </c>
      <c r="F180" s="11">
        <v>1500</v>
      </c>
      <c r="G180" s="93">
        <v>30</v>
      </c>
      <c r="H180" s="93">
        <v>0.19</v>
      </c>
      <c r="I180" s="93">
        <v>30</v>
      </c>
      <c r="J180" s="10" t="str">
        <f>var!AD$2</f>
        <v>Density cube</v>
      </c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>
        <f t="shared" si="4"/>
        <v>30.780000000000005</v>
      </c>
      <c r="AI180" s="81">
        <f t="shared" si="5"/>
        <v>46.783625730994146</v>
      </c>
      <c r="AJ180" s="81"/>
      <c r="AK180" s="92">
        <v>95.23</v>
      </c>
      <c r="AL180" s="81" t="str" cm="1">
        <f t="array" aca="1" ref="AL180" ca="1">IF(INDIRECT(ADDRESS(3+AM180,2,,,"var"))&lt;&gt;"Name of powder",INDIRECT(ADDRESS(3+AM180,2,,,"var")),NULL)</f>
        <v>AlMgty80</v>
      </c>
      <c r="AM180" s="77">
        <v>-1</v>
      </c>
      <c r="AN180" s="81"/>
      <c r="AO180" s="61" cm="1">
        <f t="array" aca="1" ref="AO180" ca="1">IF(INDIRECT(ADDRESS(3+$AM180,3,,,"var"))&lt;&gt;"&lt;=&gt;",INDIRECT(ADDRESS(3+$AM180,3,,,"var")),NULL)</f>
        <v>0</v>
      </c>
      <c r="AP180" s="61" cm="1">
        <f t="array" aca="1" ref="AP180" ca="1">IF(INDIRECT(ADDRESS(3+$AM180,4,,,"var"))&lt;&gt;"Si",INDIRECT(ADDRESS(3+$AM180,4,,,"var")),NULL)</f>
        <v>0</v>
      </c>
      <c r="AQ180" s="61" cm="1">
        <f t="array" aca="1" ref="AQ180" ca="1">IF(INDIRECT(ADDRESS(3+$AM180,5,,,"var"))&lt;&gt;"&lt;=&gt;",INDIRECT(ADDRESS(3+$AM180,5,,,"var")),NULL)</f>
        <v>0</v>
      </c>
      <c r="AR180" s="61" cm="1">
        <f t="array" aca="1" ref="AR180" ca="1">IF(INDIRECT(ADDRESS(3+$AM180,6,,,"var"))&lt;&gt;"Fe",INDIRECT(ADDRESS(3+$AM180,6,,,"var")),NULL)</f>
        <v>0.15</v>
      </c>
      <c r="AS180" s="61" t="str" cm="1">
        <f t="array" aca="1" ref="AS180" ca="1">IF(INDIRECT(ADDRESS(3+$AM180,7,,,"var"))&lt;&gt;"&lt;=&gt;",INDIRECT(ADDRESS(3+$AM180,7,,,"var")),NULL)</f>
        <v>&lt;</v>
      </c>
      <c r="AT180" s="61" cm="1">
        <f t="array" aca="1" ref="AT180" ca="1">IF(INDIRECT(ADDRESS(3+$AM180,8,,,"var"))&lt;&gt;"Cu",INDIRECT(ADDRESS(3+$AM180,8,,,"var")),NULL)</f>
        <v>0.01</v>
      </c>
      <c r="AU180" s="61" cm="1">
        <f t="array" aca="1" ref="AU180" ca="1">IF(INDIRECT(ADDRESS(3+$AM180,9,,,"var"))&lt;&gt;"&lt;=&gt;",INDIRECT(ADDRESS(3+$AM180,9,,,"var")),NULL)</f>
        <v>0</v>
      </c>
      <c r="AV180" s="61" cm="1">
        <f t="array" aca="1" ref="AV180" ca="1">IF(INDIRECT(ADDRESS(3+$AM180,10,,,"var"))&lt;&gt;"Mn",INDIRECT(ADDRESS(3+$AM180,10,,,"var")),NULL)</f>
        <v>0</v>
      </c>
      <c r="AW180" s="61" cm="1">
        <f t="array" aca="1" ref="AW180" ca="1">IF(INDIRECT(ADDRESS(3+$AM180,11,,,"var"))&lt;&gt;"&lt;=&gt;",INDIRECT(ADDRESS(3+$AM180,11,,,"var")),NULL)</f>
        <v>0</v>
      </c>
      <c r="AX180" s="61" cm="1">
        <f t="array" aca="1" ref="AX180" ca="1">IF(INDIRECT(ADDRESS(3+$AM180,12,,,"var"))&lt;&gt;"Mg",INDIRECT(ADDRESS(3+$AM180,12,,,"var")),NULL)</f>
        <v>8.32</v>
      </c>
      <c r="AY180" s="61" cm="1">
        <f t="array" aca="1" ref="AY180" ca="1">IF(INDIRECT(ADDRESS(3+$AM180,13,,,"var"))&lt;&gt;"&lt;=&gt;",INDIRECT(ADDRESS(3+$AM180,13,,,"var")),NULL)</f>
        <v>0</v>
      </c>
      <c r="AZ180" s="61" cm="1">
        <f t="array" aca="1" ref="AZ180" ca="1">IF(INDIRECT(ADDRESS(3+$AM180,14,,,"var"))&lt;&gt;"Be",INDIRECT(ADDRESS(3+$AM180,14,,,"var")),NULL)</f>
        <v>0</v>
      </c>
      <c r="BA180" s="61" cm="1">
        <f t="array" aca="1" ref="BA180" ca="1">IF(INDIRECT(ADDRESS(3+$AM180,15,,,"var"))&lt;&gt;"&lt;=&gt;",INDIRECT(ADDRESS(3+$AM180,15,,,"var")),NULL)</f>
        <v>0</v>
      </c>
      <c r="BB180" s="61" cm="1">
        <f t="array" aca="1" ref="BB180" ca="1">IF(INDIRECT(ADDRESS(3+$AM180,16,,,"var"))&lt;&gt;"Zn",INDIRECT(ADDRESS(3+$AM180,16,,,"var")),NULL)</f>
        <v>0</v>
      </c>
      <c r="BC180" s="61" t="str" cm="1">
        <f t="array" aca="1" ref="BC180" ca="1">IF(INDIRECT(ADDRESS(3+$AM180,17,,,"var"))&lt;&gt;"&lt;=&gt;",INDIRECT(ADDRESS(3+$AM180,17,,,"var")),NULL)</f>
        <v>&lt;</v>
      </c>
      <c r="BD180" s="61" cm="1">
        <f t="array" aca="1" ref="BD180" ca="1">IF(INDIRECT(ADDRESS(3+$AM180,18,,,"var"))&lt;&gt;"Ti",INDIRECT(ADDRESS(3+$AM180,18,,,"var")),NULL)</f>
        <v>0.01</v>
      </c>
      <c r="BE180" s="64" cm="1">
        <f t="array" aca="1" ref="BE180" ca="1">IF(INDIRECT(ADDRESS(3+$AM180,19,,,"var"))&lt;&gt;"D10",INDIRECT(ADDRESS(3+$AM180,19,,,"var")),NULL)</f>
        <v>0</v>
      </c>
      <c r="BF180" s="64" cm="1">
        <f t="array" aca="1" ref="BF180" ca="1">IF(INDIRECT(ADDRESS(3+$AM180,20,,,"var"))&lt;&gt;"D50",INDIRECT(ADDRESS(3+$AM180,20,,,"var")),NULL)</f>
        <v>0</v>
      </c>
      <c r="BG180" s="64" cm="1">
        <f t="array" aca="1" ref="BG180" ca="1">IF(INDIRECT(ADDRESS(3+$AM180,21,,,"var"))&lt;&gt;"D90",INDIRECT(ADDRESS(3+$AM180,21,,,"var")),NULL)</f>
        <v>0</v>
      </c>
      <c r="BH180" s="64" cm="1">
        <f t="array" aca="1" ref="BH180" ca="1">IF(INDIRECT(ADDRESS(3+$AM180,22,,,"var"))&lt;&gt;"Carney Funnel (s/50g)",INDIRECT(ADDRESS(3+$AM180,22,,,"var")),NULL)</f>
        <v>0</v>
      </c>
      <c r="BI180" s="64" cm="1">
        <f t="array" aca="1" ref="BI180" ca="1">IF(INDIRECT(ADDRESS(3+$AM180,23,,,"var"))&lt;&gt;"Schuttdichte",INDIRECT(ADDRESS(3+$AM180,23,,,"var")),NULL)</f>
        <v>0</v>
      </c>
      <c r="BJ180" s="64" cm="1">
        <f t="array" aca="1" ref="BJ180" ca="1">IF(INDIRECT(ADDRESS(3+$AM180,24,,,"var"))&lt;&gt;"Klopfdichte",INDIRECT(ADDRESS(3+$AM180,24,,,"var")),NULL)</f>
        <v>0</v>
      </c>
      <c r="BK180" s="81"/>
      <c r="BL180" t="str">
        <f>var!AB$4</f>
        <v>parameter and powder check</v>
      </c>
      <c r="BM180" s="93">
        <v>20190321</v>
      </c>
      <c r="BO180"/>
    </row>
    <row r="181" spans="1:67">
      <c r="A181" s="75">
        <v>4</v>
      </c>
      <c r="B181" s="75">
        <v>107</v>
      </c>
      <c r="C181" s="10" t="str">
        <f>var!Z$5</f>
        <v>Aconity</v>
      </c>
      <c r="D181" s="10" t="str">
        <f>var!AG$6</f>
        <v>Alaf parameter development</v>
      </c>
      <c r="E181" s="10">
        <v>300</v>
      </c>
      <c r="F181" s="11">
        <v>1500</v>
      </c>
      <c r="G181" s="93">
        <v>30</v>
      </c>
      <c r="H181" s="93">
        <v>0.19</v>
      </c>
      <c r="I181" s="93">
        <v>400</v>
      </c>
      <c r="J181" s="10" t="str">
        <f>var!AD$2</f>
        <v>Density cube</v>
      </c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>
        <f t="shared" si="4"/>
        <v>30.780000000000005</v>
      </c>
      <c r="AI181" s="81">
        <f t="shared" si="5"/>
        <v>35.087719298245609</v>
      </c>
      <c r="AJ181" s="81"/>
      <c r="AK181" s="92">
        <v>95.17</v>
      </c>
      <c r="AL181" s="81" t="str" cm="1">
        <f t="array" aca="1" ref="AL181" ca="1">IF(INDIRECT(ADDRESS(3+AM181,2,,,"var"))&lt;&gt;"Name of powder",INDIRECT(ADDRESS(3+AM181,2,,,"var")),NULL)</f>
        <v>AlMgty80</v>
      </c>
      <c r="AM181" s="77">
        <v>-1</v>
      </c>
      <c r="AN181" s="81"/>
      <c r="AO181" s="61" cm="1">
        <f t="array" aca="1" ref="AO181" ca="1">IF(INDIRECT(ADDRESS(3+$AM181,3,,,"var"))&lt;&gt;"&lt;=&gt;",INDIRECT(ADDRESS(3+$AM181,3,,,"var")),NULL)</f>
        <v>0</v>
      </c>
      <c r="AP181" s="61" cm="1">
        <f t="array" aca="1" ref="AP181" ca="1">IF(INDIRECT(ADDRESS(3+$AM181,4,,,"var"))&lt;&gt;"Si",INDIRECT(ADDRESS(3+$AM181,4,,,"var")),NULL)</f>
        <v>0</v>
      </c>
      <c r="AQ181" s="61" cm="1">
        <f t="array" aca="1" ref="AQ181" ca="1">IF(INDIRECT(ADDRESS(3+$AM181,5,,,"var"))&lt;&gt;"&lt;=&gt;",INDIRECT(ADDRESS(3+$AM181,5,,,"var")),NULL)</f>
        <v>0</v>
      </c>
      <c r="AR181" s="61" cm="1">
        <f t="array" aca="1" ref="AR181" ca="1">IF(INDIRECT(ADDRESS(3+$AM181,6,,,"var"))&lt;&gt;"Fe",INDIRECT(ADDRESS(3+$AM181,6,,,"var")),NULL)</f>
        <v>0.15</v>
      </c>
      <c r="AS181" s="61" t="str" cm="1">
        <f t="array" aca="1" ref="AS181" ca="1">IF(INDIRECT(ADDRESS(3+$AM181,7,,,"var"))&lt;&gt;"&lt;=&gt;",INDIRECT(ADDRESS(3+$AM181,7,,,"var")),NULL)</f>
        <v>&lt;</v>
      </c>
      <c r="AT181" s="61" cm="1">
        <f t="array" aca="1" ref="AT181" ca="1">IF(INDIRECT(ADDRESS(3+$AM181,8,,,"var"))&lt;&gt;"Cu",INDIRECT(ADDRESS(3+$AM181,8,,,"var")),NULL)</f>
        <v>0.01</v>
      </c>
      <c r="AU181" s="61" cm="1">
        <f t="array" aca="1" ref="AU181" ca="1">IF(INDIRECT(ADDRESS(3+$AM181,9,,,"var"))&lt;&gt;"&lt;=&gt;",INDIRECT(ADDRESS(3+$AM181,9,,,"var")),NULL)</f>
        <v>0</v>
      </c>
      <c r="AV181" s="61" cm="1">
        <f t="array" aca="1" ref="AV181" ca="1">IF(INDIRECT(ADDRESS(3+$AM181,10,,,"var"))&lt;&gt;"Mn",INDIRECT(ADDRESS(3+$AM181,10,,,"var")),NULL)</f>
        <v>0</v>
      </c>
      <c r="AW181" s="61" cm="1">
        <f t="array" aca="1" ref="AW181" ca="1">IF(INDIRECT(ADDRESS(3+$AM181,11,,,"var"))&lt;&gt;"&lt;=&gt;",INDIRECT(ADDRESS(3+$AM181,11,,,"var")),NULL)</f>
        <v>0</v>
      </c>
      <c r="AX181" s="61" cm="1">
        <f t="array" aca="1" ref="AX181" ca="1">IF(INDIRECT(ADDRESS(3+$AM181,12,,,"var"))&lt;&gt;"Mg",INDIRECT(ADDRESS(3+$AM181,12,,,"var")),NULL)</f>
        <v>8.32</v>
      </c>
      <c r="AY181" s="61" cm="1">
        <f t="array" aca="1" ref="AY181" ca="1">IF(INDIRECT(ADDRESS(3+$AM181,13,,,"var"))&lt;&gt;"&lt;=&gt;",INDIRECT(ADDRESS(3+$AM181,13,,,"var")),NULL)</f>
        <v>0</v>
      </c>
      <c r="AZ181" s="61" cm="1">
        <f t="array" aca="1" ref="AZ181" ca="1">IF(INDIRECT(ADDRESS(3+$AM181,14,,,"var"))&lt;&gt;"Be",INDIRECT(ADDRESS(3+$AM181,14,,,"var")),NULL)</f>
        <v>0</v>
      </c>
      <c r="BA181" s="61" cm="1">
        <f t="array" aca="1" ref="BA181" ca="1">IF(INDIRECT(ADDRESS(3+$AM181,15,,,"var"))&lt;&gt;"&lt;=&gt;",INDIRECT(ADDRESS(3+$AM181,15,,,"var")),NULL)</f>
        <v>0</v>
      </c>
      <c r="BB181" s="61" cm="1">
        <f t="array" aca="1" ref="BB181" ca="1">IF(INDIRECT(ADDRESS(3+$AM181,16,,,"var"))&lt;&gt;"Zn",INDIRECT(ADDRESS(3+$AM181,16,,,"var")),NULL)</f>
        <v>0</v>
      </c>
      <c r="BC181" s="61" t="str" cm="1">
        <f t="array" aca="1" ref="BC181" ca="1">IF(INDIRECT(ADDRESS(3+$AM181,17,,,"var"))&lt;&gt;"&lt;=&gt;",INDIRECT(ADDRESS(3+$AM181,17,,,"var")),NULL)</f>
        <v>&lt;</v>
      </c>
      <c r="BD181" s="61" cm="1">
        <f t="array" aca="1" ref="BD181" ca="1">IF(INDIRECT(ADDRESS(3+$AM181,18,,,"var"))&lt;&gt;"Ti",INDIRECT(ADDRESS(3+$AM181,18,,,"var")),NULL)</f>
        <v>0.01</v>
      </c>
      <c r="BE181" s="64" cm="1">
        <f t="array" aca="1" ref="BE181" ca="1">IF(INDIRECT(ADDRESS(3+$AM181,19,,,"var"))&lt;&gt;"D10",INDIRECT(ADDRESS(3+$AM181,19,,,"var")),NULL)</f>
        <v>0</v>
      </c>
      <c r="BF181" s="64" cm="1">
        <f t="array" aca="1" ref="BF181" ca="1">IF(INDIRECT(ADDRESS(3+$AM181,20,,,"var"))&lt;&gt;"D50",INDIRECT(ADDRESS(3+$AM181,20,,,"var")),NULL)</f>
        <v>0</v>
      </c>
      <c r="BG181" s="64" cm="1">
        <f t="array" aca="1" ref="BG181" ca="1">IF(INDIRECT(ADDRESS(3+$AM181,21,,,"var"))&lt;&gt;"D90",INDIRECT(ADDRESS(3+$AM181,21,,,"var")),NULL)</f>
        <v>0</v>
      </c>
      <c r="BH181" s="64" cm="1">
        <f t="array" aca="1" ref="BH181" ca="1">IF(INDIRECT(ADDRESS(3+$AM181,22,,,"var"))&lt;&gt;"Carney Funnel (s/50g)",INDIRECT(ADDRESS(3+$AM181,22,,,"var")),NULL)</f>
        <v>0</v>
      </c>
      <c r="BI181" s="64" cm="1">
        <f t="array" aca="1" ref="BI181" ca="1">IF(INDIRECT(ADDRESS(3+$AM181,23,,,"var"))&lt;&gt;"Schuttdichte",INDIRECT(ADDRESS(3+$AM181,23,,,"var")),NULL)</f>
        <v>0</v>
      </c>
      <c r="BJ181" s="64" cm="1">
        <f t="array" aca="1" ref="BJ181" ca="1">IF(INDIRECT(ADDRESS(3+$AM181,24,,,"var"))&lt;&gt;"Klopfdichte",INDIRECT(ADDRESS(3+$AM181,24,,,"var")),NULL)</f>
        <v>0</v>
      </c>
      <c r="BK181" s="81"/>
      <c r="BL181" t="str">
        <f>var!AB$4</f>
        <v>parameter and powder check</v>
      </c>
      <c r="BM181" s="93">
        <v>20190329</v>
      </c>
      <c r="BO181"/>
    </row>
    <row r="182" spans="1:67">
      <c r="A182" s="75">
        <v>4</v>
      </c>
      <c r="B182" s="75">
        <v>108</v>
      </c>
      <c r="C182" s="10" t="str">
        <f>var!Z$5</f>
        <v>Aconity</v>
      </c>
      <c r="D182" s="10" t="str">
        <f>var!AG$6</f>
        <v>Alaf parameter development</v>
      </c>
      <c r="E182" s="10">
        <v>300</v>
      </c>
      <c r="F182" s="11">
        <v>1500</v>
      </c>
      <c r="G182" s="93">
        <v>30</v>
      </c>
      <c r="H182" s="93">
        <v>0.19</v>
      </c>
      <c r="I182" s="93">
        <v>300</v>
      </c>
      <c r="J182" s="10" t="str">
        <f>var!AD$2</f>
        <v>Density cube</v>
      </c>
      <c r="L182" s="81"/>
      <c r="M182" s="28"/>
      <c r="N182" s="81"/>
      <c r="O182" s="81"/>
      <c r="P182" s="81"/>
      <c r="Q182" s="81"/>
      <c r="Y182" s="81"/>
      <c r="Z182" s="81"/>
      <c r="AA182" s="81"/>
      <c r="AB182" s="81"/>
      <c r="AC182" s="81"/>
      <c r="AF182" s="81"/>
      <c r="AH182" s="23">
        <f t="shared" si="4"/>
        <v>30.780000000000005</v>
      </c>
      <c r="AI182" s="23">
        <f t="shared" si="5"/>
        <v>35.087719298245609</v>
      </c>
      <c r="AJ182" s="81"/>
      <c r="AK182" s="92">
        <v>95.11</v>
      </c>
      <c r="AL182" s="81" t="str" cm="1">
        <f t="array" aca="1" ref="AL182" ca="1">IF(INDIRECT(ADDRESS(3+AM182,2,,,"var"))&lt;&gt;"Name of powder",INDIRECT(ADDRESS(3+AM182,2,,,"var")),NULL)</f>
        <v>AlMgty80</v>
      </c>
      <c r="AM182" s="77">
        <v>-1</v>
      </c>
      <c r="AN182" s="81"/>
      <c r="AO182" s="61" cm="1">
        <f t="array" aca="1" ref="AO182" ca="1">IF(INDIRECT(ADDRESS(3+$AM182,3,,,"var"))&lt;&gt;"&lt;=&gt;",INDIRECT(ADDRESS(3+$AM182,3,,,"var")),NULL)</f>
        <v>0</v>
      </c>
      <c r="AP182" s="61" cm="1">
        <f t="array" aca="1" ref="AP182" ca="1">IF(INDIRECT(ADDRESS(3+$AM182,4,,,"var"))&lt;&gt;"Si",INDIRECT(ADDRESS(3+$AM182,4,,,"var")),NULL)</f>
        <v>0</v>
      </c>
      <c r="AQ182" s="61" cm="1">
        <f t="array" aca="1" ref="AQ182" ca="1">IF(INDIRECT(ADDRESS(3+$AM182,5,,,"var"))&lt;&gt;"&lt;=&gt;",INDIRECT(ADDRESS(3+$AM182,5,,,"var")),NULL)</f>
        <v>0</v>
      </c>
      <c r="AR182" s="61" cm="1">
        <f t="array" aca="1" ref="AR182" ca="1">IF(INDIRECT(ADDRESS(3+$AM182,6,,,"var"))&lt;&gt;"Fe",INDIRECT(ADDRESS(3+$AM182,6,,,"var")),NULL)</f>
        <v>0.15</v>
      </c>
      <c r="AS182" s="61" t="str" cm="1">
        <f t="array" aca="1" ref="AS182" ca="1">IF(INDIRECT(ADDRESS(3+$AM182,7,,,"var"))&lt;&gt;"&lt;=&gt;",INDIRECT(ADDRESS(3+$AM182,7,,,"var")),NULL)</f>
        <v>&lt;</v>
      </c>
      <c r="AT182" s="61" cm="1">
        <f t="array" aca="1" ref="AT182" ca="1">IF(INDIRECT(ADDRESS(3+$AM182,8,,,"var"))&lt;&gt;"Cu",INDIRECT(ADDRESS(3+$AM182,8,,,"var")),NULL)</f>
        <v>0.01</v>
      </c>
      <c r="AU182" s="61" cm="1">
        <f t="array" aca="1" ref="AU182" ca="1">IF(INDIRECT(ADDRESS(3+$AM182,9,,,"var"))&lt;&gt;"&lt;=&gt;",INDIRECT(ADDRESS(3+$AM182,9,,,"var")),NULL)</f>
        <v>0</v>
      </c>
      <c r="AV182" s="61" cm="1">
        <f t="array" aca="1" ref="AV182" ca="1">IF(INDIRECT(ADDRESS(3+$AM182,10,,,"var"))&lt;&gt;"Mn",INDIRECT(ADDRESS(3+$AM182,10,,,"var")),NULL)</f>
        <v>0</v>
      </c>
      <c r="AW182" s="61" cm="1">
        <f t="array" aca="1" ref="AW182" ca="1">IF(INDIRECT(ADDRESS(3+$AM182,11,,,"var"))&lt;&gt;"&lt;=&gt;",INDIRECT(ADDRESS(3+$AM182,11,,,"var")),NULL)</f>
        <v>0</v>
      </c>
      <c r="AX182" s="61" cm="1">
        <f t="array" aca="1" ref="AX182" ca="1">IF(INDIRECT(ADDRESS(3+$AM182,12,,,"var"))&lt;&gt;"Mg",INDIRECT(ADDRESS(3+$AM182,12,,,"var")),NULL)</f>
        <v>8.32</v>
      </c>
      <c r="AY182" s="61" cm="1">
        <f t="array" aca="1" ref="AY182" ca="1">IF(INDIRECT(ADDRESS(3+$AM182,13,,,"var"))&lt;&gt;"&lt;=&gt;",INDIRECT(ADDRESS(3+$AM182,13,,,"var")),NULL)</f>
        <v>0</v>
      </c>
      <c r="AZ182" s="61" cm="1">
        <f t="array" aca="1" ref="AZ182" ca="1">IF(INDIRECT(ADDRESS(3+$AM182,14,,,"var"))&lt;&gt;"Be",INDIRECT(ADDRESS(3+$AM182,14,,,"var")),NULL)</f>
        <v>0</v>
      </c>
      <c r="BA182" s="61" cm="1">
        <f t="array" aca="1" ref="BA182" ca="1">IF(INDIRECT(ADDRESS(3+$AM182,15,,,"var"))&lt;&gt;"&lt;=&gt;",INDIRECT(ADDRESS(3+$AM182,15,,,"var")),NULL)</f>
        <v>0</v>
      </c>
      <c r="BB182" s="61" cm="1">
        <f t="array" aca="1" ref="BB182" ca="1">IF(INDIRECT(ADDRESS(3+$AM182,16,,,"var"))&lt;&gt;"Zn",INDIRECT(ADDRESS(3+$AM182,16,,,"var")),NULL)</f>
        <v>0</v>
      </c>
      <c r="BC182" s="61" t="str" cm="1">
        <f t="array" aca="1" ref="BC182" ca="1">IF(INDIRECT(ADDRESS(3+$AM182,17,,,"var"))&lt;&gt;"&lt;=&gt;",INDIRECT(ADDRESS(3+$AM182,17,,,"var")),NULL)</f>
        <v>&lt;</v>
      </c>
      <c r="BD182" s="61" cm="1">
        <f t="array" aca="1" ref="BD182" ca="1">IF(INDIRECT(ADDRESS(3+$AM182,18,,,"var"))&lt;&gt;"Ti",INDIRECT(ADDRESS(3+$AM182,18,,,"var")),NULL)</f>
        <v>0.01</v>
      </c>
      <c r="BE182" s="64" cm="1">
        <f t="array" aca="1" ref="BE182" ca="1">IF(INDIRECT(ADDRESS(3+$AM182,19,,,"var"))&lt;&gt;"D10",INDIRECT(ADDRESS(3+$AM182,19,,,"var")),NULL)</f>
        <v>0</v>
      </c>
      <c r="BF182" s="64" cm="1">
        <f t="array" aca="1" ref="BF182" ca="1">IF(INDIRECT(ADDRESS(3+$AM182,20,,,"var"))&lt;&gt;"D50",INDIRECT(ADDRESS(3+$AM182,20,,,"var")),NULL)</f>
        <v>0</v>
      </c>
      <c r="BG182" s="64" cm="1">
        <f t="array" aca="1" ref="BG182" ca="1">IF(INDIRECT(ADDRESS(3+$AM182,21,,,"var"))&lt;&gt;"D90",INDIRECT(ADDRESS(3+$AM182,21,,,"var")),NULL)</f>
        <v>0</v>
      </c>
      <c r="BH182" s="64" cm="1">
        <f t="array" aca="1" ref="BH182" ca="1">IF(INDIRECT(ADDRESS(3+$AM182,22,,,"var"))&lt;&gt;"Carney Funnel (s/50g)",INDIRECT(ADDRESS(3+$AM182,22,,,"var")),NULL)</f>
        <v>0</v>
      </c>
      <c r="BI182" s="64" cm="1">
        <f t="array" aca="1" ref="BI182" ca="1">IF(INDIRECT(ADDRESS(3+$AM182,23,,,"var"))&lt;&gt;"Schuttdichte",INDIRECT(ADDRESS(3+$AM182,23,,,"var")),NULL)</f>
        <v>0</v>
      </c>
      <c r="BJ182" s="64" cm="1">
        <f t="array" aca="1" ref="BJ182" ca="1">IF(INDIRECT(ADDRESS(3+$AM182,24,,,"var"))&lt;&gt;"Klopfdichte",INDIRECT(ADDRESS(3+$AM182,24,,,"var")),NULL)</f>
        <v>0</v>
      </c>
      <c r="BK182" s="81"/>
      <c r="BL182" t="str">
        <f>var!AB$4</f>
        <v>parameter and powder check</v>
      </c>
      <c r="BM182" s="93">
        <v>20190328</v>
      </c>
      <c r="BO182"/>
    </row>
    <row r="183" spans="1:67">
      <c r="A183" s="75">
        <v>4</v>
      </c>
      <c r="B183" s="75">
        <v>109</v>
      </c>
      <c r="C183" s="10" t="str">
        <f>var!Z$5</f>
        <v>Aconity</v>
      </c>
      <c r="D183" s="10" t="str">
        <f>var!AG$6</f>
        <v>Alaf parameter development</v>
      </c>
      <c r="E183" s="10">
        <v>400</v>
      </c>
      <c r="F183" s="11">
        <v>1500</v>
      </c>
      <c r="G183" s="93">
        <v>30</v>
      </c>
      <c r="H183" s="93">
        <v>0.21</v>
      </c>
      <c r="I183" s="93">
        <v>300</v>
      </c>
      <c r="J183" s="10" t="str">
        <f>var!AD$2</f>
        <v>Density cube</v>
      </c>
      <c r="L183" s="81"/>
      <c r="M183" s="28"/>
      <c r="N183" s="81"/>
      <c r="O183" s="81"/>
      <c r="P183" s="81"/>
      <c r="Q183" s="81"/>
      <c r="Y183" s="81"/>
      <c r="Z183" s="81"/>
      <c r="AA183" s="81"/>
      <c r="AB183" s="81"/>
      <c r="AC183" s="81"/>
      <c r="AF183" s="81"/>
      <c r="AH183" s="23">
        <f t="shared" si="4"/>
        <v>34.019999999999996</v>
      </c>
      <c r="AI183" s="23">
        <f t="shared" si="5"/>
        <v>42.328042328042329</v>
      </c>
      <c r="AJ183" s="81"/>
      <c r="AK183" s="92">
        <v>94.89</v>
      </c>
      <c r="AL183" s="81" t="str" cm="1">
        <f t="array" aca="1" ref="AL183" ca="1">IF(INDIRECT(ADDRESS(3+AM183,2,,,"var"))&lt;&gt;"Name of powder",INDIRECT(ADDRESS(3+AM183,2,,,"var")),NULL)</f>
        <v>AlMgty80</v>
      </c>
      <c r="AM183" s="77">
        <v>-1</v>
      </c>
      <c r="AN183" s="81"/>
      <c r="AO183" s="61" cm="1">
        <f t="array" aca="1" ref="AO183" ca="1">IF(INDIRECT(ADDRESS(3+$AM183,3,,,"var"))&lt;&gt;"&lt;=&gt;",INDIRECT(ADDRESS(3+$AM183,3,,,"var")),NULL)</f>
        <v>0</v>
      </c>
      <c r="AP183" s="61" cm="1">
        <f t="array" aca="1" ref="AP183" ca="1">IF(INDIRECT(ADDRESS(3+$AM183,4,,,"var"))&lt;&gt;"Si",INDIRECT(ADDRESS(3+$AM183,4,,,"var")),NULL)</f>
        <v>0</v>
      </c>
      <c r="AQ183" s="61" cm="1">
        <f t="array" aca="1" ref="AQ183" ca="1">IF(INDIRECT(ADDRESS(3+$AM183,5,,,"var"))&lt;&gt;"&lt;=&gt;",INDIRECT(ADDRESS(3+$AM183,5,,,"var")),NULL)</f>
        <v>0</v>
      </c>
      <c r="AR183" s="61" cm="1">
        <f t="array" aca="1" ref="AR183" ca="1">IF(INDIRECT(ADDRESS(3+$AM183,6,,,"var"))&lt;&gt;"Fe",INDIRECT(ADDRESS(3+$AM183,6,,,"var")),NULL)</f>
        <v>0.15</v>
      </c>
      <c r="AS183" s="61" t="str" cm="1">
        <f t="array" aca="1" ref="AS183" ca="1">IF(INDIRECT(ADDRESS(3+$AM183,7,,,"var"))&lt;&gt;"&lt;=&gt;",INDIRECT(ADDRESS(3+$AM183,7,,,"var")),NULL)</f>
        <v>&lt;</v>
      </c>
      <c r="AT183" s="61" cm="1">
        <f t="array" aca="1" ref="AT183" ca="1">IF(INDIRECT(ADDRESS(3+$AM183,8,,,"var"))&lt;&gt;"Cu",INDIRECT(ADDRESS(3+$AM183,8,,,"var")),NULL)</f>
        <v>0.01</v>
      </c>
      <c r="AU183" s="61" cm="1">
        <f t="array" aca="1" ref="AU183" ca="1">IF(INDIRECT(ADDRESS(3+$AM183,9,,,"var"))&lt;&gt;"&lt;=&gt;",INDIRECT(ADDRESS(3+$AM183,9,,,"var")),NULL)</f>
        <v>0</v>
      </c>
      <c r="AV183" s="61" cm="1">
        <f t="array" aca="1" ref="AV183" ca="1">IF(INDIRECT(ADDRESS(3+$AM183,10,,,"var"))&lt;&gt;"Mn",INDIRECT(ADDRESS(3+$AM183,10,,,"var")),NULL)</f>
        <v>0</v>
      </c>
      <c r="AW183" s="61" cm="1">
        <f t="array" aca="1" ref="AW183" ca="1">IF(INDIRECT(ADDRESS(3+$AM183,11,,,"var"))&lt;&gt;"&lt;=&gt;",INDIRECT(ADDRESS(3+$AM183,11,,,"var")),NULL)</f>
        <v>0</v>
      </c>
      <c r="AX183" s="61" cm="1">
        <f t="array" aca="1" ref="AX183" ca="1">IF(INDIRECT(ADDRESS(3+$AM183,12,,,"var"))&lt;&gt;"Mg",INDIRECT(ADDRESS(3+$AM183,12,,,"var")),NULL)</f>
        <v>8.32</v>
      </c>
      <c r="AY183" s="61" cm="1">
        <f t="array" aca="1" ref="AY183" ca="1">IF(INDIRECT(ADDRESS(3+$AM183,13,,,"var"))&lt;&gt;"&lt;=&gt;",INDIRECT(ADDRESS(3+$AM183,13,,,"var")),NULL)</f>
        <v>0</v>
      </c>
      <c r="AZ183" s="61" cm="1">
        <f t="array" aca="1" ref="AZ183" ca="1">IF(INDIRECT(ADDRESS(3+$AM183,14,,,"var"))&lt;&gt;"Be",INDIRECT(ADDRESS(3+$AM183,14,,,"var")),NULL)</f>
        <v>0</v>
      </c>
      <c r="BA183" s="61" cm="1">
        <f t="array" aca="1" ref="BA183" ca="1">IF(INDIRECT(ADDRESS(3+$AM183,15,,,"var"))&lt;&gt;"&lt;=&gt;",INDIRECT(ADDRESS(3+$AM183,15,,,"var")),NULL)</f>
        <v>0</v>
      </c>
      <c r="BB183" s="61" cm="1">
        <f t="array" aca="1" ref="BB183" ca="1">IF(INDIRECT(ADDRESS(3+$AM183,16,,,"var"))&lt;&gt;"Zn",INDIRECT(ADDRESS(3+$AM183,16,,,"var")),NULL)</f>
        <v>0</v>
      </c>
      <c r="BC183" s="61" t="str" cm="1">
        <f t="array" aca="1" ref="BC183" ca="1">IF(INDIRECT(ADDRESS(3+$AM183,17,,,"var"))&lt;&gt;"&lt;=&gt;",INDIRECT(ADDRESS(3+$AM183,17,,,"var")),NULL)</f>
        <v>&lt;</v>
      </c>
      <c r="BD183" s="61" cm="1">
        <f t="array" aca="1" ref="BD183" ca="1">IF(INDIRECT(ADDRESS(3+$AM183,18,,,"var"))&lt;&gt;"Ti",INDIRECT(ADDRESS(3+$AM183,18,,,"var")),NULL)</f>
        <v>0.01</v>
      </c>
      <c r="BE183" s="64" cm="1">
        <f t="array" aca="1" ref="BE183" ca="1">IF(INDIRECT(ADDRESS(3+$AM183,19,,,"var"))&lt;&gt;"D10",INDIRECT(ADDRESS(3+$AM183,19,,,"var")),NULL)</f>
        <v>0</v>
      </c>
      <c r="BF183" s="64" cm="1">
        <f t="array" aca="1" ref="BF183" ca="1">IF(INDIRECT(ADDRESS(3+$AM183,20,,,"var"))&lt;&gt;"D50",INDIRECT(ADDRESS(3+$AM183,20,,,"var")),NULL)</f>
        <v>0</v>
      </c>
      <c r="BG183" s="64" cm="1">
        <f t="array" aca="1" ref="BG183" ca="1">IF(INDIRECT(ADDRESS(3+$AM183,21,,,"var"))&lt;&gt;"D90",INDIRECT(ADDRESS(3+$AM183,21,,,"var")),NULL)</f>
        <v>0</v>
      </c>
      <c r="BH183" s="64" cm="1">
        <f t="array" aca="1" ref="BH183" ca="1">IF(INDIRECT(ADDRESS(3+$AM183,22,,,"var"))&lt;&gt;"Carney Funnel (s/50g)",INDIRECT(ADDRESS(3+$AM183,22,,,"var")),NULL)</f>
        <v>0</v>
      </c>
      <c r="BI183" s="64" cm="1">
        <f t="array" aca="1" ref="BI183" ca="1">IF(INDIRECT(ADDRESS(3+$AM183,23,,,"var"))&lt;&gt;"Schuttdichte",INDIRECT(ADDRESS(3+$AM183,23,,,"var")),NULL)</f>
        <v>0</v>
      </c>
      <c r="BJ183" s="64" cm="1">
        <f t="array" aca="1" ref="BJ183" ca="1">IF(INDIRECT(ADDRESS(3+$AM183,24,,,"var"))&lt;&gt;"Klopfdichte",INDIRECT(ADDRESS(3+$AM183,24,,,"var")),NULL)</f>
        <v>0</v>
      </c>
      <c r="BK183" s="81"/>
      <c r="BL183" t="str">
        <f>var!AB$4</f>
        <v>parameter and powder check</v>
      </c>
      <c r="BM183" s="93">
        <v>20190328</v>
      </c>
      <c r="BO183"/>
    </row>
    <row r="184" spans="1:67">
      <c r="A184" s="75">
        <v>4</v>
      </c>
      <c r="B184" s="75">
        <v>110</v>
      </c>
      <c r="C184" s="10" t="str">
        <f>var!Z$5</f>
        <v>Aconity</v>
      </c>
      <c r="D184" s="10" t="str">
        <f>var!AG$6</f>
        <v>Alaf parameter development</v>
      </c>
      <c r="E184" s="10">
        <v>400</v>
      </c>
      <c r="F184" s="11">
        <v>1500</v>
      </c>
      <c r="G184" s="93">
        <v>30</v>
      </c>
      <c r="H184" s="93">
        <v>0.19</v>
      </c>
      <c r="I184" s="93">
        <v>200</v>
      </c>
      <c r="J184" s="10" t="str">
        <f>var!AD$2</f>
        <v>Density cube</v>
      </c>
      <c r="L184" s="81"/>
      <c r="M184" s="28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23">
        <f t="shared" si="4"/>
        <v>30.780000000000005</v>
      </c>
      <c r="AI184" s="23">
        <f t="shared" si="5"/>
        <v>46.783625730994146</v>
      </c>
      <c r="AJ184" s="81"/>
      <c r="AK184" s="92">
        <v>94.75</v>
      </c>
      <c r="AL184" s="81" t="str" cm="1">
        <f t="array" aca="1" ref="AL184" ca="1">IF(INDIRECT(ADDRESS(3+AM184,2,,,"var"))&lt;&gt;"Name of powder",INDIRECT(ADDRESS(3+AM184,2,,,"var")),NULL)</f>
        <v>AlMgty80</v>
      </c>
      <c r="AM184" s="77">
        <v>-1</v>
      </c>
      <c r="AN184" s="81"/>
      <c r="AO184" s="61" cm="1">
        <f t="array" aca="1" ref="AO184" ca="1">IF(INDIRECT(ADDRESS(3+$AM184,3,,,"var"))&lt;&gt;"&lt;=&gt;",INDIRECT(ADDRESS(3+$AM184,3,,,"var")),NULL)</f>
        <v>0</v>
      </c>
      <c r="AP184" s="61" cm="1">
        <f t="array" aca="1" ref="AP184" ca="1">IF(INDIRECT(ADDRESS(3+$AM184,4,,,"var"))&lt;&gt;"Si",INDIRECT(ADDRESS(3+$AM184,4,,,"var")),NULL)</f>
        <v>0</v>
      </c>
      <c r="AQ184" s="61" cm="1">
        <f t="array" aca="1" ref="AQ184" ca="1">IF(INDIRECT(ADDRESS(3+$AM184,5,,,"var"))&lt;&gt;"&lt;=&gt;",INDIRECT(ADDRESS(3+$AM184,5,,,"var")),NULL)</f>
        <v>0</v>
      </c>
      <c r="AR184" s="61" cm="1">
        <f t="array" aca="1" ref="AR184" ca="1">IF(INDIRECT(ADDRESS(3+$AM184,6,,,"var"))&lt;&gt;"Fe",INDIRECT(ADDRESS(3+$AM184,6,,,"var")),NULL)</f>
        <v>0.15</v>
      </c>
      <c r="AS184" s="61" t="str" cm="1">
        <f t="array" aca="1" ref="AS184" ca="1">IF(INDIRECT(ADDRESS(3+$AM184,7,,,"var"))&lt;&gt;"&lt;=&gt;",INDIRECT(ADDRESS(3+$AM184,7,,,"var")),NULL)</f>
        <v>&lt;</v>
      </c>
      <c r="AT184" s="61" cm="1">
        <f t="array" aca="1" ref="AT184" ca="1">IF(INDIRECT(ADDRESS(3+$AM184,8,,,"var"))&lt;&gt;"Cu",INDIRECT(ADDRESS(3+$AM184,8,,,"var")),NULL)</f>
        <v>0.01</v>
      </c>
      <c r="AU184" s="61" cm="1">
        <f t="array" aca="1" ref="AU184" ca="1">IF(INDIRECT(ADDRESS(3+$AM184,9,,,"var"))&lt;&gt;"&lt;=&gt;",INDIRECT(ADDRESS(3+$AM184,9,,,"var")),NULL)</f>
        <v>0</v>
      </c>
      <c r="AV184" s="61" cm="1">
        <f t="array" aca="1" ref="AV184" ca="1">IF(INDIRECT(ADDRESS(3+$AM184,10,,,"var"))&lt;&gt;"Mn",INDIRECT(ADDRESS(3+$AM184,10,,,"var")),NULL)</f>
        <v>0</v>
      </c>
      <c r="AW184" s="61" cm="1">
        <f t="array" aca="1" ref="AW184" ca="1">IF(INDIRECT(ADDRESS(3+$AM184,11,,,"var"))&lt;&gt;"&lt;=&gt;",INDIRECT(ADDRESS(3+$AM184,11,,,"var")),NULL)</f>
        <v>0</v>
      </c>
      <c r="AX184" s="61" cm="1">
        <f t="array" aca="1" ref="AX184" ca="1">IF(INDIRECT(ADDRESS(3+$AM184,12,,,"var"))&lt;&gt;"Mg",INDIRECT(ADDRESS(3+$AM184,12,,,"var")),NULL)</f>
        <v>8.32</v>
      </c>
      <c r="AY184" s="61" cm="1">
        <f t="array" aca="1" ref="AY184" ca="1">IF(INDIRECT(ADDRESS(3+$AM184,13,,,"var"))&lt;&gt;"&lt;=&gt;",INDIRECT(ADDRESS(3+$AM184,13,,,"var")),NULL)</f>
        <v>0</v>
      </c>
      <c r="AZ184" s="61" cm="1">
        <f t="array" aca="1" ref="AZ184" ca="1">IF(INDIRECT(ADDRESS(3+$AM184,14,,,"var"))&lt;&gt;"Be",INDIRECT(ADDRESS(3+$AM184,14,,,"var")),NULL)</f>
        <v>0</v>
      </c>
      <c r="BA184" s="61" cm="1">
        <f t="array" aca="1" ref="BA184" ca="1">IF(INDIRECT(ADDRESS(3+$AM184,15,,,"var"))&lt;&gt;"&lt;=&gt;",INDIRECT(ADDRESS(3+$AM184,15,,,"var")),NULL)</f>
        <v>0</v>
      </c>
      <c r="BB184" s="61" cm="1">
        <f t="array" aca="1" ref="BB184" ca="1">IF(INDIRECT(ADDRESS(3+$AM184,16,,,"var"))&lt;&gt;"Zn",INDIRECT(ADDRESS(3+$AM184,16,,,"var")),NULL)</f>
        <v>0</v>
      </c>
      <c r="BC184" s="61" t="str" cm="1">
        <f t="array" aca="1" ref="BC184" ca="1">IF(INDIRECT(ADDRESS(3+$AM184,17,,,"var"))&lt;&gt;"&lt;=&gt;",INDIRECT(ADDRESS(3+$AM184,17,,,"var")),NULL)</f>
        <v>&lt;</v>
      </c>
      <c r="BD184" s="61" cm="1">
        <f t="array" aca="1" ref="BD184" ca="1">IF(INDIRECT(ADDRESS(3+$AM184,18,,,"var"))&lt;&gt;"Ti",INDIRECT(ADDRESS(3+$AM184,18,,,"var")),NULL)</f>
        <v>0.01</v>
      </c>
      <c r="BE184" s="64" cm="1">
        <f t="array" aca="1" ref="BE184" ca="1">IF(INDIRECT(ADDRESS(3+$AM184,19,,,"var"))&lt;&gt;"D10",INDIRECT(ADDRESS(3+$AM184,19,,,"var")),NULL)</f>
        <v>0</v>
      </c>
      <c r="BF184" s="64" cm="1">
        <f t="array" aca="1" ref="BF184" ca="1">IF(INDIRECT(ADDRESS(3+$AM184,20,,,"var"))&lt;&gt;"D50",INDIRECT(ADDRESS(3+$AM184,20,,,"var")),NULL)</f>
        <v>0</v>
      </c>
      <c r="BG184" s="64" cm="1">
        <f t="array" aca="1" ref="BG184" ca="1">IF(INDIRECT(ADDRESS(3+$AM184,21,,,"var"))&lt;&gt;"D90",INDIRECT(ADDRESS(3+$AM184,21,,,"var")),NULL)</f>
        <v>0</v>
      </c>
      <c r="BH184" s="64" cm="1">
        <f t="array" aca="1" ref="BH184" ca="1">IF(INDIRECT(ADDRESS(3+$AM184,22,,,"var"))&lt;&gt;"Carney Funnel (s/50g)",INDIRECT(ADDRESS(3+$AM184,22,,,"var")),NULL)</f>
        <v>0</v>
      </c>
      <c r="BI184" s="64" cm="1">
        <f t="array" aca="1" ref="BI184" ca="1">IF(INDIRECT(ADDRESS(3+$AM184,23,,,"var"))&lt;&gt;"Schuttdichte",INDIRECT(ADDRESS(3+$AM184,23,,,"var")),NULL)</f>
        <v>0</v>
      </c>
      <c r="BJ184" s="64" cm="1">
        <f t="array" aca="1" ref="BJ184" ca="1">IF(INDIRECT(ADDRESS(3+$AM184,24,,,"var"))&lt;&gt;"Klopfdichte",INDIRECT(ADDRESS(3+$AM184,24,,,"var")),NULL)</f>
        <v>0</v>
      </c>
      <c r="BK184" s="81"/>
      <c r="BL184" t="str">
        <f>var!AB$4</f>
        <v>parameter and powder check</v>
      </c>
      <c r="BM184" s="93">
        <v>20190319</v>
      </c>
      <c r="BO184"/>
    </row>
    <row r="185" spans="1:67">
      <c r="A185" s="75">
        <v>4</v>
      </c>
      <c r="B185" s="75">
        <v>111</v>
      </c>
      <c r="C185" s="10" t="str">
        <f>var!Z$5</f>
        <v>Aconity</v>
      </c>
      <c r="D185" s="10" t="str">
        <f>var!AG$6</f>
        <v>Alaf parameter development</v>
      </c>
      <c r="E185" s="10">
        <v>400</v>
      </c>
      <c r="F185" s="11">
        <v>1500</v>
      </c>
      <c r="G185" s="93">
        <v>30</v>
      </c>
      <c r="H185" s="93">
        <v>0.21</v>
      </c>
      <c r="I185" s="93">
        <v>200</v>
      </c>
      <c r="J185" s="10" t="str">
        <f>var!AD$2</f>
        <v>Density cube</v>
      </c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>
        <f t="shared" si="4"/>
        <v>34.019999999999996</v>
      </c>
      <c r="AI185" s="81">
        <f t="shared" si="5"/>
        <v>42.328042328042329</v>
      </c>
      <c r="AJ185" s="81"/>
      <c r="AK185" s="92">
        <v>94.56</v>
      </c>
      <c r="AL185" s="81" t="str" cm="1">
        <f t="array" aca="1" ref="AL185" ca="1">IF(INDIRECT(ADDRESS(3+AM185,2,,,"var"))&lt;&gt;"Name of powder",INDIRECT(ADDRESS(3+AM185,2,,,"var")),NULL)</f>
        <v>AlMgty80</v>
      </c>
      <c r="AM185" s="77">
        <v>-1</v>
      </c>
      <c r="AN185" s="81"/>
      <c r="AO185" s="61" cm="1">
        <f t="array" aca="1" ref="AO185" ca="1">IF(INDIRECT(ADDRESS(3+$AM185,3,,,"var"))&lt;&gt;"&lt;=&gt;",INDIRECT(ADDRESS(3+$AM185,3,,,"var")),NULL)</f>
        <v>0</v>
      </c>
      <c r="AP185" s="61" cm="1">
        <f t="array" aca="1" ref="AP185" ca="1">IF(INDIRECT(ADDRESS(3+$AM185,4,,,"var"))&lt;&gt;"Si",INDIRECT(ADDRESS(3+$AM185,4,,,"var")),NULL)</f>
        <v>0</v>
      </c>
      <c r="AQ185" s="61" cm="1">
        <f t="array" aca="1" ref="AQ185" ca="1">IF(INDIRECT(ADDRESS(3+$AM185,5,,,"var"))&lt;&gt;"&lt;=&gt;",INDIRECT(ADDRESS(3+$AM185,5,,,"var")),NULL)</f>
        <v>0</v>
      </c>
      <c r="AR185" s="61" cm="1">
        <f t="array" aca="1" ref="AR185" ca="1">IF(INDIRECT(ADDRESS(3+$AM185,6,,,"var"))&lt;&gt;"Fe",INDIRECT(ADDRESS(3+$AM185,6,,,"var")),NULL)</f>
        <v>0.15</v>
      </c>
      <c r="AS185" s="61" t="str" cm="1">
        <f t="array" aca="1" ref="AS185" ca="1">IF(INDIRECT(ADDRESS(3+$AM185,7,,,"var"))&lt;&gt;"&lt;=&gt;",INDIRECT(ADDRESS(3+$AM185,7,,,"var")),NULL)</f>
        <v>&lt;</v>
      </c>
      <c r="AT185" s="61" cm="1">
        <f t="array" aca="1" ref="AT185" ca="1">IF(INDIRECT(ADDRESS(3+$AM185,8,,,"var"))&lt;&gt;"Cu",INDIRECT(ADDRESS(3+$AM185,8,,,"var")),NULL)</f>
        <v>0.01</v>
      </c>
      <c r="AU185" s="61" cm="1">
        <f t="array" aca="1" ref="AU185" ca="1">IF(INDIRECT(ADDRESS(3+$AM185,9,,,"var"))&lt;&gt;"&lt;=&gt;",INDIRECT(ADDRESS(3+$AM185,9,,,"var")),NULL)</f>
        <v>0</v>
      </c>
      <c r="AV185" s="61" cm="1">
        <f t="array" aca="1" ref="AV185" ca="1">IF(INDIRECT(ADDRESS(3+$AM185,10,,,"var"))&lt;&gt;"Mn",INDIRECT(ADDRESS(3+$AM185,10,,,"var")),NULL)</f>
        <v>0</v>
      </c>
      <c r="AW185" s="61" cm="1">
        <f t="array" aca="1" ref="AW185" ca="1">IF(INDIRECT(ADDRESS(3+$AM185,11,,,"var"))&lt;&gt;"&lt;=&gt;",INDIRECT(ADDRESS(3+$AM185,11,,,"var")),NULL)</f>
        <v>0</v>
      </c>
      <c r="AX185" s="61" cm="1">
        <f t="array" aca="1" ref="AX185" ca="1">IF(INDIRECT(ADDRESS(3+$AM185,12,,,"var"))&lt;&gt;"Mg",INDIRECT(ADDRESS(3+$AM185,12,,,"var")),NULL)</f>
        <v>8.32</v>
      </c>
      <c r="AY185" s="61" cm="1">
        <f t="array" aca="1" ref="AY185" ca="1">IF(INDIRECT(ADDRESS(3+$AM185,13,,,"var"))&lt;&gt;"&lt;=&gt;",INDIRECT(ADDRESS(3+$AM185,13,,,"var")),NULL)</f>
        <v>0</v>
      </c>
      <c r="AZ185" s="61" cm="1">
        <f t="array" aca="1" ref="AZ185" ca="1">IF(INDIRECT(ADDRESS(3+$AM185,14,,,"var"))&lt;&gt;"Be",INDIRECT(ADDRESS(3+$AM185,14,,,"var")),NULL)</f>
        <v>0</v>
      </c>
      <c r="BA185" s="61" cm="1">
        <f t="array" aca="1" ref="BA185" ca="1">IF(INDIRECT(ADDRESS(3+$AM185,15,,,"var"))&lt;&gt;"&lt;=&gt;",INDIRECT(ADDRESS(3+$AM185,15,,,"var")),NULL)</f>
        <v>0</v>
      </c>
      <c r="BB185" s="61" cm="1">
        <f t="array" aca="1" ref="BB185" ca="1">IF(INDIRECT(ADDRESS(3+$AM185,16,,,"var"))&lt;&gt;"Zn",INDIRECT(ADDRESS(3+$AM185,16,,,"var")),NULL)</f>
        <v>0</v>
      </c>
      <c r="BC185" s="61" t="str" cm="1">
        <f t="array" aca="1" ref="BC185" ca="1">IF(INDIRECT(ADDRESS(3+$AM185,17,,,"var"))&lt;&gt;"&lt;=&gt;",INDIRECT(ADDRESS(3+$AM185,17,,,"var")),NULL)</f>
        <v>&lt;</v>
      </c>
      <c r="BD185" s="61" cm="1">
        <f t="array" aca="1" ref="BD185" ca="1">IF(INDIRECT(ADDRESS(3+$AM185,18,,,"var"))&lt;&gt;"Ti",INDIRECT(ADDRESS(3+$AM185,18,,,"var")),NULL)</f>
        <v>0.01</v>
      </c>
      <c r="BE185" s="64" cm="1">
        <f t="array" aca="1" ref="BE185" ca="1">IF(INDIRECT(ADDRESS(3+$AM185,19,,,"var"))&lt;&gt;"D10",INDIRECT(ADDRESS(3+$AM185,19,,,"var")),NULL)</f>
        <v>0</v>
      </c>
      <c r="BF185" s="64" cm="1">
        <f t="array" aca="1" ref="BF185" ca="1">IF(INDIRECT(ADDRESS(3+$AM185,20,,,"var"))&lt;&gt;"D50",INDIRECT(ADDRESS(3+$AM185,20,,,"var")),NULL)</f>
        <v>0</v>
      </c>
      <c r="BG185" s="64" cm="1">
        <f t="array" aca="1" ref="BG185" ca="1">IF(INDIRECT(ADDRESS(3+$AM185,21,,,"var"))&lt;&gt;"D90",INDIRECT(ADDRESS(3+$AM185,21,,,"var")),NULL)</f>
        <v>0</v>
      </c>
      <c r="BH185" s="64" cm="1">
        <f t="array" aca="1" ref="BH185" ca="1">IF(INDIRECT(ADDRESS(3+$AM185,22,,,"var"))&lt;&gt;"Carney Funnel (s/50g)",INDIRECT(ADDRESS(3+$AM185,22,,,"var")),NULL)</f>
        <v>0</v>
      </c>
      <c r="BI185" s="64" cm="1">
        <f t="array" aca="1" ref="BI185" ca="1">IF(INDIRECT(ADDRESS(3+$AM185,23,,,"var"))&lt;&gt;"Schuttdichte",INDIRECT(ADDRESS(3+$AM185,23,,,"var")),NULL)</f>
        <v>0</v>
      </c>
      <c r="BJ185" s="64" cm="1">
        <f t="array" aca="1" ref="BJ185" ca="1">IF(INDIRECT(ADDRESS(3+$AM185,24,,,"var"))&lt;&gt;"Klopfdichte",INDIRECT(ADDRESS(3+$AM185,24,,,"var")),NULL)</f>
        <v>0</v>
      </c>
      <c r="BK185" s="81"/>
      <c r="BL185" t="str">
        <f>var!AB$4</f>
        <v>parameter and powder check</v>
      </c>
      <c r="BM185" s="93">
        <v>20190319</v>
      </c>
      <c r="BO185"/>
    </row>
    <row r="186" spans="1:67">
      <c r="A186" s="75">
        <v>4</v>
      </c>
      <c r="B186" s="75">
        <v>112</v>
      </c>
      <c r="C186" s="10" t="str">
        <f>var!Z$5</f>
        <v>Aconity</v>
      </c>
      <c r="D186" s="10" t="str">
        <f>var!AG$6</f>
        <v>Alaf parameter development</v>
      </c>
      <c r="E186" s="10">
        <v>400</v>
      </c>
      <c r="F186" s="11">
        <v>1700</v>
      </c>
      <c r="G186" s="93">
        <v>30</v>
      </c>
      <c r="H186" s="93">
        <v>0.19</v>
      </c>
      <c r="I186" s="93">
        <v>30</v>
      </c>
      <c r="J186" s="10" t="str">
        <f>var!AD$2</f>
        <v>Density cube</v>
      </c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>
        <f t="shared" si="4"/>
        <v>34.884</v>
      </c>
      <c r="AI186" s="81">
        <f t="shared" si="5"/>
        <v>41.279669762641902</v>
      </c>
      <c r="AJ186" s="81"/>
      <c r="AK186" s="92">
        <v>94.55</v>
      </c>
      <c r="AL186" s="81" t="str" cm="1">
        <f t="array" aca="1" ref="AL186" ca="1">IF(INDIRECT(ADDRESS(3+AM186,2,,,"var"))&lt;&gt;"Name of powder",INDIRECT(ADDRESS(3+AM186,2,,,"var")),NULL)</f>
        <v>AlMgty80</v>
      </c>
      <c r="AM186" s="77">
        <v>-1</v>
      </c>
      <c r="AN186" s="81"/>
      <c r="AO186" s="61" cm="1">
        <f t="array" aca="1" ref="AO186" ca="1">IF(INDIRECT(ADDRESS(3+$AM186,3,,,"var"))&lt;&gt;"&lt;=&gt;",INDIRECT(ADDRESS(3+$AM186,3,,,"var")),NULL)</f>
        <v>0</v>
      </c>
      <c r="AP186" s="61" cm="1">
        <f t="array" aca="1" ref="AP186" ca="1">IF(INDIRECT(ADDRESS(3+$AM186,4,,,"var"))&lt;&gt;"Si",INDIRECT(ADDRESS(3+$AM186,4,,,"var")),NULL)</f>
        <v>0</v>
      </c>
      <c r="AQ186" s="61" cm="1">
        <f t="array" aca="1" ref="AQ186" ca="1">IF(INDIRECT(ADDRESS(3+$AM186,5,,,"var"))&lt;&gt;"&lt;=&gt;",INDIRECT(ADDRESS(3+$AM186,5,,,"var")),NULL)</f>
        <v>0</v>
      </c>
      <c r="AR186" s="61" cm="1">
        <f t="array" aca="1" ref="AR186" ca="1">IF(INDIRECT(ADDRESS(3+$AM186,6,,,"var"))&lt;&gt;"Fe",INDIRECT(ADDRESS(3+$AM186,6,,,"var")),NULL)</f>
        <v>0.15</v>
      </c>
      <c r="AS186" s="61" t="str" cm="1">
        <f t="array" aca="1" ref="AS186" ca="1">IF(INDIRECT(ADDRESS(3+$AM186,7,,,"var"))&lt;&gt;"&lt;=&gt;",INDIRECT(ADDRESS(3+$AM186,7,,,"var")),NULL)</f>
        <v>&lt;</v>
      </c>
      <c r="AT186" s="61" cm="1">
        <f t="array" aca="1" ref="AT186" ca="1">IF(INDIRECT(ADDRESS(3+$AM186,8,,,"var"))&lt;&gt;"Cu",INDIRECT(ADDRESS(3+$AM186,8,,,"var")),NULL)</f>
        <v>0.01</v>
      </c>
      <c r="AU186" s="61" cm="1">
        <f t="array" aca="1" ref="AU186" ca="1">IF(INDIRECT(ADDRESS(3+$AM186,9,,,"var"))&lt;&gt;"&lt;=&gt;",INDIRECT(ADDRESS(3+$AM186,9,,,"var")),NULL)</f>
        <v>0</v>
      </c>
      <c r="AV186" s="61" cm="1">
        <f t="array" aca="1" ref="AV186" ca="1">IF(INDIRECT(ADDRESS(3+$AM186,10,,,"var"))&lt;&gt;"Mn",INDIRECT(ADDRESS(3+$AM186,10,,,"var")),NULL)</f>
        <v>0</v>
      </c>
      <c r="AW186" s="61" cm="1">
        <f t="array" aca="1" ref="AW186" ca="1">IF(INDIRECT(ADDRESS(3+$AM186,11,,,"var"))&lt;&gt;"&lt;=&gt;",INDIRECT(ADDRESS(3+$AM186,11,,,"var")),NULL)</f>
        <v>0</v>
      </c>
      <c r="AX186" s="61" cm="1">
        <f t="array" aca="1" ref="AX186" ca="1">IF(INDIRECT(ADDRESS(3+$AM186,12,,,"var"))&lt;&gt;"Mg",INDIRECT(ADDRESS(3+$AM186,12,,,"var")),NULL)</f>
        <v>8.32</v>
      </c>
      <c r="AY186" s="61" cm="1">
        <f t="array" aca="1" ref="AY186" ca="1">IF(INDIRECT(ADDRESS(3+$AM186,13,,,"var"))&lt;&gt;"&lt;=&gt;",INDIRECT(ADDRESS(3+$AM186,13,,,"var")),NULL)</f>
        <v>0</v>
      </c>
      <c r="AZ186" s="61" cm="1">
        <f t="array" aca="1" ref="AZ186" ca="1">IF(INDIRECT(ADDRESS(3+$AM186,14,,,"var"))&lt;&gt;"Be",INDIRECT(ADDRESS(3+$AM186,14,,,"var")),NULL)</f>
        <v>0</v>
      </c>
      <c r="BA186" s="61" cm="1">
        <f t="array" aca="1" ref="BA186" ca="1">IF(INDIRECT(ADDRESS(3+$AM186,15,,,"var"))&lt;&gt;"&lt;=&gt;",INDIRECT(ADDRESS(3+$AM186,15,,,"var")),NULL)</f>
        <v>0</v>
      </c>
      <c r="BB186" s="61" cm="1">
        <f t="array" aca="1" ref="BB186" ca="1">IF(INDIRECT(ADDRESS(3+$AM186,16,,,"var"))&lt;&gt;"Zn",INDIRECT(ADDRESS(3+$AM186,16,,,"var")),NULL)</f>
        <v>0</v>
      </c>
      <c r="BC186" s="61" t="str" cm="1">
        <f t="array" aca="1" ref="BC186" ca="1">IF(INDIRECT(ADDRESS(3+$AM186,17,,,"var"))&lt;&gt;"&lt;=&gt;",INDIRECT(ADDRESS(3+$AM186,17,,,"var")),NULL)</f>
        <v>&lt;</v>
      </c>
      <c r="BD186" s="61" cm="1">
        <f t="array" aca="1" ref="BD186" ca="1">IF(INDIRECT(ADDRESS(3+$AM186,18,,,"var"))&lt;&gt;"Ti",INDIRECT(ADDRESS(3+$AM186,18,,,"var")),NULL)</f>
        <v>0.01</v>
      </c>
      <c r="BE186" s="64" cm="1">
        <f t="array" aca="1" ref="BE186" ca="1">IF(INDIRECT(ADDRESS(3+$AM186,19,,,"var"))&lt;&gt;"D10",INDIRECT(ADDRESS(3+$AM186,19,,,"var")),NULL)</f>
        <v>0</v>
      </c>
      <c r="BF186" s="64" cm="1">
        <f t="array" aca="1" ref="BF186" ca="1">IF(INDIRECT(ADDRESS(3+$AM186,20,,,"var"))&lt;&gt;"D50",INDIRECT(ADDRESS(3+$AM186,20,,,"var")),NULL)</f>
        <v>0</v>
      </c>
      <c r="BG186" s="64" cm="1">
        <f t="array" aca="1" ref="BG186" ca="1">IF(INDIRECT(ADDRESS(3+$AM186,21,,,"var"))&lt;&gt;"D90",INDIRECT(ADDRESS(3+$AM186,21,,,"var")),NULL)</f>
        <v>0</v>
      </c>
      <c r="BH186" s="64" cm="1">
        <f t="array" aca="1" ref="BH186" ca="1">IF(INDIRECT(ADDRESS(3+$AM186,22,,,"var"))&lt;&gt;"Carney Funnel (s/50g)",INDIRECT(ADDRESS(3+$AM186,22,,,"var")),NULL)</f>
        <v>0</v>
      </c>
      <c r="BI186" s="64" cm="1">
        <f t="array" aca="1" ref="BI186" ca="1">IF(INDIRECT(ADDRESS(3+$AM186,23,,,"var"))&lt;&gt;"Schuttdichte",INDIRECT(ADDRESS(3+$AM186,23,,,"var")),NULL)</f>
        <v>0</v>
      </c>
      <c r="BJ186" s="64" cm="1">
        <f t="array" aca="1" ref="BJ186" ca="1">IF(INDIRECT(ADDRESS(3+$AM186,24,,,"var"))&lt;&gt;"Klopfdichte",INDIRECT(ADDRESS(3+$AM186,24,,,"var")),NULL)</f>
        <v>0</v>
      </c>
      <c r="BK186" s="81"/>
      <c r="BL186" t="str">
        <f>var!AB$4</f>
        <v>parameter and powder check</v>
      </c>
      <c r="BM186" s="93">
        <v>20190321</v>
      </c>
      <c r="BO186"/>
    </row>
    <row r="187" spans="1:67">
      <c r="A187" s="75">
        <v>4</v>
      </c>
      <c r="B187" s="75">
        <v>113</v>
      </c>
      <c r="C187" s="10" t="str">
        <f>var!Z$5</f>
        <v>Aconity</v>
      </c>
      <c r="D187" s="10" t="str">
        <f>var!AG$6</f>
        <v>Alaf parameter development</v>
      </c>
      <c r="E187" s="10">
        <v>400</v>
      </c>
      <c r="F187" s="11">
        <v>1700</v>
      </c>
      <c r="G187" s="93">
        <v>30</v>
      </c>
      <c r="H187" s="93">
        <v>0.19</v>
      </c>
      <c r="I187" s="93">
        <v>200</v>
      </c>
      <c r="J187" s="10" t="str">
        <f>var!AD$2</f>
        <v>Density cube</v>
      </c>
      <c r="L187" s="81"/>
      <c r="M187" s="28"/>
      <c r="N187" s="81"/>
      <c r="O187" s="81"/>
      <c r="P187" s="81"/>
      <c r="Q187" s="81"/>
      <c r="Y187" s="81"/>
      <c r="Z187" s="81"/>
      <c r="AA187" s="81"/>
      <c r="AB187" s="81"/>
      <c r="AC187" s="81"/>
      <c r="AF187" s="81"/>
      <c r="AH187" s="23">
        <f t="shared" si="4"/>
        <v>34.884</v>
      </c>
      <c r="AI187" s="23">
        <f t="shared" si="5"/>
        <v>41.279669762641902</v>
      </c>
      <c r="AJ187" s="81"/>
      <c r="AK187" s="92">
        <v>94.47</v>
      </c>
      <c r="AL187" s="81" t="str" cm="1">
        <f t="array" aca="1" ref="AL187" ca="1">IF(INDIRECT(ADDRESS(3+AM187,2,,,"var"))&lt;&gt;"Name of powder",INDIRECT(ADDRESS(3+AM187,2,,,"var")),NULL)</f>
        <v>AlMgty80</v>
      </c>
      <c r="AM187" s="77">
        <v>-1</v>
      </c>
      <c r="AN187" s="81"/>
      <c r="AO187" s="61" cm="1">
        <f t="array" aca="1" ref="AO187" ca="1">IF(INDIRECT(ADDRESS(3+$AM187,3,,,"var"))&lt;&gt;"&lt;=&gt;",INDIRECT(ADDRESS(3+$AM187,3,,,"var")),NULL)</f>
        <v>0</v>
      </c>
      <c r="AP187" s="61" cm="1">
        <f t="array" aca="1" ref="AP187" ca="1">IF(INDIRECT(ADDRESS(3+$AM187,4,,,"var"))&lt;&gt;"Si",INDIRECT(ADDRESS(3+$AM187,4,,,"var")),NULL)</f>
        <v>0</v>
      </c>
      <c r="AQ187" s="61" cm="1">
        <f t="array" aca="1" ref="AQ187" ca="1">IF(INDIRECT(ADDRESS(3+$AM187,5,,,"var"))&lt;&gt;"&lt;=&gt;",INDIRECT(ADDRESS(3+$AM187,5,,,"var")),NULL)</f>
        <v>0</v>
      </c>
      <c r="AR187" s="61" cm="1">
        <f t="array" aca="1" ref="AR187" ca="1">IF(INDIRECT(ADDRESS(3+$AM187,6,,,"var"))&lt;&gt;"Fe",INDIRECT(ADDRESS(3+$AM187,6,,,"var")),NULL)</f>
        <v>0.15</v>
      </c>
      <c r="AS187" s="61" t="str" cm="1">
        <f t="array" aca="1" ref="AS187" ca="1">IF(INDIRECT(ADDRESS(3+$AM187,7,,,"var"))&lt;&gt;"&lt;=&gt;",INDIRECT(ADDRESS(3+$AM187,7,,,"var")),NULL)</f>
        <v>&lt;</v>
      </c>
      <c r="AT187" s="61" cm="1">
        <f t="array" aca="1" ref="AT187" ca="1">IF(INDIRECT(ADDRESS(3+$AM187,8,,,"var"))&lt;&gt;"Cu",INDIRECT(ADDRESS(3+$AM187,8,,,"var")),NULL)</f>
        <v>0.01</v>
      </c>
      <c r="AU187" s="61" cm="1">
        <f t="array" aca="1" ref="AU187" ca="1">IF(INDIRECT(ADDRESS(3+$AM187,9,,,"var"))&lt;&gt;"&lt;=&gt;",INDIRECT(ADDRESS(3+$AM187,9,,,"var")),NULL)</f>
        <v>0</v>
      </c>
      <c r="AV187" s="61" cm="1">
        <f t="array" aca="1" ref="AV187" ca="1">IF(INDIRECT(ADDRESS(3+$AM187,10,,,"var"))&lt;&gt;"Mn",INDIRECT(ADDRESS(3+$AM187,10,,,"var")),NULL)</f>
        <v>0</v>
      </c>
      <c r="AW187" s="61" cm="1">
        <f t="array" aca="1" ref="AW187" ca="1">IF(INDIRECT(ADDRESS(3+$AM187,11,,,"var"))&lt;&gt;"&lt;=&gt;",INDIRECT(ADDRESS(3+$AM187,11,,,"var")),NULL)</f>
        <v>0</v>
      </c>
      <c r="AX187" s="61" cm="1">
        <f t="array" aca="1" ref="AX187" ca="1">IF(INDIRECT(ADDRESS(3+$AM187,12,,,"var"))&lt;&gt;"Mg",INDIRECT(ADDRESS(3+$AM187,12,,,"var")),NULL)</f>
        <v>8.32</v>
      </c>
      <c r="AY187" s="61" cm="1">
        <f t="array" aca="1" ref="AY187" ca="1">IF(INDIRECT(ADDRESS(3+$AM187,13,,,"var"))&lt;&gt;"&lt;=&gt;",INDIRECT(ADDRESS(3+$AM187,13,,,"var")),NULL)</f>
        <v>0</v>
      </c>
      <c r="AZ187" s="61" cm="1">
        <f t="array" aca="1" ref="AZ187" ca="1">IF(INDIRECT(ADDRESS(3+$AM187,14,,,"var"))&lt;&gt;"Be",INDIRECT(ADDRESS(3+$AM187,14,,,"var")),NULL)</f>
        <v>0</v>
      </c>
      <c r="BA187" s="61" cm="1">
        <f t="array" aca="1" ref="BA187" ca="1">IF(INDIRECT(ADDRESS(3+$AM187,15,,,"var"))&lt;&gt;"&lt;=&gt;",INDIRECT(ADDRESS(3+$AM187,15,,,"var")),NULL)</f>
        <v>0</v>
      </c>
      <c r="BB187" s="61" cm="1">
        <f t="array" aca="1" ref="BB187" ca="1">IF(INDIRECT(ADDRESS(3+$AM187,16,,,"var"))&lt;&gt;"Zn",INDIRECT(ADDRESS(3+$AM187,16,,,"var")),NULL)</f>
        <v>0</v>
      </c>
      <c r="BC187" s="61" t="str" cm="1">
        <f t="array" aca="1" ref="BC187" ca="1">IF(INDIRECT(ADDRESS(3+$AM187,17,,,"var"))&lt;&gt;"&lt;=&gt;",INDIRECT(ADDRESS(3+$AM187,17,,,"var")),NULL)</f>
        <v>&lt;</v>
      </c>
      <c r="BD187" s="61" cm="1">
        <f t="array" aca="1" ref="BD187" ca="1">IF(INDIRECT(ADDRESS(3+$AM187,18,,,"var"))&lt;&gt;"Ti",INDIRECT(ADDRESS(3+$AM187,18,,,"var")),NULL)</f>
        <v>0.01</v>
      </c>
      <c r="BE187" s="64" cm="1">
        <f t="array" aca="1" ref="BE187" ca="1">IF(INDIRECT(ADDRESS(3+$AM187,19,,,"var"))&lt;&gt;"D10",INDIRECT(ADDRESS(3+$AM187,19,,,"var")),NULL)</f>
        <v>0</v>
      </c>
      <c r="BF187" s="64" cm="1">
        <f t="array" aca="1" ref="BF187" ca="1">IF(INDIRECT(ADDRESS(3+$AM187,20,,,"var"))&lt;&gt;"D50",INDIRECT(ADDRESS(3+$AM187,20,,,"var")),NULL)</f>
        <v>0</v>
      </c>
      <c r="BG187" s="64" cm="1">
        <f t="array" aca="1" ref="BG187" ca="1">IF(INDIRECT(ADDRESS(3+$AM187,21,,,"var"))&lt;&gt;"D90",INDIRECT(ADDRESS(3+$AM187,21,,,"var")),NULL)</f>
        <v>0</v>
      </c>
      <c r="BH187" s="64" cm="1">
        <f t="array" aca="1" ref="BH187" ca="1">IF(INDIRECT(ADDRESS(3+$AM187,22,,,"var"))&lt;&gt;"Carney Funnel (s/50g)",INDIRECT(ADDRESS(3+$AM187,22,,,"var")),NULL)</f>
        <v>0</v>
      </c>
      <c r="BI187" s="64" cm="1">
        <f t="array" aca="1" ref="BI187" ca="1">IF(INDIRECT(ADDRESS(3+$AM187,23,,,"var"))&lt;&gt;"Schuttdichte",INDIRECT(ADDRESS(3+$AM187,23,,,"var")),NULL)</f>
        <v>0</v>
      </c>
      <c r="BJ187" s="64" cm="1">
        <f t="array" aca="1" ref="BJ187" ca="1">IF(INDIRECT(ADDRESS(3+$AM187,24,,,"var"))&lt;&gt;"Klopfdichte",INDIRECT(ADDRESS(3+$AM187,24,,,"var")),NULL)</f>
        <v>0</v>
      </c>
      <c r="BK187" s="81"/>
      <c r="BL187" t="str">
        <f>var!AB$4</f>
        <v>parameter and powder check</v>
      </c>
      <c r="BM187" s="93">
        <v>20190319</v>
      </c>
      <c r="BO187"/>
    </row>
    <row r="188" spans="1:67">
      <c r="A188" s="75">
        <v>4</v>
      </c>
      <c r="B188" s="75">
        <v>114</v>
      </c>
      <c r="C188" s="10" t="str">
        <f>var!Z$5</f>
        <v>Aconity</v>
      </c>
      <c r="D188" s="10" t="str">
        <f>var!AG$6</f>
        <v>Alaf parameter development</v>
      </c>
      <c r="E188" s="10">
        <v>300</v>
      </c>
      <c r="F188" s="11">
        <v>1000</v>
      </c>
      <c r="G188" s="93">
        <v>30</v>
      </c>
      <c r="H188" s="93">
        <v>0.19</v>
      </c>
      <c r="I188" s="93">
        <v>300</v>
      </c>
      <c r="J188" s="10" t="str">
        <f>var!AD$2</f>
        <v>Density cube</v>
      </c>
      <c r="L188" s="81"/>
      <c r="M188" s="28"/>
      <c r="N188" s="81"/>
      <c r="O188" s="81"/>
      <c r="P188" s="81"/>
      <c r="Q188" s="81"/>
      <c r="Y188" s="81"/>
      <c r="Z188" s="81"/>
      <c r="AA188" s="81"/>
      <c r="AB188" s="81"/>
      <c r="AC188" s="81"/>
      <c r="AF188" s="81"/>
      <c r="AH188" s="23">
        <f t="shared" si="4"/>
        <v>20.52</v>
      </c>
      <c r="AI188" s="23">
        <f t="shared" si="5"/>
        <v>52.631578947368418</v>
      </c>
      <c r="AJ188" s="81"/>
      <c r="AK188" s="92">
        <v>94.37</v>
      </c>
      <c r="AL188" s="81" t="str" cm="1">
        <f t="array" aca="1" ref="AL188" ca="1">IF(INDIRECT(ADDRESS(3+AM188,2,,,"var"))&lt;&gt;"Name of powder",INDIRECT(ADDRESS(3+AM188,2,,,"var")),NULL)</f>
        <v>AlMgty80</v>
      </c>
      <c r="AM188" s="77">
        <v>-1</v>
      </c>
      <c r="AN188" s="81"/>
      <c r="AO188" s="61" cm="1">
        <f t="array" aca="1" ref="AO188" ca="1">IF(INDIRECT(ADDRESS(3+$AM188,3,,,"var"))&lt;&gt;"&lt;=&gt;",INDIRECT(ADDRESS(3+$AM188,3,,,"var")),NULL)</f>
        <v>0</v>
      </c>
      <c r="AP188" s="61" cm="1">
        <f t="array" aca="1" ref="AP188" ca="1">IF(INDIRECT(ADDRESS(3+$AM188,4,,,"var"))&lt;&gt;"Si",INDIRECT(ADDRESS(3+$AM188,4,,,"var")),NULL)</f>
        <v>0</v>
      </c>
      <c r="AQ188" s="61" cm="1">
        <f t="array" aca="1" ref="AQ188" ca="1">IF(INDIRECT(ADDRESS(3+$AM188,5,,,"var"))&lt;&gt;"&lt;=&gt;",INDIRECT(ADDRESS(3+$AM188,5,,,"var")),NULL)</f>
        <v>0</v>
      </c>
      <c r="AR188" s="61" cm="1">
        <f t="array" aca="1" ref="AR188" ca="1">IF(INDIRECT(ADDRESS(3+$AM188,6,,,"var"))&lt;&gt;"Fe",INDIRECT(ADDRESS(3+$AM188,6,,,"var")),NULL)</f>
        <v>0.15</v>
      </c>
      <c r="AS188" s="61" t="str" cm="1">
        <f t="array" aca="1" ref="AS188" ca="1">IF(INDIRECT(ADDRESS(3+$AM188,7,,,"var"))&lt;&gt;"&lt;=&gt;",INDIRECT(ADDRESS(3+$AM188,7,,,"var")),NULL)</f>
        <v>&lt;</v>
      </c>
      <c r="AT188" s="61" cm="1">
        <f t="array" aca="1" ref="AT188" ca="1">IF(INDIRECT(ADDRESS(3+$AM188,8,,,"var"))&lt;&gt;"Cu",INDIRECT(ADDRESS(3+$AM188,8,,,"var")),NULL)</f>
        <v>0.01</v>
      </c>
      <c r="AU188" s="61" cm="1">
        <f t="array" aca="1" ref="AU188" ca="1">IF(INDIRECT(ADDRESS(3+$AM188,9,,,"var"))&lt;&gt;"&lt;=&gt;",INDIRECT(ADDRESS(3+$AM188,9,,,"var")),NULL)</f>
        <v>0</v>
      </c>
      <c r="AV188" s="61" cm="1">
        <f t="array" aca="1" ref="AV188" ca="1">IF(INDIRECT(ADDRESS(3+$AM188,10,,,"var"))&lt;&gt;"Mn",INDIRECT(ADDRESS(3+$AM188,10,,,"var")),NULL)</f>
        <v>0</v>
      </c>
      <c r="AW188" s="61" cm="1">
        <f t="array" aca="1" ref="AW188" ca="1">IF(INDIRECT(ADDRESS(3+$AM188,11,,,"var"))&lt;&gt;"&lt;=&gt;",INDIRECT(ADDRESS(3+$AM188,11,,,"var")),NULL)</f>
        <v>0</v>
      </c>
      <c r="AX188" s="61" cm="1">
        <f t="array" aca="1" ref="AX188" ca="1">IF(INDIRECT(ADDRESS(3+$AM188,12,,,"var"))&lt;&gt;"Mg",INDIRECT(ADDRESS(3+$AM188,12,,,"var")),NULL)</f>
        <v>8.32</v>
      </c>
      <c r="AY188" s="61" cm="1">
        <f t="array" aca="1" ref="AY188" ca="1">IF(INDIRECT(ADDRESS(3+$AM188,13,,,"var"))&lt;&gt;"&lt;=&gt;",INDIRECT(ADDRESS(3+$AM188,13,,,"var")),NULL)</f>
        <v>0</v>
      </c>
      <c r="AZ188" s="61" cm="1">
        <f t="array" aca="1" ref="AZ188" ca="1">IF(INDIRECT(ADDRESS(3+$AM188,14,,,"var"))&lt;&gt;"Be",INDIRECT(ADDRESS(3+$AM188,14,,,"var")),NULL)</f>
        <v>0</v>
      </c>
      <c r="BA188" s="61" cm="1">
        <f t="array" aca="1" ref="BA188" ca="1">IF(INDIRECT(ADDRESS(3+$AM188,15,,,"var"))&lt;&gt;"&lt;=&gt;",INDIRECT(ADDRESS(3+$AM188,15,,,"var")),NULL)</f>
        <v>0</v>
      </c>
      <c r="BB188" s="61" cm="1">
        <f t="array" aca="1" ref="BB188" ca="1">IF(INDIRECT(ADDRESS(3+$AM188,16,,,"var"))&lt;&gt;"Zn",INDIRECT(ADDRESS(3+$AM188,16,,,"var")),NULL)</f>
        <v>0</v>
      </c>
      <c r="BC188" s="61" t="str" cm="1">
        <f t="array" aca="1" ref="BC188" ca="1">IF(INDIRECT(ADDRESS(3+$AM188,17,,,"var"))&lt;&gt;"&lt;=&gt;",INDIRECT(ADDRESS(3+$AM188,17,,,"var")),NULL)</f>
        <v>&lt;</v>
      </c>
      <c r="BD188" s="61" cm="1">
        <f t="array" aca="1" ref="BD188" ca="1">IF(INDIRECT(ADDRESS(3+$AM188,18,,,"var"))&lt;&gt;"Ti",INDIRECT(ADDRESS(3+$AM188,18,,,"var")),NULL)</f>
        <v>0.01</v>
      </c>
      <c r="BE188" s="64" cm="1">
        <f t="array" aca="1" ref="BE188" ca="1">IF(INDIRECT(ADDRESS(3+$AM188,19,,,"var"))&lt;&gt;"D10",INDIRECT(ADDRESS(3+$AM188,19,,,"var")),NULL)</f>
        <v>0</v>
      </c>
      <c r="BF188" s="64" cm="1">
        <f t="array" aca="1" ref="BF188" ca="1">IF(INDIRECT(ADDRESS(3+$AM188,20,,,"var"))&lt;&gt;"D50",INDIRECT(ADDRESS(3+$AM188,20,,,"var")),NULL)</f>
        <v>0</v>
      </c>
      <c r="BG188" s="64" cm="1">
        <f t="array" aca="1" ref="BG188" ca="1">IF(INDIRECT(ADDRESS(3+$AM188,21,,,"var"))&lt;&gt;"D90",INDIRECT(ADDRESS(3+$AM188,21,,,"var")),NULL)</f>
        <v>0</v>
      </c>
      <c r="BH188" s="64" cm="1">
        <f t="array" aca="1" ref="BH188" ca="1">IF(INDIRECT(ADDRESS(3+$AM188,22,,,"var"))&lt;&gt;"Carney Funnel (s/50g)",INDIRECT(ADDRESS(3+$AM188,22,,,"var")),NULL)</f>
        <v>0</v>
      </c>
      <c r="BI188" s="64" cm="1">
        <f t="array" aca="1" ref="BI188" ca="1">IF(INDIRECT(ADDRESS(3+$AM188,23,,,"var"))&lt;&gt;"Schuttdichte",INDIRECT(ADDRESS(3+$AM188,23,,,"var")),NULL)</f>
        <v>0</v>
      </c>
      <c r="BJ188" s="64" cm="1">
        <f t="array" aca="1" ref="BJ188" ca="1">IF(INDIRECT(ADDRESS(3+$AM188,24,,,"var"))&lt;&gt;"Klopfdichte",INDIRECT(ADDRESS(3+$AM188,24,,,"var")),NULL)</f>
        <v>0</v>
      </c>
      <c r="BK188" s="81"/>
      <c r="BL188" t="str">
        <f>var!AB$4</f>
        <v>parameter and powder check</v>
      </c>
      <c r="BM188" s="93">
        <v>20190328</v>
      </c>
      <c r="BO188"/>
    </row>
    <row r="189" spans="1:67">
      <c r="A189" s="75">
        <v>4</v>
      </c>
      <c r="B189" s="75">
        <v>115</v>
      </c>
      <c r="C189" s="10" t="str">
        <f>var!Z$5</f>
        <v>Aconity</v>
      </c>
      <c r="D189" s="10" t="str">
        <f>var!AG$6</f>
        <v>Alaf parameter development</v>
      </c>
      <c r="E189" s="10">
        <v>400</v>
      </c>
      <c r="F189" s="11">
        <v>1700</v>
      </c>
      <c r="G189" s="93">
        <v>30</v>
      </c>
      <c r="H189" s="93">
        <v>0.19</v>
      </c>
      <c r="I189" s="93">
        <v>200</v>
      </c>
      <c r="J189" s="10" t="str">
        <f>var!AD$2</f>
        <v>Density cube</v>
      </c>
      <c r="L189" s="81"/>
      <c r="M189" s="28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23">
        <f t="shared" si="4"/>
        <v>34.884</v>
      </c>
      <c r="AI189" s="23">
        <f t="shared" si="5"/>
        <v>41.279669762641902</v>
      </c>
      <c r="AJ189" s="81"/>
      <c r="AK189" s="92">
        <v>94.28</v>
      </c>
      <c r="AL189" s="81" t="str" cm="1">
        <f t="array" aca="1" ref="AL189" ca="1">IF(INDIRECT(ADDRESS(3+AM189,2,,,"var"))&lt;&gt;"Name of powder",INDIRECT(ADDRESS(3+AM189,2,,,"var")),NULL)</f>
        <v>AlMgty80</v>
      </c>
      <c r="AM189" s="77">
        <v>-1</v>
      </c>
      <c r="AN189" s="81"/>
      <c r="AO189" s="61" cm="1">
        <f t="array" aca="1" ref="AO189" ca="1">IF(INDIRECT(ADDRESS(3+$AM189,3,,,"var"))&lt;&gt;"&lt;=&gt;",INDIRECT(ADDRESS(3+$AM189,3,,,"var")),NULL)</f>
        <v>0</v>
      </c>
      <c r="AP189" s="61" cm="1">
        <f t="array" aca="1" ref="AP189" ca="1">IF(INDIRECT(ADDRESS(3+$AM189,4,,,"var"))&lt;&gt;"Si",INDIRECT(ADDRESS(3+$AM189,4,,,"var")),NULL)</f>
        <v>0</v>
      </c>
      <c r="AQ189" s="61" cm="1">
        <f t="array" aca="1" ref="AQ189" ca="1">IF(INDIRECT(ADDRESS(3+$AM189,5,,,"var"))&lt;&gt;"&lt;=&gt;",INDIRECT(ADDRESS(3+$AM189,5,,,"var")),NULL)</f>
        <v>0</v>
      </c>
      <c r="AR189" s="61" cm="1">
        <f t="array" aca="1" ref="AR189" ca="1">IF(INDIRECT(ADDRESS(3+$AM189,6,,,"var"))&lt;&gt;"Fe",INDIRECT(ADDRESS(3+$AM189,6,,,"var")),NULL)</f>
        <v>0.15</v>
      </c>
      <c r="AS189" s="61" t="str" cm="1">
        <f t="array" aca="1" ref="AS189" ca="1">IF(INDIRECT(ADDRESS(3+$AM189,7,,,"var"))&lt;&gt;"&lt;=&gt;",INDIRECT(ADDRESS(3+$AM189,7,,,"var")),NULL)</f>
        <v>&lt;</v>
      </c>
      <c r="AT189" s="61" cm="1">
        <f t="array" aca="1" ref="AT189" ca="1">IF(INDIRECT(ADDRESS(3+$AM189,8,,,"var"))&lt;&gt;"Cu",INDIRECT(ADDRESS(3+$AM189,8,,,"var")),NULL)</f>
        <v>0.01</v>
      </c>
      <c r="AU189" s="61" cm="1">
        <f t="array" aca="1" ref="AU189" ca="1">IF(INDIRECT(ADDRESS(3+$AM189,9,,,"var"))&lt;&gt;"&lt;=&gt;",INDIRECT(ADDRESS(3+$AM189,9,,,"var")),NULL)</f>
        <v>0</v>
      </c>
      <c r="AV189" s="61" cm="1">
        <f t="array" aca="1" ref="AV189" ca="1">IF(INDIRECT(ADDRESS(3+$AM189,10,,,"var"))&lt;&gt;"Mn",INDIRECT(ADDRESS(3+$AM189,10,,,"var")),NULL)</f>
        <v>0</v>
      </c>
      <c r="AW189" s="61" cm="1">
        <f t="array" aca="1" ref="AW189" ca="1">IF(INDIRECT(ADDRESS(3+$AM189,11,,,"var"))&lt;&gt;"&lt;=&gt;",INDIRECT(ADDRESS(3+$AM189,11,,,"var")),NULL)</f>
        <v>0</v>
      </c>
      <c r="AX189" s="61" cm="1">
        <f t="array" aca="1" ref="AX189" ca="1">IF(INDIRECT(ADDRESS(3+$AM189,12,,,"var"))&lt;&gt;"Mg",INDIRECT(ADDRESS(3+$AM189,12,,,"var")),NULL)</f>
        <v>8.32</v>
      </c>
      <c r="AY189" s="61" cm="1">
        <f t="array" aca="1" ref="AY189" ca="1">IF(INDIRECT(ADDRESS(3+$AM189,13,,,"var"))&lt;&gt;"&lt;=&gt;",INDIRECT(ADDRESS(3+$AM189,13,,,"var")),NULL)</f>
        <v>0</v>
      </c>
      <c r="AZ189" s="61" cm="1">
        <f t="array" aca="1" ref="AZ189" ca="1">IF(INDIRECT(ADDRESS(3+$AM189,14,,,"var"))&lt;&gt;"Be",INDIRECT(ADDRESS(3+$AM189,14,,,"var")),NULL)</f>
        <v>0</v>
      </c>
      <c r="BA189" s="61" cm="1">
        <f t="array" aca="1" ref="BA189" ca="1">IF(INDIRECT(ADDRESS(3+$AM189,15,,,"var"))&lt;&gt;"&lt;=&gt;",INDIRECT(ADDRESS(3+$AM189,15,,,"var")),NULL)</f>
        <v>0</v>
      </c>
      <c r="BB189" s="61" cm="1">
        <f t="array" aca="1" ref="BB189" ca="1">IF(INDIRECT(ADDRESS(3+$AM189,16,,,"var"))&lt;&gt;"Zn",INDIRECT(ADDRESS(3+$AM189,16,,,"var")),NULL)</f>
        <v>0</v>
      </c>
      <c r="BC189" s="61" t="str" cm="1">
        <f t="array" aca="1" ref="BC189" ca="1">IF(INDIRECT(ADDRESS(3+$AM189,17,,,"var"))&lt;&gt;"&lt;=&gt;",INDIRECT(ADDRESS(3+$AM189,17,,,"var")),NULL)</f>
        <v>&lt;</v>
      </c>
      <c r="BD189" s="61" cm="1">
        <f t="array" aca="1" ref="BD189" ca="1">IF(INDIRECT(ADDRESS(3+$AM189,18,,,"var"))&lt;&gt;"Ti",INDIRECT(ADDRESS(3+$AM189,18,,,"var")),NULL)</f>
        <v>0.01</v>
      </c>
      <c r="BE189" s="64" cm="1">
        <f t="array" aca="1" ref="BE189" ca="1">IF(INDIRECT(ADDRESS(3+$AM189,19,,,"var"))&lt;&gt;"D10",INDIRECT(ADDRESS(3+$AM189,19,,,"var")),NULL)</f>
        <v>0</v>
      </c>
      <c r="BF189" s="64" cm="1">
        <f t="array" aca="1" ref="BF189" ca="1">IF(INDIRECT(ADDRESS(3+$AM189,20,,,"var"))&lt;&gt;"D50",INDIRECT(ADDRESS(3+$AM189,20,,,"var")),NULL)</f>
        <v>0</v>
      </c>
      <c r="BG189" s="64" cm="1">
        <f t="array" aca="1" ref="BG189" ca="1">IF(INDIRECT(ADDRESS(3+$AM189,21,,,"var"))&lt;&gt;"D90",INDIRECT(ADDRESS(3+$AM189,21,,,"var")),NULL)</f>
        <v>0</v>
      </c>
      <c r="BH189" s="64" cm="1">
        <f t="array" aca="1" ref="BH189" ca="1">IF(INDIRECT(ADDRESS(3+$AM189,22,,,"var"))&lt;&gt;"Carney Funnel (s/50g)",INDIRECT(ADDRESS(3+$AM189,22,,,"var")),NULL)</f>
        <v>0</v>
      </c>
      <c r="BI189" s="64" cm="1">
        <f t="array" aca="1" ref="BI189" ca="1">IF(INDIRECT(ADDRESS(3+$AM189,23,,,"var"))&lt;&gt;"Schuttdichte",INDIRECT(ADDRESS(3+$AM189,23,,,"var")),NULL)</f>
        <v>0</v>
      </c>
      <c r="BJ189" s="64" cm="1">
        <f t="array" aca="1" ref="BJ189" ca="1">IF(INDIRECT(ADDRESS(3+$AM189,24,,,"var"))&lt;&gt;"Klopfdichte",INDIRECT(ADDRESS(3+$AM189,24,,,"var")),NULL)</f>
        <v>0</v>
      </c>
      <c r="BK189" s="81"/>
      <c r="BL189" t="str">
        <f>var!AB$4</f>
        <v>parameter and powder check</v>
      </c>
      <c r="BM189" s="93">
        <v>20190319</v>
      </c>
      <c r="BO189"/>
    </row>
    <row r="190" spans="1:67">
      <c r="A190" s="75">
        <v>4</v>
      </c>
      <c r="B190" s="75">
        <v>116</v>
      </c>
      <c r="C190" s="10" t="str">
        <f>var!Z$5</f>
        <v>Aconity</v>
      </c>
      <c r="D190" s="10" t="str">
        <f>var!AG$6</f>
        <v>Alaf parameter development</v>
      </c>
      <c r="E190" s="10">
        <v>300</v>
      </c>
      <c r="F190" s="11">
        <v>1000</v>
      </c>
      <c r="G190" s="93">
        <v>30</v>
      </c>
      <c r="H190" s="93">
        <v>0.19</v>
      </c>
      <c r="I190" s="93">
        <v>200</v>
      </c>
      <c r="J190" s="10" t="str">
        <f>var!AD$2</f>
        <v>Density cube</v>
      </c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>
        <f t="shared" si="4"/>
        <v>20.52</v>
      </c>
      <c r="AI190" s="81">
        <f t="shared" si="5"/>
        <v>52.631578947368418</v>
      </c>
      <c r="AJ190" s="81"/>
      <c r="AK190" s="92">
        <v>93.83</v>
      </c>
      <c r="AL190" s="81" t="str" cm="1">
        <f t="array" aca="1" ref="AL190" ca="1">IF(INDIRECT(ADDRESS(3+AM190,2,,,"var"))&lt;&gt;"Name of powder",INDIRECT(ADDRESS(3+AM190,2,,,"var")),NULL)</f>
        <v>AlMgty80</v>
      </c>
      <c r="AM190" s="77">
        <v>-1</v>
      </c>
      <c r="AN190" s="81"/>
      <c r="AO190" s="61" cm="1">
        <f t="array" aca="1" ref="AO190" ca="1">IF(INDIRECT(ADDRESS(3+$AM190,3,,,"var"))&lt;&gt;"&lt;=&gt;",INDIRECT(ADDRESS(3+$AM190,3,,,"var")),NULL)</f>
        <v>0</v>
      </c>
      <c r="AP190" s="61" cm="1">
        <f t="array" aca="1" ref="AP190" ca="1">IF(INDIRECT(ADDRESS(3+$AM190,4,,,"var"))&lt;&gt;"Si",INDIRECT(ADDRESS(3+$AM190,4,,,"var")),NULL)</f>
        <v>0</v>
      </c>
      <c r="AQ190" s="61" cm="1">
        <f t="array" aca="1" ref="AQ190" ca="1">IF(INDIRECT(ADDRESS(3+$AM190,5,,,"var"))&lt;&gt;"&lt;=&gt;",INDIRECT(ADDRESS(3+$AM190,5,,,"var")),NULL)</f>
        <v>0</v>
      </c>
      <c r="AR190" s="61" cm="1">
        <f t="array" aca="1" ref="AR190" ca="1">IF(INDIRECT(ADDRESS(3+$AM190,6,,,"var"))&lt;&gt;"Fe",INDIRECT(ADDRESS(3+$AM190,6,,,"var")),NULL)</f>
        <v>0.15</v>
      </c>
      <c r="AS190" s="61" t="str" cm="1">
        <f t="array" aca="1" ref="AS190" ca="1">IF(INDIRECT(ADDRESS(3+$AM190,7,,,"var"))&lt;&gt;"&lt;=&gt;",INDIRECT(ADDRESS(3+$AM190,7,,,"var")),NULL)</f>
        <v>&lt;</v>
      </c>
      <c r="AT190" s="61" cm="1">
        <f t="array" aca="1" ref="AT190" ca="1">IF(INDIRECT(ADDRESS(3+$AM190,8,,,"var"))&lt;&gt;"Cu",INDIRECT(ADDRESS(3+$AM190,8,,,"var")),NULL)</f>
        <v>0.01</v>
      </c>
      <c r="AU190" s="61" cm="1">
        <f t="array" aca="1" ref="AU190" ca="1">IF(INDIRECT(ADDRESS(3+$AM190,9,,,"var"))&lt;&gt;"&lt;=&gt;",INDIRECT(ADDRESS(3+$AM190,9,,,"var")),NULL)</f>
        <v>0</v>
      </c>
      <c r="AV190" s="61" cm="1">
        <f t="array" aca="1" ref="AV190" ca="1">IF(INDIRECT(ADDRESS(3+$AM190,10,,,"var"))&lt;&gt;"Mn",INDIRECT(ADDRESS(3+$AM190,10,,,"var")),NULL)</f>
        <v>0</v>
      </c>
      <c r="AW190" s="61" cm="1">
        <f t="array" aca="1" ref="AW190" ca="1">IF(INDIRECT(ADDRESS(3+$AM190,11,,,"var"))&lt;&gt;"&lt;=&gt;",INDIRECT(ADDRESS(3+$AM190,11,,,"var")),NULL)</f>
        <v>0</v>
      </c>
      <c r="AX190" s="61" cm="1">
        <f t="array" aca="1" ref="AX190" ca="1">IF(INDIRECT(ADDRESS(3+$AM190,12,,,"var"))&lt;&gt;"Mg",INDIRECT(ADDRESS(3+$AM190,12,,,"var")),NULL)</f>
        <v>8.32</v>
      </c>
      <c r="AY190" s="61" cm="1">
        <f t="array" aca="1" ref="AY190" ca="1">IF(INDIRECT(ADDRESS(3+$AM190,13,,,"var"))&lt;&gt;"&lt;=&gt;",INDIRECT(ADDRESS(3+$AM190,13,,,"var")),NULL)</f>
        <v>0</v>
      </c>
      <c r="AZ190" s="61" cm="1">
        <f t="array" aca="1" ref="AZ190" ca="1">IF(INDIRECT(ADDRESS(3+$AM190,14,,,"var"))&lt;&gt;"Be",INDIRECT(ADDRESS(3+$AM190,14,,,"var")),NULL)</f>
        <v>0</v>
      </c>
      <c r="BA190" s="61" cm="1">
        <f t="array" aca="1" ref="BA190" ca="1">IF(INDIRECT(ADDRESS(3+$AM190,15,,,"var"))&lt;&gt;"&lt;=&gt;",INDIRECT(ADDRESS(3+$AM190,15,,,"var")),NULL)</f>
        <v>0</v>
      </c>
      <c r="BB190" s="61" cm="1">
        <f t="array" aca="1" ref="BB190" ca="1">IF(INDIRECT(ADDRESS(3+$AM190,16,,,"var"))&lt;&gt;"Zn",INDIRECT(ADDRESS(3+$AM190,16,,,"var")),NULL)</f>
        <v>0</v>
      </c>
      <c r="BC190" s="61" t="str" cm="1">
        <f t="array" aca="1" ref="BC190" ca="1">IF(INDIRECT(ADDRESS(3+$AM190,17,,,"var"))&lt;&gt;"&lt;=&gt;",INDIRECT(ADDRESS(3+$AM190,17,,,"var")),NULL)</f>
        <v>&lt;</v>
      </c>
      <c r="BD190" s="61" cm="1">
        <f t="array" aca="1" ref="BD190" ca="1">IF(INDIRECT(ADDRESS(3+$AM190,18,,,"var"))&lt;&gt;"Ti",INDIRECT(ADDRESS(3+$AM190,18,,,"var")),NULL)</f>
        <v>0.01</v>
      </c>
      <c r="BE190" s="64" cm="1">
        <f t="array" aca="1" ref="BE190" ca="1">IF(INDIRECT(ADDRESS(3+$AM190,19,,,"var"))&lt;&gt;"D10",INDIRECT(ADDRESS(3+$AM190,19,,,"var")),NULL)</f>
        <v>0</v>
      </c>
      <c r="BF190" s="64" cm="1">
        <f t="array" aca="1" ref="BF190" ca="1">IF(INDIRECT(ADDRESS(3+$AM190,20,,,"var"))&lt;&gt;"D50",INDIRECT(ADDRESS(3+$AM190,20,,,"var")),NULL)</f>
        <v>0</v>
      </c>
      <c r="BG190" s="64" cm="1">
        <f t="array" aca="1" ref="BG190" ca="1">IF(INDIRECT(ADDRESS(3+$AM190,21,,,"var"))&lt;&gt;"D90",INDIRECT(ADDRESS(3+$AM190,21,,,"var")),NULL)</f>
        <v>0</v>
      </c>
      <c r="BH190" s="64" cm="1">
        <f t="array" aca="1" ref="BH190" ca="1">IF(INDIRECT(ADDRESS(3+$AM190,22,,,"var"))&lt;&gt;"Carney Funnel (s/50g)",INDIRECT(ADDRESS(3+$AM190,22,,,"var")),NULL)</f>
        <v>0</v>
      </c>
      <c r="BI190" s="64" cm="1">
        <f t="array" aca="1" ref="BI190" ca="1">IF(INDIRECT(ADDRESS(3+$AM190,23,,,"var"))&lt;&gt;"Schuttdichte",INDIRECT(ADDRESS(3+$AM190,23,,,"var")),NULL)</f>
        <v>0</v>
      </c>
      <c r="BJ190" s="64" cm="1">
        <f t="array" aca="1" ref="BJ190" ca="1">IF(INDIRECT(ADDRESS(3+$AM190,24,,,"var"))&lt;&gt;"Klopfdichte",INDIRECT(ADDRESS(3+$AM190,24,,,"var")),NULL)</f>
        <v>0</v>
      </c>
      <c r="BK190" s="81"/>
      <c r="BL190" t="str">
        <f>var!AB$4</f>
        <v>parameter and powder check</v>
      </c>
      <c r="BM190" s="93">
        <v>20190319</v>
      </c>
      <c r="BO190"/>
    </row>
    <row r="191" spans="1:67">
      <c r="A191" s="75">
        <v>4</v>
      </c>
      <c r="B191" s="75">
        <v>117</v>
      </c>
      <c r="C191" s="10" t="str">
        <f>var!Z$5</f>
        <v>Aconity</v>
      </c>
      <c r="D191" s="10" t="str">
        <f>var!AG$6</f>
        <v>Alaf parameter development</v>
      </c>
      <c r="E191" s="10">
        <v>400</v>
      </c>
      <c r="F191" s="11">
        <v>1700</v>
      </c>
      <c r="G191" s="93">
        <v>30</v>
      </c>
      <c r="H191" s="93">
        <v>0.19</v>
      </c>
      <c r="I191" s="93">
        <v>30</v>
      </c>
      <c r="J191" s="10" t="str">
        <f>var!AD$2</f>
        <v>Density cube</v>
      </c>
      <c r="L191" s="81"/>
      <c r="M191" s="28"/>
      <c r="N191" s="81"/>
      <c r="O191" s="81"/>
      <c r="P191" s="81"/>
      <c r="Q191" s="81"/>
      <c r="Y191" s="81"/>
      <c r="Z191" s="81"/>
      <c r="AA191" s="81"/>
      <c r="AB191" s="81"/>
      <c r="AC191" s="81"/>
      <c r="AF191" s="81"/>
      <c r="AH191" s="23">
        <f t="shared" si="4"/>
        <v>34.884</v>
      </c>
      <c r="AI191" s="23">
        <f t="shared" si="5"/>
        <v>41.279669762641902</v>
      </c>
      <c r="AJ191" s="81"/>
      <c r="AK191" s="92">
        <v>93.71</v>
      </c>
      <c r="AL191" s="81" t="str" cm="1">
        <f t="array" aca="1" ref="AL191" ca="1">IF(INDIRECT(ADDRESS(3+AM191,2,,,"var"))&lt;&gt;"Name of powder",INDIRECT(ADDRESS(3+AM191,2,,,"var")),NULL)</f>
        <v>AlMgty80</v>
      </c>
      <c r="AM191" s="77">
        <v>-1</v>
      </c>
      <c r="AN191" s="81"/>
      <c r="AO191" s="61" cm="1">
        <f t="array" aca="1" ref="AO191" ca="1">IF(INDIRECT(ADDRESS(3+$AM191,3,,,"var"))&lt;&gt;"&lt;=&gt;",INDIRECT(ADDRESS(3+$AM191,3,,,"var")),NULL)</f>
        <v>0</v>
      </c>
      <c r="AP191" s="61" cm="1">
        <f t="array" aca="1" ref="AP191" ca="1">IF(INDIRECT(ADDRESS(3+$AM191,4,,,"var"))&lt;&gt;"Si",INDIRECT(ADDRESS(3+$AM191,4,,,"var")),NULL)</f>
        <v>0</v>
      </c>
      <c r="AQ191" s="61" cm="1">
        <f t="array" aca="1" ref="AQ191" ca="1">IF(INDIRECT(ADDRESS(3+$AM191,5,,,"var"))&lt;&gt;"&lt;=&gt;",INDIRECT(ADDRESS(3+$AM191,5,,,"var")),NULL)</f>
        <v>0</v>
      </c>
      <c r="AR191" s="61" cm="1">
        <f t="array" aca="1" ref="AR191" ca="1">IF(INDIRECT(ADDRESS(3+$AM191,6,,,"var"))&lt;&gt;"Fe",INDIRECT(ADDRESS(3+$AM191,6,,,"var")),NULL)</f>
        <v>0.15</v>
      </c>
      <c r="AS191" s="61" t="str" cm="1">
        <f t="array" aca="1" ref="AS191" ca="1">IF(INDIRECT(ADDRESS(3+$AM191,7,,,"var"))&lt;&gt;"&lt;=&gt;",INDIRECT(ADDRESS(3+$AM191,7,,,"var")),NULL)</f>
        <v>&lt;</v>
      </c>
      <c r="AT191" s="61" cm="1">
        <f t="array" aca="1" ref="AT191" ca="1">IF(INDIRECT(ADDRESS(3+$AM191,8,,,"var"))&lt;&gt;"Cu",INDIRECT(ADDRESS(3+$AM191,8,,,"var")),NULL)</f>
        <v>0.01</v>
      </c>
      <c r="AU191" s="61" cm="1">
        <f t="array" aca="1" ref="AU191" ca="1">IF(INDIRECT(ADDRESS(3+$AM191,9,,,"var"))&lt;&gt;"&lt;=&gt;",INDIRECT(ADDRESS(3+$AM191,9,,,"var")),NULL)</f>
        <v>0</v>
      </c>
      <c r="AV191" s="61" cm="1">
        <f t="array" aca="1" ref="AV191" ca="1">IF(INDIRECT(ADDRESS(3+$AM191,10,,,"var"))&lt;&gt;"Mn",INDIRECT(ADDRESS(3+$AM191,10,,,"var")),NULL)</f>
        <v>0</v>
      </c>
      <c r="AW191" s="61" cm="1">
        <f t="array" aca="1" ref="AW191" ca="1">IF(INDIRECT(ADDRESS(3+$AM191,11,,,"var"))&lt;&gt;"&lt;=&gt;",INDIRECT(ADDRESS(3+$AM191,11,,,"var")),NULL)</f>
        <v>0</v>
      </c>
      <c r="AX191" s="61" cm="1">
        <f t="array" aca="1" ref="AX191" ca="1">IF(INDIRECT(ADDRESS(3+$AM191,12,,,"var"))&lt;&gt;"Mg",INDIRECT(ADDRESS(3+$AM191,12,,,"var")),NULL)</f>
        <v>8.32</v>
      </c>
      <c r="AY191" s="61" cm="1">
        <f t="array" aca="1" ref="AY191" ca="1">IF(INDIRECT(ADDRESS(3+$AM191,13,,,"var"))&lt;&gt;"&lt;=&gt;",INDIRECT(ADDRESS(3+$AM191,13,,,"var")),NULL)</f>
        <v>0</v>
      </c>
      <c r="AZ191" s="61" cm="1">
        <f t="array" aca="1" ref="AZ191" ca="1">IF(INDIRECT(ADDRESS(3+$AM191,14,,,"var"))&lt;&gt;"Be",INDIRECT(ADDRESS(3+$AM191,14,,,"var")),NULL)</f>
        <v>0</v>
      </c>
      <c r="BA191" s="61" cm="1">
        <f t="array" aca="1" ref="BA191" ca="1">IF(INDIRECT(ADDRESS(3+$AM191,15,,,"var"))&lt;&gt;"&lt;=&gt;",INDIRECT(ADDRESS(3+$AM191,15,,,"var")),NULL)</f>
        <v>0</v>
      </c>
      <c r="BB191" s="61" cm="1">
        <f t="array" aca="1" ref="BB191" ca="1">IF(INDIRECT(ADDRESS(3+$AM191,16,,,"var"))&lt;&gt;"Zn",INDIRECT(ADDRESS(3+$AM191,16,,,"var")),NULL)</f>
        <v>0</v>
      </c>
      <c r="BC191" s="61" t="str" cm="1">
        <f t="array" aca="1" ref="BC191" ca="1">IF(INDIRECT(ADDRESS(3+$AM191,17,,,"var"))&lt;&gt;"&lt;=&gt;",INDIRECT(ADDRESS(3+$AM191,17,,,"var")),NULL)</f>
        <v>&lt;</v>
      </c>
      <c r="BD191" s="61" cm="1">
        <f t="array" aca="1" ref="BD191" ca="1">IF(INDIRECT(ADDRESS(3+$AM191,18,,,"var"))&lt;&gt;"Ti",INDIRECT(ADDRESS(3+$AM191,18,,,"var")),NULL)</f>
        <v>0.01</v>
      </c>
      <c r="BE191" s="64" cm="1">
        <f t="array" aca="1" ref="BE191" ca="1">IF(INDIRECT(ADDRESS(3+$AM191,19,,,"var"))&lt;&gt;"D10",INDIRECT(ADDRESS(3+$AM191,19,,,"var")),NULL)</f>
        <v>0</v>
      </c>
      <c r="BF191" s="64" cm="1">
        <f t="array" aca="1" ref="BF191" ca="1">IF(INDIRECT(ADDRESS(3+$AM191,20,,,"var"))&lt;&gt;"D50",INDIRECT(ADDRESS(3+$AM191,20,,,"var")),NULL)</f>
        <v>0</v>
      </c>
      <c r="BG191" s="64" cm="1">
        <f t="array" aca="1" ref="BG191" ca="1">IF(INDIRECT(ADDRESS(3+$AM191,21,,,"var"))&lt;&gt;"D90",INDIRECT(ADDRESS(3+$AM191,21,,,"var")),NULL)</f>
        <v>0</v>
      </c>
      <c r="BH191" s="64" cm="1">
        <f t="array" aca="1" ref="BH191" ca="1">IF(INDIRECT(ADDRESS(3+$AM191,22,,,"var"))&lt;&gt;"Carney Funnel (s/50g)",INDIRECT(ADDRESS(3+$AM191,22,,,"var")),NULL)</f>
        <v>0</v>
      </c>
      <c r="BI191" s="64" cm="1">
        <f t="array" aca="1" ref="BI191" ca="1">IF(INDIRECT(ADDRESS(3+$AM191,23,,,"var"))&lt;&gt;"Schuttdichte",INDIRECT(ADDRESS(3+$AM191,23,,,"var")),NULL)</f>
        <v>0</v>
      </c>
      <c r="BJ191" s="64" cm="1">
        <f t="array" aca="1" ref="BJ191" ca="1">IF(INDIRECT(ADDRESS(3+$AM191,24,,,"var"))&lt;&gt;"Klopfdichte",INDIRECT(ADDRESS(3+$AM191,24,,,"var")),NULL)</f>
        <v>0</v>
      </c>
      <c r="BK191" s="81"/>
      <c r="BL191" t="str">
        <f>var!AB$4</f>
        <v>parameter and powder check</v>
      </c>
      <c r="BM191" s="93">
        <v>20190321</v>
      </c>
      <c r="BO191"/>
    </row>
    <row r="192" spans="1:67">
      <c r="A192" s="75">
        <v>4</v>
      </c>
      <c r="B192" s="75">
        <v>118</v>
      </c>
      <c r="C192" s="10" t="str">
        <f>var!Z$5</f>
        <v>Aconity</v>
      </c>
      <c r="D192" s="10" t="str">
        <f>var!AG$6</f>
        <v>Alaf parameter development</v>
      </c>
      <c r="E192" s="10">
        <v>300</v>
      </c>
      <c r="F192" s="11">
        <v>1000</v>
      </c>
      <c r="G192" s="93">
        <v>30</v>
      </c>
      <c r="H192" s="93">
        <v>0.19</v>
      </c>
      <c r="I192" s="93">
        <v>300</v>
      </c>
      <c r="J192" s="10" t="str">
        <f>var!AD$2</f>
        <v>Density cube</v>
      </c>
      <c r="L192" s="81"/>
      <c r="M192" s="28"/>
      <c r="N192" s="81"/>
      <c r="O192" s="81"/>
      <c r="P192" s="81"/>
      <c r="Q192" s="81"/>
      <c r="Y192" s="81"/>
      <c r="Z192" s="81"/>
      <c r="AA192" s="81"/>
      <c r="AB192" s="81"/>
      <c r="AC192" s="81"/>
      <c r="AF192" s="81"/>
      <c r="AH192" s="23">
        <f t="shared" si="4"/>
        <v>20.52</v>
      </c>
      <c r="AI192" s="23">
        <f t="shared" si="5"/>
        <v>52.631578947368418</v>
      </c>
      <c r="AJ192" s="81"/>
      <c r="AK192" s="92">
        <v>93.68</v>
      </c>
      <c r="AL192" s="81" t="str" cm="1">
        <f t="array" aca="1" ref="AL192" ca="1">IF(INDIRECT(ADDRESS(3+AM192,2,,,"var"))&lt;&gt;"Name of powder",INDIRECT(ADDRESS(3+AM192,2,,,"var")),NULL)</f>
        <v>AlMgty80</v>
      </c>
      <c r="AM192" s="77">
        <v>-1</v>
      </c>
      <c r="AN192" s="81"/>
      <c r="AO192" s="61" cm="1">
        <f t="array" aca="1" ref="AO192" ca="1">IF(INDIRECT(ADDRESS(3+$AM192,3,,,"var"))&lt;&gt;"&lt;=&gt;",INDIRECT(ADDRESS(3+$AM192,3,,,"var")),NULL)</f>
        <v>0</v>
      </c>
      <c r="AP192" s="61" cm="1">
        <f t="array" aca="1" ref="AP192" ca="1">IF(INDIRECT(ADDRESS(3+$AM192,4,,,"var"))&lt;&gt;"Si",INDIRECT(ADDRESS(3+$AM192,4,,,"var")),NULL)</f>
        <v>0</v>
      </c>
      <c r="AQ192" s="61" cm="1">
        <f t="array" aca="1" ref="AQ192" ca="1">IF(INDIRECT(ADDRESS(3+$AM192,5,,,"var"))&lt;&gt;"&lt;=&gt;",INDIRECT(ADDRESS(3+$AM192,5,,,"var")),NULL)</f>
        <v>0</v>
      </c>
      <c r="AR192" s="61" cm="1">
        <f t="array" aca="1" ref="AR192" ca="1">IF(INDIRECT(ADDRESS(3+$AM192,6,,,"var"))&lt;&gt;"Fe",INDIRECT(ADDRESS(3+$AM192,6,,,"var")),NULL)</f>
        <v>0.15</v>
      </c>
      <c r="AS192" s="61" t="str" cm="1">
        <f t="array" aca="1" ref="AS192" ca="1">IF(INDIRECT(ADDRESS(3+$AM192,7,,,"var"))&lt;&gt;"&lt;=&gt;",INDIRECT(ADDRESS(3+$AM192,7,,,"var")),NULL)</f>
        <v>&lt;</v>
      </c>
      <c r="AT192" s="61" cm="1">
        <f t="array" aca="1" ref="AT192" ca="1">IF(INDIRECT(ADDRESS(3+$AM192,8,,,"var"))&lt;&gt;"Cu",INDIRECT(ADDRESS(3+$AM192,8,,,"var")),NULL)</f>
        <v>0.01</v>
      </c>
      <c r="AU192" s="61" cm="1">
        <f t="array" aca="1" ref="AU192" ca="1">IF(INDIRECT(ADDRESS(3+$AM192,9,,,"var"))&lt;&gt;"&lt;=&gt;",INDIRECT(ADDRESS(3+$AM192,9,,,"var")),NULL)</f>
        <v>0</v>
      </c>
      <c r="AV192" s="61" cm="1">
        <f t="array" aca="1" ref="AV192" ca="1">IF(INDIRECT(ADDRESS(3+$AM192,10,,,"var"))&lt;&gt;"Mn",INDIRECT(ADDRESS(3+$AM192,10,,,"var")),NULL)</f>
        <v>0</v>
      </c>
      <c r="AW192" s="61" cm="1">
        <f t="array" aca="1" ref="AW192" ca="1">IF(INDIRECT(ADDRESS(3+$AM192,11,,,"var"))&lt;&gt;"&lt;=&gt;",INDIRECT(ADDRESS(3+$AM192,11,,,"var")),NULL)</f>
        <v>0</v>
      </c>
      <c r="AX192" s="61" cm="1">
        <f t="array" aca="1" ref="AX192" ca="1">IF(INDIRECT(ADDRESS(3+$AM192,12,,,"var"))&lt;&gt;"Mg",INDIRECT(ADDRESS(3+$AM192,12,,,"var")),NULL)</f>
        <v>8.32</v>
      </c>
      <c r="AY192" s="61" cm="1">
        <f t="array" aca="1" ref="AY192" ca="1">IF(INDIRECT(ADDRESS(3+$AM192,13,,,"var"))&lt;&gt;"&lt;=&gt;",INDIRECT(ADDRESS(3+$AM192,13,,,"var")),NULL)</f>
        <v>0</v>
      </c>
      <c r="AZ192" s="61" cm="1">
        <f t="array" aca="1" ref="AZ192" ca="1">IF(INDIRECT(ADDRESS(3+$AM192,14,,,"var"))&lt;&gt;"Be",INDIRECT(ADDRESS(3+$AM192,14,,,"var")),NULL)</f>
        <v>0</v>
      </c>
      <c r="BA192" s="61" cm="1">
        <f t="array" aca="1" ref="BA192" ca="1">IF(INDIRECT(ADDRESS(3+$AM192,15,,,"var"))&lt;&gt;"&lt;=&gt;",INDIRECT(ADDRESS(3+$AM192,15,,,"var")),NULL)</f>
        <v>0</v>
      </c>
      <c r="BB192" s="61" cm="1">
        <f t="array" aca="1" ref="BB192" ca="1">IF(INDIRECT(ADDRESS(3+$AM192,16,,,"var"))&lt;&gt;"Zn",INDIRECT(ADDRESS(3+$AM192,16,,,"var")),NULL)</f>
        <v>0</v>
      </c>
      <c r="BC192" s="61" t="str" cm="1">
        <f t="array" aca="1" ref="BC192" ca="1">IF(INDIRECT(ADDRESS(3+$AM192,17,,,"var"))&lt;&gt;"&lt;=&gt;",INDIRECT(ADDRESS(3+$AM192,17,,,"var")),NULL)</f>
        <v>&lt;</v>
      </c>
      <c r="BD192" s="61" cm="1">
        <f t="array" aca="1" ref="BD192" ca="1">IF(INDIRECT(ADDRESS(3+$AM192,18,,,"var"))&lt;&gt;"Ti",INDIRECT(ADDRESS(3+$AM192,18,,,"var")),NULL)</f>
        <v>0.01</v>
      </c>
      <c r="BE192" s="64" cm="1">
        <f t="array" aca="1" ref="BE192" ca="1">IF(INDIRECT(ADDRESS(3+$AM192,19,,,"var"))&lt;&gt;"D10",INDIRECT(ADDRESS(3+$AM192,19,,,"var")),NULL)</f>
        <v>0</v>
      </c>
      <c r="BF192" s="64" cm="1">
        <f t="array" aca="1" ref="BF192" ca="1">IF(INDIRECT(ADDRESS(3+$AM192,20,,,"var"))&lt;&gt;"D50",INDIRECT(ADDRESS(3+$AM192,20,,,"var")),NULL)</f>
        <v>0</v>
      </c>
      <c r="BG192" s="64" cm="1">
        <f t="array" aca="1" ref="BG192" ca="1">IF(INDIRECT(ADDRESS(3+$AM192,21,,,"var"))&lt;&gt;"D90",INDIRECT(ADDRESS(3+$AM192,21,,,"var")),NULL)</f>
        <v>0</v>
      </c>
      <c r="BH192" s="64" cm="1">
        <f t="array" aca="1" ref="BH192" ca="1">IF(INDIRECT(ADDRESS(3+$AM192,22,,,"var"))&lt;&gt;"Carney Funnel (s/50g)",INDIRECT(ADDRESS(3+$AM192,22,,,"var")),NULL)</f>
        <v>0</v>
      </c>
      <c r="BI192" s="64" cm="1">
        <f t="array" aca="1" ref="BI192" ca="1">IF(INDIRECT(ADDRESS(3+$AM192,23,,,"var"))&lt;&gt;"Schuttdichte",INDIRECT(ADDRESS(3+$AM192,23,,,"var")),NULL)</f>
        <v>0</v>
      </c>
      <c r="BJ192" s="64" cm="1">
        <f t="array" aca="1" ref="BJ192" ca="1">IF(INDIRECT(ADDRESS(3+$AM192,24,,,"var"))&lt;&gt;"Klopfdichte",INDIRECT(ADDRESS(3+$AM192,24,,,"var")),NULL)</f>
        <v>0</v>
      </c>
      <c r="BK192" s="81"/>
      <c r="BL192" t="str">
        <f>var!AB$4</f>
        <v>parameter and powder check</v>
      </c>
      <c r="BM192" s="93">
        <v>20190328</v>
      </c>
      <c r="BO192"/>
    </row>
    <row r="193" spans="1:67">
      <c r="A193" s="75">
        <v>4</v>
      </c>
      <c r="B193" s="75">
        <v>119</v>
      </c>
      <c r="C193" s="10" t="str">
        <f>var!Z$5</f>
        <v>Aconity</v>
      </c>
      <c r="D193" s="10" t="str">
        <f>var!AG$6</f>
        <v>Alaf parameter development</v>
      </c>
      <c r="E193" s="10">
        <v>300</v>
      </c>
      <c r="F193" s="11">
        <v>1500</v>
      </c>
      <c r="G193" s="93">
        <v>30</v>
      </c>
      <c r="H193" s="93">
        <v>0.19</v>
      </c>
      <c r="I193" s="93">
        <v>200</v>
      </c>
      <c r="J193" s="10" t="str">
        <f>var!AD$2</f>
        <v>Density cube</v>
      </c>
      <c r="L193" s="81"/>
      <c r="M193" s="28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23">
        <f t="shared" si="4"/>
        <v>30.780000000000005</v>
      </c>
      <c r="AI193" s="23">
        <f t="shared" si="5"/>
        <v>35.087719298245609</v>
      </c>
      <c r="AJ193" s="81"/>
      <c r="AK193" s="92">
        <v>93.52</v>
      </c>
      <c r="AL193" s="81" t="str" cm="1">
        <f t="array" aca="1" ref="AL193" ca="1">IF(INDIRECT(ADDRESS(3+AM193,2,,,"var"))&lt;&gt;"Name of powder",INDIRECT(ADDRESS(3+AM193,2,,,"var")),NULL)</f>
        <v>AlMgty80</v>
      </c>
      <c r="AM193" s="77">
        <v>-1</v>
      </c>
      <c r="AN193" s="81"/>
      <c r="AO193" s="61" cm="1">
        <f t="array" aca="1" ref="AO193" ca="1">IF(INDIRECT(ADDRESS(3+$AM193,3,,,"var"))&lt;&gt;"&lt;=&gt;",INDIRECT(ADDRESS(3+$AM193,3,,,"var")),NULL)</f>
        <v>0</v>
      </c>
      <c r="AP193" s="61" cm="1">
        <f t="array" aca="1" ref="AP193" ca="1">IF(INDIRECT(ADDRESS(3+$AM193,4,,,"var"))&lt;&gt;"Si",INDIRECT(ADDRESS(3+$AM193,4,,,"var")),NULL)</f>
        <v>0</v>
      </c>
      <c r="AQ193" s="61" cm="1">
        <f t="array" aca="1" ref="AQ193" ca="1">IF(INDIRECT(ADDRESS(3+$AM193,5,,,"var"))&lt;&gt;"&lt;=&gt;",INDIRECT(ADDRESS(3+$AM193,5,,,"var")),NULL)</f>
        <v>0</v>
      </c>
      <c r="AR193" s="61" cm="1">
        <f t="array" aca="1" ref="AR193" ca="1">IF(INDIRECT(ADDRESS(3+$AM193,6,,,"var"))&lt;&gt;"Fe",INDIRECT(ADDRESS(3+$AM193,6,,,"var")),NULL)</f>
        <v>0.15</v>
      </c>
      <c r="AS193" s="61" t="str" cm="1">
        <f t="array" aca="1" ref="AS193" ca="1">IF(INDIRECT(ADDRESS(3+$AM193,7,,,"var"))&lt;&gt;"&lt;=&gt;",INDIRECT(ADDRESS(3+$AM193,7,,,"var")),NULL)</f>
        <v>&lt;</v>
      </c>
      <c r="AT193" s="61" cm="1">
        <f t="array" aca="1" ref="AT193" ca="1">IF(INDIRECT(ADDRESS(3+$AM193,8,,,"var"))&lt;&gt;"Cu",INDIRECT(ADDRESS(3+$AM193,8,,,"var")),NULL)</f>
        <v>0.01</v>
      </c>
      <c r="AU193" s="61" cm="1">
        <f t="array" aca="1" ref="AU193" ca="1">IF(INDIRECT(ADDRESS(3+$AM193,9,,,"var"))&lt;&gt;"&lt;=&gt;",INDIRECT(ADDRESS(3+$AM193,9,,,"var")),NULL)</f>
        <v>0</v>
      </c>
      <c r="AV193" s="61" cm="1">
        <f t="array" aca="1" ref="AV193" ca="1">IF(INDIRECT(ADDRESS(3+$AM193,10,,,"var"))&lt;&gt;"Mn",INDIRECT(ADDRESS(3+$AM193,10,,,"var")),NULL)</f>
        <v>0</v>
      </c>
      <c r="AW193" s="61" cm="1">
        <f t="array" aca="1" ref="AW193" ca="1">IF(INDIRECT(ADDRESS(3+$AM193,11,,,"var"))&lt;&gt;"&lt;=&gt;",INDIRECT(ADDRESS(3+$AM193,11,,,"var")),NULL)</f>
        <v>0</v>
      </c>
      <c r="AX193" s="61" cm="1">
        <f t="array" aca="1" ref="AX193" ca="1">IF(INDIRECT(ADDRESS(3+$AM193,12,,,"var"))&lt;&gt;"Mg",INDIRECT(ADDRESS(3+$AM193,12,,,"var")),NULL)</f>
        <v>8.32</v>
      </c>
      <c r="AY193" s="61" cm="1">
        <f t="array" aca="1" ref="AY193" ca="1">IF(INDIRECT(ADDRESS(3+$AM193,13,,,"var"))&lt;&gt;"&lt;=&gt;",INDIRECT(ADDRESS(3+$AM193,13,,,"var")),NULL)</f>
        <v>0</v>
      </c>
      <c r="AZ193" s="61" cm="1">
        <f t="array" aca="1" ref="AZ193" ca="1">IF(INDIRECT(ADDRESS(3+$AM193,14,,,"var"))&lt;&gt;"Be",INDIRECT(ADDRESS(3+$AM193,14,,,"var")),NULL)</f>
        <v>0</v>
      </c>
      <c r="BA193" s="61" cm="1">
        <f t="array" aca="1" ref="BA193" ca="1">IF(INDIRECT(ADDRESS(3+$AM193,15,,,"var"))&lt;&gt;"&lt;=&gt;",INDIRECT(ADDRESS(3+$AM193,15,,,"var")),NULL)</f>
        <v>0</v>
      </c>
      <c r="BB193" s="61" cm="1">
        <f t="array" aca="1" ref="BB193" ca="1">IF(INDIRECT(ADDRESS(3+$AM193,16,,,"var"))&lt;&gt;"Zn",INDIRECT(ADDRESS(3+$AM193,16,,,"var")),NULL)</f>
        <v>0</v>
      </c>
      <c r="BC193" s="61" t="str" cm="1">
        <f t="array" aca="1" ref="BC193" ca="1">IF(INDIRECT(ADDRESS(3+$AM193,17,,,"var"))&lt;&gt;"&lt;=&gt;",INDIRECT(ADDRESS(3+$AM193,17,,,"var")),NULL)</f>
        <v>&lt;</v>
      </c>
      <c r="BD193" s="61" cm="1">
        <f t="array" aca="1" ref="BD193" ca="1">IF(INDIRECT(ADDRESS(3+$AM193,18,,,"var"))&lt;&gt;"Ti",INDIRECT(ADDRESS(3+$AM193,18,,,"var")),NULL)</f>
        <v>0.01</v>
      </c>
      <c r="BE193" s="64" cm="1">
        <f t="array" aca="1" ref="BE193" ca="1">IF(INDIRECT(ADDRESS(3+$AM193,19,,,"var"))&lt;&gt;"D10",INDIRECT(ADDRESS(3+$AM193,19,,,"var")),NULL)</f>
        <v>0</v>
      </c>
      <c r="BF193" s="64" cm="1">
        <f t="array" aca="1" ref="BF193" ca="1">IF(INDIRECT(ADDRESS(3+$AM193,20,,,"var"))&lt;&gt;"D50",INDIRECT(ADDRESS(3+$AM193,20,,,"var")),NULL)</f>
        <v>0</v>
      </c>
      <c r="BG193" s="64" cm="1">
        <f t="array" aca="1" ref="BG193" ca="1">IF(INDIRECT(ADDRESS(3+$AM193,21,,,"var"))&lt;&gt;"D90",INDIRECT(ADDRESS(3+$AM193,21,,,"var")),NULL)</f>
        <v>0</v>
      </c>
      <c r="BH193" s="64" cm="1">
        <f t="array" aca="1" ref="BH193" ca="1">IF(INDIRECT(ADDRESS(3+$AM193,22,,,"var"))&lt;&gt;"Carney Funnel (s/50g)",INDIRECT(ADDRESS(3+$AM193,22,,,"var")),NULL)</f>
        <v>0</v>
      </c>
      <c r="BI193" s="64" cm="1">
        <f t="array" aca="1" ref="BI193" ca="1">IF(INDIRECT(ADDRESS(3+$AM193,23,,,"var"))&lt;&gt;"Schuttdichte",INDIRECT(ADDRESS(3+$AM193,23,,,"var")),NULL)</f>
        <v>0</v>
      </c>
      <c r="BJ193" s="64" cm="1">
        <f t="array" aca="1" ref="BJ193" ca="1">IF(INDIRECT(ADDRESS(3+$AM193,24,,,"var"))&lt;&gt;"Klopfdichte",INDIRECT(ADDRESS(3+$AM193,24,,,"var")),NULL)</f>
        <v>0</v>
      </c>
      <c r="BK193" s="81"/>
      <c r="BL193" t="str">
        <f>var!AB$4</f>
        <v>parameter and powder check</v>
      </c>
      <c r="BM193" s="93">
        <v>20190319</v>
      </c>
      <c r="BO193"/>
    </row>
    <row r="194" spans="1:67">
      <c r="A194" s="75">
        <v>4</v>
      </c>
      <c r="B194" s="75">
        <v>120</v>
      </c>
      <c r="C194" s="10" t="str">
        <f>var!Z$5</f>
        <v>Aconity</v>
      </c>
      <c r="D194" s="10" t="str">
        <f>var!AG$6</f>
        <v>Alaf parameter development</v>
      </c>
      <c r="E194" s="10">
        <v>400</v>
      </c>
      <c r="F194" s="11">
        <v>1500</v>
      </c>
      <c r="G194" s="93">
        <v>30</v>
      </c>
      <c r="H194" s="93">
        <v>0.19</v>
      </c>
      <c r="I194" s="93">
        <v>30</v>
      </c>
      <c r="J194" s="10" t="str">
        <f>var!AD$2</f>
        <v>Density cube</v>
      </c>
      <c r="L194" s="81"/>
      <c r="M194" s="28"/>
      <c r="N194" s="81"/>
      <c r="O194" s="81"/>
      <c r="P194" s="81"/>
      <c r="Q194" s="81"/>
      <c r="Y194" s="81"/>
      <c r="Z194" s="81"/>
      <c r="AA194" s="81"/>
      <c r="AB194" s="81"/>
      <c r="AC194" s="81"/>
      <c r="AF194" s="81"/>
      <c r="AH194" s="23">
        <f t="shared" ref="AH194:AH257" si="6">(F194*(G194/1000)*H194)*3.6</f>
        <v>30.780000000000005</v>
      </c>
      <c r="AI194" s="23">
        <f t="shared" ref="AI194:AI257" si="7">E194/(F194*(G194/1000)*H194)</f>
        <v>46.783625730994146</v>
      </c>
      <c r="AJ194" s="81"/>
      <c r="AK194" s="92">
        <v>93.49</v>
      </c>
      <c r="AL194" s="28" t="str" cm="1">
        <f t="array" aca="1" ref="AL194" ca="1">IF(INDIRECT(ADDRESS(3+AM194,2,,,"var"))&lt;&gt;"Name of powder",INDIRECT(ADDRESS(3+AM194,2,,,"var")),NULL)</f>
        <v>AlMgty80</v>
      </c>
      <c r="AM194" s="77">
        <v>-1</v>
      </c>
      <c r="AN194" s="81"/>
      <c r="AO194" s="61" cm="1">
        <f t="array" aca="1" ref="AO194" ca="1">IF(INDIRECT(ADDRESS(3+$AM194,3,,,"var"))&lt;&gt;"&lt;=&gt;",INDIRECT(ADDRESS(3+$AM194,3,,,"var")),NULL)</f>
        <v>0</v>
      </c>
      <c r="AP194" s="61" cm="1">
        <f t="array" aca="1" ref="AP194" ca="1">IF(INDIRECT(ADDRESS(3+$AM194,4,,,"var"))&lt;&gt;"Si",INDIRECT(ADDRESS(3+$AM194,4,,,"var")),NULL)</f>
        <v>0</v>
      </c>
      <c r="AQ194" s="61" cm="1">
        <f t="array" aca="1" ref="AQ194" ca="1">IF(INDIRECT(ADDRESS(3+$AM194,5,,,"var"))&lt;&gt;"&lt;=&gt;",INDIRECT(ADDRESS(3+$AM194,5,,,"var")),NULL)</f>
        <v>0</v>
      </c>
      <c r="AR194" s="61" cm="1">
        <f t="array" aca="1" ref="AR194" ca="1">IF(INDIRECT(ADDRESS(3+$AM194,6,,,"var"))&lt;&gt;"Fe",INDIRECT(ADDRESS(3+$AM194,6,,,"var")),NULL)</f>
        <v>0.15</v>
      </c>
      <c r="AS194" s="61" t="str" cm="1">
        <f t="array" aca="1" ref="AS194" ca="1">IF(INDIRECT(ADDRESS(3+$AM194,7,,,"var"))&lt;&gt;"&lt;=&gt;",INDIRECT(ADDRESS(3+$AM194,7,,,"var")),NULL)</f>
        <v>&lt;</v>
      </c>
      <c r="AT194" s="61" cm="1">
        <f t="array" aca="1" ref="AT194" ca="1">IF(INDIRECT(ADDRESS(3+$AM194,8,,,"var"))&lt;&gt;"Cu",INDIRECT(ADDRESS(3+$AM194,8,,,"var")),NULL)</f>
        <v>0.01</v>
      </c>
      <c r="AU194" s="61" cm="1">
        <f t="array" aca="1" ref="AU194" ca="1">IF(INDIRECT(ADDRESS(3+$AM194,9,,,"var"))&lt;&gt;"&lt;=&gt;",INDIRECT(ADDRESS(3+$AM194,9,,,"var")),NULL)</f>
        <v>0</v>
      </c>
      <c r="AV194" s="61" cm="1">
        <f t="array" aca="1" ref="AV194" ca="1">IF(INDIRECT(ADDRESS(3+$AM194,10,,,"var"))&lt;&gt;"Mn",INDIRECT(ADDRESS(3+$AM194,10,,,"var")),NULL)</f>
        <v>0</v>
      </c>
      <c r="AW194" s="61" cm="1">
        <f t="array" aca="1" ref="AW194" ca="1">IF(INDIRECT(ADDRESS(3+$AM194,11,,,"var"))&lt;&gt;"&lt;=&gt;",INDIRECT(ADDRESS(3+$AM194,11,,,"var")),NULL)</f>
        <v>0</v>
      </c>
      <c r="AX194" s="61" cm="1">
        <f t="array" aca="1" ref="AX194" ca="1">IF(INDIRECT(ADDRESS(3+$AM194,12,,,"var"))&lt;&gt;"Mg",INDIRECT(ADDRESS(3+$AM194,12,,,"var")),NULL)</f>
        <v>8.32</v>
      </c>
      <c r="AY194" s="61" cm="1">
        <f t="array" aca="1" ref="AY194" ca="1">IF(INDIRECT(ADDRESS(3+$AM194,13,,,"var"))&lt;&gt;"&lt;=&gt;",INDIRECT(ADDRESS(3+$AM194,13,,,"var")),NULL)</f>
        <v>0</v>
      </c>
      <c r="AZ194" s="61" cm="1">
        <f t="array" aca="1" ref="AZ194" ca="1">IF(INDIRECT(ADDRESS(3+$AM194,14,,,"var"))&lt;&gt;"Be",INDIRECT(ADDRESS(3+$AM194,14,,,"var")),NULL)</f>
        <v>0</v>
      </c>
      <c r="BA194" s="61" cm="1">
        <f t="array" aca="1" ref="BA194" ca="1">IF(INDIRECT(ADDRESS(3+$AM194,15,,,"var"))&lt;&gt;"&lt;=&gt;",INDIRECT(ADDRESS(3+$AM194,15,,,"var")),NULL)</f>
        <v>0</v>
      </c>
      <c r="BB194" s="61" cm="1">
        <f t="array" aca="1" ref="BB194" ca="1">IF(INDIRECT(ADDRESS(3+$AM194,16,,,"var"))&lt;&gt;"Zn",INDIRECT(ADDRESS(3+$AM194,16,,,"var")),NULL)</f>
        <v>0</v>
      </c>
      <c r="BC194" s="61" t="str" cm="1">
        <f t="array" aca="1" ref="BC194" ca="1">IF(INDIRECT(ADDRESS(3+$AM194,17,,,"var"))&lt;&gt;"&lt;=&gt;",INDIRECT(ADDRESS(3+$AM194,17,,,"var")),NULL)</f>
        <v>&lt;</v>
      </c>
      <c r="BD194" s="61" cm="1">
        <f t="array" aca="1" ref="BD194" ca="1">IF(INDIRECT(ADDRESS(3+$AM194,18,,,"var"))&lt;&gt;"Ti",INDIRECT(ADDRESS(3+$AM194,18,,,"var")),NULL)</f>
        <v>0.01</v>
      </c>
      <c r="BE194" s="64" cm="1">
        <f t="array" aca="1" ref="BE194" ca="1">IF(INDIRECT(ADDRESS(3+$AM194,19,,,"var"))&lt;&gt;"D10",INDIRECT(ADDRESS(3+$AM194,19,,,"var")),NULL)</f>
        <v>0</v>
      </c>
      <c r="BF194" s="64" cm="1">
        <f t="array" aca="1" ref="BF194" ca="1">IF(INDIRECT(ADDRESS(3+$AM194,20,,,"var"))&lt;&gt;"D50",INDIRECT(ADDRESS(3+$AM194,20,,,"var")),NULL)</f>
        <v>0</v>
      </c>
      <c r="BG194" s="64" cm="1">
        <f t="array" aca="1" ref="BG194" ca="1">IF(INDIRECT(ADDRESS(3+$AM194,21,,,"var"))&lt;&gt;"D90",INDIRECT(ADDRESS(3+$AM194,21,,,"var")),NULL)</f>
        <v>0</v>
      </c>
      <c r="BH194" s="64" cm="1">
        <f t="array" aca="1" ref="BH194" ca="1">IF(INDIRECT(ADDRESS(3+$AM194,22,,,"var"))&lt;&gt;"Carney Funnel (s/50g)",INDIRECT(ADDRESS(3+$AM194,22,,,"var")),NULL)</f>
        <v>0</v>
      </c>
      <c r="BI194" s="64" cm="1">
        <f t="array" aca="1" ref="BI194" ca="1">IF(INDIRECT(ADDRESS(3+$AM194,23,,,"var"))&lt;&gt;"Schuttdichte",INDIRECT(ADDRESS(3+$AM194,23,,,"var")),NULL)</f>
        <v>0</v>
      </c>
      <c r="BJ194" s="64" cm="1">
        <f t="array" aca="1" ref="BJ194" ca="1">IF(INDIRECT(ADDRESS(3+$AM194,24,,,"var"))&lt;&gt;"Klopfdichte",INDIRECT(ADDRESS(3+$AM194,24,,,"var")),NULL)</f>
        <v>0</v>
      </c>
      <c r="BK194" s="81"/>
      <c r="BL194" t="str">
        <f>var!AB$4</f>
        <v>parameter and powder check</v>
      </c>
      <c r="BM194" s="93">
        <v>20190321</v>
      </c>
      <c r="BO194"/>
    </row>
    <row r="195" spans="1:67">
      <c r="A195" s="75">
        <v>4</v>
      </c>
      <c r="B195" s="75">
        <v>121</v>
      </c>
      <c r="C195" s="10" t="str">
        <f>var!Z$5</f>
        <v>Aconity</v>
      </c>
      <c r="D195" s="10" t="str">
        <f>var!AG$6</f>
        <v>Alaf parameter development</v>
      </c>
      <c r="E195" s="10">
        <v>400</v>
      </c>
      <c r="F195" s="11">
        <v>1500</v>
      </c>
      <c r="G195" s="93">
        <v>30</v>
      </c>
      <c r="H195" s="93">
        <v>0.1</v>
      </c>
      <c r="I195" s="93">
        <v>30</v>
      </c>
      <c r="J195" s="10" t="str">
        <f>var!AD$2</f>
        <v>Density cube</v>
      </c>
      <c r="L195" s="81"/>
      <c r="M195" s="28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23">
        <f t="shared" si="6"/>
        <v>16.2</v>
      </c>
      <c r="AI195" s="23">
        <f t="shared" si="7"/>
        <v>88.888888888888886</v>
      </c>
      <c r="AJ195" s="81"/>
      <c r="AK195" s="92">
        <v>93.3</v>
      </c>
      <c r="AL195" s="28" t="str" cm="1">
        <f t="array" aca="1" ref="AL195" ca="1">IF(INDIRECT(ADDRESS(3+AM195,2,,,"var"))&lt;&gt;"Name of powder",INDIRECT(ADDRESS(3+AM195,2,,,"var")),NULL)</f>
        <v>AlMgty80</v>
      </c>
      <c r="AM195" s="77">
        <v>-1</v>
      </c>
      <c r="AN195" s="81"/>
      <c r="AO195" s="61" cm="1">
        <f t="array" aca="1" ref="AO195" ca="1">IF(INDIRECT(ADDRESS(3+$AM195,3,,,"var"))&lt;&gt;"&lt;=&gt;",INDIRECT(ADDRESS(3+$AM195,3,,,"var")),NULL)</f>
        <v>0</v>
      </c>
      <c r="AP195" s="61" cm="1">
        <f t="array" aca="1" ref="AP195" ca="1">IF(INDIRECT(ADDRESS(3+$AM195,4,,,"var"))&lt;&gt;"Si",INDIRECT(ADDRESS(3+$AM195,4,,,"var")),NULL)</f>
        <v>0</v>
      </c>
      <c r="AQ195" s="61" cm="1">
        <f t="array" aca="1" ref="AQ195" ca="1">IF(INDIRECT(ADDRESS(3+$AM195,5,,,"var"))&lt;&gt;"&lt;=&gt;",INDIRECT(ADDRESS(3+$AM195,5,,,"var")),NULL)</f>
        <v>0</v>
      </c>
      <c r="AR195" s="61" cm="1">
        <f t="array" aca="1" ref="AR195" ca="1">IF(INDIRECT(ADDRESS(3+$AM195,6,,,"var"))&lt;&gt;"Fe",INDIRECT(ADDRESS(3+$AM195,6,,,"var")),NULL)</f>
        <v>0.15</v>
      </c>
      <c r="AS195" s="61" t="str" cm="1">
        <f t="array" aca="1" ref="AS195" ca="1">IF(INDIRECT(ADDRESS(3+$AM195,7,,,"var"))&lt;&gt;"&lt;=&gt;",INDIRECT(ADDRESS(3+$AM195,7,,,"var")),NULL)</f>
        <v>&lt;</v>
      </c>
      <c r="AT195" s="61" cm="1">
        <f t="array" aca="1" ref="AT195" ca="1">IF(INDIRECT(ADDRESS(3+$AM195,8,,,"var"))&lt;&gt;"Cu",INDIRECT(ADDRESS(3+$AM195,8,,,"var")),NULL)</f>
        <v>0.01</v>
      </c>
      <c r="AU195" s="61" cm="1">
        <f t="array" aca="1" ref="AU195" ca="1">IF(INDIRECT(ADDRESS(3+$AM195,9,,,"var"))&lt;&gt;"&lt;=&gt;",INDIRECT(ADDRESS(3+$AM195,9,,,"var")),NULL)</f>
        <v>0</v>
      </c>
      <c r="AV195" s="61" cm="1">
        <f t="array" aca="1" ref="AV195" ca="1">IF(INDIRECT(ADDRESS(3+$AM195,10,,,"var"))&lt;&gt;"Mn",INDIRECT(ADDRESS(3+$AM195,10,,,"var")),NULL)</f>
        <v>0</v>
      </c>
      <c r="AW195" s="61" cm="1">
        <f t="array" aca="1" ref="AW195" ca="1">IF(INDIRECT(ADDRESS(3+$AM195,11,,,"var"))&lt;&gt;"&lt;=&gt;",INDIRECT(ADDRESS(3+$AM195,11,,,"var")),NULL)</f>
        <v>0</v>
      </c>
      <c r="AX195" s="61" cm="1">
        <f t="array" aca="1" ref="AX195" ca="1">IF(INDIRECT(ADDRESS(3+$AM195,12,,,"var"))&lt;&gt;"Mg",INDIRECT(ADDRESS(3+$AM195,12,,,"var")),NULL)</f>
        <v>8.32</v>
      </c>
      <c r="AY195" s="61" cm="1">
        <f t="array" aca="1" ref="AY195" ca="1">IF(INDIRECT(ADDRESS(3+$AM195,13,,,"var"))&lt;&gt;"&lt;=&gt;",INDIRECT(ADDRESS(3+$AM195,13,,,"var")),NULL)</f>
        <v>0</v>
      </c>
      <c r="AZ195" s="61" cm="1">
        <f t="array" aca="1" ref="AZ195" ca="1">IF(INDIRECT(ADDRESS(3+$AM195,14,,,"var"))&lt;&gt;"Be",INDIRECT(ADDRESS(3+$AM195,14,,,"var")),NULL)</f>
        <v>0</v>
      </c>
      <c r="BA195" s="61" cm="1">
        <f t="array" aca="1" ref="BA195" ca="1">IF(INDIRECT(ADDRESS(3+$AM195,15,,,"var"))&lt;&gt;"&lt;=&gt;",INDIRECT(ADDRESS(3+$AM195,15,,,"var")),NULL)</f>
        <v>0</v>
      </c>
      <c r="BB195" s="61" cm="1">
        <f t="array" aca="1" ref="BB195" ca="1">IF(INDIRECT(ADDRESS(3+$AM195,16,,,"var"))&lt;&gt;"Zn",INDIRECT(ADDRESS(3+$AM195,16,,,"var")),NULL)</f>
        <v>0</v>
      </c>
      <c r="BC195" s="61" t="str" cm="1">
        <f t="array" aca="1" ref="BC195" ca="1">IF(INDIRECT(ADDRESS(3+$AM195,17,,,"var"))&lt;&gt;"&lt;=&gt;",INDIRECT(ADDRESS(3+$AM195,17,,,"var")),NULL)</f>
        <v>&lt;</v>
      </c>
      <c r="BD195" s="61" cm="1">
        <f t="array" aca="1" ref="BD195" ca="1">IF(INDIRECT(ADDRESS(3+$AM195,18,,,"var"))&lt;&gt;"Ti",INDIRECT(ADDRESS(3+$AM195,18,,,"var")),NULL)</f>
        <v>0.01</v>
      </c>
      <c r="BE195" s="64" cm="1">
        <f t="array" aca="1" ref="BE195" ca="1">IF(INDIRECT(ADDRESS(3+$AM195,19,,,"var"))&lt;&gt;"D10",INDIRECT(ADDRESS(3+$AM195,19,,,"var")),NULL)</f>
        <v>0</v>
      </c>
      <c r="BF195" s="64" cm="1">
        <f t="array" aca="1" ref="BF195" ca="1">IF(INDIRECT(ADDRESS(3+$AM195,20,,,"var"))&lt;&gt;"D50",INDIRECT(ADDRESS(3+$AM195,20,,,"var")),NULL)</f>
        <v>0</v>
      </c>
      <c r="BG195" s="64" cm="1">
        <f t="array" aca="1" ref="BG195" ca="1">IF(INDIRECT(ADDRESS(3+$AM195,21,,,"var"))&lt;&gt;"D90",INDIRECT(ADDRESS(3+$AM195,21,,,"var")),NULL)</f>
        <v>0</v>
      </c>
      <c r="BH195" s="64" cm="1">
        <f t="array" aca="1" ref="BH195" ca="1">IF(INDIRECT(ADDRESS(3+$AM195,22,,,"var"))&lt;&gt;"Carney Funnel (s/50g)",INDIRECT(ADDRESS(3+$AM195,22,,,"var")),NULL)</f>
        <v>0</v>
      </c>
      <c r="BI195" s="64" cm="1">
        <f t="array" aca="1" ref="BI195" ca="1">IF(INDIRECT(ADDRESS(3+$AM195,23,,,"var"))&lt;&gt;"Schuttdichte",INDIRECT(ADDRESS(3+$AM195,23,,,"var")),NULL)</f>
        <v>0</v>
      </c>
      <c r="BJ195" s="64" cm="1">
        <f t="array" aca="1" ref="BJ195" ca="1">IF(INDIRECT(ADDRESS(3+$AM195,24,,,"var"))&lt;&gt;"Klopfdichte",INDIRECT(ADDRESS(3+$AM195,24,,,"var")),NULL)</f>
        <v>0</v>
      </c>
      <c r="BK195" s="81"/>
      <c r="BL195" t="str">
        <f>var!AB$4</f>
        <v>parameter and powder check</v>
      </c>
      <c r="BM195" s="93">
        <v>20190321</v>
      </c>
      <c r="BO195"/>
    </row>
    <row r="196" spans="1:67">
      <c r="A196" s="75">
        <v>4</v>
      </c>
      <c r="B196" s="75">
        <v>122</v>
      </c>
      <c r="C196" s="10" t="str">
        <f>var!Z$5</f>
        <v>Aconity</v>
      </c>
      <c r="D196" s="10" t="str">
        <f>var!AG$6</f>
        <v>Alaf parameter development</v>
      </c>
      <c r="E196" s="10">
        <v>400</v>
      </c>
      <c r="F196" s="11">
        <v>1500</v>
      </c>
      <c r="G196" s="93">
        <v>30</v>
      </c>
      <c r="H196" s="93">
        <v>0.21</v>
      </c>
      <c r="I196" s="93">
        <v>30</v>
      </c>
      <c r="J196" s="10" t="str">
        <f>var!AD$2</f>
        <v>Density cube</v>
      </c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>
        <f t="shared" si="6"/>
        <v>34.019999999999996</v>
      </c>
      <c r="AI196" s="81">
        <f t="shared" si="7"/>
        <v>42.328042328042329</v>
      </c>
      <c r="AJ196" s="81"/>
      <c r="AK196" s="92">
        <v>93.16</v>
      </c>
      <c r="AL196" s="28" t="str" cm="1">
        <f t="array" aca="1" ref="AL196" ca="1">IF(INDIRECT(ADDRESS(3+AM196,2,,,"var"))&lt;&gt;"Name of powder",INDIRECT(ADDRESS(3+AM196,2,,,"var")),NULL)</f>
        <v>AlMgty80</v>
      </c>
      <c r="AM196" s="77">
        <v>-1</v>
      </c>
      <c r="AN196" s="81"/>
      <c r="AO196" s="61" cm="1">
        <f t="array" aca="1" ref="AO196" ca="1">IF(INDIRECT(ADDRESS(3+$AM196,3,,,"var"))&lt;&gt;"&lt;=&gt;",INDIRECT(ADDRESS(3+$AM196,3,,,"var")),NULL)</f>
        <v>0</v>
      </c>
      <c r="AP196" s="61" cm="1">
        <f t="array" aca="1" ref="AP196" ca="1">IF(INDIRECT(ADDRESS(3+$AM196,4,,,"var"))&lt;&gt;"Si",INDIRECT(ADDRESS(3+$AM196,4,,,"var")),NULL)</f>
        <v>0</v>
      </c>
      <c r="AQ196" s="61" cm="1">
        <f t="array" aca="1" ref="AQ196" ca="1">IF(INDIRECT(ADDRESS(3+$AM196,5,,,"var"))&lt;&gt;"&lt;=&gt;",INDIRECT(ADDRESS(3+$AM196,5,,,"var")),NULL)</f>
        <v>0</v>
      </c>
      <c r="AR196" s="61" cm="1">
        <f t="array" aca="1" ref="AR196" ca="1">IF(INDIRECT(ADDRESS(3+$AM196,6,,,"var"))&lt;&gt;"Fe",INDIRECT(ADDRESS(3+$AM196,6,,,"var")),NULL)</f>
        <v>0.15</v>
      </c>
      <c r="AS196" s="61" t="str" cm="1">
        <f t="array" aca="1" ref="AS196" ca="1">IF(INDIRECT(ADDRESS(3+$AM196,7,,,"var"))&lt;&gt;"&lt;=&gt;",INDIRECT(ADDRESS(3+$AM196,7,,,"var")),NULL)</f>
        <v>&lt;</v>
      </c>
      <c r="AT196" s="61" cm="1">
        <f t="array" aca="1" ref="AT196" ca="1">IF(INDIRECT(ADDRESS(3+$AM196,8,,,"var"))&lt;&gt;"Cu",INDIRECT(ADDRESS(3+$AM196,8,,,"var")),NULL)</f>
        <v>0.01</v>
      </c>
      <c r="AU196" s="61" cm="1">
        <f t="array" aca="1" ref="AU196" ca="1">IF(INDIRECT(ADDRESS(3+$AM196,9,,,"var"))&lt;&gt;"&lt;=&gt;",INDIRECT(ADDRESS(3+$AM196,9,,,"var")),NULL)</f>
        <v>0</v>
      </c>
      <c r="AV196" s="61" cm="1">
        <f t="array" aca="1" ref="AV196" ca="1">IF(INDIRECT(ADDRESS(3+$AM196,10,,,"var"))&lt;&gt;"Mn",INDIRECT(ADDRESS(3+$AM196,10,,,"var")),NULL)</f>
        <v>0</v>
      </c>
      <c r="AW196" s="61" cm="1">
        <f t="array" aca="1" ref="AW196" ca="1">IF(INDIRECT(ADDRESS(3+$AM196,11,,,"var"))&lt;&gt;"&lt;=&gt;",INDIRECT(ADDRESS(3+$AM196,11,,,"var")),NULL)</f>
        <v>0</v>
      </c>
      <c r="AX196" s="61" cm="1">
        <f t="array" aca="1" ref="AX196" ca="1">IF(INDIRECT(ADDRESS(3+$AM196,12,,,"var"))&lt;&gt;"Mg",INDIRECT(ADDRESS(3+$AM196,12,,,"var")),NULL)</f>
        <v>8.32</v>
      </c>
      <c r="AY196" s="61" cm="1">
        <f t="array" aca="1" ref="AY196" ca="1">IF(INDIRECT(ADDRESS(3+$AM196,13,,,"var"))&lt;&gt;"&lt;=&gt;",INDIRECT(ADDRESS(3+$AM196,13,,,"var")),NULL)</f>
        <v>0</v>
      </c>
      <c r="AZ196" s="61" cm="1">
        <f t="array" aca="1" ref="AZ196" ca="1">IF(INDIRECT(ADDRESS(3+$AM196,14,,,"var"))&lt;&gt;"Be",INDIRECT(ADDRESS(3+$AM196,14,,,"var")),NULL)</f>
        <v>0</v>
      </c>
      <c r="BA196" s="61" cm="1">
        <f t="array" aca="1" ref="BA196" ca="1">IF(INDIRECT(ADDRESS(3+$AM196,15,,,"var"))&lt;&gt;"&lt;=&gt;",INDIRECT(ADDRESS(3+$AM196,15,,,"var")),NULL)</f>
        <v>0</v>
      </c>
      <c r="BB196" s="61" cm="1">
        <f t="array" aca="1" ref="BB196" ca="1">IF(INDIRECT(ADDRESS(3+$AM196,16,,,"var"))&lt;&gt;"Zn",INDIRECT(ADDRESS(3+$AM196,16,,,"var")),NULL)</f>
        <v>0</v>
      </c>
      <c r="BC196" s="61" t="str" cm="1">
        <f t="array" aca="1" ref="BC196" ca="1">IF(INDIRECT(ADDRESS(3+$AM196,17,,,"var"))&lt;&gt;"&lt;=&gt;",INDIRECT(ADDRESS(3+$AM196,17,,,"var")),NULL)</f>
        <v>&lt;</v>
      </c>
      <c r="BD196" s="61" cm="1">
        <f t="array" aca="1" ref="BD196" ca="1">IF(INDIRECT(ADDRESS(3+$AM196,18,,,"var"))&lt;&gt;"Ti",INDIRECT(ADDRESS(3+$AM196,18,,,"var")),NULL)</f>
        <v>0.01</v>
      </c>
      <c r="BE196" s="64" cm="1">
        <f t="array" aca="1" ref="BE196" ca="1">IF(INDIRECT(ADDRESS(3+$AM196,19,,,"var"))&lt;&gt;"D10",INDIRECT(ADDRESS(3+$AM196,19,,,"var")),NULL)</f>
        <v>0</v>
      </c>
      <c r="BF196" s="64" cm="1">
        <f t="array" aca="1" ref="BF196" ca="1">IF(INDIRECT(ADDRESS(3+$AM196,20,,,"var"))&lt;&gt;"D50",INDIRECT(ADDRESS(3+$AM196,20,,,"var")),NULL)</f>
        <v>0</v>
      </c>
      <c r="BG196" s="64" cm="1">
        <f t="array" aca="1" ref="BG196" ca="1">IF(INDIRECT(ADDRESS(3+$AM196,21,,,"var"))&lt;&gt;"D90",INDIRECT(ADDRESS(3+$AM196,21,,,"var")),NULL)</f>
        <v>0</v>
      </c>
      <c r="BH196" s="64" cm="1">
        <f t="array" aca="1" ref="BH196" ca="1">IF(INDIRECT(ADDRESS(3+$AM196,22,,,"var"))&lt;&gt;"Carney Funnel (s/50g)",INDIRECT(ADDRESS(3+$AM196,22,,,"var")),NULL)</f>
        <v>0</v>
      </c>
      <c r="BI196" s="64" cm="1">
        <f t="array" aca="1" ref="BI196" ca="1">IF(INDIRECT(ADDRESS(3+$AM196,23,,,"var"))&lt;&gt;"Schuttdichte",INDIRECT(ADDRESS(3+$AM196,23,,,"var")),NULL)</f>
        <v>0</v>
      </c>
      <c r="BJ196" s="64" cm="1">
        <f t="array" aca="1" ref="BJ196" ca="1">IF(INDIRECT(ADDRESS(3+$AM196,24,,,"var"))&lt;&gt;"Klopfdichte",INDIRECT(ADDRESS(3+$AM196,24,,,"var")),NULL)</f>
        <v>0</v>
      </c>
      <c r="BK196" s="81"/>
      <c r="BL196" t="str">
        <f>var!AB$4</f>
        <v>parameter and powder check</v>
      </c>
      <c r="BM196" s="93">
        <v>20190321</v>
      </c>
      <c r="BO196"/>
    </row>
    <row r="197" spans="1:67">
      <c r="A197" s="75">
        <v>4</v>
      </c>
      <c r="B197" s="75">
        <v>123</v>
      </c>
      <c r="C197" s="10" t="str">
        <f>var!Z$5</f>
        <v>Aconity</v>
      </c>
      <c r="D197" s="10" t="str">
        <f>var!AG$6</f>
        <v>Alaf parameter development</v>
      </c>
      <c r="E197" s="10">
        <v>400</v>
      </c>
      <c r="F197" s="11">
        <v>1500</v>
      </c>
      <c r="G197" s="93">
        <v>30</v>
      </c>
      <c r="H197" s="93">
        <v>0.19</v>
      </c>
      <c r="I197" s="93">
        <v>300</v>
      </c>
      <c r="J197" s="10" t="str">
        <f>var!AD$2</f>
        <v>Density cube</v>
      </c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>
        <f t="shared" si="6"/>
        <v>30.780000000000005</v>
      </c>
      <c r="AI197" s="81">
        <f t="shared" si="7"/>
        <v>46.783625730994146</v>
      </c>
      <c r="AJ197" s="81"/>
      <c r="AK197" s="92">
        <v>93.12</v>
      </c>
      <c r="AL197" s="28" t="str" cm="1">
        <f t="array" aca="1" ref="AL197" ca="1">IF(INDIRECT(ADDRESS(3+AM197,2,,,"var"))&lt;&gt;"Name of powder",INDIRECT(ADDRESS(3+AM197,2,,,"var")),NULL)</f>
        <v>AlMgty80</v>
      </c>
      <c r="AM197" s="77">
        <v>-1</v>
      </c>
      <c r="AN197" s="81"/>
      <c r="AO197" s="61" cm="1">
        <f t="array" aca="1" ref="AO197" ca="1">IF(INDIRECT(ADDRESS(3+$AM197,3,,,"var"))&lt;&gt;"&lt;=&gt;",INDIRECT(ADDRESS(3+$AM197,3,,,"var")),NULL)</f>
        <v>0</v>
      </c>
      <c r="AP197" s="61" cm="1">
        <f t="array" aca="1" ref="AP197" ca="1">IF(INDIRECT(ADDRESS(3+$AM197,4,,,"var"))&lt;&gt;"Si",INDIRECT(ADDRESS(3+$AM197,4,,,"var")),NULL)</f>
        <v>0</v>
      </c>
      <c r="AQ197" s="61" cm="1">
        <f t="array" aca="1" ref="AQ197" ca="1">IF(INDIRECT(ADDRESS(3+$AM197,5,,,"var"))&lt;&gt;"&lt;=&gt;",INDIRECT(ADDRESS(3+$AM197,5,,,"var")),NULL)</f>
        <v>0</v>
      </c>
      <c r="AR197" s="61" cm="1">
        <f t="array" aca="1" ref="AR197" ca="1">IF(INDIRECT(ADDRESS(3+$AM197,6,,,"var"))&lt;&gt;"Fe",INDIRECT(ADDRESS(3+$AM197,6,,,"var")),NULL)</f>
        <v>0.15</v>
      </c>
      <c r="AS197" s="61" t="str" cm="1">
        <f t="array" aca="1" ref="AS197" ca="1">IF(INDIRECT(ADDRESS(3+$AM197,7,,,"var"))&lt;&gt;"&lt;=&gt;",INDIRECT(ADDRESS(3+$AM197,7,,,"var")),NULL)</f>
        <v>&lt;</v>
      </c>
      <c r="AT197" s="61" cm="1">
        <f t="array" aca="1" ref="AT197" ca="1">IF(INDIRECT(ADDRESS(3+$AM197,8,,,"var"))&lt;&gt;"Cu",INDIRECT(ADDRESS(3+$AM197,8,,,"var")),NULL)</f>
        <v>0.01</v>
      </c>
      <c r="AU197" s="61" cm="1">
        <f t="array" aca="1" ref="AU197" ca="1">IF(INDIRECT(ADDRESS(3+$AM197,9,,,"var"))&lt;&gt;"&lt;=&gt;",INDIRECT(ADDRESS(3+$AM197,9,,,"var")),NULL)</f>
        <v>0</v>
      </c>
      <c r="AV197" s="61" cm="1">
        <f t="array" aca="1" ref="AV197" ca="1">IF(INDIRECT(ADDRESS(3+$AM197,10,,,"var"))&lt;&gt;"Mn",INDIRECT(ADDRESS(3+$AM197,10,,,"var")),NULL)</f>
        <v>0</v>
      </c>
      <c r="AW197" s="61" cm="1">
        <f t="array" aca="1" ref="AW197" ca="1">IF(INDIRECT(ADDRESS(3+$AM197,11,,,"var"))&lt;&gt;"&lt;=&gt;",INDIRECT(ADDRESS(3+$AM197,11,,,"var")),NULL)</f>
        <v>0</v>
      </c>
      <c r="AX197" s="61" cm="1">
        <f t="array" aca="1" ref="AX197" ca="1">IF(INDIRECT(ADDRESS(3+$AM197,12,,,"var"))&lt;&gt;"Mg",INDIRECT(ADDRESS(3+$AM197,12,,,"var")),NULL)</f>
        <v>8.32</v>
      </c>
      <c r="AY197" s="61" cm="1">
        <f t="array" aca="1" ref="AY197" ca="1">IF(INDIRECT(ADDRESS(3+$AM197,13,,,"var"))&lt;&gt;"&lt;=&gt;",INDIRECT(ADDRESS(3+$AM197,13,,,"var")),NULL)</f>
        <v>0</v>
      </c>
      <c r="AZ197" s="61" cm="1">
        <f t="array" aca="1" ref="AZ197" ca="1">IF(INDIRECT(ADDRESS(3+$AM197,14,,,"var"))&lt;&gt;"Be",INDIRECT(ADDRESS(3+$AM197,14,,,"var")),NULL)</f>
        <v>0</v>
      </c>
      <c r="BA197" s="61" cm="1">
        <f t="array" aca="1" ref="BA197" ca="1">IF(INDIRECT(ADDRESS(3+$AM197,15,,,"var"))&lt;&gt;"&lt;=&gt;",INDIRECT(ADDRESS(3+$AM197,15,,,"var")),NULL)</f>
        <v>0</v>
      </c>
      <c r="BB197" s="61" cm="1">
        <f t="array" aca="1" ref="BB197" ca="1">IF(INDIRECT(ADDRESS(3+$AM197,16,,,"var"))&lt;&gt;"Zn",INDIRECT(ADDRESS(3+$AM197,16,,,"var")),NULL)</f>
        <v>0</v>
      </c>
      <c r="BC197" s="61" t="str" cm="1">
        <f t="array" aca="1" ref="BC197" ca="1">IF(INDIRECT(ADDRESS(3+$AM197,17,,,"var"))&lt;&gt;"&lt;=&gt;",INDIRECT(ADDRESS(3+$AM197,17,,,"var")),NULL)</f>
        <v>&lt;</v>
      </c>
      <c r="BD197" s="61" cm="1">
        <f t="array" aca="1" ref="BD197" ca="1">IF(INDIRECT(ADDRESS(3+$AM197,18,,,"var"))&lt;&gt;"Ti",INDIRECT(ADDRESS(3+$AM197,18,,,"var")),NULL)</f>
        <v>0.01</v>
      </c>
      <c r="BE197" s="64" cm="1">
        <f t="array" aca="1" ref="BE197" ca="1">IF(INDIRECT(ADDRESS(3+$AM197,19,,,"var"))&lt;&gt;"D10",INDIRECT(ADDRESS(3+$AM197,19,,,"var")),NULL)</f>
        <v>0</v>
      </c>
      <c r="BF197" s="64" cm="1">
        <f t="array" aca="1" ref="BF197" ca="1">IF(INDIRECT(ADDRESS(3+$AM197,20,,,"var"))&lt;&gt;"D50",INDIRECT(ADDRESS(3+$AM197,20,,,"var")),NULL)</f>
        <v>0</v>
      </c>
      <c r="BG197" s="64" cm="1">
        <f t="array" aca="1" ref="BG197" ca="1">IF(INDIRECT(ADDRESS(3+$AM197,21,,,"var"))&lt;&gt;"D90",INDIRECT(ADDRESS(3+$AM197,21,,,"var")),NULL)</f>
        <v>0</v>
      </c>
      <c r="BH197" s="64" cm="1">
        <f t="array" aca="1" ref="BH197" ca="1">IF(INDIRECT(ADDRESS(3+$AM197,22,,,"var"))&lt;&gt;"Carney Funnel (s/50g)",INDIRECT(ADDRESS(3+$AM197,22,,,"var")),NULL)</f>
        <v>0</v>
      </c>
      <c r="BI197" s="64" cm="1">
        <f t="array" aca="1" ref="BI197" ca="1">IF(INDIRECT(ADDRESS(3+$AM197,23,,,"var"))&lt;&gt;"Schuttdichte",INDIRECT(ADDRESS(3+$AM197,23,,,"var")),NULL)</f>
        <v>0</v>
      </c>
      <c r="BJ197" s="64" cm="1">
        <f t="array" aca="1" ref="BJ197" ca="1">IF(INDIRECT(ADDRESS(3+$AM197,24,,,"var"))&lt;&gt;"Klopfdichte",INDIRECT(ADDRESS(3+$AM197,24,,,"var")),NULL)</f>
        <v>0</v>
      </c>
      <c r="BK197" s="81"/>
      <c r="BL197" t="str">
        <f>var!AB$4</f>
        <v>parameter and powder check</v>
      </c>
      <c r="BM197" s="93">
        <v>20190328</v>
      </c>
      <c r="BO197"/>
    </row>
    <row r="198" spans="1:67">
      <c r="A198" s="75">
        <v>4</v>
      </c>
      <c r="B198" s="75">
        <v>124</v>
      </c>
      <c r="C198" s="10" t="str">
        <f>var!Z$5</f>
        <v>Aconity</v>
      </c>
      <c r="D198" s="10" t="str">
        <f>var!AG$6</f>
        <v>Alaf parameter development</v>
      </c>
      <c r="E198" s="10">
        <v>300</v>
      </c>
      <c r="F198" s="11">
        <v>1500</v>
      </c>
      <c r="G198" s="93">
        <v>30</v>
      </c>
      <c r="H198" s="93">
        <v>0.19</v>
      </c>
      <c r="I198" s="93">
        <v>400</v>
      </c>
      <c r="J198" s="10" t="str">
        <f>var!AD$2</f>
        <v>Density cube</v>
      </c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>
        <f t="shared" si="6"/>
        <v>30.780000000000005</v>
      </c>
      <c r="AI198" s="81">
        <f t="shared" si="7"/>
        <v>35.087719298245609</v>
      </c>
      <c r="AJ198" s="81"/>
      <c r="AK198" s="92">
        <v>92.99</v>
      </c>
      <c r="AL198" s="81" t="str" cm="1">
        <f t="array" aca="1" ref="AL198" ca="1">IF(INDIRECT(ADDRESS(3+AM198,2,,,"var"))&lt;&gt;"Name of powder",INDIRECT(ADDRESS(3+AM198,2,,,"var")),NULL)</f>
        <v>AlMgty80</v>
      </c>
      <c r="AM198" s="77">
        <v>-1</v>
      </c>
      <c r="AN198" s="81"/>
      <c r="AO198" s="61" cm="1">
        <f t="array" aca="1" ref="AO198" ca="1">IF(INDIRECT(ADDRESS(3+$AM198,3,,,"var"))&lt;&gt;"&lt;=&gt;",INDIRECT(ADDRESS(3+$AM198,3,,,"var")),NULL)</f>
        <v>0</v>
      </c>
      <c r="AP198" s="61" cm="1">
        <f t="array" aca="1" ref="AP198" ca="1">IF(INDIRECT(ADDRESS(3+$AM198,4,,,"var"))&lt;&gt;"Si",INDIRECT(ADDRESS(3+$AM198,4,,,"var")),NULL)</f>
        <v>0</v>
      </c>
      <c r="AQ198" s="61" cm="1">
        <f t="array" aca="1" ref="AQ198" ca="1">IF(INDIRECT(ADDRESS(3+$AM198,5,,,"var"))&lt;&gt;"&lt;=&gt;",INDIRECT(ADDRESS(3+$AM198,5,,,"var")),NULL)</f>
        <v>0</v>
      </c>
      <c r="AR198" s="61" cm="1">
        <f t="array" aca="1" ref="AR198" ca="1">IF(INDIRECT(ADDRESS(3+$AM198,6,,,"var"))&lt;&gt;"Fe",INDIRECT(ADDRESS(3+$AM198,6,,,"var")),NULL)</f>
        <v>0.15</v>
      </c>
      <c r="AS198" s="61" t="str" cm="1">
        <f t="array" aca="1" ref="AS198" ca="1">IF(INDIRECT(ADDRESS(3+$AM198,7,,,"var"))&lt;&gt;"&lt;=&gt;",INDIRECT(ADDRESS(3+$AM198,7,,,"var")),NULL)</f>
        <v>&lt;</v>
      </c>
      <c r="AT198" s="61" cm="1">
        <f t="array" aca="1" ref="AT198" ca="1">IF(INDIRECT(ADDRESS(3+$AM198,8,,,"var"))&lt;&gt;"Cu",INDIRECT(ADDRESS(3+$AM198,8,,,"var")),NULL)</f>
        <v>0.01</v>
      </c>
      <c r="AU198" s="61" cm="1">
        <f t="array" aca="1" ref="AU198" ca="1">IF(INDIRECT(ADDRESS(3+$AM198,9,,,"var"))&lt;&gt;"&lt;=&gt;",INDIRECT(ADDRESS(3+$AM198,9,,,"var")),NULL)</f>
        <v>0</v>
      </c>
      <c r="AV198" s="61" cm="1">
        <f t="array" aca="1" ref="AV198" ca="1">IF(INDIRECT(ADDRESS(3+$AM198,10,,,"var"))&lt;&gt;"Mn",INDIRECT(ADDRESS(3+$AM198,10,,,"var")),NULL)</f>
        <v>0</v>
      </c>
      <c r="AW198" s="61" cm="1">
        <f t="array" aca="1" ref="AW198" ca="1">IF(INDIRECT(ADDRESS(3+$AM198,11,,,"var"))&lt;&gt;"&lt;=&gt;",INDIRECT(ADDRESS(3+$AM198,11,,,"var")),NULL)</f>
        <v>0</v>
      </c>
      <c r="AX198" s="61" cm="1">
        <f t="array" aca="1" ref="AX198" ca="1">IF(INDIRECT(ADDRESS(3+$AM198,12,,,"var"))&lt;&gt;"Mg",INDIRECT(ADDRESS(3+$AM198,12,,,"var")),NULL)</f>
        <v>8.32</v>
      </c>
      <c r="AY198" s="61" cm="1">
        <f t="array" aca="1" ref="AY198" ca="1">IF(INDIRECT(ADDRESS(3+$AM198,13,,,"var"))&lt;&gt;"&lt;=&gt;",INDIRECT(ADDRESS(3+$AM198,13,,,"var")),NULL)</f>
        <v>0</v>
      </c>
      <c r="AZ198" s="61" cm="1">
        <f t="array" aca="1" ref="AZ198" ca="1">IF(INDIRECT(ADDRESS(3+$AM198,14,,,"var"))&lt;&gt;"Be",INDIRECT(ADDRESS(3+$AM198,14,,,"var")),NULL)</f>
        <v>0</v>
      </c>
      <c r="BA198" s="61" cm="1">
        <f t="array" aca="1" ref="BA198" ca="1">IF(INDIRECT(ADDRESS(3+$AM198,15,,,"var"))&lt;&gt;"&lt;=&gt;",INDIRECT(ADDRESS(3+$AM198,15,,,"var")),NULL)</f>
        <v>0</v>
      </c>
      <c r="BB198" s="61" cm="1">
        <f t="array" aca="1" ref="BB198" ca="1">IF(INDIRECT(ADDRESS(3+$AM198,16,,,"var"))&lt;&gt;"Zn",INDIRECT(ADDRESS(3+$AM198,16,,,"var")),NULL)</f>
        <v>0</v>
      </c>
      <c r="BC198" s="61" t="str" cm="1">
        <f t="array" aca="1" ref="BC198" ca="1">IF(INDIRECT(ADDRESS(3+$AM198,17,,,"var"))&lt;&gt;"&lt;=&gt;",INDIRECT(ADDRESS(3+$AM198,17,,,"var")),NULL)</f>
        <v>&lt;</v>
      </c>
      <c r="BD198" s="61" cm="1">
        <f t="array" aca="1" ref="BD198" ca="1">IF(INDIRECT(ADDRESS(3+$AM198,18,,,"var"))&lt;&gt;"Ti",INDIRECT(ADDRESS(3+$AM198,18,,,"var")),NULL)</f>
        <v>0.01</v>
      </c>
      <c r="BE198" s="64" cm="1">
        <f t="array" aca="1" ref="BE198" ca="1">IF(INDIRECT(ADDRESS(3+$AM198,19,,,"var"))&lt;&gt;"D10",INDIRECT(ADDRESS(3+$AM198,19,,,"var")),NULL)</f>
        <v>0</v>
      </c>
      <c r="BF198" s="64" cm="1">
        <f t="array" aca="1" ref="BF198" ca="1">IF(INDIRECT(ADDRESS(3+$AM198,20,,,"var"))&lt;&gt;"D50",INDIRECT(ADDRESS(3+$AM198,20,,,"var")),NULL)</f>
        <v>0</v>
      </c>
      <c r="BG198" s="64" cm="1">
        <f t="array" aca="1" ref="BG198" ca="1">IF(INDIRECT(ADDRESS(3+$AM198,21,,,"var"))&lt;&gt;"D90",INDIRECT(ADDRESS(3+$AM198,21,,,"var")),NULL)</f>
        <v>0</v>
      </c>
      <c r="BH198" s="64" cm="1">
        <f t="array" aca="1" ref="BH198" ca="1">IF(INDIRECT(ADDRESS(3+$AM198,22,,,"var"))&lt;&gt;"Carney Funnel (s/50g)",INDIRECT(ADDRESS(3+$AM198,22,,,"var")),NULL)</f>
        <v>0</v>
      </c>
      <c r="BI198" s="64" cm="1">
        <f t="array" aca="1" ref="BI198" ca="1">IF(INDIRECT(ADDRESS(3+$AM198,23,,,"var"))&lt;&gt;"Schuttdichte",INDIRECT(ADDRESS(3+$AM198,23,,,"var")),NULL)</f>
        <v>0</v>
      </c>
      <c r="BJ198" s="64" cm="1">
        <f t="array" aca="1" ref="BJ198" ca="1">IF(INDIRECT(ADDRESS(3+$AM198,24,,,"var"))&lt;&gt;"Klopfdichte",INDIRECT(ADDRESS(3+$AM198,24,,,"var")),NULL)</f>
        <v>0</v>
      </c>
      <c r="BK198" s="81"/>
      <c r="BL198" t="str">
        <f>var!AB$4</f>
        <v>parameter and powder check</v>
      </c>
      <c r="BM198" s="93">
        <v>20190329</v>
      </c>
      <c r="BO198"/>
    </row>
    <row r="199" spans="1:67">
      <c r="A199" s="75">
        <v>4</v>
      </c>
      <c r="B199" s="75">
        <v>125</v>
      </c>
      <c r="C199" s="10" t="str">
        <f>var!Z$5</f>
        <v>Aconity</v>
      </c>
      <c r="D199" s="10" t="str">
        <f>var!AG$6</f>
        <v>Alaf parameter development</v>
      </c>
      <c r="E199" s="10">
        <v>400</v>
      </c>
      <c r="F199" s="11">
        <v>1500</v>
      </c>
      <c r="G199" s="93">
        <v>30</v>
      </c>
      <c r="H199" s="93">
        <v>0.21</v>
      </c>
      <c r="I199" s="93">
        <v>30</v>
      </c>
      <c r="J199" s="10" t="str">
        <f>var!AD$2</f>
        <v>Density cube</v>
      </c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>
        <f t="shared" si="6"/>
        <v>34.019999999999996</v>
      </c>
      <c r="AI199" s="81">
        <f t="shared" si="7"/>
        <v>42.328042328042329</v>
      </c>
      <c r="AJ199" s="81"/>
      <c r="AK199" s="92">
        <v>92.09</v>
      </c>
      <c r="AL199" s="28" t="str" cm="1">
        <f t="array" aca="1" ref="AL199" ca="1">IF(INDIRECT(ADDRESS(3+AM199,2,,,"var"))&lt;&gt;"Name of powder",INDIRECT(ADDRESS(3+AM199,2,,,"var")),NULL)</f>
        <v>AlMgty80</v>
      </c>
      <c r="AM199" s="77">
        <v>-1</v>
      </c>
      <c r="AN199" s="81"/>
      <c r="AO199" s="61" cm="1">
        <f t="array" aca="1" ref="AO199" ca="1">IF(INDIRECT(ADDRESS(3+$AM199,3,,,"var"))&lt;&gt;"&lt;=&gt;",INDIRECT(ADDRESS(3+$AM199,3,,,"var")),NULL)</f>
        <v>0</v>
      </c>
      <c r="AP199" s="61" cm="1">
        <f t="array" aca="1" ref="AP199" ca="1">IF(INDIRECT(ADDRESS(3+$AM199,4,,,"var"))&lt;&gt;"Si",INDIRECT(ADDRESS(3+$AM199,4,,,"var")),NULL)</f>
        <v>0</v>
      </c>
      <c r="AQ199" s="61" cm="1">
        <f t="array" aca="1" ref="AQ199" ca="1">IF(INDIRECT(ADDRESS(3+$AM199,5,,,"var"))&lt;&gt;"&lt;=&gt;",INDIRECT(ADDRESS(3+$AM199,5,,,"var")),NULL)</f>
        <v>0</v>
      </c>
      <c r="AR199" s="61" cm="1">
        <f t="array" aca="1" ref="AR199" ca="1">IF(INDIRECT(ADDRESS(3+$AM199,6,,,"var"))&lt;&gt;"Fe",INDIRECT(ADDRESS(3+$AM199,6,,,"var")),NULL)</f>
        <v>0.15</v>
      </c>
      <c r="AS199" s="61" t="str" cm="1">
        <f t="array" aca="1" ref="AS199" ca="1">IF(INDIRECT(ADDRESS(3+$AM199,7,,,"var"))&lt;&gt;"&lt;=&gt;",INDIRECT(ADDRESS(3+$AM199,7,,,"var")),NULL)</f>
        <v>&lt;</v>
      </c>
      <c r="AT199" s="61" cm="1">
        <f t="array" aca="1" ref="AT199" ca="1">IF(INDIRECT(ADDRESS(3+$AM199,8,,,"var"))&lt;&gt;"Cu",INDIRECT(ADDRESS(3+$AM199,8,,,"var")),NULL)</f>
        <v>0.01</v>
      </c>
      <c r="AU199" s="61" cm="1">
        <f t="array" aca="1" ref="AU199" ca="1">IF(INDIRECT(ADDRESS(3+$AM199,9,,,"var"))&lt;&gt;"&lt;=&gt;",INDIRECT(ADDRESS(3+$AM199,9,,,"var")),NULL)</f>
        <v>0</v>
      </c>
      <c r="AV199" s="61" cm="1">
        <f t="array" aca="1" ref="AV199" ca="1">IF(INDIRECT(ADDRESS(3+$AM199,10,,,"var"))&lt;&gt;"Mn",INDIRECT(ADDRESS(3+$AM199,10,,,"var")),NULL)</f>
        <v>0</v>
      </c>
      <c r="AW199" s="61" cm="1">
        <f t="array" aca="1" ref="AW199" ca="1">IF(INDIRECT(ADDRESS(3+$AM199,11,,,"var"))&lt;&gt;"&lt;=&gt;",INDIRECT(ADDRESS(3+$AM199,11,,,"var")),NULL)</f>
        <v>0</v>
      </c>
      <c r="AX199" s="61" cm="1">
        <f t="array" aca="1" ref="AX199" ca="1">IF(INDIRECT(ADDRESS(3+$AM199,12,,,"var"))&lt;&gt;"Mg",INDIRECT(ADDRESS(3+$AM199,12,,,"var")),NULL)</f>
        <v>8.32</v>
      </c>
      <c r="AY199" s="61" cm="1">
        <f t="array" aca="1" ref="AY199" ca="1">IF(INDIRECT(ADDRESS(3+$AM199,13,,,"var"))&lt;&gt;"&lt;=&gt;",INDIRECT(ADDRESS(3+$AM199,13,,,"var")),NULL)</f>
        <v>0</v>
      </c>
      <c r="AZ199" s="61" cm="1">
        <f t="array" aca="1" ref="AZ199" ca="1">IF(INDIRECT(ADDRESS(3+$AM199,14,,,"var"))&lt;&gt;"Be",INDIRECT(ADDRESS(3+$AM199,14,,,"var")),NULL)</f>
        <v>0</v>
      </c>
      <c r="BA199" s="61" cm="1">
        <f t="array" aca="1" ref="BA199" ca="1">IF(INDIRECT(ADDRESS(3+$AM199,15,,,"var"))&lt;&gt;"&lt;=&gt;",INDIRECT(ADDRESS(3+$AM199,15,,,"var")),NULL)</f>
        <v>0</v>
      </c>
      <c r="BB199" s="61" cm="1">
        <f t="array" aca="1" ref="BB199" ca="1">IF(INDIRECT(ADDRESS(3+$AM199,16,,,"var"))&lt;&gt;"Zn",INDIRECT(ADDRESS(3+$AM199,16,,,"var")),NULL)</f>
        <v>0</v>
      </c>
      <c r="BC199" s="61" t="str" cm="1">
        <f t="array" aca="1" ref="BC199" ca="1">IF(INDIRECT(ADDRESS(3+$AM199,17,,,"var"))&lt;&gt;"&lt;=&gt;",INDIRECT(ADDRESS(3+$AM199,17,,,"var")),NULL)</f>
        <v>&lt;</v>
      </c>
      <c r="BD199" s="61" cm="1">
        <f t="array" aca="1" ref="BD199" ca="1">IF(INDIRECT(ADDRESS(3+$AM199,18,,,"var"))&lt;&gt;"Ti",INDIRECT(ADDRESS(3+$AM199,18,,,"var")),NULL)</f>
        <v>0.01</v>
      </c>
      <c r="BE199" s="64" cm="1">
        <f t="array" aca="1" ref="BE199" ca="1">IF(INDIRECT(ADDRESS(3+$AM199,19,,,"var"))&lt;&gt;"D10",INDIRECT(ADDRESS(3+$AM199,19,,,"var")),NULL)</f>
        <v>0</v>
      </c>
      <c r="BF199" s="64" cm="1">
        <f t="array" aca="1" ref="BF199" ca="1">IF(INDIRECT(ADDRESS(3+$AM199,20,,,"var"))&lt;&gt;"D50",INDIRECT(ADDRESS(3+$AM199,20,,,"var")),NULL)</f>
        <v>0</v>
      </c>
      <c r="BG199" s="64" cm="1">
        <f t="array" aca="1" ref="BG199" ca="1">IF(INDIRECT(ADDRESS(3+$AM199,21,,,"var"))&lt;&gt;"D90",INDIRECT(ADDRESS(3+$AM199,21,,,"var")),NULL)</f>
        <v>0</v>
      </c>
      <c r="BH199" s="64" cm="1">
        <f t="array" aca="1" ref="BH199" ca="1">IF(INDIRECT(ADDRESS(3+$AM199,22,,,"var"))&lt;&gt;"Carney Funnel (s/50g)",INDIRECT(ADDRESS(3+$AM199,22,,,"var")),NULL)</f>
        <v>0</v>
      </c>
      <c r="BI199" s="64" cm="1">
        <f t="array" aca="1" ref="BI199" ca="1">IF(INDIRECT(ADDRESS(3+$AM199,23,,,"var"))&lt;&gt;"Schuttdichte",INDIRECT(ADDRESS(3+$AM199,23,,,"var")),NULL)</f>
        <v>0</v>
      </c>
      <c r="BJ199" s="64" cm="1">
        <f t="array" aca="1" ref="BJ199" ca="1">IF(INDIRECT(ADDRESS(3+$AM199,24,,,"var"))&lt;&gt;"Klopfdichte",INDIRECT(ADDRESS(3+$AM199,24,,,"var")),NULL)</f>
        <v>0</v>
      </c>
      <c r="BK199" s="81"/>
      <c r="BL199" t="str">
        <f>var!AB$4</f>
        <v>parameter and powder check</v>
      </c>
      <c r="BM199" s="93">
        <v>20190321</v>
      </c>
      <c r="BO199"/>
    </row>
    <row r="200" spans="1:67">
      <c r="A200" s="75">
        <v>4</v>
      </c>
      <c r="B200" s="75">
        <v>126</v>
      </c>
      <c r="C200" s="10" t="str">
        <f>var!Z$5</f>
        <v>Aconity</v>
      </c>
      <c r="D200" s="10" t="str">
        <f>var!AG$6</f>
        <v>Alaf parameter development</v>
      </c>
      <c r="E200" s="10">
        <v>300</v>
      </c>
      <c r="F200" s="11">
        <v>1500</v>
      </c>
      <c r="G200" s="93">
        <v>30</v>
      </c>
      <c r="H200" s="93">
        <v>0.19</v>
      </c>
      <c r="I200" s="93">
        <v>300</v>
      </c>
      <c r="J200" s="10" t="str">
        <f>var!AD$2</f>
        <v>Density cube</v>
      </c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>
        <f t="shared" si="6"/>
        <v>30.780000000000005</v>
      </c>
      <c r="AI200" s="81">
        <f t="shared" si="7"/>
        <v>35.087719298245609</v>
      </c>
      <c r="AJ200" s="81"/>
      <c r="AK200" s="92">
        <v>92.08</v>
      </c>
      <c r="AL200" s="28" t="str" cm="1">
        <f t="array" aca="1" ref="AL200" ca="1">IF(INDIRECT(ADDRESS(3+AM200,2,,,"var"))&lt;&gt;"Name of powder",INDIRECT(ADDRESS(3+AM200,2,,,"var")),NULL)</f>
        <v>AlMgty80</v>
      </c>
      <c r="AM200" s="77">
        <v>-1</v>
      </c>
      <c r="AN200" s="81"/>
      <c r="AO200" s="61" cm="1">
        <f t="array" aca="1" ref="AO200" ca="1">IF(INDIRECT(ADDRESS(3+$AM200,3,,,"var"))&lt;&gt;"&lt;=&gt;",INDIRECT(ADDRESS(3+$AM200,3,,,"var")),NULL)</f>
        <v>0</v>
      </c>
      <c r="AP200" s="61" cm="1">
        <f t="array" aca="1" ref="AP200" ca="1">IF(INDIRECT(ADDRESS(3+$AM200,4,,,"var"))&lt;&gt;"Si",INDIRECT(ADDRESS(3+$AM200,4,,,"var")),NULL)</f>
        <v>0</v>
      </c>
      <c r="AQ200" s="61" cm="1">
        <f t="array" aca="1" ref="AQ200" ca="1">IF(INDIRECT(ADDRESS(3+$AM200,5,,,"var"))&lt;&gt;"&lt;=&gt;",INDIRECT(ADDRESS(3+$AM200,5,,,"var")),NULL)</f>
        <v>0</v>
      </c>
      <c r="AR200" s="61" cm="1">
        <f t="array" aca="1" ref="AR200" ca="1">IF(INDIRECT(ADDRESS(3+$AM200,6,,,"var"))&lt;&gt;"Fe",INDIRECT(ADDRESS(3+$AM200,6,,,"var")),NULL)</f>
        <v>0.15</v>
      </c>
      <c r="AS200" s="61" t="str" cm="1">
        <f t="array" aca="1" ref="AS200" ca="1">IF(INDIRECT(ADDRESS(3+$AM200,7,,,"var"))&lt;&gt;"&lt;=&gt;",INDIRECT(ADDRESS(3+$AM200,7,,,"var")),NULL)</f>
        <v>&lt;</v>
      </c>
      <c r="AT200" s="61" cm="1">
        <f t="array" aca="1" ref="AT200" ca="1">IF(INDIRECT(ADDRESS(3+$AM200,8,,,"var"))&lt;&gt;"Cu",INDIRECT(ADDRESS(3+$AM200,8,,,"var")),NULL)</f>
        <v>0.01</v>
      </c>
      <c r="AU200" s="61" cm="1">
        <f t="array" aca="1" ref="AU200" ca="1">IF(INDIRECT(ADDRESS(3+$AM200,9,,,"var"))&lt;&gt;"&lt;=&gt;",INDIRECT(ADDRESS(3+$AM200,9,,,"var")),NULL)</f>
        <v>0</v>
      </c>
      <c r="AV200" s="61" cm="1">
        <f t="array" aca="1" ref="AV200" ca="1">IF(INDIRECT(ADDRESS(3+$AM200,10,,,"var"))&lt;&gt;"Mn",INDIRECT(ADDRESS(3+$AM200,10,,,"var")),NULL)</f>
        <v>0</v>
      </c>
      <c r="AW200" s="61" cm="1">
        <f t="array" aca="1" ref="AW200" ca="1">IF(INDIRECT(ADDRESS(3+$AM200,11,,,"var"))&lt;&gt;"&lt;=&gt;",INDIRECT(ADDRESS(3+$AM200,11,,,"var")),NULL)</f>
        <v>0</v>
      </c>
      <c r="AX200" s="61" cm="1">
        <f t="array" aca="1" ref="AX200" ca="1">IF(INDIRECT(ADDRESS(3+$AM200,12,,,"var"))&lt;&gt;"Mg",INDIRECT(ADDRESS(3+$AM200,12,,,"var")),NULL)</f>
        <v>8.32</v>
      </c>
      <c r="AY200" s="61" cm="1">
        <f t="array" aca="1" ref="AY200" ca="1">IF(INDIRECT(ADDRESS(3+$AM200,13,,,"var"))&lt;&gt;"&lt;=&gt;",INDIRECT(ADDRESS(3+$AM200,13,,,"var")),NULL)</f>
        <v>0</v>
      </c>
      <c r="AZ200" s="61" cm="1">
        <f t="array" aca="1" ref="AZ200" ca="1">IF(INDIRECT(ADDRESS(3+$AM200,14,,,"var"))&lt;&gt;"Be",INDIRECT(ADDRESS(3+$AM200,14,,,"var")),NULL)</f>
        <v>0</v>
      </c>
      <c r="BA200" s="61" cm="1">
        <f t="array" aca="1" ref="BA200" ca="1">IF(INDIRECT(ADDRESS(3+$AM200,15,,,"var"))&lt;&gt;"&lt;=&gt;",INDIRECT(ADDRESS(3+$AM200,15,,,"var")),NULL)</f>
        <v>0</v>
      </c>
      <c r="BB200" s="61" cm="1">
        <f t="array" aca="1" ref="BB200" ca="1">IF(INDIRECT(ADDRESS(3+$AM200,16,,,"var"))&lt;&gt;"Zn",INDIRECT(ADDRESS(3+$AM200,16,,,"var")),NULL)</f>
        <v>0</v>
      </c>
      <c r="BC200" s="61" t="str" cm="1">
        <f t="array" aca="1" ref="BC200" ca="1">IF(INDIRECT(ADDRESS(3+$AM200,17,,,"var"))&lt;&gt;"&lt;=&gt;",INDIRECT(ADDRESS(3+$AM200,17,,,"var")),NULL)</f>
        <v>&lt;</v>
      </c>
      <c r="BD200" s="61" cm="1">
        <f t="array" aca="1" ref="BD200" ca="1">IF(INDIRECT(ADDRESS(3+$AM200,18,,,"var"))&lt;&gt;"Ti",INDIRECT(ADDRESS(3+$AM200,18,,,"var")),NULL)</f>
        <v>0.01</v>
      </c>
      <c r="BE200" s="64" cm="1">
        <f t="array" aca="1" ref="BE200" ca="1">IF(INDIRECT(ADDRESS(3+$AM200,19,,,"var"))&lt;&gt;"D10",INDIRECT(ADDRESS(3+$AM200,19,,,"var")),NULL)</f>
        <v>0</v>
      </c>
      <c r="BF200" s="64" cm="1">
        <f t="array" aca="1" ref="BF200" ca="1">IF(INDIRECT(ADDRESS(3+$AM200,20,,,"var"))&lt;&gt;"D50",INDIRECT(ADDRESS(3+$AM200,20,,,"var")),NULL)</f>
        <v>0</v>
      </c>
      <c r="BG200" s="64" cm="1">
        <f t="array" aca="1" ref="BG200" ca="1">IF(INDIRECT(ADDRESS(3+$AM200,21,,,"var"))&lt;&gt;"D90",INDIRECT(ADDRESS(3+$AM200,21,,,"var")),NULL)</f>
        <v>0</v>
      </c>
      <c r="BH200" s="64" cm="1">
        <f t="array" aca="1" ref="BH200" ca="1">IF(INDIRECT(ADDRESS(3+$AM200,22,,,"var"))&lt;&gt;"Carney Funnel (s/50g)",INDIRECT(ADDRESS(3+$AM200,22,,,"var")),NULL)</f>
        <v>0</v>
      </c>
      <c r="BI200" s="64" cm="1">
        <f t="array" aca="1" ref="BI200" ca="1">IF(INDIRECT(ADDRESS(3+$AM200,23,,,"var"))&lt;&gt;"Schuttdichte",INDIRECT(ADDRESS(3+$AM200,23,,,"var")),NULL)</f>
        <v>0</v>
      </c>
      <c r="BJ200" s="64" cm="1">
        <f t="array" aca="1" ref="BJ200" ca="1">IF(INDIRECT(ADDRESS(3+$AM200,24,,,"var"))&lt;&gt;"Klopfdichte",INDIRECT(ADDRESS(3+$AM200,24,,,"var")),NULL)</f>
        <v>0</v>
      </c>
      <c r="BK200" s="81"/>
      <c r="BL200" t="str">
        <f>var!AB$4</f>
        <v>parameter and powder check</v>
      </c>
      <c r="BM200" s="93">
        <v>20190328</v>
      </c>
      <c r="BO200"/>
    </row>
    <row r="201" spans="1:67">
      <c r="A201" s="75">
        <v>4</v>
      </c>
      <c r="B201" s="75">
        <v>127</v>
      </c>
      <c r="C201" s="10" t="str">
        <f>var!Z$5</f>
        <v>Aconity</v>
      </c>
      <c r="D201" s="10" t="str">
        <f>var!AG$6</f>
        <v>Alaf parameter development</v>
      </c>
      <c r="E201" s="10">
        <v>400</v>
      </c>
      <c r="F201" s="11">
        <v>1700</v>
      </c>
      <c r="G201" s="93">
        <v>30</v>
      </c>
      <c r="H201" s="93">
        <v>0.19</v>
      </c>
      <c r="I201" s="93">
        <v>300</v>
      </c>
      <c r="J201" s="10" t="str">
        <f>var!AD$2</f>
        <v>Density cube</v>
      </c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>
        <f t="shared" si="6"/>
        <v>34.884</v>
      </c>
      <c r="AI201" s="81">
        <f t="shared" si="7"/>
        <v>41.279669762641902</v>
      </c>
      <c r="AJ201" s="81"/>
      <c r="AK201" s="92">
        <v>91.42</v>
      </c>
      <c r="AL201" s="28" t="str" cm="1">
        <f t="array" aca="1" ref="AL201" ca="1">IF(INDIRECT(ADDRESS(3+AM201,2,,,"var"))&lt;&gt;"Name of powder",INDIRECT(ADDRESS(3+AM201,2,,,"var")),NULL)</f>
        <v>AlMgty80</v>
      </c>
      <c r="AM201" s="77">
        <v>-1</v>
      </c>
      <c r="AN201" s="81"/>
      <c r="AO201" s="61" cm="1">
        <f t="array" aca="1" ref="AO201" ca="1">IF(INDIRECT(ADDRESS(3+$AM201,3,,,"var"))&lt;&gt;"&lt;=&gt;",INDIRECT(ADDRESS(3+$AM201,3,,,"var")),NULL)</f>
        <v>0</v>
      </c>
      <c r="AP201" s="61" cm="1">
        <f t="array" aca="1" ref="AP201" ca="1">IF(INDIRECT(ADDRESS(3+$AM201,4,,,"var"))&lt;&gt;"Si",INDIRECT(ADDRESS(3+$AM201,4,,,"var")),NULL)</f>
        <v>0</v>
      </c>
      <c r="AQ201" s="61" cm="1">
        <f t="array" aca="1" ref="AQ201" ca="1">IF(INDIRECT(ADDRESS(3+$AM201,5,,,"var"))&lt;&gt;"&lt;=&gt;",INDIRECT(ADDRESS(3+$AM201,5,,,"var")),NULL)</f>
        <v>0</v>
      </c>
      <c r="AR201" s="61" cm="1">
        <f t="array" aca="1" ref="AR201" ca="1">IF(INDIRECT(ADDRESS(3+$AM201,6,,,"var"))&lt;&gt;"Fe",INDIRECT(ADDRESS(3+$AM201,6,,,"var")),NULL)</f>
        <v>0.15</v>
      </c>
      <c r="AS201" s="61" t="str" cm="1">
        <f t="array" aca="1" ref="AS201" ca="1">IF(INDIRECT(ADDRESS(3+$AM201,7,,,"var"))&lt;&gt;"&lt;=&gt;",INDIRECT(ADDRESS(3+$AM201,7,,,"var")),NULL)</f>
        <v>&lt;</v>
      </c>
      <c r="AT201" s="61" cm="1">
        <f t="array" aca="1" ref="AT201" ca="1">IF(INDIRECT(ADDRESS(3+$AM201,8,,,"var"))&lt;&gt;"Cu",INDIRECT(ADDRESS(3+$AM201,8,,,"var")),NULL)</f>
        <v>0.01</v>
      </c>
      <c r="AU201" s="61" cm="1">
        <f t="array" aca="1" ref="AU201" ca="1">IF(INDIRECT(ADDRESS(3+$AM201,9,,,"var"))&lt;&gt;"&lt;=&gt;",INDIRECT(ADDRESS(3+$AM201,9,,,"var")),NULL)</f>
        <v>0</v>
      </c>
      <c r="AV201" s="61" cm="1">
        <f t="array" aca="1" ref="AV201" ca="1">IF(INDIRECT(ADDRESS(3+$AM201,10,,,"var"))&lt;&gt;"Mn",INDIRECT(ADDRESS(3+$AM201,10,,,"var")),NULL)</f>
        <v>0</v>
      </c>
      <c r="AW201" s="61" cm="1">
        <f t="array" aca="1" ref="AW201" ca="1">IF(INDIRECT(ADDRESS(3+$AM201,11,,,"var"))&lt;&gt;"&lt;=&gt;",INDIRECT(ADDRESS(3+$AM201,11,,,"var")),NULL)</f>
        <v>0</v>
      </c>
      <c r="AX201" s="61" cm="1">
        <f t="array" aca="1" ref="AX201" ca="1">IF(INDIRECT(ADDRESS(3+$AM201,12,,,"var"))&lt;&gt;"Mg",INDIRECT(ADDRESS(3+$AM201,12,,,"var")),NULL)</f>
        <v>8.32</v>
      </c>
      <c r="AY201" s="61" cm="1">
        <f t="array" aca="1" ref="AY201" ca="1">IF(INDIRECT(ADDRESS(3+$AM201,13,,,"var"))&lt;&gt;"&lt;=&gt;",INDIRECT(ADDRESS(3+$AM201,13,,,"var")),NULL)</f>
        <v>0</v>
      </c>
      <c r="AZ201" s="61" cm="1">
        <f t="array" aca="1" ref="AZ201" ca="1">IF(INDIRECT(ADDRESS(3+$AM201,14,,,"var"))&lt;&gt;"Be",INDIRECT(ADDRESS(3+$AM201,14,,,"var")),NULL)</f>
        <v>0</v>
      </c>
      <c r="BA201" s="61" cm="1">
        <f t="array" aca="1" ref="BA201" ca="1">IF(INDIRECT(ADDRESS(3+$AM201,15,,,"var"))&lt;&gt;"&lt;=&gt;",INDIRECT(ADDRESS(3+$AM201,15,,,"var")),NULL)</f>
        <v>0</v>
      </c>
      <c r="BB201" s="61" cm="1">
        <f t="array" aca="1" ref="BB201" ca="1">IF(INDIRECT(ADDRESS(3+$AM201,16,,,"var"))&lt;&gt;"Zn",INDIRECT(ADDRESS(3+$AM201,16,,,"var")),NULL)</f>
        <v>0</v>
      </c>
      <c r="BC201" s="61" t="str" cm="1">
        <f t="array" aca="1" ref="BC201" ca="1">IF(INDIRECT(ADDRESS(3+$AM201,17,,,"var"))&lt;&gt;"&lt;=&gt;",INDIRECT(ADDRESS(3+$AM201,17,,,"var")),NULL)</f>
        <v>&lt;</v>
      </c>
      <c r="BD201" s="61" cm="1">
        <f t="array" aca="1" ref="BD201" ca="1">IF(INDIRECT(ADDRESS(3+$AM201,18,,,"var"))&lt;&gt;"Ti",INDIRECT(ADDRESS(3+$AM201,18,,,"var")),NULL)</f>
        <v>0.01</v>
      </c>
      <c r="BE201" s="64" cm="1">
        <f t="array" aca="1" ref="BE201" ca="1">IF(INDIRECT(ADDRESS(3+$AM201,19,,,"var"))&lt;&gt;"D10",INDIRECT(ADDRESS(3+$AM201,19,,,"var")),NULL)</f>
        <v>0</v>
      </c>
      <c r="BF201" s="64" cm="1">
        <f t="array" aca="1" ref="BF201" ca="1">IF(INDIRECT(ADDRESS(3+$AM201,20,,,"var"))&lt;&gt;"D50",INDIRECT(ADDRESS(3+$AM201,20,,,"var")),NULL)</f>
        <v>0</v>
      </c>
      <c r="BG201" s="64" cm="1">
        <f t="array" aca="1" ref="BG201" ca="1">IF(INDIRECT(ADDRESS(3+$AM201,21,,,"var"))&lt;&gt;"D90",INDIRECT(ADDRESS(3+$AM201,21,,,"var")),NULL)</f>
        <v>0</v>
      </c>
      <c r="BH201" s="64" cm="1">
        <f t="array" aca="1" ref="BH201" ca="1">IF(INDIRECT(ADDRESS(3+$AM201,22,,,"var"))&lt;&gt;"Carney Funnel (s/50g)",INDIRECT(ADDRESS(3+$AM201,22,,,"var")),NULL)</f>
        <v>0</v>
      </c>
      <c r="BI201" s="64" cm="1">
        <f t="array" aca="1" ref="BI201" ca="1">IF(INDIRECT(ADDRESS(3+$AM201,23,,,"var"))&lt;&gt;"Schuttdichte",INDIRECT(ADDRESS(3+$AM201,23,,,"var")),NULL)</f>
        <v>0</v>
      </c>
      <c r="BJ201" s="64" cm="1">
        <f t="array" aca="1" ref="BJ201" ca="1">IF(INDIRECT(ADDRESS(3+$AM201,24,,,"var"))&lt;&gt;"Klopfdichte",INDIRECT(ADDRESS(3+$AM201,24,,,"var")),NULL)</f>
        <v>0</v>
      </c>
      <c r="BK201" s="81"/>
      <c r="BL201" t="str">
        <f>var!AB$4</f>
        <v>parameter and powder check</v>
      </c>
      <c r="BM201" s="93">
        <v>20190328</v>
      </c>
      <c r="BO201"/>
    </row>
    <row r="202" spans="1:67">
      <c r="A202" s="75">
        <v>4</v>
      </c>
      <c r="B202" s="75">
        <v>128</v>
      </c>
      <c r="C202" s="10" t="str">
        <f>var!Z$5</f>
        <v>Aconity</v>
      </c>
      <c r="D202" s="10" t="str">
        <f>var!AG$6</f>
        <v>Alaf parameter development</v>
      </c>
      <c r="E202" s="10">
        <v>300</v>
      </c>
      <c r="F202" s="11">
        <v>1500</v>
      </c>
      <c r="G202" s="93">
        <v>30</v>
      </c>
      <c r="H202" s="93">
        <v>0.19</v>
      </c>
      <c r="I202" s="93">
        <v>300</v>
      </c>
      <c r="J202" s="10" t="str">
        <f>var!AD$2</f>
        <v>Density cube</v>
      </c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>
        <f t="shared" si="6"/>
        <v>30.780000000000005</v>
      </c>
      <c r="AI202" s="81">
        <f t="shared" si="7"/>
        <v>35.087719298245609</v>
      </c>
      <c r="AJ202" s="81"/>
      <c r="AK202" s="92">
        <v>91.12</v>
      </c>
      <c r="AL202" s="28" t="str" cm="1">
        <f t="array" aca="1" ref="AL202" ca="1">IF(INDIRECT(ADDRESS(3+AM202,2,,,"var"))&lt;&gt;"Name of powder",INDIRECT(ADDRESS(3+AM202,2,,,"var")),NULL)</f>
        <v>AlMgty80</v>
      </c>
      <c r="AM202" s="77">
        <v>-1</v>
      </c>
      <c r="AN202" s="81"/>
      <c r="AO202" s="61" cm="1">
        <f t="array" aca="1" ref="AO202" ca="1">IF(INDIRECT(ADDRESS(3+$AM202,3,,,"var"))&lt;&gt;"&lt;=&gt;",INDIRECT(ADDRESS(3+$AM202,3,,,"var")),NULL)</f>
        <v>0</v>
      </c>
      <c r="AP202" s="61" cm="1">
        <f t="array" aca="1" ref="AP202" ca="1">IF(INDIRECT(ADDRESS(3+$AM202,4,,,"var"))&lt;&gt;"Si",INDIRECT(ADDRESS(3+$AM202,4,,,"var")),NULL)</f>
        <v>0</v>
      </c>
      <c r="AQ202" s="61" cm="1">
        <f t="array" aca="1" ref="AQ202" ca="1">IF(INDIRECT(ADDRESS(3+$AM202,5,,,"var"))&lt;&gt;"&lt;=&gt;",INDIRECT(ADDRESS(3+$AM202,5,,,"var")),NULL)</f>
        <v>0</v>
      </c>
      <c r="AR202" s="61" cm="1">
        <f t="array" aca="1" ref="AR202" ca="1">IF(INDIRECT(ADDRESS(3+$AM202,6,,,"var"))&lt;&gt;"Fe",INDIRECT(ADDRESS(3+$AM202,6,,,"var")),NULL)</f>
        <v>0.15</v>
      </c>
      <c r="AS202" s="61" t="str" cm="1">
        <f t="array" aca="1" ref="AS202" ca="1">IF(INDIRECT(ADDRESS(3+$AM202,7,,,"var"))&lt;&gt;"&lt;=&gt;",INDIRECT(ADDRESS(3+$AM202,7,,,"var")),NULL)</f>
        <v>&lt;</v>
      </c>
      <c r="AT202" s="61" cm="1">
        <f t="array" aca="1" ref="AT202" ca="1">IF(INDIRECT(ADDRESS(3+$AM202,8,,,"var"))&lt;&gt;"Cu",INDIRECT(ADDRESS(3+$AM202,8,,,"var")),NULL)</f>
        <v>0.01</v>
      </c>
      <c r="AU202" s="61" cm="1">
        <f t="array" aca="1" ref="AU202" ca="1">IF(INDIRECT(ADDRESS(3+$AM202,9,,,"var"))&lt;&gt;"&lt;=&gt;",INDIRECT(ADDRESS(3+$AM202,9,,,"var")),NULL)</f>
        <v>0</v>
      </c>
      <c r="AV202" s="61" cm="1">
        <f t="array" aca="1" ref="AV202" ca="1">IF(INDIRECT(ADDRESS(3+$AM202,10,,,"var"))&lt;&gt;"Mn",INDIRECT(ADDRESS(3+$AM202,10,,,"var")),NULL)</f>
        <v>0</v>
      </c>
      <c r="AW202" s="61" cm="1">
        <f t="array" aca="1" ref="AW202" ca="1">IF(INDIRECT(ADDRESS(3+$AM202,11,,,"var"))&lt;&gt;"&lt;=&gt;",INDIRECT(ADDRESS(3+$AM202,11,,,"var")),NULL)</f>
        <v>0</v>
      </c>
      <c r="AX202" s="61" cm="1">
        <f t="array" aca="1" ref="AX202" ca="1">IF(INDIRECT(ADDRESS(3+$AM202,12,,,"var"))&lt;&gt;"Mg",INDIRECT(ADDRESS(3+$AM202,12,,,"var")),NULL)</f>
        <v>8.32</v>
      </c>
      <c r="AY202" s="61" cm="1">
        <f t="array" aca="1" ref="AY202" ca="1">IF(INDIRECT(ADDRESS(3+$AM202,13,,,"var"))&lt;&gt;"&lt;=&gt;",INDIRECT(ADDRESS(3+$AM202,13,,,"var")),NULL)</f>
        <v>0</v>
      </c>
      <c r="AZ202" s="61" cm="1">
        <f t="array" aca="1" ref="AZ202" ca="1">IF(INDIRECT(ADDRESS(3+$AM202,14,,,"var"))&lt;&gt;"Be",INDIRECT(ADDRESS(3+$AM202,14,,,"var")),NULL)</f>
        <v>0</v>
      </c>
      <c r="BA202" s="61" cm="1">
        <f t="array" aca="1" ref="BA202" ca="1">IF(INDIRECT(ADDRESS(3+$AM202,15,,,"var"))&lt;&gt;"&lt;=&gt;",INDIRECT(ADDRESS(3+$AM202,15,,,"var")),NULL)</f>
        <v>0</v>
      </c>
      <c r="BB202" s="61" cm="1">
        <f t="array" aca="1" ref="BB202" ca="1">IF(INDIRECT(ADDRESS(3+$AM202,16,,,"var"))&lt;&gt;"Zn",INDIRECT(ADDRESS(3+$AM202,16,,,"var")),NULL)</f>
        <v>0</v>
      </c>
      <c r="BC202" s="61" t="str" cm="1">
        <f t="array" aca="1" ref="BC202" ca="1">IF(INDIRECT(ADDRESS(3+$AM202,17,,,"var"))&lt;&gt;"&lt;=&gt;",INDIRECT(ADDRESS(3+$AM202,17,,,"var")),NULL)</f>
        <v>&lt;</v>
      </c>
      <c r="BD202" s="61" cm="1">
        <f t="array" aca="1" ref="BD202" ca="1">IF(INDIRECT(ADDRESS(3+$AM202,18,,,"var"))&lt;&gt;"Ti",INDIRECT(ADDRESS(3+$AM202,18,,,"var")),NULL)</f>
        <v>0.01</v>
      </c>
      <c r="BE202" s="64" cm="1">
        <f t="array" aca="1" ref="BE202" ca="1">IF(INDIRECT(ADDRESS(3+$AM202,19,,,"var"))&lt;&gt;"D10",INDIRECT(ADDRESS(3+$AM202,19,,,"var")),NULL)</f>
        <v>0</v>
      </c>
      <c r="BF202" s="64" cm="1">
        <f t="array" aca="1" ref="BF202" ca="1">IF(INDIRECT(ADDRESS(3+$AM202,20,,,"var"))&lt;&gt;"D50",INDIRECT(ADDRESS(3+$AM202,20,,,"var")),NULL)</f>
        <v>0</v>
      </c>
      <c r="BG202" s="64" cm="1">
        <f t="array" aca="1" ref="BG202" ca="1">IF(INDIRECT(ADDRESS(3+$AM202,21,,,"var"))&lt;&gt;"D90",INDIRECT(ADDRESS(3+$AM202,21,,,"var")),NULL)</f>
        <v>0</v>
      </c>
      <c r="BH202" s="64" cm="1">
        <f t="array" aca="1" ref="BH202" ca="1">IF(INDIRECT(ADDRESS(3+$AM202,22,,,"var"))&lt;&gt;"Carney Funnel (s/50g)",INDIRECT(ADDRESS(3+$AM202,22,,,"var")),NULL)</f>
        <v>0</v>
      </c>
      <c r="BI202" s="64" cm="1">
        <f t="array" aca="1" ref="BI202" ca="1">IF(INDIRECT(ADDRESS(3+$AM202,23,,,"var"))&lt;&gt;"Schuttdichte",INDIRECT(ADDRESS(3+$AM202,23,,,"var")),NULL)</f>
        <v>0</v>
      </c>
      <c r="BJ202" s="64" cm="1">
        <f t="array" aca="1" ref="BJ202" ca="1">IF(INDIRECT(ADDRESS(3+$AM202,24,,,"var"))&lt;&gt;"Klopfdichte",INDIRECT(ADDRESS(3+$AM202,24,,,"var")),NULL)</f>
        <v>0</v>
      </c>
      <c r="BK202" s="81"/>
      <c r="BL202" t="str">
        <f>var!AB$4</f>
        <v>parameter and powder check</v>
      </c>
      <c r="BM202" s="93">
        <v>20190328</v>
      </c>
      <c r="BO202"/>
    </row>
    <row r="203" spans="1:67">
      <c r="A203" s="75">
        <v>4</v>
      </c>
      <c r="B203" s="75">
        <v>129</v>
      </c>
      <c r="C203" s="10" t="str">
        <f>var!Z$5</f>
        <v>Aconity</v>
      </c>
      <c r="D203" s="10" t="str">
        <f>var!AG$6</f>
        <v>Alaf parameter development</v>
      </c>
      <c r="E203" s="10">
        <v>300</v>
      </c>
      <c r="F203" s="11">
        <v>1500</v>
      </c>
      <c r="G203" s="93">
        <v>30</v>
      </c>
      <c r="H203" s="93">
        <v>0.19</v>
      </c>
      <c r="I203" s="93">
        <v>30</v>
      </c>
      <c r="J203" s="10" t="str">
        <f>var!AD$2</f>
        <v>Density cube</v>
      </c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>
        <f t="shared" si="6"/>
        <v>30.780000000000005</v>
      </c>
      <c r="AI203" s="81">
        <f t="shared" si="7"/>
        <v>35.087719298245609</v>
      </c>
      <c r="AJ203" s="81"/>
      <c r="AK203" s="92">
        <v>90.84</v>
      </c>
      <c r="AL203" s="28" t="str" cm="1">
        <f t="array" aca="1" ref="AL203" ca="1">IF(INDIRECT(ADDRESS(3+AM203,2,,,"var"))&lt;&gt;"Name of powder",INDIRECT(ADDRESS(3+AM203,2,,,"var")),NULL)</f>
        <v>AlMgty80</v>
      </c>
      <c r="AM203" s="77">
        <v>-1</v>
      </c>
      <c r="AN203" s="81"/>
      <c r="AO203" s="61" cm="1">
        <f t="array" aca="1" ref="AO203" ca="1">IF(INDIRECT(ADDRESS(3+$AM203,3,,,"var"))&lt;&gt;"&lt;=&gt;",INDIRECT(ADDRESS(3+$AM203,3,,,"var")),NULL)</f>
        <v>0</v>
      </c>
      <c r="AP203" s="61" cm="1">
        <f t="array" aca="1" ref="AP203" ca="1">IF(INDIRECT(ADDRESS(3+$AM203,4,,,"var"))&lt;&gt;"Si",INDIRECT(ADDRESS(3+$AM203,4,,,"var")),NULL)</f>
        <v>0</v>
      </c>
      <c r="AQ203" s="61" cm="1">
        <f t="array" aca="1" ref="AQ203" ca="1">IF(INDIRECT(ADDRESS(3+$AM203,5,,,"var"))&lt;&gt;"&lt;=&gt;",INDIRECT(ADDRESS(3+$AM203,5,,,"var")),NULL)</f>
        <v>0</v>
      </c>
      <c r="AR203" s="61" cm="1">
        <f t="array" aca="1" ref="AR203" ca="1">IF(INDIRECT(ADDRESS(3+$AM203,6,,,"var"))&lt;&gt;"Fe",INDIRECT(ADDRESS(3+$AM203,6,,,"var")),NULL)</f>
        <v>0.15</v>
      </c>
      <c r="AS203" s="61" t="str" cm="1">
        <f t="array" aca="1" ref="AS203" ca="1">IF(INDIRECT(ADDRESS(3+$AM203,7,,,"var"))&lt;&gt;"&lt;=&gt;",INDIRECT(ADDRESS(3+$AM203,7,,,"var")),NULL)</f>
        <v>&lt;</v>
      </c>
      <c r="AT203" s="61" cm="1">
        <f t="array" aca="1" ref="AT203" ca="1">IF(INDIRECT(ADDRESS(3+$AM203,8,,,"var"))&lt;&gt;"Cu",INDIRECT(ADDRESS(3+$AM203,8,,,"var")),NULL)</f>
        <v>0.01</v>
      </c>
      <c r="AU203" s="61" cm="1">
        <f t="array" aca="1" ref="AU203" ca="1">IF(INDIRECT(ADDRESS(3+$AM203,9,,,"var"))&lt;&gt;"&lt;=&gt;",INDIRECT(ADDRESS(3+$AM203,9,,,"var")),NULL)</f>
        <v>0</v>
      </c>
      <c r="AV203" s="61" cm="1">
        <f t="array" aca="1" ref="AV203" ca="1">IF(INDIRECT(ADDRESS(3+$AM203,10,,,"var"))&lt;&gt;"Mn",INDIRECT(ADDRESS(3+$AM203,10,,,"var")),NULL)</f>
        <v>0</v>
      </c>
      <c r="AW203" s="61" cm="1">
        <f t="array" aca="1" ref="AW203" ca="1">IF(INDIRECT(ADDRESS(3+$AM203,11,,,"var"))&lt;&gt;"&lt;=&gt;",INDIRECT(ADDRESS(3+$AM203,11,,,"var")),NULL)</f>
        <v>0</v>
      </c>
      <c r="AX203" s="61" cm="1">
        <f t="array" aca="1" ref="AX203" ca="1">IF(INDIRECT(ADDRESS(3+$AM203,12,,,"var"))&lt;&gt;"Mg",INDIRECT(ADDRESS(3+$AM203,12,,,"var")),NULL)</f>
        <v>8.32</v>
      </c>
      <c r="AY203" s="61" cm="1">
        <f t="array" aca="1" ref="AY203" ca="1">IF(INDIRECT(ADDRESS(3+$AM203,13,,,"var"))&lt;&gt;"&lt;=&gt;",INDIRECT(ADDRESS(3+$AM203,13,,,"var")),NULL)</f>
        <v>0</v>
      </c>
      <c r="AZ203" s="61" cm="1">
        <f t="array" aca="1" ref="AZ203" ca="1">IF(INDIRECT(ADDRESS(3+$AM203,14,,,"var"))&lt;&gt;"Be",INDIRECT(ADDRESS(3+$AM203,14,,,"var")),NULL)</f>
        <v>0</v>
      </c>
      <c r="BA203" s="61" cm="1">
        <f t="array" aca="1" ref="BA203" ca="1">IF(INDIRECT(ADDRESS(3+$AM203,15,,,"var"))&lt;&gt;"&lt;=&gt;",INDIRECT(ADDRESS(3+$AM203,15,,,"var")),NULL)</f>
        <v>0</v>
      </c>
      <c r="BB203" s="61" cm="1">
        <f t="array" aca="1" ref="BB203" ca="1">IF(INDIRECT(ADDRESS(3+$AM203,16,,,"var"))&lt;&gt;"Zn",INDIRECT(ADDRESS(3+$AM203,16,,,"var")),NULL)</f>
        <v>0</v>
      </c>
      <c r="BC203" s="61" t="str" cm="1">
        <f t="array" aca="1" ref="BC203" ca="1">IF(INDIRECT(ADDRESS(3+$AM203,17,,,"var"))&lt;&gt;"&lt;=&gt;",INDIRECT(ADDRESS(3+$AM203,17,,,"var")),NULL)</f>
        <v>&lt;</v>
      </c>
      <c r="BD203" s="61" cm="1">
        <f t="array" aca="1" ref="BD203" ca="1">IF(INDIRECT(ADDRESS(3+$AM203,18,,,"var"))&lt;&gt;"Ti",INDIRECT(ADDRESS(3+$AM203,18,,,"var")),NULL)</f>
        <v>0.01</v>
      </c>
      <c r="BE203" s="64" cm="1">
        <f t="array" aca="1" ref="BE203" ca="1">IF(INDIRECT(ADDRESS(3+$AM203,19,,,"var"))&lt;&gt;"D10",INDIRECT(ADDRESS(3+$AM203,19,,,"var")),NULL)</f>
        <v>0</v>
      </c>
      <c r="BF203" s="64" cm="1">
        <f t="array" aca="1" ref="BF203" ca="1">IF(INDIRECT(ADDRESS(3+$AM203,20,,,"var"))&lt;&gt;"D50",INDIRECT(ADDRESS(3+$AM203,20,,,"var")),NULL)</f>
        <v>0</v>
      </c>
      <c r="BG203" s="64" cm="1">
        <f t="array" aca="1" ref="BG203" ca="1">IF(INDIRECT(ADDRESS(3+$AM203,21,,,"var"))&lt;&gt;"D90",INDIRECT(ADDRESS(3+$AM203,21,,,"var")),NULL)</f>
        <v>0</v>
      </c>
      <c r="BH203" s="64" cm="1">
        <f t="array" aca="1" ref="BH203" ca="1">IF(INDIRECT(ADDRESS(3+$AM203,22,,,"var"))&lt;&gt;"Carney Funnel (s/50g)",INDIRECT(ADDRESS(3+$AM203,22,,,"var")),NULL)</f>
        <v>0</v>
      </c>
      <c r="BI203" s="64" cm="1">
        <f t="array" aca="1" ref="BI203" ca="1">IF(INDIRECT(ADDRESS(3+$AM203,23,,,"var"))&lt;&gt;"Schuttdichte",INDIRECT(ADDRESS(3+$AM203,23,,,"var")),NULL)</f>
        <v>0</v>
      </c>
      <c r="BJ203" s="64" cm="1">
        <f t="array" aca="1" ref="BJ203" ca="1">IF(INDIRECT(ADDRESS(3+$AM203,24,,,"var"))&lt;&gt;"Klopfdichte",INDIRECT(ADDRESS(3+$AM203,24,,,"var")),NULL)</f>
        <v>0</v>
      </c>
      <c r="BK203" s="81"/>
      <c r="BL203" t="str">
        <f>var!AB$4</f>
        <v>parameter and powder check</v>
      </c>
      <c r="BM203" s="93">
        <v>20190321</v>
      </c>
      <c r="BO203"/>
    </row>
    <row r="204" spans="1:67">
      <c r="A204" s="75">
        <v>4</v>
      </c>
      <c r="B204" s="75">
        <v>130</v>
      </c>
      <c r="C204" s="10" t="str">
        <f>var!Z$5</f>
        <v>Aconity</v>
      </c>
      <c r="D204" s="10" t="str">
        <f>var!AG$6</f>
        <v>Alaf parameter development</v>
      </c>
      <c r="E204" s="10">
        <v>400</v>
      </c>
      <c r="F204" s="11">
        <v>1500</v>
      </c>
      <c r="G204" s="93">
        <v>30</v>
      </c>
      <c r="H204" s="93">
        <v>0.19</v>
      </c>
      <c r="I204" s="93">
        <v>400</v>
      </c>
      <c r="J204" s="10" t="str">
        <f>var!AD$2</f>
        <v>Density cube</v>
      </c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>
        <f t="shared" si="6"/>
        <v>30.780000000000005</v>
      </c>
      <c r="AI204" s="81">
        <f t="shared" si="7"/>
        <v>46.783625730994146</v>
      </c>
      <c r="AJ204" s="81"/>
      <c r="AK204" s="92">
        <v>89.49</v>
      </c>
      <c r="AL204" s="81" t="str" cm="1">
        <f t="array" aca="1" ref="AL204" ca="1">IF(INDIRECT(ADDRESS(3+AM204,2,,,"var"))&lt;&gt;"Name of powder",INDIRECT(ADDRESS(3+AM204,2,,,"var")),NULL)</f>
        <v>AlMgty80</v>
      </c>
      <c r="AM204" s="77">
        <v>-1</v>
      </c>
      <c r="AN204" s="81"/>
      <c r="AO204" s="61" cm="1">
        <f t="array" aca="1" ref="AO204" ca="1">IF(INDIRECT(ADDRESS(3+$AM204,3,,,"var"))&lt;&gt;"&lt;=&gt;",INDIRECT(ADDRESS(3+$AM204,3,,,"var")),NULL)</f>
        <v>0</v>
      </c>
      <c r="AP204" s="61" cm="1">
        <f t="array" aca="1" ref="AP204" ca="1">IF(INDIRECT(ADDRESS(3+$AM204,4,,,"var"))&lt;&gt;"Si",INDIRECT(ADDRESS(3+$AM204,4,,,"var")),NULL)</f>
        <v>0</v>
      </c>
      <c r="AQ204" s="61" cm="1">
        <f t="array" aca="1" ref="AQ204" ca="1">IF(INDIRECT(ADDRESS(3+$AM204,5,,,"var"))&lt;&gt;"&lt;=&gt;",INDIRECT(ADDRESS(3+$AM204,5,,,"var")),NULL)</f>
        <v>0</v>
      </c>
      <c r="AR204" s="61" cm="1">
        <f t="array" aca="1" ref="AR204" ca="1">IF(INDIRECT(ADDRESS(3+$AM204,6,,,"var"))&lt;&gt;"Fe",INDIRECT(ADDRESS(3+$AM204,6,,,"var")),NULL)</f>
        <v>0.15</v>
      </c>
      <c r="AS204" s="61" t="str" cm="1">
        <f t="array" aca="1" ref="AS204" ca="1">IF(INDIRECT(ADDRESS(3+$AM204,7,,,"var"))&lt;&gt;"&lt;=&gt;",INDIRECT(ADDRESS(3+$AM204,7,,,"var")),NULL)</f>
        <v>&lt;</v>
      </c>
      <c r="AT204" s="61" cm="1">
        <f t="array" aca="1" ref="AT204" ca="1">IF(INDIRECT(ADDRESS(3+$AM204,8,,,"var"))&lt;&gt;"Cu",INDIRECT(ADDRESS(3+$AM204,8,,,"var")),NULL)</f>
        <v>0.01</v>
      </c>
      <c r="AU204" s="61" cm="1">
        <f t="array" aca="1" ref="AU204" ca="1">IF(INDIRECT(ADDRESS(3+$AM204,9,,,"var"))&lt;&gt;"&lt;=&gt;",INDIRECT(ADDRESS(3+$AM204,9,,,"var")),NULL)</f>
        <v>0</v>
      </c>
      <c r="AV204" s="61" cm="1">
        <f t="array" aca="1" ref="AV204" ca="1">IF(INDIRECT(ADDRESS(3+$AM204,10,,,"var"))&lt;&gt;"Mn",INDIRECT(ADDRESS(3+$AM204,10,,,"var")),NULL)</f>
        <v>0</v>
      </c>
      <c r="AW204" s="61" cm="1">
        <f t="array" aca="1" ref="AW204" ca="1">IF(INDIRECT(ADDRESS(3+$AM204,11,,,"var"))&lt;&gt;"&lt;=&gt;",INDIRECT(ADDRESS(3+$AM204,11,,,"var")),NULL)</f>
        <v>0</v>
      </c>
      <c r="AX204" s="61" cm="1">
        <f t="array" aca="1" ref="AX204" ca="1">IF(INDIRECT(ADDRESS(3+$AM204,12,,,"var"))&lt;&gt;"Mg",INDIRECT(ADDRESS(3+$AM204,12,,,"var")),NULL)</f>
        <v>8.32</v>
      </c>
      <c r="AY204" s="61" cm="1">
        <f t="array" aca="1" ref="AY204" ca="1">IF(INDIRECT(ADDRESS(3+$AM204,13,,,"var"))&lt;&gt;"&lt;=&gt;",INDIRECT(ADDRESS(3+$AM204,13,,,"var")),NULL)</f>
        <v>0</v>
      </c>
      <c r="AZ204" s="61" cm="1">
        <f t="array" aca="1" ref="AZ204" ca="1">IF(INDIRECT(ADDRESS(3+$AM204,14,,,"var"))&lt;&gt;"Be",INDIRECT(ADDRESS(3+$AM204,14,,,"var")),NULL)</f>
        <v>0</v>
      </c>
      <c r="BA204" s="61" cm="1">
        <f t="array" aca="1" ref="BA204" ca="1">IF(INDIRECT(ADDRESS(3+$AM204,15,,,"var"))&lt;&gt;"&lt;=&gt;",INDIRECT(ADDRESS(3+$AM204,15,,,"var")),NULL)</f>
        <v>0</v>
      </c>
      <c r="BB204" s="61" cm="1">
        <f t="array" aca="1" ref="BB204" ca="1">IF(INDIRECT(ADDRESS(3+$AM204,16,,,"var"))&lt;&gt;"Zn",INDIRECT(ADDRESS(3+$AM204,16,,,"var")),NULL)</f>
        <v>0</v>
      </c>
      <c r="BC204" s="61" t="str" cm="1">
        <f t="array" aca="1" ref="BC204" ca="1">IF(INDIRECT(ADDRESS(3+$AM204,17,,,"var"))&lt;&gt;"&lt;=&gt;",INDIRECT(ADDRESS(3+$AM204,17,,,"var")),NULL)</f>
        <v>&lt;</v>
      </c>
      <c r="BD204" s="61" cm="1">
        <f t="array" aca="1" ref="BD204" ca="1">IF(INDIRECT(ADDRESS(3+$AM204,18,,,"var"))&lt;&gt;"Ti",INDIRECT(ADDRESS(3+$AM204,18,,,"var")),NULL)</f>
        <v>0.01</v>
      </c>
      <c r="BE204" s="64" cm="1">
        <f t="array" aca="1" ref="BE204" ca="1">IF(INDIRECT(ADDRESS(3+$AM204,19,,,"var"))&lt;&gt;"D10",INDIRECT(ADDRESS(3+$AM204,19,,,"var")),NULL)</f>
        <v>0</v>
      </c>
      <c r="BF204" s="64" cm="1">
        <f t="array" aca="1" ref="BF204" ca="1">IF(INDIRECT(ADDRESS(3+$AM204,20,,,"var"))&lt;&gt;"D50",INDIRECT(ADDRESS(3+$AM204,20,,,"var")),NULL)</f>
        <v>0</v>
      </c>
      <c r="BG204" s="64" cm="1">
        <f t="array" aca="1" ref="BG204" ca="1">IF(INDIRECT(ADDRESS(3+$AM204,21,,,"var"))&lt;&gt;"D90",INDIRECT(ADDRESS(3+$AM204,21,,,"var")),NULL)</f>
        <v>0</v>
      </c>
      <c r="BH204" s="64" cm="1">
        <f t="array" aca="1" ref="BH204" ca="1">IF(INDIRECT(ADDRESS(3+$AM204,22,,,"var"))&lt;&gt;"Carney Funnel (s/50g)",INDIRECT(ADDRESS(3+$AM204,22,,,"var")),NULL)</f>
        <v>0</v>
      </c>
      <c r="BI204" s="64" cm="1">
        <f t="array" aca="1" ref="BI204" ca="1">IF(INDIRECT(ADDRESS(3+$AM204,23,,,"var"))&lt;&gt;"Schuttdichte",INDIRECT(ADDRESS(3+$AM204,23,,,"var")),NULL)</f>
        <v>0</v>
      </c>
      <c r="BJ204" s="64" cm="1">
        <f t="array" aca="1" ref="BJ204" ca="1">IF(INDIRECT(ADDRESS(3+$AM204,24,,,"var"))&lt;&gt;"Klopfdichte",INDIRECT(ADDRESS(3+$AM204,24,,,"var")),NULL)</f>
        <v>0</v>
      </c>
      <c r="BK204" s="81"/>
      <c r="BL204" t="str">
        <f>var!AB$4</f>
        <v>parameter and powder check</v>
      </c>
      <c r="BM204" s="93">
        <v>20190329</v>
      </c>
      <c r="BO204"/>
    </row>
    <row r="205" spans="1:67">
      <c r="A205" s="75">
        <v>4</v>
      </c>
      <c r="B205" s="75">
        <v>131</v>
      </c>
      <c r="C205" s="10" t="str">
        <f>var!Z$5</f>
        <v>Aconity</v>
      </c>
      <c r="D205" s="10" t="str">
        <f>var!AG$6</f>
        <v>Alaf parameter development</v>
      </c>
      <c r="E205" s="10">
        <v>400</v>
      </c>
      <c r="F205" s="11">
        <v>1500</v>
      </c>
      <c r="G205" s="93">
        <v>30</v>
      </c>
      <c r="H205" s="93">
        <v>0.1</v>
      </c>
      <c r="I205" s="93">
        <v>30</v>
      </c>
      <c r="J205" s="10" t="str">
        <f>var!AD$2</f>
        <v>Density cube</v>
      </c>
      <c r="L205" s="81"/>
      <c r="M205" s="28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23">
        <f t="shared" si="6"/>
        <v>16.2</v>
      </c>
      <c r="AI205" s="23">
        <f t="shared" si="7"/>
        <v>88.888888888888886</v>
      </c>
      <c r="AJ205" s="81"/>
      <c r="AK205" s="92">
        <v>89.49</v>
      </c>
      <c r="AL205" s="28" t="str" cm="1">
        <f t="array" aca="1" ref="AL205" ca="1">IF(INDIRECT(ADDRESS(3+AM205,2,,,"var"))&lt;&gt;"Name of powder",INDIRECT(ADDRESS(3+AM205,2,,,"var")),NULL)</f>
        <v>AlMgty80</v>
      </c>
      <c r="AM205" s="77">
        <v>-1</v>
      </c>
      <c r="AN205" s="81"/>
      <c r="AO205" s="61" cm="1">
        <f t="array" aca="1" ref="AO205" ca="1">IF(INDIRECT(ADDRESS(3+$AM205,3,,,"var"))&lt;&gt;"&lt;=&gt;",INDIRECT(ADDRESS(3+$AM205,3,,,"var")),NULL)</f>
        <v>0</v>
      </c>
      <c r="AP205" s="61" cm="1">
        <f t="array" aca="1" ref="AP205" ca="1">IF(INDIRECT(ADDRESS(3+$AM205,4,,,"var"))&lt;&gt;"Si",INDIRECT(ADDRESS(3+$AM205,4,,,"var")),NULL)</f>
        <v>0</v>
      </c>
      <c r="AQ205" s="61" cm="1">
        <f t="array" aca="1" ref="AQ205" ca="1">IF(INDIRECT(ADDRESS(3+$AM205,5,,,"var"))&lt;&gt;"&lt;=&gt;",INDIRECT(ADDRESS(3+$AM205,5,,,"var")),NULL)</f>
        <v>0</v>
      </c>
      <c r="AR205" s="61" cm="1">
        <f t="array" aca="1" ref="AR205" ca="1">IF(INDIRECT(ADDRESS(3+$AM205,6,,,"var"))&lt;&gt;"Fe",INDIRECT(ADDRESS(3+$AM205,6,,,"var")),NULL)</f>
        <v>0.15</v>
      </c>
      <c r="AS205" s="61" t="str" cm="1">
        <f t="array" aca="1" ref="AS205" ca="1">IF(INDIRECT(ADDRESS(3+$AM205,7,,,"var"))&lt;&gt;"&lt;=&gt;",INDIRECT(ADDRESS(3+$AM205,7,,,"var")),NULL)</f>
        <v>&lt;</v>
      </c>
      <c r="AT205" s="61" cm="1">
        <f t="array" aca="1" ref="AT205" ca="1">IF(INDIRECT(ADDRESS(3+$AM205,8,,,"var"))&lt;&gt;"Cu",INDIRECT(ADDRESS(3+$AM205,8,,,"var")),NULL)</f>
        <v>0.01</v>
      </c>
      <c r="AU205" s="61" cm="1">
        <f t="array" aca="1" ref="AU205" ca="1">IF(INDIRECT(ADDRESS(3+$AM205,9,,,"var"))&lt;&gt;"&lt;=&gt;",INDIRECT(ADDRESS(3+$AM205,9,,,"var")),NULL)</f>
        <v>0</v>
      </c>
      <c r="AV205" s="61" cm="1">
        <f t="array" aca="1" ref="AV205" ca="1">IF(INDIRECT(ADDRESS(3+$AM205,10,,,"var"))&lt;&gt;"Mn",INDIRECT(ADDRESS(3+$AM205,10,,,"var")),NULL)</f>
        <v>0</v>
      </c>
      <c r="AW205" s="61" cm="1">
        <f t="array" aca="1" ref="AW205" ca="1">IF(INDIRECT(ADDRESS(3+$AM205,11,,,"var"))&lt;&gt;"&lt;=&gt;",INDIRECT(ADDRESS(3+$AM205,11,,,"var")),NULL)</f>
        <v>0</v>
      </c>
      <c r="AX205" s="61" cm="1">
        <f t="array" aca="1" ref="AX205" ca="1">IF(INDIRECT(ADDRESS(3+$AM205,12,,,"var"))&lt;&gt;"Mg",INDIRECT(ADDRESS(3+$AM205,12,,,"var")),NULL)</f>
        <v>8.32</v>
      </c>
      <c r="AY205" s="61" cm="1">
        <f t="array" aca="1" ref="AY205" ca="1">IF(INDIRECT(ADDRESS(3+$AM205,13,,,"var"))&lt;&gt;"&lt;=&gt;",INDIRECT(ADDRESS(3+$AM205,13,,,"var")),NULL)</f>
        <v>0</v>
      </c>
      <c r="AZ205" s="61" cm="1">
        <f t="array" aca="1" ref="AZ205" ca="1">IF(INDIRECT(ADDRESS(3+$AM205,14,,,"var"))&lt;&gt;"Be",INDIRECT(ADDRESS(3+$AM205,14,,,"var")),NULL)</f>
        <v>0</v>
      </c>
      <c r="BA205" s="61" cm="1">
        <f t="array" aca="1" ref="BA205" ca="1">IF(INDIRECT(ADDRESS(3+$AM205,15,,,"var"))&lt;&gt;"&lt;=&gt;",INDIRECT(ADDRESS(3+$AM205,15,,,"var")),NULL)</f>
        <v>0</v>
      </c>
      <c r="BB205" s="61" cm="1">
        <f t="array" aca="1" ref="BB205" ca="1">IF(INDIRECT(ADDRESS(3+$AM205,16,,,"var"))&lt;&gt;"Zn",INDIRECT(ADDRESS(3+$AM205,16,,,"var")),NULL)</f>
        <v>0</v>
      </c>
      <c r="BC205" s="61" t="str" cm="1">
        <f t="array" aca="1" ref="BC205" ca="1">IF(INDIRECT(ADDRESS(3+$AM205,17,,,"var"))&lt;&gt;"&lt;=&gt;",INDIRECT(ADDRESS(3+$AM205,17,,,"var")),NULL)</f>
        <v>&lt;</v>
      </c>
      <c r="BD205" s="61" cm="1">
        <f t="array" aca="1" ref="BD205" ca="1">IF(INDIRECT(ADDRESS(3+$AM205,18,,,"var"))&lt;&gt;"Ti",INDIRECT(ADDRESS(3+$AM205,18,,,"var")),NULL)</f>
        <v>0.01</v>
      </c>
      <c r="BE205" s="64" cm="1">
        <f t="array" aca="1" ref="BE205" ca="1">IF(INDIRECT(ADDRESS(3+$AM205,19,,,"var"))&lt;&gt;"D10",INDIRECT(ADDRESS(3+$AM205,19,,,"var")),NULL)</f>
        <v>0</v>
      </c>
      <c r="BF205" s="64" cm="1">
        <f t="array" aca="1" ref="BF205" ca="1">IF(INDIRECT(ADDRESS(3+$AM205,20,,,"var"))&lt;&gt;"D50",INDIRECT(ADDRESS(3+$AM205,20,,,"var")),NULL)</f>
        <v>0</v>
      </c>
      <c r="BG205" s="64" cm="1">
        <f t="array" aca="1" ref="BG205" ca="1">IF(INDIRECT(ADDRESS(3+$AM205,21,,,"var"))&lt;&gt;"D90",INDIRECT(ADDRESS(3+$AM205,21,,,"var")),NULL)</f>
        <v>0</v>
      </c>
      <c r="BH205" s="64" cm="1">
        <f t="array" aca="1" ref="BH205" ca="1">IF(INDIRECT(ADDRESS(3+$AM205,22,,,"var"))&lt;&gt;"Carney Funnel (s/50g)",INDIRECT(ADDRESS(3+$AM205,22,,,"var")),NULL)</f>
        <v>0</v>
      </c>
      <c r="BI205" s="64" cm="1">
        <f t="array" aca="1" ref="BI205" ca="1">IF(INDIRECT(ADDRESS(3+$AM205,23,,,"var"))&lt;&gt;"Schuttdichte",INDIRECT(ADDRESS(3+$AM205,23,,,"var")),NULL)</f>
        <v>0</v>
      </c>
      <c r="BJ205" s="64" cm="1">
        <f t="array" aca="1" ref="BJ205" ca="1">IF(INDIRECT(ADDRESS(3+$AM205,24,,,"var"))&lt;&gt;"Klopfdichte",INDIRECT(ADDRESS(3+$AM205,24,,,"var")),NULL)</f>
        <v>0</v>
      </c>
      <c r="BK205" s="81"/>
      <c r="BL205" t="str">
        <f>var!AB$4</f>
        <v>parameter and powder check</v>
      </c>
      <c r="BM205" s="93">
        <v>20190321</v>
      </c>
      <c r="BO205"/>
    </row>
    <row r="206" spans="1:67">
      <c r="A206" s="75">
        <v>4</v>
      </c>
      <c r="B206" s="75">
        <v>132</v>
      </c>
      <c r="C206" s="10" t="str">
        <f>var!Z$5</f>
        <v>Aconity</v>
      </c>
      <c r="D206" s="10" t="str">
        <f>var!AG$6</f>
        <v>Alaf parameter development</v>
      </c>
      <c r="E206" s="10">
        <v>300</v>
      </c>
      <c r="F206" s="11">
        <v>1000</v>
      </c>
      <c r="G206" s="93">
        <v>30</v>
      </c>
      <c r="H206" s="93">
        <v>0.19</v>
      </c>
      <c r="I206" s="93">
        <v>400</v>
      </c>
      <c r="J206" s="10" t="str">
        <f>var!AD$2</f>
        <v>Density cube</v>
      </c>
      <c r="L206" s="81"/>
      <c r="M206" s="28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23">
        <f t="shared" si="6"/>
        <v>20.52</v>
      </c>
      <c r="AI206" s="23">
        <f t="shared" si="7"/>
        <v>52.631578947368418</v>
      </c>
      <c r="AJ206" s="81"/>
      <c r="AK206" s="92">
        <v>89.29</v>
      </c>
      <c r="AL206" s="81" t="str" cm="1">
        <f t="array" aca="1" ref="AL206" ca="1">IF(INDIRECT(ADDRESS(3+AM206,2,,,"var"))&lt;&gt;"Name of powder",INDIRECT(ADDRESS(3+AM206,2,,,"var")),NULL)</f>
        <v>AlMgty80</v>
      </c>
      <c r="AM206" s="77">
        <v>-1</v>
      </c>
      <c r="AN206" s="81"/>
      <c r="AO206" s="61" cm="1">
        <f t="array" aca="1" ref="AO206" ca="1">IF(INDIRECT(ADDRESS(3+$AM206,3,,,"var"))&lt;&gt;"&lt;=&gt;",INDIRECT(ADDRESS(3+$AM206,3,,,"var")),NULL)</f>
        <v>0</v>
      </c>
      <c r="AP206" s="61" cm="1">
        <f t="array" aca="1" ref="AP206" ca="1">IF(INDIRECT(ADDRESS(3+$AM206,4,,,"var"))&lt;&gt;"Si",INDIRECT(ADDRESS(3+$AM206,4,,,"var")),NULL)</f>
        <v>0</v>
      </c>
      <c r="AQ206" s="61" cm="1">
        <f t="array" aca="1" ref="AQ206" ca="1">IF(INDIRECT(ADDRESS(3+$AM206,5,,,"var"))&lt;&gt;"&lt;=&gt;",INDIRECT(ADDRESS(3+$AM206,5,,,"var")),NULL)</f>
        <v>0</v>
      </c>
      <c r="AR206" s="61" cm="1">
        <f t="array" aca="1" ref="AR206" ca="1">IF(INDIRECT(ADDRESS(3+$AM206,6,,,"var"))&lt;&gt;"Fe",INDIRECT(ADDRESS(3+$AM206,6,,,"var")),NULL)</f>
        <v>0.15</v>
      </c>
      <c r="AS206" s="61" t="str" cm="1">
        <f t="array" aca="1" ref="AS206" ca="1">IF(INDIRECT(ADDRESS(3+$AM206,7,,,"var"))&lt;&gt;"&lt;=&gt;",INDIRECT(ADDRESS(3+$AM206,7,,,"var")),NULL)</f>
        <v>&lt;</v>
      </c>
      <c r="AT206" s="61" cm="1">
        <f t="array" aca="1" ref="AT206" ca="1">IF(INDIRECT(ADDRESS(3+$AM206,8,,,"var"))&lt;&gt;"Cu",INDIRECT(ADDRESS(3+$AM206,8,,,"var")),NULL)</f>
        <v>0.01</v>
      </c>
      <c r="AU206" s="61" cm="1">
        <f t="array" aca="1" ref="AU206" ca="1">IF(INDIRECT(ADDRESS(3+$AM206,9,,,"var"))&lt;&gt;"&lt;=&gt;",INDIRECT(ADDRESS(3+$AM206,9,,,"var")),NULL)</f>
        <v>0</v>
      </c>
      <c r="AV206" s="61" cm="1">
        <f t="array" aca="1" ref="AV206" ca="1">IF(INDIRECT(ADDRESS(3+$AM206,10,,,"var"))&lt;&gt;"Mn",INDIRECT(ADDRESS(3+$AM206,10,,,"var")),NULL)</f>
        <v>0</v>
      </c>
      <c r="AW206" s="61" cm="1">
        <f t="array" aca="1" ref="AW206" ca="1">IF(INDIRECT(ADDRESS(3+$AM206,11,,,"var"))&lt;&gt;"&lt;=&gt;",INDIRECT(ADDRESS(3+$AM206,11,,,"var")),NULL)</f>
        <v>0</v>
      </c>
      <c r="AX206" s="61" cm="1">
        <f t="array" aca="1" ref="AX206" ca="1">IF(INDIRECT(ADDRESS(3+$AM206,12,,,"var"))&lt;&gt;"Mg",INDIRECT(ADDRESS(3+$AM206,12,,,"var")),NULL)</f>
        <v>8.32</v>
      </c>
      <c r="AY206" s="61" cm="1">
        <f t="array" aca="1" ref="AY206" ca="1">IF(INDIRECT(ADDRESS(3+$AM206,13,,,"var"))&lt;&gt;"&lt;=&gt;",INDIRECT(ADDRESS(3+$AM206,13,,,"var")),NULL)</f>
        <v>0</v>
      </c>
      <c r="AZ206" s="61" cm="1">
        <f t="array" aca="1" ref="AZ206" ca="1">IF(INDIRECT(ADDRESS(3+$AM206,14,,,"var"))&lt;&gt;"Be",INDIRECT(ADDRESS(3+$AM206,14,,,"var")),NULL)</f>
        <v>0</v>
      </c>
      <c r="BA206" s="61" cm="1">
        <f t="array" aca="1" ref="BA206" ca="1">IF(INDIRECT(ADDRESS(3+$AM206,15,,,"var"))&lt;&gt;"&lt;=&gt;",INDIRECT(ADDRESS(3+$AM206,15,,,"var")),NULL)</f>
        <v>0</v>
      </c>
      <c r="BB206" s="61" cm="1">
        <f t="array" aca="1" ref="BB206" ca="1">IF(INDIRECT(ADDRESS(3+$AM206,16,,,"var"))&lt;&gt;"Zn",INDIRECT(ADDRESS(3+$AM206,16,,,"var")),NULL)</f>
        <v>0</v>
      </c>
      <c r="BC206" s="61" t="str" cm="1">
        <f t="array" aca="1" ref="BC206" ca="1">IF(INDIRECT(ADDRESS(3+$AM206,17,,,"var"))&lt;&gt;"&lt;=&gt;",INDIRECT(ADDRESS(3+$AM206,17,,,"var")),NULL)</f>
        <v>&lt;</v>
      </c>
      <c r="BD206" s="61" cm="1">
        <f t="array" aca="1" ref="BD206" ca="1">IF(INDIRECT(ADDRESS(3+$AM206,18,,,"var"))&lt;&gt;"Ti",INDIRECT(ADDRESS(3+$AM206,18,,,"var")),NULL)</f>
        <v>0.01</v>
      </c>
      <c r="BE206" s="64" cm="1">
        <f t="array" aca="1" ref="BE206" ca="1">IF(INDIRECT(ADDRESS(3+$AM206,19,,,"var"))&lt;&gt;"D10",INDIRECT(ADDRESS(3+$AM206,19,,,"var")),NULL)</f>
        <v>0</v>
      </c>
      <c r="BF206" s="64" cm="1">
        <f t="array" aca="1" ref="BF206" ca="1">IF(INDIRECT(ADDRESS(3+$AM206,20,,,"var"))&lt;&gt;"D50",INDIRECT(ADDRESS(3+$AM206,20,,,"var")),NULL)</f>
        <v>0</v>
      </c>
      <c r="BG206" s="64" cm="1">
        <f t="array" aca="1" ref="BG206" ca="1">IF(INDIRECT(ADDRESS(3+$AM206,21,,,"var"))&lt;&gt;"D90",INDIRECT(ADDRESS(3+$AM206,21,,,"var")),NULL)</f>
        <v>0</v>
      </c>
      <c r="BH206" s="64" cm="1">
        <f t="array" aca="1" ref="BH206" ca="1">IF(INDIRECT(ADDRESS(3+$AM206,22,,,"var"))&lt;&gt;"Carney Funnel (s/50g)",INDIRECT(ADDRESS(3+$AM206,22,,,"var")),NULL)</f>
        <v>0</v>
      </c>
      <c r="BI206" s="64" cm="1">
        <f t="array" aca="1" ref="BI206" ca="1">IF(INDIRECT(ADDRESS(3+$AM206,23,,,"var"))&lt;&gt;"Schuttdichte",INDIRECT(ADDRESS(3+$AM206,23,,,"var")),NULL)</f>
        <v>0</v>
      </c>
      <c r="BJ206" s="64" cm="1">
        <f t="array" aca="1" ref="BJ206" ca="1">IF(INDIRECT(ADDRESS(3+$AM206,24,,,"var"))&lt;&gt;"Klopfdichte",INDIRECT(ADDRESS(3+$AM206,24,,,"var")),NULL)</f>
        <v>0</v>
      </c>
      <c r="BK206" s="81"/>
      <c r="BL206" t="str">
        <f>var!AB$4</f>
        <v>parameter and powder check</v>
      </c>
      <c r="BM206" s="93">
        <v>20190329</v>
      </c>
      <c r="BO206"/>
    </row>
    <row r="207" spans="1:67">
      <c r="A207" s="75">
        <v>4</v>
      </c>
      <c r="B207" s="75">
        <v>133</v>
      </c>
      <c r="C207" s="10" t="str">
        <f>var!Z$5</f>
        <v>Aconity</v>
      </c>
      <c r="D207" s="10" t="str">
        <f>var!AG$6</f>
        <v>Alaf parameter development</v>
      </c>
      <c r="E207" s="10">
        <v>400</v>
      </c>
      <c r="F207" s="11">
        <v>1500</v>
      </c>
      <c r="G207" s="93">
        <v>30</v>
      </c>
      <c r="H207" s="93">
        <v>0.21</v>
      </c>
      <c r="I207" s="93">
        <v>30</v>
      </c>
      <c r="J207" s="10" t="str">
        <f>var!AD$2</f>
        <v>Density cube</v>
      </c>
      <c r="L207" s="81"/>
      <c r="M207" s="28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23">
        <f t="shared" si="6"/>
        <v>34.019999999999996</v>
      </c>
      <c r="AI207" s="23">
        <f t="shared" si="7"/>
        <v>42.328042328042329</v>
      </c>
      <c r="AJ207" s="81"/>
      <c r="AK207" s="92">
        <v>89.13</v>
      </c>
      <c r="AL207" s="28" t="str" cm="1">
        <f t="array" aca="1" ref="AL207" ca="1">IF(INDIRECT(ADDRESS(3+AM207,2,,,"var"))&lt;&gt;"Name of powder",INDIRECT(ADDRESS(3+AM207,2,,,"var")),NULL)</f>
        <v>AlMgty80</v>
      </c>
      <c r="AM207" s="77">
        <v>-1</v>
      </c>
      <c r="AN207" s="81"/>
      <c r="AO207" s="61" cm="1">
        <f t="array" aca="1" ref="AO207" ca="1">IF(INDIRECT(ADDRESS(3+$AM207,3,,,"var"))&lt;&gt;"&lt;=&gt;",INDIRECT(ADDRESS(3+$AM207,3,,,"var")),NULL)</f>
        <v>0</v>
      </c>
      <c r="AP207" s="61" cm="1">
        <f t="array" aca="1" ref="AP207" ca="1">IF(INDIRECT(ADDRESS(3+$AM207,4,,,"var"))&lt;&gt;"Si",INDIRECT(ADDRESS(3+$AM207,4,,,"var")),NULL)</f>
        <v>0</v>
      </c>
      <c r="AQ207" s="61" cm="1">
        <f t="array" aca="1" ref="AQ207" ca="1">IF(INDIRECT(ADDRESS(3+$AM207,5,,,"var"))&lt;&gt;"&lt;=&gt;",INDIRECT(ADDRESS(3+$AM207,5,,,"var")),NULL)</f>
        <v>0</v>
      </c>
      <c r="AR207" s="61" cm="1">
        <f t="array" aca="1" ref="AR207" ca="1">IF(INDIRECT(ADDRESS(3+$AM207,6,,,"var"))&lt;&gt;"Fe",INDIRECT(ADDRESS(3+$AM207,6,,,"var")),NULL)</f>
        <v>0.15</v>
      </c>
      <c r="AS207" s="61" t="str" cm="1">
        <f t="array" aca="1" ref="AS207" ca="1">IF(INDIRECT(ADDRESS(3+$AM207,7,,,"var"))&lt;&gt;"&lt;=&gt;",INDIRECT(ADDRESS(3+$AM207,7,,,"var")),NULL)</f>
        <v>&lt;</v>
      </c>
      <c r="AT207" s="61" cm="1">
        <f t="array" aca="1" ref="AT207" ca="1">IF(INDIRECT(ADDRESS(3+$AM207,8,,,"var"))&lt;&gt;"Cu",INDIRECT(ADDRESS(3+$AM207,8,,,"var")),NULL)</f>
        <v>0.01</v>
      </c>
      <c r="AU207" s="61" cm="1">
        <f t="array" aca="1" ref="AU207" ca="1">IF(INDIRECT(ADDRESS(3+$AM207,9,,,"var"))&lt;&gt;"&lt;=&gt;",INDIRECT(ADDRESS(3+$AM207,9,,,"var")),NULL)</f>
        <v>0</v>
      </c>
      <c r="AV207" s="61" cm="1">
        <f t="array" aca="1" ref="AV207" ca="1">IF(INDIRECT(ADDRESS(3+$AM207,10,,,"var"))&lt;&gt;"Mn",INDIRECT(ADDRESS(3+$AM207,10,,,"var")),NULL)</f>
        <v>0</v>
      </c>
      <c r="AW207" s="61" cm="1">
        <f t="array" aca="1" ref="AW207" ca="1">IF(INDIRECT(ADDRESS(3+$AM207,11,,,"var"))&lt;&gt;"&lt;=&gt;",INDIRECT(ADDRESS(3+$AM207,11,,,"var")),NULL)</f>
        <v>0</v>
      </c>
      <c r="AX207" s="61" cm="1">
        <f t="array" aca="1" ref="AX207" ca="1">IF(INDIRECT(ADDRESS(3+$AM207,12,,,"var"))&lt;&gt;"Mg",INDIRECT(ADDRESS(3+$AM207,12,,,"var")),NULL)</f>
        <v>8.32</v>
      </c>
      <c r="AY207" s="61" cm="1">
        <f t="array" aca="1" ref="AY207" ca="1">IF(INDIRECT(ADDRESS(3+$AM207,13,,,"var"))&lt;&gt;"&lt;=&gt;",INDIRECT(ADDRESS(3+$AM207,13,,,"var")),NULL)</f>
        <v>0</v>
      </c>
      <c r="AZ207" s="61" cm="1">
        <f t="array" aca="1" ref="AZ207" ca="1">IF(INDIRECT(ADDRESS(3+$AM207,14,,,"var"))&lt;&gt;"Be",INDIRECT(ADDRESS(3+$AM207,14,,,"var")),NULL)</f>
        <v>0</v>
      </c>
      <c r="BA207" s="61" cm="1">
        <f t="array" aca="1" ref="BA207" ca="1">IF(INDIRECT(ADDRESS(3+$AM207,15,,,"var"))&lt;&gt;"&lt;=&gt;",INDIRECT(ADDRESS(3+$AM207,15,,,"var")),NULL)</f>
        <v>0</v>
      </c>
      <c r="BB207" s="61" cm="1">
        <f t="array" aca="1" ref="BB207" ca="1">IF(INDIRECT(ADDRESS(3+$AM207,16,,,"var"))&lt;&gt;"Zn",INDIRECT(ADDRESS(3+$AM207,16,,,"var")),NULL)</f>
        <v>0</v>
      </c>
      <c r="BC207" s="61" t="str" cm="1">
        <f t="array" aca="1" ref="BC207" ca="1">IF(INDIRECT(ADDRESS(3+$AM207,17,,,"var"))&lt;&gt;"&lt;=&gt;",INDIRECT(ADDRESS(3+$AM207,17,,,"var")),NULL)</f>
        <v>&lt;</v>
      </c>
      <c r="BD207" s="61" cm="1">
        <f t="array" aca="1" ref="BD207" ca="1">IF(INDIRECT(ADDRESS(3+$AM207,18,,,"var"))&lt;&gt;"Ti",INDIRECT(ADDRESS(3+$AM207,18,,,"var")),NULL)</f>
        <v>0.01</v>
      </c>
      <c r="BE207" s="64" cm="1">
        <f t="array" aca="1" ref="BE207" ca="1">IF(INDIRECT(ADDRESS(3+$AM207,19,,,"var"))&lt;&gt;"D10",INDIRECT(ADDRESS(3+$AM207,19,,,"var")),NULL)</f>
        <v>0</v>
      </c>
      <c r="BF207" s="64" cm="1">
        <f t="array" aca="1" ref="BF207" ca="1">IF(INDIRECT(ADDRESS(3+$AM207,20,,,"var"))&lt;&gt;"D50",INDIRECT(ADDRESS(3+$AM207,20,,,"var")),NULL)</f>
        <v>0</v>
      </c>
      <c r="BG207" s="64" cm="1">
        <f t="array" aca="1" ref="BG207" ca="1">IF(INDIRECT(ADDRESS(3+$AM207,21,,,"var"))&lt;&gt;"D90",INDIRECT(ADDRESS(3+$AM207,21,,,"var")),NULL)</f>
        <v>0</v>
      </c>
      <c r="BH207" s="64" cm="1">
        <f t="array" aca="1" ref="BH207" ca="1">IF(INDIRECT(ADDRESS(3+$AM207,22,,,"var"))&lt;&gt;"Carney Funnel (s/50g)",INDIRECT(ADDRESS(3+$AM207,22,,,"var")),NULL)</f>
        <v>0</v>
      </c>
      <c r="BI207" s="64" cm="1">
        <f t="array" aca="1" ref="BI207" ca="1">IF(INDIRECT(ADDRESS(3+$AM207,23,,,"var"))&lt;&gt;"Schuttdichte",INDIRECT(ADDRESS(3+$AM207,23,,,"var")),NULL)</f>
        <v>0</v>
      </c>
      <c r="BJ207" s="64" cm="1">
        <f t="array" aca="1" ref="BJ207" ca="1">IF(INDIRECT(ADDRESS(3+$AM207,24,,,"var"))&lt;&gt;"Klopfdichte",INDIRECT(ADDRESS(3+$AM207,24,,,"var")),NULL)</f>
        <v>0</v>
      </c>
      <c r="BK207" s="81"/>
      <c r="BL207" t="str">
        <f>var!AB$4</f>
        <v>parameter and powder check</v>
      </c>
      <c r="BM207" s="93">
        <v>20190321</v>
      </c>
      <c r="BO207"/>
    </row>
    <row r="208" spans="1:67">
      <c r="A208" s="75">
        <v>4</v>
      </c>
      <c r="B208" s="75">
        <v>134</v>
      </c>
      <c r="C208" s="10" t="str">
        <f>var!Z$5</f>
        <v>Aconity</v>
      </c>
      <c r="D208" s="10" t="str">
        <f>var!AG$6</f>
        <v>Alaf parameter development</v>
      </c>
      <c r="E208" s="10">
        <v>400</v>
      </c>
      <c r="F208" s="11">
        <v>1700</v>
      </c>
      <c r="G208" s="93">
        <v>30</v>
      </c>
      <c r="H208" s="93">
        <v>0.19</v>
      </c>
      <c r="I208" s="93">
        <v>400</v>
      </c>
      <c r="J208" s="10" t="str">
        <f>var!AD$2</f>
        <v>Density cube</v>
      </c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>
        <f t="shared" si="6"/>
        <v>34.884</v>
      </c>
      <c r="AI208" s="81">
        <f t="shared" si="7"/>
        <v>41.279669762641902</v>
      </c>
      <c r="AJ208" s="81"/>
      <c r="AK208" s="92">
        <v>89.1</v>
      </c>
      <c r="AL208" s="28" t="str" cm="1">
        <f t="array" aca="1" ref="AL208" ca="1">IF(INDIRECT(ADDRESS(3+AM208,2,,,"var"))&lt;&gt;"Name of powder",INDIRECT(ADDRESS(3+AM208,2,,,"var")),NULL)</f>
        <v>AlMgty80</v>
      </c>
      <c r="AM208" s="77">
        <v>-1</v>
      </c>
      <c r="AN208" s="81"/>
      <c r="AO208" s="61" cm="1">
        <f t="array" aca="1" ref="AO208" ca="1">IF(INDIRECT(ADDRESS(3+$AM208,3,,,"var"))&lt;&gt;"&lt;=&gt;",INDIRECT(ADDRESS(3+$AM208,3,,,"var")),NULL)</f>
        <v>0</v>
      </c>
      <c r="AP208" s="61" cm="1">
        <f t="array" aca="1" ref="AP208" ca="1">IF(INDIRECT(ADDRESS(3+$AM208,4,,,"var"))&lt;&gt;"Si",INDIRECT(ADDRESS(3+$AM208,4,,,"var")),NULL)</f>
        <v>0</v>
      </c>
      <c r="AQ208" s="61" cm="1">
        <f t="array" aca="1" ref="AQ208" ca="1">IF(INDIRECT(ADDRESS(3+$AM208,5,,,"var"))&lt;&gt;"&lt;=&gt;",INDIRECT(ADDRESS(3+$AM208,5,,,"var")),NULL)</f>
        <v>0</v>
      </c>
      <c r="AR208" s="61" cm="1">
        <f t="array" aca="1" ref="AR208" ca="1">IF(INDIRECT(ADDRESS(3+$AM208,6,,,"var"))&lt;&gt;"Fe",INDIRECT(ADDRESS(3+$AM208,6,,,"var")),NULL)</f>
        <v>0.15</v>
      </c>
      <c r="AS208" s="61" t="str" cm="1">
        <f t="array" aca="1" ref="AS208" ca="1">IF(INDIRECT(ADDRESS(3+$AM208,7,,,"var"))&lt;&gt;"&lt;=&gt;",INDIRECT(ADDRESS(3+$AM208,7,,,"var")),NULL)</f>
        <v>&lt;</v>
      </c>
      <c r="AT208" s="61" cm="1">
        <f t="array" aca="1" ref="AT208" ca="1">IF(INDIRECT(ADDRESS(3+$AM208,8,,,"var"))&lt;&gt;"Cu",INDIRECT(ADDRESS(3+$AM208,8,,,"var")),NULL)</f>
        <v>0.01</v>
      </c>
      <c r="AU208" s="61" cm="1">
        <f t="array" aca="1" ref="AU208" ca="1">IF(INDIRECT(ADDRESS(3+$AM208,9,,,"var"))&lt;&gt;"&lt;=&gt;",INDIRECT(ADDRESS(3+$AM208,9,,,"var")),NULL)</f>
        <v>0</v>
      </c>
      <c r="AV208" s="61" cm="1">
        <f t="array" aca="1" ref="AV208" ca="1">IF(INDIRECT(ADDRESS(3+$AM208,10,,,"var"))&lt;&gt;"Mn",INDIRECT(ADDRESS(3+$AM208,10,,,"var")),NULL)</f>
        <v>0</v>
      </c>
      <c r="AW208" s="61" cm="1">
        <f t="array" aca="1" ref="AW208" ca="1">IF(INDIRECT(ADDRESS(3+$AM208,11,,,"var"))&lt;&gt;"&lt;=&gt;",INDIRECT(ADDRESS(3+$AM208,11,,,"var")),NULL)</f>
        <v>0</v>
      </c>
      <c r="AX208" s="61" cm="1">
        <f t="array" aca="1" ref="AX208" ca="1">IF(INDIRECT(ADDRESS(3+$AM208,12,,,"var"))&lt;&gt;"Mg",INDIRECT(ADDRESS(3+$AM208,12,,,"var")),NULL)</f>
        <v>8.32</v>
      </c>
      <c r="AY208" s="61" cm="1">
        <f t="array" aca="1" ref="AY208" ca="1">IF(INDIRECT(ADDRESS(3+$AM208,13,,,"var"))&lt;&gt;"&lt;=&gt;",INDIRECT(ADDRESS(3+$AM208,13,,,"var")),NULL)</f>
        <v>0</v>
      </c>
      <c r="AZ208" s="61" cm="1">
        <f t="array" aca="1" ref="AZ208" ca="1">IF(INDIRECT(ADDRESS(3+$AM208,14,,,"var"))&lt;&gt;"Be",INDIRECT(ADDRESS(3+$AM208,14,,,"var")),NULL)</f>
        <v>0</v>
      </c>
      <c r="BA208" s="61" cm="1">
        <f t="array" aca="1" ref="BA208" ca="1">IF(INDIRECT(ADDRESS(3+$AM208,15,,,"var"))&lt;&gt;"&lt;=&gt;",INDIRECT(ADDRESS(3+$AM208,15,,,"var")),NULL)</f>
        <v>0</v>
      </c>
      <c r="BB208" s="61" cm="1">
        <f t="array" aca="1" ref="BB208" ca="1">IF(INDIRECT(ADDRESS(3+$AM208,16,,,"var"))&lt;&gt;"Zn",INDIRECT(ADDRESS(3+$AM208,16,,,"var")),NULL)</f>
        <v>0</v>
      </c>
      <c r="BC208" s="61" t="str" cm="1">
        <f t="array" aca="1" ref="BC208" ca="1">IF(INDIRECT(ADDRESS(3+$AM208,17,,,"var"))&lt;&gt;"&lt;=&gt;",INDIRECT(ADDRESS(3+$AM208,17,,,"var")),NULL)</f>
        <v>&lt;</v>
      </c>
      <c r="BD208" s="61" cm="1">
        <f t="array" aca="1" ref="BD208" ca="1">IF(INDIRECT(ADDRESS(3+$AM208,18,,,"var"))&lt;&gt;"Ti",INDIRECT(ADDRESS(3+$AM208,18,,,"var")),NULL)</f>
        <v>0.01</v>
      </c>
      <c r="BE208" s="64" cm="1">
        <f t="array" aca="1" ref="BE208" ca="1">IF(INDIRECT(ADDRESS(3+$AM208,19,,,"var"))&lt;&gt;"D10",INDIRECT(ADDRESS(3+$AM208,19,,,"var")),NULL)</f>
        <v>0</v>
      </c>
      <c r="BF208" s="64" cm="1">
        <f t="array" aca="1" ref="BF208" ca="1">IF(INDIRECT(ADDRESS(3+$AM208,20,,,"var"))&lt;&gt;"D50",INDIRECT(ADDRESS(3+$AM208,20,,,"var")),NULL)</f>
        <v>0</v>
      </c>
      <c r="BG208" s="64" cm="1">
        <f t="array" aca="1" ref="BG208" ca="1">IF(INDIRECT(ADDRESS(3+$AM208,21,,,"var"))&lt;&gt;"D90",INDIRECT(ADDRESS(3+$AM208,21,,,"var")),NULL)</f>
        <v>0</v>
      </c>
      <c r="BH208" s="64" cm="1">
        <f t="array" aca="1" ref="BH208" ca="1">IF(INDIRECT(ADDRESS(3+$AM208,22,,,"var"))&lt;&gt;"Carney Funnel (s/50g)",INDIRECT(ADDRESS(3+$AM208,22,,,"var")),NULL)</f>
        <v>0</v>
      </c>
      <c r="BI208" s="64" cm="1">
        <f t="array" aca="1" ref="BI208" ca="1">IF(INDIRECT(ADDRESS(3+$AM208,23,,,"var"))&lt;&gt;"Schuttdichte",INDIRECT(ADDRESS(3+$AM208,23,,,"var")),NULL)</f>
        <v>0</v>
      </c>
      <c r="BJ208" s="64" cm="1">
        <f t="array" aca="1" ref="BJ208" ca="1">IF(INDIRECT(ADDRESS(3+$AM208,24,,,"var"))&lt;&gt;"Klopfdichte",INDIRECT(ADDRESS(3+$AM208,24,,,"var")),NULL)</f>
        <v>0</v>
      </c>
      <c r="BK208" s="81"/>
      <c r="BL208" t="str">
        <f>var!AB$4</f>
        <v>parameter and powder check</v>
      </c>
      <c r="BM208" s="93">
        <v>20190329</v>
      </c>
      <c r="BO208"/>
    </row>
    <row r="209" spans="1:67">
      <c r="A209" s="75">
        <v>4</v>
      </c>
      <c r="B209" s="75">
        <v>135</v>
      </c>
      <c r="C209" s="10" t="str">
        <f>var!Z$5</f>
        <v>Aconity</v>
      </c>
      <c r="D209" s="10" t="str">
        <f>var!AG$6</f>
        <v>Alaf parameter development</v>
      </c>
      <c r="E209" s="10">
        <v>300</v>
      </c>
      <c r="F209" s="11">
        <v>1500</v>
      </c>
      <c r="G209" s="93">
        <v>30</v>
      </c>
      <c r="H209" s="93">
        <v>0.19</v>
      </c>
      <c r="I209" s="93">
        <v>30</v>
      </c>
      <c r="J209" s="10" t="str">
        <f>var!AD$2</f>
        <v>Density cube</v>
      </c>
      <c r="L209" s="81"/>
      <c r="M209" s="28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23">
        <f t="shared" si="6"/>
        <v>30.780000000000005</v>
      </c>
      <c r="AI209" s="23">
        <f t="shared" si="7"/>
        <v>35.087719298245609</v>
      </c>
      <c r="AJ209" s="81"/>
      <c r="AK209" s="92">
        <v>89.05</v>
      </c>
      <c r="AL209" s="28" t="str" cm="1">
        <f t="array" aca="1" ref="AL209" ca="1">IF(INDIRECT(ADDRESS(3+AM209,2,,,"var"))&lt;&gt;"Name of powder",INDIRECT(ADDRESS(3+AM209,2,,,"var")),NULL)</f>
        <v>AlMgty80</v>
      </c>
      <c r="AM209" s="77">
        <v>-1</v>
      </c>
      <c r="AN209" s="81"/>
      <c r="AO209" s="61" cm="1">
        <f t="array" aca="1" ref="AO209" ca="1">IF(INDIRECT(ADDRESS(3+$AM209,3,,,"var"))&lt;&gt;"&lt;=&gt;",INDIRECT(ADDRESS(3+$AM209,3,,,"var")),NULL)</f>
        <v>0</v>
      </c>
      <c r="AP209" s="61" cm="1">
        <f t="array" aca="1" ref="AP209" ca="1">IF(INDIRECT(ADDRESS(3+$AM209,4,,,"var"))&lt;&gt;"Si",INDIRECT(ADDRESS(3+$AM209,4,,,"var")),NULL)</f>
        <v>0</v>
      </c>
      <c r="AQ209" s="61" cm="1">
        <f t="array" aca="1" ref="AQ209" ca="1">IF(INDIRECT(ADDRESS(3+$AM209,5,,,"var"))&lt;&gt;"&lt;=&gt;",INDIRECT(ADDRESS(3+$AM209,5,,,"var")),NULL)</f>
        <v>0</v>
      </c>
      <c r="AR209" s="61" cm="1">
        <f t="array" aca="1" ref="AR209" ca="1">IF(INDIRECT(ADDRESS(3+$AM209,6,,,"var"))&lt;&gt;"Fe",INDIRECT(ADDRESS(3+$AM209,6,,,"var")),NULL)</f>
        <v>0.15</v>
      </c>
      <c r="AS209" s="61" t="str" cm="1">
        <f t="array" aca="1" ref="AS209" ca="1">IF(INDIRECT(ADDRESS(3+$AM209,7,,,"var"))&lt;&gt;"&lt;=&gt;",INDIRECT(ADDRESS(3+$AM209,7,,,"var")),NULL)</f>
        <v>&lt;</v>
      </c>
      <c r="AT209" s="61" cm="1">
        <f t="array" aca="1" ref="AT209" ca="1">IF(INDIRECT(ADDRESS(3+$AM209,8,,,"var"))&lt;&gt;"Cu",INDIRECT(ADDRESS(3+$AM209,8,,,"var")),NULL)</f>
        <v>0.01</v>
      </c>
      <c r="AU209" s="61" cm="1">
        <f t="array" aca="1" ref="AU209" ca="1">IF(INDIRECT(ADDRESS(3+$AM209,9,,,"var"))&lt;&gt;"&lt;=&gt;",INDIRECT(ADDRESS(3+$AM209,9,,,"var")),NULL)</f>
        <v>0</v>
      </c>
      <c r="AV209" s="61" cm="1">
        <f t="array" aca="1" ref="AV209" ca="1">IF(INDIRECT(ADDRESS(3+$AM209,10,,,"var"))&lt;&gt;"Mn",INDIRECT(ADDRESS(3+$AM209,10,,,"var")),NULL)</f>
        <v>0</v>
      </c>
      <c r="AW209" s="61" cm="1">
        <f t="array" aca="1" ref="AW209" ca="1">IF(INDIRECT(ADDRESS(3+$AM209,11,,,"var"))&lt;&gt;"&lt;=&gt;",INDIRECT(ADDRESS(3+$AM209,11,,,"var")),NULL)</f>
        <v>0</v>
      </c>
      <c r="AX209" s="61" cm="1">
        <f t="array" aca="1" ref="AX209" ca="1">IF(INDIRECT(ADDRESS(3+$AM209,12,,,"var"))&lt;&gt;"Mg",INDIRECT(ADDRESS(3+$AM209,12,,,"var")),NULL)</f>
        <v>8.32</v>
      </c>
      <c r="AY209" s="61" cm="1">
        <f t="array" aca="1" ref="AY209" ca="1">IF(INDIRECT(ADDRESS(3+$AM209,13,,,"var"))&lt;&gt;"&lt;=&gt;",INDIRECT(ADDRESS(3+$AM209,13,,,"var")),NULL)</f>
        <v>0</v>
      </c>
      <c r="AZ209" s="61" cm="1">
        <f t="array" aca="1" ref="AZ209" ca="1">IF(INDIRECT(ADDRESS(3+$AM209,14,,,"var"))&lt;&gt;"Be",INDIRECT(ADDRESS(3+$AM209,14,,,"var")),NULL)</f>
        <v>0</v>
      </c>
      <c r="BA209" s="61" cm="1">
        <f t="array" aca="1" ref="BA209" ca="1">IF(INDIRECT(ADDRESS(3+$AM209,15,,,"var"))&lt;&gt;"&lt;=&gt;",INDIRECT(ADDRESS(3+$AM209,15,,,"var")),NULL)</f>
        <v>0</v>
      </c>
      <c r="BB209" s="61" cm="1">
        <f t="array" aca="1" ref="BB209" ca="1">IF(INDIRECT(ADDRESS(3+$AM209,16,,,"var"))&lt;&gt;"Zn",INDIRECT(ADDRESS(3+$AM209,16,,,"var")),NULL)</f>
        <v>0</v>
      </c>
      <c r="BC209" s="61" t="str" cm="1">
        <f t="array" aca="1" ref="BC209" ca="1">IF(INDIRECT(ADDRESS(3+$AM209,17,,,"var"))&lt;&gt;"&lt;=&gt;",INDIRECT(ADDRESS(3+$AM209,17,,,"var")),NULL)</f>
        <v>&lt;</v>
      </c>
      <c r="BD209" s="61" cm="1">
        <f t="array" aca="1" ref="BD209" ca="1">IF(INDIRECT(ADDRESS(3+$AM209,18,,,"var"))&lt;&gt;"Ti",INDIRECT(ADDRESS(3+$AM209,18,,,"var")),NULL)</f>
        <v>0.01</v>
      </c>
      <c r="BE209" s="64" cm="1">
        <f t="array" aca="1" ref="BE209" ca="1">IF(INDIRECT(ADDRESS(3+$AM209,19,,,"var"))&lt;&gt;"D10",INDIRECT(ADDRESS(3+$AM209,19,,,"var")),NULL)</f>
        <v>0</v>
      </c>
      <c r="BF209" s="64" cm="1">
        <f t="array" aca="1" ref="BF209" ca="1">IF(INDIRECT(ADDRESS(3+$AM209,20,,,"var"))&lt;&gt;"D50",INDIRECT(ADDRESS(3+$AM209,20,,,"var")),NULL)</f>
        <v>0</v>
      </c>
      <c r="BG209" s="64" cm="1">
        <f t="array" aca="1" ref="BG209" ca="1">IF(INDIRECT(ADDRESS(3+$AM209,21,,,"var"))&lt;&gt;"D90",INDIRECT(ADDRESS(3+$AM209,21,,,"var")),NULL)</f>
        <v>0</v>
      </c>
      <c r="BH209" s="64" cm="1">
        <f t="array" aca="1" ref="BH209" ca="1">IF(INDIRECT(ADDRESS(3+$AM209,22,,,"var"))&lt;&gt;"Carney Funnel (s/50g)",INDIRECT(ADDRESS(3+$AM209,22,,,"var")),NULL)</f>
        <v>0</v>
      </c>
      <c r="BI209" s="64" cm="1">
        <f t="array" aca="1" ref="BI209" ca="1">IF(INDIRECT(ADDRESS(3+$AM209,23,,,"var"))&lt;&gt;"Schuttdichte",INDIRECT(ADDRESS(3+$AM209,23,,,"var")),NULL)</f>
        <v>0</v>
      </c>
      <c r="BJ209" s="64" cm="1">
        <f t="array" aca="1" ref="BJ209" ca="1">IF(INDIRECT(ADDRESS(3+$AM209,24,,,"var"))&lt;&gt;"Klopfdichte",INDIRECT(ADDRESS(3+$AM209,24,,,"var")),NULL)</f>
        <v>0</v>
      </c>
      <c r="BK209" s="81"/>
      <c r="BL209" t="str">
        <f>var!AB$4</f>
        <v>parameter and powder check</v>
      </c>
      <c r="BM209" s="93">
        <v>20190321</v>
      </c>
      <c r="BO209"/>
    </row>
    <row r="210" spans="1:67">
      <c r="A210" s="75">
        <v>4</v>
      </c>
      <c r="B210" s="75">
        <v>136</v>
      </c>
      <c r="C210" s="10" t="str">
        <f>var!Z$5</f>
        <v>Aconity</v>
      </c>
      <c r="D210" s="10" t="str">
        <f>var!AG$6</f>
        <v>Alaf parameter development</v>
      </c>
      <c r="E210" s="10">
        <v>300</v>
      </c>
      <c r="F210" s="11">
        <v>1500</v>
      </c>
      <c r="G210" s="93">
        <v>30</v>
      </c>
      <c r="H210" s="93">
        <v>0.19</v>
      </c>
      <c r="I210" s="93">
        <v>200</v>
      </c>
      <c r="J210" s="10" t="str">
        <f>var!AD$2</f>
        <v>Density cube</v>
      </c>
      <c r="L210" s="81"/>
      <c r="M210" s="28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23">
        <f t="shared" si="6"/>
        <v>30.780000000000005</v>
      </c>
      <c r="AI210" s="23">
        <f t="shared" si="7"/>
        <v>35.087719298245609</v>
      </c>
      <c r="AJ210" s="81"/>
      <c r="AK210" s="92">
        <v>88.6</v>
      </c>
      <c r="AL210" s="28" t="str" cm="1">
        <f t="array" aca="1" ref="AL210" ca="1">IF(INDIRECT(ADDRESS(3+AM210,2,,,"var"))&lt;&gt;"Name of powder",INDIRECT(ADDRESS(3+AM210,2,,,"var")),NULL)</f>
        <v>AlMgty80</v>
      </c>
      <c r="AM210" s="77">
        <v>-1</v>
      </c>
      <c r="AN210" s="81"/>
      <c r="AO210" s="61" cm="1">
        <f t="array" aca="1" ref="AO210" ca="1">IF(INDIRECT(ADDRESS(3+$AM210,3,,,"var"))&lt;&gt;"&lt;=&gt;",INDIRECT(ADDRESS(3+$AM210,3,,,"var")),NULL)</f>
        <v>0</v>
      </c>
      <c r="AP210" s="61" cm="1">
        <f t="array" aca="1" ref="AP210" ca="1">IF(INDIRECT(ADDRESS(3+$AM210,4,,,"var"))&lt;&gt;"Si",INDIRECT(ADDRESS(3+$AM210,4,,,"var")),NULL)</f>
        <v>0</v>
      </c>
      <c r="AQ210" s="61" cm="1">
        <f t="array" aca="1" ref="AQ210" ca="1">IF(INDIRECT(ADDRESS(3+$AM210,5,,,"var"))&lt;&gt;"&lt;=&gt;",INDIRECT(ADDRESS(3+$AM210,5,,,"var")),NULL)</f>
        <v>0</v>
      </c>
      <c r="AR210" s="61" cm="1">
        <f t="array" aca="1" ref="AR210" ca="1">IF(INDIRECT(ADDRESS(3+$AM210,6,,,"var"))&lt;&gt;"Fe",INDIRECT(ADDRESS(3+$AM210,6,,,"var")),NULL)</f>
        <v>0.15</v>
      </c>
      <c r="AS210" s="61" t="str" cm="1">
        <f t="array" aca="1" ref="AS210" ca="1">IF(INDIRECT(ADDRESS(3+$AM210,7,,,"var"))&lt;&gt;"&lt;=&gt;",INDIRECT(ADDRESS(3+$AM210,7,,,"var")),NULL)</f>
        <v>&lt;</v>
      </c>
      <c r="AT210" s="61" cm="1">
        <f t="array" aca="1" ref="AT210" ca="1">IF(INDIRECT(ADDRESS(3+$AM210,8,,,"var"))&lt;&gt;"Cu",INDIRECT(ADDRESS(3+$AM210,8,,,"var")),NULL)</f>
        <v>0.01</v>
      </c>
      <c r="AU210" s="61" cm="1">
        <f t="array" aca="1" ref="AU210" ca="1">IF(INDIRECT(ADDRESS(3+$AM210,9,,,"var"))&lt;&gt;"&lt;=&gt;",INDIRECT(ADDRESS(3+$AM210,9,,,"var")),NULL)</f>
        <v>0</v>
      </c>
      <c r="AV210" s="61" cm="1">
        <f t="array" aca="1" ref="AV210" ca="1">IF(INDIRECT(ADDRESS(3+$AM210,10,,,"var"))&lt;&gt;"Mn",INDIRECT(ADDRESS(3+$AM210,10,,,"var")),NULL)</f>
        <v>0</v>
      </c>
      <c r="AW210" s="61" cm="1">
        <f t="array" aca="1" ref="AW210" ca="1">IF(INDIRECT(ADDRESS(3+$AM210,11,,,"var"))&lt;&gt;"&lt;=&gt;",INDIRECT(ADDRESS(3+$AM210,11,,,"var")),NULL)</f>
        <v>0</v>
      </c>
      <c r="AX210" s="61" cm="1">
        <f t="array" aca="1" ref="AX210" ca="1">IF(INDIRECT(ADDRESS(3+$AM210,12,,,"var"))&lt;&gt;"Mg",INDIRECT(ADDRESS(3+$AM210,12,,,"var")),NULL)</f>
        <v>8.32</v>
      </c>
      <c r="AY210" s="61" cm="1">
        <f t="array" aca="1" ref="AY210" ca="1">IF(INDIRECT(ADDRESS(3+$AM210,13,,,"var"))&lt;&gt;"&lt;=&gt;",INDIRECT(ADDRESS(3+$AM210,13,,,"var")),NULL)</f>
        <v>0</v>
      </c>
      <c r="AZ210" s="61" cm="1">
        <f t="array" aca="1" ref="AZ210" ca="1">IF(INDIRECT(ADDRESS(3+$AM210,14,,,"var"))&lt;&gt;"Be",INDIRECT(ADDRESS(3+$AM210,14,,,"var")),NULL)</f>
        <v>0</v>
      </c>
      <c r="BA210" s="61" cm="1">
        <f t="array" aca="1" ref="BA210" ca="1">IF(INDIRECT(ADDRESS(3+$AM210,15,,,"var"))&lt;&gt;"&lt;=&gt;",INDIRECT(ADDRESS(3+$AM210,15,,,"var")),NULL)</f>
        <v>0</v>
      </c>
      <c r="BB210" s="61" cm="1">
        <f t="array" aca="1" ref="BB210" ca="1">IF(INDIRECT(ADDRESS(3+$AM210,16,,,"var"))&lt;&gt;"Zn",INDIRECT(ADDRESS(3+$AM210,16,,,"var")),NULL)</f>
        <v>0</v>
      </c>
      <c r="BC210" s="61" t="str" cm="1">
        <f t="array" aca="1" ref="BC210" ca="1">IF(INDIRECT(ADDRESS(3+$AM210,17,,,"var"))&lt;&gt;"&lt;=&gt;",INDIRECT(ADDRESS(3+$AM210,17,,,"var")),NULL)</f>
        <v>&lt;</v>
      </c>
      <c r="BD210" s="61" cm="1">
        <f t="array" aca="1" ref="BD210" ca="1">IF(INDIRECT(ADDRESS(3+$AM210,18,,,"var"))&lt;&gt;"Ti",INDIRECT(ADDRESS(3+$AM210,18,,,"var")),NULL)</f>
        <v>0.01</v>
      </c>
      <c r="BE210" s="64" cm="1">
        <f t="array" aca="1" ref="BE210" ca="1">IF(INDIRECT(ADDRESS(3+$AM210,19,,,"var"))&lt;&gt;"D10",INDIRECT(ADDRESS(3+$AM210,19,,,"var")),NULL)</f>
        <v>0</v>
      </c>
      <c r="BF210" s="64" cm="1">
        <f t="array" aca="1" ref="BF210" ca="1">IF(INDIRECT(ADDRESS(3+$AM210,20,,,"var"))&lt;&gt;"D50",INDIRECT(ADDRESS(3+$AM210,20,,,"var")),NULL)</f>
        <v>0</v>
      </c>
      <c r="BG210" s="64" cm="1">
        <f t="array" aca="1" ref="BG210" ca="1">IF(INDIRECT(ADDRESS(3+$AM210,21,,,"var"))&lt;&gt;"D90",INDIRECT(ADDRESS(3+$AM210,21,,,"var")),NULL)</f>
        <v>0</v>
      </c>
      <c r="BH210" s="64" cm="1">
        <f t="array" aca="1" ref="BH210" ca="1">IF(INDIRECT(ADDRESS(3+$AM210,22,,,"var"))&lt;&gt;"Carney Funnel (s/50g)",INDIRECT(ADDRESS(3+$AM210,22,,,"var")),NULL)</f>
        <v>0</v>
      </c>
      <c r="BI210" s="64" cm="1">
        <f t="array" aca="1" ref="BI210" ca="1">IF(INDIRECT(ADDRESS(3+$AM210,23,,,"var"))&lt;&gt;"Schuttdichte",INDIRECT(ADDRESS(3+$AM210,23,,,"var")),NULL)</f>
        <v>0</v>
      </c>
      <c r="BJ210" s="64" cm="1">
        <f t="array" aca="1" ref="BJ210" ca="1">IF(INDIRECT(ADDRESS(3+$AM210,24,,,"var"))&lt;&gt;"Klopfdichte",INDIRECT(ADDRESS(3+$AM210,24,,,"var")),NULL)</f>
        <v>0</v>
      </c>
      <c r="BK210" s="81"/>
      <c r="BL210" t="str">
        <f>var!AB$4</f>
        <v>parameter and powder check</v>
      </c>
      <c r="BM210" s="93">
        <v>20190319</v>
      </c>
      <c r="BO210"/>
    </row>
    <row r="211" spans="1:67">
      <c r="A211" s="75">
        <v>4</v>
      </c>
      <c r="B211" s="75">
        <v>137</v>
      </c>
      <c r="C211" s="10" t="str">
        <f>var!Z$5</f>
        <v>Aconity</v>
      </c>
      <c r="D211" s="10" t="str">
        <f>var!AG$6</f>
        <v>Alaf parameter development</v>
      </c>
      <c r="E211" s="10">
        <v>300</v>
      </c>
      <c r="F211" s="11">
        <v>1500</v>
      </c>
      <c r="G211" s="93">
        <v>30</v>
      </c>
      <c r="H211" s="93">
        <v>0.19</v>
      </c>
      <c r="I211" s="93">
        <v>400</v>
      </c>
      <c r="J211" s="10" t="str">
        <f>var!AD$2</f>
        <v>Density cube</v>
      </c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>
        <f t="shared" si="6"/>
        <v>30.780000000000005</v>
      </c>
      <c r="AI211" s="81">
        <f t="shared" si="7"/>
        <v>35.087719298245609</v>
      </c>
      <c r="AJ211" s="81"/>
      <c r="AK211" s="92">
        <v>88.53</v>
      </c>
      <c r="AL211" s="28" t="str" cm="1">
        <f t="array" aca="1" ref="AL211" ca="1">IF(INDIRECT(ADDRESS(3+AM211,2,,,"var"))&lt;&gt;"Name of powder",INDIRECT(ADDRESS(3+AM211,2,,,"var")),NULL)</f>
        <v>AlMgty80</v>
      </c>
      <c r="AM211" s="77">
        <v>-1</v>
      </c>
      <c r="AN211" s="81"/>
      <c r="AO211" s="61" cm="1">
        <f t="array" aca="1" ref="AO211" ca="1">IF(INDIRECT(ADDRESS(3+$AM211,3,,,"var"))&lt;&gt;"&lt;=&gt;",INDIRECT(ADDRESS(3+$AM211,3,,,"var")),NULL)</f>
        <v>0</v>
      </c>
      <c r="AP211" s="61" cm="1">
        <f t="array" aca="1" ref="AP211" ca="1">IF(INDIRECT(ADDRESS(3+$AM211,4,,,"var"))&lt;&gt;"Si",INDIRECT(ADDRESS(3+$AM211,4,,,"var")),NULL)</f>
        <v>0</v>
      </c>
      <c r="AQ211" s="61" cm="1">
        <f t="array" aca="1" ref="AQ211" ca="1">IF(INDIRECT(ADDRESS(3+$AM211,5,,,"var"))&lt;&gt;"&lt;=&gt;",INDIRECT(ADDRESS(3+$AM211,5,,,"var")),NULL)</f>
        <v>0</v>
      </c>
      <c r="AR211" s="61" cm="1">
        <f t="array" aca="1" ref="AR211" ca="1">IF(INDIRECT(ADDRESS(3+$AM211,6,,,"var"))&lt;&gt;"Fe",INDIRECT(ADDRESS(3+$AM211,6,,,"var")),NULL)</f>
        <v>0.15</v>
      </c>
      <c r="AS211" s="61" t="str" cm="1">
        <f t="array" aca="1" ref="AS211" ca="1">IF(INDIRECT(ADDRESS(3+$AM211,7,,,"var"))&lt;&gt;"&lt;=&gt;",INDIRECT(ADDRESS(3+$AM211,7,,,"var")),NULL)</f>
        <v>&lt;</v>
      </c>
      <c r="AT211" s="61" cm="1">
        <f t="array" aca="1" ref="AT211" ca="1">IF(INDIRECT(ADDRESS(3+$AM211,8,,,"var"))&lt;&gt;"Cu",INDIRECT(ADDRESS(3+$AM211,8,,,"var")),NULL)</f>
        <v>0.01</v>
      </c>
      <c r="AU211" s="61" cm="1">
        <f t="array" aca="1" ref="AU211" ca="1">IF(INDIRECT(ADDRESS(3+$AM211,9,,,"var"))&lt;&gt;"&lt;=&gt;",INDIRECT(ADDRESS(3+$AM211,9,,,"var")),NULL)</f>
        <v>0</v>
      </c>
      <c r="AV211" s="61" cm="1">
        <f t="array" aca="1" ref="AV211" ca="1">IF(INDIRECT(ADDRESS(3+$AM211,10,,,"var"))&lt;&gt;"Mn",INDIRECT(ADDRESS(3+$AM211,10,,,"var")),NULL)</f>
        <v>0</v>
      </c>
      <c r="AW211" s="61" cm="1">
        <f t="array" aca="1" ref="AW211" ca="1">IF(INDIRECT(ADDRESS(3+$AM211,11,,,"var"))&lt;&gt;"&lt;=&gt;",INDIRECT(ADDRESS(3+$AM211,11,,,"var")),NULL)</f>
        <v>0</v>
      </c>
      <c r="AX211" s="61" cm="1">
        <f t="array" aca="1" ref="AX211" ca="1">IF(INDIRECT(ADDRESS(3+$AM211,12,,,"var"))&lt;&gt;"Mg",INDIRECT(ADDRESS(3+$AM211,12,,,"var")),NULL)</f>
        <v>8.32</v>
      </c>
      <c r="AY211" s="61" cm="1">
        <f t="array" aca="1" ref="AY211" ca="1">IF(INDIRECT(ADDRESS(3+$AM211,13,,,"var"))&lt;&gt;"&lt;=&gt;",INDIRECT(ADDRESS(3+$AM211,13,,,"var")),NULL)</f>
        <v>0</v>
      </c>
      <c r="AZ211" s="61" cm="1">
        <f t="array" aca="1" ref="AZ211" ca="1">IF(INDIRECT(ADDRESS(3+$AM211,14,,,"var"))&lt;&gt;"Be",INDIRECT(ADDRESS(3+$AM211,14,,,"var")),NULL)</f>
        <v>0</v>
      </c>
      <c r="BA211" s="61" cm="1">
        <f t="array" aca="1" ref="BA211" ca="1">IF(INDIRECT(ADDRESS(3+$AM211,15,,,"var"))&lt;&gt;"&lt;=&gt;",INDIRECT(ADDRESS(3+$AM211,15,,,"var")),NULL)</f>
        <v>0</v>
      </c>
      <c r="BB211" s="61" cm="1">
        <f t="array" aca="1" ref="BB211" ca="1">IF(INDIRECT(ADDRESS(3+$AM211,16,,,"var"))&lt;&gt;"Zn",INDIRECT(ADDRESS(3+$AM211,16,,,"var")),NULL)</f>
        <v>0</v>
      </c>
      <c r="BC211" s="61" t="str" cm="1">
        <f t="array" aca="1" ref="BC211" ca="1">IF(INDIRECT(ADDRESS(3+$AM211,17,,,"var"))&lt;&gt;"&lt;=&gt;",INDIRECT(ADDRESS(3+$AM211,17,,,"var")),NULL)</f>
        <v>&lt;</v>
      </c>
      <c r="BD211" s="61" cm="1">
        <f t="array" aca="1" ref="BD211" ca="1">IF(INDIRECT(ADDRESS(3+$AM211,18,,,"var"))&lt;&gt;"Ti",INDIRECT(ADDRESS(3+$AM211,18,,,"var")),NULL)</f>
        <v>0.01</v>
      </c>
      <c r="BE211" s="64" cm="1">
        <f t="array" aca="1" ref="BE211" ca="1">IF(INDIRECT(ADDRESS(3+$AM211,19,,,"var"))&lt;&gt;"D10",INDIRECT(ADDRESS(3+$AM211,19,,,"var")),NULL)</f>
        <v>0</v>
      </c>
      <c r="BF211" s="64" cm="1">
        <f t="array" aca="1" ref="BF211" ca="1">IF(INDIRECT(ADDRESS(3+$AM211,20,,,"var"))&lt;&gt;"D50",INDIRECT(ADDRESS(3+$AM211,20,,,"var")),NULL)</f>
        <v>0</v>
      </c>
      <c r="BG211" s="64" cm="1">
        <f t="array" aca="1" ref="BG211" ca="1">IF(INDIRECT(ADDRESS(3+$AM211,21,,,"var"))&lt;&gt;"D90",INDIRECT(ADDRESS(3+$AM211,21,,,"var")),NULL)</f>
        <v>0</v>
      </c>
      <c r="BH211" s="64" cm="1">
        <f t="array" aca="1" ref="BH211" ca="1">IF(INDIRECT(ADDRESS(3+$AM211,22,,,"var"))&lt;&gt;"Carney Funnel (s/50g)",INDIRECT(ADDRESS(3+$AM211,22,,,"var")),NULL)</f>
        <v>0</v>
      </c>
      <c r="BI211" s="64" cm="1">
        <f t="array" aca="1" ref="BI211" ca="1">IF(INDIRECT(ADDRESS(3+$AM211,23,,,"var"))&lt;&gt;"Schuttdichte",INDIRECT(ADDRESS(3+$AM211,23,,,"var")),NULL)</f>
        <v>0</v>
      </c>
      <c r="BJ211" s="64" cm="1">
        <f t="array" aca="1" ref="BJ211" ca="1">IF(INDIRECT(ADDRESS(3+$AM211,24,,,"var"))&lt;&gt;"Klopfdichte",INDIRECT(ADDRESS(3+$AM211,24,,,"var")),NULL)</f>
        <v>0</v>
      </c>
      <c r="BK211" s="81"/>
      <c r="BL211" t="str">
        <f>var!AB$4</f>
        <v>parameter and powder check</v>
      </c>
      <c r="BM211" s="93">
        <v>20190329</v>
      </c>
      <c r="BO211"/>
    </row>
    <row r="212" spans="1:67">
      <c r="A212" s="75">
        <v>4</v>
      </c>
      <c r="B212" s="75">
        <v>138</v>
      </c>
      <c r="C212" s="10" t="str">
        <f>var!Z$5</f>
        <v>Aconity</v>
      </c>
      <c r="D212" s="10" t="str">
        <f>var!AG$6</f>
        <v>Alaf parameter development</v>
      </c>
      <c r="E212" s="10">
        <v>300</v>
      </c>
      <c r="F212" s="11">
        <v>1500</v>
      </c>
      <c r="G212" s="93">
        <v>30</v>
      </c>
      <c r="H212" s="93">
        <v>0.19</v>
      </c>
      <c r="I212" s="93">
        <v>30</v>
      </c>
      <c r="J212" s="10" t="str">
        <f>var!AD$2</f>
        <v>Density cube</v>
      </c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>
        <f t="shared" si="6"/>
        <v>30.780000000000005</v>
      </c>
      <c r="AI212" s="81">
        <f t="shared" si="7"/>
        <v>35.087719298245609</v>
      </c>
      <c r="AJ212" s="81"/>
      <c r="AK212" s="92">
        <v>87.67</v>
      </c>
      <c r="AL212" s="28" t="str" cm="1">
        <f t="array" aca="1" ref="AL212" ca="1">IF(INDIRECT(ADDRESS(3+AM212,2,,,"var"))&lt;&gt;"Name of powder",INDIRECT(ADDRESS(3+AM212,2,,,"var")),NULL)</f>
        <v>AlMgty80</v>
      </c>
      <c r="AM212" s="77">
        <v>-1</v>
      </c>
      <c r="AN212" s="81"/>
      <c r="AO212" s="61" cm="1">
        <f t="array" aca="1" ref="AO212" ca="1">IF(INDIRECT(ADDRESS(3+$AM212,3,,,"var"))&lt;&gt;"&lt;=&gt;",INDIRECT(ADDRESS(3+$AM212,3,,,"var")),NULL)</f>
        <v>0</v>
      </c>
      <c r="AP212" s="61" cm="1">
        <f t="array" aca="1" ref="AP212" ca="1">IF(INDIRECT(ADDRESS(3+$AM212,4,,,"var"))&lt;&gt;"Si",INDIRECT(ADDRESS(3+$AM212,4,,,"var")),NULL)</f>
        <v>0</v>
      </c>
      <c r="AQ212" s="61" cm="1">
        <f t="array" aca="1" ref="AQ212" ca="1">IF(INDIRECT(ADDRESS(3+$AM212,5,,,"var"))&lt;&gt;"&lt;=&gt;",INDIRECT(ADDRESS(3+$AM212,5,,,"var")),NULL)</f>
        <v>0</v>
      </c>
      <c r="AR212" s="61" cm="1">
        <f t="array" aca="1" ref="AR212" ca="1">IF(INDIRECT(ADDRESS(3+$AM212,6,,,"var"))&lt;&gt;"Fe",INDIRECT(ADDRESS(3+$AM212,6,,,"var")),NULL)</f>
        <v>0.15</v>
      </c>
      <c r="AS212" s="61" t="str" cm="1">
        <f t="array" aca="1" ref="AS212" ca="1">IF(INDIRECT(ADDRESS(3+$AM212,7,,,"var"))&lt;&gt;"&lt;=&gt;",INDIRECT(ADDRESS(3+$AM212,7,,,"var")),NULL)</f>
        <v>&lt;</v>
      </c>
      <c r="AT212" s="61" cm="1">
        <f t="array" aca="1" ref="AT212" ca="1">IF(INDIRECT(ADDRESS(3+$AM212,8,,,"var"))&lt;&gt;"Cu",INDIRECT(ADDRESS(3+$AM212,8,,,"var")),NULL)</f>
        <v>0.01</v>
      </c>
      <c r="AU212" s="61" cm="1">
        <f t="array" aca="1" ref="AU212" ca="1">IF(INDIRECT(ADDRESS(3+$AM212,9,,,"var"))&lt;&gt;"&lt;=&gt;",INDIRECT(ADDRESS(3+$AM212,9,,,"var")),NULL)</f>
        <v>0</v>
      </c>
      <c r="AV212" s="61" cm="1">
        <f t="array" aca="1" ref="AV212" ca="1">IF(INDIRECT(ADDRESS(3+$AM212,10,,,"var"))&lt;&gt;"Mn",INDIRECT(ADDRESS(3+$AM212,10,,,"var")),NULL)</f>
        <v>0</v>
      </c>
      <c r="AW212" s="61" cm="1">
        <f t="array" aca="1" ref="AW212" ca="1">IF(INDIRECT(ADDRESS(3+$AM212,11,,,"var"))&lt;&gt;"&lt;=&gt;",INDIRECT(ADDRESS(3+$AM212,11,,,"var")),NULL)</f>
        <v>0</v>
      </c>
      <c r="AX212" s="61" cm="1">
        <f t="array" aca="1" ref="AX212" ca="1">IF(INDIRECT(ADDRESS(3+$AM212,12,,,"var"))&lt;&gt;"Mg",INDIRECT(ADDRESS(3+$AM212,12,,,"var")),NULL)</f>
        <v>8.32</v>
      </c>
      <c r="AY212" s="61" cm="1">
        <f t="array" aca="1" ref="AY212" ca="1">IF(INDIRECT(ADDRESS(3+$AM212,13,,,"var"))&lt;&gt;"&lt;=&gt;",INDIRECT(ADDRESS(3+$AM212,13,,,"var")),NULL)</f>
        <v>0</v>
      </c>
      <c r="AZ212" s="61" cm="1">
        <f t="array" aca="1" ref="AZ212" ca="1">IF(INDIRECT(ADDRESS(3+$AM212,14,,,"var"))&lt;&gt;"Be",INDIRECT(ADDRESS(3+$AM212,14,,,"var")),NULL)</f>
        <v>0</v>
      </c>
      <c r="BA212" s="61" cm="1">
        <f t="array" aca="1" ref="BA212" ca="1">IF(INDIRECT(ADDRESS(3+$AM212,15,,,"var"))&lt;&gt;"&lt;=&gt;",INDIRECT(ADDRESS(3+$AM212,15,,,"var")),NULL)</f>
        <v>0</v>
      </c>
      <c r="BB212" s="61" cm="1">
        <f t="array" aca="1" ref="BB212" ca="1">IF(INDIRECT(ADDRESS(3+$AM212,16,,,"var"))&lt;&gt;"Zn",INDIRECT(ADDRESS(3+$AM212,16,,,"var")),NULL)</f>
        <v>0</v>
      </c>
      <c r="BC212" s="61" t="str" cm="1">
        <f t="array" aca="1" ref="BC212" ca="1">IF(INDIRECT(ADDRESS(3+$AM212,17,,,"var"))&lt;&gt;"&lt;=&gt;",INDIRECT(ADDRESS(3+$AM212,17,,,"var")),NULL)</f>
        <v>&lt;</v>
      </c>
      <c r="BD212" s="61" cm="1">
        <f t="array" aca="1" ref="BD212" ca="1">IF(INDIRECT(ADDRESS(3+$AM212,18,,,"var"))&lt;&gt;"Ti",INDIRECT(ADDRESS(3+$AM212,18,,,"var")),NULL)</f>
        <v>0.01</v>
      </c>
      <c r="BE212" s="64" cm="1">
        <f t="array" aca="1" ref="BE212" ca="1">IF(INDIRECT(ADDRESS(3+$AM212,19,,,"var"))&lt;&gt;"D10",INDIRECT(ADDRESS(3+$AM212,19,,,"var")),NULL)</f>
        <v>0</v>
      </c>
      <c r="BF212" s="64" cm="1">
        <f t="array" aca="1" ref="BF212" ca="1">IF(INDIRECT(ADDRESS(3+$AM212,20,,,"var"))&lt;&gt;"D50",INDIRECT(ADDRESS(3+$AM212,20,,,"var")),NULL)</f>
        <v>0</v>
      </c>
      <c r="BG212" s="64" cm="1">
        <f t="array" aca="1" ref="BG212" ca="1">IF(INDIRECT(ADDRESS(3+$AM212,21,,,"var"))&lt;&gt;"D90",INDIRECT(ADDRESS(3+$AM212,21,,,"var")),NULL)</f>
        <v>0</v>
      </c>
      <c r="BH212" s="64" cm="1">
        <f t="array" aca="1" ref="BH212" ca="1">IF(INDIRECT(ADDRESS(3+$AM212,22,,,"var"))&lt;&gt;"Carney Funnel (s/50g)",INDIRECT(ADDRESS(3+$AM212,22,,,"var")),NULL)</f>
        <v>0</v>
      </c>
      <c r="BI212" s="64" cm="1">
        <f t="array" aca="1" ref="BI212" ca="1">IF(INDIRECT(ADDRESS(3+$AM212,23,,,"var"))&lt;&gt;"Schuttdichte",INDIRECT(ADDRESS(3+$AM212,23,,,"var")),NULL)</f>
        <v>0</v>
      </c>
      <c r="BJ212" s="64" cm="1">
        <f t="array" aca="1" ref="BJ212" ca="1">IF(INDIRECT(ADDRESS(3+$AM212,24,,,"var"))&lt;&gt;"Klopfdichte",INDIRECT(ADDRESS(3+$AM212,24,,,"var")),NULL)</f>
        <v>0</v>
      </c>
      <c r="BK212" s="81"/>
      <c r="BL212" t="str">
        <f>var!AB$4</f>
        <v>parameter and powder check</v>
      </c>
      <c r="BM212" s="93">
        <v>20190321</v>
      </c>
      <c r="BO212"/>
    </row>
    <row r="213" spans="1:67">
      <c r="A213" s="75">
        <v>4</v>
      </c>
      <c r="B213" s="75">
        <v>139</v>
      </c>
      <c r="C213" s="10" t="str">
        <f>var!Z$5</f>
        <v>Aconity</v>
      </c>
      <c r="D213" s="10" t="str">
        <f>var!AG$6</f>
        <v>Alaf parameter development</v>
      </c>
      <c r="E213" s="10">
        <v>300</v>
      </c>
      <c r="F213" s="11">
        <v>1000</v>
      </c>
      <c r="G213" s="93">
        <v>30</v>
      </c>
      <c r="H213" s="93">
        <v>0.19</v>
      </c>
      <c r="I213" s="93">
        <v>30</v>
      </c>
      <c r="J213" s="10" t="str">
        <f>var!AD$2</f>
        <v>Density cube</v>
      </c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>
        <f t="shared" si="6"/>
        <v>20.52</v>
      </c>
      <c r="AI213" s="81">
        <f t="shared" si="7"/>
        <v>52.631578947368418</v>
      </c>
      <c r="AJ213" s="81"/>
      <c r="AK213" s="92">
        <v>87.02</v>
      </c>
      <c r="AL213" s="28" t="str" cm="1">
        <f t="array" aca="1" ref="AL213" ca="1">IF(INDIRECT(ADDRESS(3+AM213,2,,,"var"))&lt;&gt;"Name of powder",INDIRECT(ADDRESS(3+AM213,2,,,"var")),NULL)</f>
        <v>AlMgty80</v>
      </c>
      <c r="AM213" s="77">
        <v>-1</v>
      </c>
      <c r="AN213" s="81"/>
      <c r="AO213" s="61" cm="1">
        <f t="array" aca="1" ref="AO213" ca="1">IF(INDIRECT(ADDRESS(3+$AM213,3,,,"var"))&lt;&gt;"&lt;=&gt;",INDIRECT(ADDRESS(3+$AM213,3,,,"var")),NULL)</f>
        <v>0</v>
      </c>
      <c r="AP213" s="61" cm="1">
        <f t="array" aca="1" ref="AP213" ca="1">IF(INDIRECT(ADDRESS(3+$AM213,4,,,"var"))&lt;&gt;"Si",INDIRECT(ADDRESS(3+$AM213,4,,,"var")),NULL)</f>
        <v>0</v>
      </c>
      <c r="AQ213" s="61" cm="1">
        <f t="array" aca="1" ref="AQ213" ca="1">IF(INDIRECT(ADDRESS(3+$AM213,5,,,"var"))&lt;&gt;"&lt;=&gt;",INDIRECT(ADDRESS(3+$AM213,5,,,"var")),NULL)</f>
        <v>0</v>
      </c>
      <c r="AR213" s="61" cm="1">
        <f t="array" aca="1" ref="AR213" ca="1">IF(INDIRECT(ADDRESS(3+$AM213,6,,,"var"))&lt;&gt;"Fe",INDIRECT(ADDRESS(3+$AM213,6,,,"var")),NULL)</f>
        <v>0.15</v>
      </c>
      <c r="AS213" s="61" t="str" cm="1">
        <f t="array" aca="1" ref="AS213" ca="1">IF(INDIRECT(ADDRESS(3+$AM213,7,,,"var"))&lt;&gt;"&lt;=&gt;",INDIRECT(ADDRESS(3+$AM213,7,,,"var")),NULL)</f>
        <v>&lt;</v>
      </c>
      <c r="AT213" s="61" cm="1">
        <f t="array" aca="1" ref="AT213" ca="1">IF(INDIRECT(ADDRESS(3+$AM213,8,,,"var"))&lt;&gt;"Cu",INDIRECT(ADDRESS(3+$AM213,8,,,"var")),NULL)</f>
        <v>0.01</v>
      </c>
      <c r="AU213" s="61" cm="1">
        <f t="array" aca="1" ref="AU213" ca="1">IF(INDIRECT(ADDRESS(3+$AM213,9,,,"var"))&lt;&gt;"&lt;=&gt;",INDIRECT(ADDRESS(3+$AM213,9,,,"var")),NULL)</f>
        <v>0</v>
      </c>
      <c r="AV213" s="61" cm="1">
        <f t="array" aca="1" ref="AV213" ca="1">IF(INDIRECT(ADDRESS(3+$AM213,10,,,"var"))&lt;&gt;"Mn",INDIRECT(ADDRESS(3+$AM213,10,,,"var")),NULL)</f>
        <v>0</v>
      </c>
      <c r="AW213" s="61" cm="1">
        <f t="array" aca="1" ref="AW213" ca="1">IF(INDIRECT(ADDRESS(3+$AM213,11,,,"var"))&lt;&gt;"&lt;=&gt;",INDIRECT(ADDRESS(3+$AM213,11,,,"var")),NULL)</f>
        <v>0</v>
      </c>
      <c r="AX213" s="61" cm="1">
        <f t="array" aca="1" ref="AX213" ca="1">IF(INDIRECT(ADDRESS(3+$AM213,12,,,"var"))&lt;&gt;"Mg",INDIRECT(ADDRESS(3+$AM213,12,,,"var")),NULL)</f>
        <v>8.32</v>
      </c>
      <c r="AY213" s="61" cm="1">
        <f t="array" aca="1" ref="AY213" ca="1">IF(INDIRECT(ADDRESS(3+$AM213,13,,,"var"))&lt;&gt;"&lt;=&gt;",INDIRECT(ADDRESS(3+$AM213,13,,,"var")),NULL)</f>
        <v>0</v>
      </c>
      <c r="AZ213" s="61" cm="1">
        <f t="array" aca="1" ref="AZ213" ca="1">IF(INDIRECT(ADDRESS(3+$AM213,14,,,"var"))&lt;&gt;"Be",INDIRECT(ADDRESS(3+$AM213,14,,,"var")),NULL)</f>
        <v>0</v>
      </c>
      <c r="BA213" s="61" cm="1">
        <f t="array" aca="1" ref="BA213" ca="1">IF(INDIRECT(ADDRESS(3+$AM213,15,,,"var"))&lt;&gt;"&lt;=&gt;",INDIRECT(ADDRESS(3+$AM213,15,,,"var")),NULL)</f>
        <v>0</v>
      </c>
      <c r="BB213" s="61" cm="1">
        <f t="array" aca="1" ref="BB213" ca="1">IF(INDIRECT(ADDRESS(3+$AM213,16,,,"var"))&lt;&gt;"Zn",INDIRECT(ADDRESS(3+$AM213,16,,,"var")),NULL)</f>
        <v>0</v>
      </c>
      <c r="BC213" s="61" t="str" cm="1">
        <f t="array" aca="1" ref="BC213" ca="1">IF(INDIRECT(ADDRESS(3+$AM213,17,,,"var"))&lt;&gt;"&lt;=&gt;",INDIRECT(ADDRESS(3+$AM213,17,,,"var")),NULL)</f>
        <v>&lt;</v>
      </c>
      <c r="BD213" s="61" cm="1">
        <f t="array" aca="1" ref="BD213" ca="1">IF(INDIRECT(ADDRESS(3+$AM213,18,,,"var"))&lt;&gt;"Ti",INDIRECT(ADDRESS(3+$AM213,18,,,"var")),NULL)</f>
        <v>0.01</v>
      </c>
      <c r="BE213" s="64" cm="1">
        <f t="array" aca="1" ref="BE213" ca="1">IF(INDIRECT(ADDRESS(3+$AM213,19,,,"var"))&lt;&gt;"D10",INDIRECT(ADDRESS(3+$AM213,19,,,"var")),NULL)</f>
        <v>0</v>
      </c>
      <c r="BF213" s="64" cm="1">
        <f t="array" aca="1" ref="BF213" ca="1">IF(INDIRECT(ADDRESS(3+$AM213,20,,,"var"))&lt;&gt;"D50",INDIRECT(ADDRESS(3+$AM213,20,,,"var")),NULL)</f>
        <v>0</v>
      </c>
      <c r="BG213" s="64" cm="1">
        <f t="array" aca="1" ref="BG213" ca="1">IF(INDIRECT(ADDRESS(3+$AM213,21,,,"var"))&lt;&gt;"D90",INDIRECT(ADDRESS(3+$AM213,21,,,"var")),NULL)</f>
        <v>0</v>
      </c>
      <c r="BH213" s="64" cm="1">
        <f t="array" aca="1" ref="BH213" ca="1">IF(INDIRECT(ADDRESS(3+$AM213,22,,,"var"))&lt;&gt;"Carney Funnel (s/50g)",INDIRECT(ADDRESS(3+$AM213,22,,,"var")),NULL)</f>
        <v>0</v>
      </c>
      <c r="BI213" s="64" cm="1">
        <f t="array" aca="1" ref="BI213" ca="1">IF(INDIRECT(ADDRESS(3+$AM213,23,,,"var"))&lt;&gt;"Schuttdichte",INDIRECT(ADDRESS(3+$AM213,23,,,"var")),NULL)</f>
        <v>0</v>
      </c>
      <c r="BJ213" s="64" cm="1">
        <f t="array" aca="1" ref="BJ213" ca="1">IF(INDIRECT(ADDRESS(3+$AM213,24,,,"var"))&lt;&gt;"Klopfdichte",INDIRECT(ADDRESS(3+$AM213,24,,,"var")),NULL)</f>
        <v>0</v>
      </c>
      <c r="BK213" s="81"/>
      <c r="BL213" t="str">
        <f>var!AB$4</f>
        <v>parameter and powder check</v>
      </c>
      <c r="BM213" s="93">
        <v>20190321</v>
      </c>
      <c r="BO213"/>
    </row>
    <row r="214" spans="1:67">
      <c r="A214" s="75">
        <v>4</v>
      </c>
      <c r="B214" s="75">
        <v>140</v>
      </c>
      <c r="C214" s="10" t="str">
        <f>var!Z$5</f>
        <v>Aconity</v>
      </c>
      <c r="D214" s="10" t="str">
        <f>var!AG$6</f>
        <v>Alaf parameter development</v>
      </c>
      <c r="E214" s="10">
        <v>400</v>
      </c>
      <c r="F214" s="11">
        <v>1700</v>
      </c>
      <c r="G214" s="93">
        <v>30</v>
      </c>
      <c r="H214" s="93">
        <v>0.19</v>
      </c>
      <c r="I214" s="93">
        <v>30</v>
      </c>
      <c r="J214" s="10" t="str">
        <f>var!AD$2</f>
        <v>Density cube</v>
      </c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>
        <f t="shared" si="6"/>
        <v>34.884</v>
      </c>
      <c r="AI214" s="81">
        <f t="shared" si="7"/>
        <v>41.279669762641902</v>
      </c>
      <c r="AJ214" s="81"/>
      <c r="AK214" s="92">
        <v>86.8</v>
      </c>
      <c r="AL214" s="28" t="str" cm="1">
        <f t="array" aca="1" ref="AL214" ca="1">IF(INDIRECT(ADDRESS(3+AM214,2,,,"var"))&lt;&gt;"Name of powder",INDIRECT(ADDRESS(3+AM214,2,,,"var")),NULL)</f>
        <v>AlMgty80</v>
      </c>
      <c r="AM214" s="77">
        <v>-1</v>
      </c>
      <c r="AN214" s="81"/>
      <c r="AO214" s="61" cm="1">
        <f t="array" aca="1" ref="AO214" ca="1">IF(INDIRECT(ADDRESS(3+$AM214,3,,,"var"))&lt;&gt;"&lt;=&gt;",INDIRECT(ADDRESS(3+$AM214,3,,,"var")),NULL)</f>
        <v>0</v>
      </c>
      <c r="AP214" s="61" cm="1">
        <f t="array" aca="1" ref="AP214" ca="1">IF(INDIRECT(ADDRESS(3+$AM214,4,,,"var"))&lt;&gt;"Si",INDIRECT(ADDRESS(3+$AM214,4,,,"var")),NULL)</f>
        <v>0</v>
      </c>
      <c r="AQ214" s="61" cm="1">
        <f t="array" aca="1" ref="AQ214" ca="1">IF(INDIRECT(ADDRESS(3+$AM214,5,,,"var"))&lt;&gt;"&lt;=&gt;",INDIRECT(ADDRESS(3+$AM214,5,,,"var")),NULL)</f>
        <v>0</v>
      </c>
      <c r="AR214" s="61" cm="1">
        <f t="array" aca="1" ref="AR214" ca="1">IF(INDIRECT(ADDRESS(3+$AM214,6,,,"var"))&lt;&gt;"Fe",INDIRECT(ADDRESS(3+$AM214,6,,,"var")),NULL)</f>
        <v>0.15</v>
      </c>
      <c r="AS214" s="61" t="str" cm="1">
        <f t="array" aca="1" ref="AS214" ca="1">IF(INDIRECT(ADDRESS(3+$AM214,7,,,"var"))&lt;&gt;"&lt;=&gt;",INDIRECT(ADDRESS(3+$AM214,7,,,"var")),NULL)</f>
        <v>&lt;</v>
      </c>
      <c r="AT214" s="61" cm="1">
        <f t="array" aca="1" ref="AT214" ca="1">IF(INDIRECT(ADDRESS(3+$AM214,8,,,"var"))&lt;&gt;"Cu",INDIRECT(ADDRESS(3+$AM214,8,,,"var")),NULL)</f>
        <v>0.01</v>
      </c>
      <c r="AU214" s="61" cm="1">
        <f t="array" aca="1" ref="AU214" ca="1">IF(INDIRECT(ADDRESS(3+$AM214,9,,,"var"))&lt;&gt;"&lt;=&gt;",INDIRECT(ADDRESS(3+$AM214,9,,,"var")),NULL)</f>
        <v>0</v>
      </c>
      <c r="AV214" s="61" cm="1">
        <f t="array" aca="1" ref="AV214" ca="1">IF(INDIRECT(ADDRESS(3+$AM214,10,,,"var"))&lt;&gt;"Mn",INDIRECT(ADDRESS(3+$AM214,10,,,"var")),NULL)</f>
        <v>0</v>
      </c>
      <c r="AW214" s="61" cm="1">
        <f t="array" aca="1" ref="AW214" ca="1">IF(INDIRECT(ADDRESS(3+$AM214,11,,,"var"))&lt;&gt;"&lt;=&gt;",INDIRECT(ADDRESS(3+$AM214,11,,,"var")),NULL)</f>
        <v>0</v>
      </c>
      <c r="AX214" s="61" cm="1">
        <f t="array" aca="1" ref="AX214" ca="1">IF(INDIRECT(ADDRESS(3+$AM214,12,,,"var"))&lt;&gt;"Mg",INDIRECT(ADDRESS(3+$AM214,12,,,"var")),NULL)</f>
        <v>8.32</v>
      </c>
      <c r="AY214" s="61" cm="1">
        <f t="array" aca="1" ref="AY214" ca="1">IF(INDIRECT(ADDRESS(3+$AM214,13,,,"var"))&lt;&gt;"&lt;=&gt;",INDIRECT(ADDRESS(3+$AM214,13,,,"var")),NULL)</f>
        <v>0</v>
      </c>
      <c r="AZ214" s="61" cm="1">
        <f t="array" aca="1" ref="AZ214" ca="1">IF(INDIRECT(ADDRESS(3+$AM214,14,,,"var"))&lt;&gt;"Be",INDIRECT(ADDRESS(3+$AM214,14,,,"var")),NULL)</f>
        <v>0</v>
      </c>
      <c r="BA214" s="61" cm="1">
        <f t="array" aca="1" ref="BA214" ca="1">IF(INDIRECT(ADDRESS(3+$AM214,15,,,"var"))&lt;&gt;"&lt;=&gt;",INDIRECT(ADDRESS(3+$AM214,15,,,"var")),NULL)</f>
        <v>0</v>
      </c>
      <c r="BB214" s="61" cm="1">
        <f t="array" aca="1" ref="BB214" ca="1">IF(INDIRECT(ADDRESS(3+$AM214,16,,,"var"))&lt;&gt;"Zn",INDIRECT(ADDRESS(3+$AM214,16,,,"var")),NULL)</f>
        <v>0</v>
      </c>
      <c r="BC214" s="61" t="str" cm="1">
        <f t="array" aca="1" ref="BC214" ca="1">IF(INDIRECT(ADDRESS(3+$AM214,17,,,"var"))&lt;&gt;"&lt;=&gt;",INDIRECT(ADDRESS(3+$AM214,17,,,"var")),NULL)</f>
        <v>&lt;</v>
      </c>
      <c r="BD214" s="61" cm="1">
        <f t="array" aca="1" ref="BD214" ca="1">IF(INDIRECT(ADDRESS(3+$AM214,18,,,"var"))&lt;&gt;"Ti",INDIRECT(ADDRESS(3+$AM214,18,,,"var")),NULL)</f>
        <v>0.01</v>
      </c>
      <c r="BE214" s="64" cm="1">
        <f t="array" aca="1" ref="BE214" ca="1">IF(INDIRECT(ADDRESS(3+$AM214,19,,,"var"))&lt;&gt;"D10",INDIRECT(ADDRESS(3+$AM214,19,,,"var")),NULL)</f>
        <v>0</v>
      </c>
      <c r="BF214" s="64" cm="1">
        <f t="array" aca="1" ref="BF214" ca="1">IF(INDIRECT(ADDRESS(3+$AM214,20,,,"var"))&lt;&gt;"D50",INDIRECT(ADDRESS(3+$AM214,20,,,"var")),NULL)</f>
        <v>0</v>
      </c>
      <c r="BG214" s="64" cm="1">
        <f t="array" aca="1" ref="BG214" ca="1">IF(INDIRECT(ADDRESS(3+$AM214,21,,,"var"))&lt;&gt;"D90",INDIRECT(ADDRESS(3+$AM214,21,,,"var")),NULL)</f>
        <v>0</v>
      </c>
      <c r="BH214" s="64" cm="1">
        <f t="array" aca="1" ref="BH214" ca="1">IF(INDIRECT(ADDRESS(3+$AM214,22,,,"var"))&lt;&gt;"Carney Funnel (s/50g)",INDIRECT(ADDRESS(3+$AM214,22,,,"var")),NULL)</f>
        <v>0</v>
      </c>
      <c r="BI214" s="64" cm="1">
        <f t="array" aca="1" ref="BI214" ca="1">IF(INDIRECT(ADDRESS(3+$AM214,23,,,"var"))&lt;&gt;"Schuttdichte",INDIRECT(ADDRESS(3+$AM214,23,,,"var")),NULL)</f>
        <v>0</v>
      </c>
      <c r="BJ214" s="64" cm="1">
        <f t="array" aca="1" ref="BJ214" ca="1">IF(INDIRECT(ADDRESS(3+$AM214,24,,,"var"))&lt;&gt;"Klopfdichte",INDIRECT(ADDRESS(3+$AM214,24,,,"var")),NULL)</f>
        <v>0</v>
      </c>
      <c r="BK214" s="81"/>
      <c r="BL214" t="str">
        <f>var!AB$4</f>
        <v>parameter and powder check</v>
      </c>
      <c r="BM214" s="93">
        <v>20190321</v>
      </c>
      <c r="BO214"/>
    </row>
    <row r="215" spans="1:67">
      <c r="A215" s="75">
        <v>4</v>
      </c>
      <c r="B215" s="75">
        <v>141</v>
      </c>
      <c r="C215" s="10" t="str">
        <f>var!Z$5</f>
        <v>Aconity</v>
      </c>
      <c r="D215" s="10" t="str">
        <f>var!AG$6</f>
        <v>Alaf parameter development</v>
      </c>
      <c r="E215" s="10">
        <v>400</v>
      </c>
      <c r="F215" s="11">
        <v>1500</v>
      </c>
      <c r="G215" s="93">
        <v>30</v>
      </c>
      <c r="H215" s="93">
        <v>0.19</v>
      </c>
      <c r="I215" s="93">
        <v>30</v>
      </c>
      <c r="J215" s="10" t="str">
        <f>var!AD$2</f>
        <v>Density cube</v>
      </c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>
        <f t="shared" si="6"/>
        <v>30.780000000000005</v>
      </c>
      <c r="AI215" s="81">
        <f t="shared" si="7"/>
        <v>46.783625730994146</v>
      </c>
      <c r="AJ215" s="81"/>
      <c r="AK215" s="92">
        <v>86.44</v>
      </c>
      <c r="AL215" s="81" t="str" cm="1">
        <f t="array" aca="1" ref="AL215" ca="1">IF(INDIRECT(ADDRESS(3+AM215,2,,,"var"))&lt;&gt;"Name of powder",INDIRECT(ADDRESS(3+AM215,2,,,"var")),NULL)</f>
        <v>AlMgty80</v>
      </c>
      <c r="AM215" s="77">
        <v>-1</v>
      </c>
      <c r="AN215" s="81"/>
      <c r="AO215" s="61" cm="1">
        <f t="array" aca="1" ref="AO215" ca="1">IF(INDIRECT(ADDRESS(3+$AM215,3,,,"var"))&lt;&gt;"&lt;=&gt;",INDIRECT(ADDRESS(3+$AM215,3,,,"var")),NULL)</f>
        <v>0</v>
      </c>
      <c r="AP215" s="61" cm="1">
        <f t="array" aca="1" ref="AP215" ca="1">IF(INDIRECT(ADDRESS(3+$AM215,4,,,"var"))&lt;&gt;"Si",INDIRECT(ADDRESS(3+$AM215,4,,,"var")),NULL)</f>
        <v>0</v>
      </c>
      <c r="AQ215" s="61" cm="1">
        <f t="array" aca="1" ref="AQ215" ca="1">IF(INDIRECT(ADDRESS(3+$AM215,5,,,"var"))&lt;&gt;"&lt;=&gt;",INDIRECT(ADDRESS(3+$AM215,5,,,"var")),NULL)</f>
        <v>0</v>
      </c>
      <c r="AR215" s="61" cm="1">
        <f t="array" aca="1" ref="AR215" ca="1">IF(INDIRECT(ADDRESS(3+$AM215,6,,,"var"))&lt;&gt;"Fe",INDIRECT(ADDRESS(3+$AM215,6,,,"var")),NULL)</f>
        <v>0.15</v>
      </c>
      <c r="AS215" s="61" t="str" cm="1">
        <f t="array" aca="1" ref="AS215" ca="1">IF(INDIRECT(ADDRESS(3+$AM215,7,,,"var"))&lt;&gt;"&lt;=&gt;",INDIRECT(ADDRESS(3+$AM215,7,,,"var")),NULL)</f>
        <v>&lt;</v>
      </c>
      <c r="AT215" s="61" cm="1">
        <f t="array" aca="1" ref="AT215" ca="1">IF(INDIRECT(ADDRESS(3+$AM215,8,,,"var"))&lt;&gt;"Cu",INDIRECT(ADDRESS(3+$AM215,8,,,"var")),NULL)</f>
        <v>0.01</v>
      </c>
      <c r="AU215" s="61" cm="1">
        <f t="array" aca="1" ref="AU215" ca="1">IF(INDIRECT(ADDRESS(3+$AM215,9,,,"var"))&lt;&gt;"&lt;=&gt;",INDIRECT(ADDRESS(3+$AM215,9,,,"var")),NULL)</f>
        <v>0</v>
      </c>
      <c r="AV215" s="61" cm="1">
        <f t="array" aca="1" ref="AV215" ca="1">IF(INDIRECT(ADDRESS(3+$AM215,10,,,"var"))&lt;&gt;"Mn",INDIRECT(ADDRESS(3+$AM215,10,,,"var")),NULL)</f>
        <v>0</v>
      </c>
      <c r="AW215" s="61" cm="1">
        <f t="array" aca="1" ref="AW215" ca="1">IF(INDIRECT(ADDRESS(3+$AM215,11,,,"var"))&lt;&gt;"&lt;=&gt;",INDIRECT(ADDRESS(3+$AM215,11,,,"var")),NULL)</f>
        <v>0</v>
      </c>
      <c r="AX215" s="61" cm="1">
        <f t="array" aca="1" ref="AX215" ca="1">IF(INDIRECT(ADDRESS(3+$AM215,12,,,"var"))&lt;&gt;"Mg",INDIRECT(ADDRESS(3+$AM215,12,,,"var")),NULL)</f>
        <v>8.32</v>
      </c>
      <c r="AY215" s="61" cm="1">
        <f t="array" aca="1" ref="AY215" ca="1">IF(INDIRECT(ADDRESS(3+$AM215,13,,,"var"))&lt;&gt;"&lt;=&gt;",INDIRECT(ADDRESS(3+$AM215,13,,,"var")),NULL)</f>
        <v>0</v>
      </c>
      <c r="AZ215" s="61" cm="1">
        <f t="array" aca="1" ref="AZ215" ca="1">IF(INDIRECT(ADDRESS(3+$AM215,14,,,"var"))&lt;&gt;"Be",INDIRECT(ADDRESS(3+$AM215,14,,,"var")),NULL)</f>
        <v>0</v>
      </c>
      <c r="BA215" s="61" cm="1">
        <f t="array" aca="1" ref="BA215" ca="1">IF(INDIRECT(ADDRESS(3+$AM215,15,,,"var"))&lt;&gt;"&lt;=&gt;",INDIRECT(ADDRESS(3+$AM215,15,,,"var")),NULL)</f>
        <v>0</v>
      </c>
      <c r="BB215" s="61" cm="1">
        <f t="array" aca="1" ref="BB215" ca="1">IF(INDIRECT(ADDRESS(3+$AM215,16,,,"var"))&lt;&gt;"Zn",INDIRECT(ADDRESS(3+$AM215,16,,,"var")),NULL)</f>
        <v>0</v>
      </c>
      <c r="BC215" s="61" t="str" cm="1">
        <f t="array" aca="1" ref="BC215" ca="1">IF(INDIRECT(ADDRESS(3+$AM215,17,,,"var"))&lt;&gt;"&lt;=&gt;",INDIRECT(ADDRESS(3+$AM215,17,,,"var")),NULL)</f>
        <v>&lt;</v>
      </c>
      <c r="BD215" s="61" cm="1">
        <f t="array" aca="1" ref="BD215" ca="1">IF(INDIRECT(ADDRESS(3+$AM215,18,,,"var"))&lt;&gt;"Ti",INDIRECT(ADDRESS(3+$AM215,18,,,"var")),NULL)</f>
        <v>0.01</v>
      </c>
      <c r="BE215" s="64" cm="1">
        <f t="array" aca="1" ref="BE215" ca="1">IF(INDIRECT(ADDRESS(3+$AM215,19,,,"var"))&lt;&gt;"D10",INDIRECT(ADDRESS(3+$AM215,19,,,"var")),NULL)</f>
        <v>0</v>
      </c>
      <c r="BF215" s="64" cm="1">
        <f t="array" aca="1" ref="BF215" ca="1">IF(INDIRECT(ADDRESS(3+$AM215,20,,,"var"))&lt;&gt;"D50",INDIRECT(ADDRESS(3+$AM215,20,,,"var")),NULL)</f>
        <v>0</v>
      </c>
      <c r="BG215" s="64" cm="1">
        <f t="array" aca="1" ref="BG215" ca="1">IF(INDIRECT(ADDRESS(3+$AM215,21,,,"var"))&lt;&gt;"D90",INDIRECT(ADDRESS(3+$AM215,21,,,"var")),NULL)</f>
        <v>0</v>
      </c>
      <c r="BH215" s="64" cm="1">
        <f t="array" aca="1" ref="BH215" ca="1">IF(INDIRECT(ADDRESS(3+$AM215,22,,,"var"))&lt;&gt;"Carney Funnel (s/50g)",INDIRECT(ADDRESS(3+$AM215,22,,,"var")),NULL)</f>
        <v>0</v>
      </c>
      <c r="BI215" s="64" cm="1">
        <f t="array" aca="1" ref="BI215" ca="1">IF(INDIRECT(ADDRESS(3+$AM215,23,,,"var"))&lt;&gt;"Schuttdichte",INDIRECT(ADDRESS(3+$AM215,23,,,"var")),NULL)</f>
        <v>0</v>
      </c>
      <c r="BJ215" s="64" cm="1">
        <f t="array" aca="1" ref="BJ215" ca="1">IF(INDIRECT(ADDRESS(3+$AM215,24,,,"var"))&lt;&gt;"Klopfdichte",INDIRECT(ADDRESS(3+$AM215,24,,,"var")),NULL)</f>
        <v>0</v>
      </c>
      <c r="BK215" s="81"/>
      <c r="BL215" t="str">
        <f>var!AB$4</f>
        <v>parameter and powder check</v>
      </c>
      <c r="BM215" s="93">
        <v>20190321</v>
      </c>
      <c r="BO215"/>
    </row>
    <row r="216" spans="1:67">
      <c r="A216" s="75">
        <v>4</v>
      </c>
      <c r="B216" s="75">
        <v>142</v>
      </c>
      <c r="C216" s="10" t="str">
        <f>var!Z$5</f>
        <v>Aconity</v>
      </c>
      <c r="D216" s="10" t="str">
        <f>var!AG$6</f>
        <v>Alaf parameter development</v>
      </c>
      <c r="E216" s="10">
        <v>300</v>
      </c>
      <c r="F216" s="11">
        <v>1500</v>
      </c>
      <c r="G216" s="93">
        <v>30</v>
      </c>
      <c r="H216" s="93">
        <v>0.19</v>
      </c>
      <c r="I216" s="93">
        <v>30</v>
      </c>
      <c r="J216" s="10" t="str">
        <f>var!AD$2</f>
        <v>Density cube</v>
      </c>
      <c r="L216" s="81"/>
      <c r="M216" s="28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23">
        <f t="shared" si="6"/>
        <v>30.780000000000005</v>
      </c>
      <c r="AI216" s="23">
        <f t="shared" si="7"/>
        <v>35.087719298245609</v>
      </c>
      <c r="AJ216" s="81"/>
      <c r="AK216" s="92">
        <v>84.53</v>
      </c>
      <c r="AL216" s="28" t="str" cm="1">
        <f t="array" aca="1" ref="AL216" ca="1">IF(INDIRECT(ADDRESS(3+AM216,2,,,"var"))&lt;&gt;"Name of powder",INDIRECT(ADDRESS(3+AM216,2,,,"var")),NULL)</f>
        <v>AlMgty80</v>
      </c>
      <c r="AM216" s="77">
        <v>-1</v>
      </c>
      <c r="AN216" s="81"/>
      <c r="AO216" s="61" cm="1">
        <f t="array" aca="1" ref="AO216" ca="1">IF(INDIRECT(ADDRESS(3+$AM216,3,,,"var"))&lt;&gt;"&lt;=&gt;",INDIRECT(ADDRESS(3+$AM216,3,,,"var")),NULL)</f>
        <v>0</v>
      </c>
      <c r="AP216" s="61" cm="1">
        <f t="array" aca="1" ref="AP216" ca="1">IF(INDIRECT(ADDRESS(3+$AM216,4,,,"var"))&lt;&gt;"Si",INDIRECT(ADDRESS(3+$AM216,4,,,"var")),NULL)</f>
        <v>0</v>
      </c>
      <c r="AQ216" s="61" cm="1">
        <f t="array" aca="1" ref="AQ216" ca="1">IF(INDIRECT(ADDRESS(3+$AM216,5,,,"var"))&lt;&gt;"&lt;=&gt;",INDIRECT(ADDRESS(3+$AM216,5,,,"var")),NULL)</f>
        <v>0</v>
      </c>
      <c r="AR216" s="61" cm="1">
        <f t="array" aca="1" ref="AR216" ca="1">IF(INDIRECT(ADDRESS(3+$AM216,6,,,"var"))&lt;&gt;"Fe",INDIRECT(ADDRESS(3+$AM216,6,,,"var")),NULL)</f>
        <v>0.15</v>
      </c>
      <c r="AS216" s="61" t="str" cm="1">
        <f t="array" aca="1" ref="AS216" ca="1">IF(INDIRECT(ADDRESS(3+$AM216,7,,,"var"))&lt;&gt;"&lt;=&gt;",INDIRECT(ADDRESS(3+$AM216,7,,,"var")),NULL)</f>
        <v>&lt;</v>
      </c>
      <c r="AT216" s="61" cm="1">
        <f t="array" aca="1" ref="AT216" ca="1">IF(INDIRECT(ADDRESS(3+$AM216,8,,,"var"))&lt;&gt;"Cu",INDIRECT(ADDRESS(3+$AM216,8,,,"var")),NULL)</f>
        <v>0.01</v>
      </c>
      <c r="AU216" s="61" cm="1">
        <f t="array" aca="1" ref="AU216" ca="1">IF(INDIRECT(ADDRESS(3+$AM216,9,,,"var"))&lt;&gt;"&lt;=&gt;",INDIRECT(ADDRESS(3+$AM216,9,,,"var")),NULL)</f>
        <v>0</v>
      </c>
      <c r="AV216" s="61" cm="1">
        <f t="array" aca="1" ref="AV216" ca="1">IF(INDIRECT(ADDRESS(3+$AM216,10,,,"var"))&lt;&gt;"Mn",INDIRECT(ADDRESS(3+$AM216,10,,,"var")),NULL)</f>
        <v>0</v>
      </c>
      <c r="AW216" s="61" cm="1">
        <f t="array" aca="1" ref="AW216" ca="1">IF(INDIRECT(ADDRESS(3+$AM216,11,,,"var"))&lt;&gt;"&lt;=&gt;",INDIRECT(ADDRESS(3+$AM216,11,,,"var")),NULL)</f>
        <v>0</v>
      </c>
      <c r="AX216" s="61" cm="1">
        <f t="array" aca="1" ref="AX216" ca="1">IF(INDIRECT(ADDRESS(3+$AM216,12,,,"var"))&lt;&gt;"Mg",INDIRECT(ADDRESS(3+$AM216,12,,,"var")),NULL)</f>
        <v>8.32</v>
      </c>
      <c r="AY216" s="61" cm="1">
        <f t="array" aca="1" ref="AY216" ca="1">IF(INDIRECT(ADDRESS(3+$AM216,13,,,"var"))&lt;&gt;"&lt;=&gt;",INDIRECT(ADDRESS(3+$AM216,13,,,"var")),NULL)</f>
        <v>0</v>
      </c>
      <c r="AZ216" s="61" cm="1">
        <f t="array" aca="1" ref="AZ216" ca="1">IF(INDIRECT(ADDRESS(3+$AM216,14,,,"var"))&lt;&gt;"Be",INDIRECT(ADDRESS(3+$AM216,14,,,"var")),NULL)</f>
        <v>0</v>
      </c>
      <c r="BA216" s="61" cm="1">
        <f t="array" aca="1" ref="BA216" ca="1">IF(INDIRECT(ADDRESS(3+$AM216,15,,,"var"))&lt;&gt;"&lt;=&gt;",INDIRECT(ADDRESS(3+$AM216,15,,,"var")),NULL)</f>
        <v>0</v>
      </c>
      <c r="BB216" s="61" cm="1">
        <f t="array" aca="1" ref="BB216" ca="1">IF(INDIRECT(ADDRESS(3+$AM216,16,,,"var"))&lt;&gt;"Zn",INDIRECT(ADDRESS(3+$AM216,16,,,"var")),NULL)</f>
        <v>0</v>
      </c>
      <c r="BC216" s="61" t="str" cm="1">
        <f t="array" aca="1" ref="BC216" ca="1">IF(INDIRECT(ADDRESS(3+$AM216,17,,,"var"))&lt;&gt;"&lt;=&gt;",INDIRECT(ADDRESS(3+$AM216,17,,,"var")),NULL)</f>
        <v>&lt;</v>
      </c>
      <c r="BD216" s="61" cm="1">
        <f t="array" aca="1" ref="BD216" ca="1">IF(INDIRECT(ADDRESS(3+$AM216,18,,,"var"))&lt;&gt;"Ti",INDIRECT(ADDRESS(3+$AM216,18,,,"var")),NULL)</f>
        <v>0.01</v>
      </c>
      <c r="BE216" s="64" cm="1">
        <f t="array" aca="1" ref="BE216" ca="1">IF(INDIRECT(ADDRESS(3+$AM216,19,,,"var"))&lt;&gt;"D10",INDIRECT(ADDRESS(3+$AM216,19,,,"var")),NULL)</f>
        <v>0</v>
      </c>
      <c r="BF216" s="64" cm="1">
        <f t="array" aca="1" ref="BF216" ca="1">IF(INDIRECT(ADDRESS(3+$AM216,20,,,"var"))&lt;&gt;"D50",INDIRECT(ADDRESS(3+$AM216,20,,,"var")),NULL)</f>
        <v>0</v>
      </c>
      <c r="BG216" s="64" cm="1">
        <f t="array" aca="1" ref="BG216" ca="1">IF(INDIRECT(ADDRESS(3+$AM216,21,,,"var"))&lt;&gt;"D90",INDIRECT(ADDRESS(3+$AM216,21,,,"var")),NULL)</f>
        <v>0</v>
      </c>
      <c r="BH216" s="64" cm="1">
        <f t="array" aca="1" ref="BH216" ca="1">IF(INDIRECT(ADDRESS(3+$AM216,22,,,"var"))&lt;&gt;"Carney Funnel (s/50g)",INDIRECT(ADDRESS(3+$AM216,22,,,"var")),NULL)</f>
        <v>0</v>
      </c>
      <c r="BI216" s="64" cm="1">
        <f t="array" aca="1" ref="BI216" ca="1">IF(INDIRECT(ADDRESS(3+$AM216,23,,,"var"))&lt;&gt;"Schuttdichte",INDIRECT(ADDRESS(3+$AM216,23,,,"var")),NULL)</f>
        <v>0</v>
      </c>
      <c r="BJ216" s="64" cm="1">
        <f t="array" aca="1" ref="BJ216" ca="1">IF(INDIRECT(ADDRESS(3+$AM216,24,,,"var"))&lt;&gt;"Klopfdichte",INDIRECT(ADDRESS(3+$AM216,24,,,"var")),NULL)</f>
        <v>0</v>
      </c>
      <c r="BK216" s="81"/>
      <c r="BL216" t="str">
        <f>var!AB$4</f>
        <v>parameter and powder check</v>
      </c>
      <c r="BM216" s="93">
        <v>20190321</v>
      </c>
      <c r="BO216"/>
    </row>
    <row r="217" spans="1:67">
      <c r="A217" s="75">
        <v>4</v>
      </c>
      <c r="B217" s="75">
        <v>143</v>
      </c>
      <c r="C217" s="10" t="str">
        <f>var!Z$5</f>
        <v>Aconity</v>
      </c>
      <c r="D217" s="10" t="str">
        <f>var!AG$6</f>
        <v>Alaf parameter development</v>
      </c>
      <c r="E217" s="10">
        <v>300</v>
      </c>
      <c r="F217" s="11">
        <v>1000</v>
      </c>
      <c r="G217" s="93">
        <v>30</v>
      </c>
      <c r="H217" s="93">
        <v>0.19</v>
      </c>
      <c r="I217" s="93">
        <v>30</v>
      </c>
      <c r="J217" s="10" t="str">
        <f>var!AD$2</f>
        <v>Density cube</v>
      </c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>
        <f t="shared" si="6"/>
        <v>20.52</v>
      </c>
      <c r="AI217" s="81">
        <f t="shared" si="7"/>
        <v>52.631578947368418</v>
      </c>
      <c r="AJ217" s="81"/>
      <c r="AK217" s="92">
        <v>83.49</v>
      </c>
      <c r="AL217" s="28" t="str" cm="1">
        <f t="array" aca="1" ref="AL217" ca="1">IF(INDIRECT(ADDRESS(3+AM217,2,,,"var"))&lt;&gt;"Name of powder",INDIRECT(ADDRESS(3+AM217,2,,,"var")),NULL)</f>
        <v>AlMgty80</v>
      </c>
      <c r="AM217" s="77">
        <v>-1</v>
      </c>
      <c r="AN217" s="81"/>
      <c r="AO217" s="61" cm="1">
        <f t="array" aca="1" ref="AO217" ca="1">IF(INDIRECT(ADDRESS(3+$AM217,3,,,"var"))&lt;&gt;"&lt;=&gt;",INDIRECT(ADDRESS(3+$AM217,3,,,"var")),NULL)</f>
        <v>0</v>
      </c>
      <c r="AP217" s="61" cm="1">
        <f t="array" aca="1" ref="AP217" ca="1">IF(INDIRECT(ADDRESS(3+$AM217,4,,,"var"))&lt;&gt;"Si",INDIRECT(ADDRESS(3+$AM217,4,,,"var")),NULL)</f>
        <v>0</v>
      </c>
      <c r="AQ217" s="61" cm="1">
        <f t="array" aca="1" ref="AQ217" ca="1">IF(INDIRECT(ADDRESS(3+$AM217,5,,,"var"))&lt;&gt;"&lt;=&gt;",INDIRECT(ADDRESS(3+$AM217,5,,,"var")),NULL)</f>
        <v>0</v>
      </c>
      <c r="AR217" s="61" cm="1">
        <f t="array" aca="1" ref="AR217" ca="1">IF(INDIRECT(ADDRESS(3+$AM217,6,,,"var"))&lt;&gt;"Fe",INDIRECT(ADDRESS(3+$AM217,6,,,"var")),NULL)</f>
        <v>0.15</v>
      </c>
      <c r="AS217" s="61" t="str" cm="1">
        <f t="array" aca="1" ref="AS217" ca="1">IF(INDIRECT(ADDRESS(3+$AM217,7,,,"var"))&lt;&gt;"&lt;=&gt;",INDIRECT(ADDRESS(3+$AM217,7,,,"var")),NULL)</f>
        <v>&lt;</v>
      </c>
      <c r="AT217" s="61" cm="1">
        <f t="array" aca="1" ref="AT217" ca="1">IF(INDIRECT(ADDRESS(3+$AM217,8,,,"var"))&lt;&gt;"Cu",INDIRECT(ADDRESS(3+$AM217,8,,,"var")),NULL)</f>
        <v>0.01</v>
      </c>
      <c r="AU217" s="61" cm="1">
        <f t="array" aca="1" ref="AU217" ca="1">IF(INDIRECT(ADDRESS(3+$AM217,9,,,"var"))&lt;&gt;"&lt;=&gt;",INDIRECT(ADDRESS(3+$AM217,9,,,"var")),NULL)</f>
        <v>0</v>
      </c>
      <c r="AV217" s="61" cm="1">
        <f t="array" aca="1" ref="AV217" ca="1">IF(INDIRECT(ADDRESS(3+$AM217,10,,,"var"))&lt;&gt;"Mn",INDIRECT(ADDRESS(3+$AM217,10,,,"var")),NULL)</f>
        <v>0</v>
      </c>
      <c r="AW217" s="61" cm="1">
        <f t="array" aca="1" ref="AW217" ca="1">IF(INDIRECT(ADDRESS(3+$AM217,11,,,"var"))&lt;&gt;"&lt;=&gt;",INDIRECT(ADDRESS(3+$AM217,11,,,"var")),NULL)</f>
        <v>0</v>
      </c>
      <c r="AX217" s="61" cm="1">
        <f t="array" aca="1" ref="AX217" ca="1">IF(INDIRECT(ADDRESS(3+$AM217,12,,,"var"))&lt;&gt;"Mg",INDIRECT(ADDRESS(3+$AM217,12,,,"var")),NULL)</f>
        <v>8.32</v>
      </c>
      <c r="AY217" s="61" cm="1">
        <f t="array" aca="1" ref="AY217" ca="1">IF(INDIRECT(ADDRESS(3+$AM217,13,,,"var"))&lt;&gt;"&lt;=&gt;",INDIRECT(ADDRESS(3+$AM217,13,,,"var")),NULL)</f>
        <v>0</v>
      </c>
      <c r="AZ217" s="61" cm="1">
        <f t="array" aca="1" ref="AZ217" ca="1">IF(INDIRECT(ADDRESS(3+$AM217,14,,,"var"))&lt;&gt;"Be",INDIRECT(ADDRESS(3+$AM217,14,,,"var")),NULL)</f>
        <v>0</v>
      </c>
      <c r="BA217" s="61" cm="1">
        <f t="array" aca="1" ref="BA217" ca="1">IF(INDIRECT(ADDRESS(3+$AM217,15,,,"var"))&lt;&gt;"&lt;=&gt;",INDIRECT(ADDRESS(3+$AM217,15,,,"var")),NULL)</f>
        <v>0</v>
      </c>
      <c r="BB217" s="61" cm="1">
        <f t="array" aca="1" ref="BB217" ca="1">IF(INDIRECT(ADDRESS(3+$AM217,16,,,"var"))&lt;&gt;"Zn",INDIRECT(ADDRESS(3+$AM217,16,,,"var")),NULL)</f>
        <v>0</v>
      </c>
      <c r="BC217" s="61" t="str" cm="1">
        <f t="array" aca="1" ref="BC217" ca="1">IF(INDIRECT(ADDRESS(3+$AM217,17,,,"var"))&lt;&gt;"&lt;=&gt;",INDIRECT(ADDRESS(3+$AM217,17,,,"var")),NULL)</f>
        <v>&lt;</v>
      </c>
      <c r="BD217" s="61" cm="1">
        <f t="array" aca="1" ref="BD217" ca="1">IF(INDIRECT(ADDRESS(3+$AM217,18,,,"var"))&lt;&gt;"Ti",INDIRECT(ADDRESS(3+$AM217,18,,,"var")),NULL)</f>
        <v>0.01</v>
      </c>
      <c r="BE217" s="64" cm="1">
        <f t="array" aca="1" ref="BE217" ca="1">IF(INDIRECT(ADDRESS(3+$AM217,19,,,"var"))&lt;&gt;"D10",INDIRECT(ADDRESS(3+$AM217,19,,,"var")),NULL)</f>
        <v>0</v>
      </c>
      <c r="BF217" s="64" cm="1">
        <f t="array" aca="1" ref="BF217" ca="1">IF(INDIRECT(ADDRESS(3+$AM217,20,,,"var"))&lt;&gt;"D50",INDIRECT(ADDRESS(3+$AM217,20,,,"var")),NULL)</f>
        <v>0</v>
      </c>
      <c r="BG217" s="64" cm="1">
        <f t="array" aca="1" ref="BG217" ca="1">IF(INDIRECT(ADDRESS(3+$AM217,21,,,"var"))&lt;&gt;"D90",INDIRECT(ADDRESS(3+$AM217,21,,,"var")),NULL)</f>
        <v>0</v>
      </c>
      <c r="BH217" s="64" cm="1">
        <f t="array" aca="1" ref="BH217" ca="1">IF(INDIRECT(ADDRESS(3+$AM217,22,,,"var"))&lt;&gt;"Carney Funnel (s/50g)",INDIRECT(ADDRESS(3+$AM217,22,,,"var")),NULL)</f>
        <v>0</v>
      </c>
      <c r="BI217" s="64" cm="1">
        <f t="array" aca="1" ref="BI217" ca="1">IF(INDIRECT(ADDRESS(3+$AM217,23,,,"var"))&lt;&gt;"Schuttdichte",INDIRECT(ADDRESS(3+$AM217,23,,,"var")),NULL)</f>
        <v>0</v>
      </c>
      <c r="BJ217" s="64" cm="1">
        <f t="array" aca="1" ref="BJ217" ca="1">IF(INDIRECT(ADDRESS(3+$AM217,24,,,"var"))&lt;&gt;"Klopfdichte",INDIRECT(ADDRESS(3+$AM217,24,,,"var")),NULL)</f>
        <v>0</v>
      </c>
      <c r="BK217" s="81"/>
      <c r="BL217" t="str">
        <f>var!AB$4</f>
        <v>parameter and powder check</v>
      </c>
      <c r="BM217" s="93">
        <v>20190321</v>
      </c>
      <c r="BO217"/>
    </row>
    <row r="218" spans="1:67">
      <c r="A218" s="9">
        <v>1</v>
      </c>
      <c r="B218" s="13">
        <v>1</v>
      </c>
      <c r="C218" s="81" t="str">
        <f>var!Z$3</f>
        <v>Concept Laser m2</v>
      </c>
      <c r="D218" s="81" t="str">
        <f>var!AG$3</f>
        <v>Concept Laser parameter dev.</v>
      </c>
      <c r="E218" s="12"/>
      <c r="F218" s="12"/>
      <c r="G218" s="12"/>
      <c r="H218" s="12"/>
      <c r="I218" s="81"/>
      <c r="J218" s="10"/>
      <c r="K218" s="10"/>
      <c r="L218" s="12"/>
      <c r="M218" s="10"/>
      <c r="N218" s="12"/>
      <c r="O218" s="12"/>
      <c r="P218" s="12"/>
      <c r="Q218" s="8"/>
      <c r="R218" s="17"/>
      <c r="S218" s="17"/>
      <c r="T218" s="17"/>
      <c r="U218" s="17"/>
      <c r="V218" s="17"/>
      <c r="W218" s="17"/>
      <c r="X218" s="17"/>
      <c r="Y218" s="7"/>
      <c r="Z218" s="81"/>
      <c r="AA218" s="81"/>
      <c r="AB218" s="81"/>
      <c r="AC218" s="81"/>
      <c r="AD218" s="17"/>
      <c r="AE218" s="17"/>
      <c r="AF218" s="17"/>
      <c r="AG218" s="17"/>
      <c r="AH218" s="81">
        <f t="shared" si="6"/>
        <v>0</v>
      </c>
      <c r="AI218" s="81" t="e">
        <f t="shared" si="7"/>
        <v>#DIV/0!</v>
      </c>
      <c r="AJ218" s="12"/>
      <c r="AK218" s="17"/>
      <c r="AL218" s="28" cm="1">
        <f t="array" aca="1" ref="AL218" ca="1">IF(INDIRECT(ADDRESS(3+AM218,2,,,"var"))&lt;&gt;"Name of powder",INDIRECT(ADDRESS(3+AM218,2,,,"var")),NULL)</f>
        <v>0</v>
      </c>
      <c r="AM218" s="17"/>
      <c r="AN218" s="12"/>
      <c r="AO218" s="61" cm="1">
        <f t="array" aca="1" ref="AO218" ca="1">IF(INDIRECT(ADDRESS(3+$AM218,3,,,"var"))&lt;&gt;"&lt;=&gt;",INDIRECT(ADDRESS(3+$AM218,3,,,"var")),NULL)</f>
        <v>0</v>
      </c>
      <c r="AP218" s="61" cm="1">
        <f t="array" aca="1" ref="AP218" ca="1">IF(INDIRECT(ADDRESS(3+$AM218,4,,,"var"))&lt;&gt;"Si",INDIRECT(ADDRESS(3+$AM218,4,,,"var")),NULL)</f>
        <v>0</v>
      </c>
      <c r="AQ218" s="61" cm="1">
        <f t="array" aca="1" ref="AQ218" ca="1">IF(INDIRECT(ADDRESS(3+$AM218,5,,,"var"))&lt;&gt;"&lt;=&gt;",INDIRECT(ADDRESS(3+$AM218,5,,,"var")),NULL)</f>
        <v>0</v>
      </c>
      <c r="AR218" s="61" cm="1">
        <f t="array" aca="1" ref="AR218" ca="1">IF(INDIRECT(ADDRESS(3+$AM218,6,,,"var"))&lt;&gt;"Fe",INDIRECT(ADDRESS(3+$AM218,6,,,"var")),NULL)</f>
        <v>0</v>
      </c>
      <c r="AS218" s="61" cm="1">
        <f t="array" aca="1" ref="AS218" ca="1">IF(INDIRECT(ADDRESS(3+$AM218,7,,,"var"))&lt;&gt;"&lt;=&gt;",INDIRECT(ADDRESS(3+$AM218,7,,,"var")),NULL)</f>
        <v>0</v>
      </c>
      <c r="AT218" s="61" cm="1">
        <f t="array" aca="1" ref="AT218" ca="1">IF(INDIRECT(ADDRESS(3+$AM218,8,,,"var"))&lt;&gt;"Cu",INDIRECT(ADDRESS(3+$AM218,8,,,"var")),NULL)</f>
        <v>0</v>
      </c>
      <c r="AU218" s="61" cm="1">
        <f t="array" aca="1" ref="AU218" ca="1">IF(INDIRECT(ADDRESS(3+$AM218,9,,,"var"))&lt;&gt;"&lt;=&gt;",INDIRECT(ADDRESS(3+$AM218,9,,,"var")),NULL)</f>
        <v>0</v>
      </c>
      <c r="AV218" s="61" cm="1">
        <f t="array" aca="1" ref="AV218" ca="1">IF(INDIRECT(ADDRESS(3+$AM218,10,,,"var"))&lt;&gt;"Mn",INDIRECT(ADDRESS(3+$AM218,10,,,"var")),NULL)</f>
        <v>0</v>
      </c>
      <c r="AW218" s="61" cm="1">
        <f t="array" aca="1" ref="AW218" ca="1">IF(INDIRECT(ADDRESS(3+$AM218,11,,,"var"))&lt;&gt;"&lt;=&gt;",INDIRECT(ADDRESS(3+$AM218,11,,,"var")),NULL)</f>
        <v>0</v>
      </c>
      <c r="AX218" s="61" cm="1">
        <f t="array" aca="1" ref="AX218" ca="1">IF(INDIRECT(ADDRESS(3+$AM218,12,,,"var"))&lt;&gt;"Mg",INDIRECT(ADDRESS(3+$AM218,12,,,"var")),NULL)</f>
        <v>0</v>
      </c>
      <c r="AY218" s="61" cm="1">
        <f t="array" aca="1" ref="AY218" ca="1">IF(INDIRECT(ADDRESS(3+$AM218,13,,,"var"))&lt;&gt;"&lt;=&gt;",INDIRECT(ADDRESS(3+$AM218,13,,,"var")),NULL)</f>
        <v>0</v>
      </c>
      <c r="AZ218" s="61" cm="1">
        <f t="array" aca="1" ref="AZ218" ca="1">IF(INDIRECT(ADDRESS(3+$AM218,14,,,"var"))&lt;&gt;"Be",INDIRECT(ADDRESS(3+$AM218,14,,,"var")),NULL)</f>
        <v>0</v>
      </c>
      <c r="BA218" s="61" cm="1">
        <f t="array" aca="1" ref="BA218" ca="1">IF(INDIRECT(ADDRESS(3+$AM218,15,,,"var"))&lt;&gt;"&lt;=&gt;",INDIRECT(ADDRESS(3+$AM218,15,,,"var")),NULL)</f>
        <v>0</v>
      </c>
      <c r="BB218" s="61" cm="1">
        <f t="array" aca="1" ref="BB218" ca="1">IF(INDIRECT(ADDRESS(3+$AM218,16,,,"var"))&lt;&gt;"Zn",INDIRECT(ADDRESS(3+$AM218,16,,,"var")),NULL)</f>
        <v>0</v>
      </c>
      <c r="BC218" s="61" cm="1">
        <f t="array" aca="1" ref="BC218" ca="1">IF(INDIRECT(ADDRESS(3+$AM218,17,,,"var"))&lt;&gt;"&lt;=&gt;",INDIRECT(ADDRESS(3+$AM218,17,,,"var")),NULL)</f>
        <v>0</v>
      </c>
      <c r="BD218" s="61" cm="1">
        <f t="array" aca="1" ref="BD218" ca="1">IF(INDIRECT(ADDRESS(3+$AM218,18,,,"var"))&lt;&gt;"Ti",INDIRECT(ADDRESS(3+$AM218,18,,,"var")),NULL)</f>
        <v>0</v>
      </c>
      <c r="BE218" s="64" cm="1">
        <f t="array" aca="1" ref="BE218" ca="1">IF(INDIRECT(ADDRESS(3+$AM218,19,,,"var"))&lt;&gt;"D10",INDIRECT(ADDRESS(3+$AM218,19,,,"var")),NULL)</f>
        <v>0</v>
      </c>
      <c r="BF218" s="64" cm="1">
        <f t="array" aca="1" ref="BF218" ca="1">IF(INDIRECT(ADDRESS(3+$AM218,20,,,"var"))&lt;&gt;"D50",INDIRECT(ADDRESS(3+$AM218,20,,,"var")),NULL)</f>
        <v>0</v>
      </c>
      <c r="BG218" s="64" cm="1">
        <f t="array" aca="1" ref="BG218" ca="1">IF(INDIRECT(ADDRESS(3+$AM218,21,,,"var"))&lt;&gt;"D90",INDIRECT(ADDRESS(3+$AM218,21,,,"var")),NULL)</f>
        <v>0</v>
      </c>
      <c r="BH218" s="64" cm="1">
        <f t="array" aca="1" ref="BH218" ca="1">IF(INDIRECT(ADDRESS(3+$AM218,22,,,"var"))&lt;&gt;"Carney Funnel (s/50g)",INDIRECT(ADDRESS(3+$AM218,22,,,"var")),NULL)</f>
        <v>0</v>
      </c>
      <c r="BI218" s="64" cm="1">
        <f t="array" aca="1" ref="BI218" ca="1">IF(INDIRECT(ADDRESS(3+$AM218,23,,,"var"))&lt;&gt;"Schuttdichte",INDIRECT(ADDRESS(3+$AM218,23,,,"var")),NULL)</f>
        <v>0</v>
      </c>
      <c r="BJ218" s="64" cm="1">
        <f t="array" aca="1" ref="BJ218" ca="1">IF(INDIRECT(ADDRESS(3+$AM218,24,,,"var"))&lt;&gt;"Klopfdichte",INDIRECT(ADDRESS(3+$AM218,24,,,"var")),NULL)</f>
        <v>0</v>
      </c>
      <c r="BK218" s="81" t="s">
        <v>108</v>
      </c>
      <c r="BM218" s="65"/>
      <c r="BO218"/>
    </row>
    <row r="219" spans="1:67">
      <c r="A219" s="12">
        <v>1</v>
      </c>
      <c r="B219" s="13">
        <v>2</v>
      </c>
      <c r="C219" s="81" t="str">
        <f>var!Z$3</f>
        <v>Concept Laser m2</v>
      </c>
      <c r="D219" s="81" t="str">
        <f>var!AG$3</f>
        <v>Concept Laser parameter dev.</v>
      </c>
      <c r="E219" s="6">
        <v>375</v>
      </c>
      <c r="F219" s="6">
        <v>1500</v>
      </c>
      <c r="G219" s="6">
        <v>60</v>
      </c>
      <c r="H219" s="6">
        <v>0.08</v>
      </c>
      <c r="I219" s="81"/>
      <c r="J219" s="81" t="str">
        <f>var!AD$2</f>
        <v>Density cube</v>
      </c>
      <c r="K219" s="12"/>
      <c r="L219" s="12"/>
      <c r="M219" s="81" t="str">
        <f>var!AF$2</f>
        <v>Stripes</v>
      </c>
      <c r="N219" s="12">
        <v>375</v>
      </c>
      <c r="O219" s="12">
        <v>1500</v>
      </c>
      <c r="P219" s="12"/>
      <c r="Q219" s="6">
        <v>0.01</v>
      </c>
      <c r="R219" s="6">
        <v>80</v>
      </c>
      <c r="S219" s="6">
        <v>5</v>
      </c>
      <c r="T219" s="6">
        <v>1</v>
      </c>
      <c r="U219" s="6">
        <v>79</v>
      </c>
      <c r="V219" s="6">
        <v>0.1</v>
      </c>
      <c r="W219" s="6">
        <v>80</v>
      </c>
      <c r="X219" s="6">
        <v>0.09</v>
      </c>
      <c r="Y219" s="12"/>
      <c r="Z219" s="12"/>
      <c r="AA219" s="12"/>
      <c r="AB219" s="12"/>
      <c r="AC219" s="12"/>
      <c r="AD219" s="6"/>
      <c r="AE219" s="12"/>
      <c r="AF219" s="12"/>
      <c r="AG219" s="6"/>
      <c r="AH219" s="81">
        <f t="shared" si="6"/>
        <v>25.92</v>
      </c>
      <c r="AI219" s="81">
        <f t="shared" si="7"/>
        <v>52.083333333333329</v>
      </c>
      <c r="AJ219" s="12"/>
      <c r="AK219" s="6"/>
      <c r="AL219" s="28" t="str" cm="1">
        <f t="array" aca="1" ref="AL219" ca="1">IF(INDIRECT(ADDRESS(3+AM219,2,,,"var"))&lt;&gt;"Name of powder",INDIRECT(ADDRESS(3+AM219,2,,,"var")),NULL)</f>
        <v>AlMgty80</v>
      </c>
      <c r="AM219" s="17">
        <v>2</v>
      </c>
      <c r="AN219" s="12">
        <v>0</v>
      </c>
      <c r="AO219" s="61" cm="1">
        <f t="array" aca="1" ref="AO219" ca="1">IF(INDIRECT(ADDRESS(3+$AM219,3,,,"var"))&lt;&gt;"&lt;=&gt;",INDIRECT(ADDRESS(3+$AM219,3,,,"var")),NULL)</f>
        <v>0</v>
      </c>
      <c r="AP219" s="61" cm="1">
        <f t="array" aca="1" ref="AP219" ca="1">IF(INDIRECT(ADDRESS(3+$AM219,4,,,"var"))&lt;&gt;"Si",INDIRECT(ADDRESS(3+$AM219,4,,,"var")),NULL)</f>
        <v>0.09</v>
      </c>
      <c r="AQ219" s="61" t="str" cm="1">
        <f t="array" aca="1" ref="AQ219" ca="1">IF(INDIRECT(ADDRESS(3+$AM219,5,,,"var"))&lt;&gt;"&lt;=&gt;",INDIRECT(ADDRESS(3+$AM219,5,,,"var")),NULL)</f>
        <v>&lt;</v>
      </c>
      <c r="AR219" s="61" cm="1">
        <f t="array" aca="1" ref="AR219" ca="1">IF(INDIRECT(ADDRESS(3+$AM219,6,,,"var"))&lt;&gt;"Fe",INDIRECT(ADDRESS(3+$AM219,6,,,"var")),NULL)</f>
        <v>0.01</v>
      </c>
      <c r="AS219" s="61" t="str" cm="1">
        <f t="array" aca="1" ref="AS219" ca="1">IF(INDIRECT(ADDRESS(3+$AM219,7,,,"var"))&lt;&gt;"&lt;=&gt;",INDIRECT(ADDRESS(3+$AM219,7,,,"var")),NULL)</f>
        <v>&lt;</v>
      </c>
      <c r="AT219" s="61" cm="1">
        <f t="array" aca="1" ref="AT219" ca="1">IF(INDIRECT(ADDRESS(3+$AM219,8,,,"var"))&lt;&gt;"Cu",INDIRECT(ADDRESS(3+$AM219,8,,,"var")),NULL)</f>
        <v>0.01</v>
      </c>
      <c r="AU219" s="61" t="str" cm="1">
        <f t="array" aca="1" ref="AU219" ca="1">IF(INDIRECT(ADDRESS(3+$AM219,9,,,"var"))&lt;&gt;"&lt;=&gt;",INDIRECT(ADDRESS(3+$AM219,9,,,"var")),NULL)</f>
        <v>&lt;</v>
      </c>
      <c r="AV219" s="61" cm="1">
        <f t="array" aca="1" ref="AV219" ca="1">IF(INDIRECT(ADDRESS(3+$AM219,10,,,"var"))&lt;&gt;"Mn",INDIRECT(ADDRESS(3+$AM219,10,,,"var")),NULL)</f>
        <v>0.01</v>
      </c>
      <c r="AW219" s="61" cm="1">
        <f t="array" aca="1" ref="AW219" ca="1">IF(INDIRECT(ADDRESS(3+$AM219,11,,,"var"))&lt;&gt;"&lt;=&gt;",INDIRECT(ADDRESS(3+$AM219,11,,,"var")),NULL)</f>
        <v>0</v>
      </c>
      <c r="AX219" s="61" cm="1">
        <f t="array" aca="1" ref="AX219" ca="1">IF(INDIRECT(ADDRESS(3+$AM219,12,,,"var"))&lt;&gt;"Mg",INDIRECT(ADDRESS(3+$AM219,12,,,"var")),NULL)</f>
        <v>9.1999999999999993</v>
      </c>
      <c r="AY219" s="61" cm="1">
        <f t="array" aca="1" ref="AY219" ca="1">IF(INDIRECT(ADDRESS(3+$AM219,13,,,"var"))&lt;&gt;"&lt;=&gt;",INDIRECT(ADDRESS(3+$AM219,13,,,"var")),NULL)</f>
        <v>0</v>
      </c>
      <c r="AZ219" s="61" cm="1">
        <f t="array" aca="1" ref="AZ219" ca="1">IF(INDIRECT(ADDRESS(3+$AM219,14,,,"var"))&lt;&gt;"Be",INDIRECT(ADDRESS(3+$AM219,14,,,"var")),NULL)</f>
        <v>6.0000000000000001E-3</v>
      </c>
      <c r="BA219" s="61" cm="1">
        <f t="array" aca="1" ref="BA219" ca="1">IF(INDIRECT(ADDRESS(3+$AM219,15,,,"var"))&lt;&gt;"&lt;=&gt;",INDIRECT(ADDRESS(3+$AM219,15,,,"var")),NULL)</f>
        <v>0</v>
      </c>
      <c r="BB219" s="61" cm="1">
        <f t="array" aca="1" ref="BB219" ca="1">IF(INDIRECT(ADDRESS(3+$AM219,16,,,"var"))&lt;&gt;"Zn",INDIRECT(ADDRESS(3+$AM219,16,,,"var")),NULL)</f>
        <v>0.01</v>
      </c>
      <c r="BC219" s="61" cm="1">
        <f t="array" aca="1" ref="BC219" ca="1">IF(INDIRECT(ADDRESS(3+$AM219,17,,,"var"))&lt;&gt;"&lt;=&gt;",INDIRECT(ADDRESS(3+$AM219,17,,,"var")),NULL)</f>
        <v>0</v>
      </c>
      <c r="BD219" s="61" cm="1">
        <f t="array" aca="1" ref="BD219" ca="1">IF(INDIRECT(ADDRESS(3+$AM219,18,,,"var"))&lt;&gt;"Ti",INDIRECT(ADDRESS(3+$AM219,18,,,"var")),NULL)</f>
        <v>0.05</v>
      </c>
      <c r="BE219" s="64" cm="1">
        <f t="array" aca="1" ref="BE219" ca="1">IF(INDIRECT(ADDRESS(3+$AM219,19,,,"var"))&lt;&gt;"D10",INDIRECT(ADDRESS(3+$AM219,19,,,"var")),NULL)</f>
        <v>29.1</v>
      </c>
      <c r="BF219" s="64" cm="1">
        <f t="array" aca="1" ref="BF219" ca="1">IF(INDIRECT(ADDRESS(3+$AM219,20,,,"var"))&lt;&gt;"D50",INDIRECT(ADDRESS(3+$AM219,20,,,"var")),NULL)</f>
        <v>47</v>
      </c>
      <c r="BG219" s="64" cm="1">
        <f t="array" aca="1" ref="BG219" ca="1">IF(INDIRECT(ADDRESS(3+$AM219,21,,,"var"))&lt;&gt;"D90",INDIRECT(ADDRESS(3+$AM219,21,,,"var")),NULL)</f>
        <v>74.5</v>
      </c>
      <c r="BH219" s="64" cm="1">
        <f t="array" aca="1" ref="BH219" ca="1">IF(INDIRECT(ADDRESS(3+$AM219,22,,,"var"))&lt;&gt;"Carney Funnel (s/50g)",INDIRECT(ADDRESS(3+$AM219,22,,,"var")),NULL)</f>
        <v>16</v>
      </c>
      <c r="BI219" s="64" cm="1">
        <f t="array" aca="1" ref="BI219" ca="1">IF(INDIRECT(ADDRESS(3+$AM219,23,,,"var"))&lt;&gt;"Schuttdichte",INDIRECT(ADDRESS(3+$AM219,23,,,"var")),NULL)</f>
        <v>1.28</v>
      </c>
      <c r="BJ219" s="64" cm="1">
        <f t="array" aca="1" ref="BJ219" ca="1">IF(INDIRECT(ADDRESS(3+$AM219,24,,,"var"))&lt;&gt;"Klopfdichte",INDIRECT(ADDRESS(3+$AM219,24,,,"var")),NULL)</f>
        <v>1.61</v>
      </c>
      <c r="BK219" s="81" t="s">
        <v>108</v>
      </c>
      <c r="BM219" s="81"/>
      <c r="BO219"/>
    </row>
    <row r="220" spans="1:67">
      <c r="A220" s="12">
        <v>1</v>
      </c>
      <c r="B220" s="13">
        <v>3</v>
      </c>
      <c r="C220" s="28" t="str">
        <f>var!Z$3</f>
        <v>Concept Laser m2</v>
      </c>
      <c r="D220" s="66" t="str">
        <f>var!AG$3</f>
        <v>Concept Laser parameter dev.</v>
      </c>
      <c r="E220" s="6">
        <v>375</v>
      </c>
      <c r="F220" s="6">
        <v>1500</v>
      </c>
      <c r="G220" s="6">
        <v>60</v>
      </c>
      <c r="H220" s="6">
        <v>0.08</v>
      </c>
      <c r="I220" s="81"/>
      <c r="J220" s="81" t="str">
        <f>var!AD$2</f>
        <v>Density cube</v>
      </c>
      <c r="L220" s="12"/>
      <c r="M220" s="28" t="str">
        <f>var!AF$2</f>
        <v>Stripes</v>
      </c>
      <c r="N220" s="12">
        <v>350</v>
      </c>
      <c r="O220" s="12">
        <v>400</v>
      </c>
      <c r="P220" s="12"/>
      <c r="Q220" s="6">
        <v>0.01</v>
      </c>
      <c r="R220" s="6">
        <v>80</v>
      </c>
      <c r="S220" s="6">
        <v>5</v>
      </c>
      <c r="T220" s="6">
        <v>1</v>
      </c>
      <c r="U220" s="6">
        <v>79</v>
      </c>
      <c r="V220" s="6">
        <v>0.1</v>
      </c>
      <c r="W220" s="6">
        <v>80</v>
      </c>
      <c r="X220" s="6">
        <v>0.09</v>
      </c>
      <c r="Y220" s="12"/>
      <c r="Z220" s="12"/>
      <c r="AA220" s="12"/>
      <c r="AB220" s="12"/>
      <c r="AC220" s="12"/>
      <c r="AD220" s="12"/>
      <c r="AE220" s="12"/>
      <c r="AF220" s="12"/>
      <c r="AG220" s="6"/>
      <c r="AH220" s="23">
        <f t="shared" si="6"/>
        <v>25.92</v>
      </c>
      <c r="AI220" s="23">
        <f t="shared" si="7"/>
        <v>52.083333333333329</v>
      </c>
      <c r="AJ220" s="12"/>
      <c r="AK220" s="6"/>
      <c r="AL220" s="81" t="str" cm="1">
        <f t="array" aca="1" ref="AL220" ca="1">IF(INDIRECT(ADDRESS(3+AM220,2,,,"var"))&lt;&gt;"Name of powder",INDIRECT(ADDRESS(3+AM220,2,,,"var")),NULL)</f>
        <v>AlMgty80</v>
      </c>
      <c r="AM220" s="17">
        <v>2</v>
      </c>
      <c r="AN220" s="12">
        <v>0</v>
      </c>
      <c r="AO220" s="61" cm="1">
        <f t="array" aca="1" ref="AO220" ca="1">IF(INDIRECT(ADDRESS(3+$AM220,3,,,"var"))&lt;&gt;"&lt;=&gt;",INDIRECT(ADDRESS(3+$AM220,3,,,"var")),NULL)</f>
        <v>0</v>
      </c>
      <c r="AP220" s="61" cm="1">
        <f t="array" aca="1" ref="AP220" ca="1">IF(INDIRECT(ADDRESS(3+$AM220,4,,,"var"))&lt;&gt;"Si",INDIRECT(ADDRESS(3+$AM220,4,,,"var")),NULL)</f>
        <v>0.09</v>
      </c>
      <c r="AQ220" s="61" t="str" cm="1">
        <f t="array" aca="1" ref="AQ220" ca="1">IF(INDIRECT(ADDRESS(3+$AM220,5,,,"var"))&lt;&gt;"&lt;=&gt;",INDIRECT(ADDRESS(3+$AM220,5,,,"var")),NULL)</f>
        <v>&lt;</v>
      </c>
      <c r="AR220" s="61" cm="1">
        <f t="array" aca="1" ref="AR220" ca="1">IF(INDIRECT(ADDRESS(3+$AM220,6,,,"var"))&lt;&gt;"Fe",INDIRECT(ADDRESS(3+$AM220,6,,,"var")),NULL)</f>
        <v>0.01</v>
      </c>
      <c r="AS220" s="61" t="str" cm="1">
        <f t="array" aca="1" ref="AS220" ca="1">IF(INDIRECT(ADDRESS(3+$AM220,7,,,"var"))&lt;&gt;"&lt;=&gt;",INDIRECT(ADDRESS(3+$AM220,7,,,"var")),NULL)</f>
        <v>&lt;</v>
      </c>
      <c r="AT220" s="61" cm="1">
        <f t="array" aca="1" ref="AT220" ca="1">IF(INDIRECT(ADDRESS(3+$AM220,8,,,"var"))&lt;&gt;"Cu",INDIRECT(ADDRESS(3+$AM220,8,,,"var")),NULL)</f>
        <v>0.01</v>
      </c>
      <c r="AU220" s="61" t="str" cm="1">
        <f t="array" aca="1" ref="AU220" ca="1">IF(INDIRECT(ADDRESS(3+$AM220,9,,,"var"))&lt;&gt;"&lt;=&gt;",INDIRECT(ADDRESS(3+$AM220,9,,,"var")),NULL)</f>
        <v>&lt;</v>
      </c>
      <c r="AV220" s="61" cm="1">
        <f t="array" aca="1" ref="AV220" ca="1">IF(INDIRECT(ADDRESS(3+$AM220,10,,,"var"))&lt;&gt;"Mn",INDIRECT(ADDRESS(3+$AM220,10,,,"var")),NULL)</f>
        <v>0.01</v>
      </c>
      <c r="AW220" s="61" cm="1">
        <f t="array" aca="1" ref="AW220" ca="1">IF(INDIRECT(ADDRESS(3+$AM220,11,,,"var"))&lt;&gt;"&lt;=&gt;",INDIRECT(ADDRESS(3+$AM220,11,,,"var")),NULL)</f>
        <v>0</v>
      </c>
      <c r="AX220" s="61" cm="1">
        <f t="array" aca="1" ref="AX220" ca="1">IF(INDIRECT(ADDRESS(3+$AM220,12,,,"var"))&lt;&gt;"Mg",INDIRECT(ADDRESS(3+$AM220,12,,,"var")),NULL)</f>
        <v>9.1999999999999993</v>
      </c>
      <c r="AY220" s="61" cm="1">
        <f t="array" aca="1" ref="AY220" ca="1">IF(INDIRECT(ADDRESS(3+$AM220,13,,,"var"))&lt;&gt;"&lt;=&gt;",INDIRECT(ADDRESS(3+$AM220,13,,,"var")),NULL)</f>
        <v>0</v>
      </c>
      <c r="AZ220" s="61" cm="1">
        <f t="array" aca="1" ref="AZ220" ca="1">IF(INDIRECT(ADDRESS(3+$AM220,14,,,"var"))&lt;&gt;"Be",INDIRECT(ADDRESS(3+$AM220,14,,,"var")),NULL)</f>
        <v>6.0000000000000001E-3</v>
      </c>
      <c r="BA220" s="61" cm="1">
        <f t="array" aca="1" ref="BA220" ca="1">IF(INDIRECT(ADDRESS(3+$AM220,15,,,"var"))&lt;&gt;"&lt;=&gt;",INDIRECT(ADDRESS(3+$AM220,15,,,"var")),NULL)</f>
        <v>0</v>
      </c>
      <c r="BB220" s="61" cm="1">
        <f t="array" aca="1" ref="BB220" ca="1">IF(INDIRECT(ADDRESS(3+$AM220,16,,,"var"))&lt;&gt;"Zn",INDIRECT(ADDRESS(3+$AM220,16,,,"var")),NULL)</f>
        <v>0.01</v>
      </c>
      <c r="BC220" s="61" cm="1">
        <f t="array" aca="1" ref="BC220" ca="1">IF(INDIRECT(ADDRESS(3+$AM220,17,,,"var"))&lt;&gt;"&lt;=&gt;",INDIRECT(ADDRESS(3+$AM220,17,,,"var")),NULL)</f>
        <v>0</v>
      </c>
      <c r="BD220" s="61" cm="1">
        <f t="array" aca="1" ref="BD220" ca="1">IF(INDIRECT(ADDRESS(3+$AM220,18,,,"var"))&lt;&gt;"Ti",INDIRECT(ADDRESS(3+$AM220,18,,,"var")),NULL)</f>
        <v>0.05</v>
      </c>
      <c r="BE220" s="64" cm="1">
        <f t="array" aca="1" ref="BE220" ca="1">IF(INDIRECT(ADDRESS(3+$AM220,19,,,"var"))&lt;&gt;"D10",INDIRECT(ADDRESS(3+$AM220,19,,,"var")),NULL)</f>
        <v>29.1</v>
      </c>
      <c r="BF220" s="64" cm="1">
        <f t="array" aca="1" ref="BF220" ca="1">IF(INDIRECT(ADDRESS(3+$AM220,20,,,"var"))&lt;&gt;"D50",INDIRECT(ADDRESS(3+$AM220,20,,,"var")),NULL)</f>
        <v>47</v>
      </c>
      <c r="BG220" s="64" cm="1">
        <f t="array" aca="1" ref="BG220" ca="1">IF(INDIRECT(ADDRESS(3+$AM220,21,,,"var"))&lt;&gt;"D90",INDIRECT(ADDRESS(3+$AM220,21,,,"var")),NULL)</f>
        <v>74.5</v>
      </c>
      <c r="BH220" s="64" cm="1">
        <f t="array" aca="1" ref="BH220" ca="1">IF(INDIRECT(ADDRESS(3+$AM220,22,,,"var"))&lt;&gt;"Carney Funnel (s/50g)",INDIRECT(ADDRESS(3+$AM220,22,,,"var")),NULL)</f>
        <v>16</v>
      </c>
      <c r="BI220" s="64" cm="1">
        <f t="array" aca="1" ref="BI220" ca="1">IF(INDIRECT(ADDRESS(3+$AM220,23,,,"var"))&lt;&gt;"Schuttdichte",INDIRECT(ADDRESS(3+$AM220,23,,,"var")),NULL)</f>
        <v>1.28</v>
      </c>
      <c r="BJ220" s="64" cm="1">
        <f t="array" aca="1" ref="BJ220" ca="1">IF(INDIRECT(ADDRESS(3+$AM220,24,,,"var"))&lt;&gt;"Klopfdichte",INDIRECT(ADDRESS(3+$AM220,24,,,"var")),NULL)</f>
        <v>1.61</v>
      </c>
      <c r="BK220" s="81" t="s">
        <v>108</v>
      </c>
      <c r="BM220" s="81"/>
      <c r="BO220"/>
    </row>
    <row r="221" spans="1:67">
      <c r="A221" s="12">
        <v>1</v>
      </c>
      <c r="B221" s="13">
        <v>4</v>
      </c>
      <c r="C221" s="81" t="str">
        <f>var!Z$3</f>
        <v>Concept Laser m2</v>
      </c>
      <c r="D221" s="81" t="str">
        <f>var!AG$3</f>
        <v>Concept Laser parameter dev.</v>
      </c>
      <c r="E221" s="6">
        <v>375</v>
      </c>
      <c r="F221" s="6">
        <v>1500</v>
      </c>
      <c r="G221" s="6">
        <v>60</v>
      </c>
      <c r="H221" s="6">
        <v>0.08</v>
      </c>
      <c r="I221" s="81"/>
      <c r="J221" s="81" t="str">
        <f>var!AD$2</f>
        <v>Density cube</v>
      </c>
      <c r="K221" s="81"/>
      <c r="L221" s="12"/>
      <c r="M221" s="81" t="str">
        <f>var!AF$2</f>
        <v>Stripes</v>
      </c>
      <c r="N221" s="12">
        <v>375</v>
      </c>
      <c r="O221" s="12">
        <v>1500</v>
      </c>
      <c r="P221" s="12"/>
      <c r="Q221" s="6">
        <v>0.01</v>
      </c>
      <c r="R221" s="6">
        <v>80</v>
      </c>
      <c r="S221" s="6">
        <v>5</v>
      </c>
      <c r="T221" s="6">
        <v>1</v>
      </c>
      <c r="U221" s="6">
        <v>79</v>
      </c>
      <c r="V221" s="6">
        <v>0.25</v>
      </c>
      <c r="W221" s="6">
        <v>80</v>
      </c>
      <c r="X221" s="6">
        <v>0.22</v>
      </c>
      <c r="Y221" s="12"/>
      <c r="Z221" s="12"/>
      <c r="AA221" s="12"/>
      <c r="AB221" s="12"/>
      <c r="AC221" s="12"/>
      <c r="AD221" s="12"/>
      <c r="AE221" s="12"/>
      <c r="AF221" s="12"/>
      <c r="AG221" s="6"/>
      <c r="AH221" s="81">
        <f t="shared" si="6"/>
        <v>25.92</v>
      </c>
      <c r="AI221" s="81">
        <f t="shared" si="7"/>
        <v>52.083333333333329</v>
      </c>
      <c r="AJ221" s="12"/>
      <c r="AK221" s="6"/>
      <c r="AL221" s="81" t="str" cm="1">
        <f t="array" aca="1" ref="AL221" ca="1">IF(INDIRECT(ADDRESS(3+AM221,2,,,"var"))&lt;&gt;"Name of powder",INDIRECT(ADDRESS(3+AM221,2,,,"var")),NULL)</f>
        <v>AlMgty80</v>
      </c>
      <c r="AM221" s="17">
        <v>2</v>
      </c>
      <c r="AN221" s="12">
        <v>0</v>
      </c>
      <c r="AO221" s="61" cm="1">
        <f t="array" aca="1" ref="AO221" ca="1">IF(INDIRECT(ADDRESS(3+$AM221,3,,,"var"))&lt;&gt;"&lt;=&gt;",INDIRECT(ADDRESS(3+$AM221,3,,,"var")),NULL)</f>
        <v>0</v>
      </c>
      <c r="AP221" s="61" cm="1">
        <f t="array" aca="1" ref="AP221" ca="1">IF(INDIRECT(ADDRESS(3+$AM221,4,,,"var"))&lt;&gt;"Si",INDIRECT(ADDRESS(3+$AM221,4,,,"var")),NULL)</f>
        <v>0.09</v>
      </c>
      <c r="AQ221" s="61" t="str" cm="1">
        <f t="array" aca="1" ref="AQ221" ca="1">IF(INDIRECT(ADDRESS(3+$AM221,5,,,"var"))&lt;&gt;"&lt;=&gt;",INDIRECT(ADDRESS(3+$AM221,5,,,"var")),NULL)</f>
        <v>&lt;</v>
      </c>
      <c r="AR221" s="61" cm="1">
        <f t="array" aca="1" ref="AR221" ca="1">IF(INDIRECT(ADDRESS(3+$AM221,6,,,"var"))&lt;&gt;"Fe",INDIRECT(ADDRESS(3+$AM221,6,,,"var")),NULL)</f>
        <v>0.01</v>
      </c>
      <c r="AS221" s="61" t="str" cm="1">
        <f t="array" aca="1" ref="AS221" ca="1">IF(INDIRECT(ADDRESS(3+$AM221,7,,,"var"))&lt;&gt;"&lt;=&gt;",INDIRECT(ADDRESS(3+$AM221,7,,,"var")),NULL)</f>
        <v>&lt;</v>
      </c>
      <c r="AT221" s="61" cm="1">
        <f t="array" aca="1" ref="AT221" ca="1">IF(INDIRECT(ADDRESS(3+$AM221,8,,,"var"))&lt;&gt;"Cu",INDIRECT(ADDRESS(3+$AM221,8,,,"var")),NULL)</f>
        <v>0.01</v>
      </c>
      <c r="AU221" s="61" t="str" cm="1">
        <f t="array" aca="1" ref="AU221" ca="1">IF(INDIRECT(ADDRESS(3+$AM221,9,,,"var"))&lt;&gt;"&lt;=&gt;",INDIRECT(ADDRESS(3+$AM221,9,,,"var")),NULL)</f>
        <v>&lt;</v>
      </c>
      <c r="AV221" s="61" cm="1">
        <f t="array" aca="1" ref="AV221" ca="1">IF(INDIRECT(ADDRESS(3+$AM221,10,,,"var"))&lt;&gt;"Mn",INDIRECT(ADDRESS(3+$AM221,10,,,"var")),NULL)</f>
        <v>0.01</v>
      </c>
      <c r="AW221" s="61" cm="1">
        <f t="array" aca="1" ref="AW221" ca="1">IF(INDIRECT(ADDRESS(3+$AM221,11,,,"var"))&lt;&gt;"&lt;=&gt;",INDIRECT(ADDRESS(3+$AM221,11,,,"var")),NULL)</f>
        <v>0</v>
      </c>
      <c r="AX221" s="61" cm="1">
        <f t="array" aca="1" ref="AX221" ca="1">IF(INDIRECT(ADDRESS(3+$AM221,12,,,"var"))&lt;&gt;"Mg",INDIRECT(ADDRESS(3+$AM221,12,,,"var")),NULL)</f>
        <v>9.1999999999999993</v>
      </c>
      <c r="AY221" s="61" cm="1">
        <f t="array" aca="1" ref="AY221" ca="1">IF(INDIRECT(ADDRESS(3+$AM221,13,,,"var"))&lt;&gt;"&lt;=&gt;",INDIRECT(ADDRESS(3+$AM221,13,,,"var")),NULL)</f>
        <v>0</v>
      </c>
      <c r="AZ221" s="61" cm="1">
        <f t="array" aca="1" ref="AZ221" ca="1">IF(INDIRECT(ADDRESS(3+$AM221,14,,,"var"))&lt;&gt;"Be",INDIRECT(ADDRESS(3+$AM221,14,,,"var")),NULL)</f>
        <v>6.0000000000000001E-3</v>
      </c>
      <c r="BA221" s="61" cm="1">
        <f t="array" aca="1" ref="BA221" ca="1">IF(INDIRECT(ADDRESS(3+$AM221,15,,,"var"))&lt;&gt;"&lt;=&gt;",INDIRECT(ADDRESS(3+$AM221,15,,,"var")),NULL)</f>
        <v>0</v>
      </c>
      <c r="BB221" s="61" cm="1">
        <f t="array" aca="1" ref="BB221" ca="1">IF(INDIRECT(ADDRESS(3+$AM221,16,,,"var"))&lt;&gt;"Zn",INDIRECT(ADDRESS(3+$AM221,16,,,"var")),NULL)</f>
        <v>0.01</v>
      </c>
      <c r="BC221" s="61" cm="1">
        <f t="array" aca="1" ref="BC221" ca="1">IF(INDIRECT(ADDRESS(3+$AM221,17,,,"var"))&lt;&gt;"&lt;=&gt;",INDIRECT(ADDRESS(3+$AM221,17,,,"var")),NULL)</f>
        <v>0</v>
      </c>
      <c r="BD221" s="61" cm="1">
        <f t="array" aca="1" ref="BD221" ca="1">IF(INDIRECT(ADDRESS(3+$AM221,18,,,"var"))&lt;&gt;"Ti",INDIRECT(ADDRESS(3+$AM221,18,,,"var")),NULL)</f>
        <v>0.05</v>
      </c>
      <c r="BE221" s="64" cm="1">
        <f t="array" aca="1" ref="BE221" ca="1">IF(INDIRECT(ADDRESS(3+$AM221,19,,,"var"))&lt;&gt;"D10",INDIRECT(ADDRESS(3+$AM221,19,,,"var")),NULL)</f>
        <v>29.1</v>
      </c>
      <c r="BF221" s="64" cm="1">
        <f t="array" aca="1" ref="BF221" ca="1">IF(INDIRECT(ADDRESS(3+$AM221,20,,,"var"))&lt;&gt;"D50",INDIRECT(ADDRESS(3+$AM221,20,,,"var")),NULL)</f>
        <v>47</v>
      </c>
      <c r="BG221" s="64" cm="1">
        <f t="array" aca="1" ref="BG221" ca="1">IF(INDIRECT(ADDRESS(3+$AM221,21,,,"var"))&lt;&gt;"D90",INDIRECT(ADDRESS(3+$AM221,21,,,"var")),NULL)</f>
        <v>74.5</v>
      </c>
      <c r="BH221" s="64" cm="1">
        <f t="array" aca="1" ref="BH221" ca="1">IF(INDIRECT(ADDRESS(3+$AM221,22,,,"var"))&lt;&gt;"Carney Funnel (s/50g)",INDIRECT(ADDRESS(3+$AM221,22,,,"var")),NULL)</f>
        <v>16</v>
      </c>
      <c r="BI221" s="64" cm="1">
        <f t="array" aca="1" ref="BI221" ca="1">IF(INDIRECT(ADDRESS(3+$AM221,23,,,"var"))&lt;&gt;"Schuttdichte",INDIRECT(ADDRESS(3+$AM221,23,,,"var")),NULL)</f>
        <v>1.28</v>
      </c>
      <c r="BJ221" s="64" cm="1">
        <f t="array" aca="1" ref="BJ221" ca="1">IF(INDIRECT(ADDRESS(3+$AM221,24,,,"var"))&lt;&gt;"Klopfdichte",INDIRECT(ADDRESS(3+$AM221,24,,,"var")),NULL)</f>
        <v>1.61</v>
      </c>
      <c r="BK221" s="81" t="s">
        <v>108</v>
      </c>
      <c r="BM221" s="81"/>
      <c r="BO221"/>
    </row>
    <row r="222" spans="1:67">
      <c r="A222" s="12">
        <v>1</v>
      </c>
      <c r="B222" s="13">
        <v>5</v>
      </c>
      <c r="C222" s="81" t="str">
        <f>var!Z$3</f>
        <v>Concept Laser m2</v>
      </c>
      <c r="D222" s="81" t="str">
        <f>var!AG$3</f>
        <v>Concept Laser parameter dev.</v>
      </c>
      <c r="E222" s="6">
        <v>375</v>
      </c>
      <c r="F222" s="6">
        <v>1500</v>
      </c>
      <c r="G222" s="6">
        <v>60</v>
      </c>
      <c r="H222" s="6">
        <v>0.08</v>
      </c>
      <c r="I222" s="81"/>
      <c r="J222" s="81" t="str">
        <f>var!AD$2</f>
        <v>Density cube</v>
      </c>
      <c r="K222" s="81"/>
      <c r="L222" s="12"/>
      <c r="M222" s="81" t="str">
        <f>var!AF$2</f>
        <v>Stripes</v>
      </c>
      <c r="N222" s="12">
        <v>350</v>
      </c>
      <c r="O222" s="12">
        <v>400</v>
      </c>
      <c r="P222" s="12"/>
      <c r="Q222" s="6">
        <v>0.01</v>
      </c>
      <c r="R222" s="6">
        <v>80</v>
      </c>
      <c r="S222" s="6">
        <v>5</v>
      </c>
      <c r="T222" s="6">
        <v>1</v>
      </c>
      <c r="U222" s="6">
        <v>79</v>
      </c>
      <c r="V222" s="6">
        <v>0.25</v>
      </c>
      <c r="W222" s="6">
        <v>80</v>
      </c>
      <c r="X222" s="6">
        <v>0.22</v>
      </c>
      <c r="Y222" s="12"/>
      <c r="Z222" s="12"/>
      <c r="AA222" s="12"/>
      <c r="AB222" s="12"/>
      <c r="AC222" s="12"/>
      <c r="AD222" s="12"/>
      <c r="AE222" s="12"/>
      <c r="AF222" s="12"/>
      <c r="AG222" s="6"/>
      <c r="AH222" s="81">
        <f t="shared" si="6"/>
        <v>25.92</v>
      </c>
      <c r="AI222" s="81">
        <f t="shared" si="7"/>
        <v>52.083333333333329</v>
      </c>
      <c r="AJ222" s="12"/>
      <c r="AK222" s="6"/>
      <c r="AL222" s="81" t="str" cm="1">
        <f t="array" aca="1" ref="AL222" ca="1">IF(INDIRECT(ADDRESS(3+AM222,2,,,"var"))&lt;&gt;"Name of powder",INDIRECT(ADDRESS(3+AM222,2,,,"var")),NULL)</f>
        <v>AlMgty80</v>
      </c>
      <c r="AM222" s="17">
        <v>2</v>
      </c>
      <c r="AN222" s="12">
        <v>0</v>
      </c>
      <c r="AO222" s="61" cm="1">
        <f t="array" aca="1" ref="AO222" ca="1">IF(INDIRECT(ADDRESS(3+$AM222,3,,,"var"))&lt;&gt;"&lt;=&gt;",INDIRECT(ADDRESS(3+$AM222,3,,,"var")),NULL)</f>
        <v>0</v>
      </c>
      <c r="AP222" s="61" cm="1">
        <f t="array" aca="1" ref="AP222" ca="1">IF(INDIRECT(ADDRESS(3+$AM222,4,,,"var"))&lt;&gt;"Si",INDIRECT(ADDRESS(3+$AM222,4,,,"var")),NULL)</f>
        <v>0.09</v>
      </c>
      <c r="AQ222" s="61" t="str" cm="1">
        <f t="array" aca="1" ref="AQ222" ca="1">IF(INDIRECT(ADDRESS(3+$AM222,5,,,"var"))&lt;&gt;"&lt;=&gt;",INDIRECT(ADDRESS(3+$AM222,5,,,"var")),NULL)</f>
        <v>&lt;</v>
      </c>
      <c r="AR222" s="61" cm="1">
        <f t="array" aca="1" ref="AR222" ca="1">IF(INDIRECT(ADDRESS(3+$AM222,6,,,"var"))&lt;&gt;"Fe",INDIRECT(ADDRESS(3+$AM222,6,,,"var")),NULL)</f>
        <v>0.01</v>
      </c>
      <c r="AS222" s="61" t="str" cm="1">
        <f t="array" aca="1" ref="AS222" ca="1">IF(INDIRECT(ADDRESS(3+$AM222,7,,,"var"))&lt;&gt;"&lt;=&gt;",INDIRECT(ADDRESS(3+$AM222,7,,,"var")),NULL)</f>
        <v>&lt;</v>
      </c>
      <c r="AT222" s="61" cm="1">
        <f t="array" aca="1" ref="AT222" ca="1">IF(INDIRECT(ADDRESS(3+$AM222,8,,,"var"))&lt;&gt;"Cu",INDIRECT(ADDRESS(3+$AM222,8,,,"var")),NULL)</f>
        <v>0.01</v>
      </c>
      <c r="AU222" s="61" t="str" cm="1">
        <f t="array" aca="1" ref="AU222" ca="1">IF(INDIRECT(ADDRESS(3+$AM222,9,,,"var"))&lt;&gt;"&lt;=&gt;",INDIRECT(ADDRESS(3+$AM222,9,,,"var")),NULL)</f>
        <v>&lt;</v>
      </c>
      <c r="AV222" s="61" cm="1">
        <f t="array" aca="1" ref="AV222" ca="1">IF(INDIRECT(ADDRESS(3+$AM222,10,,,"var"))&lt;&gt;"Mn",INDIRECT(ADDRESS(3+$AM222,10,,,"var")),NULL)</f>
        <v>0.01</v>
      </c>
      <c r="AW222" s="61" cm="1">
        <f t="array" aca="1" ref="AW222" ca="1">IF(INDIRECT(ADDRESS(3+$AM222,11,,,"var"))&lt;&gt;"&lt;=&gt;",INDIRECT(ADDRESS(3+$AM222,11,,,"var")),NULL)</f>
        <v>0</v>
      </c>
      <c r="AX222" s="61" cm="1">
        <f t="array" aca="1" ref="AX222" ca="1">IF(INDIRECT(ADDRESS(3+$AM222,12,,,"var"))&lt;&gt;"Mg",INDIRECT(ADDRESS(3+$AM222,12,,,"var")),NULL)</f>
        <v>9.1999999999999993</v>
      </c>
      <c r="AY222" s="61" cm="1">
        <f t="array" aca="1" ref="AY222" ca="1">IF(INDIRECT(ADDRESS(3+$AM222,13,,,"var"))&lt;&gt;"&lt;=&gt;",INDIRECT(ADDRESS(3+$AM222,13,,,"var")),NULL)</f>
        <v>0</v>
      </c>
      <c r="AZ222" s="61" cm="1">
        <f t="array" aca="1" ref="AZ222" ca="1">IF(INDIRECT(ADDRESS(3+$AM222,14,,,"var"))&lt;&gt;"Be",INDIRECT(ADDRESS(3+$AM222,14,,,"var")),NULL)</f>
        <v>6.0000000000000001E-3</v>
      </c>
      <c r="BA222" s="61" cm="1">
        <f t="array" aca="1" ref="BA222" ca="1">IF(INDIRECT(ADDRESS(3+$AM222,15,,,"var"))&lt;&gt;"&lt;=&gt;",INDIRECT(ADDRESS(3+$AM222,15,,,"var")),NULL)</f>
        <v>0</v>
      </c>
      <c r="BB222" s="61" cm="1">
        <f t="array" aca="1" ref="BB222" ca="1">IF(INDIRECT(ADDRESS(3+$AM222,16,,,"var"))&lt;&gt;"Zn",INDIRECT(ADDRESS(3+$AM222,16,,,"var")),NULL)</f>
        <v>0.01</v>
      </c>
      <c r="BC222" s="61" cm="1">
        <f t="array" aca="1" ref="BC222" ca="1">IF(INDIRECT(ADDRESS(3+$AM222,17,,,"var"))&lt;&gt;"&lt;=&gt;",INDIRECT(ADDRESS(3+$AM222,17,,,"var")),NULL)</f>
        <v>0</v>
      </c>
      <c r="BD222" s="61" cm="1">
        <f t="array" aca="1" ref="BD222" ca="1">IF(INDIRECT(ADDRESS(3+$AM222,18,,,"var"))&lt;&gt;"Ti",INDIRECT(ADDRESS(3+$AM222,18,,,"var")),NULL)</f>
        <v>0.05</v>
      </c>
      <c r="BE222" s="64" cm="1">
        <f t="array" aca="1" ref="BE222" ca="1">IF(INDIRECT(ADDRESS(3+$AM222,19,,,"var"))&lt;&gt;"D10",INDIRECT(ADDRESS(3+$AM222,19,,,"var")),NULL)</f>
        <v>29.1</v>
      </c>
      <c r="BF222" s="64" cm="1">
        <f t="array" aca="1" ref="BF222" ca="1">IF(INDIRECT(ADDRESS(3+$AM222,20,,,"var"))&lt;&gt;"D50",INDIRECT(ADDRESS(3+$AM222,20,,,"var")),NULL)</f>
        <v>47</v>
      </c>
      <c r="BG222" s="64" cm="1">
        <f t="array" aca="1" ref="BG222" ca="1">IF(INDIRECT(ADDRESS(3+$AM222,21,,,"var"))&lt;&gt;"D90",INDIRECT(ADDRESS(3+$AM222,21,,,"var")),NULL)</f>
        <v>74.5</v>
      </c>
      <c r="BH222" s="64" cm="1">
        <f t="array" aca="1" ref="BH222" ca="1">IF(INDIRECT(ADDRESS(3+$AM222,22,,,"var"))&lt;&gt;"Carney Funnel (s/50g)",INDIRECT(ADDRESS(3+$AM222,22,,,"var")),NULL)</f>
        <v>16</v>
      </c>
      <c r="BI222" s="64" cm="1">
        <f t="array" aca="1" ref="BI222" ca="1">IF(INDIRECT(ADDRESS(3+$AM222,23,,,"var"))&lt;&gt;"Schuttdichte",INDIRECT(ADDRESS(3+$AM222,23,,,"var")),NULL)</f>
        <v>1.28</v>
      </c>
      <c r="BJ222" s="64" cm="1">
        <f t="array" aca="1" ref="BJ222" ca="1">IF(INDIRECT(ADDRESS(3+$AM222,24,,,"var"))&lt;&gt;"Klopfdichte",INDIRECT(ADDRESS(3+$AM222,24,,,"var")),NULL)</f>
        <v>1.61</v>
      </c>
      <c r="BK222" s="81" t="s">
        <v>108</v>
      </c>
      <c r="BM222" s="81"/>
      <c r="BO222"/>
    </row>
    <row r="223" spans="1:67">
      <c r="A223" s="12">
        <v>1</v>
      </c>
      <c r="B223" s="13">
        <v>6</v>
      </c>
      <c r="C223" s="81" t="str">
        <f>var!Z$3</f>
        <v>Concept Laser m2</v>
      </c>
      <c r="D223" s="81" t="str">
        <f>var!AG$3</f>
        <v>Concept Laser parameter dev.</v>
      </c>
      <c r="E223" s="6">
        <v>375</v>
      </c>
      <c r="F223" s="6">
        <v>1000</v>
      </c>
      <c r="G223" s="6">
        <v>60</v>
      </c>
      <c r="H223" s="6">
        <v>0.18</v>
      </c>
      <c r="I223" s="81"/>
      <c r="J223" s="81" t="str">
        <f>var!AD$2</f>
        <v>Density cube</v>
      </c>
      <c r="K223" s="81"/>
      <c r="L223" s="12"/>
      <c r="M223" s="81" t="str">
        <f>var!AF$2</f>
        <v>Stripes</v>
      </c>
      <c r="N223" s="12">
        <v>351</v>
      </c>
      <c r="O223" s="12">
        <v>381</v>
      </c>
      <c r="P223" s="12"/>
      <c r="Q223" s="6" t="s">
        <v>42</v>
      </c>
      <c r="R223" s="6">
        <v>60</v>
      </c>
      <c r="S223" s="6">
        <v>5</v>
      </c>
      <c r="T223" s="6">
        <v>1</v>
      </c>
      <c r="U223" s="6">
        <v>79</v>
      </c>
      <c r="V223" s="6">
        <v>0.1</v>
      </c>
      <c r="W223" s="6"/>
      <c r="X223" s="6">
        <v>0.09</v>
      </c>
      <c r="Y223" s="12"/>
      <c r="Z223" s="12"/>
      <c r="AA223" s="12"/>
      <c r="AB223" s="12"/>
      <c r="AC223" s="12"/>
      <c r="AD223" s="12"/>
      <c r="AE223" s="12"/>
      <c r="AF223" s="12"/>
      <c r="AG223" s="6"/>
      <c r="AH223" s="81">
        <f t="shared" si="6"/>
        <v>38.879999999999995</v>
      </c>
      <c r="AI223" s="81">
        <f t="shared" si="7"/>
        <v>34.722222222222229</v>
      </c>
      <c r="AJ223" s="12"/>
      <c r="AK223" s="6"/>
      <c r="AL223" s="81" t="str" cm="1">
        <f t="array" aca="1" ref="AL223" ca="1">IF(INDIRECT(ADDRESS(3+AM223,2,,,"var"))&lt;&gt;"Name of powder",INDIRECT(ADDRESS(3+AM223,2,,,"var")),NULL)</f>
        <v>AlMgty80</v>
      </c>
      <c r="AM223" s="17">
        <v>2</v>
      </c>
      <c r="AN223" s="12">
        <v>0</v>
      </c>
      <c r="AO223" s="61" cm="1">
        <f t="array" aca="1" ref="AO223" ca="1">IF(INDIRECT(ADDRESS(3+$AM223,3,,,"var"))&lt;&gt;"&lt;=&gt;",INDIRECT(ADDRESS(3+$AM223,3,,,"var")),NULL)</f>
        <v>0</v>
      </c>
      <c r="AP223" s="61" cm="1">
        <f t="array" aca="1" ref="AP223" ca="1">IF(INDIRECT(ADDRESS(3+$AM223,4,,,"var"))&lt;&gt;"Si",INDIRECT(ADDRESS(3+$AM223,4,,,"var")),NULL)</f>
        <v>0.09</v>
      </c>
      <c r="AQ223" s="61" t="str" cm="1">
        <f t="array" aca="1" ref="AQ223" ca="1">IF(INDIRECT(ADDRESS(3+$AM223,5,,,"var"))&lt;&gt;"&lt;=&gt;",INDIRECT(ADDRESS(3+$AM223,5,,,"var")),NULL)</f>
        <v>&lt;</v>
      </c>
      <c r="AR223" s="61" cm="1">
        <f t="array" aca="1" ref="AR223" ca="1">IF(INDIRECT(ADDRESS(3+$AM223,6,,,"var"))&lt;&gt;"Fe",INDIRECT(ADDRESS(3+$AM223,6,,,"var")),NULL)</f>
        <v>0.01</v>
      </c>
      <c r="AS223" s="61" t="str" cm="1">
        <f t="array" aca="1" ref="AS223" ca="1">IF(INDIRECT(ADDRESS(3+$AM223,7,,,"var"))&lt;&gt;"&lt;=&gt;",INDIRECT(ADDRESS(3+$AM223,7,,,"var")),NULL)</f>
        <v>&lt;</v>
      </c>
      <c r="AT223" s="61" cm="1">
        <f t="array" aca="1" ref="AT223" ca="1">IF(INDIRECT(ADDRESS(3+$AM223,8,,,"var"))&lt;&gt;"Cu",INDIRECT(ADDRESS(3+$AM223,8,,,"var")),NULL)</f>
        <v>0.01</v>
      </c>
      <c r="AU223" s="61" t="str" cm="1">
        <f t="array" aca="1" ref="AU223" ca="1">IF(INDIRECT(ADDRESS(3+$AM223,9,,,"var"))&lt;&gt;"&lt;=&gt;",INDIRECT(ADDRESS(3+$AM223,9,,,"var")),NULL)</f>
        <v>&lt;</v>
      </c>
      <c r="AV223" s="61" cm="1">
        <f t="array" aca="1" ref="AV223" ca="1">IF(INDIRECT(ADDRESS(3+$AM223,10,,,"var"))&lt;&gt;"Mn",INDIRECT(ADDRESS(3+$AM223,10,,,"var")),NULL)</f>
        <v>0.01</v>
      </c>
      <c r="AW223" s="61" cm="1">
        <f t="array" aca="1" ref="AW223" ca="1">IF(INDIRECT(ADDRESS(3+$AM223,11,,,"var"))&lt;&gt;"&lt;=&gt;",INDIRECT(ADDRESS(3+$AM223,11,,,"var")),NULL)</f>
        <v>0</v>
      </c>
      <c r="AX223" s="61" cm="1">
        <f t="array" aca="1" ref="AX223" ca="1">IF(INDIRECT(ADDRESS(3+$AM223,12,,,"var"))&lt;&gt;"Mg",INDIRECT(ADDRESS(3+$AM223,12,,,"var")),NULL)</f>
        <v>9.1999999999999993</v>
      </c>
      <c r="AY223" s="61" cm="1">
        <f t="array" aca="1" ref="AY223" ca="1">IF(INDIRECT(ADDRESS(3+$AM223,13,,,"var"))&lt;&gt;"&lt;=&gt;",INDIRECT(ADDRESS(3+$AM223,13,,,"var")),NULL)</f>
        <v>0</v>
      </c>
      <c r="AZ223" s="61" cm="1">
        <f t="array" aca="1" ref="AZ223" ca="1">IF(INDIRECT(ADDRESS(3+$AM223,14,,,"var"))&lt;&gt;"Be",INDIRECT(ADDRESS(3+$AM223,14,,,"var")),NULL)</f>
        <v>6.0000000000000001E-3</v>
      </c>
      <c r="BA223" s="61" cm="1">
        <f t="array" aca="1" ref="BA223" ca="1">IF(INDIRECT(ADDRESS(3+$AM223,15,,,"var"))&lt;&gt;"&lt;=&gt;",INDIRECT(ADDRESS(3+$AM223,15,,,"var")),NULL)</f>
        <v>0</v>
      </c>
      <c r="BB223" s="61" cm="1">
        <f t="array" aca="1" ref="BB223" ca="1">IF(INDIRECT(ADDRESS(3+$AM223,16,,,"var"))&lt;&gt;"Zn",INDIRECT(ADDRESS(3+$AM223,16,,,"var")),NULL)</f>
        <v>0.01</v>
      </c>
      <c r="BC223" s="61" cm="1">
        <f t="array" aca="1" ref="BC223" ca="1">IF(INDIRECT(ADDRESS(3+$AM223,17,,,"var"))&lt;&gt;"&lt;=&gt;",INDIRECT(ADDRESS(3+$AM223,17,,,"var")),NULL)</f>
        <v>0</v>
      </c>
      <c r="BD223" s="61" cm="1">
        <f t="array" aca="1" ref="BD223" ca="1">IF(INDIRECT(ADDRESS(3+$AM223,18,,,"var"))&lt;&gt;"Ti",INDIRECT(ADDRESS(3+$AM223,18,,,"var")),NULL)</f>
        <v>0.05</v>
      </c>
      <c r="BE223" s="64" cm="1">
        <f t="array" aca="1" ref="BE223" ca="1">IF(INDIRECT(ADDRESS(3+$AM223,19,,,"var"))&lt;&gt;"D10",INDIRECT(ADDRESS(3+$AM223,19,,,"var")),NULL)</f>
        <v>29.1</v>
      </c>
      <c r="BF223" s="64" cm="1">
        <f t="array" aca="1" ref="BF223" ca="1">IF(INDIRECT(ADDRESS(3+$AM223,20,,,"var"))&lt;&gt;"D50",INDIRECT(ADDRESS(3+$AM223,20,,,"var")),NULL)</f>
        <v>47</v>
      </c>
      <c r="BG223" s="64" cm="1">
        <f t="array" aca="1" ref="BG223" ca="1">IF(INDIRECT(ADDRESS(3+$AM223,21,,,"var"))&lt;&gt;"D90",INDIRECT(ADDRESS(3+$AM223,21,,,"var")),NULL)</f>
        <v>74.5</v>
      </c>
      <c r="BH223" s="64" cm="1">
        <f t="array" aca="1" ref="BH223" ca="1">IF(INDIRECT(ADDRESS(3+$AM223,22,,,"var"))&lt;&gt;"Carney Funnel (s/50g)",INDIRECT(ADDRESS(3+$AM223,22,,,"var")),NULL)</f>
        <v>16</v>
      </c>
      <c r="BI223" s="64" cm="1">
        <f t="array" aca="1" ref="BI223" ca="1">IF(INDIRECT(ADDRESS(3+$AM223,23,,,"var"))&lt;&gt;"Schuttdichte",INDIRECT(ADDRESS(3+$AM223,23,,,"var")),NULL)</f>
        <v>1.28</v>
      </c>
      <c r="BJ223" s="64" cm="1">
        <f t="array" aca="1" ref="BJ223" ca="1">IF(INDIRECT(ADDRESS(3+$AM223,24,,,"var"))&lt;&gt;"Klopfdichte",INDIRECT(ADDRESS(3+$AM223,24,,,"var")),NULL)</f>
        <v>1.61</v>
      </c>
      <c r="BK223" s="81" t="s">
        <v>108</v>
      </c>
      <c r="BM223" s="65"/>
      <c r="BO223"/>
    </row>
    <row r="224" spans="1:67">
      <c r="A224" s="12">
        <v>1</v>
      </c>
      <c r="B224" s="13">
        <v>7</v>
      </c>
      <c r="C224" s="81" t="str">
        <f>var!Z$3</f>
        <v>Concept Laser m2</v>
      </c>
      <c r="D224" s="81" t="str">
        <f>var!AG$3</f>
        <v>Concept Laser parameter dev.</v>
      </c>
      <c r="E224" s="6">
        <v>375</v>
      </c>
      <c r="F224" s="6">
        <v>2000</v>
      </c>
      <c r="G224" s="6">
        <v>60</v>
      </c>
      <c r="H224" s="6">
        <v>0.08</v>
      </c>
      <c r="I224" s="81"/>
      <c r="J224" s="81" t="str">
        <f>var!AD$2</f>
        <v>Density cube</v>
      </c>
      <c r="L224" s="12"/>
      <c r="M224" s="28" t="str">
        <f>var!AF$2</f>
        <v>Stripes</v>
      </c>
      <c r="N224" s="12"/>
      <c r="O224" s="12"/>
      <c r="P224" s="12"/>
      <c r="Q224" s="6">
        <v>0.01</v>
      </c>
      <c r="R224" s="6">
        <v>60</v>
      </c>
      <c r="S224" s="6">
        <v>5</v>
      </c>
      <c r="T224" s="6">
        <v>1</v>
      </c>
      <c r="U224" s="6">
        <v>79</v>
      </c>
      <c r="V224" s="6">
        <v>0.1</v>
      </c>
      <c r="W224" s="6"/>
      <c r="X224" s="6"/>
      <c r="Y224" s="12"/>
      <c r="Z224" s="12"/>
      <c r="AA224" s="12"/>
      <c r="AB224" s="12"/>
      <c r="AC224" s="12"/>
      <c r="AD224" s="12"/>
      <c r="AE224" s="12"/>
      <c r="AF224" s="12"/>
      <c r="AG224" s="6"/>
      <c r="AH224" s="23">
        <f t="shared" si="6"/>
        <v>34.56</v>
      </c>
      <c r="AI224" s="23">
        <f t="shared" si="7"/>
        <v>39.0625</v>
      </c>
      <c r="AJ224" s="12"/>
      <c r="AK224" s="14"/>
      <c r="AL224" s="81" t="str" cm="1">
        <f t="array" aca="1" ref="AL224" ca="1">IF(INDIRECT(ADDRESS(3+AM224,2,,,"var"))&lt;&gt;"Name of powder",INDIRECT(ADDRESS(3+AM224,2,,,"var")),NULL)</f>
        <v>AlMgty80</v>
      </c>
      <c r="AM224" s="17">
        <v>2</v>
      </c>
      <c r="AN224" s="12">
        <v>0</v>
      </c>
      <c r="AO224" s="61" cm="1">
        <f t="array" aca="1" ref="AO224" ca="1">IF(INDIRECT(ADDRESS(3+$AM224,3,,,"var"))&lt;&gt;"&lt;=&gt;",INDIRECT(ADDRESS(3+$AM224,3,,,"var")),NULL)</f>
        <v>0</v>
      </c>
      <c r="AP224" s="61" cm="1">
        <f t="array" aca="1" ref="AP224" ca="1">IF(INDIRECT(ADDRESS(3+$AM224,4,,,"var"))&lt;&gt;"Si",INDIRECT(ADDRESS(3+$AM224,4,,,"var")),NULL)</f>
        <v>0.09</v>
      </c>
      <c r="AQ224" s="61" t="str" cm="1">
        <f t="array" aca="1" ref="AQ224" ca="1">IF(INDIRECT(ADDRESS(3+$AM224,5,,,"var"))&lt;&gt;"&lt;=&gt;",INDIRECT(ADDRESS(3+$AM224,5,,,"var")),NULL)</f>
        <v>&lt;</v>
      </c>
      <c r="AR224" s="61" cm="1">
        <f t="array" aca="1" ref="AR224" ca="1">IF(INDIRECT(ADDRESS(3+$AM224,6,,,"var"))&lt;&gt;"Fe",INDIRECT(ADDRESS(3+$AM224,6,,,"var")),NULL)</f>
        <v>0.01</v>
      </c>
      <c r="AS224" s="61" t="str" cm="1">
        <f t="array" aca="1" ref="AS224" ca="1">IF(INDIRECT(ADDRESS(3+$AM224,7,,,"var"))&lt;&gt;"&lt;=&gt;",INDIRECT(ADDRESS(3+$AM224,7,,,"var")),NULL)</f>
        <v>&lt;</v>
      </c>
      <c r="AT224" s="61" cm="1">
        <f t="array" aca="1" ref="AT224" ca="1">IF(INDIRECT(ADDRESS(3+$AM224,8,,,"var"))&lt;&gt;"Cu",INDIRECT(ADDRESS(3+$AM224,8,,,"var")),NULL)</f>
        <v>0.01</v>
      </c>
      <c r="AU224" s="61" t="str" cm="1">
        <f t="array" aca="1" ref="AU224" ca="1">IF(INDIRECT(ADDRESS(3+$AM224,9,,,"var"))&lt;&gt;"&lt;=&gt;",INDIRECT(ADDRESS(3+$AM224,9,,,"var")),NULL)</f>
        <v>&lt;</v>
      </c>
      <c r="AV224" s="61" cm="1">
        <f t="array" aca="1" ref="AV224" ca="1">IF(INDIRECT(ADDRESS(3+$AM224,10,,,"var"))&lt;&gt;"Mn",INDIRECT(ADDRESS(3+$AM224,10,,,"var")),NULL)</f>
        <v>0.01</v>
      </c>
      <c r="AW224" s="61" cm="1">
        <f t="array" aca="1" ref="AW224" ca="1">IF(INDIRECT(ADDRESS(3+$AM224,11,,,"var"))&lt;&gt;"&lt;=&gt;",INDIRECT(ADDRESS(3+$AM224,11,,,"var")),NULL)</f>
        <v>0</v>
      </c>
      <c r="AX224" s="61" cm="1">
        <f t="array" aca="1" ref="AX224" ca="1">IF(INDIRECT(ADDRESS(3+$AM224,12,,,"var"))&lt;&gt;"Mg",INDIRECT(ADDRESS(3+$AM224,12,,,"var")),NULL)</f>
        <v>9.1999999999999993</v>
      </c>
      <c r="AY224" s="61" cm="1">
        <f t="array" aca="1" ref="AY224" ca="1">IF(INDIRECT(ADDRESS(3+$AM224,13,,,"var"))&lt;&gt;"&lt;=&gt;",INDIRECT(ADDRESS(3+$AM224,13,,,"var")),NULL)</f>
        <v>0</v>
      </c>
      <c r="AZ224" s="61" cm="1">
        <f t="array" aca="1" ref="AZ224" ca="1">IF(INDIRECT(ADDRESS(3+$AM224,14,,,"var"))&lt;&gt;"Be",INDIRECT(ADDRESS(3+$AM224,14,,,"var")),NULL)</f>
        <v>6.0000000000000001E-3</v>
      </c>
      <c r="BA224" s="61" cm="1">
        <f t="array" aca="1" ref="BA224" ca="1">IF(INDIRECT(ADDRESS(3+$AM224,15,,,"var"))&lt;&gt;"&lt;=&gt;",INDIRECT(ADDRESS(3+$AM224,15,,,"var")),NULL)</f>
        <v>0</v>
      </c>
      <c r="BB224" s="61" cm="1">
        <f t="array" aca="1" ref="BB224" ca="1">IF(INDIRECT(ADDRESS(3+$AM224,16,,,"var"))&lt;&gt;"Zn",INDIRECT(ADDRESS(3+$AM224,16,,,"var")),NULL)</f>
        <v>0.01</v>
      </c>
      <c r="BC224" s="61" cm="1">
        <f t="array" aca="1" ref="BC224" ca="1">IF(INDIRECT(ADDRESS(3+$AM224,17,,,"var"))&lt;&gt;"&lt;=&gt;",INDIRECT(ADDRESS(3+$AM224,17,,,"var")),NULL)</f>
        <v>0</v>
      </c>
      <c r="BD224" s="61" cm="1">
        <f t="array" aca="1" ref="BD224" ca="1">IF(INDIRECT(ADDRESS(3+$AM224,18,,,"var"))&lt;&gt;"Ti",INDIRECT(ADDRESS(3+$AM224,18,,,"var")),NULL)</f>
        <v>0.05</v>
      </c>
      <c r="BE224" s="64" cm="1">
        <f t="array" aca="1" ref="BE224" ca="1">IF(INDIRECT(ADDRESS(3+$AM224,19,,,"var"))&lt;&gt;"D10",INDIRECT(ADDRESS(3+$AM224,19,,,"var")),NULL)</f>
        <v>29.1</v>
      </c>
      <c r="BF224" s="64" cm="1">
        <f t="array" aca="1" ref="BF224" ca="1">IF(INDIRECT(ADDRESS(3+$AM224,20,,,"var"))&lt;&gt;"D50",INDIRECT(ADDRESS(3+$AM224,20,,,"var")),NULL)</f>
        <v>47</v>
      </c>
      <c r="BG224" s="64" cm="1">
        <f t="array" aca="1" ref="BG224" ca="1">IF(INDIRECT(ADDRESS(3+$AM224,21,,,"var"))&lt;&gt;"D90",INDIRECT(ADDRESS(3+$AM224,21,,,"var")),NULL)</f>
        <v>74.5</v>
      </c>
      <c r="BH224" s="64" cm="1">
        <f t="array" aca="1" ref="BH224" ca="1">IF(INDIRECT(ADDRESS(3+$AM224,22,,,"var"))&lt;&gt;"Carney Funnel (s/50g)",INDIRECT(ADDRESS(3+$AM224,22,,,"var")),NULL)</f>
        <v>16</v>
      </c>
      <c r="BI224" s="64" cm="1">
        <f t="array" aca="1" ref="BI224" ca="1">IF(INDIRECT(ADDRESS(3+$AM224,23,,,"var"))&lt;&gt;"Schuttdichte",INDIRECT(ADDRESS(3+$AM224,23,,,"var")),NULL)</f>
        <v>1.28</v>
      </c>
      <c r="BJ224" s="64" cm="1">
        <f t="array" aca="1" ref="BJ224" ca="1">IF(INDIRECT(ADDRESS(3+$AM224,24,,,"var"))&lt;&gt;"Klopfdichte",INDIRECT(ADDRESS(3+$AM224,24,,,"var")),NULL)</f>
        <v>1.61</v>
      </c>
      <c r="BK224" s="81" t="s">
        <v>108</v>
      </c>
      <c r="BM224" s="81"/>
      <c r="BO224"/>
    </row>
    <row r="225" spans="1:67">
      <c r="A225" s="12">
        <v>1</v>
      </c>
      <c r="B225" s="13">
        <v>8</v>
      </c>
      <c r="C225" s="81" t="str">
        <f>var!Z$3</f>
        <v>Concept Laser m2</v>
      </c>
      <c r="D225" s="81" t="str">
        <f>var!AG$3</f>
        <v>Concept Laser parameter dev.</v>
      </c>
      <c r="E225" s="6">
        <v>375</v>
      </c>
      <c r="F225" s="6">
        <v>2000</v>
      </c>
      <c r="G225" s="6">
        <v>60</v>
      </c>
      <c r="H225" s="6">
        <v>0.08</v>
      </c>
      <c r="I225" s="81"/>
      <c r="J225" s="81" t="str">
        <f>var!AD$2</f>
        <v>Density cube</v>
      </c>
      <c r="K225" s="81"/>
      <c r="L225" s="12"/>
      <c r="M225" s="81" t="str">
        <f>var!AF$2</f>
        <v>Stripes</v>
      </c>
      <c r="N225" s="12"/>
      <c r="O225" s="12"/>
      <c r="P225" s="12"/>
      <c r="Q225" s="6">
        <v>0.01</v>
      </c>
      <c r="R225" s="6">
        <v>80</v>
      </c>
      <c r="S225" s="6">
        <v>5</v>
      </c>
      <c r="T225" s="6">
        <v>1</v>
      </c>
      <c r="U225" s="6">
        <v>79</v>
      </c>
      <c r="V225" s="6">
        <v>0.1</v>
      </c>
      <c r="W225" s="6"/>
      <c r="X225" s="6"/>
      <c r="Y225" s="12"/>
      <c r="Z225" s="12"/>
      <c r="AA225" s="12"/>
      <c r="AB225" s="12"/>
      <c r="AC225" s="12"/>
      <c r="AD225" s="12"/>
      <c r="AE225" s="12">
        <v>0.86499999999999999</v>
      </c>
      <c r="AF225" s="12">
        <v>2.2819999999999965</v>
      </c>
      <c r="AG225" s="6"/>
      <c r="AH225" s="81">
        <f t="shared" si="6"/>
        <v>34.56</v>
      </c>
      <c r="AI225" s="81">
        <f t="shared" si="7"/>
        <v>39.0625</v>
      </c>
      <c r="AJ225" s="12"/>
      <c r="AK225" s="15">
        <f>100-Tabelle1[[#This Row],[Porositaet Flaeche repolished IAPT]]</f>
        <v>97.718000000000004</v>
      </c>
      <c r="AL225" s="28" t="str" cm="1">
        <f t="array" aca="1" ref="AL225" ca="1">IF(INDIRECT(ADDRESS(3+AM225,2,,,"var"))&lt;&gt;"Name of powder",INDIRECT(ADDRESS(3+AM225,2,,,"var")),NULL)</f>
        <v>AlMgty80</v>
      </c>
      <c r="AM225" s="17">
        <v>2</v>
      </c>
      <c r="AN225" s="12">
        <v>0</v>
      </c>
      <c r="AO225" s="61" cm="1">
        <f t="array" aca="1" ref="AO225" ca="1">IF(INDIRECT(ADDRESS(3+$AM225,3,,,"var"))&lt;&gt;"&lt;=&gt;",INDIRECT(ADDRESS(3+$AM225,3,,,"var")),NULL)</f>
        <v>0</v>
      </c>
      <c r="AP225" s="61" cm="1">
        <f t="array" aca="1" ref="AP225" ca="1">IF(INDIRECT(ADDRESS(3+$AM225,4,,,"var"))&lt;&gt;"Si",INDIRECT(ADDRESS(3+$AM225,4,,,"var")),NULL)</f>
        <v>0.09</v>
      </c>
      <c r="AQ225" s="61" t="str" cm="1">
        <f t="array" aca="1" ref="AQ225" ca="1">IF(INDIRECT(ADDRESS(3+$AM225,5,,,"var"))&lt;&gt;"&lt;=&gt;",INDIRECT(ADDRESS(3+$AM225,5,,,"var")),NULL)</f>
        <v>&lt;</v>
      </c>
      <c r="AR225" s="61" cm="1">
        <f t="array" aca="1" ref="AR225" ca="1">IF(INDIRECT(ADDRESS(3+$AM225,6,,,"var"))&lt;&gt;"Fe",INDIRECT(ADDRESS(3+$AM225,6,,,"var")),NULL)</f>
        <v>0.01</v>
      </c>
      <c r="AS225" s="61" t="str" cm="1">
        <f t="array" aca="1" ref="AS225" ca="1">IF(INDIRECT(ADDRESS(3+$AM225,7,,,"var"))&lt;&gt;"&lt;=&gt;",INDIRECT(ADDRESS(3+$AM225,7,,,"var")),NULL)</f>
        <v>&lt;</v>
      </c>
      <c r="AT225" s="61" cm="1">
        <f t="array" aca="1" ref="AT225" ca="1">IF(INDIRECT(ADDRESS(3+$AM225,8,,,"var"))&lt;&gt;"Cu",INDIRECT(ADDRESS(3+$AM225,8,,,"var")),NULL)</f>
        <v>0.01</v>
      </c>
      <c r="AU225" s="61" t="str" cm="1">
        <f t="array" aca="1" ref="AU225" ca="1">IF(INDIRECT(ADDRESS(3+$AM225,9,,,"var"))&lt;&gt;"&lt;=&gt;",INDIRECT(ADDRESS(3+$AM225,9,,,"var")),NULL)</f>
        <v>&lt;</v>
      </c>
      <c r="AV225" s="61" cm="1">
        <f t="array" aca="1" ref="AV225" ca="1">IF(INDIRECT(ADDRESS(3+$AM225,10,,,"var"))&lt;&gt;"Mn",INDIRECT(ADDRESS(3+$AM225,10,,,"var")),NULL)</f>
        <v>0.01</v>
      </c>
      <c r="AW225" s="61" cm="1">
        <f t="array" aca="1" ref="AW225" ca="1">IF(INDIRECT(ADDRESS(3+$AM225,11,,,"var"))&lt;&gt;"&lt;=&gt;",INDIRECT(ADDRESS(3+$AM225,11,,,"var")),NULL)</f>
        <v>0</v>
      </c>
      <c r="AX225" s="61" cm="1">
        <f t="array" aca="1" ref="AX225" ca="1">IF(INDIRECT(ADDRESS(3+$AM225,12,,,"var"))&lt;&gt;"Mg",INDIRECT(ADDRESS(3+$AM225,12,,,"var")),NULL)</f>
        <v>9.1999999999999993</v>
      </c>
      <c r="AY225" s="61" cm="1">
        <f t="array" aca="1" ref="AY225" ca="1">IF(INDIRECT(ADDRESS(3+$AM225,13,,,"var"))&lt;&gt;"&lt;=&gt;",INDIRECT(ADDRESS(3+$AM225,13,,,"var")),NULL)</f>
        <v>0</v>
      </c>
      <c r="AZ225" s="61" cm="1">
        <f t="array" aca="1" ref="AZ225" ca="1">IF(INDIRECT(ADDRESS(3+$AM225,14,,,"var"))&lt;&gt;"Be",INDIRECT(ADDRESS(3+$AM225,14,,,"var")),NULL)</f>
        <v>6.0000000000000001E-3</v>
      </c>
      <c r="BA225" s="61" cm="1">
        <f t="array" aca="1" ref="BA225" ca="1">IF(INDIRECT(ADDRESS(3+$AM225,15,,,"var"))&lt;&gt;"&lt;=&gt;",INDIRECT(ADDRESS(3+$AM225,15,,,"var")),NULL)</f>
        <v>0</v>
      </c>
      <c r="BB225" s="61" cm="1">
        <f t="array" aca="1" ref="BB225" ca="1">IF(INDIRECT(ADDRESS(3+$AM225,16,,,"var"))&lt;&gt;"Zn",INDIRECT(ADDRESS(3+$AM225,16,,,"var")),NULL)</f>
        <v>0.01</v>
      </c>
      <c r="BC225" s="61" cm="1">
        <f t="array" aca="1" ref="BC225" ca="1">IF(INDIRECT(ADDRESS(3+$AM225,17,,,"var"))&lt;&gt;"&lt;=&gt;",INDIRECT(ADDRESS(3+$AM225,17,,,"var")),NULL)</f>
        <v>0</v>
      </c>
      <c r="BD225" s="61" cm="1">
        <f t="array" aca="1" ref="BD225" ca="1">IF(INDIRECT(ADDRESS(3+$AM225,18,,,"var"))&lt;&gt;"Ti",INDIRECT(ADDRESS(3+$AM225,18,,,"var")),NULL)</f>
        <v>0.05</v>
      </c>
      <c r="BE225" s="64" cm="1">
        <f t="array" aca="1" ref="BE225" ca="1">IF(INDIRECT(ADDRESS(3+$AM225,19,,,"var"))&lt;&gt;"D10",INDIRECT(ADDRESS(3+$AM225,19,,,"var")),NULL)</f>
        <v>29.1</v>
      </c>
      <c r="BF225" s="64" cm="1">
        <f t="array" aca="1" ref="BF225" ca="1">IF(INDIRECT(ADDRESS(3+$AM225,20,,,"var"))&lt;&gt;"D50",INDIRECT(ADDRESS(3+$AM225,20,,,"var")),NULL)</f>
        <v>47</v>
      </c>
      <c r="BG225" s="64" cm="1">
        <f t="array" aca="1" ref="BG225" ca="1">IF(INDIRECT(ADDRESS(3+$AM225,21,,,"var"))&lt;&gt;"D90",INDIRECT(ADDRESS(3+$AM225,21,,,"var")),NULL)</f>
        <v>74.5</v>
      </c>
      <c r="BH225" s="64" cm="1">
        <f t="array" aca="1" ref="BH225" ca="1">IF(INDIRECT(ADDRESS(3+$AM225,22,,,"var"))&lt;&gt;"Carney Funnel (s/50g)",INDIRECT(ADDRESS(3+$AM225,22,,,"var")),NULL)</f>
        <v>16</v>
      </c>
      <c r="BI225" s="64" cm="1">
        <f t="array" aca="1" ref="BI225" ca="1">IF(INDIRECT(ADDRESS(3+$AM225,23,,,"var"))&lt;&gt;"Schuttdichte",INDIRECT(ADDRESS(3+$AM225,23,,,"var")),NULL)</f>
        <v>1.28</v>
      </c>
      <c r="BJ225" s="64" cm="1">
        <f t="array" aca="1" ref="BJ225" ca="1">IF(INDIRECT(ADDRESS(3+$AM225,24,,,"var"))&lt;&gt;"Klopfdichte",INDIRECT(ADDRESS(3+$AM225,24,,,"var")),NULL)</f>
        <v>1.61</v>
      </c>
      <c r="BK225" s="81" t="s">
        <v>108</v>
      </c>
      <c r="BM225" s="81"/>
      <c r="BO225"/>
    </row>
    <row r="226" spans="1:67">
      <c r="A226" s="12">
        <v>1</v>
      </c>
      <c r="B226" s="13">
        <v>9</v>
      </c>
      <c r="C226" s="81" t="str">
        <f>var!Z$3</f>
        <v>Concept Laser m2</v>
      </c>
      <c r="D226" s="81" t="str">
        <f>var!AG$3</f>
        <v>Concept Laser parameter dev.</v>
      </c>
      <c r="E226" s="6">
        <v>375</v>
      </c>
      <c r="F226" s="6">
        <v>2000</v>
      </c>
      <c r="G226" s="6">
        <v>60</v>
      </c>
      <c r="H226" s="6">
        <v>0.08</v>
      </c>
      <c r="I226" s="81"/>
      <c r="J226" s="81" t="str">
        <f>var!AD$2</f>
        <v>Density cube</v>
      </c>
      <c r="K226" s="81"/>
      <c r="L226" s="12"/>
      <c r="M226" s="81" t="str">
        <f>var!AF$2</f>
        <v>Stripes</v>
      </c>
      <c r="N226" s="12"/>
      <c r="O226" s="12"/>
      <c r="P226" s="12"/>
      <c r="Q226" s="6">
        <v>0.01</v>
      </c>
      <c r="R226" s="6">
        <v>110</v>
      </c>
      <c r="S226" s="6">
        <v>5</v>
      </c>
      <c r="T226" s="6">
        <v>1</v>
      </c>
      <c r="U226" s="6">
        <v>79</v>
      </c>
      <c r="V226" s="6">
        <v>0.1</v>
      </c>
      <c r="W226" s="6"/>
      <c r="X226" s="6"/>
      <c r="Y226" s="12"/>
      <c r="Z226" s="12"/>
      <c r="AA226" s="12"/>
      <c r="AB226" s="12"/>
      <c r="AC226" s="12"/>
      <c r="AD226" s="12"/>
      <c r="AE226" s="12">
        <v>0.626</v>
      </c>
      <c r="AF226" s="12">
        <v>1.5310000000000059</v>
      </c>
      <c r="AG226" s="6"/>
      <c r="AH226" s="81">
        <f t="shared" si="6"/>
        <v>34.56</v>
      </c>
      <c r="AI226" s="81">
        <f t="shared" si="7"/>
        <v>39.0625</v>
      </c>
      <c r="AJ226" s="12"/>
      <c r="AK226" s="15">
        <f>100-Tabelle1[[#This Row],[Porositaet Flaeche repolished IAPT]]</f>
        <v>98.468999999999994</v>
      </c>
      <c r="AL226" s="28" t="str" cm="1">
        <f t="array" aca="1" ref="AL226" ca="1">IF(INDIRECT(ADDRESS(3+AM226,2,,,"var"))&lt;&gt;"Name of powder",INDIRECT(ADDRESS(3+AM226,2,,,"var")),NULL)</f>
        <v>AlMgty80</v>
      </c>
      <c r="AM226" s="17">
        <v>2</v>
      </c>
      <c r="AN226" s="12">
        <v>0</v>
      </c>
      <c r="AO226" s="61" cm="1">
        <f t="array" aca="1" ref="AO226" ca="1">IF(INDIRECT(ADDRESS(3+$AM226,3,,,"var"))&lt;&gt;"&lt;=&gt;",INDIRECT(ADDRESS(3+$AM226,3,,,"var")),NULL)</f>
        <v>0</v>
      </c>
      <c r="AP226" s="61" cm="1">
        <f t="array" aca="1" ref="AP226" ca="1">IF(INDIRECT(ADDRESS(3+$AM226,4,,,"var"))&lt;&gt;"Si",INDIRECT(ADDRESS(3+$AM226,4,,,"var")),NULL)</f>
        <v>0.09</v>
      </c>
      <c r="AQ226" s="61" t="str" cm="1">
        <f t="array" aca="1" ref="AQ226" ca="1">IF(INDIRECT(ADDRESS(3+$AM226,5,,,"var"))&lt;&gt;"&lt;=&gt;",INDIRECT(ADDRESS(3+$AM226,5,,,"var")),NULL)</f>
        <v>&lt;</v>
      </c>
      <c r="AR226" s="61" cm="1">
        <f t="array" aca="1" ref="AR226" ca="1">IF(INDIRECT(ADDRESS(3+$AM226,6,,,"var"))&lt;&gt;"Fe",INDIRECT(ADDRESS(3+$AM226,6,,,"var")),NULL)</f>
        <v>0.01</v>
      </c>
      <c r="AS226" s="61" t="str" cm="1">
        <f t="array" aca="1" ref="AS226" ca="1">IF(INDIRECT(ADDRESS(3+$AM226,7,,,"var"))&lt;&gt;"&lt;=&gt;",INDIRECT(ADDRESS(3+$AM226,7,,,"var")),NULL)</f>
        <v>&lt;</v>
      </c>
      <c r="AT226" s="61" cm="1">
        <f t="array" aca="1" ref="AT226" ca="1">IF(INDIRECT(ADDRESS(3+$AM226,8,,,"var"))&lt;&gt;"Cu",INDIRECT(ADDRESS(3+$AM226,8,,,"var")),NULL)</f>
        <v>0.01</v>
      </c>
      <c r="AU226" s="61" t="str" cm="1">
        <f t="array" aca="1" ref="AU226" ca="1">IF(INDIRECT(ADDRESS(3+$AM226,9,,,"var"))&lt;&gt;"&lt;=&gt;",INDIRECT(ADDRESS(3+$AM226,9,,,"var")),NULL)</f>
        <v>&lt;</v>
      </c>
      <c r="AV226" s="61" cm="1">
        <f t="array" aca="1" ref="AV226" ca="1">IF(INDIRECT(ADDRESS(3+$AM226,10,,,"var"))&lt;&gt;"Mn",INDIRECT(ADDRESS(3+$AM226,10,,,"var")),NULL)</f>
        <v>0.01</v>
      </c>
      <c r="AW226" s="61" cm="1">
        <f t="array" aca="1" ref="AW226" ca="1">IF(INDIRECT(ADDRESS(3+$AM226,11,,,"var"))&lt;&gt;"&lt;=&gt;",INDIRECT(ADDRESS(3+$AM226,11,,,"var")),NULL)</f>
        <v>0</v>
      </c>
      <c r="AX226" s="61" cm="1">
        <f t="array" aca="1" ref="AX226" ca="1">IF(INDIRECT(ADDRESS(3+$AM226,12,,,"var"))&lt;&gt;"Mg",INDIRECT(ADDRESS(3+$AM226,12,,,"var")),NULL)</f>
        <v>9.1999999999999993</v>
      </c>
      <c r="AY226" s="61" cm="1">
        <f t="array" aca="1" ref="AY226" ca="1">IF(INDIRECT(ADDRESS(3+$AM226,13,,,"var"))&lt;&gt;"&lt;=&gt;",INDIRECT(ADDRESS(3+$AM226,13,,,"var")),NULL)</f>
        <v>0</v>
      </c>
      <c r="AZ226" s="61" cm="1">
        <f t="array" aca="1" ref="AZ226" ca="1">IF(INDIRECT(ADDRESS(3+$AM226,14,,,"var"))&lt;&gt;"Be",INDIRECT(ADDRESS(3+$AM226,14,,,"var")),NULL)</f>
        <v>6.0000000000000001E-3</v>
      </c>
      <c r="BA226" s="61" cm="1">
        <f t="array" aca="1" ref="BA226" ca="1">IF(INDIRECT(ADDRESS(3+$AM226,15,,,"var"))&lt;&gt;"&lt;=&gt;",INDIRECT(ADDRESS(3+$AM226,15,,,"var")),NULL)</f>
        <v>0</v>
      </c>
      <c r="BB226" s="61" cm="1">
        <f t="array" aca="1" ref="BB226" ca="1">IF(INDIRECT(ADDRESS(3+$AM226,16,,,"var"))&lt;&gt;"Zn",INDIRECT(ADDRESS(3+$AM226,16,,,"var")),NULL)</f>
        <v>0.01</v>
      </c>
      <c r="BC226" s="61" cm="1">
        <f t="array" aca="1" ref="BC226" ca="1">IF(INDIRECT(ADDRESS(3+$AM226,17,,,"var"))&lt;&gt;"&lt;=&gt;",INDIRECT(ADDRESS(3+$AM226,17,,,"var")),NULL)</f>
        <v>0</v>
      </c>
      <c r="BD226" s="61" cm="1">
        <f t="array" aca="1" ref="BD226" ca="1">IF(INDIRECT(ADDRESS(3+$AM226,18,,,"var"))&lt;&gt;"Ti",INDIRECT(ADDRESS(3+$AM226,18,,,"var")),NULL)</f>
        <v>0.05</v>
      </c>
      <c r="BE226" s="64" cm="1">
        <f t="array" aca="1" ref="BE226" ca="1">IF(INDIRECT(ADDRESS(3+$AM226,19,,,"var"))&lt;&gt;"D10",INDIRECT(ADDRESS(3+$AM226,19,,,"var")),NULL)</f>
        <v>29.1</v>
      </c>
      <c r="BF226" s="64" cm="1">
        <f t="array" aca="1" ref="BF226" ca="1">IF(INDIRECT(ADDRESS(3+$AM226,20,,,"var"))&lt;&gt;"D50",INDIRECT(ADDRESS(3+$AM226,20,,,"var")),NULL)</f>
        <v>47</v>
      </c>
      <c r="BG226" s="64" cm="1">
        <f t="array" aca="1" ref="BG226" ca="1">IF(INDIRECT(ADDRESS(3+$AM226,21,,,"var"))&lt;&gt;"D90",INDIRECT(ADDRESS(3+$AM226,21,,,"var")),NULL)</f>
        <v>74.5</v>
      </c>
      <c r="BH226" s="64" cm="1">
        <f t="array" aca="1" ref="BH226" ca="1">IF(INDIRECT(ADDRESS(3+$AM226,22,,,"var"))&lt;&gt;"Carney Funnel (s/50g)",INDIRECT(ADDRESS(3+$AM226,22,,,"var")),NULL)</f>
        <v>16</v>
      </c>
      <c r="BI226" s="64" cm="1">
        <f t="array" aca="1" ref="BI226" ca="1">IF(INDIRECT(ADDRESS(3+$AM226,23,,,"var"))&lt;&gt;"Schuttdichte",INDIRECT(ADDRESS(3+$AM226,23,,,"var")),NULL)</f>
        <v>1.28</v>
      </c>
      <c r="BJ226" s="64" cm="1">
        <f t="array" aca="1" ref="BJ226" ca="1">IF(INDIRECT(ADDRESS(3+$AM226,24,,,"var"))&lt;&gt;"Klopfdichte",INDIRECT(ADDRESS(3+$AM226,24,,,"var")),NULL)</f>
        <v>1.61</v>
      </c>
      <c r="BK226" s="81" t="s">
        <v>108</v>
      </c>
      <c r="BM226" s="81"/>
      <c r="BO226"/>
    </row>
    <row r="227" spans="1:67">
      <c r="A227" s="12">
        <v>1</v>
      </c>
      <c r="B227" s="13">
        <v>10</v>
      </c>
      <c r="C227" s="81" t="str">
        <f>var!Z$3</f>
        <v>Concept Laser m2</v>
      </c>
      <c r="D227" s="81" t="str">
        <f>var!AG$3</f>
        <v>Concept Laser parameter dev.</v>
      </c>
      <c r="E227" s="6">
        <v>375</v>
      </c>
      <c r="F227" s="6">
        <v>1500</v>
      </c>
      <c r="G227" s="6">
        <v>60</v>
      </c>
      <c r="H227" s="6">
        <v>0.08</v>
      </c>
      <c r="I227" s="81"/>
      <c r="J227" s="81" t="str">
        <f>var!AD$2</f>
        <v>Density cube</v>
      </c>
      <c r="K227" s="81"/>
      <c r="L227" s="12"/>
      <c r="M227" s="81" t="str">
        <f>var!AF$2</f>
        <v>Stripes</v>
      </c>
      <c r="N227" s="12"/>
      <c r="O227" s="12"/>
      <c r="P227" s="12"/>
      <c r="Q227" s="6">
        <v>0.01</v>
      </c>
      <c r="R227" s="6">
        <v>60</v>
      </c>
      <c r="S227" s="6">
        <v>5</v>
      </c>
      <c r="T227" s="6">
        <v>1</v>
      </c>
      <c r="U227" s="6">
        <v>79</v>
      </c>
      <c r="V227" s="6">
        <v>0.1</v>
      </c>
      <c r="W227" s="6"/>
      <c r="X227" s="6"/>
      <c r="Y227" s="12"/>
      <c r="Z227" s="12"/>
      <c r="AA227" s="12"/>
      <c r="AB227" s="12"/>
      <c r="AC227" s="12"/>
      <c r="AD227" s="12"/>
      <c r="AE227" s="12"/>
      <c r="AF227" s="12"/>
      <c r="AG227" s="6"/>
      <c r="AH227" s="81">
        <f t="shared" si="6"/>
        <v>25.92</v>
      </c>
      <c r="AI227" s="81">
        <f t="shared" si="7"/>
        <v>52.083333333333329</v>
      </c>
      <c r="AJ227" s="12"/>
      <c r="AK227" s="14"/>
      <c r="AL227" s="28" t="str" cm="1">
        <f t="array" aca="1" ref="AL227" ca="1">IF(INDIRECT(ADDRESS(3+AM227,2,,,"var"))&lt;&gt;"Name of powder",INDIRECT(ADDRESS(3+AM227,2,,,"var")),NULL)</f>
        <v>AlMgty80</v>
      </c>
      <c r="AM227" s="17">
        <v>2</v>
      </c>
      <c r="AN227" s="12">
        <v>0</v>
      </c>
      <c r="AO227" s="61" cm="1">
        <f t="array" aca="1" ref="AO227" ca="1">IF(INDIRECT(ADDRESS(3+$AM227,3,,,"var"))&lt;&gt;"&lt;=&gt;",INDIRECT(ADDRESS(3+$AM227,3,,,"var")),NULL)</f>
        <v>0</v>
      </c>
      <c r="AP227" s="61" cm="1">
        <f t="array" aca="1" ref="AP227" ca="1">IF(INDIRECT(ADDRESS(3+$AM227,4,,,"var"))&lt;&gt;"Si",INDIRECT(ADDRESS(3+$AM227,4,,,"var")),NULL)</f>
        <v>0.09</v>
      </c>
      <c r="AQ227" s="61" t="str" cm="1">
        <f t="array" aca="1" ref="AQ227" ca="1">IF(INDIRECT(ADDRESS(3+$AM227,5,,,"var"))&lt;&gt;"&lt;=&gt;",INDIRECT(ADDRESS(3+$AM227,5,,,"var")),NULL)</f>
        <v>&lt;</v>
      </c>
      <c r="AR227" s="61" cm="1">
        <f t="array" aca="1" ref="AR227" ca="1">IF(INDIRECT(ADDRESS(3+$AM227,6,,,"var"))&lt;&gt;"Fe",INDIRECT(ADDRESS(3+$AM227,6,,,"var")),NULL)</f>
        <v>0.01</v>
      </c>
      <c r="AS227" s="61" t="str" cm="1">
        <f t="array" aca="1" ref="AS227" ca="1">IF(INDIRECT(ADDRESS(3+$AM227,7,,,"var"))&lt;&gt;"&lt;=&gt;",INDIRECT(ADDRESS(3+$AM227,7,,,"var")),NULL)</f>
        <v>&lt;</v>
      </c>
      <c r="AT227" s="61" cm="1">
        <f t="array" aca="1" ref="AT227" ca="1">IF(INDIRECT(ADDRESS(3+$AM227,8,,,"var"))&lt;&gt;"Cu",INDIRECT(ADDRESS(3+$AM227,8,,,"var")),NULL)</f>
        <v>0.01</v>
      </c>
      <c r="AU227" s="61" t="str" cm="1">
        <f t="array" aca="1" ref="AU227" ca="1">IF(INDIRECT(ADDRESS(3+$AM227,9,,,"var"))&lt;&gt;"&lt;=&gt;",INDIRECT(ADDRESS(3+$AM227,9,,,"var")),NULL)</f>
        <v>&lt;</v>
      </c>
      <c r="AV227" s="61" cm="1">
        <f t="array" aca="1" ref="AV227" ca="1">IF(INDIRECT(ADDRESS(3+$AM227,10,,,"var"))&lt;&gt;"Mn",INDIRECT(ADDRESS(3+$AM227,10,,,"var")),NULL)</f>
        <v>0.01</v>
      </c>
      <c r="AW227" s="61" cm="1">
        <f t="array" aca="1" ref="AW227" ca="1">IF(INDIRECT(ADDRESS(3+$AM227,11,,,"var"))&lt;&gt;"&lt;=&gt;",INDIRECT(ADDRESS(3+$AM227,11,,,"var")),NULL)</f>
        <v>0</v>
      </c>
      <c r="AX227" s="61" cm="1">
        <f t="array" aca="1" ref="AX227" ca="1">IF(INDIRECT(ADDRESS(3+$AM227,12,,,"var"))&lt;&gt;"Mg",INDIRECT(ADDRESS(3+$AM227,12,,,"var")),NULL)</f>
        <v>9.1999999999999993</v>
      </c>
      <c r="AY227" s="61" cm="1">
        <f t="array" aca="1" ref="AY227" ca="1">IF(INDIRECT(ADDRESS(3+$AM227,13,,,"var"))&lt;&gt;"&lt;=&gt;",INDIRECT(ADDRESS(3+$AM227,13,,,"var")),NULL)</f>
        <v>0</v>
      </c>
      <c r="AZ227" s="61" cm="1">
        <f t="array" aca="1" ref="AZ227" ca="1">IF(INDIRECT(ADDRESS(3+$AM227,14,,,"var"))&lt;&gt;"Be",INDIRECT(ADDRESS(3+$AM227,14,,,"var")),NULL)</f>
        <v>6.0000000000000001E-3</v>
      </c>
      <c r="BA227" s="61" cm="1">
        <f t="array" aca="1" ref="BA227" ca="1">IF(INDIRECT(ADDRESS(3+$AM227,15,,,"var"))&lt;&gt;"&lt;=&gt;",INDIRECT(ADDRESS(3+$AM227,15,,,"var")),NULL)</f>
        <v>0</v>
      </c>
      <c r="BB227" s="61" cm="1">
        <f t="array" aca="1" ref="BB227" ca="1">IF(INDIRECT(ADDRESS(3+$AM227,16,,,"var"))&lt;&gt;"Zn",INDIRECT(ADDRESS(3+$AM227,16,,,"var")),NULL)</f>
        <v>0.01</v>
      </c>
      <c r="BC227" s="61" cm="1">
        <f t="array" aca="1" ref="BC227" ca="1">IF(INDIRECT(ADDRESS(3+$AM227,17,,,"var"))&lt;&gt;"&lt;=&gt;",INDIRECT(ADDRESS(3+$AM227,17,,,"var")),NULL)</f>
        <v>0</v>
      </c>
      <c r="BD227" s="61" cm="1">
        <f t="array" aca="1" ref="BD227" ca="1">IF(INDIRECT(ADDRESS(3+$AM227,18,,,"var"))&lt;&gt;"Ti",INDIRECT(ADDRESS(3+$AM227,18,,,"var")),NULL)</f>
        <v>0.05</v>
      </c>
      <c r="BE227" s="64" cm="1">
        <f t="array" aca="1" ref="BE227" ca="1">IF(INDIRECT(ADDRESS(3+$AM227,19,,,"var"))&lt;&gt;"D10",INDIRECT(ADDRESS(3+$AM227,19,,,"var")),NULL)</f>
        <v>29.1</v>
      </c>
      <c r="BF227" s="64" cm="1">
        <f t="array" aca="1" ref="BF227" ca="1">IF(INDIRECT(ADDRESS(3+$AM227,20,,,"var"))&lt;&gt;"D50",INDIRECT(ADDRESS(3+$AM227,20,,,"var")),NULL)</f>
        <v>47</v>
      </c>
      <c r="BG227" s="64" cm="1">
        <f t="array" aca="1" ref="BG227" ca="1">IF(INDIRECT(ADDRESS(3+$AM227,21,,,"var"))&lt;&gt;"D90",INDIRECT(ADDRESS(3+$AM227,21,,,"var")),NULL)</f>
        <v>74.5</v>
      </c>
      <c r="BH227" s="64" cm="1">
        <f t="array" aca="1" ref="BH227" ca="1">IF(INDIRECT(ADDRESS(3+$AM227,22,,,"var"))&lt;&gt;"Carney Funnel (s/50g)",INDIRECT(ADDRESS(3+$AM227,22,,,"var")),NULL)</f>
        <v>16</v>
      </c>
      <c r="BI227" s="64" cm="1">
        <f t="array" aca="1" ref="BI227" ca="1">IF(INDIRECT(ADDRESS(3+$AM227,23,,,"var"))&lt;&gt;"Schuttdichte",INDIRECT(ADDRESS(3+$AM227,23,,,"var")),NULL)</f>
        <v>1.28</v>
      </c>
      <c r="BJ227" s="64" cm="1">
        <f t="array" aca="1" ref="BJ227" ca="1">IF(INDIRECT(ADDRESS(3+$AM227,24,,,"var"))&lt;&gt;"Klopfdichte",INDIRECT(ADDRESS(3+$AM227,24,,,"var")),NULL)</f>
        <v>1.61</v>
      </c>
      <c r="BK227" s="81" t="s">
        <v>108</v>
      </c>
      <c r="BM227" s="81"/>
      <c r="BO227"/>
    </row>
    <row r="228" spans="1:67">
      <c r="A228" s="12">
        <v>1</v>
      </c>
      <c r="B228" s="13">
        <v>11</v>
      </c>
      <c r="C228" s="81" t="str">
        <f>var!Z$3</f>
        <v>Concept Laser m2</v>
      </c>
      <c r="D228" s="81" t="str">
        <f>var!AG$3</f>
        <v>Concept Laser parameter dev.</v>
      </c>
      <c r="E228" s="6">
        <v>375</v>
      </c>
      <c r="F228" s="6">
        <v>1500</v>
      </c>
      <c r="G228" s="6">
        <v>60</v>
      </c>
      <c r="H228" s="6">
        <v>0.08</v>
      </c>
      <c r="I228" s="81"/>
      <c r="J228" s="81" t="str">
        <f>var!AD$2</f>
        <v>Density cube</v>
      </c>
      <c r="K228" s="81"/>
      <c r="L228" s="12"/>
      <c r="M228" s="81" t="str">
        <f>var!AF$2</f>
        <v>Stripes</v>
      </c>
      <c r="N228" s="12"/>
      <c r="O228" s="12"/>
      <c r="P228" s="12"/>
      <c r="Q228" s="6">
        <v>0.01</v>
      </c>
      <c r="R228" s="6">
        <v>80</v>
      </c>
      <c r="S228" s="6">
        <v>5</v>
      </c>
      <c r="T228" s="6">
        <v>1</v>
      </c>
      <c r="U228" s="6">
        <v>79</v>
      </c>
      <c r="V228" s="6">
        <v>0.1</v>
      </c>
      <c r="W228" s="6"/>
      <c r="X228" s="6"/>
      <c r="Y228" s="12"/>
      <c r="Z228" s="12"/>
      <c r="AA228" s="12"/>
      <c r="AB228" s="12"/>
      <c r="AC228" s="12"/>
      <c r="AD228" s="12"/>
      <c r="AE228" s="12">
        <v>0.51100000000000001</v>
      </c>
      <c r="AF228" s="12">
        <v>1.4000000000000057</v>
      </c>
      <c r="AG228" s="6"/>
      <c r="AH228" s="81">
        <f t="shared" si="6"/>
        <v>25.92</v>
      </c>
      <c r="AI228" s="81">
        <f t="shared" si="7"/>
        <v>52.083333333333329</v>
      </c>
      <c r="AJ228" s="12"/>
      <c r="AK228" s="15">
        <f>100-Tabelle1[[#This Row],[Porositaet Flaeche repolished IAPT]]</f>
        <v>98.6</v>
      </c>
      <c r="AL228" s="28" t="str" cm="1">
        <f t="array" aca="1" ref="AL228" ca="1">IF(INDIRECT(ADDRESS(3+AM228,2,,,"var"))&lt;&gt;"Name of powder",INDIRECT(ADDRESS(3+AM228,2,,,"var")),NULL)</f>
        <v>AlMgty80</v>
      </c>
      <c r="AM228" s="17">
        <v>2</v>
      </c>
      <c r="AN228" s="12">
        <v>0</v>
      </c>
      <c r="AO228" s="61" cm="1">
        <f t="array" aca="1" ref="AO228" ca="1">IF(INDIRECT(ADDRESS(3+$AM228,3,,,"var"))&lt;&gt;"&lt;=&gt;",INDIRECT(ADDRESS(3+$AM228,3,,,"var")),NULL)</f>
        <v>0</v>
      </c>
      <c r="AP228" s="61" cm="1">
        <f t="array" aca="1" ref="AP228" ca="1">IF(INDIRECT(ADDRESS(3+$AM228,4,,,"var"))&lt;&gt;"Si",INDIRECT(ADDRESS(3+$AM228,4,,,"var")),NULL)</f>
        <v>0.09</v>
      </c>
      <c r="AQ228" s="61" t="str" cm="1">
        <f t="array" aca="1" ref="AQ228" ca="1">IF(INDIRECT(ADDRESS(3+$AM228,5,,,"var"))&lt;&gt;"&lt;=&gt;",INDIRECT(ADDRESS(3+$AM228,5,,,"var")),NULL)</f>
        <v>&lt;</v>
      </c>
      <c r="AR228" s="61" cm="1">
        <f t="array" aca="1" ref="AR228" ca="1">IF(INDIRECT(ADDRESS(3+$AM228,6,,,"var"))&lt;&gt;"Fe",INDIRECT(ADDRESS(3+$AM228,6,,,"var")),NULL)</f>
        <v>0.01</v>
      </c>
      <c r="AS228" s="61" t="str" cm="1">
        <f t="array" aca="1" ref="AS228" ca="1">IF(INDIRECT(ADDRESS(3+$AM228,7,,,"var"))&lt;&gt;"&lt;=&gt;",INDIRECT(ADDRESS(3+$AM228,7,,,"var")),NULL)</f>
        <v>&lt;</v>
      </c>
      <c r="AT228" s="61" cm="1">
        <f t="array" aca="1" ref="AT228" ca="1">IF(INDIRECT(ADDRESS(3+$AM228,8,,,"var"))&lt;&gt;"Cu",INDIRECT(ADDRESS(3+$AM228,8,,,"var")),NULL)</f>
        <v>0.01</v>
      </c>
      <c r="AU228" s="61" t="str" cm="1">
        <f t="array" aca="1" ref="AU228" ca="1">IF(INDIRECT(ADDRESS(3+$AM228,9,,,"var"))&lt;&gt;"&lt;=&gt;",INDIRECT(ADDRESS(3+$AM228,9,,,"var")),NULL)</f>
        <v>&lt;</v>
      </c>
      <c r="AV228" s="61" cm="1">
        <f t="array" aca="1" ref="AV228" ca="1">IF(INDIRECT(ADDRESS(3+$AM228,10,,,"var"))&lt;&gt;"Mn",INDIRECT(ADDRESS(3+$AM228,10,,,"var")),NULL)</f>
        <v>0.01</v>
      </c>
      <c r="AW228" s="61" cm="1">
        <f t="array" aca="1" ref="AW228" ca="1">IF(INDIRECT(ADDRESS(3+$AM228,11,,,"var"))&lt;&gt;"&lt;=&gt;",INDIRECT(ADDRESS(3+$AM228,11,,,"var")),NULL)</f>
        <v>0</v>
      </c>
      <c r="AX228" s="61" cm="1">
        <f t="array" aca="1" ref="AX228" ca="1">IF(INDIRECT(ADDRESS(3+$AM228,12,,,"var"))&lt;&gt;"Mg",INDIRECT(ADDRESS(3+$AM228,12,,,"var")),NULL)</f>
        <v>9.1999999999999993</v>
      </c>
      <c r="AY228" s="61" cm="1">
        <f t="array" aca="1" ref="AY228" ca="1">IF(INDIRECT(ADDRESS(3+$AM228,13,,,"var"))&lt;&gt;"&lt;=&gt;",INDIRECT(ADDRESS(3+$AM228,13,,,"var")),NULL)</f>
        <v>0</v>
      </c>
      <c r="AZ228" s="61" cm="1">
        <f t="array" aca="1" ref="AZ228" ca="1">IF(INDIRECT(ADDRESS(3+$AM228,14,,,"var"))&lt;&gt;"Be",INDIRECT(ADDRESS(3+$AM228,14,,,"var")),NULL)</f>
        <v>6.0000000000000001E-3</v>
      </c>
      <c r="BA228" s="61" cm="1">
        <f t="array" aca="1" ref="BA228" ca="1">IF(INDIRECT(ADDRESS(3+$AM228,15,,,"var"))&lt;&gt;"&lt;=&gt;",INDIRECT(ADDRESS(3+$AM228,15,,,"var")),NULL)</f>
        <v>0</v>
      </c>
      <c r="BB228" s="61" cm="1">
        <f t="array" aca="1" ref="BB228" ca="1">IF(INDIRECT(ADDRESS(3+$AM228,16,,,"var"))&lt;&gt;"Zn",INDIRECT(ADDRESS(3+$AM228,16,,,"var")),NULL)</f>
        <v>0.01</v>
      </c>
      <c r="BC228" s="61" cm="1">
        <f t="array" aca="1" ref="BC228" ca="1">IF(INDIRECT(ADDRESS(3+$AM228,17,,,"var"))&lt;&gt;"&lt;=&gt;",INDIRECT(ADDRESS(3+$AM228,17,,,"var")),NULL)</f>
        <v>0</v>
      </c>
      <c r="BD228" s="61" cm="1">
        <f t="array" aca="1" ref="BD228" ca="1">IF(INDIRECT(ADDRESS(3+$AM228,18,,,"var"))&lt;&gt;"Ti",INDIRECT(ADDRESS(3+$AM228,18,,,"var")),NULL)</f>
        <v>0.05</v>
      </c>
      <c r="BE228" s="64" cm="1">
        <f t="array" aca="1" ref="BE228" ca="1">IF(INDIRECT(ADDRESS(3+$AM228,19,,,"var"))&lt;&gt;"D10",INDIRECT(ADDRESS(3+$AM228,19,,,"var")),NULL)</f>
        <v>29.1</v>
      </c>
      <c r="BF228" s="64" cm="1">
        <f t="array" aca="1" ref="BF228" ca="1">IF(INDIRECT(ADDRESS(3+$AM228,20,,,"var"))&lt;&gt;"D50",INDIRECT(ADDRESS(3+$AM228,20,,,"var")),NULL)</f>
        <v>47</v>
      </c>
      <c r="BG228" s="64" cm="1">
        <f t="array" aca="1" ref="BG228" ca="1">IF(INDIRECT(ADDRESS(3+$AM228,21,,,"var"))&lt;&gt;"D90",INDIRECT(ADDRESS(3+$AM228,21,,,"var")),NULL)</f>
        <v>74.5</v>
      </c>
      <c r="BH228" s="64" cm="1">
        <f t="array" aca="1" ref="BH228" ca="1">IF(INDIRECT(ADDRESS(3+$AM228,22,,,"var"))&lt;&gt;"Carney Funnel (s/50g)",INDIRECT(ADDRESS(3+$AM228,22,,,"var")),NULL)</f>
        <v>16</v>
      </c>
      <c r="BI228" s="64" cm="1">
        <f t="array" aca="1" ref="BI228" ca="1">IF(INDIRECT(ADDRESS(3+$AM228,23,,,"var"))&lt;&gt;"Schuttdichte",INDIRECT(ADDRESS(3+$AM228,23,,,"var")),NULL)</f>
        <v>1.28</v>
      </c>
      <c r="BJ228" s="64" cm="1">
        <f t="array" aca="1" ref="BJ228" ca="1">IF(INDIRECT(ADDRESS(3+$AM228,24,,,"var"))&lt;&gt;"Klopfdichte",INDIRECT(ADDRESS(3+$AM228,24,,,"var")),NULL)</f>
        <v>1.61</v>
      </c>
      <c r="BK228" s="81" t="s">
        <v>108</v>
      </c>
      <c r="BM228" s="81"/>
      <c r="BO228"/>
    </row>
    <row r="229" spans="1:67">
      <c r="A229" s="12">
        <v>1</v>
      </c>
      <c r="B229" s="13">
        <v>12</v>
      </c>
      <c r="C229" s="81" t="str">
        <f>var!Z$3</f>
        <v>Concept Laser m2</v>
      </c>
      <c r="D229" s="81" t="str">
        <f>var!AG$3</f>
        <v>Concept Laser parameter dev.</v>
      </c>
      <c r="E229" s="6">
        <v>375</v>
      </c>
      <c r="F229" s="6">
        <v>1500</v>
      </c>
      <c r="G229" s="6">
        <v>60</v>
      </c>
      <c r="H229" s="6">
        <v>0.08</v>
      </c>
      <c r="I229" s="81"/>
      <c r="J229" s="81" t="str">
        <f>var!AD$2</f>
        <v>Density cube</v>
      </c>
      <c r="K229" s="81"/>
      <c r="L229" s="12"/>
      <c r="M229" s="81" t="str">
        <f>var!AF$2</f>
        <v>Stripes</v>
      </c>
      <c r="N229" s="12"/>
      <c r="O229" s="12"/>
      <c r="P229" s="12"/>
      <c r="Q229" s="6">
        <v>0.01</v>
      </c>
      <c r="R229" s="6">
        <v>110</v>
      </c>
      <c r="S229" s="6">
        <v>5</v>
      </c>
      <c r="T229" s="6">
        <v>1</v>
      </c>
      <c r="U229" s="6">
        <v>79</v>
      </c>
      <c r="V229" s="6">
        <v>0.1</v>
      </c>
      <c r="W229" s="6"/>
      <c r="X229" s="6"/>
      <c r="Y229" s="12"/>
      <c r="Z229" s="12"/>
      <c r="AA229" s="12"/>
      <c r="AB229" s="12"/>
      <c r="AC229" s="12"/>
      <c r="AD229" s="12"/>
      <c r="AE229" s="12">
        <v>0.19800000000000001</v>
      </c>
      <c r="AF229" s="12">
        <v>0.59799999999999898</v>
      </c>
      <c r="AG229" s="6"/>
      <c r="AH229" s="81">
        <f t="shared" si="6"/>
        <v>25.92</v>
      </c>
      <c r="AI229" s="81">
        <f t="shared" si="7"/>
        <v>52.083333333333329</v>
      </c>
      <c r="AJ229" s="12"/>
      <c r="AK229" s="15">
        <f>100-Tabelle1[[#This Row],[Porositaet Flaeche repolished IAPT]]</f>
        <v>99.402000000000001</v>
      </c>
      <c r="AL229" s="28" t="str" cm="1">
        <f t="array" aca="1" ref="AL229" ca="1">IF(INDIRECT(ADDRESS(3+AM229,2,,,"var"))&lt;&gt;"Name of powder",INDIRECT(ADDRESS(3+AM229,2,,,"var")),NULL)</f>
        <v>AlMgty80</v>
      </c>
      <c r="AM229" s="17">
        <v>2</v>
      </c>
      <c r="AN229" s="12">
        <v>0</v>
      </c>
      <c r="AO229" s="61" cm="1">
        <f t="array" aca="1" ref="AO229" ca="1">IF(INDIRECT(ADDRESS(3+$AM229,3,,,"var"))&lt;&gt;"&lt;=&gt;",INDIRECT(ADDRESS(3+$AM229,3,,,"var")),NULL)</f>
        <v>0</v>
      </c>
      <c r="AP229" s="61" cm="1">
        <f t="array" aca="1" ref="AP229" ca="1">IF(INDIRECT(ADDRESS(3+$AM229,4,,,"var"))&lt;&gt;"Si",INDIRECT(ADDRESS(3+$AM229,4,,,"var")),NULL)</f>
        <v>0.09</v>
      </c>
      <c r="AQ229" s="61" t="str" cm="1">
        <f t="array" aca="1" ref="AQ229" ca="1">IF(INDIRECT(ADDRESS(3+$AM229,5,,,"var"))&lt;&gt;"&lt;=&gt;",INDIRECT(ADDRESS(3+$AM229,5,,,"var")),NULL)</f>
        <v>&lt;</v>
      </c>
      <c r="AR229" s="61" cm="1">
        <f t="array" aca="1" ref="AR229" ca="1">IF(INDIRECT(ADDRESS(3+$AM229,6,,,"var"))&lt;&gt;"Fe",INDIRECT(ADDRESS(3+$AM229,6,,,"var")),NULL)</f>
        <v>0.01</v>
      </c>
      <c r="AS229" s="61" t="str" cm="1">
        <f t="array" aca="1" ref="AS229" ca="1">IF(INDIRECT(ADDRESS(3+$AM229,7,,,"var"))&lt;&gt;"&lt;=&gt;",INDIRECT(ADDRESS(3+$AM229,7,,,"var")),NULL)</f>
        <v>&lt;</v>
      </c>
      <c r="AT229" s="61" cm="1">
        <f t="array" aca="1" ref="AT229" ca="1">IF(INDIRECT(ADDRESS(3+$AM229,8,,,"var"))&lt;&gt;"Cu",INDIRECT(ADDRESS(3+$AM229,8,,,"var")),NULL)</f>
        <v>0.01</v>
      </c>
      <c r="AU229" s="61" t="str" cm="1">
        <f t="array" aca="1" ref="AU229" ca="1">IF(INDIRECT(ADDRESS(3+$AM229,9,,,"var"))&lt;&gt;"&lt;=&gt;",INDIRECT(ADDRESS(3+$AM229,9,,,"var")),NULL)</f>
        <v>&lt;</v>
      </c>
      <c r="AV229" s="61" cm="1">
        <f t="array" aca="1" ref="AV229" ca="1">IF(INDIRECT(ADDRESS(3+$AM229,10,,,"var"))&lt;&gt;"Mn",INDIRECT(ADDRESS(3+$AM229,10,,,"var")),NULL)</f>
        <v>0.01</v>
      </c>
      <c r="AW229" s="61" cm="1">
        <f t="array" aca="1" ref="AW229" ca="1">IF(INDIRECT(ADDRESS(3+$AM229,11,,,"var"))&lt;&gt;"&lt;=&gt;",INDIRECT(ADDRESS(3+$AM229,11,,,"var")),NULL)</f>
        <v>0</v>
      </c>
      <c r="AX229" s="61" cm="1">
        <f t="array" aca="1" ref="AX229" ca="1">IF(INDIRECT(ADDRESS(3+$AM229,12,,,"var"))&lt;&gt;"Mg",INDIRECT(ADDRESS(3+$AM229,12,,,"var")),NULL)</f>
        <v>9.1999999999999993</v>
      </c>
      <c r="AY229" s="61" cm="1">
        <f t="array" aca="1" ref="AY229" ca="1">IF(INDIRECT(ADDRESS(3+$AM229,13,,,"var"))&lt;&gt;"&lt;=&gt;",INDIRECT(ADDRESS(3+$AM229,13,,,"var")),NULL)</f>
        <v>0</v>
      </c>
      <c r="AZ229" s="61" cm="1">
        <f t="array" aca="1" ref="AZ229" ca="1">IF(INDIRECT(ADDRESS(3+$AM229,14,,,"var"))&lt;&gt;"Be",INDIRECT(ADDRESS(3+$AM229,14,,,"var")),NULL)</f>
        <v>6.0000000000000001E-3</v>
      </c>
      <c r="BA229" s="61" cm="1">
        <f t="array" aca="1" ref="BA229" ca="1">IF(INDIRECT(ADDRESS(3+$AM229,15,,,"var"))&lt;&gt;"&lt;=&gt;",INDIRECT(ADDRESS(3+$AM229,15,,,"var")),NULL)</f>
        <v>0</v>
      </c>
      <c r="BB229" s="61" cm="1">
        <f t="array" aca="1" ref="BB229" ca="1">IF(INDIRECT(ADDRESS(3+$AM229,16,,,"var"))&lt;&gt;"Zn",INDIRECT(ADDRESS(3+$AM229,16,,,"var")),NULL)</f>
        <v>0.01</v>
      </c>
      <c r="BC229" s="61" cm="1">
        <f t="array" aca="1" ref="BC229" ca="1">IF(INDIRECT(ADDRESS(3+$AM229,17,,,"var"))&lt;&gt;"&lt;=&gt;",INDIRECT(ADDRESS(3+$AM229,17,,,"var")),NULL)</f>
        <v>0</v>
      </c>
      <c r="BD229" s="61" cm="1">
        <f t="array" aca="1" ref="BD229" ca="1">IF(INDIRECT(ADDRESS(3+$AM229,18,,,"var"))&lt;&gt;"Ti",INDIRECT(ADDRESS(3+$AM229,18,,,"var")),NULL)</f>
        <v>0.05</v>
      </c>
      <c r="BE229" s="64" cm="1">
        <f t="array" aca="1" ref="BE229" ca="1">IF(INDIRECT(ADDRESS(3+$AM229,19,,,"var"))&lt;&gt;"D10",INDIRECT(ADDRESS(3+$AM229,19,,,"var")),NULL)</f>
        <v>29.1</v>
      </c>
      <c r="BF229" s="64" cm="1">
        <f t="array" aca="1" ref="BF229" ca="1">IF(INDIRECT(ADDRESS(3+$AM229,20,,,"var"))&lt;&gt;"D50",INDIRECT(ADDRESS(3+$AM229,20,,,"var")),NULL)</f>
        <v>47</v>
      </c>
      <c r="BG229" s="64" cm="1">
        <f t="array" aca="1" ref="BG229" ca="1">IF(INDIRECT(ADDRESS(3+$AM229,21,,,"var"))&lt;&gt;"D90",INDIRECT(ADDRESS(3+$AM229,21,,,"var")),NULL)</f>
        <v>74.5</v>
      </c>
      <c r="BH229" s="64" cm="1">
        <f t="array" aca="1" ref="BH229" ca="1">IF(INDIRECT(ADDRESS(3+$AM229,22,,,"var"))&lt;&gt;"Carney Funnel (s/50g)",INDIRECT(ADDRESS(3+$AM229,22,,,"var")),NULL)</f>
        <v>16</v>
      </c>
      <c r="BI229" s="64" cm="1">
        <f t="array" aca="1" ref="BI229" ca="1">IF(INDIRECT(ADDRESS(3+$AM229,23,,,"var"))&lt;&gt;"Schuttdichte",INDIRECT(ADDRESS(3+$AM229,23,,,"var")),NULL)</f>
        <v>1.28</v>
      </c>
      <c r="BJ229" s="64" cm="1">
        <f t="array" aca="1" ref="BJ229" ca="1">IF(INDIRECT(ADDRESS(3+$AM229,24,,,"var"))&lt;&gt;"Klopfdichte",INDIRECT(ADDRESS(3+$AM229,24,,,"var")),NULL)</f>
        <v>1.61</v>
      </c>
      <c r="BK229" s="81" t="s">
        <v>108</v>
      </c>
      <c r="BM229" s="81"/>
      <c r="BO229"/>
    </row>
    <row r="230" spans="1:67">
      <c r="A230" s="12">
        <v>1</v>
      </c>
      <c r="B230" s="13">
        <v>13</v>
      </c>
      <c r="C230" s="81" t="str">
        <f>var!Z$3</f>
        <v>Concept Laser m2</v>
      </c>
      <c r="D230" s="81" t="str">
        <f>var!AG$3</f>
        <v>Concept Laser parameter dev.</v>
      </c>
      <c r="E230" s="6">
        <v>375</v>
      </c>
      <c r="F230" s="6">
        <v>1000</v>
      </c>
      <c r="G230" s="6">
        <v>60</v>
      </c>
      <c r="H230" s="6">
        <v>0.08</v>
      </c>
      <c r="I230" s="81"/>
      <c r="J230" s="81" t="str">
        <f>var!AD$2</f>
        <v>Density cube</v>
      </c>
      <c r="K230" s="81"/>
      <c r="L230" s="12"/>
      <c r="M230" s="81" t="str">
        <f>var!AF$2</f>
        <v>Stripes</v>
      </c>
      <c r="N230" s="12"/>
      <c r="O230" s="12"/>
      <c r="P230" s="12"/>
      <c r="Q230" s="6">
        <v>0.01</v>
      </c>
      <c r="R230" s="6">
        <v>60</v>
      </c>
      <c r="S230" s="6">
        <v>5</v>
      </c>
      <c r="T230" s="6">
        <v>1</v>
      </c>
      <c r="U230" s="6">
        <v>79</v>
      </c>
      <c r="V230" s="6">
        <v>0.1</v>
      </c>
      <c r="W230" s="6"/>
      <c r="X230" s="6"/>
      <c r="Y230" s="12"/>
      <c r="Z230" s="12"/>
      <c r="AA230" s="12"/>
      <c r="AB230" s="12"/>
      <c r="AC230" s="12"/>
      <c r="AD230" s="12"/>
      <c r="AE230" s="12">
        <v>1.8560000000000001</v>
      </c>
      <c r="AF230" s="12">
        <v>4.9629999999999939</v>
      </c>
      <c r="AG230" s="6"/>
      <c r="AH230" s="81">
        <f t="shared" si="6"/>
        <v>17.28</v>
      </c>
      <c r="AI230" s="81">
        <f t="shared" si="7"/>
        <v>78.125</v>
      </c>
      <c r="AJ230" s="12"/>
      <c r="AK230" s="15">
        <f>100-Tabelle1[[#This Row],[Porositaet Flaeche repolished IAPT]]</f>
        <v>95.037000000000006</v>
      </c>
      <c r="AL230" s="28" t="str" cm="1">
        <f t="array" aca="1" ref="AL230" ca="1">IF(INDIRECT(ADDRESS(3+AM230,2,,,"var"))&lt;&gt;"Name of powder",INDIRECT(ADDRESS(3+AM230,2,,,"var")),NULL)</f>
        <v>AlMgty80</v>
      </c>
      <c r="AM230" s="17">
        <v>2</v>
      </c>
      <c r="AN230" s="12">
        <v>0</v>
      </c>
      <c r="AO230" s="61" cm="1">
        <f t="array" aca="1" ref="AO230" ca="1">IF(INDIRECT(ADDRESS(3+$AM230,3,,,"var"))&lt;&gt;"&lt;=&gt;",INDIRECT(ADDRESS(3+$AM230,3,,,"var")),NULL)</f>
        <v>0</v>
      </c>
      <c r="AP230" s="61" cm="1">
        <f t="array" aca="1" ref="AP230" ca="1">IF(INDIRECT(ADDRESS(3+$AM230,4,,,"var"))&lt;&gt;"Si",INDIRECT(ADDRESS(3+$AM230,4,,,"var")),NULL)</f>
        <v>0.09</v>
      </c>
      <c r="AQ230" s="61" t="str" cm="1">
        <f t="array" aca="1" ref="AQ230" ca="1">IF(INDIRECT(ADDRESS(3+$AM230,5,,,"var"))&lt;&gt;"&lt;=&gt;",INDIRECT(ADDRESS(3+$AM230,5,,,"var")),NULL)</f>
        <v>&lt;</v>
      </c>
      <c r="AR230" s="61" cm="1">
        <f t="array" aca="1" ref="AR230" ca="1">IF(INDIRECT(ADDRESS(3+$AM230,6,,,"var"))&lt;&gt;"Fe",INDIRECT(ADDRESS(3+$AM230,6,,,"var")),NULL)</f>
        <v>0.01</v>
      </c>
      <c r="AS230" s="61" t="str" cm="1">
        <f t="array" aca="1" ref="AS230" ca="1">IF(INDIRECT(ADDRESS(3+$AM230,7,,,"var"))&lt;&gt;"&lt;=&gt;",INDIRECT(ADDRESS(3+$AM230,7,,,"var")),NULL)</f>
        <v>&lt;</v>
      </c>
      <c r="AT230" s="61" cm="1">
        <f t="array" aca="1" ref="AT230" ca="1">IF(INDIRECT(ADDRESS(3+$AM230,8,,,"var"))&lt;&gt;"Cu",INDIRECT(ADDRESS(3+$AM230,8,,,"var")),NULL)</f>
        <v>0.01</v>
      </c>
      <c r="AU230" s="61" t="str" cm="1">
        <f t="array" aca="1" ref="AU230" ca="1">IF(INDIRECT(ADDRESS(3+$AM230,9,,,"var"))&lt;&gt;"&lt;=&gt;",INDIRECT(ADDRESS(3+$AM230,9,,,"var")),NULL)</f>
        <v>&lt;</v>
      </c>
      <c r="AV230" s="61" cm="1">
        <f t="array" aca="1" ref="AV230" ca="1">IF(INDIRECT(ADDRESS(3+$AM230,10,,,"var"))&lt;&gt;"Mn",INDIRECT(ADDRESS(3+$AM230,10,,,"var")),NULL)</f>
        <v>0.01</v>
      </c>
      <c r="AW230" s="61" cm="1">
        <f t="array" aca="1" ref="AW230" ca="1">IF(INDIRECT(ADDRESS(3+$AM230,11,,,"var"))&lt;&gt;"&lt;=&gt;",INDIRECT(ADDRESS(3+$AM230,11,,,"var")),NULL)</f>
        <v>0</v>
      </c>
      <c r="AX230" s="61" cm="1">
        <f t="array" aca="1" ref="AX230" ca="1">IF(INDIRECT(ADDRESS(3+$AM230,12,,,"var"))&lt;&gt;"Mg",INDIRECT(ADDRESS(3+$AM230,12,,,"var")),NULL)</f>
        <v>9.1999999999999993</v>
      </c>
      <c r="AY230" s="61" cm="1">
        <f t="array" aca="1" ref="AY230" ca="1">IF(INDIRECT(ADDRESS(3+$AM230,13,,,"var"))&lt;&gt;"&lt;=&gt;",INDIRECT(ADDRESS(3+$AM230,13,,,"var")),NULL)</f>
        <v>0</v>
      </c>
      <c r="AZ230" s="61" cm="1">
        <f t="array" aca="1" ref="AZ230" ca="1">IF(INDIRECT(ADDRESS(3+$AM230,14,,,"var"))&lt;&gt;"Be",INDIRECT(ADDRESS(3+$AM230,14,,,"var")),NULL)</f>
        <v>6.0000000000000001E-3</v>
      </c>
      <c r="BA230" s="61" cm="1">
        <f t="array" aca="1" ref="BA230" ca="1">IF(INDIRECT(ADDRESS(3+$AM230,15,,,"var"))&lt;&gt;"&lt;=&gt;",INDIRECT(ADDRESS(3+$AM230,15,,,"var")),NULL)</f>
        <v>0</v>
      </c>
      <c r="BB230" s="61" cm="1">
        <f t="array" aca="1" ref="BB230" ca="1">IF(INDIRECT(ADDRESS(3+$AM230,16,,,"var"))&lt;&gt;"Zn",INDIRECT(ADDRESS(3+$AM230,16,,,"var")),NULL)</f>
        <v>0.01</v>
      </c>
      <c r="BC230" s="61" cm="1">
        <f t="array" aca="1" ref="BC230" ca="1">IF(INDIRECT(ADDRESS(3+$AM230,17,,,"var"))&lt;&gt;"&lt;=&gt;",INDIRECT(ADDRESS(3+$AM230,17,,,"var")),NULL)</f>
        <v>0</v>
      </c>
      <c r="BD230" s="61" cm="1">
        <f t="array" aca="1" ref="BD230" ca="1">IF(INDIRECT(ADDRESS(3+$AM230,18,,,"var"))&lt;&gt;"Ti",INDIRECT(ADDRESS(3+$AM230,18,,,"var")),NULL)</f>
        <v>0.05</v>
      </c>
      <c r="BE230" s="64" cm="1">
        <f t="array" aca="1" ref="BE230" ca="1">IF(INDIRECT(ADDRESS(3+$AM230,19,,,"var"))&lt;&gt;"D10",INDIRECT(ADDRESS(3+$AM230,19,,,"var")),NULL)</f>
        <v>29.1</v>
      </c>
      <c r="BF230" s="64" cm="1">
        <f t="array" aca="1" ref="BF230" ca="1">IF(INDIRECT(ADDRESS(3+$AM230,20,,,"var"))&lt;&gt;"D50",INDIRECT(ADDRESS(3+$AM230,20,,,"var")),NULL)</f>
        <v>47</v>
      </c>
      <c r="BG230" s="64" cm="1">
        <f t="array" aca="1" ref="BG230" ca="1">IF(INDIRECT(ADDRESS(3+$AM230,21,,,"var"))&lt;&gt;"D90",INDIRECT(ADDRESS(3+$AM230,21,,,"var")),NULL)</f>
        <v>74.5</v>
      </c>
      <c r="BH230" s="64" cm="1">
        <f t="array" aca="1" ref="BH230" ca="1">IF(INDIRECT(ADDRESS(3+$AM230,22,,,"var"))&lt;&gt;"Carney Funnel (s/50g)",INDIRECT(ADDRESS(3+$AM230,22,,,"var")),NULL)</f>
        <v>16</v>
      </c>
      <c r="BI230" s="64" cm="1">
        <f t="array" aca="1" ref="BI230" ca="1">IF(INDIRECT(ADDRESS(3+$AM230,23,,,"var"))&lt;&gt;"Schuttdichte",INDIRECT(ADDRESS(3+$AM230,23,,,"var")),NULL)</f>
        <v>1.28</v>
      </c>
      <c r="BJ230" s="64" cm="1">
        <f t="array" aca="1" ref="BJ230" ca="1">IF(INDIRECT(ADDRESS(3+$AM230,24,,,"var"))&lt;&gt;"Klopfdichte",INDIRECT(ADDRESS(3+$AM230,24,,,"var")),NULL)</f>
        <v>1.61</v>
      </c>
      <c r="BK230" s="81" t="s">
        <v>108</v>
      </c>
      <c r="BM230" s="65"/>
      <c r="BO230"/>
    </row>
    <row r="231" spans="1:67">
      <c r="A231" s="12">
        <v>1</v>
      </c>
      <c r="B231" s="13">
        <v>14</v>
      </c>
      <c r="C231" s="81" t="str">
        <f>var!Z$3</f>
        <v>Concept Laser m2</v>
      </c>
      <c r="D231" s="81" t="str">
        <f>var!AG$3</f>
        <v>Concept Laser parameter dev.</v>
      </c>
      <c r="E231" s="6">
        <v>375</v>
      </c>
      <c r="F231" s="6">
        <v>1000</v>
      </c>
      <c r="G231" s="6">
        <v>60</v>
      </c>
      <c r="H231" s="6">
        <v>0.08</v>
      </c>
      <c r="I231" s="81"/>
      <c r="J231" s="81" t="str">
        <f>var!AD$2</f>
        <v>Density cube</v>
      </c>
      <c r="K231" s="81"/>
      <c r="L231" s="12"/>
      <c r="M231" s="81" t="str">
        <f>var!AF$2</f>
        <v>Stripes</v>
      </c>
      <c r="N231" s="12"/>
      <c r="O231" s="12"/>
      <c r="P231" s="12"/>
      <c r="Q231" s="6">
        <v>0.01</v>
      </c>
      <c r="R231" s="6">
        <v>80</v>
      </c>
      <c r="S231" s="6">
        <v>5</v>
      </c>
      <c r="T231" s="6">
        <v>1</v>
      </c>
      <c r="U231" s="6">
        <v>79</v>
      </c>
      <c r="V231" s="6">
        <v>0.1</v>
      </c>
      <c r="W231" s="6"/>
      <c r="X231" s="6"/>
      <c r="Y231" s="12"/>
      <c r="Z231" s="12"/>
      <c r="AA231" s="12"/>
      <c r="AB231" s="12"/>
      <c r="AC231" s="12"/>
      <c r="AD231" s="12"/>
      <c r="AE231" s="12">
        <v>2.1339999999999999</v>
      </c>
      <c r="AF231" s="12">
        <v>5.1280000000000001</v>
      </c>
      <c r="AG231" s="6"/>
      <c r="AH231" s="81">
        <f t="shared" si="6"/>
        <v>17.28</v>
      </c>
      <c r="AI231" s="81">
        <f t="shared" si="7"/>
        <v>78.125</v>
      </c>
      <c r="AJ231" s="12"/>
      <c r="AK231" s="15">
        <f>100-Tabelle1[[#This Row],[Porositaet Flaeche repolished IAPT]]</f>
        <v>94.872</v>
      </c>
      <c r="AL231" s="81" t="str" cm="1">
        <f t="array" aca="1" ref="AL231" ca="1">IF(INDIRECT(ADDRESS(3+AM231,2,,,"var"))&lt;&gt;"Name of powder",INDIRECT(ADDRESS(3+AM231,2,,,"var")),NULL)</f>
        <v>AlMgty80</v>
      </c>
      <c r="AM231" s="17">
        <v>2</v>
      </c>
      <c r="AN231" s="12">
        <v>0</v>
      </c>
      <c r="AO231" s="61" cm="1">
        <f t="array" aca="1" ref="AO231" ca="1">IF(INDIRECT(ADDRESS(3+$AM231,3,,,"var"))&lt;&gt;"&lt;=&gt;",INDIRECT(ADDRESS(3+$AM231,3,,,"var")),NULL)</f>
        <v>0</v>
      </c>
      <c r="AP231" s="61" cm="1">
        <f t="array" aca="1" ref="AP231" ca="1">IF(INDIRECT(ADDRESS(3+$AM231,4,,,"var"))&lt;&gt;"Si",INDIRECT(ADDRESS(3+$AM231,4,,,"var")),NULL)</f>
        <v>0.09</v>
      </c>
      <c r="AQ231" s="61" t="str" cm="1">
        <f t="array" aca="1" ref="AQ231" ca="1">IF(INDIRECT(ADDRESS(3+$AM231,5,,,"var"))&lt;&gt;"&lt;=&gt;",INDIRECT(ADDRESS(3+$AM231,5,,,"var")),NULL)</f>
        <v>&lt;</v>
      </c>
      <c r="AR231" s="61" cm="1">
        <f t="array" aca="1" ref="AR231" ca="1">IF(INDIRECT(ADDRESS(3+$AM231,6,,,"var"))&lt;&gt;"Fe",INDIRECT(ADDRESS(3+$AM231,6,,,"var")),NULL)</f>
        <v>0.01</v>
      </c>
      <c r="AS231" s="61" t="str" cm="1">
        <f t="array" aca="1" ref="AS231" ca="1">IF(INDIRECT(ADDRESS(3+$AM231,7,,,"var"))&lt;&gt;"&lt;=&gt;",INDIRECT(ADDRESS(3+$AM231,7,,,"var")),NULL)</f>
        <v>&lt;</v>
      </c>
      <c r="AT231" s="61" cm="1">
        <f t="array" aca="1" ref="AT231" ca="1">IF(INDIRECT(ADDRESS(3+$AM231,8,,,"var"))&lt;&gt;"Cu",INDIRECT(ADDRESS(3+$AM231,8,,,"var")),NULL)</f>
        <v>0.01</v>
      </c>
      <c r="AU231" s="61" t="str" cm="1">
        <f t="array" aca="1" ref="AU231" ca="1">IF(INDIRECT(ADDRESS(3+$AM231,9,,,"var"))&lt;&gt;"&lt;=&gt;",INDIRECT(ADDRESS(3+$AM231,9,,,"var")),NULL)</f>
        <v>&lt;</v>
      </c>
      <c r="AV231" s="61" cm="1">
        <f t="array" aca="1" ref="AV231" ca="1">IF(INDIRECT(ADDRESS(3+$AM231,10,,,"var"))&lt;&gt;"Mn",INDIRECT(ADDRESS(3+$AM231,10,,,"var")),NULL)</f>
        <v>0.01</v>
      </c>
      <c r="AW231" s="61" cm="1">
        <f t="array" aca="1" ref="AW231" ca="1">IF(INDIRECT(ADDRESS(3+$AM231,11,,,"var"))&lt;&gt;"&lt;=&gt;",INDIRECT(ADDRESS(3+$AM231,11,,,"var")),NULL)</f>
        <v>0</v>
      </c>
      <c r="AX231" s="61" cm="1">
        <f t="array" aca="1" ref="AX231" ca="1">IF(INDIRECT(ADDRESS(3+$AM231,12,,,"var"))&lt;&gt;"Mg",INDIRECT(ADDRESS(3+$AM231,12,,,"var")),NULL)</f>
        <v>9.1999999999999993</v>
      </c>
      <c r="AY231" s="61" cm="1">
        <f t="array" aca="1" ref="AY231" ca="1">IF(INDIRECT(ADDRESS(3+$AM231,13,,,"var"))&lt;&gt;"&lt;=&gt;",INDIRECT(ADDRESS(3+$AM231,13,,,"var")),NULL)</f>
        <v>0</v>
      </c>
      <c r="AZ231" s="61" cm="1">
        <f t="array" aca="1" ref="AZ231" ca="1">IF(INDIRECT(ADDRESS(3+$AM231,14,,,"var"))&lt;&gt;"Be",INDIRECT(ADDRESS(3+$AM231,14,,,"var")),NULL)</f>
        <v>6.0000000000000001E-3</v>
      </c>
      <c r="BA231" s="61" cm="1">
        <f t="array" aca="1" ref="BA231" ca="1">IF(INDIRECT(ADDRESS(3+$AM231,15,,,"var"))&lt;&gt;"&lt;=&gt;",INDIRECT(ADDRESS(3+$AM231,15,,,"var")),NULL)</f>
        <v>0</v>
      </c>
      <c r="BB231" s="61" cm="1">
        <f t="array" aca="1" ref="BB231" ca="1">IF(INDIRECT(ADDRESS(3+$AM231,16,,,"var"))&lt;&gt;"Zn",INDIRECT(ADDRESS(3+$AM231,16,,,"var")),NULL)</f>
        <v>0.01</v>
      </c>
      <c r="BC231" s="61" cm="1">
        <f t="array" aca="1" ref="BC231" ca="1">IF(INDIRECT(ADDRESS(3+$AM231,17,,,"var"))&lt;&gt;"&lt;=&gt;",INDIRECT(ADDRESS(3+$AM231,17,,,"var")),NULL)</f>
        <v>0</v>
      </c>
      <c r="BD231" s="61" cm="1">
        <f t="array" aca="1" ref="BD231" ca="1">IF(INDIRECT(ADDRESS(3+$AM231,18,,,"var"))&lt;&gt;"Ti",INDIRECT(ADDRESS(3+$AM231,18,,,"var")),NULL)</f>
        <v>0.05</v>
      </c>
      <c r="BE231" s="64" cm="1">
        <f t="array" aca="1" ref="BE231" ca="1">IF(INDIRECT(ADDRESS(3+$AM231,19,,,"var"))&lt;&gt;"D10",INDIRECT(ADDRESS(3+$AM231,19,,,"var")),NULL)</f>
        <v>29.1</v>
      </c>
      <c r="BF231" s="64" cm="1">
        <f t="array" aca="1" ref="BF231" ca="1">IF(INDIRECT(ADDRESS(3+$AM231,20,,,"var"))&lt;&gt;"D50",INDIRECT(ADDRESS(3+$AM231,20,,,"var")),NULL)</f>
        <v>47</v>
      </c>
      <c r="BG231" s="64" cm="1">
        <f t="array" aca="1" ref="BG231" ca="1">IF(INDIRECT(ADDRESS(3+$AM231,21,,,"var"))&lt;&gt;"D90",INDIRECT(ADDRESS(3+$AM231,21,,,"var")),NULL)</f>
        <v>74.5</v>
      </c>
      <c r="BH231" s="64" cm="1">
        <f t="array" aca="1" ref="BH231" ca="1">IF(INDIRECT(ADDRESS(3+$AM231,22,,,"var"))&lt;&gt;"Carney Funnel (s/50g)",INDIRECT(ADDRESS(3+$AM231,22,,,"var")),NULL)</f>
        <v>16</v>
      </c>
      <c r="BI231" s="64" cm="1">
        <f t="array" aca="1" ref="BI231" ca="1">IF(INDIRECT(ADDRESS(3+$AM231,23,,,"var"))&lt;&gt;"Schuttdichte",INDIRECT(ADDRESS(3+$AM231,23,,,"var")),NULL)</f>
        <v>1.28</v>
      </c>
      <c r="BJ231" s="64" cm="1">
        <f t="array" aca="1" ref="BJ231" ca="1">IF(INDIRECT(ADDRESS(3+$AM231,24,,,"var"))&lt;&gt;"Klopfdichte",INDIRECT(ADDRESS(3+$AM231,24,,,"var")),NULL)</f>
        <v>1.61</v>
      </c>
      <c r="BK231" s="81" t="s">
        <v>108</v>
      </c>
      <c r="BM231" s="65"/>
      <c r="BO231"/>
    </row>
    <row r="232" spans="1:67">
      <c r="A232" s="12">
        <v>1</v>
      </c>
      <c r="B232" s="13">
        <v>15</v>
      </c>
      <c r="C232" s="81" t="str">
        <f>var!Z$3</f>
        <v>Concept Laser m2</v>
      </c>
      <c r="D232" s="81" t="str">
        <f>var!AG$3</f>
        <v>Concept Laser parameter dev.</v>
      </c>
      <c r="E232" s="6">
        <v>375</v>
      </c>
      <c r="F232" s="6">
        <v>1000</v>
      </c>
      <c r="G232" s="6">
        <v>60</v>
      </c>
      <c r="H232" s="6">
        <v>0.08</v>
      </c>
      <c r="I232" s="81"/>
      <c r="J232" s="81" t="str">
        <f>var!AD$2</f>
        <v>Density cube</v>
      </c>
      <c r="K232" s="81"/>
      <c r="L232" s="12"/>
      <c r="M232" s="81" t="str">
        <f>var!AF$2</f>
        <v>Stripes</v>
      </c>
      <c r="N232" s="12"/>
      <c r="O232" s="12"/>
      <c r="P232" s="12"/>
      <c r="Q232" s="6">
        <v>0.01</v>
      </c>
      <c r="R232" s="6">
        <v>110</v>
      </c>
      <c r="S232" s="6">
        <v>5</v>
      </c>
      <c r="T232" s="6">
        <v>1</v>
      </c>
      <c r="U232" s="6">
        <v>79</v>
      </c>
      <c r="V232" s="6">
        <v>0.1</v>
      </c>
      <c r="W232" s="6"/>
      <c r="X232" s="6"/>
      <c r="Y232" s="12"/>
      <c r="Z232" s="12"/>
      <c r="AA232" s="12"/>
      <c r="AB232" s="12"/>
      <c r="AC232" s="12"/>
      <c r="AD232" s="12"/>
      <c r="AE232" s="12">
        <v>0.63700000000000001</v>
      </c>
      <c r="AF232" s="12">
        <v>1.4230000000000018</v>
      </c>
      <c r="AG232" s="6"/>
      <c r="AH232" s="81">
        <f t="shared" si="6"/>
        <v>17.28</v>
      </c>
      <c r="AI232" s="81">
        <f t="shared" si="7"/>
        <v>78.125</v>
      </c>
      <c r="AJ232" s="12"/>
      <c r="AK232" s="15">
        <f>100-Tabelle1[[#This Row],[Porositaet Flaeche repolished IAPT]]</f>
        <v>98.576999999999998</v>
      </c>
      <c r="AL232" s="81" t="str" cm="1">
        <f t="array" aca="1" ref="AL232" ca="1">IF(INDIRECT(ADDRESS(3+AM232,2,,,"var"))&lt;&gt;"Name of powder",INDIRECT(ADDRESS(3+AM232,2,,,"var")),NULL)</f>
        <v>AlMgty80</v>
      </c>
      <c r="AM232" s="17">
        <v>2</v>
      </c>
      <c r="AN232" s="12">
        <v>0</v>
      </c>
      <c r="AO232" s="61" cm="1">
        <f t="array" aca="1" ref="AO232" ca="1">IF(INDIRECT(ADDRESS(3+$AM232,3,,,"var"))&lt;&gt;"&lt;=&gt;",INDIRECT(ADDRESS(3+$AM232,3,,,"var")),NULL)</f>
        <v>0</v>
      </c>
      <c r="AP232" s="61" cm="1">
        <f t="array" aca="1" ref="AP232" ca="1">IF(INDIRECT(ADDRESS(3+$AM232,4,,,"var"))&lt;&gt;"Si",INDIRECT(ADDRESS(3+$AM232,4,,,"var")),NULL)</f>
        <v>0.09</v>
      </c>
      <c r="AQ232" s="61" t="str" cm="1">
        <f t="array" aca="1" ref="AQ232" ca="1">IF(INDIRECT(ADDRESS(3+$AM232,5,,,"var"))&lt;&gt;"&lt;=&gt;",INDIRECT(ADDRESS(3+$AM232,5,,,"var")),NULL)</f>
        <v>&lt;</v>
      </c>
      <c r="AR232" s="61" cm="1">
        <f t="array" aca="1" ref="AR232" ca="1">IF(INDIRECT(ADDRESS(3+$AM232,6,,,"var"))&lt;&gt;"Fe",INDIRECT(ADDRESS(3+$AM232,6,,,"var")),NULL)</f>
        <v>0.01</v>
      </c>
      <c r="AS232" s="61" t="str" cm="1">
        <f t="array" aca="1" ref="AS232" ca="1">IF(INDIRECT(ADDRESS(3+$AM232,7,,,"var"))&lt;&gt;"&lt;=&gt;",INDIRECT(ADDRESS(3+$AM232,7,,,"var")),NULL)</f>
        <v>&lt;</v>
      </c>
      <c r="AT232" s="61" cm="1">
        <f t="array" aca="1" ref="AT232" ca="1">IF(INDIRECT(ADDRESS(3+$AM232,8,,,"var"))&lt;&gt;"Cu",INDIRECT(ADDRESS(3+$AM232,8,,,"var")),NULL)</f>
        <v>0.01</v>
      </c>
      <c r="AU232" s="61" t="str" cm="1">
        <f t="array" aca="1" ref="AU232" ca="1">IF(INDIRECT(ADDRESS(3+$AM232,9,,,"var"))&lt;&gt;"&lt;=&gt;",INDIRECT(ADDRESS(3+$AM232,9,,,"var")),NULL)</f>
        <v>&lt;</v>
      </c>
      <c r="AV232" s="61" cm="1">
        <f t="array" aca="1" ref="AV232" ca="1">IF(INDIRECT(ADDRESS(3+$AM232,10,,,"var"))&lt;&gt;"Mn",INDIRECT(ADDRESS(3+$AM232,10,,,"var")),NULL)</f>
        <v>0.01</v>
      </c>
      <c r="AW232" s="61" cm="1">
        <f t="array" aca="1" ref="AW232" ca="1">IF(INDIRECT(ADDRESS(3+$AM232,11,,,"var"))&lt;&gt;"&lt;=&gt;",INDIRECT(ADDRESS(3+$AM232,11,,,"var")),NULL)</f>
        <v>0</v>
      </c>
      <c r="AX232" s="61" cm="1">
        <f t="array" aca="1" ref="AX232" ca="1">IF(INDIRECT(ADDRESS(3+$AM232,12,,,"var"))&lt;&gt;"Mg",INDIRECT(ADDRESS(3+$AM232,12,,,"var")),NULL)</f>
        <v>9.1999999999999993</v>
      </c>
      <c r="AY232" s="61" cm="1">
        <f t="array" aca="1" ref="AY232" ca="1">IF(INDIRECT(ADDRESS(3+$AM232,13,,,"var"))&lt;&gt;"&lt;=&gt;",INDIRECT(ADDRESS(3+$AM232,13,,,"var")),NULL)</f>
        <v>0</v>
      </c>
      <c r="AZ232" s="61" cm="1">
        <f t="array" aca="1" ref="AZ232" ca="1">IF(INDIRECT(ADDRESS(3+$AM232,14,,,"var"))&lt;&gt;"Be",INDIRECT(ADDRESS(3+$AM232,14,,,"var")),NULL)</f>
        <v>6.0000000000000001E-3</v>
      </c>
      <c r="BA232" s="61" cm="1">
        <f t="array" aca="1" ref="BA232" ca="1">IF(INDIRECT(ADDRESS(3+$AM232,15,,,"var"))&lt;&gt;"&lt;=&gt;",INDIRECT(ADDRESS(3+$AM232,15,,,"var")),NULL)</f>
        <v>0</v>
      </c>
      <c r="BB232" s="61" cm="1">
        <f t="array" aca="1" ref="BB232" ca="1">IF(INDIRECT(ADDRESS(3+$AM232,16,,,"var"))&lt;&gt;"Zn",INDIRECT(ADDRESS(3+$AM232,16,,,"var")),NULL)</f>
        <v>0.01</v>
      </c>
      <c r="BC232" s="61" cm="1">
        <f t="array" aca="1" ref="BC232" ca="1">IF(INDIRECT(ADDRESS(3+$AM232,17,,,"var"))&lt;&gt;"&lt;=&gt;",INDIRECT(ADDRESS(3+$AM232,17,,,"var")),NULL)</f>
        <v>0</v>
      </c>
      <c r="BD232" s="61" cm="1">
        <f t="array" aca="1" ref="BD232" ca="1">IF(INDIRECT(ADDRESS(3+$AM232,18,,,"var"))&lt;&gt;"Ti",INDIRECT(ADDRESS(3+$AM232,18,,,"var")),NULL)</f>
        <v>0.05</v>
      </c>
      <c r="BE232" s="64" cm="1">
        <f t="array" aca="1" ref="BE232" ca="1">IF(INDIRECT(ADDRESS(3+$AM232,19,,,"var"))&lt;&gt;"D10",INDIRECT(ADDRESS(3+$AM232,19,,,"var")),NULL)</f>
        <v>29.1</v>
      </c>
      <c r="BF232" s="64" cm="1">
        <f t="array" aca="1" ref="BF232" ca="1">IF(INDIRECT(ADDRESS(3+$AM232,20,,,"var"))&lt;&gt;"D50",INDIRECT(ADDRESS(3+$AM232,20,,,"var")),NULL)</f>
        <v>47</v>
      </c>
      <c r="BG232" s="64" cm="1">
        <f t="array" aca="1" ref="BG232" ca="1">IF(INDIRECT(ADDRESS(3+$AM232,21,,,"var"))&lt;&gt;"D90",INDIRECT(ADDRESS(3+$AM232,21,,,"var")),NULL)</f>
        <v>74.5</v>
      </c>
      <c r="BH232" s="64" cm="1">
        <f t="array" aca="1" ref="BH232" ca="1">IF(INDIRECT(ADDRESS(3+$AM232,22,,,"var"))&lt;&gt;"Carney Funnel (s/50g)",INDIRECT(ADDRESS(3+$AM232,22,,,"var")),NULL)</f>
        <v>16</v>
      </c>
      <c r="BI232" s="64" cm="1">
        <f t="array" aca="1" ref="BI232" ca="1">IF(INDIRECT(ADDRESS(3+$AM232,23,,,"var"))&lt;&gt;"Schuttdichte",INDIRECT(ADDRESS(3+$AM232,23,,,"var")),NULL)</f>
        <v>1.28</v>
      </c>
      <c r="BJ232" s="64" cm="1">
        <f t="array" aca="1" ref="BJ232" ca="1">IF(INDIRECT(ADDRESS(3+$AM232,24,,,"var"))&lt;&gt;"Klopfdichte",INDIRECT(ADDRESS(3+$AM232,24,,,"var")),NULL)</f>
        <v>1.61</v>
      </c>
      <c r="BK232" s="81" t="s">
        <v>108</v>
      </c>
      <c r="BM232" s="65"/>
      <c r="BO232"/>
    </row>
    <row r="233" spans="1:67">
      <c r="A233" s="12">
        <v>1</v>
      </c>
      <c r="B233" s="13">
        <v>16</v>
      </c>
      <c r="C233" s="81" t="str">
        <f>var!Z$3</f>
        <v>Concept Laser m2</v>
      </c>
      <c r="D233" s="81" t="str">
        <f>var!AG$3</f>
        <v>Concept Laser parameter dev.</v>
      </c>
      <c r="E233" s="6">
        <v>375</v>
      </c>
      <c r="F233" s="6">
        <v>1500</v>
      </c>
      <c r="G233" s="6">
        <v>60</v>
      </c>
      <c r="H233" s="6">
        <v>0.08</v>
      </c>
      <c r="I233" s="81"/>
      <c r="J233" s="81" t="str">
        <f>var!AD$2</f>
        <v>Density cube</v>
      </c>
      <c r="L233" s="12"/>
      <c r="M233" s="28" t="str">
        <f>var!AF$2</f>
        <v>Stripes</v>
      </c>
      <c r="N233" s="12"/>
      <c r="O233" s="12"/>
      <c r="P233" s="12"/>
      <c r="Q233" s="6">
        <v>0.01</v>
      </c>
      <c r="R233" s="6">
        <v>80</v>
      </c>
      <c r="S233" s="6">
        <v>5</v>
      </c>
      <c r="T233" s="6">
        <v>1</v>
      </c>
      <c r="U233" s="6">
        <v>90</v>
      </c>
      <c r="V233" s="6">
        <v>0.1</v>
      </c>
      <c r="W233" s="6"/>
      <c r="X233" s="6"/>
      <c r="Y233" s="12"/>
      <c r="Z233" s="12"/>
      <c r="AA233" s="12"/>
      <c r="AB233" s="12"/>
      <c r="AC233" s="12"/>
      <c r="AD233" s="12"/>
      <c r="AE233" s="12">
        <v>0.51600000000000001</v>
      </c>
      <c r="AF233" s="12">
        <v>1.5060000000000002</v>
      </c>
      <c r="AG233" s="6"/>
      <c r="AH233" s="23">
        <f t="shared" si="6"/>
        <v>25.92</v>
      </c>
      <c r="AI233" s="23">
        <f t="shared" si="7"/>
        <v>52.083333333333329</v>
      </c>
      <c r="AJ233" s="12"/>
      <c r="AK233" s="15">
        <f>100-Tabelle1[[#This Row],[Porositaet Flaeche repolished IAPT]]</f>
        <v>98.494</v>
      </c>
      <c r="AL233" s="28" t="str" cm="1">
        <f t="array" aca="1" ref="AL233" ca="1">IF(INDIRECT(ADDRESS(3+AM233,2,,,"var"))&lt;&gt;"Name of powder",INDIRECT(ADDRESS(3+AM233,2,,,"var")),NULL)</f>
        <v>AlMgty80</v>
      </c>
      <c r="AM233" s="17">
        <v>2</v>
      </c>
      <c r="AN233" s="12">
        <v>0</v>
      </c>
      <c r="AO233" s="61" cm="1">
        <f t="array" aca="1" ref="AO233" ca="1">IF(INDIRECT(ADDRESS(3+$AM233,3,,,"var"))&lt;&gt;"&lt;=&gt;",INDIRECT(ADDRESS(3+$AM233,3,,,"var")),NULL)</f>
        <v>0</v>
      </c>
      <c r="AP233" s="61" cm="1">
        <f t="array" aca="1" ref="AP233" ca="1">IF(INDIRECT(ADDRESS(3+$AM233,4,,,"var"))&lt;&gt;"Si",INDIRECT(ADDRESS(3+$AM233,4,,,"var")),NULL)</f>
        <v>0.09</v>
      </c>
      <c r="AQ233" s="61" t="str" cm="1">
        <f t="array" aca="1" ref="AQ233" ca="1">IF(INDIRECT(ADDRESS(3+$AM233,5,,,"var"))&lt;&gt;"&lt;=&gt;",INDIRECT(ADDRESS(3+$AM233,5,,,"var")),NULL)</f>
        <v>&lt;</v>
      </c>
      <c r="AR233" s="61" cm="1">
        <f t="array" aca="1" ref="AR233" ca="1">IF(INDIRECT(ADDRESS(3+$AM233,6,,,"var"))&lt;&gt;"Fe",INDIRECT(ADDRESS(3+$AM233,6,,,"var")),NULL)</f>
        <v>0.01</v>
      </c>
      <c r="AS233" s="61" t="str" cm="1">
        <f t="array" aca="1" ref="AS233" ca="1">IF(INDIRECT(ADDRESS(3+$AM233,7,,,"var"))&lt;&gt;"&lt;=&gt;",INDIRECT(ADDRESS(3+$AM233,7,,,"var")),NULL)</f>
        <v>&lt;</v>
      </c>
      <c r="AT233" s="61" cm="1">
        <f t="array" aca="1" ref="AT233" ca="1">IF(INDIRECT(ADDRESS(3+$AM233,8,,,"var"))&lt;&gt;"Cu",INDIRECT(ADDRESS(3+$AM233,8,,,"var")),NULL)</f>
        <v>0.01</v>
      </c>
      <c r="AU233" s="61" t="str" cm="1">
        <f t="array" aca="1" ref="AU233" ca="1">IF(INDIRECT(ADDRESS(3+$AM233,9,,,"var"))&lt;&gt;"&lt;=&gt;",INDIRECT(ADDRESS(3+$AM233,9,,,"var")),NULL)</f>
        <v>&lt;</v>
      </c>
      <c r="AV233" s="61" cm="1">
        <f t="array" aca="1" ref="AV233" ca="1">IF(INDIRECT(ADDRESS(3+$AM233,10,,,"var"))&lt;&gt;"Mn",INDIRECT(ADDRESS(3+$AM233,10,,,"var")),NULL)</f>
        <v>0.01</v>
      </c>
      <c r="AW233" s="61" cm="1">
        <f t="array" aca="1" ref="AW233" ca="1">IF(INDIRECT(ADDRESS(3+$AM233,11,,,"var"))&lt;&gt;"&lt;=&gt;",INDIRECT(ADDRESS(3+$AM233,11,,,"var")),NULL)</f>
        <v>0</v>
      </c>
      <c r="AX233" s="61" cm="1">
        <f t="array" aca="1" ref="AX233" ca="1">IF(INDIRECT(ADDRESS(3+$AM233,12,,,"var"))&lt;&gt;"Mg",INDIRECT(ADDRESS(3+$AM233,12,,,"var")),NULL)</f>
        <v>9.1999999999999993</v>
      </c>
      <c r="AY233" s="61" cm="1">
        <f t="array" aca="1" ref="AY233" ca="1">IF(INDIRECT(ADDRESS(3+$AM233,13,,,"var"))&lt;&gt;"&lt;=&gt;",INDIRECT(ADDRESS(3+$AM233,13,,,"var")),NULL)</f>
        <v>0</v>
      </c>
      <c r="AZ233" s="61" cm="1">
        <f t="array" aca="1" ref="AZ233" ca="1">IF(INDIRECT(ADDRESS(3+$AM233,14,,,"var"))&lt;&gt;"Be",INDIRECT(ADDRESS(3+$AM233,14,,,"var")),NULL)</f>
        <v>6.0000000000000001E-3</v>
      </c>
      <c r="BA233" s="61" cm="1">
        <f t="array" aca="1" ref="BA233" ca="1">IF(INDIRECT(ADDRESS(3+$AM233,15,,,"var"))&lt;&gt;"&lt;=&gt;",INDIRECT(ADDRESS(3+$AM233,15,,,"var")),NULL)</f>
        <v>0</v>
      </c>
      <c r="BB233" s="61" cm="1">
        <f t="array" aca="1" ref="BB233" ca="1">IF(INDIRECT(ADDRESS(3+$AM233,16,,,"var"))&lt;&gt;"Zn",INDIRECT(ADDRESS(3+$AM233,16,,,"var")),NULL)</f>
        <v>0.01</v>
      </c>
      <c r="BC233" s="61" cm="1">
        <f t="array" aca="1" ref="BC233" ca="1">IF(INDIRECT(ADDRESS(3+$AM233,17,,,"var"))&lt;&gt;"&lt;=&gt;",INDIRECT(ADDRESS(3+$AM233,17,,,"var")),NULL)</f>
        <v>0</v>
      </c>
      <c r="BD233" s="61" cm="1">
        <f t="array" aca="1" ref="BD233" ca="1">IF(INDIRECT(ADDRESS(3+$AM233,18,,,"var"))&lt;&gt;"Ti",INDIRECT(ADDRESS(3+$AM233,18,,,"var")),NULL)</f>
        <v>0.05</v>
      </c>
      <c r="BE233" s="64" cm="1">
        <f t="array" aca="1" ref="BE233" ca="1">IF(INDIRECT(ADDRESS(3+$AM233,19,,,"var"))&lt;&gt;"D10",INDIRECT(ADDRESS(3+$AM233,19,,,"var")),NULL)</f>
        <v>29.1</v>
      </c>
      <c r="BF233" s="64" cm="1">
        <f t="array" aca="1" ref="BF233" ca="1">IF(INDIRECT(ADDRESS(3+$AM233,20,,,"var"))&lt;&gt;"D50",INDIRECT(ADDRESS(3+$AM233,20,,,"var")),NULL)</f>
        <v>47</v>
      </c>
      <c r="BG233" s="64" cm="1">
        <f t="array" aca="1" ref="BG233" ca="1">IF(INDIRECT(ADDRESS(3+$AM233,21,,,"var"))&lt;&gt;"D90",INDIRECT(ADDRESS(3+$AM233,21,,,"var")),NULL)</f>
        <v>74.5</v>
      </c>
      <c r="BH233" s="64" cm="1">
        <f t="array" aca="1" ref="BH233" ca="1">IF(INDIRECT(ADDRESS(3+$AM233,22,,,"var"))&lt;&gt;"Carney Funnel (s/50g)",INDIRECT(ADDRESS(3+$AM233,22,,,"var")),NULL)</f>
        <v>16</v>
      </c>
      <c r="BI233" s="64" cm="1">
        <f t="array" aca="1" ref="BI233" ca="1">IF(INDIRECT(ADDRESS(3+$AM233,23,,,"var"))&lt;&gt;"Schuttdichte",INDIRECT(ADDRESS(3+$AM233,23,,,"var")),NULL)</f>
        <v>1.28</v>
      </c>
      <c r="BJ233" s="64" cm="1">
        <f t="array" aca="1" ref="BJ233" ca="1">IF(INDIRECT(ADDRESS(3+$AM233,24,,,"var"))&lt;&gt;"Klopfdichte",INDIRECT(ADDRESS(3+$AM233,24,,,"var")),NULL)</f>
        <v>1.61</v>
      </c>
      <c r="BK233" s="81" t="s">
        <v>108</v>
      </c>
      <c r="BM233" s="81"/>
      <c r="BO233"/>
    </row>
    <row r="234" spans="1:67">
      <c r="A234" s="12">
        <v>1</v>
      </c>
      <c r="B234" s="13">
        <v>17</v>
      </c>
      <c r="C234" s="81" t="str">
        <f>var!Z$3</f>
        <v>Concept Laser m2</v>
      </c>
      <c r="D234" s="81" t="str">
        <f>var!AG$3</f>
        <v>Concept Laser parameter dev.</v>
      </c>
      <c r="E234" s="6">
        <v>375</v>
      </c>
      <c r="F234" s="6">
        <v>1000</v>
      </c>
      <c r="G234" s="6">
        <v>60</v>
      </c>
      <c r="H234" s="6">
        <v>0.18</v>
      </c>
      <c r="I234" s="81"/>
      <c r="J234" s="81" t="str">
        <f>var!AD$2</f>
        <v>Density cube</v>
      </c>
      <c r="L234" s="12"/>
      <c r="M234" s="28" t="str">
        <f>var!AF$2</f>
        <v>Stripes</v>
      </c>
      <c r="N234" s="12"/>
      <c r="O234" s="12"/>
      <c r="P234" s="12"/>
      <c r="Q234" s="6">
        <v>0.01</v>
      </c>
      <c r="R234" s="6">
        <v>80</v>
      </c>
      <c r="S234" s="6">
        <v>5</v>
      </c>
      <c r="T234" s="6">
        <v>1</v>
      </c>
      <c r="U234" s="6">
        <v>79</v>
      </c>
      <c r="V234" s="6">
        <v>0.1</v>
      </c>
      <c r="W234" s="6"/>
      <c r="X234" s="6"/>
      <c r="Y234" s="12"/>
      <c r="Z234" s="12"/>
      <c r="AA234" s="12"/>
      <c r="AB234" s="12"/>
      <c r="AC234" s="12"/>
      <c r="AD234" s="12"/>
      <c r="AE234" s="12">
        <v>0.111</v>
      </c>
      <c r="AF234" s="12">
        <v>3.9809999999999945</v>
      </c>
      <c r="AG234" s="6"/>
      <c r="AH234" s="23">
        <f t="shared" si="6"/>
        <v>38.879999999999995</v>
      </c>
      <c r="AI234" s="23">
        <f t="shared" si="7"/>
        <v>34.722222222222229</v>
      </c>
      <c r="AJ234" s="12"/>
      <c r="AK234" s="15">
        <f>100-Tabelle1[[#This Row],[Porositaet Flaeche repolished IAPT]]</f>
        <v>96.019000000000005</v>
      </c>
      <c r="AL234" s="28" t="str" cm="1">
        <f t="array" aca="1" ref="AL234" ca="1">IF(INDIRECT(ADDRESS(3+AM234,2,,,"var"))&lt;&gt;"Name of powder",INDIRECT(ADDRESS(3+AM234,2,,,"var")),NULL)</f>
        <v>AlMgty80</v>
      </c>
      <c r="AM234" s="17">
        <v>2</v>
      </c>
      <c r="AN234" s="12">
        <v>0</v>
      </c>
      <c r="AO234" s="61" cm="1">
        <f t="array" aca="1" ref="AO234" ca="1">IF(INDIRECT(ADDRESS(3+$AM234,3,,,"var"))&lt;&gt;"&lt;=&gt;",INDIRECT(ADDRESS(3+$AM234,3,,,"var")),NULL)</f>
        <v>0</v>
      </c>
      <c r="AP234" s="61" cm="1">
        <f t="array" aca="1" ref="AP234" ca="1">IF(INDIRECT(ADDRESS(3+$AM234,4,,,"var"))&lt;&gt;"Si",INDIRECT(ADDRESS(3+$AM234,4,,,"var")),NULL)</f>
        <v>0.09</v>
      </c>
      <c r="AQ234" s="61" t="str" cm="1">
        <f t="array" aca="1" ref="AQ234" ca="1">IF(INDIRECT(ADDRESS(3+$AM234,5,,,"var"))&lt;&gt;"&lt;=&gt;",INDIRECT(ADDRESS(3+$AM234,5,,,"var")),NULL)</f>
        <v>&lt;</v>
      </c>
      <c r="AR234" s="61" cm="1">
        <f t="array" aca="1" ref="AR234" ca="1">IF(INDIRECT(ADDRESS(3+$AM234,6,,,"var"))&lt;&gt;"Fe",INDIRECT(ADDRESS(3+$AM234,6,,,"var")),NULL)</f>
        <v>0.01</v>
      </c>
      <c r="AS234" s="61" t="str" cm="1">
        <f t="array" aca="1" ref="AS234" ca="1">IF(INDIRECT(ADDRESS(3+$AM234,7,,,"var"))&lt;&gt;"&lt;=&gt;",INDIRECT(ADDRESS(3+$AM234,7,,,"var")),NULL)</f>
        <v>&lt;</v>
      </c>
      <c r="AT234" s="61" cm="1">
        <f t="array" aca="1" ref="AT234" ca="1">IF(INDIRECT(ADDRESS(3+$AM234,8,,,"var"))&lt;&gt;"Cu",INDIRECT(ADDRESS(3+$AM234,8,,,"var")),NULL)</f>
        <v>0.01</v>
      </c>
      <c r="AU234" s="61" t="str" cm="1">
        <f t="array" aca="1" ref="AU234" ca="1">IF(INDIRECT(ADDRESS(3+$AM234,9,,,"var"))&lt;&gt;"&lt;=&gt;",INDIRECT(ADDRESS(3+$AM234,9,,,"var")),NULL)</f>
        <v>&lt;</v>
      </c>
      <c r="AV234" s="61" cm="1">
        <f t="array" aca="1" ref="AV234" ca="1">IF(INDIRECT(ADDRESS(3+$AM234,10,,,"var"))&lt;&gt;"Mn",INDIRECT(ADDRESS(3+$AM234,10,,,"var")),NULL)</f>
        <v>0.01</v>
      </c>
      <c r="AW234" s="61" cm="1">
        <f t="array" aca="1" ref="AW234" ca="1">IF(INDIRECT(ADDRESS(3+$AM234,11,,,"var"))&lt;&gt;"&lt;=&gt;",INDIRECT(ADDRESS(3+$AM234,11,,,"var")),NULL)</f>
        <v>0</v>
      </c>
      <c r="AX234" s="61" cm="1">
        <f t="array" aca="1" ref="AX234" ca="1">IF(INDIRECT(ADDRESS(3+$AM234,12,,,"var"))&lt;&gt;"Mg",INDIRECT(ADDRESS(3+$AM234,12,,,"var")),NULL)</f>
        <v>9.1999999999999993</v>
      </c>
      <c r="AY234" s="61" cm="1">
        <f t="array" aca="1" ref="AY234" ca="1">IF(INDIRECT(ADDRESS(3+$AM234,13,,,"var"))&lt;&gt;"&lt;=&gt;",INDIRECT(ADDRESS(3+$AM234,13,,,"var")),NULL)</f>
        <v>0</v>
      </c>
      <c r="AZ234" s="61" cm="1">
        <f t="array" aca="1" ref="AZ234" ca="1">IF(INDIRECT(ADDRESS(3+$AM234,14,,,"var"))&lt;&gt;"Be",INDIRECT(ADDRESS(3+$AM234,14,,,"var")),NULL)</f>
        <v>6.0000000000000001E-3</v>
      </c>
      <c r="BA234" s="61" cm="1">
        <f t="array" aca="1" ref="BA234" ca="1">IF(INDIRECT(ADDRESS(3+$AM234,15,,,"var"))&lt;&gt;"&lt;=&gt;",INDIRECT(ADDRESS(3+$AM234,15,,,"var")),NULL)</f>
        <v>0</v>
      </c>
      <c r="BB234" s="61" cm="1">
        <f t="array" aca="1" ref="BB234" ca="1">IF(INDIRECT(ADDRESS(3+$AM234,16,,,"var"))&lt;&gt;"Zn",INDIRECT(ADDRESS(3+$AM234,16,,,"var")),NULL)</f>
        <v>0.01</v>
      </c>
      <c r="BC234" s="61" cm="1">
        <f t="array" aca="1" ref="BC234" ca="1">IF(INDIRECT(ADDRESS(3+$AM234,17,,,"var"))&lt;&gt;"&lt;=&gt;",INDIRECT(ADDRESS(3+$AM234,17,,,"var")),NULL)</f>
        <v>0</v>
      </c>
      <c r="BD234" s="61" cm="1">
        <f t="array" aca="1" ref="BD234" ca="1">IF(INDIRECT(ADDRESS(3+$AM234,18,,,"var"))&lt;&gt;"Ti",INDIRECT(ADDRESS(3+$AM234,18,,,"var")),NULL)</f>
        <v>0.05</v>
      </c>
      <c r="BE234" s="64" cm="1">
        <f t="array" aca="1" ref="BE234" ca="1">IF(INDIRECT(ADDRESS(3+$AM234,19,,,"var"))&lt;&gt;"D10",INDIRECT(ADDRESS(3+$AM234,19,,,"var")),NULL)</f>
        <v>29.1</v>
      </c>
      <c r="BF234" s="64" cm="1">
        <f t="array" aca="1" ref="BF234" ca="1">IF(INDIRECT(ADDRESS(3+$AM234,20,,,"var"))&lt;&gt;"D50",INDIRECT(ADDRESS(3+$AM234,20,,,"var")),NULL)</f>
        <v>47</v>
      </c>
      <c r="BG234" s="64" cm="1">
        <f t="array" aca="1" ref="BG234" ca="1">IF(INDIRECT(ADDRESS(3+$AM234,21,,,"var"))&lt;&gt;"D90",INDIRECT(ADDRESS(3+$AM234,21,,,"var")),NULL)</f>
        <v>74.5</v>
      </c>
      <c r="BH234" s="64" cm="1">
        <f t="array" aca="1" ref="BH234" ca="1">IF(INDIRECT(ADDRESS(3+$AM234,22,,,"var"))&lt;&gt;"Carney Funnel (s/50g)",INDIRECT(ADDRESS(3+$AM234,22,,,"var")),NULL)</f>
        <v>16</v>
      </c>
      <c r="BI234" s="64" cm="1">
        <f t="array" aca="1" ref="BI234" ca="1">IF(INDIRECT(ADDRESS(3+$AM234,23,,,"var"))&lt;&gt;"Schuttdichte",INDIRECT(ADDRESS(3+$AM234,23,,,"var")),NULL)</f>
        <v>1.28</v>
      </c>
      <c r="BJ234" s="64" cm="1">
        <f t="array" aca="1" ref="BJ234" ca="1">IF(INDIRECT(ADDRESS(3+$AM234,24,,,"var"))&lt;&gt;"Klopfdichte",INDIRECT(ADDRESS(3+$AM234,24,,,"var")),NULL)</f>
        <v>1.61</v>
      </c>
      <c r="BK234" s="81" t="s">
        <v>108</v>
      </c>
      <c r="BM234" s="65"/>
      <c r="BO234"/>
    </row>
    <row r="235" spans="1:67">
      <c r="A235" s="12">
        <v>1</v>
      </c>
      <c r="B235" s="13">
        <v>18</v>
      </c>
      <c r="C235" s="81" t="str">
        <f>var!Z$3</f>
        <v>Concept Laser m2</v>
      </c>
      <c r="D235" s="81" t="str">
        <f>var!AG$3</f>
        <v>Concept Laser parameter dev.</v>
      </c>
      <c r="E235" s="6">
        <v>375</v>
      </c>
      <c r="F235" s="6">
        <v>1000</v>
      </c>
      <c r="G235" s="6">
        <v>60</v>
      </c>
      <c r="H235" s="6">
        <v>0.18</v>
      </c>
      <c r="I235" s="81"/>
      <c r="J235" s="81" t="str">
        <f>var!AD$2</f>
        <v>Density cube</v>
      </c>
      <c r="K235" s="81"/>
      <c r="L235" s="12"/>
      <c r="M235" s="81" t="str">
        <f>var!AF$2</f>
        <v>Stripes</v>
      </c>
      <c r="N235" s="12"/>
      <c r="O235" s="12"/>
      <c r="P235" s="12"/>
      <c r="Q235" s="6">
        <v>0.01</v>
      </c>
      <c r="R235" s="6">
        <v>110</v>
      </c>
      <c r="S235" s="6">
        <v>5</v>
      </c>
      <c r="T235" s="6">
        <v>1</v>
      </c>
      <c r="U235" s="6">
        <v>79</v>
      </c>
      <c r="V235" s="6">
        <v>0.1</v>
      </c>
      <c r="W235" s="6"/>
      <c r="X235" s="6"/>
      <c r="Y235" s="12"/>
      <c r="Z235" s="12"/>
      <c r="AA235" s="12"/>
      <c r="AB235" s="12"/>
      <c r="AC235" s="12"/>
      <c r="AD235" s="12"/>
      <c r="AE235" s="12">
        <v>0.09</v>
      </c>
      <c r="AF235" s="12">
        <v>1.4749999999999943</v>
      </c>
      <c r="AG235" s="6"/>
      <c r="AH235" s="81">
        <f t="shared" si="6"/>
        <v>38.879999999999995</v>
      </c>
      <c r="AI235" s="81">
        <f t="shared" si="7"/>
        <v>34.722222222222229</v>
      </c>
      <c r="AJ235" s="12"/>
      <c r="AK235" s="15">
        <f>100-Tabelle1[[#This Row],[Porositaet Flaeche repolished IAPT]]</f>
        <v>98.525000000000006</v>
      </c>
      <c r="AL235" s="28" t="str" cm="1">
        <f t="array" aca="1" ref="AL235" ca="1">IF(INDIRECT(ADDRESS(3+AM235,2,,,"var"))&lt;&gt;"Name of powder",INDIRECT(ADDRESS(3+AM235,2,,,"var")),NULL)</f>
        <v>AlMgty80</v>
      </c>
      <c r="AM235" s="17">
        <v>2</v>
      </c>
      <c r="AN235" s="12">
        <v>0</v>
      </c>
      <c r="AO235" s="61" cm="1">
        <f t="array" aca="1" ref="AO235" ca="1">IF(INDIRECT(ADDRESS(3+$AM235,3,,,"var"))&lt;&gt;"&lt;=&gt;",INDIRECT(ADDRESS(3+$AM235,3,,,"var")),NULL)</f>
        <v>0</v>
      </c>
      <c r="AP235" s="61" cm="1">
        <f t="array" aca="1" ref="AP235" ca="1">IF(INDIRECT(ADDRESS(3+$AM235,4,,,"var"))&lt;&gt;"Si",INDIRECT(ADDRESS(3+$AM235,4,,,"var")),NULL)</f>
        <v>0.09</v>
      </c>
      <c r="AQ235" s="61" t="str" cm="1">
        <f t="array" aca="1" ref="AQ235" ca="1">IF(INDIRECT(ADDRESS(3+$AM235,5,,,"var"))&lt;&gt;"&lt;=&gt;",INDIRECT(ADDRESS(3+$AM235,5,,,"var")),NULL)</f>
        <v>&lt;</v>
      </c>
      <c r="AR235" s="61" cm="1">
        <f t="array" aca="1" ref="AR235" ca="1">IF(INDIRECT(ADDRESS(3+$AM235,6,,,"var"))&lt;&gt;"Fe",INDIRECT(ADDRESS(3+$AM235,6,,,"var")),NULL)</f>
        <v>0.01</v>
      </c>
      <c r="AS235" s="61" t="str" cm="1">
        <f t="array" aca="1" ref="AS235" ca="1">IF(INDIRECT(ADDRESS(3+$AM235,7,,,"var"))&lt;&gt;"&lt;=&gt;",INDIRECT(ADDRESS(3+$AM235,7,,,"var")),NULL)</f>
        <v>&lt;</v>
      </c>
      <c r="AT235" s="61" cm="1">
        <f t="array" aca="1" ref="AT235" ca="1">IF(INDIRECT(ADDRESS(3+$AM235,8,,,"var"))&lt;&gt;"Cu",INDIRECT(ADDRESS(3+$AM235,8,,,"var")),NULL)</f>
        <v>0.01</v>
      </c>
      <c r="AU235" s="61" t="str" cm="1">
        <f t="array" aca="1" ref="AU235" ca="1">IF(INDIRECT(ADDRESS(3+$AM235,9,,,"var"))&lt;&gt;"&lt;=&gt;",INDIRECT(ADDRESS(3+$AM235,9,,,"var")),NULL)</f>
        <v>&lt;</v>
      </c>
      <c r="AV235" s="61" cm="1">
        <f t="array" aca="1" ref="AV235" ca="1">IF(INDIRECT(ADDRESS(3+$AM235,10,,,"var"))&lt;&gt;"Mn",INDIRECT(ADDRESS(3+$AM235,10,,,"var")),NULL)</f>
        <v>0.01</v>
      </c>
      <c r="AW235" s="61" cm="1">
        <f t="array" aca="1" ref="AW235" ca="1">IF(INDIRECT(ADDRESS(3+$AM235,11,,,"var"))&lt;&gt;"&lt;=&gt;",INDIRECT(ADDRESS(3+$AM235,11,,,"var")),NULL)</f>
        <v>0</v>
      </c>
      <c r="AX235" s="61" cm="1">
        <f t="array" aca="1" ref="AX235" ca="1">IF(INDIRECT(ADDRESS(3+$AM235,12,,,"var"))&lt;&gt;"Mg",INDIRECT(ADDRESS(3+$AM235,12,,,"var")),NULL)</f>
        <v>9.1999999999999993</v>
      </c>
      <c r="AY235" s="61" cm="1">
        <f t="array" aca="1" ref="AY235" ca="1">IF(INDIRECT(ADDRESS(3+$AM235,13,,,"var"))&lt;&gt;"&lt;=&gt;",INDIRECT(ADDRESS(3+$AM235,13,,,"var")),NULL)</f>
        <v>0</v>
      </c>
      <c r="AZ235" s="61" cm="1">
        <f t="array" aca="1" ref="AZ235" ca="1">IF(INDIRECT(ADDRESS(3+$AM235,14,,,"var"))&lt;&gt;"Be",INDIRECT(ADDRESS(3+$AM235,14,,,"var")),NULL)</f>
        <v>6.0000000000000001E-3</v>
      </c>
      <c r="BA235" s="61" cm="1">
        <f t="array" aca="1" ref="BA235" ca="1">IF(INDIRECT(ADDRESS(3+$AM235,15,,,"var"))&lt;&gt;"&lt;=&gt;",INDIRECT(ADDRESS(3+$AM235,15,,,"var")),NULL)</f>
        <v>0</v>
      </c>
      <c r="BB235" s="61" cm="1">
        <f t="array" aca="1" ref="BB235" ca="1">IF(INDIRECT(ADDRESS(3+$AM235,16,,,"var"))&lt;&gt;"Zn",INDIRECT(ADDRESS(3+$AM235,16,,,"var")),NULL)</f>
        <v>0.01</v>
      </c>
      <c r="BC235" s="61" cm="1">
        <f t="array" aca="1" ref="BC235" ca="1">IF(INDIRECT(ADDRESS(3+$AM235,17,,,"var"))&lt;&gt;"&lt;=&gt;",INDIRECT(ADDRESS(3+$AM235,17,,,"var")),NULL)</f>
        <v>0</v>
      </c>
      <c r="BD235" s="61" cm="1">
        <f t="array" aca="1" ref="BD235" ca="1">IF(INDIRECT(ADDRESS(3+$AM235,18,,,"var"))&lt;&gt;"Ti",INDIRECT(ADDRESS(3+$AM235,18,,,"var")),NULL)</f>
        <v>0.05</v>
      </c>
      <c r="BE235" s="64" cm="1">
        <f t="array" aca="1" ref="BE235" ca="1">IF(INDIRECT(ADDRESS(3+$AM235,19,,,"var"))&lt;&gt;"D10",INDIRECT(ADDRESS(3+$AM235,19,,,"var")),NULL)</f>
        <v>29.1</v>
      </c>
      <c r="BF235" s="64" cm="1">
        <f t="array" aca="1" ref="BF235" ca="1">IF(INDIRECT(ADDRESS(3+$AM235,20,,,"var"))&lt;&gt;"D50",INDIRECT(ADDRESS(3+$AM235,20,,,"var")),NULL)</f>
        <v>47</v>
      </c>
      <c r="BG235" s="64" cm="1">
        <f t="array" aca="1" ref="BG235" ca="1">IF(INDIRECT(ADDRESS(3+$AM235,21,,,"var"))&lt;&gt;"D90",INDIRECT(ADDRESS(3+$AM235,21,,,"var")),NULL)</f>
        <v>74.5</v>
      </c>
      <c r="BH235" s="64" cm="1">
        <f t="array" aca="1" ref="BH235" ca="1">IF(INDIRECT(ADDRESS(3+$AM235,22,,,"var"))&lt;&gt;"Carney Funnel (s/50g)",INDIRECT(ADDRESS(3+$AM235,22,,,"var")),NULL)</f>
        <v>16</v>
      </c>
      <c r="BI235" s="64" cm="1">
        <f t="array" aca="1" ref="BI235" ca="1">IF(INDIRECT(ADDRESS(3+$AM235,23,,,"var"))&lt;&gt;"Schuttdichte",INDIRECT(ADDRESS(3+$AM235,23,,,"var")),NULL)</f>
        <v>1.28</v>
      </c>
      <c r="BJ235" s="64" cm="1">
        <f t="array" aca="1" ref="BJ235" ca="1">IF(INDIRECT(ADDRESS(3+$AM235,24,,,"var"))&lt;&gt;"Klopfdichte",INDIRECT(ADDRESS(3+$AM235,24,,,"var")),NULL)</f>
        <v>1.61</v>
      </c>
      <c r="BK235" s="81" t="s">
        <v>108</v>
      </c>
      <c r="BM235" s="65"/>
      <c r="BO235"/>
    </row>
    <row r="236" spans="1:67">
      <c r="A236" s="12">
        <v>1</v>
      </c>
      <c r="B236" s="13">
        <v>19</v>
      </c>
      <c r="C236" s="81" t="str">
        <f>var!Z$3</f>
        <v>Concept Laser m2</v>
      </c>
      <c r="D236" s="81" t="str">
        <f>var!AG$3</f>
        <v>Concept Laser parameter dev.</v>
      </c>
      <c r="E236" s="6">
        <v>375</v>
      </c>
      <c r="F236" s="6">
        <v>1000</v>
      </c>
      <c r="G236" s="6">
        <v>60</v>
      </c>
      <c r="H236" s="6">
        <v>0.08</v>
      </c>
      <c r="I236" s="81"/>
      <c r="J236" s="81" t="str">
        <f>var!AD$2</f>
        <v>Density cube</v>
      </c>
      <c r="L236" s="12"/>
      <c r="M236" s="28" t="str">
        <f>var!AF$2</f>
        <v>Stripes</v>
      </c>
      <c r="N236" s="12"/>
      <c r="O236" s="12"/>
      <c r="P236" s="12"/>
      <c r="Q236" s="6">
        <v>0.1</v>
      </c>
      <c r="R236" s="6">
        <v>80</v>
      </c>
      <c r="S236" s="6">
        <v>5</v>
      </c>
      <c r="T236" s="6">
        <v>1</v>
      </c>
      <c r="U236" s="6">
        <v>79</v>
      </c>
      <c r="V236" s="6">
        <v>0.1</v>
      </c>
      <c r="W236" s="6"/>
      <c r="X236" s="6"/>
      <c r="Y236" s="12"/>
      <c r="Z236" s="12"/>
      <c r="AA236" s="12"/>
      <c r="AB236" s="12"/>
      <c r="AC236" s="12"/>
      <c r="AD236" s="12"/>
      <c r="AE236" s="12">
        <v>1.087</v>
      </c>
      <c r="AF236" s="12">
        <v>4.8640000000000043</v>
      </c>
      <c r="AG236" s="6"/>
      <c r="AH236" s="23">
        <f t="shared" si="6"/>
        <v>17.28</v>
      </c>
      <c r="AI236" s="23">
        <f t="shared" si="7"/>
        <v>78.125</v>
      </c>
      <c r="AJ236" s="12"/>
      <c r="AK236" s="15">
        <f>100-Tabelle1[[#This Row],[Porositaet Flaeche repolished IAPT]]</f>
        <v>95.135999999999996</v>
      </c>
      <c r="AL236" s="28" t="str" cm="1">
        <f t="array" aca="1" ref="AL236" ca="1">IF(INDIRECT(ADDRESS(3+AM236,2,,,"var"))&lt;&gt;"Name of powder",INDIRECT(ADDRESS(3+AM236,2,,,"var")),NULL)</f>
        <v>AlMgty80</v>
      </c>
      <c r="AM236" s="17">
        <v>2</v>
      </c>
      <c r="AN236" s="12">
        <v>0</v>
      </c>
      <c r="AO236" s="61" cm="1">
        <f t="array" aca="1" ref="AO236" ca="1">IF(INDIRECT(ADDRESS(3+$AM236,3,,,"var"))&lt;&gt;"&lt;=&gt;",INDIRECT(ADDRESS(3+$AM236,3,,,"var")),NULL)</f>
        <v>0</v>
      </c>
      <c r="AP236" s="61" cm="1">
        <f t="array" aca="1" ref="AP236" ca="1">IF(INDIRECT(ADDRESS(3+$AM236,4,,,"var"))&lt;&gt;"Si",INDIRECT(ADDRESS(3+$AM236,4,,,"var")),NULL)</f>
        <v>0.09</v>
      </c>
      <c r="AQ236" s="61" t="str" cm="1">
        <f t="array" aca="1" ref="AQ236" ca="1">IF(INDIRECT(ADDRESS(3+$AM236,5,,,"var"))&lt;&gt;"&lt;=&gt;",INDIRECT(ADDRESS(3+$AM236,5,,,"var")),NULL)</f>
        <v>&lt;</v>
      </c>
      <c r="AR236" s="61" cm="1">
        <f t="array" aca="1" ref="AR236" ca="1">IF(INDIRECT(ADDRESS(3+$AM236,6,,,"var"))&lt;&gt;"Fe",INDIRECT(ADDRESS(3+$AM236,6,,,"var")),NULL)</f>
        <v>0.01</v>
      </c>
      <c r="AS236" s="61" t="str" cm="1">
        <f t="array" aca="1" ref="AS236" ca="1">IF(INDIRECT(ADDRESS(3+$AM236,7,,,"var"))&lt;&gt;"&lt;=&gt;",INDIRECT(ADDRESS(3+$AM236,7,,,"var")),NULL)</f>
        <v>&lt;</v>
      </c>
      <c r="AT236" s="61" cm="1">
        <f t="array" aca="1" ref="AT236" ca="1">IF(INDIRECT(ADDRESS(3+$AM236,8,,,"var"))&lt;&gt;"Cu",INDIRECT(ADDRESS(3+$AM236,8,,,"var")),NULL)</f>
        <v>0.01</v>
      </c>
      <c r="AU236" s="61" t="str" cm="1">
        <f t="array" aca="1" ref="AU236" ca="1">IF(INDIRECT(ADDRESS(3+$AM236,9,,,"var"))&lt;&gt;"&lt;=&gt;",INDIRECT(ADDRESS(3+$AM236,9,,,"var")),NULL)</f>
        <v>&lt;</v>
      </c>
      <c r="AV236" s="61" cm="1">
        <f t="array" aca="1" ref="AV236" ca="1">IF(INDIRECT(ADDRESS(3+$AM236,10,,,"var"))&lt;&gt;"Mn",INDIRECT(ADDRESS(3+$AM236,10,,,"var")),NULL)</f>
        <v>0.01</v>
      </c>
      <c r="AW236" s="61" cm="1">
        <f t="array" aca="1" ref="AW236" ca="1">IF(INDIRECT(ADDRESS(3+$AM236,11,,,"var"))&lt;&gt;"&lt;=&gt;",INDIRECT(ADDRESS(3+$AM236,11,,,"var")),NULL)</f>
        <v>0</v>
      </c>
      <c r="AX236" s="61" cm="1">
        <f t="array" aca="1" ref="AX236" ca="1">IF(INDIRECT(ADDRESS(3+$AM236,12,,,"var"))&lt;&gt;"Mg",INDIRECT(ADDRESS(3+$AM236,12,,,"var")),NULL)</f>
        <v>9.1999999999999993</v>
      </c>
      <c r="AY236" s="61" cm="1">
        <f t="array" aca="1" ref="AY236" ca="1">IF(INDIRECT(ADDRESS(3+$AM236,13,,,"var"))&lt;&gt;"&lt;=&gt;",INDIRECT(ADDRESS(3+$AM236,13,,,"var")),NULL)</f>
        <v>0</v>
      </c>
      <c r="AZ236" s="61" cm="1">
        <f t="array" aca="1" ref="AZ236" ca="1">IF(INDIRECT(ADDRESS(3+$AM236,14,,,"var"))&lt;&gt;"Be",INDIRECT(ADDRESS(3+$AM236,14,,,"var")),NULL)</f>
        <v>6.0000000000000001E-3</v>
      </c>
      <c r="BA236" s="61" cm="1">
        <f t="array" aca="1" ref="BA236" ca="1">IF(INDIRECT(ADDRESS(3+$AM236,15,,,"var"))&lt;&gt;"&lt;=&gt;",INDIRECT(ADDRESS(3+$AM236,15,,,"var")),NULL)</f>
        <v>0</v>
      </c>
      <c r="BB236" s="61" cm="1">
        <f t="array" aca="1" ref="BB236" ca="1">IF(INDIRECT(ADDRESS(3+$AM236,16,,,"var"))&lt;&gt;"Zn",INDIRECT(ADDRESS(3+$AM236,16,,,"var")),NULL)</f>
        <v>0.01</v>
      </c>
      <c r="BC236" s="61" cm="1">
        <f t="array" aca="1" ref="BC236" ca="1">IF(INDIRECT(ADDRESS(3+$AM236,17,,,"var"))&lt;&gt;"&lt;=&gt;",INDIRECT(ADDRESS(3+$AM236,17,,,"var")),NULL)</f>
        <v>0</v>
      </c>
      <c r="BD236" s="61" cm="1">
        <f t="array" aca="1" ref="BD236" ca="1">IF(INDIRECT(ADDRESS(3+$AM236,18,,,"var"))&lt;&gt;"Ti",INDIRECT(ADDRESS(3+$AM236,18,,,"var")),NULL)</f>
        <v>0.05</v>
      </c>
      <c r="BE236" s="64" cm="1">
        <f t="array" aca="1" ref="BE236" ca="1">IF(INDIRECT(ADDRESS(3+$AM236,19,,,"var"))&lt;&gt;"D10",INDIRECT(ADDRESS(3+$AM236,19,,,"var")),NULL)</f>
        <v>29.1</v>
      </c>
      <c r="BF236" s="64" cm="1">
        <f t="array" aca="1" ref="BF236" ca="1">IF(INDIRECT(ADDRESS(3+$AM236,20,,,"var"))&lt;&gt;"D50",INDIRECT(ADDRESS(3+$AM236,20,,,"var")),NULL)</f>
        <v>47</v>
      </c>
      <c r="BG236" s="64" cm="1">
        <f t="array" aca="1" ref="BG236" ca="1">IF(INDIRECT(ADDRESS(3+$AM236,21,,,"var"))&lt;&gt;"D90",INDIRECT(ADDRESS(3+$AM236,21,,,"var")),NULL)</f>
        <v>74.5</v>
      </c>
      <c r="BH236" s="64" cm="1">
        <f t="array" aca="1" ref="BH236" ca="1">IF(INDIRECT(ADDRESS(3+$AM236,22,,,"var"))&lt;&gt;"Carney Funnel (s/50g)",INDIRECT(ADDRESS(3+$AM236,22,,,"var")),NULL)</f>
        <v>16</v>
      </c>
      <c r="BI236" s="64" cm="1">
        <f t="array" aca="1" ref="BI236" ca="1">IF(INDIRECT(ADDRESS(3+$AM236,23,,,"var"))&lt;&gt;"Schuttdichte",INDIRECT(ADDRESS(3+$AM236,23,,,"var")),NULL)</f>
        <v>1.28</v>
      </c>
      <c r="BJ236" s="64" cm="1">
        <f t="array" aca="1" ref="BJ236" ca="1">IF(INDIRECT(ADDRESS(3+$AM236,24,,,"var"))&lt;&gt;"Klopfdichte",INDIRECT(ADDRESS(3+$AM236,24,,,"var")),NULL)</f>
        <v>1.61</v>
      </c>
      <c r="BK236" s="81" t="s">
        <v>108</v>
      </c>
      <c r="BM236" s="65"/>
      <c r="BO236"/>
    </row>
    <row r="237" spans="1:67">
      <c r="A237" s="12">
        <v>1</v>
      </c>
      <c r="B237" s="13">
        <v>20</v>
      </c>
      <c r="C237" s="81" t="str">
        <f>var!Z$3</f>
        <v>Concept Laser m2</v>
      </c>
      <c r="D237" s="81" t="str">
        <f>var!AG$3</f>
        <v>Concept Laser parameter dev.</v>
      </c>
      <c r="E237" s="6">
        <v>375</v>
      </c>
      <c r="F237" s="6">
        <v>1500</v>
      </c>
      <c r="G237" s="6">
        <v>60</v>
      </c>
      <c r="H237" s="6">
        <v>0.08</v>
      </c>
      <c r="I237" s="81"/>
      <c r="J237" s="81" t="str">
        <f>var!AD$2</f>
        <v>Density cube</v>
      </c>
      <c r="K237" s="81"/>
      <c r="L237" s="12"/>
      <c r="M237" s="81" t="str">
        <f>var!AF$2</f>
        <v>Stripes</v>
      </c>
      <c r="N237" s="12"/>
      <c r="O237" s="12"/>
      <c r="P237" s="12"/>
      <c r="Q237" s="6">
        <v>0.1</v>
      </c>
      <c r="R237" s="6">
        <v>80</v>
      </c>
      <c r="S237" s="6">
        <v>5</v>
      </c>
      <c r="T237" s="6">
        <v>1</v>
      </c>
      <c r="U237" s="6">
        <v>79</v>
      </c>
      <c r="V237" s="6">
        <v>0.1</v>
      </c>
      <c r="W237" s="6"/>
      <c r="X237" s="6"/>
      <c r="Y237" s="12"/>
      <c r="Z237" s="12"/>
      <c r="AA237" s="12"/>
      <c r="AB237" s="12"/>
      <c r="AC237" s="12"/>
      <c r="AD237" s="12"/>
      <c r="AE237" s="12">
        <v>0.158</v>
      </c>
      <c r="AF237" s="12">
        <v>1.5450000000000017</v>
      </c>
      <c r="AG237" s="6"/>
      <c r="AH237" s="81">
        <f t="shared" si="6"/>
        <v>25.92</v>
      </c>
      <c r="AI237" s="81">
        <f t="shared" si="7"/>
        <v>52.083333333333329</v>
      </c>
      <c r="AJ237" s="12"/>
      <c r="AK237" s="15">
        <f>100-Tabelle1[[#This Row],[Porositaet Flaeche repolished IAPT]]</f>
        <v>98.454999999999998</v>
      </c>
      <c r="AL237" s="81" t="str" cm="1">
        <f t="array" aca="1" ref="AL237" ca="1">IF(INDIRECT(ADDRESS(3+AM237,2,,,"var"))&lt;&gt;"Name of powder",INDIRECT(ADDRESS(3+AM237,2,,,"var")),NULL)</f>
        <v>AlMgty80</v>
      </c>
      <c r="AM237" s="17">
        <v>2</v>
      </c>
      <c r="AN237" s="12">
        <v>0</v>
      </c>
      <c r="AO237" s="61" cm="1">
        <f t="array" aca="1" ref="AO237" ca="1">IF(INDIRECT(ADDRESS(3+$AM237,3,,,"var"))&lt;&gt;"&lt;=&gt;",INDIRECT(ADDRESS(3+$AM237,3,,,"var")),NULL)</f>
        <v>0</v>
      </c>
      <c r="AP237" s="61" cm="1">
        <f t="array" aca="1" ref="AP237" ca="1">IF(INDIRECT(ADDRESS(3+$AM237,4,,,"var"))&lt;&gt;"Si",INDIRECT(ADDRESS(3+$AM237,4,,,"var")),NULL)</f>
        <v>0.09</v>
      </c>
      <c r="AQ237" s="61" t="str" cm="1">
        <f t="array" aca="1" ref="AQ237" ca="1">IF(INDIRECT(ADDRESS(3+$AM237,5,,,"var"))&lt;&gt;"&lt;=&gt;",INDIRECT(ADDRESS(3+$AM237,5,,,"var")),NULL)</f>
        <v>&lt;</v>
      </c>
      <c r="AR237" s="61" cm="1">
        <f t="array" aca="1" ref="AR237" ca="1">IF(INDIRECT(ADDRESS(3+$AM237,6,,,"var"))&lt;&gt;"Fe",INDIRECT(ADDRESS(3+$AM237,6,,,"var")),NULL)</f>
        <v>0.01</v>
      </c>
      <c r="AS237" s="61" t="str" cm="1">
        <f t="array" aca="1" ref="AS237" ca="1">IF(INDIRECT(ADDRESS(3+$AM237,7,,,"var"))&lt;&gt;"&lt;=&gt;",INDIRECT(ADDRESS(3+$AM237,7,,,"var")),NULL)</f>
        <v>&lt;</v>
      </c>
      <c r="AT237" s="61" cm="1">
        <f t="array" aca="1" ref="AT237" ca="1">IF(INDIRECT(ADDRESS(3+$AM237,8,,,"var"))&lt;&gt;"Cu",INDIRECT(ADDRESS(3+$AM237,8,,,"var")),NULL)</f>
        <v>0.01</v>
      </c>
      <c r="AU237" s="61" t="str" cm="1">
        <f t="array" aca="1" ref="AU237" ca="1">IF(INDIRECT(ADDRESS(3+$AM237,9,,,"var"))&lt;&gt;"&lt;=&gt;",INDIRECT(ADDRESS(3+$AM237,9,,,"var")),NULL)</f>
        <v>&lt;</v>
      </c>
      <c r="AV237" s="61" cm="1">
        <f t="array" aca="1" ref="AV237" ca="1">IF(INDIRECT(ADDRESS(3+$AM237,10,,,"var"))&lt;&gt;"Mn",INDIRECT(ADDRESS(3+$AM237,10,,,"var")),NULL)</f>
        <v>0.01</v>
      </c>
      <c r="AW237" s="61" cm="1">
        <f t="array" aca="1" ref="AW237" ca="1">IF(INDIRECT(ADDRESS(3+$AM237,11,,,"var"))&lt;&gt;"&lt;=&gt;",INDIRECT(ADDRESS(3+$AM237,11,,,"var")),NULL)</f>
        <v>0</v>
      </c>
      <c r="AX237" s="61" cm="1">
        <f t="array" aca="1" ref="AX237" ca="1">IF(INDIRECT(ADDRESS(3+$AM237,12,,,"var"))&lt;&gt;"Mg",INDIRECT(ADDRESS(3+$AM237,12,,,"var")),NULL)</f>
        <v>9.1999999999999993</v>
      </c>
      <c r="AY237" s="61" cm="1">
        <f t="array" aca="1" ref="AY237" ca="1">IF(INDIRECT(ADDRESS(3+$AM237,13,,,"var"))&lt;&gt;"&lt;=&gt;",INDIRECT(ADDRESS(3+$AM237,13,,,"var")),NULL)</f>
        <v>0</v>
      </c>
      <c r="AZ237" s="61" cm="1">
        <f t="array" aca="1" ref="AZ237" ca="1">IF(INDIRECT(ADDRESS(3+$AM237,14,,,"var"))&lt;&gt;"Be",INDIRECT(ADDRESS(3+$AM237,14,,,"var")),NULL)</f>
        <v>6.0000000000000001E-3</v>
      </c>
      <c r="BA237" s="61" cm="1">
        <f t="array" aca="1" ref="BA237" ca="1">IF(INDIRECT(ADDRESS(3+$AM237,15,,,"var"))&lt;&gt;"&lt;=&gt;",INDIRECT(ADDRESS(3+$AM237,15,,,"var")),NULL)</f>
        <v>0</v>
      </c>
      <c r="BB237" s="61" cm="1">
        <f t="array" aca="1" ref="BB237" ca="1">IF(INDIRECT(ADDRESS(3+$AM237,16,,,"var"))&lt;&gt;"Zn",INDIRECT(ADDRESS(3+$AM237,16,,,"var")),NULL)</f>
        <v>0.01</v>
      </c>
      <c r="BC237" s="61" cm="1">
        <f t="array" aca="1" ref="BC237" ca="1">IF(INDIRECT(ADDRESS(3+$AM237,17,,,"var"))&lt;&gt;"&lt;=&gt;",INDIRECT(ADDRESS(3+$AM237,17,,,"var")),NULL)</f>
        <v>0</v>
      </c>
      <c r="BD237" s="61" cm="1">
        <f t="array" aca="1" ref="BD237" ca="1">IF(INDIRECT(ADDRESS(3+$AM237,18,,,"var"))&lt;&gt;"Ti",INDIRECT(ADDRESS(3+$AM237,18,,,"var")),NULL)</f>
        <v>0.05</v>
      </c>
      <c r="BE237" s="64" cm="1">
        <f t="array" aca="1" ref="BE237" ca="1">IF(INDIRECT(ADDRESS(3+$AM237,19,,,"var"))&lt;&gt;"D10",INDIRECT(ADDRESS(3+$AM237,19,,,"var")),NULL)</f>
        <v>29.1</v>
      </c>
      <c r="BF237" s="64" cm="1">
        <f t="array" aca="1" ref="BF237" ca="1">IF(INDIRECT(ADDRESS(3+$AM237,20,,,"var"))&lt;&gt;"D50",INDIRECT(ADDRESS(3+$AM237,20,,,"var")),NULL)</f>
        <v>47</v>
      </c>
      <c r="BG237" s="64" cm="1">
        <f t="array" aca="1" ref="BG237" ca="1">IF(INDIRECT(ADDRESS(3+$AM237,21,,,"var"))&lt;&gt;"D90",INDIRECT(ADDRESS(3+$AM237,21,,,"var")),NULL)</f>
        <v>74.5</v>
      </c>
      <c r="BH237" s="64" cm="1">
        <f t="array" aca="1" ref="BH237" ca="1">IF(INDIRECT(ADDRESS(3+$AM237,22,,,"var"))&lt;&gt;"Carney Funnel (s/50g)",INDIRECT(ADDRESS(3+$AM237,22,,,"var")),NULL)</f>
        <v>16</v>
      </c>
      <c r="BI237" s="64" cm="1">
        <f t="array" aca="1" ref="BI237" ca="1">IF(INDIRECT(ADDRESS(3+$AM237,23,,,"var"))&lt;&gt;"Schuttdichte",INDIRECT(ADDRESS(3+$AM237,23,,,"var")),NULL)</f>
        <v>1.28</v>
      </c>
      <c r="BJ237" s="64" cm="1">
        <f t="array" aca="1" ref="BJ237" ca="1">IF(INDIRECT(ADDRESS(3+$AM237,24,,,"var"))&lt;&gt;"Klopfdichte",INDIRECT(ADDRESS(3+$AM237,24,,,"var")),NULL)</f>
        <v>1.61</v>
      </c>
      <c r="BK237" s="81" t="s">
        <v>108</v>
      </c>
      <c r="BM237" s="81"/>
      <c r="BO237"/>
    </row>
    <row r="238" spans="1:67">
      <c r="A238" s="12">
        <v>1</v>
      </c>
      <c r="B238" s="13">
        <v>21</v>
      </c>
      <c r="C238" s="81" t="str">
        <f>var!Z$3</f>
        <v>Concept Laser m2</v>
      </c>
      <c r="D238" s="81" t="str">
        <f>var!AG$3</f>
        <v>Concept Laser parameter dev.</v>
      </c>
      <c r="E238" s="6">
        <v>375</v>
      </c>
      <c r="F238" s="6">
        <v>2000</v>
      </c>
      <c r="G238" s="6">
        <v>60</v>
      </c>
      <c r="H238" s="6">
        <v>0.08</v>
      </c>
      <c r="I238" s="81"/>
      <c r="J238" s="81" t="str">
        <f>var!AD$2</f>
        <v>Density cube</v>
      </c>
      <c r="K238" s="81"/>
      <c r="L238" s="12"/>
      <c r="M238" s="81" t="str">
        <f>var!AF$2</f>
        <v>Stripes</v>
      </c>
      <c r="N238" s="12"/>
      <c r="O238" s="12"/>
      <c r="P238" s="12"/>
      <c r="Q238" s="6">
        <v>0.1</v>
      </c>
      <c r="R238" s="6">
        <v>80</v>
      </c>
      <c r="S238" s="6">
        <v>5</v>
      </c>
      <c r="T238" s="6">
        <v>1</v>
      </c>
      <c r="U238" s="6">
        <v>79</v>
      </c>
      <c r="V238" s="6">
        <v>0.1</v>
      </c>
      <c r="W238" s="6"/>
      <c r="X238" s="6"/>
      <c r="Y238" s="12"/>
      <c r="Z238" s="12"/>
      <c r="AA238" s="12"/>
      <c r="AB238" s="12"/>
      <c r="AC238" s="12"/>
      <c r="AD238" s="12"/>
      <c r="AE238" s="12"/>
      <c r="AF238" s="12"/>
      <c r="AG238" s="6"/>
      <c r="AH238" s="81">
        <f t="shared" si="6"/>
        <v>34.56</v>
      </c>
      <c r="AI238" s="81">
        <f t="shared" si="7"/>
        <v>39.0625</v>
      </c>
      <c r="AJ238" s="12"/>
      <c r="AK238" s="14"/>
      <c r="AL238" s="28" t="str" cm="1">
        <f t="array" aca="1" ref="AL238" ca="1">IF(INDIRECT(ADDRESS(3+AM238,2,,,"var"))&lt;&gt;"Name of powder",INDIRECT(ADDRESS(3+AM238,2,,,"var")),NULL)</f>
        <v>AlMgty80</v>
      </c>
      <c r="AM238" s="17">
        <v>2</v>
      </c>
      <c r="AN238" s="12">
        <v>0</v>
      </c>
      <c r="AO238" s="61" cm="1">
        <f t="array" aca="1" ref="AO238" ca="1">IF(INDIRECT(ADDRESS(3+$AM238,3,,,"var"))&lt;&gt;"&lt;=&gt;",INDIRECT(ADDRESS(3+$AM238,3,,,"var")),NULL)</f>
        <v>0</v>
      </c>
      <c r="AP238" s="61" cm="1">
        <f t="array" aca="1" ref="AP238" ca="1">IF(INDIRECT(ADDRESS(3+$AM238,4,,,"var"))&lt;&gt;"Si",INDIRECT(ADDRESS(3+$AM238,4,,,"var")),NULL)</f>
        <v>0.09</v>
      </c>
      <c r="AQ238" s="61" t="str" cm="1">
        <f t="array" aca="1" ref="AQ238" ca="1">IF(INDIRECT(ADDRESS(3+$AM238,5,,,"var"))&lt;&gt;"&lt;=&gt;",INDIRECT(ADDRESS(3+$AM238,5,,,"var")),NULL)</f>
        <v>&lt;</v>
      </c>
      <c r="AR238" s="61" cm="1">
        <f t="array" aca="1" ref="AR238" ca="1">IF(INDIRECT(ADDRESS(3+$AM238,6,,,"var"))&lt;&gt;"Fe",INDIRECT(ADDRESS(3+$AM238,6,,,"var")),NULL)</f>
        <v>0.01</v>
      </c>
      <c r="AS238" s="61" t="str" cm="1">
        <f t="array" aca="1" ref="AS238" ca="1">IF(INDIRECT(ADDRESS(3+$AM238,7,,,"var"))&lt;&gt;"&lt;=&gt;",INDIRECT(ADDRESS(3+$AM238,7,,,"var")),NULL)</f>
        <v>&lt;</v>
      </c>
      <c r="AT238" s="61" cm="1">
        <f t="array" aca="1" ref="AT238" ca="1">IF(INDIRECT(ADDRESS(3+$AM238,8,,,"var"))&lt;&gt;"Cu",INDIRECT(ADDRESS(3+$AM238,8,,,"var")),NULL)</f>
        <v>0.01</v>
      </c>
      <c r="AU238" s="61" t="str" cm="1">
        <f t="array" aca="1" ref="AU238" ca="1">IF(INDIRECT(ADDRESS(3+$AM238,9,,,"var"))&lt;&gt;"&lt;=&gt;",INDIRECT(ADDRESS(3+$AM238,9,,,"var")),NULL)</f>
        <v>&lt;</v>
      </c>
      <c r="AV238" s="61" cm="1">
        <f t="array" aca="1" ref="AV238" ca="1">IF(INDIRECT(ADDRESS(3+$AM238,10,,,"var"))&lt;&gt;"Mn",INDIRECT(ADDRESS(3+$AM238,10,,,"var")),NULL)</f>
        <v>0.01</v>
      </c>
      <c r="AW238" s="61" cm="1">
        <f t="array" aca="1" ref="AW238" ca="1">IF(INDIRECT(ADDRESS(3+$AM238,11,,,"var"))&lt;&gt;"&lt;=&gt;",INDIRECT(ADDRESS(3+$AM238,11,,,"var")),NULL)</f>
        <v>0</v>
      </c>
      <c r="AX238" s="61" cm="1">
        <f t="array" aca="1" ref="AX238" ca="1">IF(INDIRECT(ADDRESS(3+$AM238,12,,,"var"))&lt;&gt;"Mg",INDIRECT(ADDRESS(3+$AM238,12,,,"var")),NULL)</f>
        <v>9.1999999999999993</v>
      </c>
      <c r="AY238" s="61" cm="1">
        <f t="array" aca="1" ref="AY238" ca="1">IF(INDIRECT(ADDRESS(3+$AM238,13,,,"var"))&lt;&gt;"&lt;=&gt;",INDIRECT(ADDRESS(3+$AM238,13,,,"var")),NULL)</f>
        <v>0</v>
      </c>
      <c r="AZ238" s="61" cm="1">
        <f t="array" aca="1" ref="AZ238" ca="1">IF(INDIRECT(ADDRESS(3+$AM238,14,,,"var"))&lt;&gt;"Be",INDIRECT(ADDRESS(3+$AM238,14,,,"var")),NULL)</f>
        <v>6.0000000000000001E-3</v>
      </c>
      <c r="BA238" s="61" cm="1">
        <f t="array" aca="1" ref="BA238" ca="1">IF(INDIRECT(ADDRESS(3+$AM238,15,,,"var"))&lt;&gt;"&lt;=&gt;",INDIRECT(ADDRESS(3+$AM238,15,,,"var")),NULL)</f>
        <v>0</v>
      </c>
      <c r="BB238" s="61" cm="1">
        <f t="array" aca="1" ref="BB238" ca="1">IF(INDIRECT(ADDRESS(3+$AM238,16,,,"var"))&lt;&gt;"Zn",INDIRECT(ADDRESS(3+$AM238,16,,,"var")),NULL)</f>
        <v>0.01</v>
      </c>
      <c r="BC238" s="61" cm="1">
        <f t="array" aca="1" ref="BC238" ca="1">IF(INDIRECT(ADDRESS(3+$AM238,17,,,"var"))&lt;&gt;"&lt;=&gt;",INDIRECT(ADDRESS(3+$AM238,17,,,"var")),NULL)</f>
        <v>0</v>
      </c>
      <c r="BD238" s="61" cm="1">
        <f t="array" aca="1" ref="BD238" ca="1">IF(INDIRECT(ADDRESS(3+$AM238,18,,,"var"))&lt;&gt;"Ti",INDIRECT(ADDRESS(3+$AM238,18,,,"var")),NULL)</f>
        <v>0.05</v>
      </c>
      <c r="BE238" s="64" cm="1">
        <f t="array" aca="1" ref="BE238" ca="1">IF(INDIRECT(ADDRESS(3+$AM238,19,,,"var"))&lt;&gt;"D10",INDIRECT(ADDRESS(3+$AM238,19,,,"var")),NULL)</f>
        <v>29.1</v>
      </c>
      <c r="BF238" s="64" cm="1">
        <f t="array" aca="1" ref="BF238" ca="1">IF(INDIRECT(ADDRESS(3+$AM238,20,,,"var"))&lt;&gt;"D50",INDIRECT(ADDRESS(3+$AM238,20,,,"var")),NULL)</f>
        <v>47</v>
      </c>
      <c r="BG238" s="64" cm="1">
        <f t="array" aca="1" ref="BG238" ca="1">IF(INDIRECT(ADDRESS(3+$AM238,21,,,"var"))&lt;&gt;"D90",INDIRECT(ADDRESS(3+$AM238,21,,,"var")),NULL)</f>
        <v>74.5</v>
      </c>
      <c r="BH238" s="64" cm="1">
        <f t="array" aca="1" ref="BH238" ca="1">IF(INDIRECT(ADDRESS(3+$AM238,22,,,"var"))&lt;&gt;"Carney Funnel (s/50g)",INDIRECT(ADDRESS(3+$AM238,22,,,"var")),NULL)</f>
        <v>16</v>
      </c>
      <c r="BI238" s="64" cm="1">
        <f t="array" aca="1" ref="BI238" ca="1">IF(INDIRECT(ADDRESS(3+$AM238,23,,,"var"))&lt;&gt;"Schuttdichte",INDIRECT(ADDRESS(3+$AM238,23,,,"var")),NULL)</f>
        <v>1.28</v>
      </c>
      <c r="BJ238" s="64" cm="1">
        <f t="array" aca="1" ref="BJ238" ca="1">IF(INDIRECT(ADDRESS(3+$AM238,24,,,"var"))&lt;&gt;"Klopfdichte",INDIRECT(ADDRESS(3+$AM238,24,,,"var")),NULL)</f>
        <v>1.61</v>
      </c>
      <c r="BK238" s="81" t="s">
        <v>108</v>
      </c>
      <c r="BM238" s="81"/>
      <c r="BO238"/>
    </row>
    <row r="239" spans="1:67">
      <c r="A239" s="12">
        <v>1</v>
      </c>
      <c r="B239" s="13">
        <v>22</v>
      </c>
      <c r="C239" s="28" t="str">
        <f>var!Z$3</f>
        <v>Concept Laser m2</v>
      </c>
      <c r="D239" s="66" t="str">
        <f>var!AG$3</f>
        <v>Concept Laser parameter dev.</v>
      </c>
      <c r="E239" s="6">
        <v>375</v>
      </c>
      <c r="F239" s="6">
        <v>1500</v>
      </c>
      <c r="G239" s="6">
        <v>60</v>
      </c>
      <c r="H239" s="6">
        <v>0.08</v>
      </c>
      <c r="I239" s="81"/>
      <c r="J239" t="str">
        <f>var!AD$2</f>
        <v>Density cube</v>
      </c>
      <c r="L239" s="12"/>
      <c r="M239" s="28" t="str">
        <f>var!AF$2</f>
        <v>Stripes</v>
      </c>
      <c r="N239" s="12"/>
      <c r="O239" s="12"/>
      <c r="P239" s="12"/>
      <c r="Q239" s="6">
        <v>0.01</v>
      </c>
      <c r="R239" s="6">
        <v>80</v>
      </c>
      <c r="S239" s="6">
        <v>5</v>
      </c>
      <c r="T239" s="6">
        <v>1</v>
      </c>
      <c r="U239" s="6">
        <v>79</v>
      </c>
      <c r="V239" s="6">
        <v>0.1</v>
      </c>
      <c r="W239" s="6"/>
      <c r="X239" s="6"/>
      <c r="Y239" s="12"/>
      <c r="Z239" s="12"/>
      <c r="AA239" s="12"/>
      <c r="AB239" s="12"/>
      <c r="AC239" s="12"/>
      <c r="AD239" s="12"/>
      <c r="AE239" s="12"/>
      <c r="AF239" s="12"/>
      <c r="AG239" s="6"/>
      <c r="AH239" s="23">
        <f t="shared" si="6"/>
        <v>25.92</v>
      </c>
      <c r="AI239" s="23">
        <f t="shared" si="7"/>
        <v>52.083333333333329</v>
      </c>
      <c r="AJ239" s="12"/>
      <c r="AK239" s="14"/>
      <c r="AL239" s="28" t="str" cm="1">
        <f t="array" aca="1" ref="AL239" ca="1">IF(INDIRECT(ADDRESS(3+AM239,2,,,"var"))&lt;&gt;"Name of powder",INDIRECT(ADDRESS(3+AM239,2,,,"var")),NULL)</f>
        <v>AlMgty80</v>
      </c>
      <c r="AM239" s="17">
        <v>2</v>
      </c>
      <c r="AN239" s="12">
        <v>0</v>
      </c>
      <c r="AO239" s="61" cm="1">
        <f t="array" aca="1" ref="AO239" ca="1">IF(INDIRECT(ADDRESS(3+$AM239,3,,,"var"))&lt;&gt;"&lt;=&gt;",INDIRECT(ADDRESS(3+$AM239,3,,,"var")),NULL)</f>
        <v>0</v>
      </c>
      <c r="AP239" s="61" cm="1">
        <f t="array" aca="1" ref="AP239" ca="1">IF(INDIRECT(ADDRESS(3+$AM239,4,,,"var"))&lt;&gt;"Si",INDIRECT(ADDRESS(3+$AM239,4,,,"var")),NULL)</f>
        <v>0.09</v>
      </c>
      <c r="AQ239" s="61" t="str" cm="1">
        <f t="array" aca="1" ref="AQ239" ca="1">IF(INDIRECT(ADDRESS(3+$AM239,5,,,"var"))&lt;&gt;"&lt;=&gt;",INDIRECT(ADDRESS(3+$AM239,5,,,"var")),NULL)</f>
        <v>&lt;</v>
      </c>
      <c r="AR239" s="61" cm="1">
        <f t="array" aca="1" ref="AR239" ca="1">IF(INDIRECT(ADDRESS(3+$AM239,6,,,"var"))&lt;&gt;"Fe",INDIRECT(ADDRESS(3+$AM239,6,,,"var")),NULL)</f>
        <v>0.01</v>
      </c>
      <c r="AS239" s="61" t="str" cm="1">
        <f t="array" aca="1" ref="AS239" ca="1">IF(INDIRECT(ADDRESS(3+$AM239,7,,,"var"))&lt;&gt;"&lt;=&gt;",INDIRECT(ADDRESS(3+$AM239,7,,,"var")),NULL)</f>
        <v>&lt;</v>
      </c>
      <c r="AT239" s="61" cm="1">
        <f t="array" aca="1" ref="AT239" ca="1">IF(INDIRECT(ADDRESS(3+$AM239,8,,,"var"))&lt;&gt;"Cu",INDIRECT(ADDRESS(3+$AM239,8,,,"var")),NULL)</f>
        <v>0.01</v>
      </c>
      <c r="AU239" s="61" t="str" cm="1">
        <f t="array" aca="1" ref="AU239" ca="1">IF(INDIRECT(ADDRESS(3+$AM239,9,,,"var"))&lt;&gt;"&lt;=&gt;",INDIRECT(ADDRESS(3+$AM239,9,,,"var")),NULL)</f>
        <v>&lt;</v>
      </c>
      <c r="AV239" s="61" cm="1">
        <f t="array" aca="1" ref="AV239" ca="1">IF(INDIRECT(ADDRESS(3+$AM239,10,,,"var"))&lt;&gt;"Mn",INDIRECT(ADDRESS(3+$AM239,10,,,"var")),NULL)</f>
        <v>0.01</v>
      </c>
      <c r="AW239" s="61" cm="1">
        <f t="array" aca="1" ref="AW239" ca="1">IF(INDIRECT(ADDRESS(3+$AM239,11,,,"var"))&lt;&gt;"&lt;=&gt;",INDIRECT(ADDRESS(3+$AM239,11,,,"var")),NULL)</f>
        <v>0</v>
      </c>
      <c r="AX239" s="61" cm="1">
        <f t="array" aca="1" ref="AX239" ca="1">IF(INDIRECT(ADDRESS(3+$AM239,12,,,"var"))&lt;&gt;"Mg",INDIRECT(ADDRESS(3+$AM239,12,,,"var")),NULL)</f>
        <v>9.1999999999999993</v>
      </c>
      <c r="AY239" s="61" cm="1">
        <f t="array" aca="1" ref="AY239" ca="1">IF(INDIRECT(ADDRESS(3+$AM239,13,,,"var"))&lt;&gt;"&lt;=&gt;",INDIRECT(ADDRESS(3+$AM239,13,,,"var")),NULL)</f>
        <v>0</v>
      </c>
      <c r="AZ239" s="61" cm="1">
        <f t="array" aca="1" ref="AZ239" ca="1">IF(INDIRECT(ADDRESS(3+$AM239,14,,,"var"))&lt;&gt;"Be",INDIRECT(ADDRESS(3+$AM239,14,,,"var")),NULL)</f>
        <v>6.0000000000000001E-3</v>
      </c>
      <c r="BA239" s="61" cm="1">
        <f t="array" aca="1" ref="BA239" ca="1">IF(INDIRECT(ADDRESS(3+$AM239,15,,,"var"))&lt;&gt;"&lt;=&gt;",INDIRECT(ADDRESS(3+$AM239,15,,,"var")),NULL)</f>
        <v>0</v>
      </c>
      <c r="BB239" s="61" cm="1">
        <f t="array" aca="1" ref="BB239" ca="1">IF(INDIRECT(ADDRESS(3+$AM239,16,,,"var"))&lt;&gt;"Zn",INDIRECT(ADDRESS(3+$AM239,16,,,"var")),NULL)</f>
        <v>0.01</v>
      </c>
      <c r="BC239" s="61" cm="1">
        <f t="array" aca="1" ref="BC239" ca="1">IF(INDIRECT(ADDRESS(3+$AM239,17,,,"var"))&lt;&gt;"&lt;=&gt;",INDIRECT(ADDRESS(3+$AM239,17,,,"var")),NULL)</f>
        <v>0</v>
      </c>
      <c r="BD239" s="61" cm="1">
        <f t="array" aca="1" ref="BD239" ca="1">IF(INDIRECT(ADDRESS(3+$AM239,18,,,"var"))&lt;&gt;"Ti",INDIRECT(ADDRESS(3+$AM239,18,,,"var")),NULL)</f>
        <v>0.05</v>
      </c>
      <c r="BE239" s="64" cm="1">
        <f t="array" aca="1" ref="BE239" ca="1">IF(INDIRECT(ADDRESS(3+$AM239,19,,,"var"))&lt;&gt;"D10",INDIRECT(ADDRESS(3+$AM239,19,,,"var")),NULL)</f>
        <v>29.1</v>
      </c>
      <c r="BF239" s="64" cm="1">
        <f t="array" aca="1" ref="BF239" ca="1">IF(INDIRECT(ADDRESS(3+$AM239,20,,,"var"))&lt;&gt;"D50",INDIRECT(ADDRESS(3+$AM239,20,,,"var")),NULL)</f>
        <v>47</v>
      </c>
      <c r="BG239" s="64" cm="1">
        <f t="array" aca="1" ref="BG239" ca="1">IF(INDIRECT(ADDRESS(3+$AM239,21,,,"var"))&lt;&gt;"D90",INDIRECT(ADDRESS(3+$AM239,21,,,"var")),NULL)</f>
        <v>74.5</v>
      </c>
      <c r="BH239" s="64" cm="1">
        <f t="array" aca="1" ref="BH239" ca="1">IF(INDIRECT(ADDRESS(3+$AM239,22,,,"var"))&lt;&gt;"Carney Funnel (s/50g)",INDIRECT(ADDRESS(3+$AM239,22,,,"var")),NULL)</f>
        <v>16</v>
      </c>
      <c r="BI239" s="64" cm="1">
        <f t="array" aca="1" ref="BI239" ca="1">IF(INDIRECT(ADDRESS(3+$AM239,23,,,"var"))&lt;&gt;"Schuttdichte",INDIRECT(ADDRESS(3+$AM239,23,,,"var")),NULL)</f>
        <v>1.28</v>
      </c>
      <c r="BJ239" s="64" cm="1">
        <f t="array" aca="1" ref="BJ239" ca="1">IF(INDIRECT(ADDRESS(3+$AM239,24,,,"var"))&lt;&gt;"Klopfdichte",INDIRECT(ADDRESS(3+$AM239,24,,,"var")),NULL)</f>
        <v>1.61</v>
      </c>
      <c r="BK239" s="81" t="s">
        <v>108</v>
      </c>
      <c r="BM239" s="81"/>
      <c r="BO239"/>
    </row>
    <row r="240" spans="1:67">
      <c r="A240" s="12">
        <v>1</v>
      </c>
      <c r="B240" s="13">
        <v>23</v>
      </c>
      <c r="C240" s="28" t="str">
        <f>var!Z$3</f>
        <v>Concept Laser m2</v>
      </c>
      <c r="D240" s="66" t="str">
        <f>var!AG$3</f>
        <v>Concept Laser parameter dev.</v>
      </c>
      <c r="E240" s="6">
        <v>375</v>
      </c>
      <c r="F240" s="6">
        <v>1500</v>
      </c>
      <c r="G240" s="6">
        <v>60</v>
      </c>
      <c r="H240" s="6">
        <v>0.08</v>
      </c>
      <c r="I240" s="81"/>
      <c r="J240" t="str">
        <f>var!AD$2</f>
        <v>Density cube</v>
      </c>
      <c r="L240" s="12"/>
      <c r="M240" s="28" t="str">
        <f>var!AF$2</f>
        <v>Stripes</v>
      </c>
      <c r="N240" s="12"/>
      <c r="O240" s="12"/>
      <c r="P240" s="12"/>
      <c r="Q240" s="6">
        <v>0.01</v>
      </c>
      <c r="R240" s="6">
        <v>80</v>
      </c>
      <c r="S240" s="6">
        <v>5</v>
      </c>
      <c r="T240" s="6">
        <v>1</v>
      </c>
      <c r="U240" s="6">
        <v>79</v>
      </c>
      <c r="V240" s="6">
        <v>0.1</v>
      </c>
      <c r="W240" s="6"/>
      <c r="X240" s="6"/>
      <c r="Y240" s="12"/>
      <c r="Z240" s="12"/>
      <c r="AA240" s="12"/>
      <c r="AB240" s="12"/>
      <c r="AC240" s="12"/>
      <c r="AD240" s="12"/>
      <c r="AE240" s="12"/>
      <c r="AF240" s="12"/>
      <c r="AG240" s="6"/>
      <c r="AH240" s="23">
        <f t="shared" si="6"/>
        <v>25.92</v>
      </c>
      <c r="AI240" s="23">
        <f t="shared" si="7"/>
        <v>52.083333333333329</v>
      </c>
      <c r="AJ240" s="12"/>
      <c r="AK240" s="14"/>
      <c r="AL240" s="81" t="str" cm="1">
        <f t="array" aca="1" ref="AL240" ca="1">IF(INDIRECT(ADDRESS(3+AM240,2,,,"var"))&lt;&gt;"Name of powder",INDIRECT(ADDRESS(3+AM240,2,,,"var")),NULL)</f>
        <v>AlMgty80</v>
      </c>
      <c r="AM240" s="17">
        <v>2</v>
      </c>
      <c r="AN240" s="12">
        <v>0</v>
      </c>
      <c r="AO240" s="61" cm="1">
        <f t="array" aca="1" ref="AO240" ca="1">IF(INDIRECT(ADDRESS(3+$AM240,3,,,"var"))&lt;&gt;"&lt;=&gt;",INDIRECT(ADDRESS(3+$AM240,3,,,"var")),NULL)</f>
        <v>0</v>
      </c>
      <c r="AP240" s="61" cm="1">
        <f t="array" aca="1" ref="AP240" ca="1">IF(INDIRECT(ADDRESS(3+$AM240,4,,,"var"))&lt;&gt;"Si",INDIRECT(ADDRESS(3+$AM240,4,,,"var")),NULL)</f>
        <v>0.09</v>
      </c>
      <c r="AQ240" s="61" t="str" cm="1">
        <f t="array" aca="1" ref="AQ240" ca="1">IF(INDIRECT(ADDRESS(3+$AM240,5,,,"var"))&lt;&gt;"&lt;=&gt;",INDIRECT(ADDRESS(3+$AM240,5,,,"var")),NULL)</f>
        <v>&lt;</v>
      </c>
      <c r="AR240" s="61" cm="1">
        <f t="array" aca="1" ref="AR240" ca="1">IF(INDIRECT(ADDRESS(3+$AM240,6,,,"var"))&lt;&gt;"Fe",INDIRECT(ADDRESS(3+$AM240,6,,,"var")),NULL)</f>
        <v>0.01</v>
      </c>
      <c r="AS240" s="61" t="str" cm="1">
        <f t="array" aca="1" ref="AS240" ca="1">IF(INDIRECT(ADDRESS(3+$AM240,7,,,"var"))&lt;&gt;"&lt;=&gt;",INDIRECT(ADDRESS(3+$AM240,7,,,"var")),NULL)</f>
        <v>&lt;</v>
      </c>
      <c r="AT240" s="61" cm="1">
        <f t="array" aca="1" ref="AT240" ca="1">IF(INDIRECT(ADDRESS(3+$AM240,8,,,"var"))&lt;&gt;"Cu",INDIRECT(ADDRESS(3+$AM240,8,,,"var")),NULL)</f>
        <v>0.01</v>
      </c>
      <c r="AU240" s="61" t="str" cm="1">
        <f t="array" aca="1" ref="AU240" ca="1">IF(INDIRECT(ADDRESS(3+$AM240,9,,,"var"))&lt;&gt;"&lt;=&gt;",INDIRECT(ADDRESS(3+$AM240,9,,,"var")),NULL)</f>
        <v>&lt;</v>
      </c>
      <c r="AV240" s="61" cm="1">
        <f t="array" aca="1" ref="AV240" ca="1">IF(INDIRECT(ADDRESS(3+$AM240,10,,,"var"))&lt;&gt;"Mn",INDIRECT(ADDRESS(3+$AM240,10,,,"var")),NULL)</f>
        <v>0.01</v>
      </c>
      <c r="AW240" s="61" cm="1">
        <f t="array" aca="1" ref="AW240" ca="1">IF(INDIRECT(ADDRESS(3+$AM240,11,,,"var"))&lt;&gt;"&lt;=&gt;",INDIRECT(ADDRESS(3+$AM240,11,,,"var")),NULL)</f>
        <v>0</v>
      </c>
      <c r="AX240" s="61" cm="1">
        <f t="array" aca="1" ref="AX240" ca="1">IF(INDIRECT(ADDRESS(3+$AM240,12,,,"var"))&lt;&gt;"Mg",INDIRECT(ADDRESS(3+$AM240,12,,,"var")),NULL)</f>
        <v>9.1999999999999993</v>
      </c>
      <c r="AY240" s="61" cm="1">
        <f t="array" aca="1" ref="AY240" ca="1">IF(INDIRECT(ADDRESS(3+$AM240,13,,,"var"))&lt;&gt;"&lt;=&gt;",INDIRECT(ADDRESS(3+$AM240,13,,,"var")),NULL)</f>
        <v>0</v>
      </c>
      <c r="AZ240" s="61" cm="1">
        <f t="array" aca="1" ref="AZ240" ca="1">IF(INDIRECT(ADDRESS(3+$AM240,14,,,"var"))&lt;&gt;"Be",INDIRECT(ADDRESS(3+$AM240,14,,,"var")),NULL)</f>
        <v>6.0000000000000001E-3</v>
      </c>
      <c r="BA240" s="61" cm="1">
        <f t="array" aca="1" ref="BA240" ca="1">IF(INDIRECT(ADDRESS(3+$AM240,15,,,"var"))&lt;&gt;"&lt;=&gt;",INDIRECT(ADDRESS(3+$AM240,15,,,"var")),NULL)</f>
        <v>0</v>
      </c>
      <c r="BB240" s="61" cm="1">
        <f t="array" aca="1" ref="BB240" ca="1">IF(INDIRECT(ADDRESS(3+$AM240,16,,,"var"))&lt;&gt;"Zn",INDIRECT(ADDRESS(3+$AM240,16,,,"var")),NULL)</f>
        <v>0.01</v>
      </c>
      <c r="BC240" s="61" cm="1">
        <f t="array" aca="1" ref="BC240" ca="1">IF(INDIRECT(ADDRESS(3+$AM240,17,,,"var"))&lt;&gt;"&lt;=&gt;",INDIRECT(ADDRESS(3+$AM240,17,,,"var")),NULL)</f>
        <v>0</v>
      </c>
      <c r="BD240" s="61" cm="1">
        <f t="array" aca="1" ref="BD240" ca="1">IF(INDIRECT(ADDRESS(3+$AM240,18,,,"var"))&lt;&gt;"Ti",INDIRECT(ADDRESS(3+$AM240,18,,,"var")),NULL)</f>
        <v>0.05</v>
      </c>
      <c r="BE240" s="64" cm="1">
        <f t="array" aca="1" ref="BE240" ca="1">IF(INDIRECT(ADDRESS(3+$AM240,19,,,"var"))&lt;&gt;"D10",INDIRECT(ADDRESS(3+$AM240,19,,,"var")),NULL)</f>
        <v>29.1</v>
      </c>
      <c r="BF240" s="64" cm="1">
        <f t="array" aca="1" ref="BF240" ca="1">IF(INDIRECT(ADDRESS(3+$AM240,20,,,"var"))&lt;&gt;"D50",INDIRECT(ADDRESS(3+$AM240,20,,,"var")),NULL)</f>
        <v>47</v>
      </c>
      <c r="BG240" s="64" cm="1">
        <f t="array" aca="1" ref="BG240" ca="1">IF(INDIRECT(ADDRESS(3+$AM240,21,,,"var"))&lt;&gt;"D90",INDIRECT(ADDRESS(3+$AM240,21,,,"var")),NULL)</f>
        <v>74.5</v>
      </c>
      <c r="BH240" s="64" cm="1">
        <f t="array" aca="1" ref="BH240" ca="1">IF(INDIRECT(ADDRESS(3+$AM240,22,,,"var"))&lt;&gt;"Carney Funnel (s/50g)",INDIRECT(ADDRESS(3+$AM240,22,,,"var")),NULL)</f>
        <v>16</v>
      </c>
      <c r="BI240" s="64" cm="1">
        <f t="array" aca="1" ref="BI240" ca="1">IF(INDIRECT(ADDRESS(3+$AM240,23,,,"var"))&lt;&gt;"Schuttdichte",INDIRECT(ADDRESS(3+$AM240,23,,,"var")),NULL)</f>
        <v>1.28</v>
      </c>
      <c r="BJ240" s="64" cm="1">
        <f t="array" aca="1" ref="BJ240" ca="1">IF(INDIRECT(ADDRESS(3+$AM240,24,,,"var"))&lt;&gt;"Klopfdichte",INDIRECT(ADDRESS(3+$AM240,24,,,"var")),NULL)</f>
        <v>1.61</v>
      </c>
      <c r="BK240" s="81" t="s">
        <v>108</v>
      </c>
      <c r="BM240" s="81"/>
      <c r="BO240"/>
    </row>
    <row r="241" spans="1:67">
      <c r="A241" s="12">
        <v>1</v>
      </c>
      <c r="B241" s="13">
        <v>24</v>
      </c>
      <c r="C241" s="81" t="str">
        <f>var!Z$3</f>
        <v>Concept Laser m2</v>
      </c>
      <c r="D241" s="81" t="str">
        <f>var!AG$3</f>
        <v>Concept Laser parameter dev.</v>
      </c>
      <c r="E241" s="6"/>
      <c r="F241" s="6"/>
      <c r="G241" s="6"/>
      <c r="H241" s="6"/>
      <c r="I241" s="81"/>
      <c r="J241" s="81"/>
      <c r="K241" s="81"/>
      <c r="L241" s="12"/>
      <c r="M241" s="81"/>
      <c r="N241" s="12"/>
      <c r="O241" s="12"/>
      <c r="P241" s="12"/>
      <c r="Q241" s="6"/>
      <c r="R241" s="6"/>
      <c r="S241" s="6"/>
      <c r="T241" s="6"/>
      <c r="U241" s="6"/>
      <c r="V241" s="6"/>
      <c r="W241" s="6"/>
      <c r="X241" s="6"/>
      <c r="Y241" s="12"/>
      <c r="Z241" s="12"/>
      <c r="AA241" s="12"/>
      <c r="AB241" s="12"/>
      <c r="AC241" s="12"/>
      <c r="AD241" s="12"/>
      <c r="AE241" s="12"/>
      <c r="AF241" s="12"/>
      <c r="AG241" s="6"/>
      <c r="AH241" s="81">
        <f t="shared" si="6"/>
        <v>0</v>
      </c>
      <c r="AI241" s="81" t="e">
        <f t="shared" si="7"/>
        <v>#DIV/0!</v>
      </c>
      <c r="AJ241" s="12"/>
      <c r="AK241" s="14"/>
      <c r="AL241" s="28" t="str" cm="1">
        <f t="array" aca="1" ref="AL241" ca="1">IF(INDIRECT(ADDRESS(3+AM241,2,,,"var"))&lt;&gt;"Name of powder",INDIRECT(ADDRESS(3+AM241,2,,,"var")),NULL)</f>
        <v>AlMgty80</v>
      </c>
      <c r="AM241" s="17">
        <v>2</v>
      </c>
      <c r="AN241" s="12">
        <v>0</v>
      </c>
      <c r="AO241" s="61" cm="1">
        <f t="array" aca="1" ref="AO241" ca="1">IF(INDIRECT(ADDRESS(3+$AM241,3,,,"var"))&lt;&gt;"&lt;=&gt;",INDIRECT(ADDRESS(3+$AM241,3,,,"var")),NULL)</f>
        <v>0</v>
      </c>
      <c r="AP241" s="61" cm="1">
        <f t="array" aca="1" ref="AP241" ca="1">IF(INDIRECT(ADDRESS(3+$AM241,4,,,"var"))&lt;&gt;"Si",INDIRECT(ADDRESS(3+$AM241,4,,,"var")),NULL)</f>
        <v>0.09</v>
      </c>
      <c r="AQ241" s="61" t="str" cm="1">
        <f t="array" aca="1" ref="AQ241" ca="1">IF(INDIRECT(ADDRESS(3+$AM241,5,,,"var"))&lt;&gt;"&lt;=&gt;",INDIRECT(ADDRESS(3+$AM241,5,,,"var")),NULL)</f>
        <v>&lt;</v>
      </c>
      <c r="AR241" s="61" cm="1">
        <f t="array" aca="1" ref="AR241" ca="1">IF(INDIRECT(ADDRESS(3+$AM241,6,,,"var"))&lt;&gt;"Fe",INDIRECT(ADDRESS(3+$AM241,6,,,"var")),NULL)</f>
        <v>0.01</v>
      </c>
      <c r="AS241" s="61" t="str" cm="1">
        <f t="array" aca="1" ref="AS241" ca="1">IF(INDIRECT(ADDRESS(3+$AM241,7,,,"var"))&lt;&gt;"&lt;=&gt;",INDIRECT(ADDRESS(3+$AM241,7,,,"var")),NULL)</f>
        <v>&lt;</v>
      </c>
      <c r="AT241" s="61" cm="1">
        <f t="array" aca="1" ref="AT241" ca="1">IF(INDIRECT(ADDRESS(3+$AM241,8,,,"var"))&lt;&gt;"Cu",INDIRECT(ADDRESS(3+$AM241,8,,,"var")),NULL)</f>
        <v>0.01</v>
      </c>
      <c r="AU241" s="61" t="str" cm="1">
        <f t="array" aca="1" ref="AU241" ca="1">IF(INDIRECT(ADDRESS(3+$AM241,9,,,"var"))&lt;&gt;"&lt;=&gt;",INDIRECT(ADDRESS(3+$AM241,9,,,"var")),NULL)</f>
        <v>&lt;</v>
      </c>
      <c r="AV241" s="61" cm="1">
        <f t="array" aca="1" ref="AV241" ca="1">IF(INDIRECT(ADDRESS(3+$AM241,10,,,"var"))&lt;&gt;"Mn",INDIRECT(ADDRESS(3+$AM241,10,,,"var")),NULL)</f>
        <v>0.01</v>
      </c>
      <c r="AW241" s="61" cm="1">
        <f t="array" aca="1" ref="AW241" ca="1">IF(INDIRECT(ADDRESS(3+$AM241,11,,,"var"))&lt;&gt;"&lt;=&gt;",INDIRECT(ADDRESS(3+$AM241,11,,,"var")),NULL)</f>
        <v>0</v>
      </c>
      <c r="AX241" s="61" cm="1">
        <f t="array" aca="1" ref="AX241" ca="1">IF(INDIRECT(ADDRESS(3+$AM241,12,,,"var"))&lt;&gt;"Mg",INDIRECT(ADDRESS(3+$AM241,12,,,"var")),NULL)</f>
        <v>9.1999999999999993</v>
      </c>
      <c r="AY241" s="61" cm="1">
        <f t="array" aca="1" ref="AY241" ca="1">IF(INDIRECT(ADDRESS(3+$AM241,13,,,"var"))&lt;&gt;"&lt;=&gt;",INDIRECT(ADDRESS(3+$AM241,13,,,"var")),NULL)</f>
        <v>0</v>
      </c>
      <c r="AZ241" s="61" cm="1">
        <f t="array" aca="1" ref="AZ241" ca="1">IF(INDIRECT(ADDRESS(3+$AM241,14,,,"var"))&lt;&gt;"Be",INDIRECT(ADDRESS(3+$AM241,14,,,"var")),NULL)</f>
        <v>6.0000000000000001E-3</v>
      </c>
      <c r="BA241" s="61" cm="1">
        <f t="array" aca="1" ref="BA241" ca="1">IF(INDIRECT(ADDRESS(3+$AM241,15,,,"var"))&lt;&gt;"&lt;=&gt;",INDIRECT(ADDRESS(3+$AM241,15,,,"var")),NULL)</f>
        <v>0</v>
      </c>
      <c r="BB241" s="61" cm="1">
        <f t="array" aca="1" ref="BB241" ca="1">IF(INDIRECT(ADDRESS(3+$AM241,16,,,"var"))&lt;&gt;"Zn",INDIRECT(ADDRESS(3+$AM241,16,,,"var")),NULL)</f>
        <v>0.01</v>
      </c>
      <c r="BC241" s="61" cm="1">
        <f t="array" aca="1" ref="BC241" ca="1">IF(INDIRECT(ADDRESS(3+$AM241,17,,,"var"))&lt;&gt;"&lt;=&gt;",INDIRECT(ADDRESS(3+$AM241,17,,,"var")),NULL)</f>
        <v>0</v>
      </c>
      <c r="BD241" s="61" cm="1">
        <f t="array" aca="1" ref="BD241" ca="1">IF(INDIRECT(ADDRESS(3+$AM241,18,,,"var"))&lt;&gt;"Ti",INDIRECT(ADDRESS(3+$AM241,18,,,"var")),NULL)</f>
        <v>0.05</v>
      </c>
      <c r="BE241" s="64" cm="1">
        <f t="array" aca="1" ref="BE241" ca="1">IF(INDIRECT(ADDRESS(3+$AM241,19,,,"var"))&lt;&gt;"D10",INDIRECT(ADDRESS(3+$AM241,19,,,"var")),NULL)</f>
        <v>29.1</v>
      </c>
      <c r="BF241" s="64" cm="1">
        <f t="array" aca="1" ref="BF241" ca="1">IF(INDIRECT(ADDRESS(3+$AM241,20,,,"var"))&lt;&gt;"D50",INDIRECT(ADDRESS(3+$AM241,20,,,"var")),NULL)</f>
        <v>47</v>
      </c>
      <c r="BG241" s="64" cm="1">
        <f t="array" aca="1" ref="BG241" ca="1">IF(INDIRECT(ADDRESS(3+$AM241,21,,,"var"))&lt;&gt;"D90",INDIRECT(ADDRESS(3+$AM241,21,,,"var")),NULL)</f>
        <v>74.5</v>
      </c>
      <c r="BH241" s="64" cm="1">
        <f t="array" aca="1" ref="BH241" ca="1">IF(INDIRECT(ADDRESS(3+$AM241,22,,,"var"))&lt;&gt;"Carney Funnel (s/50g)",INDIRECT(ADDRESS(3+$AM241,22,,,"var")),NULL)</f>
        <v>16</v>
      </c>
      <c r="BI241" s="64" cm="1">
        <f t="array" aca="1" ref="BI241" ca="1">IF(INDIRECT(ADDRESS(3+$AM241,23,,,"var"))&lt;&gt;"Schuttdichte",INDIRECT(ADDRESS(3+$AM241,23,,,"var")),NULL)</f>
        <v>1.28</v>
      </c>
      <c r="BJ241" s="64" cm="1">
        <f t="array" aca="1" ref="BJ241" ca="1">IF(INDIRECT(ADDRESS(3+$AM241,24,,,"var"))&lt;&gt;"Klopfdichte",INDIRECT(ADDRESS(3+$AM241,24,,,"var")),NULL)</f>
        <v>1.61</v>
      </c>
      <c r="BK241" s="81" t="s">
        <v>108</v>
      </c>
      <c r="BM241" s="65"/>
      <c r="BO241"/>
    </row>
    <row r="242" spans="1:67">
      <c r="A242" s="12">
        <v>1</v>
      </c>
      <c r="B242" s="13">
        <v>25</v>
      </c>
      <c r="C242" s="81" t="str">
        <f>var!Z$3</f>
        <v>Concept Laser m2</v>
      </c>
      <c r="D242" s="81" t="str">
        <f>var!AG$3</f>
        <v>Concept Laser parameter dev.</v>
      </c>
      <c r="E242" s="6">
        <v>375</v>
      </c>
      <c r="F242" s="6">
        <v>1500</v>
      </c>
      <c r="G242" s="6">
        <v>60</v>
      </c>
      <c r="H242" s="6">
        <v>0.08</v>
      </c>
      <c r="I242" s="81"/>
      <c r="J242" s="81" t="str">
        <f>var!AD$2</f>
        <v>Density cube</v>
      </c>
      <c r="K242" s="81"/>
      <c r="L242" s="12"/>
      <c r="M242" s="81" t="str">
        <f>var!AF$2</f>
        <v>Stripes</v>
      </c>
      <c r="N242" s="12"/>
      <c r="O242" s="12"/>
      <c r="P242" s="12"/>
      <c r="Q242" s="6">
        <v>0.01</v>
      </c>
      <c r="R242" s="6">
        <v>80</v>
      </c>
      <c r="S242" s="6">
        <v>5</v>
      </c>
      <c r="T242" s="6">
        <v>1</v>
      </c>
      <c r="U242" s="6">
        <v>79</v>
      </c>
      <c r="V242" s="6">
        <v>0.1</v>
      </c>
      <c r="W242" s="6"/>
      <c r="X242" s="6"/>
      <c r="Y242" s="12"/>
      <c r="Z242" s="12"/>
      <c r="AA242" s="12"/>
      <c r="AB242" s="12"/>
      <c r="AC242" s="12"/>
      <c r="AD242" s="12"/>
      <c r="AE242" s="12"/>
      <c r="AF242" s="12"/>
      <c r="AG242" s="6"/>
      <c r="AH242" s="81">
        <f t="shared" si="6"/>
        <v>25.92</v>
      </c>
      <c r="AI242" s="81">
        <f t="shared" si="7"/>
        <v>52.083333333333329</v>
      </c>
      <c r="AJ242" s="12"/>
      <c r="AK242" s="14"/>
      <c r="AL242" s="28" t="str" cm="1">
        <f t="array" aca="1" ref="AL242" ca="1">IF(INDIRECT(ADDRESS(3+AM242,2,,,"var"))&lt;&gt;"Name of powder",INDIRECT(ADDRESS(3+AM242,2,,,"var")),NULL)</f>
        <v>AlMgty80</v>
      </c>
      <c r="AM242" s="17">
        <v>2</v>
      </c>
      <c r="AN242" s="12">
        <v>0</v>
      </c>
      <c r="AO242" s="61" cm="1">
        <f t="array" aca="1" ref="AO242" ca="1">IF(INDIRECT(ADDRESS(3+$AM242,3,,,"var"))&lt;&gt;"&lt;=&gt;",INDIRECT(ADDRESS(3+$AM242,3,,,"var")),NULL)</f>
        <v>0</v>
      </c>
      <c r="AP242" s="61" cm="1">
        <f t="array" aca="1" ref="AP242" ca="1">IF(INDIRECT(ADDRESS(3+$AM242,4,,,"var"))&lt;&gt;"Si",INDIRECT(ADDRESS(3+$AM242,4,,,"var")),NULL)</f>
        <v>0.09</v>
      </c>
      <c r="AQ242" s="61" t="str" cm="1">
        <f t="array" aca="1" ref="AQ242" ca="1">IF(INDIRECT(ADDRESS(3+$AM242,5,,,"var"))&lt;&gt;"&lt;=&gt;",INDIRECT(ADDRESS(3+$AM242,5,,,"var")),NULL)</f>
        <v>&lt;</v>
      </c>
      <c r="AR242" s="61" cm="1">
        <f t="array" aca="1" ref="AR242" ca="1">IF(INDIRECT(ADDRESS(3+$AM242,6,,,"var"))&lt;&gt;"Fe",INDIRECT(ADDRESS(3+$AM242,6,,,"var")),NULL)</f>
        <v>0.01</v>
      </c>
      <c r="AS242" s="61" t="str" cm="1">
        <f t="array" aca="1" ref="AS242" ca="1">IF(INDIRECT(ADDRESS(3+$AM242,7,,,"var"))&lt;&gt;"&lt;=&gt;",INDIRECT(ADDRESS(3+$AM242,7,,,"var")),NULL)</f>
        <v>&lt;</v>
      </c>
      <c r="AT242" s="61" cm="1">
        <f t="array" aca="1" ref="AT242" ca="1">IF(INDIRECT(ADDRESS(3+$AM242,8,,,"var"))&lt;&gt;"Cu",INDIRECT(ADDRESS(3+$AM242,8,,,"var")),NULL)</f>
        <v>0.01</v>
      </c>
      <c r="AU242" s="61" t="str" cm="1">
        <f t="array" aca="1" ref="AU242" ca="1">IF(INDIRECT(ADDRESS(3+$AM242,9,,,"var"))&lt;&gt;"&lt;=&gt;",INDIRECT(ADDRESS(3+$AM242,9,,,"var")),NULL)</f>
        <v>&lt;</v>
      </c>
      <c r="AV242" s="61" cm="1">
        <f t="array" aca="1" ref="AV242" ca="1">IF(INDIRECT(ADDRESS(3+$AM242,10,,,"var"))&lt;&gt;"Mn",INDIRECT(ADDRESS(3+$AM242,10,,,"var")),NULL)</f>
        <v>0.01</v>
      </c>
      <c r="AW242" s="61" cm="1">
        <f t="array" aca="1" ref="AW242" ca="1">IF(INDIRECT(ADDRESS(3+$AM242,11,,,"var"))&lt;&gt;"&lt;=&gt;",INDIRECT(ADDRESS(3+$AM242,11,,,"var")),NULL)</f>
        <v>0</v>
      </c>
      <c r="AX242" s="61" cm="1">
        <f t="array" aca="1" ref="AX242" ca="1">IF(INDIRECT(ADDRESS(3+$AM242,12,,,"var"))&lt;&gt;"Mg",INDIRECT(ADDRESS(3+$AM242,12,,,"var")),NULL)</f>
        <v>9.1999999999999993</v>
      </c>
      <c r="AY242" s="61" cm="1">
        <f t="array" aca="1" ref="AY242" ca="1">IF(INDIRECT(ADDRESS(3+$AM242,13,,,"var"))&lt;&gt;"&lt;=&gt;",INDIRECT(ADDRESS(3+$AM242,13,,,"var")),NULL)</f>
        <v>0</v>
      </c>
      <c r="AZ242" s="61" cm="1">
        <f t="array" aca="1" ref="AZ242" ca="1">IF(INDIRECT(ADDRESS(3+$AM242,14,,,"var"))&lt;&gt;"Be",INDIRECT(ADDRESS(3+$AM242,14,,,"var")),NULL)</f>
        <v>6.0000000000000001E-3</v>
      </c>
      <c r="BA242" s="61" cm="1">
        <f t="array" aca="1" ref="BA242" ca="1">IF(INDIRECT(ADDRESS(3+$AM242,15,,,"var"))&lt;&gt;"&lt;=&gt;",INDIRECT(ADDRESS(3+$AM242,15,,,"var")),NULL)</f>
        <v>0</v>
      </c>
      <c r="BB242" s="61" cm="1">
        <f t="array" aca="1" ref="BB242" ca="1">IF(INDIRECT(ADDRESS(3+$AM242,16,,,"var"))&lt;&gt;"Zn",INDIRECT(ADDRESS(3+$AM242,16,,,"var")),NULL)</f>
        <v>0.01</v>
      </c>
      <c r="BC242" s="61" cm="1">
        <f t="array" aca="1" ref="BC242" ca="1">IF(INDIRECT(ADDRESS(3+$AM242,17,,,"var"))&lt;&gt;"&lt;=&gt;",INDIRECT(ADDRESS(3+$AM242,17,,,"var")),NULL)</f>
        <v>0</v>
      </c>
      <c r="BD242" s="61" cm="1">
        <f t="array" aca="1" ref="BD242" ca="1">IF(INDIRECT(ADDRESS(3+$AM242,18,,,"var"))&lt;&gt;"Ti",INDIRECT(ADDRESS(3+$AM242,18,,,"var")),NULL)</f>
        <v>0.05</v>
      </c>
      <c r="BE242" s="64" cm="1">
        <f t="array" aca="1" ref="BE242" ca="1">IF(INDIRECT(ADDRESS(3+$AM242,19,,,"var"))&lt;&gt;"D10",INDIRECT(ADDRESS(3+$AM242,19,,,"var")),NULL)</f>
        <v>29.1</v>
      </c>
      <c r="BF242" s="64" cm="1">
        <f t="array" aca="1" ref="BF242" ca="1">IF(INDIRECT(ADDRESS(3+$AM242,20,,,"var"))&lt;&gt;"D50",INDIRECT(ADDRESS(3+$AM242,20,,,"var")),NULL)</f>
        <v>47</v>
      </c>
      <c r="BG242" s="64" cm="1">
        <f t="array" aca="1" ref="BG242" ca="1">IF(INDIRECT(ADDRESS(3+$AM242,21,,,"var"))&lt;&gt;"D90",INDIRECT(ADDRESS(3+$AM242,21,,,"var")),NULL)</f>
        <v>74.5</v>
      </c>
      <c r="BH242" s="64" cm="1">
        <f t="array" aca="1" ref="BH242" ca="1">IF(INDIRECT(ADDRESS(3+$AM242,22,,,"var"))&lt;&gt;"Carney Funnel (s/50g)",INDIRECT(ADDRESS(3+$AM242,22,,,"var")),NULL)</f>
        <v>16</v>
      </c>
      <c r="BI242" s="64" cm="1">
        <f t="array" aca="1" ref="BI242" ca="1">IF(INDIRECT(ADDRESS(3+$AM242,23,,,"var"))&lt;&gt;"Schuttdichte",INDIRECT(ADDRESS(3+$AM242,23,,,"var")),NULL)</f>
        <v>1.28</v>
      </c>
      <c r="BJ242" s="64" cm="1">
        <f t="array" aca="1" ref="BJ242" ca="1">IF(INDIRECT(ADDRESS(3+$AM242,24,,,"var"))&lt;&gt;"Klopfdichte",INDIRECT(ADDRESS(3+$AM242,24,,,"var")),NULL)</f>
        <v>1.61</v>
      </c>
      <c r="BK242" s="81" t="s">
        <v>108</v>
      </c>
      <c r="BM242" s="81"/>
      <c r="BO242"/>
    </row>
    <row r="243" spans="1:67">
      <c r="A243" s="12">
        <v>1</v>
      </c>
      <c r="B243" s="13">
        <v>26</v>
      </c>
      <c r="C243" s="81" t="str">
        <f>var!Z$3</f>
        <v>Concept Laser m2</v>
      </c>
      <c r="D243" s="81" t="str">
        <f>var!AG$3</f>
        <v>Concept Laser parameter dev.</v>
      </c>
      <c r="E243" s="6">
        <v>375</v>
      </c>
      <c r="F243" s="6">
        <v>1500</v>
      </c>
      <c r="G243" s="6">
        <v>60</v>
      </c>
      <c r="H243" s="6">
        <v>0.08</v>
      </c>
      <c r="I243" s="81"/>
      <c r="J243" s="81" t="str">
        <f>var!AD$2</f>
        <v>Density cube</v>
      </c>
      <c r="K243" s="81"/>
      <c r="L243" s="12"/>
      <c r="M243" s="81" t="str">
        <f>var!AF$2</f>
        <v>Stripes</v>
      </c>
      <c r="N243" s="12"/>
      <c r="O243" s="12"/>
      <c r="P243" s="12"/>
      <c r="Q243" s="6">
        <v>0.01</v>
      </c>
      <c r="R243" s="6">
        <v>80</v>
      </c>
      <c r="S243" s="6">
        <v>5</v>
      </c>
      <c r="T243" s="6">
        <v>1</v>
      </c>
      <c r="U243" s="6">
        <v>79</v>
      </c>
      <c r="V243" s="6">
        <v>0.1</v>
      </c>
      <c r="W243" s="6"/>
      <c r="X243" s="6"/>
      <c r="Y243" s="12"/>
      <c r="Z243" s="12"/>
      <c r="AA243" s="12"/>
      <c r="AB243" s="12"/>
      <c r="AC243" s="12"/>
      <c r="AD243" s="12"/>
      <c r="AE243" s="12"/>
      <c r="AF243" s="12"/>
      <c r="AG243" s="6"/>
      <c r="AH243" s="81">
        <f t="shared" si="6"/>
        <v>25.92</v>
      </c>
      <c r="AI243" s="81">
        <f t="shared" si="7"/>
        <v>52.083333333333329</v>
      </c>
      <c r="AJ243" s="12"/>
      <c r="AK243" s="14"/>
      <c r="AL243" s="28" t="str" cm="1">
        <f t="array" aca="1" ref="AL243" ca="1">IF(INDIRECT(ADDRESS(3+AM243,2,,,"var"))&lt;&gt;"Name of powder",INDIRECT(ADDRESS(3+AM243,2,,,"var")),NULL)</f>
        <v>AlMgty80</v>
      </c>
      <c r="AM243" s="17">
        <v>2</v>
      </c>
      <c r="AN243" s="12">
        <v>0</v>
      </c>
      <c r="AO243" s="61" cm="1">
        <f t="array" aca="1" ref="AO243" ca="1">IF(INDIRECT(ADDRESS(3+$AM243,3,,,"var"))&lt;&gt;"&lt;=&gt;",INDIRECT(ADDRESS(3+$AM243,3,,,"var")),NULL)</f>
        <v>0</v>
      </c>
      <c r="AP243" s="61" cm="1">
        <f t="array" aca="1" ref="AP243" ca="1">IF(INDIRECT(ADDRESS(3+$AM243,4,,,"var"))&lt;&gt;"Si",INDIRECT(ADDRESS(3+$AM243,4,,,"var")),NULL)</f>
        <v>0.09</v>
      </c>
      <c r="AQ243" s="61" t="str" cm="1">
        <f t="array" aca="1" ref="AQ243" ca="1">IF(INDIRECT(ADDRESS(3+$AM243,5,,,"var"))&lt;&gt;"&lt;=&gt;",INDIRECT(ADDRESS(3+$AM243,5,,,"var")),NULL)</f>
        <v>&lt;</v>
      </c>
      <c r="AR243" s="61" cm="1">
        <f t="array" aca="1" ref="AR243" ca="1">IF(INDIRECT(ADDRESS(3+$AM243,6,,,"var"))&lt;&gt;"Fe",INDIRECT(ADDRESS(3+$AM243,6,,,"var")),NULL)</f>
        <v>0.01</v>
      </c>
      <c r="AS243" s="61" t="str" cm="1">
        <f t="array" aca="1" ref="AS243" ca="1">IF(INDIRECT(ADDRESS(3+$AM243,7,,,"var"))&lt;&gt;"&lt;=&gt;",INDIRECT(ADDRESS(3+$AM243,7,,,"var")),NULL)</f>
        <v>&lt;</v>
      </c>
      <c r="AT243" s="61" cm="1">
        <f t="array" aca="1" ref="AT243" ca="1">IF(INDIRECT(ADDRESS(3+$AM243,8,,,"var"))&lt;&gt;"Cu",INDIRECT(ADDRESS(3+$AM243,8,,,"var")),NULL)</f>
        <v>0.01</v>
      </c>
      <c r="AU243" s="61" t="str" cm="1">
        <f t="array" aca="1" ref="AU243" ca="1">IF(INDIRECT(ADDRESS(3+$AM243,9,,,"var"))&lt;&gt;"&lt;=&gt;",INDIRECT(ADDRESS(3+$AM243,9,,,"var")),NULL)</f>
        <v>&lt;</v>
      </c>
      <c r="AV243" s="61" cm="1">
        <f t="array" aca="1" ref="AV243" ca="1">IF(INDIRECT(ADDRESS(3+$AM243,10,,,"var"))&lt;&gt;"Mn",INDIRECT(ADDRESS(3+$AM243,10,,,"var")),NULL)</f>
        <v>0.01</v>
      </c>
      <c r="AW243" s="61" cm="1">
        <f t="array" aca="1" ref="AW243" ca="1">IF(INDIRECT(ADDRESS(3+$AM243,11,,,"var"))&lt;&gt;"&lt;=&gt;",INDIRECT(ADDRESS(3+$AM243,11,,,"var")),NULL)</f>
        <v>0</v>
      </c>
      <c r="AX243" s="61" cm="1">
        <f t="array" aca="1" ref="AX243" ca="1">IF(INDIRECT(ADDRESS(3+$AM243,12,,,"var"))&lt;&gt;"Mg",INDIRECT(ADDRESS(3+$AM243,12,,,"var")),NULL)</f>
        <v>9.1999999999999993</v>
      </c>
      <c r="AY243" s="61" cm="1">
        <f t="array" aca="1" ref="AY243" ca="1">IF(INDIRECT(ADDRESS(3+$AM243,13,,,"var"))&lt;&gt;"&lt;=&gt;",INDIRECT(ADDRESS(3+$AM243,13,,,"var")),NULL)</f>
        <v>0</v>
      </c>
      <c r="AZ243" s="61" cm="1">
        <f t="array" aca="1" ref="AZ243" ca="1">IF(INDIRECT(ADDRESS(3+$AM243,14,,,"var"))&lt;&gt;"Be",INDIRECT(ADDRESS(3+$AM243,14,,,"var")),NULL)</f>
        <v>6.0000000000000001E-3</v>
      </c>
      <c r="BA243" s="61" cm="1">
        <f t="array" aca="1" ref="BA243" ca="1">IF(INDIRECT(ADDRESS(3+$AM243,15,,,"var"))&lt;&gt;"&lt;=&gt;",INDIRECT(ADDRESS(3+$AM243,15,,,"var")),NULL)</f>
        <v>0</v>
      </c>
      <c r="BB243" s="61" cm="1">
        <f t="array" aca="1" ref="BB243" ca="1">IF(INDIRECT(ADDRESS(3+$AM243,16,,,"var"))&lt;&gt;"Zn",INDIRECT(ADDRESS(3+$AM243,16,,,"var")),NULL)</f>
        <v>0.01</v>
      </c>
      <c r="BC243" s="61" cm="1">
        <f t="array" aca="1" ref="BC243" ca="1">IF(INDIRECT(ADDRESS(3+$AM243,17,,,"var"))&lt;&gt;"&lt;=&gt;",INDIRECT(ADDRESS(3+$AM243,17,,,"var")),NULL)</f>
        <v>0</v>
      </c>
      <c r="BD243" s="61" cm="1">
        <f t="array" aca="1" ref="BD243" ca="1">IF(INDIRECT(ADDRESS(3+$AM243,18,,,"var"))&lt;&gt;"Ti",INDIRECT(ADDRESS(3+$AM243,18,,,"var")),NULL)</f>
        <v>0.05</v>
      </c>
      <c r="BE243" s="64" cm="1">
        <f t="array" aca="1" ref="BE243" ca="1">IF(INDIRECT(ADDRESS(3+$AM243,19,,,"var"))&lt;&gt;"D10",INDIRECT(ADDRESS(3+$AM243,19,,,"var")),NULL)</f>
        <v>29.1</v>
      </c>
      <c r="BF243" s="64" cm="1">
        <f t="array" aca="1" ref="BF243" ca="1">IF(INDIRECT(ADDRESS(3+$AM243,20,,,"var"))&lt;&gt;"D50",INDIRECT(ADDRESS(3+$AM243,20,,,"var")),NULL)</f>
        <v>47</v>
      </c>
      <c r="BG243" s="64" cm="1">
        <f t="array" aca="1" ref="BG243" ca="1">IF(INDIRECT(ADDRESS(3+$AM243,21,,,"var"))&lt;&gt;"D90",INDIRECT(ADDRESS(3+$AM243,21,,,"var")),NULL)</f>
        <v>74.5</v>
      </c>
      <c r="BH243" s="64" cm="1">
        <f t="array" aca="1" ref="BH243" ca="1">IF(INDIRECT(ADDRESS(3+$AM243,22,,,"var"))&lt;&gt;"Carney Funnel (s/50g)",INDIRECT(ADDRESS(3+$AM243,22,,,"var")),NULL)</f>
        <v>16</v>
      </c>
      <c r="BI243" s="64" cm="1">
        <f t="array" aca="1" ref="BI243" ca="1">IF(INDIRECT(ADDRESS(3+$AM243,23,,,"var"))&lt;&gt;"Schuttdichte",INDIRECT(ADDRESS(3+$AM243,23,,,"var")),NULL)</f>
        <v>1.28</v>
      </c>
      <c r="BJ243" s="64" cm="1">
        <f t="array" aca="1" ref="BJ243" ca="1">IF(INDIRECT(ADDRESS(3+$AM243,24,,,"var"))&lt;&gt;"Klopfdichte",INDIRECT(ADDRESS(3+$AM243,24,,,"var")),NULL)</f>
        <v>1.61</v>
      </c>
      <c r="BK243" s="81" t="s">
        <v>108</v>
      </c>
      <c r="BM243" s="81"/>
      <c r="BO243"/>
    </row>
    <row r="244" spans="1:67">
      <c r="A244" s="12">
        <v>1</v>
      </c>
      <c r="B244" s="13">
        <v>27</v>
      </c>
      <c r="C244" s="81" t="str">
        <f>var!Z$3</f>
        <v>Concept Laser m2</v>
      </c>
      <c r="D244" s="81" t="str">
        <f>var!AG$3</f>
        <v>Concept Laser parameter dev.</v>
      </c>
      <c r="E244" s="6">
        <v>375</v>
      </c>
      <c r="F244" s="6">
        <v>1500</v>
      </c>
      <c r="G244" s="6">
        <v>60</v>
      </c>
      <c r="H244" s="6">
        <v>0.08</v>
      </c>
      <c r="I244" s="81"/>
      <c r="J244" s="81" t="str">
        <f>var!AD$2</f>
        <v>Density cube</v>
      </c>
      <c r="K244" s="81"/>
      <c r="L244" s="12"/>
      <c r="M244" s="81" t="str">
        <f>var!AF$2</f>
        <v>Stripes</v>
      </c>
      <c r="N244" s="12"/>
      <c r="O244" s="12"/>
      <c r="P244" s="12"/>
      <c r="Q244" s="6">
        <v>0.1</v>
      </c>
      <c r="R244" s="6">
        <v>80</v>
      </c>
      <c r="S244" s="6">
        <v>5</v>
      </c>
      <c r="T244" s="6">
        <v>1</v>
      </c>
      <c r="U244" s="6">
        <v>79</v>
      </c>
      <c r="V244" s="6">
        <v>0.1</v>
      </c>
      <c r="W244" s="6">
        <v>80</v>
      </c>
      <c r="X244" s="6">
        <v>0.09</v>
      </c>
      <c r="Y244" s="12"/>
      <c r="Z244" s="12"/>
      <c r="AA244" s="12"/>
      <c r="AB244" s="12"/>
      <c r="AC244" s="12"/>
      <c r="AD244" s="12">
        <v>4</v>
      </c>
      <c r="AE244" s="12">
        <v>0.57899999999999996</v>
      </c>
      <c r="AF244" s="12">
        <v>0.83199999999999363</v>
      </c>
      <c r="AG244" s="6">
        <v>3</v>
      </c>
      <c r="AH244" s="81">
        <f t="shared" si="6"/>
        <v>25.92</v>
      </c>
      <c r="AI244" s="81">
        <f t="shared" si="7"/>
        <v>52.083333333333329</v>
      </c>
      <c r="AJ244" s="12"/>
      <c r="AK244" s="15">
        <f>100-Tabelle1[[#This Row],[Porositaet Flaeche repolished IAPT]]</f>
        <v>99.168000000000006</v>
      </c>
      <c r="AL244" s="81" t="str" cm="1">
        <f t="array" aca="1" ref="AL244" ca="1">IF(INDIRECT(ADDRESS(3+AM244,2,,,"var"))&lt;&gt;"Name of powder",INDIRECT(ADDRESS(3+AM244,2,,,"var")),NULL)</f>
        <v>AlMgty80</v>
      </c>
      <c r="AM244" s="17">
        <v>2</v>
      </c>
      <c r="AN244" s="12">
        <v>0</v>
      </c>
      <c r="AO244" s="61" cm="1">
        <f t="array" aca="1" ref="AO244" ca="1">IF(INDIRECT(ADDRESS(3+$AM244,3,,,"var"))&lt;&gt;"&lt;=&gt;",INDIRECT(ADDRESS(3+$AM244,3,,,"var")),NULL)</f>
        <v>0</v>
      </c>
      <c r="AP244" s="61" cm="1">
        <f t="array" aca="1" ref="AP244" ca="1">IF(INDIRECT(ADDRESS(3+$AM244,4,,,"var"))&lt;&gt;"Si",INDIRECT(ADDRESS(3+$AM244,4,,,"var")),NULL)</f>
        <v>0.09</v>
      </c>
      <c r="AQ244" s="61" t="str" cm="1">
        <f t="array" aca="1" ref="AQ244" ca="1">IF(INDIRECT(ADDRESS(3+$AM244,5,,,"var"))&lt;&gt;"&lt;=&gt;",INDIRECT(ADDRESS(3+$AM244,5,,,"var")),NULL)</f>
        <v>&lt;</v>
      </c>
      <c r="AR244" s="61" cm="1">
        <f t="array" aca="1" ref="AR244" ca="1">IF(INDIRECT(ADDRESS(3+$AM244,6,,,"var"))&lt;&gt;"Fe",INDIRECT(ADDRESS(3+$AM244,6,,,"var")),NULL)</f>
        <v>0.01</v>
      </c>
      <c r="AS244" s="61" t="str" cm="1">
        <f t="array" aca="1" ref="AS244" ca="1">IF(INDIRECT(ADDRESS(3+$AM244,7,,,"var"))&lt;&gt;"&lt;=&gt;",INDIRECT(ADDRESS(3+$AM244,7,,,"var")),NULL)</f>
        <v>&lt;</v>
      </c>
      <c r="AT244" s="61" cm="1">
        <f t="array" aca="1" ref="AT244" ca="1">IF(INDIRECT(ADDRESS(3+$AM244,8,,,"var"))&lt;&gt;"Cu",INDIRECT(ADDRESS(3+$AM244,8,,,"var")),NULL)</f>
        <v>0.01</v>
      </c>
      <c r="AU244" s="61" t="str" cm="1">
        <f t="array" aca="1" ref="AU244" ca="1">IF(INDIRECT(ADDRESS(3+$AM244,9,,,"var"))&lt;&gt;"&lt;=&gt;",INDIRECT(ADDRESS(3+$AM244,9,,,"var")),NULL)</f>
        <v>&lt;</v>
      </c>
      <c r="AV244" s="61" cm="1">
        <f t="array" aca="1" ref="AV244" ca="1">IF(INDIRECT(ADDRESS(3+$AM244,10,,,"var"))&lt;&gt;"Mn",INDIRECT(ADDRESS(3+$AM244,10,,,"var")),NULL)</f>
        <v>0.01</v>
      </c>
      <c r="AW244" s="61" cm="1">
        <f t="array" aca="1" ref="AW244" ca="1">IF(INDIRECT(ADDRESS(3+$AM244,11,,,"var"))&lt;&gt;"&lt;=&gt;",INDIRECT(ADDRESS(3+$AM244,11,,,"var")),NULL)</f>
        <v>0</v>
      </c>
      <c r="AX244" s="61" cm="1">
        <f t="array" aca="1" ref="AX244" ca="1">IF(INDIRECT(ADDRESS(3+$AM244,12,,,"var"))&lt;&gt;"Mg",INDIRECT(ADDRESS(3+$AM244,12,,,"var")),NULL)</f>
        <v>9.1999999999999993</v>
      </c>
      <c r="AY244" s="61" cm="1">
        <f t="array" aca="1" ref="AY244" ca="1">IF(INDIRECT(ADDRESS(3+$AM244,13,,,"var"))&lt;&gt;"&lt;=&gt;",INDIRECT(ADDRESS(3+$AM244,13,,,"var")),NULL)</f>
        <v>0</v>
      </c>
      <c r="AZ244" s="61" cm="1">
        <f t="array" aca="1" ref="AZ244" ca="1">IF(INDIRECT(ADDRESS(3+$AM244,14,,,"var"))&lt;&gt;"Be",INDIRECT(ADDRESS(3+$AM244,14,,,"var")),NULL)</f>
        <v>6.0000000000000001E-3</v>
      </c>
      <c r="BA244" s="61" cm="1">
        <f t="array" aca="1" ref="BA244" ca="1">IF(INDIRECT(ADDRESS(3+$AM244,15,,,"var"))&lt;&gt;"&lt;=&gt;",INDIRECT(ADDRESS(3+$AM244,15,,,"var")),NULL)</f>
        <v>0</v>
      </c>
      <c r="BB244" s="61" cm="1">
        <f t="array" aca="1" ref="BB244" ca="1">IF(INDIRECT(ADDRESS(3+$AM244,16,,,"var"))&lt;&gt;"Zn",INDIRECT(ADDRESS(3+$AM244,16,,,"var")),NULL)</f>
        <v>0.01</v>
      </c>
      <c r="BC244" s="61" cm="1">
        <f t="array" aca="1" ref="BC244" ca="1">IF(INDIRECT(ADDRESS(3+$AM244,17,,,"var"))&lt;&gt;"&lt;=&gt;",INDIRECT(ADDRESS(3+$AM244,17,,,"var")),NULL)</f>
        <v>0</v>
      </c>
      <c r="BD244" s="61" cm="1">
        <f t="array" aca="1" ref="BD244" ca="1">IF(INDIRECT(ADDRESS(3+$AM244,18,,,"var"))&lt;&gt;"Ti",INDIRECT(ADDRESS(3+$AM244,18,,,"var")),NULL)</f>
        <v>0.05</v>
      </c>
      <c r="BE244" s="64" cm="1">
        <f t="array" aca="1" ref="BE244" ca="1">IF(INDIRECT(ADDRESS(3+$AM244,19,,,"var"))&lt;&gt;"D10",INDIRECT(ADDRESS(3+$AM244,19,,,"var")),NULL)</f>
        <v>29.1</v>
      </c>
      <c r="BF244" s="64" cm="1">
        <f t="array" aca="1" ref="BF244" ca="1">IF(INDIRECT(ADDRESS(3+$AM244,20,,,"var"))&lt;&gt;"D50",INDIRECT(ADDRESS(3+$AM244,20,,,"var")),NULL)</f>
        <v>47</v>
      </c>
      <c r="BG244" s="64" cm="1">
        <f t="array" aca="1" ref="BG244" ca="1">IF(INDIRECT(ADDRESS(3+$AM244,21,,,"var"))&lt;&gt;"D90",INDIRECT(ADDRESS(3+$AM244,21,,,"var")),NULL)</f>
        <v>74.5</v>
      </c>
      <c r="BH244" s="64" cm="1">
        <f t="array" aca="1" ref="BH244" ca="1">IF(INDIRECT(ADDRESS(3+$AM244,22,,,"var"))&lt;&gt;"Carney Funnel (s/50g)",INDIRECT(ADDRESS(3+$AM244,22,,,"var")),NULL)</f>
        <v>16</v>
      </c>
      <c r="BI244" s="64" cm="1">
        <f t="array" aca="1" ref="BI244" ca="1">IF(INDIRECT(ADDRESS(3+$AM244,23,,,"var"))&lt;&gt;"Schuttdichte",INDIRECT(ADDRESS(3+$AM244,23,,,"var")),NULL)</f>
        <v>1.28</v>
      </c>
      <c r="BJ244" s="64" cm="1">
        <f t="array" aca="1" ref="BJ244" ca="1">IF(INDIRECT(ADDRESS(3+$AM244,24,,,"var"))&lt;&gt;"Klopfdichte",INDIRECT(ADDRESS(3+$AM244,24,,,"var")),NULL)</f>
        <v>1.61</v>
      </c>
      <c r="BK244" s="81" t="s">
        <v>108</v>
      </c>
      <c r="BM244" s="81"/>
      <c r="BO244"/>
    </row>
    <row r="245" spans="1:67">
      <c r="A245" s="6">
        <v>2</v>
      </c>
      <c r="B245" s="13">
        <v>1</v>
      </c>
      <c r="C245" s="81" t="str">
        <f>var!Z$3</f>
        <v>Concept Laser m2</v>
      </c>
      <c r="D245" s="81" t="str">
        <f>var!AG$3</f>
        <v>Concept Laser parameter dev.</v>
      </c>
      <c r="E245" s="6">
        <v>375</v>
      </c>
      <c r="F245" s="6">
        <v>1500</v>
      </c>
      <c r="G245" s="6">
        <v>60</v>
      </c>
      <c r="H245" s="6">
        <v>0.08</v>
      </c>
      <c r="I245" s="81"/>
      <c r="J245" s="81" t="str">
        <f>var!AD$2</f>
        <v>Density cube</v>
      </c>
      <c r="K245" s="81"/>
      <c r="L245" s="12"/>
      <c r="M245" s="81" t="str">
        <f>var!AF$2</f>
        <v>Stripes</v>
      </c>
      <c r="N245" s="6">
        <v>375</v>
      </c>
      <c r="O245" s="6">
        <v>1500</v>
      </c>
      <c r="P245" s="12"/>
      <c r="Q245" s="6">
        <v>0.1</v>
      </c>
      <c r="R245" s="6">
        <v>110</v>
      </c>
      <c r="S245" s="6">
        <v>5</v>
      </c>
      <c r="T245" s="6">
        <v>1</v>
      </c>
      <c r="U245" s="6">
        <v>79</v>
      </c>
      <c r="V245" s="6">
        <v>0.1</v>
      </c>
      <c r="W245" s="6">
        <v>80</v>
      </c>
      <c r="X245" s="6">
        <v>0.09</v>
      </c>
      <c r="Y245" s="12"/>
      <c r="Z245" s="12"/>
      <c r="AA245" s="12"/>
      <c r="AB245" s="12"/>
      <c r="AC245" s="12"/>
      <c r="AD245" s="12">
        <v>4</v>
      </c>
      <c r="AE245" s="12">
        <v>0.47299999999999998</v>
      </c>
      <c r="AF245" s="12">
        <v>0.57599999999999341</v>
      </c>
      <c r="AG245" s="6">
        <v>3</v>
      </c>
      <c r="AH245" s="81">
        <f t="shared" si="6"/>
        <v>25.92</v>
      </c>
      <c r="AI245" s="81">
        <f t="shared" si="7"/>
        <v>52.083333333333329</v>
      </c>
      <c r="AJ245" s="12"/>
      <c r="AK245" s="15">
        <f>100-Tabelle1[[#This Row],[Porositaet Flaeche repolished IAPT]]</f>
        <v>99.424000000000007</v>
      </c>
      <c r="AL245" s="28" t="str" cm="1">
        <f t="array" aca="1" ref="AL245" ca="1">IF(INDIRECT(ADDRESS(3+AM245,2,,,"var"))&lt;&gt;"Name of powder",INDIRECT(ADDRESS(3+AM245,2,,,"var")),NULL)</f>
        <v>AlMgty80</v>
      </c>
      <c r="AM245" s="17">
        <v>2</v>
      </c>
      <c r="AN245" s="12">
        <v>1</v>
      </c>
      <c r="AO245" s="61" cm="1">
        <f t="array" aca="1" ref="AO245" ca="1">IF(INDIRECT(ADDRESS(3+$AM245,3,,,"var"))&lt;&gt;"&lt;=&gt;",INDIRECT(ADDRESS(3+$AM245,3,,,"var")),NULL)</f>
        <v>0</v>
      </c>
      <c r="AP245" s="61" cm="1">
        <f t="array" aca="1" ref="AP245" ca="1">IF(INDIRECT(ADDRESS(3+$AM245,4,,,"var"))&lt;&gt;"Si",INDIRECT(ADDRESS(3+$AM245,4,,,"var")),NULL)</f>
        <v>0.09</v>
      </c>
      <c r="AQ245" s="61" t="str" cm="1">
        <f t="array" aca="1" ref="AQ245" ca="1">IF(INDIRECT(ADDRESS(3+$AM245,5,,,"var"))&lt;&gt;"&lt;=&gt;",INDIRECT(ADDRESS(3+$AM245,5,,,"var")),NULL)</f>
        <v>&lt;</v>
      </c>
      <c r="AR245" s="61" cm="1">
        <f t="array" aca="1" ref="AR245" ca="1">IF(INDIRECT(ADDRESS(3+$AM245,6,,,"var"))&lt;&gt;"Fe",INDIRECT(ADDRESS(3+$AM245,6,,,"var")),NULL)</f>
        <v>0.01</v>
      </c>
      <c r="AS245" s="61" t="str" cm="1">
        <f t="array" aca="1" ref="AS245" ca="1">IF(INDIRECT(ADDRESS(3+$AM245,7,,,"var"))&lt;&gt;"&lt;=&gt;",INDIRECT(ADDRESS(3+$AM245,7,,,"var")),NULL)</f>
        <v>&lt;</v>
      </c>
      <c r="AT245" s="61" cm="1">
        <f t="array" aca="1" ref="AT245" ca="1">IF(INDIRECT(ADDRESS(3+$AM245,8,,,"var"))&lt;&gt;"Cu",INDIRECT(ADDRESS(3+$AM245,8,,,"var")),NULL)</f>
        <v>0.01</v>
      </c>
      <c r="AU245" s="61" t="str" cm="1">
        <f t="array" aca="1" ref="AU245" ca="1">IF(INDIRECT(ADDRESS(3+$AM245,9,,,"var"))&lt;&gt;"&lt;=&gt;",INDIRECT(ADDRESS(3+$AM245,9,,,"var")),NULL)</f>
        <v>&lt;</v>
      </c>
      <c r="AV245" s="61" cm="1">
        <f t="array" aca="1" ref="AV245" ca="1">IF(INDIRECT(ADDRESS(3+$AM245,10,,,"var"))&lt;&gt;"Mn",INDIRECT(ADDRESS(3+$AM245,10,,,"var")),NULL)</f>
        <v>0.01</v>
      </c>
      <c r="AW245" s="61" cm="1">
        <f t="array" aca="1" ref="AW245" ca="1">IF(INDIRECT(ADDRESS(3+$AM245,11,,,"var"))&lt;&gt;"&lt;=&gt;",INDIRECT(ADDRESS(3+$AM245,11,,,"var")),NULL)</f>
        <v>0</v>
      </c>
      <c r="AX245" s="61" cm="1">
        <f t="array" aca="1" ref="AX245" ca="1">IF(INDIRECT(ADDRESS(3+$AM245,12,,,"var"))&lt;&gt;"Mg",INDIRECT(ADDRESS(3+$AM245,12,,,"var")),NULL)</f>
        <v>9.1999999999999993</v>
      </c>
      <c r="AY245" s="61" cm="1">
        <f t="array" aca="1" ref="AY245" ca="1">IF(INDIRECT(ADDRESS(3+$AM245,13,,,"var"))&lt;&gt;"&lt;=&gt;",INDIRECT(ADDRESS(3+$AM245,13,,,"var")),NULL)</f>
        <v>0</v>
      </c>
      <c r="AZ245" s="61" cm="1">
        <f t="array" aca="1" ref="AZ245" ca="1">IF(INDIRECT(ADDRESS(3+$AM245,14,,,"var"))&lt;&gt;"Be",INDIRECT(ADDRESS(3+$AM245,14,,,"var")),NULL)</f>
        <v>6.0000000000000001E-3</v>
      </c>
      <c r="BA245" s="61" cm="1">
        <f t="array" aca="1" ref="BA245" ca="1">IF(INDIRECT(ADDRESS(3+$AM245,15,,,"var"))&lt;&gt;"&lt;=&gt;",INDIRECT(ADDRESS(3+$AM245,15,,,"var")),NULL)</f>
        <v>0</v>
      </c>
      <c r="BB245" s="61" cm="1">
        <f t="array" aca="1" ref="BB245" ca="1">IF(INDIRECT(ADDRESS(3+$AM245,16,,,"var"))&lt;&gt;"Zn",INDIRECT(ADDRESS(3+$AM245,16,,,"var")),NULL)</f>
        <v>0.01</v>
      </c>
      <c r="BC245" s="61" cm="1">
        <f t="array" aca="1" ref="BC245" ca="1">IF(INDIRECT(ADDRESS(3+$AM245,17,,,"var"))&lt;&gt;"&lt;=&gt;",INDIRECT(ADDRESS(3+$AM245,17,,,"var")),NULL)</f>
        <v>0</v>
      </c>
      <c r="BD245" s="61" cm="1">
        <f t="array" aca="1" ref="BD245" ca="1">IF(INDIRECT(ADDRESS(3+$AM245,18,,,"var"))&lt;&gt;"Ti",INDIRECT(ADDRESS(3+$AM245,18,,,"var")),NULL)</f>
        <v>0.05</v>
      </c>
      <c r="BE245" s="64" cm="1">
        <f t="array" aca="1" ref="BE245" ca="1">IF(INDIRECT(ADDRESS(3+$AM245,19,,,"var"))&lt;&gt;"D10",INDIRECT(ADDRESS(3+$AM245,19,,,"var")),NULL)</f>
        <v>29.1</v>
      </c>
      <c r="BF245" s="64" cm="1">
        <f t="array" aca="1" ref="BF245" ca="1">IF(INDIRECT(ADDRESS(3+$AM245,20,,,"var"))&lt;&gt;"D50",INDIRECT(ADDRESS(3+$AM245,20,,,"var")),NULL)</f>
        <v>47</v>
      </c>
      <c r="BG245" s="64" cm="1">
        <f t="array" aca="1" ref="BG245" ca="1">IF(INDIRECT(ADDRESS(3+$AM245,21,,,"var"))&lt;&gt;"D90",INDIRECT(ADDRESS(3+$AM245,21,,,"var")),NULL)</f>
        <v>74.5</v>
      </c>
      <c r="BH245" s="64" cm="1">
        <f t="array" aca="1" ref="BH245" ca="1">IF(INDIRECT(ADDRESS(3+$AM245,22,,,"var"))&lt;&gt;"Carney Funnel (s/50g)",INDIRECT(ADDRESS(3+$AM245,22,,,"var")),NULL)</f>
        <v>16</v>
      </c>
      <c r="BI245" s="64" cm="1">
        <f t="array" aca="1" ref="BI245" ca="1">IF(INDIRECT(ADDRESS(3+$AM245,23,,,"var"))&lt;&gt;"Schuttdichte",INDIRECT(ADDRESS(3+$AM245,23,,,"var")),NULL)</f>
        <v>1.28</v>
      </c>
      <c r="BJ245" s="64" cm="1">
        <f t="array" aca="1" ref="BJ245" ca="1">IF(INDIRECT(ADDRESS(3+$AM245,24,,,"var"))&lt;&gt;"Klopfdichte",INDIRECT(ADDRESS(3+$AM245,24,,,"var")),NULL)</f>
        <v>1.61</v>
      </c>
      <c r="BK245" s="81" t="s">
        <v>108</v>
      </c>
      <c r="BM245" s="81"/>
      <c r="BO245"/>
    </row>
    <row r="246" spans="1:67">
      <c r="A246" s="6">
        <v>2</v>
      </c>
      <c r="B246" s="13">
        <v>2</v>
      </c>
      <c r="C246" s="28" t="str">
        <f>var!Z$3</f>
        <v>Concept Laser m2</v>
      </c>
      <c r="D246" s="66" t="str">
        <f>var!AG$3</f>
        <v>Concept Laser parameter dev.</v>
      </c>
      <c r="E246" s="6">
        <v>375</v>
      </c>
      <c r="F246" s="6">
        <v>1000</v>
      </c>
      <c r="G246" s="6">
        <v>60</v>
      </c>
      <c r="H246" s="6">
        <v>0.18</v>
      </c>
      <c r="I246" s="81"/>
      <c r="J246" s="81" t="str">
        <f>var!AD$2</f>
        <v>Density cube</v>
      </c>
      <c r="L246" s="12"/>
      <c r="M246" s="28" t="str">
        <f>var!AF$2</f>
        <v>Stripes</v>
      </c>
      <c r="N246" s="6">
        <v>375</v>
      </c>
      <c r="O246" s="6">
        <v>1000</v>
      </c>
      <c r="P246" s="12"/>
      <c r="Q246" s="6">
        <v>0.1</v>
      </c>
      <c r="R246" s="6">
        <v>80</v>
      </c>
      <c r="S246" s="6">
        <v>5</v>
      </c>
      <c r="T246" s="6">
        <v>1</v>
      </c>
      <c r="U246" s="6">
        <v>79</v>
      </c>
      <c r="V246" s="6">
        <v>0.1</v>
      </c>
      <c r="W246" s="6">
        <v>80</v>
      </c>
      <c r="X246" s="6">
        <v>0.09</v>
      </c>
      <c r="Y246" s="12"/>
      <c r="Z246" s="12"/>
      <c r="AA246" s="12"/>
      <c r="AB246" s="12"/>
      <c r="AC246" s="12"/>
      <c r="AD246" s="12">
        <v>4</v>
      </c>
      <c r="AE246" s="12">
        <v>0.504</v>
      </c>
      <c r="AF246" s="12">
        <v>1.8460000000000036</v>
      </c>
      <c r="AG246" s="6">
        <v>3</v>
      </c>
      <c r="AH246" s="23">
        <f t="shared" si="6"/>
        <v>38.879999999999995</v>
      </c>
      <c r="AI246" s="23">
        <f t="shared" si="7"/>
        <v>34.722222222222229</v>
      </c>
      <c r="AJ246" s="12"/>
      <c r="AK246" s="15">
        <f>100-Tabelle1[[#This Row],[Porositaet Flaeche repolished IAPT]]</f>
        <v>98.153999999999996</v>
      </c>
      <c r="AL246" s="28" t="str" cm="1">
        <f t="array" aca="1" ref="AL246" ca="1">IF(INDIRECT(ADDRESS(3+AM246,2,,,"var"))&lt;&gt;"Name of powder",INDIRECT(ADDRESS(3+AM246,2,,,"var")),NULL)</f>
        <v>AlMgty80</v>
      </c>
      <c r="AM246" s="17">
        <v>2</v>
      </c>
      <c r="AN246" s="12">
        <v>1</v>
      </c>
      <c r="AO246" s="61" cm="1">
        <f t="array" aca="1" ref="AO246" ca="1">IF(INDIRECT(ADDRESS(3+$AM246,3,,,"var"))&lt;&gt;"&lt;=&gt;",INDIRECT(ADDRESS(3+$AM246,3,,,"var")),NULL)</f>
        <v>0</v>
      </c>
      <c r="AP246" s="61" cm="1">
        <f t="array" aca="1" ref="AP246" ca="1">IF(INDIRECT(ADDRESS(3+$AM246,4,,,"var"))&lt;&gt;"Si",INDIRECT(ADDRESS(3+$AM246,4,,,"var")),NULL)</f>
        <v>0.09</v>
      </c>
      <c r="AQ246" s="61" t="str" cm="1">
        <f t="array" aca="1" ref="AQ246" ca="1">IF(INDIRECT(ADDRESS(3+$AM246,5,,,"var"))&lt;&gt;"&lt;=&gt;",INDIRECT(ADDRESS(3+$AM246,5,,,"var")),NULL)</f>
        <v>&lt;</v>
      </c>
      <c r="AR246" s="61" cm="1">
        <f t="array" aca="1" ref="AR246" ca="1">IF(INDIRECT(ADDRESS(3+$AM246,6,,,"var"))&lt;&gt;"Fe",INDIRECT(ADDRESS(3+$AM246,6,,,"var")),NULL)</f>
        <v>0.01</v>
      </c>
      <c r="AS246" s="61" t="str" cm="1">
        <f t="array" aca="1" ref="AS246" ca="1">IF(INDIRECT(ADDRESS(3+$AM246,7,,,"var"))&lt;&gt;"&lt;=&gt;",INDIRECT(ADDRESS(3+$AM246,7,,,"var")),NULL)</f>
        <v>&lt;</v>
      </c>
      <c r="AT246" s="61" cm="1">
        <f t="array" aca="1" ref="AT246" ca="1">IF(INDIRECT(ADDRESS(3+$AM246,8,,,"var"))&lt;&gt;"Cu",INDIRECT(ADDRESS(3+$AM246,8,,,"var")),NULL)</f>
        <v>0.01</v>
      </c>
      <c r="AU246" s="61" t="str" cm="1">
        <f t="array" aca="1" ref="AU246" ca="1">IF(INDIRECT(ADDRESS(3+$AM246,9,,,"var"))&lt;&gt;"&lt;=&gt;",INDIRECT(ADDRESS(3+$AM246,9,,,"var")),NULL)</f>
        <v>&lt;</v>
      </c>
      <c r="AV246" s="61" cm="1">
        <f t="array" aca="1" ref="AV246" ca="1">IF(INDIRECT(ADDRESS(3+$AM246,10,,,"var"))&lt;&gt;"Mn",INDIRECT(ADDRESS(3+$AM246,10,,,"var")),NULL)</f>
        <v>0.01</v>
      </c>
      <c r="AW246" s="61" cm="1">
        <f t="array" aca="1" ref="AW246" ca="1">IF(INDIRECT(ADDRESS(3+$AM246,11,,,"var"))&lt;&gt;"&lt;=&gt;",INDIRECT(ADDRESS(3+$AM246,11,,,"var")),NULL)</f>
        <v>0</v>
      </c>
      <c r="AX246" s="61" cm="1">
        <f t="array" aca="1" ref="AX246" ca="1">IF(INDIRECT(ADDRESS(3+$AM246,12,,,"var"))&lt;&gt;"Mg",INDIRECT(ADDRESS(3+$AM246,12,,,"var")),NULL)</f>
        <v>9.1999999999999993</v>
      </c>
      <c r="AY246" s="61" cm="1">
        <f t="array" aca="1" ref="AY246" ca="1">IF(INDIRECT(ADDRESS(3+$AM246,13,,,"var"))&lt;&gt;"&lt;=&gt;",INDIRECT(ADDRESS(3+$AM246,13,,,"var")),NULL)</f>
        <v>0</v>
      </c>
      <c r="AZ246" s="61" cm="1">
        <f t="array" aca="1" ref="AZ246" ca="1">IF(INDIRECT(ADDRESS(3+$AM246,14,,,"var"))&lt;&gt;"Be",INDIRECT(ADDRESS(3+$AM246,14,,,"var")),NULL)</f>
        <v>6.0000000000000001E-3</v>
      </c>
      <c r="BA246" s="61" cm="1">
        <f t="array" aca="1" ref="BA246" ca="1">IF(INDIRECT(ADDRESS(3+$AM246,15,,,"var"))&lt;&gt;"&lt;=&gt;",INDIRECT(ADDRESS(3+$AM246,15,,,"var")),NULL)</f>
        <v>0</v>
      </c>
      <c r="BB246" s="61" cm="1">
        <f t="array" aca="1" ref="BB246" ca="1">IF(INDIRECT(ADDRESS(3+$AM246,16,,,"var"))&lt;&gt;"Zn",INDIRECT(ADDRESS(3+$AM246,16,,,"var")),NULL)</f>
        <v>0.01</v>
      </c>
      <c r="BC246" s="61" cm="1">
        <f t="array" aca="1" ref="BC246" ca="1">IF(INDIRECT(ADDRESS(3+$AM246,17,,,"var"))&lt;&gt;"&lt;=&gt;",INDIRECT(ADDRESS(3+$AM246,17,,,"var")),NULL)</f>
        <v>0</v>
      </c>
      <c r="BD246" s="61" cm="1">
        <f t="array" aca="1" ref="BD246" ca="1">IF(INDIRECT(ADDRESS(3+$AM246,18,,,"var"))&lt;&gt;"Ti",INDIRECT(ADDRESS(3+$AM246,18,,,"var")),NULL)</f>
        <v>0.05</v>
      </c>
      <c r="BE246" s="64" cm="1">
        <f t="array" aca="1" ref="BE246" ca="1">IF(INDIRECT(ADDRESS(3+$AM246,19,,,"var"))&lt;&gt;"D10",INDIRECT(ADDRESS(3+$AM246,19,,,"var")),NULL)</f>
        <v>29.1</v>
      </c>
      <c r="BF246" s="64" cm="1">
        <f t="array" aca="1" ref="BF246" ca="1">IF(INDIRECT(ADDRESS(3+$AM246,20,,,"var"))&lt;&gt;"D50",INDIRECT(ADDRESS(3+$AM246,20,,,"var")),NULL)</f>
        <v>47</v>
      </c>
      <c r="BG246" s="64" cm="1">
        <f t="array" aca="1" ref="BG246" ca="1">IF(INDIRECT(ADDRESS(3+$AM246,21,,,"var"))&lt;&gt;"D90",INDIRECT(ADDRESS(3+$AM246,21,,,"var")),NULL)</f>
        <v>74.5</v>
      </c>
      <c r="BH246" s="64" cm="1">
        <f t="array" aca="1" ref="BH246" ca="1">IF(INDIRECT(ADDRESS(3+$AM246,22,,,"var"))&lt;&gt;"Carney Funnel (s/50g)",INDIRECT(ADDRESS(3+$AM246,22,,,"var")),NULL)</f>
        <v>16</v>
      </c>
      <c r="BI246" s="64" cm="1">
        <f t="array" aca="1" ref="BI246" ca="1">IF(INDIRECT(ADDRESS(3+$AM246,23,,,"var"))&lt;&gt;"Schuttdichte",INDIRECT(ADDRESS(3+$AM246,23,,,"var")),NULL)</f>
        <v>1.28</v>
      </c>
      <c r="BJ246" s="64" cm="1">
        <f t="array" aca="1" ref="BJ246" ca="1">IF(INDIRECT(ADDRESS(3+$AM246,24,,,"var"))&lt;&gt;"Klopfdichte",INDIRECT(ADDRESS(3+$AM246,24,,,"var")),NULL)</f>
        <v>1.61</v>
      </c>
      <c r="BK246" s="81" t="s">
        <v>108</v>
      </c>
      <c r="BM246" s="65"/>
      <c r="BO246"/>
    </row>
    <row r="247" spans="1:67">
      <c r="A247" s="6">
        <v>2</v>
      </c>
      <c r="B247" s="13">
        <v>3</v>
      </c>
      <c r="C247" s="81" t="str">
        <f>var!Z$3</f>
        <v>Concept Laser m2</v>
      </c>
      <c r="D247" s="81" t="str">
        <f>var!AG$3</f>
        <v>Concept Laser parameter dev.</v>
      </c>
      <c r="E247" s="6">
        <v>375</v>
      </c>
      <c r="F247" s="6">
        <v>1000</v>
      </c>
      <c r="G247" s="6">
        <v>60</v>
      </c>
      <c r="H247" s="6">
        <v>0.18</v>
      </c>
      <c r="I247" s="81"/>
      <c r="J247" s="81" t="str">
        <f>var!AD$2</f>
        <v>Density cube</v>
      </c>
      <c r="K247" s="81"/>
      <c r="L247" s="12"/>
      <c r="M247" s="81" t="str">
        <f>var!AF$2</f>
        <v>Stripes</v>
      </c>
      <c r="N247" s="6">
        <v>375</v>
      </c>
      <c r="O247" s="6">
        <v>1000</v>
      </c>
      <c r="P247" s="12"/>
      <c r="Q247" s="6">
        <v>0.1</v>
      </c>
      <c r="R247" s="6">
        <v>110</v>
      </c>
      <c r="S247" s="6">
        <v>5</v>
      </c>
      <c r="T247" s="6">
        <v>1</v>
      </c>
      <c r="U247" s="6">
        <v>79</v>
      </c>
      <c r="V247" s="6">
        <v>0.1</v>
      </c>
      <c r="W247" s="6">
        <v>80</v>
      </c>
      <c r="X247" s="6">
        <v>0.09</v>
      </c>
      <c r="Y247" s="12"/>
      <c r="Z247" s="12"/>
      <c r="AA247" s="12"/>
      <c r="AB247" s="12"/>
      <c r="AC247" s="12"/>
      <c r="AD247" s="12">
        <v>4</v>
      </c>
      <c r="AE247" s="12">
        <v>0.57199999999999995</v>
      </c>
      <c r="AF247" s="12">
        <v>1.3179999999999978</v>
      </c>
      <c r="AG247" s="6">
        <v>3</v>
      </c>
      <c r="AH247" s="81">
        <f t="shared" si="6"/>
        <v>38.879999999999995</v>
      </c>
      <c r="AI247" s="81">
        <f t="shared" si="7"/>
        <v>34.722222222222229</v>
      </c>
      <c r="AJ247" s="12"/>
      <c r="AK247" s="15">
        <f>100-Tabelle1[[#This Row],[Porositaet Flaeche repolished IAPT]]</f>
        <v>98.682000000000002</v>
      </c>
      <c r="AL247" s="28" t="str" cm="1">
        <f t="array" aca="1" ref="AL247" ca="1">IF(INDIRECT(ADDRESS(3+AM247,2,,,"var"))&lt;&gt;"Name of powder",INDIRECT(ADDRESS(3+AM247,2,,,"var")),NULL)</f>
        <v>AlMgty80</v>
      </c>
      <c r="AM247" s="17">
        <v>2</v>
      </c>
      <c r="AN247" s="12">
        <v>1</v>
      </c>
      <c r="AO247" s="61" cm="1">
        <f t="array" aca="1" ref="AO247" ca="1">IF(INDIRECT(ADDRESS(3+$AM247,3,,,"var"))&lt;&gt;"&lt;=&gt;",INDIRECT(ADDRESS(3+$AM247,3,,,"var")),NULL)</f>
        <v>0</v>
      </c>
      <c r="AP247" s="61" cm="1">
        <f t="array" aca="1" ref="AP247" ca="1">IF(INDIRECT(ADDRESS(3+$AM247,4,,,"var"))&lt;&gt;"Si",INDIRECT(ADDRESS(3+$AM247,4,,,"var")),NULL)</f>
        <v>0.09</v>
      </c>
      <c r="AQ247" s="61" t="str" cm="1">
        <f t="array" aca="1" ref="AQ247" ca="1">IF(INDIRECT(ADDRESS(3+$AM247,5,,,"var"))&lt;&gt;"&lt;=&gt;",INDIRECT(ADDRESS(3+$AM247,5,,,"var")),NULL)</f>
        <v>&lt;</v>
      </c>
      <c r="AR247" s="61" cm="1">
        <f t="array" aca="1" ref="AR247" ca="1">IF(INDIRECT(ADDRESS(3+$AM247,6,,,"var"))&lt;&gt;"Fe",INDIRECT(ADDRESS(3+$AM247,6,,,"var")),NULL)</f>
        <v>0.01</v>
      </c>
      <c r="AS247" s="61" t="str" cm="1">
        <f t="array" aca="1" ref="AS247" ca="1">IF(INDIRECT(ADDRESS(3+$AM247,7,,,"var"))&lt;&gt;"&lt;=&gt;",INDIRECT(ADDRESS(3+$AM247,7,,,"var")),NULL)</f>
        <v>&lt;</v>
      </c>
      <c r="AT247" s="61" cm="1">
        <f t="array" aca="1" ref="AT247" ca="1">IF(INDIRECT(ADDRESS(3+$AM247,8,,,"var"))&lt;&gt;"Cu",INDIRECT(ADDRESS(3+$AM247,8,,,"var")),NULL)</f>
        <v>0.01</v>
      </c>
      <c r="AU247" s="61" t="str" cm="1">
        <f t="array" aca="1" ref="AU247" ca="1">IF(INDIRECT(ADDRESS(3+$AM247,9,,,"var"))&lt;&gt;"&lt;=&gt;",INDIRECT(ADDRESS(3+$AM247,9,,,"var")),NULL)</f>
        <v>&lt;</v>
      </c>
      <c r="AV247" s="61" cm="1">
        <f t="array" aca="1" ref="AV247" ca="1">IF(INDIRECT(ADDRESS(3+$AM247,10,,,"var"))&lt;&gt;"Mn",INDIRECT(ADDRESS(3+$AM247,10,,,"var")),NULL)</f>
        <v>0.01</v>
      </c>
      <c r="AW247" s="61" cm="1">
        <f t="array" aca="1" ref="AW247" ca="1">IF(INDIRECT(ADDRESS(3+$AM247,11,,,"var"))&lt;&gt;"&lt;=&gt;",INDIRECT(ADDRESS(3+$AM247,11,,,"var")),NULL)</f>
        <v>0</v>
      </c>
      <c r="AX247" s="61" cm="1">
        <f t="array" aca="1" ref="AX247" ca="1">IF(INDIRECT(ADDRESS(3+$AM247,12,,,"var"))&lt;&gt;"Mg",INDIRECT(ADDRESS(3+$AM247,12,,,"var")),NULL)</f>
        <v>9.1999999999999993</v>
      </c>
      <c r="AY247" s="61" cm="1">
        <f t="array" aca="1" ref="AY247" ca="1">IF(INDIRECT(ADDRESS(3+$AM247,13,,,"var"))&lt;&gt;"&lt;=&gt;",INDIRECT(ADDRESS(3+$AM247,13,,,"var")),NULL)</f>
        <v>0</v>
      </c>
      <c r="AZ247" s="61" cm="1">
        <f t="array" aca="1" ref="AZ247" ca="1">IF(INDIRECT(ADDRESS(3+$AM247,14,,,"var"))&lt;&gt;"Be",INDIRECT(ADDRESS(3+$AM247,14,,,"var")),NULL)</f>
        <v>6.0000000000000001E-3</v>
      </c>
      <c r="BA247" s="61" cm="1">
        <f t="array" aca="1" ref="BA247" ca="1">IF(INDIRECT(ADDRESS(3+$AM247,15,,,"var"))&lt;&gt;"&lt;=&gt;",INDIRECT(ADDRESS(3+$AM247,15,,,"var")),NULL)</f>
        <v>0</v>
      </c>
      <c r="BB247" s="61" cm="1">
        <f t="array" aca="1" ref="BB247" ca="1">IF(INDIRECT(ADDRESS(3+$AM247,16,,,"var"))&lt;&gt;"Zn",INDIRECT(ADDRESS(3+$AM247,16,,,"var")),NULL)</f>
        <v>0.01</v>
      </c>
      <c r="BC247" s="61" cm="1">
        <f t="array" aca="1" ref="BC247" ca="1">IF(INDIRECT(ADDRESS(3+$AM247,17,,,"var"))&lt;&gt;"&lt;=&gt;",INDIRECT(ADDRESS(3+$AM247,17,,,"var")),NULL)</f>
        <v>0</v>
      </c>
      <c r="BD247" s="61" cm="1">
        <f t="array" aca="1" ref="BD247" ca="1">IF(INDIRECT(ADDRESS(3+$AM247,18,,,"var"))&lt;&gt;"Ti",INDIRECT(ADDRESS(3+$AM247,18,,,"var")),NULL)</f>
        <v>0.05</v>
      </c>
      <c r="BE247" s="64" cm="1">
        <f t="array" aca="1" ref="BE247" ca="1">IF(INDIRECT(ADDRESS(3+$AM247,19,,,"var"))&lt;&gt;"D10",INDIRECT(ADDRESS(3+$AM247,19,,,"var")),NULL)</f>
        <v>29.1</v>
      </c>
      <c r="BF247" s="64" cm="1">
        <f t="array" aca="1" ref="BF247" ca="1">IF(INDIRECT(ADDRESS(3+$AM247,20,,,"var"))&lt;&gt;"D50",INDIRECT(ADDRESS(3+$AM247,20,,,"var")),NULL)</f>
        <v>47</v>
      </c>
      <c r="BG247" s="64" cm="1">
        <f t="array" aca="1" ref="BG247" ca="1">IF(INDIRECT(ADDRESS(3+$AM247,21,,,"var"))&lt;&gt;"D90",INDIRECT(ADDRESS(3+$AM247,21,,,"var")),NULL)</f>
        <v>74.5</v>
      </c>
      <c r="BH247" s="64" cm="1">
        <f t="array" aca="1" ref="BH247" ca="1">IF(INDIRECT(ADDRESS(3+$AM247,22,,,"var"))&lt;&gt;"Carney Funnel (s/50g)",INDIRECT(ADDRESS(3+$AM247,22,,,"var")),NULL)</f>
        <v>16</v>
      </c>
      <c r="BI247" s="64" cm="1">
        <f t="array" aca="1" ref="BI247" ca="1">IF(INDIRECT(ADDRESS(3+$AM247,23,,,"var"))&lt;&gt;"Schuttdichte",INDIRECT(ADDRESS(3+$AM247,23,,,"var")),NULL)</f>
        <v>1.28</v>
      </c>
      <c r="BJ247" s="64" cm="1">
        <f t="array" aca="1" ref="BJ247" ca="1">IF(INDIRECT(ADDRESS(3+$AM247,24,,,"var"))&lt;&gt;"Klopfdichte",INDIRECT(ADDRESS(3+$AM247,24,,,"var")),NULL)</f>
        <v>1.61</v>
      </c>
      <c r="BK247" s="81" t="s">
        <v>108</v>
      </c>
      <c r="BM247" s="65"/>
      <c r="BO247"/>
    </row>
    <row r="248" spans="1:67">
      <c r="A248" s="6">
        <v>2</v>
      </c>
      <c r="B248" s="13">
        <v>4</v>
      </c>
      <c r="C248" s="81" t="str">
        <f>var!Z$3</f>
        <v>Concept Laser m2</v>
      </c>
      <c r="D248" s="81" t="str">
        <f>var!AG$3</f>
        <v>Concept Laser parameter dev.</v>
      </c>
      <c r="E248" s="6">
        <v>375</v>
      </c>
      <c r="F248" s="6">
        <v>1500</v>
      </c>
      <c r="G248" s="6">
        <v>60</v>
      </c>
      <c r="H248" s="6">
        <v>0.08</v>
      </c>
      <c r="I248" s="81"/>
      <c r="J248" s="81" t="str">
        <f>var!AD$2</f>
        <v>Density cube</v>
      </c>
      <c r="K248" s="81"/>
      <c r="L248" s="12"/>
      <c r="M248" s="81" t="str">
        <f>var!AF$2</f>
        <v>Stripes</v>
      </c>
      <c r="N248" s="6">
        <v>375</v>
      </c>
      <c r="O248" s="6">
        <v>1500</v>
      </c>
      <c r="P248" s="12"/>
      <c r="Q248" s="6">
        <v>0.1</v>
      </c>
      <c r="R248" s="6">
        <v>80</v>
      </c>
      <c r="S248" s="6">
        <v>5</v>
      </c>
      <c r="T248" s="6">
        <v>1</v>
      </c>
      <c r="U248" s="6">
        <v>79</v>
      </c>
      <c r="V248" s="6">
        <v>0.1</v>
      </c>
      <c r="W248" s="6">
        <v>80</v>
      </c>
      <c r="X248" s="6">
        <v>0.09</v>
      </c>
      <c r="Y248" s="12"/>
      <c r="Z248" s="12"/>
      <c r="AA248" s="12"/>
      <c r="AB248" s="12"/>
      <c r="AC248" s="12"/>
      <c r="AD248" s="12">
        <v>2</v>
      </c>
      <c r="AE248" s="12">
        <v>0.12</v>
      </c>
      <c r="AF248" s="12">
        <v>0.68600000000000705</v>
      </c>
      <c r="AG248" s="6">
        <v>5</v>
      </c>
      <c r="AH248" s="81">
        <f t="shared" si="6"/>
        <v>25.92</v>
      </c>
      <c r="AI248" s="81">
        <f t="shared" si="7"/>
        <v>52.083333333333329</v>
      </c>
      <c r="AJ248" s="12"/>
      <c r="AK248" s="15">
        <f>100-Tabelle1[[#This Row],[Porositaet Flaeche repolished IAPT]]</f>
        <v>99.313999999999993</v>
      </c>
      <c r="AL248" s="28" t="str" cm="1">
        <f t="array" aca="1" ref="AL248" ca="1">IF(INDIRECT(ADDRESS(3+AM248,2,,,"var"))&lt;&gt;"Name of powder",INDIRECT(ADDRESS(3+AM248,2,,,"var")),NULL)</f>
        <v>AlMgty80</v>
      </c>
      <c r="AM248" s="17">
        <v>2</v>
      </c>
      <c r="AN248" s="12">
        <v>1</v>
      </c>
      <c r="AO248" s="61" cm="1">
        <f t="array" aca="1" ref="AO248" ca="1">IF(INDIRECT(ADDRESS(3+$AM248,3,,,"var"))&lt;&gt;"&lt;=&gt;",INDIRECT(ADDRESS(3+$AM248,3,,,"var")),NULL)</f>
        <v>0</v>
      </c>
      <c r="AP248" s="61" cm="1">
        <f t="array" aca="1" ref="AP248" ca="1">IF(INDIRECT(ADDRESS(3+$AM248,4,,,"var"))&lt;&gt;"Si",INDIRECT(ADDRESS(3+$AM248,4,,,"var")),NULL)</f>
        <v>0.09</v>
      </c>
      <c r="AQ248" s="61" t="str" cm="1">
        <f t="array" aca="1" ref="AQ248" ca="1">IF(INDIRECT(ADDRESS(3+$AM248,5,,,"var"))&lt;&gt;"&lt;=&gt;",INDIRECT(ADDRESS(3+$AM248,5,,,"var")),NULL)</f>
        <v>&lt;</v>
      </c>
      <c r="AR248" s="61" cm="1">
        <f t="array" aca="1" ref="AR248" ca="1">IF(INDIRECT(ADDRESS(3+$AM248,6,,,"var"))&lt;&gt;"Fe",INDIRECT(ADDRESS(3+$AM248,6,,,"var")),NULL)</f>
        <v>0.01</v>
      </c>
      <c r="AS248" s="61" t="str" cm="1">
        <f t="array" aca="1" ref="AS248" ca="1">IF(INDIRECT(ADDRESS(3+$AM248,7,,,"var"))&lt;&gt;"&lt;=&gt;",INDIRECT(ADDRESS(3+$AM248,7,,,"var")),NULL)</f>
        <v>&lt;</v>
      </c>
      <c r="AT248" s="61" cm="1">
        <f t="array" aca="1" ref="AT248" ca="1">IF(INDIRECT(ADDRESS(3+$AM248,8,,,"var"))&lt;&gt;"Cu",INDIRECT(ADDRESS(3+$AM248,8,,,"var")),NULL)</f>
        <v>0.01</v>
      </c>
      <c r="AU248" s="61" t="str" cm="1">
        <f t="array" aca="1" ref="AU248" ca="1">IF(INDIRECT(ADDRESS(3+$AM248,9,,,"var"))&lt;&gt;"&lt;=&gt;",INDIRECT(ADDRESS(3+$AM248,9,,,"var")),NULL)</f>
        <v>&lt;</v>
      </c>
      <c r="AV248" s="61" cm="1">
        <f t="array" aca="1" ref="AV248" ca="1">IF(INDIRECT(ADDRESS(3+$AM248,10,,,"var"))&lt;&gt;"Mn",INDIRECT(ADDRESS(3+$AM248,10,,,"var")),NULL)</f>
        <v>0.01</v>
      </c>
      <c r="AW248" s="61" cm="1">
        <f t="array" aca="1" ref="AW248" ca="1">IF(INDIRECT(ADDRESS(3+$AM248,11,,,"var"))&lt;&gt;"&lt;=&gt;",INDIRECT(ADDRESS(3+$AM248,11,,,"var")),NULL)</f>
        <v>0</v>
      </c>
      <c r="AX248" s="61" cm="1">
        <f t="array" aca="1" ref="AX248" ca="1">IF(INDIRECT(ADDRESS(3+$AM248,12,,,"var"))&lt;&gt;"Mg",INDIRECT(ADDRESS(3+$AM248,12,,,"var")),NULL)</f>
        <v>9.1999999999999993</v>
      </c>
      <c r="AY248" s="61" cm="1">
        <f t="array" aca="1" ref="AY248" ca="1">IF(INDIRECT(ADDRESS(3+$AM248,13,,,"var"))&lt;&gt;"&lt;=&gt;",INDIRECT(ADDRESS(3+$AM248,13,,,"var")),NULL)</f>
        <v>0</v>
      </c>
      <c r="AZ248" s="61" cm="1">
        <f t="array" aca="1" ref="AZ248" ca="1">IF(INDIRECT(ADDRESS(3+$AM248,14,,,"var"))&lt;&gt;"Be",INDIRECT(ADDRESS(3+$AM248,14,,,"var")),NULL)</f>
        <v>6.0000000000000001E-3</v>
      </c>
      <c r="BA248" s="61" cm="1">
        <f t="array" aca="1" ref="BA248" ca="1">IF(INDIRECT(ADDRESS(3+$AM248,15,,,"var"))&lt;&gt;"&lt;=&gt;",INDIRECT(ADDRESS(3+$AM248,15,,,"var")),NULL)</f>
        <v>0</v>
      </c>
      <c r="BB248" s="61" cm="1">
        <f t="array" aca="1" ref="BB248" ca="1">IF(INDIRECT(ADDRESS(3+$AM248,16,,,"var"))&lt;&gt;"Zn",INDIRECT(ADDRESS(3+$AM248,16,,,"var")),NULL)</f>
        <v>0.01</v>
      </c>
      <c r="BC248" s="61" cm="1">
        <f t="array" aca="1" ref="BC248" ca="1">IF(INDIRECT(ADDRESS(3+$AM248,17,,,"var"))&lt;&gt;"&lt;=&gt;",INDIRECT(ADDRESS(3+$AM248,17,,,"var")),NULL)</f>
        <v>0</v>
      </c>
      <c r="BD248" s="61" cm="1">
        <f t="array" aca="1" ref="BD248" ca="1">IF(INDIRECT(ADDRESS(3+$AM248,18,,,"var"))&lt;&gt;"Ti",INDIRECT(ADDRESS(3+$AM248,18,,,"var")),NULL)</f>
        <v>0.05</v>
      </c>
      <c r="BE248" s="64" cm="1">
        <f t="array" aca="1" ref="BE248" ca="1">IF(INDIRECT(ADDRESS(3+$AM248,19,,,"var"))&lt;&gt;"D10",INDIRECT(ADDRESS(3+$AM248,19,,,"var")),NULL)</f>
        <v>29.1</v>
      </c>
      <c r="BF248" s="64" cm="1">
        <f t="array" aca="1" ref="BF248" ca="1">IF(INDIRECT(ADDRESS(3+$AM248,20,,,"var"))&lt;&gt;"D50",INDIRECT(ADDRESS(3+$AM248,20,,,"var")),NULL)</f>
        <v>47</v>
      </c>
      <c r="BG248" s="64" cm="1">
        <f t="array" aca="1" ref="BG248" ca="1">IF(INDIRECT(ADDRESS(3+$AM248,21,,,"var"))&lt;&gt;"D90",INDIRECT(ADDRESS(3+$AM248,21,,,"var")),NULL)</f>
        <v>74.5</v>
      </c>
      <c r="BH248" s="64" cm="1">
        <f t="array" aca="1" ref="BH248" ca="1">IF(INDIRECT(ADDRESS(3+$AM248,22,,,"var"))&lt;&gt;"Carney Funnel (s/50g)",INDIRECT(ADDRESS(3+$AM248,22,,,"var")),NULL)</f>
        <v>16</v>
      </c>
      <c r="BI248" s="64" cm="1">
        <f t="array" aca="1" ref="BI248" ca="1">IF(INDIRECT(ADDRESS(3+$AM248,23,,,"var"))&lt;&gt;"Schuttdichte",INDIRECT(ADDRESS(3+$AM248,23,,,"var")),NULL)</f>
        <v>1.28</v>
      </c>
      <c r="BJ248" s="64" cm="1">
        <f t="array" aca="1" ref="BJ248" ca="1">IF(INDIRECT(ADDRESS(3+$AM248,24,,,"var"))&lt;&gt;"Klopfdichte",INDIRECT(ADDRESS(3+$AM248,24,,,"var")),NULL)</f>
        <v>1.61</v>
      </c>
      <c r="BK248" s="81" t="s">
        <v>108</v>
      </c>
      <c r="BM248" s="81"/>
      <c r="BO248"/>
    </row>
    <row r="249" spans="1:67">
      <c r="A249" s="6">
        <v>2</v>
      </c>
      <c r="B249" s="13">
        <v>5</v>
      </c>
      <c r="C249" s="81" t="str">
        <f>var!Z$3</f>
        <v>Concept Laser m2</v>
      </c>
      <c r="D249" s="81" t="str">
        <f>var!AG$3</f>
        <v>Concept Laser parameter dev.</v>
      </c>
      <c r="E249" s="6">
        <v>375</v>
      </c>
      <c r="F249" s="6">
        <v>1500</v>
      </c>
      <c r="G249" s="6">
        <v>60</v>
      </c>
      <c r="H249" s="6">
        <v>0.08</v>
      </c>
      <c r="I249" s="81"/>
      <c r="J249" s="81" t="str">
        <f>var!AD$2</f>
        <v>Density cube</v>
      </c>
      <c r="K249" s="81"/>
      <c r="L249" s="12"/>
      <c r="M249" s="81" t="str">
        <f>var!AF$2</f>
        <v>Stripes</v>
      </c>
      <c r="N249" s="6">
        <v>375</v>
      </c>
      <c r="O249" s="6">
        <v>1500</v>
      </c>
      <c r="P249" s="12"/>
      <c r="Q249" s="6">
        <v>0.1</v>
      </c>
      <c r="R249" s="6">
        <v>110</v>
      </c>
      <c r="S249" s="6">
        <v>5</v>
      </c>
      <c r="T249" s="6">
        <v>1</v>
      </c>
      <c r="U249" s="6">
        <v>79</v>
      </c>
      <c r="V249" s="6">
        <v>0.1</v>
      </c>
      <c r="W249" s="6">
        <v>80</v>
      </c>
      <c r="X249" s="6">
        <v>0.09</v>
      </c>
      <c r="Y249" s="12"/>
      <c r="Z249" s="12"/>
      <c r="AA249" s="12"/>
      <c r="AB249" s="12"/>
      <c r="AC249" s="12"/>
      <c r="AD249" s="12">
        <v>2</v>
      </c>
      <c r="AE249" s="12">
        <v>0.25</v>
      </c>
      <c r="AF249" s="12">
        <v>0.76300000000000523</v>
      </c>
      <c r="AG249" s="6">
        <v>5</v>
      </c>
      <c r="AH249" s="81">
        <f t="shared" si="6"/>
        <v>25.92</v>
      </c>
      <c r="AI249" s="81">
        <f t="shared" si="7"/>
        <v>52.083333333333329</v>
      </c>
      <c r="AJ249" s="12"/>
      <c r="AK249" s="15">
        <f>100-Tabelle1[[#This Row],[Porositaet Flaeche repolished IAPT]]</f>
        <v>99.236999999999995</v>
      </c>
      <c r="AL249" s="81" t="str" cm="1">
        <f t="array" aca="1" ref="AL249" ca="1">IF(INDIRECT(ADDRESS(3+AM249,2,,,"var"))&lt;&gt;"Name of powder",INDIRECT(ADDRESS(3+AM249,2,,,"var")),NULL)</f>
        <v>AlMgty80</v>
      </c>
      <c r="AM249" s="17">
        <v>2</v>
      </c>
      <c r="AN249" s="12">
        <v>1</v>
      </c>
      <c r="AO249" s="61" cm="1">
        <f t="array" aca="1" ref="AO249" ca="1">IF(INDIRECT(ADDRESS(3+$AM249,3,,,"var"))&lt;&gt;"&lt;=&gt;",INDIRECT(ADDRESS(3+$AM249,3,,,"var")),NULL)</f>
        <v>0</v>
      </c>
      <c r="AP249" s="61" cm="1">
        <f t="array" aca="1" ref="AP249" ca="1">IF(INDIRECT(ADDRESS(3+$AM249,4,,,"var"))&lt;&gt;"Si",INDIRECT(ADDRESS(3+$AM249,4,,,"var")),NULL)</f>
        <v>0.09</v>
      </c>
      <c r="AQ249" s="61" t="str" cm="1">
        <f t="array" aca="1" ref="AQ249" ca="1">IF(INDIRECT(ADDRESS(3+$AM249,5,,,"var"))&lt;&gt;"&lt;=&gt;",INDIRECT(ADDRESS(3+$AM249,5,,,"var")),NULL)</f>
        <v>&lt;</v>
      </c>
      <c r="AR249" s="61" cm="1">
        <f t="array" aca="1" ref="AR249" ca="1">IF(INDIRECT(ADDRESS(3+$AM249,6,,,"var"))&lt;&gt;"Fe",INDIRECT(ADDRESS(3+$AM249,6,,,"var")),NULL)</f>
        <v>0.01</v>
      </c>
      <c r="AS249" s="61" t="str" cm="1">
        <f t="array" aca="1" ref="AS249" ca="1">IF(INDIRECT(ADDRESS(3+$AM249,7,,,"var"))&lt;&gt;"&lt;=&gt;",INDIRECT(ADDRESS(3+$AM249,7,,,"var")),NULL)</f>
        <v>&lt;</v>
      </c>
      <c r="AT249" s="61" cm="1">
        <f t="array" aca="1" ref="AT249" ca="1">IF(INDIRECT(ADDRESS(3+$AM249,8,,,"var"))&lt;&gt;"Cu",INDIRECT(ADDRESS(3+$AM249,8,,,"var")),NULL)</f>
        <v>0.01</v>
      </c>
      <c r="AU249" s="61" t="str" cm="1">
        <f t="array" aca="1" ref="AU249" ca="1">IF(INDIRECT(ADDRESS(3+$AM249,9,,,"var"))&lt;&gt;"&lt;=&gt;",INDIRECT(ADDRESS(3+$AM249,9,,,"var")),NULL)</f>
        <v>&lt;</v>
      </c>
      <c r="AV249" s="61" cm="1">
        <f t="array" aca="1" ref="AV249" ca="1">IF(INDIRECT(ADDRESS(3+$AM249,10,,,"var"))&lt;&gt;"Mn",INDIRECT(ADDRESS(3+$AM249,10,,,"var")),NULL)</f>
        <v>0.01</v>
      </c>
      <c r="AW249" s="61" cm="1">
        <f t="array" aca="1" ref="AW249" ca="1">IF(INDIRECT(ADDRESS(3+$AM249,11,,,"var"))&lt;&gt;"&lt;=&gt;",INDIRECT(ADDRESS(3+$AM249,11,,,"var")),NULL)</f>
        <v>0</v>
      </c>
      <c r="AX249" s="61" cm="1">
        <f t="array" aca="1" ref="AX249" ca="1">IF(INDIRECT(ADDRESS(3+$AM249,12,,,"var"))&lt;&gt;"Mg",INDIRECT(ADDRESS(3+$AM249,12,,,"var")),NULL)</f>
        <v>9.1999999999999993</v>
      </c>
      <c r="AY249" s="61" cm="1">
        <f t="array" aca="1" ref="AY249" ca="1">IF(INDIRECT(ADDRESS(3+$AM249,13,,,"var"))&lt;&gt;"&lt;=&gt;",INDIRECT(ADDRESS(3+$AM249,13,,,"var")),NULL)</f>
        <v>0</v>
      </c>
      <c r="AZ249" s="61" cm="1">
        <f t="array" aca="1" ref="AZ249" ca="1">IF(INDIRECT(ADDRESS(3+$AM249,14,,,"var"))&lt;&gt;"Be",INDIRECT(ADDRESS(3+$AM249,14,,,"var")),NULL)</f>
        <v>6.0000000000000001E-3</v>
      </c>
      <c r="BA249" s="61" cm="1">
        <f t="array" aca="1" ref="BA249" ca="1">IF(INDIRECT(ADDRESS(3+$AM249,15,,,"var"))&lt;&gt;"&lt;=&gt;",INDIRECT(ADDRESS(3+$AM249,15,,,"var")),NULL)</f>
        <v>0</v>
      </c>
      <c r="BB249" s="61" cm="1">
        <f t="array" aca="1" ref="BB249" ca="1">IF(INDIRECT(ADDRESS(3+$AM249,16,,,"var"))&lt;&gt;"Zn",INDIRECT(ADDRESS(3+$AM249,16,,,"var")),NULL)</f>
        <v>0.01</v>
      </c>
      <c r="BC249" s="61" cm="1">
        <f t="array" aca="1" ref="BC249" ca="1">IF(INDIRECT(ADDRESS(3+$AM249,17,,,"var"))&lt;&gt;"&lt;=&gt;",INDIRECT(ADDRESS(3+$AM249,17,,,"var")),NULL)</f>
        <v>0</v>
      </c>
      <c r="BD249" s="61" cm="1">
        <f t="array" aca="1" ref="BD249" ca="1">IF(INDIRECT(ADDRESS(3+$AM249,18,,,"var"))&lt;&gt;"Ti",INDIRECT(ADDRESS(3+$AM249,18,,,"var")),NULL)</f>
        <v>0.05</v>
      </c>
      <c r="BE249" s="64" cm="1">
        <f t="array" aca="1" ref="BE249" ca="1">IF(INDIRECT(ADDRESS(3+$AM249,19,,,"var"))&lt;&gt;"D10",INDIRECT(ADDRESS(3+$AM249,19,,,"var")),NULL)</f>
        <v>29.1</v>
      </c>
      <c r="BF249" s="64" cm="1">
        <f t="array" aca="1" ref="BF249" ca="1">IF(INDIRECT(ADDRESS(3+$AM249,20,,,"var"))&lt;&gt;"D50",INDIRECT(ADDRESS(3+$AM249,20,,,"var")),NULL)</f>
        <v>47</v>
      </c>
      <c r="BG249" s="64" cm="1">
        <f t="array" aca="1" ref="BG249" ca="1">IF(INDIRECT(ADDRESS(3+$AM249,21,,,"var"))&lt;&gt;"D90",INDIRECT(ADDRESS(3+$AM249,21,,,"var")),NULL)</f>
        <v>74.5</v>
      </c>
      <c r="BH249" s="64" cm="1">
        <f t="array" aca="1" ref="BH249" ca="1">IF(INDIRECT(ADDRESS(3+$AM249,22,,,"var"))&lt;&gt;"Carney Funnel (s/50g)",INDIRECT(ADDRESS(3+$AM249,22,,,"var")),NULL)</f>
        <v>16</v>
      </c>
      <c r="BI249" s="64" cm="1">
        <f t="array" aca="1" ref="BI249" ca="1">IF(INDIRECT(ADDRESS(3+$AM249,23,,,"var"))&lt;&gt;"Schuttdichte",INDIRECT(ADDRESS(3+$AM249,23,,,"var")),NULL)</f>
        <v>1.28</v>
      </c>
      <c r="BJ249" s="64" cm="1">
        <f t="array" aca="1" ref="BJ249" ca="1">IF(INDIRECT(ADDRESS(3+$AM249,24,,,"var"))&lt;&gt;"Klopfdichte",INDIRECT(ADDRESS(3+$AM249,24,,,"var")),NULL)</f>
        <v>1.61</v>
      </c>
      <c r="BK249" s="81" t="s">
        <v>108</v>
      </c>
      <c r="BM249" s="81"/>
      <c r="BO249"/>
    </row>
    <row r="250" spans="1:67">
      <c r="A250" s="6">
        <v>2</v>
      </c>
      <c r="B250" s="13">
        <v>6</v>
      </c>
      <c r="C250" s="81" t="str">
        <f>var!Z$3</f>
        <v>Concept Laser m2</v>
      </c>
      <c r="D250" s="81" t="str">
        <f>var!AG$3</f>
        <v>Concept Laser parameter dev.</v>
      </c>
      <c r="E250" s="6">
        <v>375</v>
      </c>
      <c r="F250" s="6">
        <v>1000</v>
      </c>
      <c r="G250" s="6">
        <v>60</v>
      </c>
      <c r="H250" s="6">
        <v>0.18</v>
      </c>
      <c r="I250" s="81"/>
      <c r="J250" s="81" t="str">
        <f>var!AD$2</f>
        <v>Density cube</v>
      </c>
      <c r="K250" s="81"/>
      <c r="L250" s="12"/>
      <c r="M250" s="81" t="str">
        <f>var!AF$2</f>
        <v>Stripes</v>
      </c>
      <c r="N250" s="6">
        <v>375</v>
      </c>
      <c r="O250" s="6">
        <v>1000</v>
      </c>
      <c r="P250" s="12"/>
      <c r="Q250" s="6">
        <v>0.1</v>
      </c>
      <c r="R250" s="6">
        <v>80</v>
      </c>
      <c r="S250" s="6">
        <v>5</v>
      </c>
      <c r="T250" s="6">
        <v>1</v>
      </c>
      <c r="U250" s="6">
        <v>79</v>
      </c>
      <c r="V250" s="6">
        <v>0.1</v>
      </c>
      <c r="W250" s="6">
        <v>80</v>
      </c>
      <c r="X250" s="6">
        <v>0.09</v>
      </c>
      <c r="Y250" s="12"/>
      <c r="Z250" s="12"/>
      <c r="AA250" s="12"/>
      <c r="AB250" s="12"/>
      <c r="AC250" s="12"/>
      <c r="AD250" s="12">
        <v>2</v>
      </c>
      <c r="AE250" s="12">
        <v>0.65500000000000003</v>
      </c>
      <c r="AF250" s="12">
        <v>2.027000000000001</v>
      </c>
      <c r="AG250" s="6">
        <v>4</v>
      </c>
      <c r="AH250" s="81">
        <f t="shared" si="6"/>
        <v>38.879999999999995</v>
      </c>
      <c r="AI250" s="81">
        <f t="shared" si="7"/>
        <v>34.722222222222229</v>
      </c>
      <c r="AJ250" s="12"/>
      <c r="AK250" s="15">
        <f>100-Tabelle1[[#This Row],[Porositaet Flaeche repolished IAPT]]</f>
        <v>97.972999999999999</v>
      </c>
      <c r="AL250" s="81" t="str" cm="1">
        <f t="array" aca="1" ref="AL250" ca="1">IF(INDIRECT(ADDRESS(3+AM250,2,,,"var"))&lt;&gt;"Name of powder",INDIRECT(ADDRESS(3+AM250,2,,,"var")),NULL)</f>
        <v>AlMgty80</v>
      </c>
      <c r="AM250" s="17">
        <v>2</v>
      </c>
      <c r="AN250" s="12">
        <v>1</v>
      </c>
      <c r="AO250" s="61" cm="1">
        <f t="array" aca="1" ref="AO250" ca="1">IF(INDIRECT(ADDRESS(3+$AM250,3,,,"var"))&lt;&gt;"&lt;=&gt;",INDIRECT(ADDRESS(3+$AM250,3,,,"var")),NULL)</f>
        <v>0</v>
      </c>
      <c r="AP250" s="61" cm="1">
        <f t="array" aca="1" ref="AP250" ca="1">IF(INDIRECT(ADDRESS(3+$AM250,4,,,"var"))&lt;&gt;"Si",INDIRECT(ADDRESS(3+$AM250,4,,,"var")),NULL)</f>
        <v>0.09</v>
      </c>
      <c r="AQ250" s="61" t="str" cm="1">
        <f t="array" aca="1" ref="AQ250" ca="1">IF(INDIRECT(ADDRESS(3+$AM250,5,,,"var"))&lt;&gt;"&lt;=&gt;",INDIRECT(ADDRESS(3+$AM250,5,,,"var")),NULL)</f>
        <v>&lt;</v>
      </c>
      <c r="AR250" s="61" cm="1">
        <f t="array" aca="1" ref="AR250" ca="1">IF(INDIRECT(ADDRESS(3+$AM250,6,,,"var"))&lt;&gt;"Fe",INDIRECT(ADDRESS(3+$AM250,6,,,"var")),NULL)</f>
        <v>0.01</v>
      </c>
      <c r="AS250" s="61" t="str" cm="1">
        <f t="array" aca="1" ref="AS250" ca="1">IF(INDIRECT(ADDRESS(3+$AM250,7,,,"var"))&lt;&gt;"&lt;=&gt;",INDIRECT(ADDRESS(3+$AM250,7,,,"var")),NULL)</f>
        <v>&lt;</v>
      </c>
      <c r="AT250" s="61" cm="1">
        <f t="array" aca="1" ref="AT250" ca="1">IF(INDIRECT(ADDRESS(3+$AM250,8,,,"var"))&lt;&gt;"Cu",INDIRECT(ADDRESS(3+$AM250,8,,,"var")),NULL)</f>
        <v>0.01</v>
      </c>
      <c r="AU250" s="61" t="str" cm="1">
        <f t="array" aca="1" ref="AU250" ca="1">IF(INDIRECT(ADDRESS(3+$AM250,9,,,"var"))&lt;&gt;"&lt;=&gt;",INDIRECT(ADDRESS(3+$AM250,9,,,"var")),NULL)</f>
        <v>&lt;</v>
      </c>
      <c r="AV250" s="61" cm="1">
        <f t="array" aca="1" ref="AV250" ca="1">IF(INDIRECT(ADDRESS(3+$AM250,10,,,"var"))&lt;&gt;"Mn",INDIRECT(ADDRESS(3+$AM250,10,,,"var")),NULL)</f>
        <v>0.01</v>
      </c>
      <c r="AW250" s="61" cm="1">
        <f t="array" aca="1" ref="AW250" ca="1">IF(INDIRECT(ADDRESS(3+$AM250,11,,,"var"))&lt;&gt;"&lt;=&gt;",INDIRECT(ADDRESS(3+$AM250,11,,,"var")),NULL)</f>
        <v>0</v>
      </c>
      <c r="AX250" s="61" cm="1">
        <f t="array" aca="1" ref="AX250" ca="1">IF(INDIRECT(ADDRESS(3+$AM250,12,,,"var"))&lt;&gt;"Mg",INDIRECT(ADDRESS(3+$AM250,12,,,"var")),NULL)</f>
        <v>9.1999999999999993</v>
      </c>
      <c r="AY250" s="61" cm="1">
        <f t="array" aca="1" ref="AY250" ca="1">IF(INDIRECT(ADDRESS(3+$AM250,13,,,"var"))&lt;&gt;"&lt;=&gt;",INDIRECT(ADDRESS(3+$AM250,13,,,"var")),NULL)</f>
        <v>0</v>
      </c>
      <c r="AZ250" s="61" cm="1">
        <f t="array" aca="1" ref="AZ250" ca="1">IF(INDIRECT(ADDRESS(3+$AM250,14,,,"var"))&lt;&gt;"Be",INDIRECT(ADDRESS(3+$AM250,14,,,"var")),NULL)</f>
        <v>6.0000000000000001E-3</v>
      </c>
      <c r="BA250" s="61" cm="1">
        <f t="array" aca="1" ref="BA250" ca="1">IF(INDIRECT(ADDRESS(3+$AM250,15,,,"var"))&lt;&gt;"&lt;=&gt;",INDIRECT(ADDRESS(3+$AM250,15,,,"var")),NULL)</f>
        <v>0</v>
      </c>
      <c r="BB250" s="61" cm="1">
        <f t="array" aca="1" ref="BB250" ca="1">IF(INDIRECT(ADDRESS(3+$AM250,16,,,"var"))&lt;&gt;"Zn",INDIRECT(ADDRESS(3+$AM250,16,,,"var")),NULL)</f>
        <v>0.01</v>
      </c>
      <c r="BC250" s="61" cm="1">
        <f t="array" aca="1" ref="BC250" ca="1">IF(INDIRECT(ADDRESS(3+$AM250,17,,,"var"))&lt;&gt;"&lt;=&gt;",INDIRECT(ADDRESS(3+$AM250,17,,,"var")),NULL)</f>
        <v>0</v>
      </c>
      <c r="BD250" s="61" cm="1">
        <f t="array" aca="1" ref="BD250" ca="1">IF(INDIRECT(ADDRESS(3+$AM250,18,,,"var"))&lt;&gt;"Ti",INDIRECT(ADDRESS(3+$AM250,18,,,"var")),NULL)</f>
        <v>0.05</v>
      </c>
      <c r="BE250" s="64" cm="1">
        <f t="array" aca="1" ref="BE250" ca="1">IF(INDIRECT(ADDRESS(3+$AM250,19,,,"var"))&lt;&gt;"D10",INDIRECT(ADDRESS(3+$AM250,19,,,"var")),NULL)</f>
        <v>29.1</v>
      </c>
      <c r="BF250" s="64" cm="1">
        <f t="array" aca="1" ref="BF250" ca="1">IF(INDIRECT(ADDRESS(3+$AM250,20,,,"var"))&lt;&gt;"D50",INDIRECT(ADDRESS(3+$AM250,20,,,"var")),NULL)</f>
        <v>47</v>
      </c>
      <c r="BG250" s="64" cm="1">
        <f t="array" aca="1" ref="BG250" ca="1">IF(INDIRECT(ADDRESS(3+$AM250,21,,,"var"))&lt;&gt;"D90",INDIRECT(ADDRESS(3+$AM250,21,,,"var")),NULL)</f>
        <v>74.5</v>
      </c>
      <c r="BH250" s="64" cm="1">
        <f t="array" aca="1" ref="BH250" ca="1">IF(INDIRECT(ADDRESS(3+$AM250,22,,,"var"))&lt;&gt;"Carney Funnel (s/50g)",INDIRECT(ADDRESS(3+$AM250,22,,,"var")),NULL)</f>
        <v>16</v>
      </c>
      <c r="BI250" s="64" cm="1">
        <f t="array" aca="1" ref="BI250" ca="1">IF(INDIRECT(ADDRESS(3+$AM250,23,,,"var"))&lt;&gt;"Schuttdichte",INDIRECT(ADDRESS(3+$AM250,23,,,"var")),NULL)</f>
        <v>1.28</v>
      </c>
      <c r="BJ250" s="64" cm="1">
        <f t="array" aca="1" ref="BJ250" ca="1">IF(INDIRECT(ADDRESS(3+$AM250,24,,,"var"))&lt;&gt;"Klopfdichte",INDIRECT(ADDRESS(3+$AM250,24,,,"var")),NULL)</f>
        <v>1.61</v>
      </c>
      <c r="BK250" s="81" t="s">
        <v>108</v>
      </c>
      <c r="BM250" s="65"/>
      <c r="BO250"/>
    </row>
    <row r="251" spans="1:67">
      <c r="A251" s="6">
        <v>2</v>
      </c>
      <c r="B251" s="13">
        <v>7</v>
      </c>
      <c r="C251" s="28" t="str">
        <f>var!Z$3</f>
        <v>Concept Laser m2</v>
      </c>
      <c r="D251" s="66" t="str">
        <f>var!AG$3</f>
        <v>Concept Laser parameter dev.</v>
      </c>
      <c r="E251" s="6">
        <v>375</v>
      </c>
      <c r="F251" s="6">
        <v>1000</v>
      </c>
      <c r="G251" s="6">
        <v>60</v>
      </c>
      <c r="H251" s="6">
        <v>0.18</v>
      </c>
      <c r="I251" s="81"/>
      <c r="J251" t="str">
        <f>var!AD$2</f>
        <v>Density cube</v>
      </c>
      <c r="L251" s="12"/>
      <c r="M251" s="28" t="str">
        <f>var!AF$2</f>
        <v>Stripes</v>
      </c>
      <c r="N251" s="6">
        <v>375</v>
      </c>
      <c r="O251" s="6">
        <v>1000</v>
      </c>
      <c r="P251" s="12"/>
      <c r="Q251" s="6">
        <v>0.1</v>
      </c>
      <c r="R251" s="6">
        <v>110</v>
      </c>
      <c r="S251" s="6">
        <v>5</v>
      </c>
      <c r="T251" s="6">
        <v>1</v>
      </c>
      <c r="U251" s="6">
        <v>79</v>
      </c>
      <c r="V251" s="6">
        <v>0.1</v>
      </c>
      <c r="W251" s="6">
        <v>80</v>
      </c>
      <c r="X251" s="6">
        <v>0.09</v>
      </c>
      <c r="Y251" s="12"/>
      <c r="Z251" s="12"/>
      <c r="AA251" s="12"/>
      <c r="AB251" s="12"/>
      <c r="AC251" s="12"/>
      <c r="AD251" s="12">
        <v>2</v>
      </c>
      <c r="AE251" s="12">
        <v>0.49399999999999999</v>
      </c>
      <c r="AF251" s="12">
        <v>1.625</v>
      </c>
      <c r="AG251" s="6">
        <v>4</v>
      </c>
      <c r="AH251" s="23">
        <f t="shared" si="6"/>
        <v>38.879999999999995</v>
      </c>
      <c r="AI251" s="23">
        <f t="shared" si="7"/>
        <v>34.722222222222229</v>
      </c>
      <c r="AJ251" s="12"/>
      <c r="AK251" s="15">
        <f>100-Tabelle1[[#This Row],[Porositaet Flaeche repolished IAPT]]</f>
        <v>98.375</v>
      </c>
      <c r="AL251" s="28" t="str" cm="1">
        <f t="array" aca="1" ref="AL251" ca="1">IF(INDIRECT(ADDRESS(3+AM251,2,,,"var"))&lt;&gt;"Name of powder",INDIRECT(ADDRESS(3+AM251,2,,,"var")),NULL)</f>
        <v>AlMgty80</v>
      </c>
      <c r="AM251" s="17">
        <v>2</v>
      </c>
      <c r="AN251" s="12">
        <v>1</v>
      </c>
      <c r="AO251" s="61" cm="1">
        <f t="array" aca="1" ref="AO251" ca="1">IF(INDIRECT(ADDRESS(3+$AM251,3,,,"var"))&lt;&gt;"&lt;=&gt;",INDIRECT(ADDRESS(3+$AM251,3,,,"var")),NULL)</f>
        <v>0</v>
      </c>
      <c r="AP251" s="61" cm="1">
        <f t="array" aca="1" ref="AP251" ca="1">IF(INDIRECT(ADDRESS(3+$AM251,4,,,"var"))&lt;&gt;"Si",INDIRECT(ADDRESS(3+$AM251,4,,,"var")),NULL)</f>
        <v>0.09</v>
      </c>
      <c r="AQ251" s="61" t="str" cm="1">
        <f t="array" aca="1" ref="AQ251" ca="1">IF(INDIRECT(ADDRESS(3+$AM251,5,,,"var"))&lt;&gt;"&lt;=&gt;",INDIRECT(ADDRESS(3+$AM251,5,,,"var")),NULL)</f>
        <v>&lt;</v>
      </c>
      <c r="AR251" s="61" cm="1">
        <f t="array" aca="1" ref="AR251" ca="1">IF(INDIRECT(ADDRESS(3+$AM251,6,,,"var"))&lt;&gt;"Fe",INDIRECT(ADDRESS(3+$AM251,6,,,"var")),NULL)</f>
        <v>0.01</v>
      </c>
      <c r="AS251" s="61" t="str" cm="1">
        <f t="array" aca="1" ref="AS251" ca="1">IF(INDIRECT(ADDRESS(3+$AM251,7,,,"var"))&lt;&gt;"&lt;=&gt;",INDIRECT(ADDRESS(3+$AM251,7,,,"var")),NULL)</f>
        <v>&lt;</v>
      </c>
      <c r="AT251" s="61" cm="1">
        <f t="array" aca="1" ref="AT251" ca="1">IF(INDIRECT(ADDRESS(3+$AM251,8,,,"var"))&lt;&gt;"Cu",INDIRECT(ADDRESS(3+$AM251,8,,,"var")),NULL)</f>
        <v>0.01</v>
      </c>
      <c r="AU251" s="61" t="str" cm="1">
        <f t="array" aca="1" ref="AU251" ca="1">IF(INDIRECT(ADDRESS(3+$AM251,9,,,"var"))&lt;&gt;"&lt;=&gt;",INDIRECT(ADDRESS(3+$AM251,9,,,"var")),NULL)</f>
        <v>&lt;</v>
      </c>
      <c r="AV251" s="61" cm="1">
        <f t="array" aca="1" ref="AV251" ca="1">IF(INDIRECT(ADDRESS(3+$AM251,10,,,"var"))&lt;&gt;"Mn",INDIRECT(ADDRESS(3+$AM251,10,,,"var")),NULL)</f>
        <v>0.01</v>
      </c>
      <c r="AW251" s="61" cm="1">
        <f t="array" aca="1" ref="AW251" ca="1">IF(INDIRECT(ADDRESS(3+$AM251,11,,,"var"))&lt;&gt;"&lt;=&gt;",INDIRECT(ADDRESS(3+$AM251,11,,,"var")),NULL)</f>
        <v>0</v>
      </c>
      <c r="AX251" s="61" cm="1">
        <f t="array" aca="1" ref="AX251" ca="1">IF(INDIRECT(ADDRESS(3+$AM251,12,,,"var"))&lt;&gt;"Mg",INDIRECT(ADDRESS(3+$AM251,12,,,"var")),NULL)</f>
        <v>9.1999999999999993</v>
      </c>
      <c r="AY251" s="61" cm="1">
        <f t="array" aca="1" ref="AY251" ca="1">IF(INDIRECT(ADDRESS(3+$AM251,13,,,"var"))&lt;&gt;"&lt;=&gt;",INDIRECT(ADDRESS(3+$AM251,13,,,"var")),NULL)</f>
        <v>0</v>
      </c>
      <c r="AZ251" s="61" cm="1">
        <f t="array" aca="1" ref="AZ251" ca="1">IF(INDIRECT(ADDRESS(3+$AM251,14,,,"var"))&lt;&gt;"Be",INDIRECT(ADDRESS(3+$AM251,14,,,"var")),NULL)</f>
        <v>6.0000000000000001E-3</v>
      </c>
      <c r="BA251" s="61" cm="1">
        <f t="array" aca="1" ref="BA251" ca="1">IF(INDIRECT(ADDRESS(3+$AM251,15,,,"var"))&lt;&gt;"&lt;=&gt;",INDIRECT(ADDRESS(3+$AM251,15,,,"var")),NULL)</f>
        <v>0</v>
      </c>
      <c r="BB251" s="61" cm="1">
        <f t="array" aca="1" ref="BB251" ca="1">IF(INDIRECT(ADDRESS(3+$AM251,16,,,"var"))&lt;&gt;"Zn",INDIRECT(ADDRESS(3+$AM251,16,,,"var")),NULL)</f>
        <v>0.01</v>
      </c>
      <c r="BC251" s="61" cm="1">
        <f t="array" aca="1" ref="BC251" ca="1">IF(INDIRECT(ADDRESS(3+$AM251,17,,,"var"))&lt;&gt;"&lt;=&gt;",INDIRECT(ADDRESS(3+$AM251,17,,,"var")),NULL)</f>
        <v>0</v>
      </c>
      <c r="BD251" s="61" cm="1">
        <f t="array" aca="1" ref="BD251" ca="1">IF(INDIRECT(ADDRESS(3+$AM251,18,,,"var"))&lt;&gt;"Ti",INDIRECT(ADDRESS(3+$AM251,18,,,"var")),NULL)</f>
        <v>0.05</v>
      </c>
      <c r="BE251" s="64" cm="1">
        <f t="array" aca="1" ref="BE251" ca="1">IF(INDIRECT(ADDRESS(3+$AM251,19,,,"var"))&lt;&gt;"D10",INDIRECT(ADDRESS(3+$AM251,19,,,"var")),NULL)</f>
        <v>29.1</v>
      </c>
      <c r="BF251" s="64" cm="1">
        <f t="array" aca="1" ref="BF251" ca="1">IF(INDIRECT(ADDRESS(3+$AM251,20,,,"var"))&lt;&gt;"D50",INDIRECT(ADDRESS(3+$AM251,20,,,"var")),NULL)</f>
        <v>47</v>
      </c>
      <c r="BG251" s="64" cm="1">
        <f t="array" aca="1" ref="BG251" ca="1">IF(INDIRECT(ADDRESS(3+$AM251,21,,,"var"))&lt;&gt;"D90",INDIRECT(ADDRESS(3+$AM251,21,,,"var")),NULL)</f>
        <v>74.5</v>
      </c>
      <c r="BH251" s="64" cm="1">
        <f t="array" aca="1" ref="BH251" ca="1">IF(INDIRECT(ADDRESS(3+$AM251,22,,,"var"))&lt;&gt;"Carney Funnel (s/50g)",INDIRECT(ADDRESS(3+$AM251,22,,,"var")),NULL)</f>
        <v>16</v>
      </c>
      <c r="BI251" s="64" cm="1">
        <f t="array" aca="1" ref="BI251" ca="1">IF(INDIRECT(ADDRESS(3+$AM251,23,,,"var"))&lt;&gt;"Schuttdichte",INDIRECT(ADDRESS(3+$AM251,23,,,"var")),NULL)</f>
        <v>1.28</v>
      </c>
      <c r="BJ251" s="64" cm="1">
        <f t="array" aca="1" ref="BJ251" ca="1">IF(INDIRECT(ADDRESS(3+$AM251,24,,,"var"))&lt;&gt;"Klopfdichte",INDIRECT(ADDRESS(3+$AM251,24,,,"var")),NULL)</f>
        <v>1.61</v>
      </c>
      <c r="BK251" s="81" t="s">
        <v>108</v>
      </c>
      <c r="BM251" s="65"/>
      <c r="BO251"/>
    </row>
    <row r="252" spans="1:67">
      <c r="A252" s="6">
        <v>2</v>
      </c>
      <c r="B252" s="13">
        <v>8</v>
      </c>
      <c r="C252" s="81" t="str">
        <f>var!Z$3</f>
        <v>Concept Laser m2</v>
      </c>
      <c r="D252" s="81" t="str">
        <f>var!AG$3</f>
        <v>Concept Laser parameter dev.</v>
      </c>
      <c r="E252" s="6">
        <v>375</v>
      </c>
      <c r="F252" s="6">
        <v>1500</v>
      </c>
      <c r="G252" s="6">
        <v>60</v>
      </c>
      <c r="H252" s="6">
        <v>0.08</v>
      </c>
      <c r="I252" s="81"/>
      <c r="J252" s="81" t="str">
        <f>var!AD$2</f>
        <v>Density cube</v>
      </c>
      <c r="K252" s="81"/>
      <c r="L252" s="12"/>
      <c r="M252" s="81" t="str">
        <f>var!AF$2</f>
        <v>Stripes</v>
      </c>
      <c r="N252" s="6">
        <v>375</v>
      </c>
      <c r="O252" s="6">
        <v>1500</v>
      </c>
      <c r="P252" s="12"/>
      <c r="Q252" s="6">
        <v>0.1</v>
      </c>
      <c r="R252" s="6">
        <v>80</v>
      </c>
      <c r="S252" s="6">
        <v>5</v>
      </c>
      <c r="T252" s="6">
        <v>1</v>
      </c>
      <c r="U252" s="6">
        <v>79</v>
      </c>
      <c r="V252" s="6">
        <v>0.1</v>
      </c>
      <c r="W252" s="6">
        <v>80</v>
      </c>
      <c r="X252" s="6">
        <v>0.09</v>
      </c>
      <c r="Y252" s="12"/>
      <c r="Z252" s="12"/>
      <c r="AA252" s="12"/>
      <c r="AB252" s="12"/>
      <c r="AC252" s="12"/>
      <c r="AD252" s="12">
        <v>2</v>
      </c>
      <c r="AE252" s="12">
        <v>0.46800000000000003</v>
      </c>
      <c r="AF252" s="12">
        <v>0.90099999999999625</v>
      </c>
      <c r="AG252" s="6">
        <v>4</v>
      </c>
      <c r="AH252" s="81">
        <f t="shared" si="6"/>
        <v>25.92</v>
      </c>
      <c r="AI252" s="81">
        <f t="shared" si="7"/>
        <v>52.083333333333329</v>
      </c>
      <c r="AJ252" s="12"/>
      <c r="AK252" s="15">
        <f>100-Tabelle1[[#This Row],[Porositaet Flaeche repolished IAPT]]</f>
        <v>99.099000000000004</v>
      </c>
      <c r="AL252" s="28" t="str" cm="1">
        <f t="array" aca="1" ref="AL252" ca="1">IF(INDIRECT(ADDRESS(3+AM252,2,,,"var"))&lt;&gt;"Name of powder",INDIRECT(ADDRESS(3+AM252,2,,,"var")),NULL)</f>
        <v>AlMgty80</v>
      </c>
      <c r="AM252" s="17">
        <v>2</v>
      </c>
      <c r="AN252" s="12">
        <v>1</v>
      </c>
      <c r="AO252" s="61" cm="1">
        <f t="array" aca="1" ref="AO252" ca="1">IF(INDIRECT(ADDRESS(3+$AM252,3,,,"var"))&lt;&gt;"&lt;=&gt;",INDIRECT(ADDRESS(3+$AM252,3,,,"var")),NULL)</f>
        <v>0</v>
      </c>
      <c r="AP252" s="61" cm="1">
        <f t="array" aca="1" ref="AP252" ca="1">IF(INDIRECT(ADDRESS(3+$AM252,4,,,"var"))&lt;&gt;"Si",INDIRECT(ADDRESS(3+$AM252,4,,,"var")),NULL)</f>
        <v>0.09</v>
      </c>
      <c r="AQ252" s="61" t="str" cm="1">
        <f t="array" aca="1" ref="AQ252" ca="1">IF(INDIRECT(ADDRESS(3+$AM252,5,,,"var"))&lt;&gt;"&lt;=&gt;",INDIRECT(ADDRESS(3+$AM252,5,,,"var")),NULL)</f>
        <v>&lt;</v>
      </c>
      <c r="AR252" s="61" cm="1">
        <f t="array" aca="1" ref="AR252" ca="1">IF(INDIRECT(ADDRESS(3+$AM252,6,,,"var"))&lt;&gt;"Fe",INDIRECT(ADDRESS(3+$AM252,6,,,"var")),NULL)</f>
        <v>0.01</v>
      </c>
      <c r="AS252" s="61" t="str" cm="1">
        <f t="array" aca="1" ref="AS252" ca="1">IF(INDIRECT(ADDRESS(3+$AM252,7,,,"var"))&lt;&gt;"&lt;=&gt;",INDIRECT(ADDRESS(3+$AM252,7,,,"var")),NULL)</f>
        <v>&lt;</v>
      </c>
      <c r="AT252" s="61" cm="1">
        <f t="array" aca="1" ref="AT252" ca="1">IF(INDIRECT(ADDRESS(3+$AM252,8,,,"var"))&lt;&gt;"Cu",INDIRECT(ADDRESS(3+$AM252,8,,,"var")),NULL)</f>
        <v>0.01</v>
      </c>
      <c r="AU252" s="61" t="str" cm="1">
        <f t="array" aca="1" ref="AU252" ca="1">IF(INDIRECT(ADDRESS(3+$AM252,9,,,"var"))&lt;&gt;"&lt;=&gt;",INDIRECT(ADDRESS(3+$AM252,9,,,"var")),NULL)</f>
        <v>&lt;</v>
      </c>
      <c r="AV252" s="61" cm="1">
        <f t="array" aca="1" ref="AV252" ca="1">IF(INDIRECT(ADDRESS(3+$AM252,10,,,"var"))&lt;&gt;"Mn",INDIRECT(ADDRESS(3+$AM252,10,,,"var")),NULL)</f>
        <v>0.01</v>
      </c>
      <c r="AW252" s="61" cm="1">
        <f t="array" aca="1" ref="AW252" ca="1">IF(INDIRECT(ADDRESS(3+$AM252,11,,,"var"))&lt;&gt;"&lt;=&gt;",INDIRECT(ADDRESS(3+$AM252,11,,,"var")),NULL)</f>
        <v>0</v>
      </c>
      <c r="AX252" s="61" cm="1">
        <f t="array" aca="1" ref="AX252" ca="1">IF(INDIRECT(ADDRESS(3+$AM252,12,,,"var"))&lt;&gt;"Mg",INDIRECT(ADDRESS(3+$AM252,12,,,"var")),NULL)</f>
        <v>9.1999999999999993</v>
      </c>
      <c r="AY252" s="61" cm="1">
        <f t="array" aca="1" ref="AY252" ca="1">IF(INDIRECT(ADDRESS(3+$AM252,13,,,"var"))&lt;&gt;"&lt;=&gt;",INDIRECT(ADDRESS(3+$AM252,13,,,"var")),NULL)</f>
        <v>0</v>
      </c>
      <c r="AZ252" s="61" cm="1">
        <f t="array" aca="1" ref="AZ252" ca="1">IF(INDIRECT(ADDRESS(3+$AM252,14,,,"var"))&lt;&gt;"Be",INDIRECT(ADDRESS(3+$AM252,14,,,"var")),NULL)</f>
        <v>6.0000000000000001E-3</v>
      </c>
      <c r="BA252" s="61" cm="1">
        <f t="array" aca="1" ref="BA252" ca="1">IF(INDIRECT(ADDRESS(3+$AM252,15,,,"var"))&lt;&gt;"&lt;=&gt;",INDIRECT(ADDRESS(3+$AM252,15,,,"var")),NULL)</f>
        <v>0</v>
      </c>
      <c r="BB252" s="61" cm="1">
        <f t="array" aca="1" ref="BB252" ca="1">IF(INDIRECT(ADDRESS(3+$AM252,16,,,"var"))&lt;&gt;"Zn",INDIRECT(ADDRESS(3+$AM252,16,,,"var")),NULL)</f>
        <v>0.01</v>
      </c>
      <c r="BC252" s="61" cm="1">
        <f t="array" aca="1" ref="BC252" ca="1">IF(INDIRECT(ADDRESS(3+$AM252,17,,,"var"))&lt;&gt;"&lt;=&gt;",INDIRECT(ADDRESS(3+$AM252,17,,,"var")),NULL)</f>
        <v>0</v>
      </c>
      <c r="BD252" s="61" cm="1">
        <f t="array" aca="1" ref="BD252" ca="1">IF(INDIRECT(ADDRESS(3+$AM252,18,,,"var"))&lt;&gt;"Ti",INDIRECT(ADDRESS(3+$AM252,18,,,"var")),NULL)</f>
        <v>0.05</v>
      </c>
      <c r="BE252" s="64" cm="1">
        <f t="array" aca="1" ref="BE252" ca="1">IF(INDIRECT(ADDRESS(3+$AM252,19,,,"var"))&lt;&gt;"D10",INDIRECT(ADDRESS(3+$AM252,19,,,"var")),NULL)</f>
        <v>29.1</v>
      </c>
      <c r="BF252" s="64" cm="1">
        <f t="array" aca="1" ref="BF252" ca="1">IF(INDIRECT(ADDRESS(3+$AM252,20,,,"var"))&lt;&gt;"D50",INDIRECT(ADDRESS(3+$AM252,20,,,"var")),NULL)</f>
        <v>47</v>
      </c>
      <c r="BG252" s="64" cm="1">
        <f t="array" aca="1" ref="BG252" ca="1">IF(INDIRECT(ADDRESS(3+$AM252,21,,,"var"))&lt;&gt;"D90",INDIRECT(ADDRESS(3+$AM252,21,,,"var")),NULL)</f>
        <v>74.5</v>
      </c>
      <c r="BH252" s="64" cm="1">
        <f t="array" aca="1" ref="BH252" ca="1">IF(INDIRECT(ADDRESS(3+$AM252,22,,,"var"))&lt;&gt;"Carney Funnel (s/50g)",INDIRECT(ADDRESS(3+$AM252,22,,,"var")),NULL)</f>
        <v>16</v>
      </c>
      <c r="BI252" s="64" cm="1">
        <f t="array" aca="1" ref="BI252" ca="1">IF(INDIRECT(ADDRESS(3+$AM252,23,,,"var"))&lt;&gt;"Schuttdichte",INDIRECT(ADDRESS(3+$AM252,23,,,"var")),NULL)</f>
        <v>1.28</v>
      </c>
      <c r="BJ252" s="64" cm="1">
        <f t="array" aca="1" ref="BJ252" ca="1">IF(INDIRECT(ADDRESS(3+$AM252,24,,,"var"))&lt;&gt;"Klopfdichte",INDIRECT(ADDRESS(3+$AM252,24,,,"var")),NULL)</f>
        <v>1.61</v>
      </c>
      <c r="BK252" s="81" t="s">
        <v>108</v>
      </c>
      <c r="BM252" s="81"/>
      <c r="BO252"/>
    </row>
    <row r="253" spans="1:67">
      <c r="A253" s="6">
        <v>2</v>
      </c>
      <c r="B253" s="13">
        <v>9</v>
      </c>
      <c r="C253" s="81" t="str">
        <f>var!Z$3</f>
        <v>Concept Laser m2</v>
      </c>
      <c r="D253" s="81" t="str">
        <f>var!AG$3</f>
        <v>Concept Laser parameter dev.</v>
      </c>
      <c r="E253" s="6">
        <v>375</v>
      </c>
      <c r="F253" s="6">
        <v>1500</v>
      </c>
      <c r="G253" s="6">
        <v>60</v>
      </c>
      <c r="H253" s="6">
        <v>0.08</v>
      </c>
      <c r="I253" s="81"/>
      <c r="J253" s="81" t="str">
        <f>var!AD$2</f>
        <v>Density cube</v>
      </c>
      <c r="K253" s="81"/>
      <c r="L253" s="12"/>
      <c r="M253" s="81" t="str">
        <f>var!AF$2</f>
        <v>Stripes</v>
      </c>
      <c r="N253" s="6">
        <v>375</v>
      </c>
      <c r="O253" s="6">
        <v>1500</v>
      </c>
      <c r="P253" s="12"/>
      <c r="Q253" s="6">
        <v>0.1</v>
      </c>
      <c r="R253" s="6">
        <v>110</v>
      </c>
      <c r="S253" s="6">
        <v>5</v>
      </c>
      <c r="T253" s="6">
        <v>1</v>
      </c>
      <c r="U253" s="6">
        <v>79</v>
      </c>
      <c r="V253" s="6">
        <v>0.1</v>
      </c>
      <c r="W253" s="6">
        <v>80</v>
      </c>
      <c r="X253" s="6">
        <v>0.09</v>
      </c>
      <c r="Y253" s="12"/>
      <c r="Z253" s="12"/>
      <c r="AA253" s="12"/>
      <c r="AB253" s="12"/>
      <c r="AC253" s="12"/>
      <c r="AD253" s="12">
        <v>2</v>
      </c>
      <c r="AE253" s="12">
        <v>0.121</v>
      </c>
      <c r="AF253" s="12">
        <v>0.66899999999999693</v>
      </c>
      <c r="AG253" s="6">
        <v>4</v>
      </c>
      <c r="AH253" s="81">
        <f t="shared" si="6"/>
        <v>25.92</v>
      </c>
      <c r="AI253" s="81">
        <f t="shared" si="7"/>
        <v>52.083333333333329</v>
      </c>
      <c r="AJ253" s="12"/>
      <c r="AK253" s="15">
        <f>100-Tabelle1[[#This Row],[Porositaet Flaeche repolished IAPT]]</f>
        <v>99.331000000000003</v>
      </c>
      <c r="AL253" s="28" t="str" cm="1">
        <f t="array" aca="1" ref="AL253" ca="1">IF(INDIRECT(ADDRESS(3+AM253,2,,,"var"))&lt;&gt;"Name of powder",INDIRECT(ADDRESS(3+AM253,2,,,"var")),NULL)</f>
        <v>AlMgty80</v>
      </c>
      <c r="AM253" s="17">
        <v>2</v>
      </c>
      <c r="AN253" s="12">
        <v>1</v>
      </c>
      <c r="AO253" s="61" cm="1">
        <f t="array" aca="1" ref="AO253" ca="1">IF(INDIRECT(ADDRESS(3+$AM253,3,,,"var"))&lt;&gt;"&lt;=&gt;",INDIRECT(ADDRESS(3+$AM253,3,,,"var")),NULL)</f>
        <v>0</v>
      </c>
      <c r="AP253" s="61" cm="1">
        <f t="array" aca="1" ref="AP253" ca="1">IF(INDIRECT(ADDRESS(3+$AM253,4,,,"var"))&lt;&gt;"Si",INDIRECT(ADDRESS(3+$AM253,4,,,"var")),NULL)</f>
        <v>0.09</v>
      </c>
      <c r="AQ253" s="61" t="str" cm="1">
        <f t="array" aca="1" ref="AQ253" ca="1">IF(INDIRECT(ADDRESS(3+$AM253,5,,,"var"))&lt;&gt;"&lt;=&gt;",INDIRECT(ADDRESS(3+$AM253,5,,,"var")),NULL)</f>
        <v>&lt;</v>
      </c>
      <c r="AR253" s="61" cm="1">
        <f t="array" aca="1" ref="AR253" ca="1">IF(INDIRECT(ADDRESS(3+$AM253,6,,,"var"))&lt;&gt;"Fe",INDIRECT(ADDRESS(3+$AM253,6,,,"var")),NULL)</f>
        <v>0.01</v>
      </c>
      <c r="AS253" s="61" t="str" cm="1">
        <f t="array" aca="1" ref="AS253" ca="1">IF(INDIRECT(ADDRESS(3+$AM253,7,,,"var"))&lt;&gt;"&lt;=&gt;",INDIRECT(ADDRESS(3+$AM253,7,,,"var")),NULL)</f>
        <v>&lt;</v>
      </c>
      <c r="AT253" s="61" cm="1">
        <f t="array" aca="1" ref="AT253" ca="1">IF(INDIRECT(ADDRESS(3+$AM253,8,,,"var"))&lt;&gt;"Cu",INDIRECT(ADDRESS(3+$AM253,8,,,"var")),NULL)</f>
        <v>0.01</v>
      </c>
      <c r="AU253" s="61" t="str" cm="1">
        <f t="array" aca="1" ref="AU253" ca="1">IF(INDIRECT(ADDRESS(3+$AM253,9,,,"var"))&lt;&gt;"&lt;=&gt;",INDIRECT(ADDRESS(3+$AM253,9,,,"var")),NULL)</f>
        <v>&lt;</v>
      </c>
      <c r="AV253" s="61" cm="1">
        <f t="array" aca="1" ref="AV253" ca="1">IF(INDIRECT(ADDRESS(3+$AM253,10,,,"var"))&lt;&gt;"Mn",INDIRECT(ADDRESS(3+$AM253,10,,,"var")),NULL)</f>
        <v>0.01</v>
      </c>
      <c r="AW253" s="61" cm="1">
        <f t="array" aca="1" ref="AW253" ca="1">IF(INDIRECT(ADDRESS(3+$AM253,11,,,"var"))&lt;&gt;"&lt;=&gt;",INDIRECT(ADDRESS(3+$AM253,11,,,"var")),NULL)</f>
        <v>0</v>
      </c>
      <c r="AX253" s="61" cm="1">
        <f t="array" aca="1" ref="AX253" ca="1">IF(INDIRECT(ADDRESS(3+$AM253,12,,,"var"))&lt;&gt;"Mg",INDIRECT(ADDRESS(3+$AM253,12,,,"var")),NULL)</f>
        <v>9.1999999999999993</v>
      </c>
      <c r="AY253" s="61" cm="1">
        <f t="array" aca="1" ref="AY253" ca="1">IF(INDIRECT(ADDRESS(3+$AM253,13,,,"var"))&lt;&gt;"&lt;=&gt;",INDIRECT(ADDRESS(3+$AM253,13,,,"var")),NULL)</f>
        <v>0</v>
      </c>
      <c r="AZ253" s="61" cm="1">
        <f t="array" aca="1" ref="AZ253" ca="1">IF(INDIRECT(ADDRESS(3+$AM253,14,,,"var"))&lt;&gt;"Be",INDIRECT(ADDRESS(3+$AM253,14,,,"var")),NULL)</f>
        <v>6.0000000000000001E-3</v>
      </c>
      <c r="BA253" s="61" cm="1">
        <f t="array" aca="1" ref="BA253" ca="1">IF(INDIRECT(ADDRESS(3+$AM253,15,,,"var"))&lt;&gt;"&lt;=&gt;",INDIRECT(ADDRESS(3+$AM253,15,,,"var")),NULL)</f>
        <v>0</v>
      </c>
      <c r="BB253" s="61" cm="1">
        <f t="array" aca="1" ref="BB253" ca="1">IF(INDIRECT(ADDRESS(3+$AM253,16,,,"var"))&lt;&gt;"Zn",INDIRECT(ADDRESS(3+$AM253,16,,,"var")),NULL)</f>
        <v>0.01</v>
      </c>
      <c r="BC253" s="61" cm="1">
        <f t="array" aca="1" ref="BC253" ca="1">IF(INDIRECT(ADDRESS(3+$AM253,17,,,"var"))&lt;&gt;"&lt;=&gt;",INDIRECT(ADDRESS(3+$AM253,17,,,"var")),NULL)</f>
        <v>0</v>
      </c>
      <c r="BD253" s="61" cm="1">
        <f t="array" aca="1" ref="BD253" ca="1">IF(INDIRECT(ADDRESS(3+$AM253,18,,,"var"))&lt;&gt;"Ti",INDIRECT(ADDRESS(3+$AM253,18,,,"var")),NULL)</f>
        <v>0.05</v>
      </c>
      <c r="BE253" s="64" cm="1">
        <f t="array" aca="1" ref="BE253" ca="1">IF(INDIRECT(ADDRESS(3+$AM253,19,,,"var"))&lt;&gt;"D10",INDIRECT(ADDRESS(3+$AM253,19,,,"var")),NULL)</f>
        <v>29.1</v>
      </c>
      <c r="BF253" s="64" cm="1">
        <f t="array" aca="1" ref="BF253" ca="1">IF(INDIRECT(ADDRESS(3+$AM253,20,,,"var"))&lt;&gt;"D50",INDIRECT(ADDRESS(3+$AM253,20,,,"var")),NULL)</f>
        <v>47</v>
      </c>
      <c r="BG253" s="64" cm="1">
        <f t="array" aca="1" ref="BG253" ca="1">IF(INDIRECT(ADDRESS(3+$AM253,21,,,"var"))&lt;&gt;"D90",INDIRECT(ADDRESS(3+$AM253,21,,,"var")),NULL)</f>
        <v>74.5</v>
      </c>
      <c r="BH253" s="64" cm="1">
        <f t="array" aca="1" ref="BH253" ca="1">IF(INDIRECT(ADDRESS(3+$AM253,22,,,"var"))&lt;&gt;"Carney Funnel (s/50g)",INDIRECT(ADDRESS(3+$AM253,22,,,"var")),NULL)</f>
        <v>16</v>
      </c>
      <c r="BI253" s="64" cm="1">
        <f t="array" aca="1" ref="BI253" ca="1">IF(INDIRECT(ADDRESS(3+$AM253,23,,,"var"))&lt;&gt;"Schuttdichte",INDIRECT(ADDRESS(3+$AM253,23,,,"var")),NULL)</f>
        <v>1.28</v>
      </c>
      <c r="BJ253" s="64" cm="1">
        <f t="array" aca="1" ref="BJ253" ca="1">IF(INDIRECT(ADDRESS(3+$AM253,24,,,"var"))&lt;&gt;"Klopfdichte",INDIRECT(ADDRESS(3+$AM253,24,,,"var")),NULL)</f>
        <v>1.61</v>
      </c>
      <c r="BK253" s="81" t="s">
        <v>108</v>
      </c>
      <c r="BM253" s="81"/>
      <c r="BO253"/>
    </row>
    <row r="254" spans="1:67">
      <c r="A254" s="6">
        <v>2</v>
      </c>
      <c r="B254" s="13">
        <v>10</v>
      </c>
      <c r="C254" s="28" t="str">
        <f>var!Z$3</f>
        <v>Concept Laser m2</v>
      </c>
      <c r="D254" s="66" t="str">
        <f>var!AG$3</f>
        <v>Concept Laser parameter dev.</v>
      </c>
      <c r="E254" s="6">
        <v>375</v>
      </c>
      <c r="F254" s="6">
        <v>1000</v>
      </c>
      <c r="G254" s="6">
        <v>60</v>
      </c>
      <c r="H254" s="6">
        <v>0.18</v>
      </c>
      <c r="I254" s="81"/>
      <c r="J254" t="str">
        <f>var!AD$2</f>
        <v>Density cube</v>
      </c>
      <c r="L254" s="12"/>
      <c r="M254" s="28" t="str">
        <f>var!AF$2</f>
        <v>Stripes</v>
      </c>
      <c r="N254" s="6">
        <v>375</v>
      </c>
      <c r="O254" s="6">
        <v>1000</v>
      </c>
      <c r="P254" s="12"/>
      <c r="Q254" s="6">
        <v>0.1</v>
      </c>
      <c r="R254" s="6">
        <v>80</v>
      </c>
      <c r="S254" s="6">
        <v>5</v>
      </c>
      <c r="T254" s="6">
        <v>1</v>
      </c>
      <c r="U254" s="6">
        <v>79</v>
      </c>
      <c r="V254" s="6">
        <v>0.1</v>
      </c>
      <c r="W254" s="6">
        <v>80</v>
      </c>
      <c r="X254" s="6">
        <v>0.09</v>
      </c>
      <c r="Y254" s="12"/>
      <c r="Z254" s="12"/>
      <c r="AA254" s="12"/>
      <c r="AB254" s="12"/>
      <c r="AC254" s="12"/>
      <c r="AD254" s="12">
        <v>2</v>
      </c>
      <c r="AE254" s="12">
        <v>2.59</v>
      </c>
      <c r="AF254" s="12">
        <v>1.7510000000000048</v>
      </c>
      <c r="AG254" s="6">
        <v>4</v>
      </c>
      <c r="AH254" s="23">
        <f t="shared" si="6"/>
        <v>38.879999999999995</v>
      </c>
      <c r="AI254" s="23">
        <f t="shared" si="7"/>
        <v>34.722222222222229</v>
      </c>
      <c r="AJ254" s="12"/>
      <c r="AK254" s="15">
        <f>100-Tabelle1[[#This Row],[Porositaet Flaeche repolished IAPT]]</f>
        <v>98.248999999999995</v>
      </c>
      <c r="AL254" s="28" t="str" cm="1">
        <f t="array" aca="1" ref="AL254" ca="1">IF(INDIRECT(ADDRESS(3+AM254,2,,,"var"))&lt;&gt;"Name of powder",INDIRECT(ADDRESS(3+AM254,2,,,"var")),NULL)</f>
        <v>AlMgty80</v>
      </c>
      <c r="AM254" s="17">
        <v>2</v>
      </c>
      <c r="AN254" s="12">
        <v>1</v>
      </c>
      <c r="AO254" s="61" cm="1">
        <f t="array" aca="1" ref="AO254" ca="1">IF(INDIRECT(ADDRESS(3+$AM254,3,,,"var"))&lt;&gt;"&lt;=&gt;",INDIRECT(ADDRESS(3+$AM254,3,,,"var")),NULL)</f>
        <v>0</v>
      </c>
      <c r="AP254" s="61" cm="1">
        <f t="array" aca="1" ref="AP254" ca="1">IF(INDIRECT(ADDRESS(3+$AM254,4,,,"var"))&lt;&gt;"Si",INDIRECT(ADDRESS(3+$AM254,4,,,"var")),NULL)</f>
        <v>0.09</v>
      </c>
      <c r="AQ254" s="61" t="str" cm="1">
        <f t="array" aca="1" ref="AQ254" ca="1">IF(INDIRECT(ADDRESS(3+$AM254,5,,,"var"))&lt;&gt;"&lt;=&gt;",INDIRECT(ADDRESS(3+$AM254,5,,,"var")),NULL)</f>
        <v>&lt;</v>
      </c>
      <c r="AR254" s="61" cm="1">
        <f t="array" aca="1" ref="AR254" ca="1">IF(INDIRECT(ADDRESS(3+$AM254,6,,,"var"))&lt;&gt;"Fe",INDIRECT(ADDRESS(3+$AM254,6,,,"var")),NULL)</f>
        <v>0.01</v>
      </c>
      <c r="AS254" s="61" t="str" cm="1">
        <f t="array" aca="1" ref="AS254" ca="1">IF(INDIRECT(ADDRESS(3+$AM254,7,,,"var"))&lt;&gt;"&lt;=&gt;",INDIRECT(ADDRESS(3+$AM254,7,,,"var")),NULL)</f>
        <v>&lt;</v>
      </c>
      <c r="AT254" s="61" cm="1">
        <f t="array" aca="1" ref="AT254" ca="1">IF(INDIRECT(ADDRESS(3+$AM254,8,,,"var"))&lt;&gt;"Cu",INDIRECT(ADDRESS(3+$AM254,8,,,"var")),NULL)</f>
        <v>0.01</v>
      </c>
      <c r="AU254" s="61" t="str" cm="1">
        <f t="array" aca="1" ref="AU254" ca="1">IF(INDIRECT(ADDRESS(3+$AM254,9,,,"var"))&lt;&gt;"&lt;=&gt;",INDIRECT(ADDRESS(3+$AM254,9,,,"var")),NULL)</f>
        <v>&lt;</v>
      </c>
      <c r="AV254" s="61" cm="1">
        <f t="array" aca="1" ref="AV254" ca="1">IF(INDIRECT(ADDRESS(3+$AM254,10,,,"var"))&lt;&gt;"Mn",INDIRECT(ADDRESS(3+$AM254,10,,,"var")),NULL)</f>
        <v>0.01</v>
      </c>
      <c r="AW254" s="61" cm="1">
        <f t="array" aca="1" ref="AW254" ca="1">IF(INDIRECT(ADDRESS(3+$AM254,11,,,"var"))&lt;&gt;"&lt;=&gt;",INDIRECT(ADDRESS(3+$AM254,11,,,"var")),NULL)</f>
        <v>0</v>
      </c>
      <c r="AX254" s="61" cm="1">
        <f t="array" aca="1" ref="AX254" ca="1">IF(INDIRECT(ADDRESS(3+$AM254,12,,,"var"))&lt;&gt;"Mg",INDIRECT(ADDRESS(3+$AM254,12,,,"var")),NULL)</f>
        <v>9.1999999999999993</v>
      </c>
      <c r="AY254" s="61" cm="1">
        <f t="array" aca="1" ref="AY254" ca="1">IF(INDIRECT(ADDRESS(3+$AM254,13,,,"var"))&lt;&gt;"&lt;=&gt;",INDIRECT(ADDRESS(3+$AM254,13,,,"var")),NULL)</f>
        <v>0</v>
      </c>
      <c r="AZ254" s="61" cm="1">
        <f t="array" aca="1" ref="AZ254" ca="1">IF(INDIRECT(ADDRESS(3+$AM254,14,,,"var"))&lt;&gt;"Be",INDIRECT(ADDRESS(3+$AM254,14,,,"var")),NULL)</f>
        <v>6.0000000000000001E-3</v>
      </c>
      <c r="BA254" s="61" cm="1">
        <f t="array" aca="1" ref="BA254" ca="1">IF(INDIRECT(ADDRESS(3+$AM254,15,,,"var"))&lt;&gt;"&lt;=&gt;",INDIRECT(ADDRESS(3+$AM254,15,,,"var")),NULL)</f>
        <v>0</v>
      </c>
      <c r="BB254" s="61" cm="1">
        <f t="array" aca="1" ref="BB254" ca="1">IF(INDIRECT(ADDRESS(3+$AM254,16,,,"var"))&lt;&gt;"Zn",INDIRECT(ADDRESS(3+$AM254,16,,,"var")),NULL)</f>
        <v>0.01</v>
      </c>
      <c r="BC254" s="61" cm="1">
        <f t="array" aca="1" ref="BC254" ca="1">IF(INDIRECT(ADDRESS(3+$AM254,17,,,"var"))&lt;&gt;"&lt;=&gt;",INDIRECT(ADDRESS(3+$AM254,17,,,"var")),NULL)</f>
        <v>0</v>
      </c>
      <c r="BD254" s="61" cm="1">
        <f t="array" aca="1" ref="BD254" ca="1">IF(INDIRECT(ADDRESS(3+$AM254,18,,,"var"))&lt;&gt;"Ti",INDIRECT(ADDRESS(3+$AM254,18,,,"var")),NULL)</f>
        <v>0.05</v>
      </c>
      <c r="BE254" s="64" cm="1">
        <f t="array" aca="1" ref="BE254" ca="1">IF(INDIRECT(ADDRESS(3+$AM254,19,,,"var"))&lt;&gt;"D10",INDIRECT(ADDRESS(3+$AM254,19,,,"var")),NULL)</f>
        <v>29.1</v>
      </c>
      <c r="BF254" s="64" cm="1">
        <f t="array" aca="1" ref="BF254" ca="1">IF(INDIRECT(ADDRESS(3+$AM254,20,,,"var"))&lt;&gt;"D50",INDIRECT(ADDRESS(3+$AM254,20,,,"var")),NULL)</f>
        <v>47</v>
      </c>
      <c r="BG254" s="64" cm="1">
        <f t="array" aca="1" ref="BG254" ca="1">IF(INDIRECT(ADDRESS(3+$AM254,21,,,"var"))&lt;&gt;"D90",INDIRECT(ADDRESS(3+$AM254,21,,,"var")),NULL)</f>
        <v>74.5</v>
      </c>
      <c r="BH254" s="64" cm="1">
        <f t="array" aca="1" ref="BH254" ca="1">IF(INDIRECT(ADDRESS(3+$AM254,22,,,"var"))&lt;&gt;"Carney Funnel (s/50g)",INDIRECT(ADDRESS(3+$AM254,22,,,"var")),NULL)</f>
        <v>16</v>
      </c>
      <c r="BI254" s="64" cm="1">
        <f t="array" aca="1" ref="BI254" ca="1">IF(INDIRECT(ADDRESS(3+$AM254,23,,,"var"))&lt;&gt;"Schuttdichte",INDIRECT(ADDRESS(3+$AM254,23,,,"var")),NULL)</f>
        <v>1.28</v>
      </c>
      <c r="BJ254" s="64" cm="1">
        <f t="array" aca="1" ref="BJ254" ca="1">IF(INDIRECT(ADDRESS(3+$AM254,24,,,"var"))&lt;&gt;"Klopfdichte",INDIRECT(ADDRESS(3+$AM254,24,,,"var")),NULL)</f>
        <v>1.61</v>
      </c>
      <c r="BK254" s="81" t="s">
        <v>108</v>
      </c>
      <c r="BM254" s="65"/>
      <c r="BO254"/>
    </row>
    <row r="255" spans="1:67">
      <c r="A255" s="6">
        <v>2</v>
      </c>
      <c r="B255" s="13">
        <v>11</v>
      </c>
      <c r="C255" s="81" t="str">
        <f>var!Z$3</f>
        <v>Concept Laser m2</v>
      </c>
      <c r="D255" s="81" t="str">
        <f>var!AG$3</f>
        <v>Concept Laser parameter dev.</v>
      </c>
      <c r="E255" s="6">
        <v>375</v>
      </c>
      <c r="F255" s="6">
        <v>1000</v>
      </c>
      <c r="G255" s="6">
        <v>60</v>
      </c>
      <c r="H255" s="6">
        <v>0.18</v>
      </c>
      <c r="I255" s="81"/>
      <c r="J255" s="81" t="str">
        <f>var!AD$2</f>
        <v>Density cube</v>
      </c>
      <c r="K255" s="81"/>
      <c r="L255" s="12"/>
      <c r="M255" s="81" t="str">
        <f>var!AF$2</f>
        <v>Stripes</v>
      </c>
      <c r="N255" s="6">
        <v>375</v>
      </c>
      <c r="O255" s="6">
        <v>1000</v>
      </c>
      <c r="P255" s="12"/>
      <c r="Q255" s="6">
        <v>0.1</v>
      </c>
      <c r="R255" s="6">
        <v>110</v>
      </c>
      <c r="S255" s="6">
        <v>5</v>
      </c>
      <c r="T255" s="6">
        <v>1</v>
      </c>
      <c r="U255" s="6">
        <v>79</v>
      </c>
      <c r="V255" s="6">
        <v>0.1</v>
      </c>
      <c r="W255" s="6">
        <v>80</v>
      </c>
      <c r="X255" s="6">
        <v>0.09</v>
      </c>
      <c r="Y255" s="12"/>
      <c r="Z255" s="12"/>
      <c r="AA255" s="12"/>
      <c r="AB255" s="12"/>
      <c r="AC255" s="12"/>
      <c r="AD255" s="12">
        <v>2</v>
      </c>
      <c r="AE255" s="12">
        <v>1.744</v>
      </c>
      <c r="AF255" s="12">
        <v>1.4000000000000057</v>
      </c>
      <c r="AG255" s="6">
        <v>4</v>
      </c>
      <c r="AH255" s="81">
        <f t="shared" si="6"/>
        <v>38.879999999999995</v>
      </c>
      <c r="AI255" s="81">
        <f t="shared" si="7"/>
        <v>34.722222222222229</v>
      </c>
      <c r="AJ255" s="12"/>
      <c r="AK255" s="15">
        <f>100-Tabelle1[[#This Row],[Porositaet Flaeche repolished IAPT]]</f>
        <v>98.6</v>
      </c>
      <c r="AL255" s="28" t="str" cm="1">
        <f t="array" aca="1" ref="AL255" ca="1">IF(INDIRECT(ADDRESS(3+AM255,2,,,"var"))&lt;&gt;"Name of powder",INDIRECT(ADDRESS(3+AM255,2,,,"var")),NULL)</f>
        <v>AlMgty80</v>
      </c>
      <c r="AM255" s="17">
        <v>2</v>
      </c>
      <c r="AN255" s="12">
        <v>1</v>
      </c>
      <c r="AO255" s="61" cm="1">
        <f t="array" aca="1" ref="AO255" ca="1">IF(INDIRECT(ADDRESS(3+$AM255,3,,,"var"))&lt;&gt;"&lt;=&gt;",INDIRECT(ADDRESS(3+$AM255,3,,,"var")),NULL)</f>
        <v>0</v>
      </c>
      <c r="AP255" s="61" cm="1">
        <f t="array" aca="1" ref="AP255" ca="1">IF(INDIRECT(ADDRESS(3+$AM255,4,,,"var"))&lt;&gt;"Si",INDIRECT(ADDRESS(3+$AM255,4,,,"var")),NULL)</f>
        <v>0.09</v>
      </c>
      <c r="AQ255" s="61" t="str" cm="1">
        <f t="array" aca="1" ref="AQ255" ca="1">IF(INDIRECT(ADDRESS(3+$AM255,5,,,"var"))&lt;&gt;"&lt;=&gt;",INDIRECT(ADDRESS(3+$AM255,5,,,"var")),NULL)</f>
        <v>&lt;</v>
      </c>
      <c r="AR255" s="61" cm="1">
        <f t="array" aca="1" ref="AR255" ca="1">IF(INDIRECT(ADDRESS(3+$AM255,6,,,"var"))&lt;&gt;"Fe",INDIRECT(ADDRESS(3+$AM255,6,,,"var")),NULL)</f>
        <v>0.01</v>
      </c>
      <c r="AS255" s="61" t="str" cm="1">
        <f t="array" aca="1" ref="AS255" ca="1">IF(INDIRECT(ADDRESS(3+$AM255,7,,,"var"))&lt;&gt;"&lt;=&gt;",INDIRECT(ADDRESS(3+$AM255,7,,,"var")),NULL)</f>
        <v>&lt;</v>
      </c>
      <c r="AT255" s="61" cm="1">
        <f t="array" aca="1" ref="AT255" ca="1">IF(INDIRECT(ADDRESS(3+$AM255,8,,,"var"))&lt;&gt;"Cu",INDIRECT(ADDRESS(3+$AM255,8,,,"var")),NULL)</f>
        <v>0.01</v>
      </c>
      <c r="AU255" s="61" t="str" cm="1">
        <f t="array" aca="1" ref="AU255" ca="1">IF(INDIRECT(ADDRESS(3+$AM255,9,,,"var"))&lt;&gt;"&lt;=&gt;",INDIRECT(ADDRESS(3+$AM255,9,,,"var")),NULL)</f>
        <v>&lt;</v>
      </c>
      <c r="AV255" s="61" cm="1">
        <f t="array" aca="1" ref="AV255" ca="1">IF(INDIRECT(ADDRESS(3+$AM255,10,,,"var"))&lt;&gt;"Mn",INDIRECT(ADDRESS(3+$AM255,10,,,"var")),NULL)</f>
        <v>0.01</v>
      </c>
      <c r="AW255" s="61" cm="1">
        <f t="array" aca="1" ref="AW255" ca="1">IF(INDIRECT(ADDRESS(3+$AM255,11,,,"var"))&lt;&gt;"&lt;=&gt;",INDIRECT(ADDRESS(3+$AM255,11,,,"var")),NULL)</f>
        <v>0</v>
      </c>
      <c r="AX255" s="61" cm="1">
        <f t="array" aca="1" ref="AX255" ca="1">IF(INDIRECT(ADDRESS(3+$AM255,12,,,"var"))&lt;&gt;"Mg",INDIRECT(ADDRESS(3+$AM255,12,,,"var")),NULL)</f>
        <v>9.1999999999999993</v>
      </c>
      <c r="AY255" s="61" cm="1">
        <f t="array" aca="1" ref="AY255" ca="1">IF(INDIRECT(ADDRESS(3+$AM255,13,,,"var"))&lt;&gt;"&lt;=&gt;",INDIRECT(ADDRESS(3+$AM255,13,,,"var")),NULL)</f>
        <v>0</v>
      </c>
      <c r="AZ255" s="61" cm="1">
        <f t="array" aca="1" ref="AZ255" ca="1">IF(INDIRECT(ADDRESS(3+$AM255,14,,,"var"))&lt;&gt;"Be",INDIRECT(ADDRESS(3+$AM255,14,,,"var")),NULL)</f>
        <v>6.0000000000000001E-3</v>
      </c>
      <c r="BA255" s="61" cm="1">
        <f t="array" aca="1" ref="BA255" ca="1">IF(INDIRECT(ADDRESS(3+$AM255,15,,,"var"))&lt;&gt;"&lt;=&gt;",INDIRECT(ADDRESS(3+$AM255,15,,,"var")),NULL)</f>
        <v>0</v>
      </c>
      <c r="BB255" s="61" cm="1">
        <f t="array" aca="1" ref="BB255" ca="1">IF(INDIRECT(ADDRESS(3+$AM255,16,,,"var"))&lt;&gt;"Zn",INDIRECT(ADDRESS(3+$AM255,16,,,"var")),NULL)</f>
        <v>0.01</v>
      </c>
      <c r="BC255" s="61" cm="1">
        <f t="array" aca="1" ref="BC255" ca="1">IF(INDIRECT(ADDRESS(3+$AM255,17,,,"var"))&lt;&gt;"&lt;=&gt;",INDIRECT(ADDRESS(3+$AM255,17,,,"var")),NULL)</f>
        <v>0</v>
      </c>
      <c r="BD255" s="61" cm="1">
        <f t="array" aca="1" ref="BD255" ca="1">IF(INDIRECT(ADDRESS(3+$AM255,18,,,"var"))&lt;&gt;"Ti",INDIRECT(ADDRESS(3+$AM255,18,,,"var")),NULL)</f>
        <v>0.05</v>
      </c>
      <c r="BE255" s="64" cm="1">
        <f t="array" aca="1" ref="BE255" ca="1">IF(INDIRECT(ADDRESS(3+$AM255,19,,,"var"))&lt;&gt;"D10",INDIRECT(ADDRESS(3+$AM255,19,,,"var")),NULL)</f>
        <v>29.1</v>
      </c>
      <c r="BF255" s="64" cm="1">
        <f t="array" aca="1" ref="BF255" ca="1">IF(INDIRECT(ADDRESS(3+$AM255,20,,,"var"))&lt;&gt;"D50",INDIRECT(ADDRESS(3+$AM255,20,,,"var")),NULL)</f>
        <v>47</v>
      </c>
      <c r="BG255" s="64" cm="1">
        <f t="array" aca="1" ref="BG255" ca="1">IF(INDIRECT(ADDRESS(3+$AM255,21,,,"var"))&lt;&gt;"D90",INDIRECT(ADDRESS(3+$AM255,21,,,"var")),NULL)</f>
        <v>74.5</v>
      </c>
      <c r="BH255" s="64" cm="1">
        <f t="array" aca="1" ref="BH255" ca="1">IF(INDIRECT(ADDRESS(3+$AM255,22,,,"var"))&lt;&gt;"Carney Funnel (s/50g)",INDIRECT(ADDRESS(3+$AM255,22,,,"var")),NULL)</f>
        <v>16</v>
      </c>
      <c r="BI255" s="64" cm="1">
        <f t="array" aca="1" ref="BI255" ca="1">IF(INDIRECT(ADDRESS(3+$AM255,23,,,"var"))&lt;&gt;"Schuttdichte",INDIRECT(ADDRESS(3+$AM255,23,,,"var")),NULL)</f>
        <v>1.28</v>
      </c>
      <c r="BJ255" s="64" cm="1">
        <f t="array" aca="1" ref="BJ255" ca="1">IF(INDIRECT(ADDRESS(3+$AM255,24,,,"var"))&lt;&gt;"Klopfdichte",INDIRECT(ADDRESS(3+$AM255,24,,,"var")),NULL)</f>
        <v>1.61</v>
      </c>
      <c r="BK255" s="81" t="s">
        <v>108</v>
      </c>
      <c r="BM255" s="65"/>
      <c r="BO255"/>
    </row>
    <row r="256" spans="1:67">
      <c r="A256" s="6">
        <v>2</v>
      </c>
      <c r="B256" s="13">
        <v>12</v>
      </c>
      <c r="C256" s="81" t="str">
        <f>var!Z$3</f>
        <v>Concept Laser m2</v>
      </c>
      <c r="D256" s="81" t="str">
        <f>var!AG$3</f>
        <v>Concept Laser parameter dev.</v>
      </c>
      <c r="E256" s="6">
        <v>375</v>
      </c>
      <c r="F256" s="6">
        <v>1500</v>
      </c>
      <c r="G256" s="6">
        <v>60</v>
      </c>
      <c r="H256" s="6">
        <v>0.08</v>
      </c>
      <c r="I256" s="81"/>
      <c r="J256" s="81" t="str">
        <f>var!AD$2</f>
        <v>Density cube</v>
      </c>
      <c r="K256" s="81"/>
      <c r="L256" s="12"/>
      <c r="M256" s="81" t="str">
        <f>var!AF$2</f>
        <v>Stripes</v>
      </c>
      <c r="N256" s="6">
        <v>375</v>
      </c>
      <c r="O256" s="6">
        <v>1500</v>
      </c>
      <c r="P256" s="12"/>
      <c r="Q256" s="6">
        <v>0.1</v>
      </c>
      <c r="R256" s="6">
        <v>80</v>
      </c>
      <c r="S256" s="6">
        <v>5</v>
      </c>
      <c r="T256" s="6">
        <v>1</v>
      </c>
      <c r="U256" s="6">
        <v>79</v>
      </c>
      <c r="V256" s="6">
        <v>0.12</v>
      </c>
      <c r="W256" s="6">
        <v>80</v>
      </c>
      <c r="X256" s="6">
        <v>0.09</v>
      </c>
      <c r="Y256" s="12"/>
      <c r="Z256" s="12"/>
      <c r="AA256" s="12"/>
      <c r="AB256" s="12"/>
      <c r="AC256" s="12"/>
      <c r="AD256" s="12">
        <v>3</v>
      </c>
      <c r="AE256" s="12">
        <v>0.47799999999999998</v>
      </c>
      <c r="AF256" s="12">
        <v>1.090999999999994</v>
      </c>
      <c r="AG256" s="6">
        <v>4</v>
      </c>
      <c r="AH256" s="81">
        <f t="shared" si="6"/>
        <v>25.92</v>
      </c>
      <c r="AI256" s="81">
        <f t="shared" si="7"/>
        <v>52.083333333333329</v>
      </c>
      <c r="AJ256" s="12"/>
      <c r="AK256" s="15">
        <f>100-Tabelle1[[#This Row],[Porositaet Flaeche repolished IAPT]]</f>
        <v>98.909000000000006</v>
      </c>
      <c r="AL256" s="28" t="str" cm="1">
        <f t="array" aca="1" ref="AL256" ca="1">IF(INDIRECT(ADDRESS(3+AM256,2,,,"var"))&lt;&gt;"Name of powder",INDIRECT(ADDRESS(3+AM256,2,,,"var")),NULL)</f>
        <v>AlMgty80</v>
      </c>
      <c r="AM256" s="17">
        <v>2</v>
      </c>
      <c r="AN256" s="12">
        <v>1</v>
      </c>
      <c r="AO256" s="61" cm="1">
        <f t="array" aca="1" ref="AO256" ca="1">IF(INDIRECT(ADDRESS(3+$AM256,3,,,"var"))&lt;&gt;"&lt;=&gt;",INDIRECT(ADDRESS(3+$AM256,3,,,"var")),NULL)</f>
        <v>0</v>
      </c>
      <c r="AP256" s="61" cm="1">
        <f t="array" aca="1" ref="AP256" ca="1">IF(INDIRECT(ADDRESS(3+$AM256,4,,,"var"))&lt;&gt;"Si",INDIRECT(ADDRESS(3+$AM256,4,,,"var")),NULL)</f>
        <v>0.09</v>
      </c>
      <c r="AQ256" s="61" t="str" cm="1">
        <f t="array" aca="1" ref="AQ256" ca="1">IF(INDIRECT(ADDRESS(3+$AM256,5,,,"var"))&lt;&gt;"&lt;=&gt;",INDIRECT(ADDRESS(3+$AM256,5,,,"var")),NULL)</f>
        <v>&lt;</v>
      </c>
      <c r="AR256" s="61" cm="1">
        <f t="array" aca="1" ref="AR256" ca="1">IF(INDIRECT(ADDRESS(3+$AM256,6,,,"var"))&lt;&gt;"Fe",INDIRECT(ADDRESS(3+$AM256,6,,,"var")),NULL)</f>
        <v>0.01</v>
      </c>
      <c r="AS256" s="61" t="str" cm="1">
        <f t="array" aca="1" ref="AS256" ca="1">IF(INDIRECT(ADDRESS(3+$AM256,7,,,"var"))&lt;&gt;"&lt;=&gt;",INDIRECT(ADDRESS(3+$AM256,7,,,"var")),NULL)</f>
        <v>&lt;</v>
      </c>
      <c r="AT256" s="61" cm="1">
        <f t="array" aca="1" ref="AT256" ca="1">IF(INDIRECT(ADDRESS(3+$AM256,8,,,"var"))&lt;&gt;"Cu",INDIRECT(ADDRESS(3+$AM256,8,,,"var")),NULL)</f>
        <v>0.01</v>
      </c>
      <c r="AU256" s="61" t="str" cm="1">
        <f t="array" aca="1" ref="AU256" ca="1">IF(INDIRECT(ADDRESS(3+$AM256,9,,,"var"))&lt;&gt;"&lt;=&gt;",INDIRECT(ADDRESS(3+$AM256,9,,,"var")),NULL)</f>
        <v>&lt;</v>
      </c>
      <c r="AV256" s="61" cm="1">
        <f t="array" aca="1" ref="AV256" ca="1">IF(INDIRECT(ADDRESS(3+$AM256,10,,,"var"))&lt;&gt;"Mn",INDIRECT(ADDRESS(3+$AM256,10,,,"var")),NULL)</f>
        <v>0.01</v>
      </c>
      <c r="AW256" s="61" cm="1">
        <f t="array" aca="1" ref="AW256" ca="1">IF(INDIRECT(ADDRESS(3+$AM256,11,,,"var"))&lt;&gt;"&lt;=&gt;",INDIRECT(ADDRESS(3+$AM256,11,,,"var")),NULL)</f>
        <v>0</v>
      </c>
      <c r="AX256" s="61" cm="1">
        <f t="array" aca="1" ref="AX256" ca="1">IF(INDIRECT(ADDRESS(3+$AM256,12,,,"var"))&lt;&gt;"Mg",INDIRECT(ADDRESS(3+$AM256,12,,,"var")),NULL)</f>
        <v>9.1999999999999993</v>
      </c>
      <c r="AY256" s="61" cm="1">
        <f t="array" aca="1" ref="AY256" ca="1">IF(INDIRECT(ADDRESS(3+$AM256,13,,,"var"))&lt;&gt;"&lt;=&gt;",INDIRECT(ADDRESS(3+$AM256,13,,,"var")),NULL)</f>
        <v>0</v>
      </c>
      <c r="AZ256" s="61" cm="1">
        <f t="array" aca="1" ref="AZ256" ca="1">IF(INDIRECT(ADDRESS(3+$AM256,14,,,"var"))&lt;&gt;"Be",INDIRECT(ADDRESS(3+$AM256,14,,,"var")),NULL)</f>
        <v>6.0000000000000001E-3</v>
      </c>
      <c r="BA256" s="61" cm="1">
        <f t="array" aca="1" ref="BA256" ca="1">IF(INDIRECT(ADDRESS(3+$AM256,15,,,"var"))&lt;&gt;"&lt;=&gt;",INDIRECT(ADDRESS(3+$AM256,15,,,"var")),NULL)</f>
        <v>0</v>
      </c>
      <c r="BB256" s="61" cm="1">
        <f t="array" aca="1" ref="BB256" ca="1">IF(INDIRECT(ADDRESS(3+$AM256,16,,,"var"))&lt;&gt;"Zn",INDIRECT(ADDRESS(3+$AM256,16,,,"var")),NULL)</f>
        <v>0.01</v>
      </c>
      <c r="BC256" s="61" cm="1">
        <f t="array" aca="1" ref="BC256" ca="1">IF(INDIRECT(ADDRESS(3+$AM256,17,,,"var"))&lt;&gt;"&lt;=&gt;",INDIRECT(ADDRESS(3+$AM256,17,,,"var")),NULL)</f>
        <v>0</v>
      </c>
      <c r="BD256" s="61" cm="1">
        <f t="array" aca="1" ref="BD256" ca="1">IF(INDIRECT(ADDRESS(3+$AM256,18,,,"var"))&lt;&gt;"Ti",INDIRECT(ADDRESS(3+$AM256,18,,,"var")),NULL)</f>
        <v>0.05</v>
      </c>
      <c r="BE256" s="64" cm="1">
        <f t="array" aca="1" ref="BE256" ca="1">IF(INDIRECT(ADDRESS(3+$AM256,19,,,"var"))&lt;&gt;"D10",INDIRECT(ADDRESS(3+$AM256,19,,,"var")),NULL)</f>
        <v>29.1</v>
      </c>
      <c r="BF256" s="64" cm="1">
        <f t="array" aca="1" ref="BF256" ca="1">IF(INDIRECT(ADDRESS(3+$AM256,20,,,"var"))&lt;&gt;"D50",INDIRECT(ADDRESS(3+$AM256,20,,,"var")),NULL)</f>
        <v>47</v>
      </c>
      <c r="BG256" s="64" cm="1">
        <f t="array" aca="1" ref="BG256" ca="1">IF(INDIRECT(ADDRESS(3+$AM256,21,,,"var"))&lt;&gt;"D90",INDIRECT(ADDRESS(3+$AM256,21,,,"var")),NULL)</f>
        <v>74.5</v>
      </c>
      <c r="BH256" s="64" cm="1">
        <f t="array" aca="1" ref="BH256" ca="1">IF(INDIRECT(ADDRESS(3+$AM256,22,,,"var"))&lt;&gt;"Carney Funnel (s/50g)",INDIRECT(ADDRESS(3+$AM256,22,,,"var")),NULL)</f>
        <v>16</v>
      </c>
      <c r="BI256" s="64" cm="1">
        <f t="array" aca="1" ref="BI256" ca="1">IF(INDIRECT(ADDRESS(3+$AM256,23,,,"var"))&lt;&gt;"Schuttdichte",INDIRECT(ADDRESS(3+$AM256,23,,,"var")),NULL)</f>
        <v>1.28</v>
      </c>
      <c r="BJ256" s="64" cm="1">
        <f t="array" aca="1" ref="BJ256" ca="1">IF(INDIRECT(ADDRESS(3+$AM256,24,,,"var"))&lt;&gt;"Klopfdichte",INDIRECT(ADDRESS(3+$AM256,24,,,"var")),NULL)</f>
        <v>1.61</v>
      </c>
      <c r="BK256" s="81" t="s">
        <v>108</v>
      </c>
      <c r="BM256" s="81"/>
      <c r="BO256"/>
    </row>
    <row r="257" spans="1:67">
      <c r="A257" s="6">
        <v>2</v>
      </c>
      <c r="B257" s="13">
        <v>13</v>
      </c>
      <c r="C257" s="28" t="str">
        <f>var!Z$3</f>
        <v>Concept Laser m2</v>
      </c>
      <c r="D257" s="66" t="str">
        <f>var!AG$3</f>
        <v>Concept Laser parameter dev.</v>
      </c>
      <c r="E257" s="6">
        <v>375</v>
      </c>
      <c r="F257" s="6">
        <v>1500</v>
      </c>
      <c r="G257" s="6">
        <v>60</v>
      </c>
      <c r="H257" s="6">
        <v>0.08</v>
      </c>
      <c r="I257" s="81"/>
      <c r="J257" t="str">
        <f>var!AD$2</f>
        <v>Density cube</v>
      </c>
      <c r="K257" s="81"/>
      <c r="L257" s="12"/>
      <c r="M257" s="28" t="str">
        <f>var!AF$2</f>
        <v>Stripes</v>
      </c>
      <c r="N257" s="6">
        <v>375</v>
      </c>
      <c r="O257" s="6">
        <v>1500</v>
      </c>
      <c r="P257" s="12"/>
      <c r="Q257" s="6">
        <v>0.1</v>
      </c>
      <c r="R257" s="6">
        <v>110</v>
      </c>
      <c r="S257" s="6">
        <v>5</v>
      </c>
      <c r="T257" s="6">
        <v>1</v>
      </c>
      <c r="U257" s="6">
        <v>79</v>
      </c>
      <c r="V257" s="6">
        <v>0.12</v>
      </c>
      <c r="W257" s="6">
        <v>80</v>
      </c>
      <c r="X257" s="6">
        <v>0.09</v>
      </c>
      <c r="Y257" s="12"/>
      <c r="Z257" s="12"/>
      <c r="AA257" s="12"/>
      <c r="AB257" s="12"/>
      <c r="AC257" s="12"/>
      <c r="AD257" s="12">
        <v>2</v>
      </c>
      <c r="AE257" s="12">
        <v>0.39900000000000002</v>
      </c>
      <c r="AF257" s="12">
        <v>0.90399999999999636</v>
      </c>
      <c r="AG257" s="6">
        <v>4</v>
      </c>
      <c r="AH257" s="23">
        <f t="shared" si="6"/>
        <v>25.92</v>
      </c>
      <c r="AI257" s="23">
        <f t="shared" si="7"/>
        <v>52.083333333333329</v>
      </c>
      <c r="AJ257" s="12"/>
      <c r="AK257" s="15">
        <f>100-Tabelle1[[#This Row],[Porositaet Flaeche repolished IAPT]]</f>
        <v>99.096000000000004</v>
      </c>
      <c r="AL257" s="28" t="str" cm="1">
        <f t="array" aca="1" ref="AL257" ca="1">IF(INDIRECT(ADDRESS(3+AM257,2,,,"var"))&lt;&gt;"Name of powder",INDIRECT(ADDRESS(3+AM257,2,,,"var")),NULL)</f>
        <v>AlMgty80</v>
      </c>
      <c r="AM257" s="17">
        <v>2</v>
      </c>
      <c r="AN257" s="12">
        <v>1</v>
      </c>
      <c r="AO257" s="61" cm="1">
        <f t="array" aca="1" ref="AO257" ca="1">IF(INDIRECT(ADDRESS(3+$AM257,3,,,"var"))&lt;&gt;"&lt;=&gt;",INDIRECT(ADDRESS(3+$AM257,3,,,"var")),NULL)</f>
        <v>0</v>
      </c>
      <c r="AP257" s="61" cm="1">
        <f t="array" aca="1" ref="AP257" ca="1">IF(INDIRECT(ADDRESS(3+$AM257,4,,,"var"))&lt;&gt;"Si",INDIRECT(ADDRESS(3+$AM257,4,,,"var")),NULL)</f>
        <v>0.09</v>
      </c>
      <c r="AQ257" s="61" t="str" cm="1">
        <f t="array" aca="1" ref="AQ257" ca="1">IF(INDIRECT(ADDRESS(3+$AM257,5,,,"var"))&lt;&gt;"&lt;=&gt;",INDIRECT(ADDRESS(3+$AM257,5,,,"var")),NULL)</f>
        <v>&lt;</v>
      </c>
      <c r="AR257" s="61" cm="1">
        <f t="array" aca="1" ref="AR257" ca="1">IF(INDIRECT(ADDRESS(3+$AM257,6,,,"var"))&lt;&gt;"Fe",INDIRECT(ADDRESS(3+$AM257,6,,,"var")),NULL)</f>
        <v>0.01</v>
      </c>
      <c r="AS257" s="61" t="str" cm="1">
        <f t="array" aca="1" ref="AS257" ca="1">IF(INDIRECT(ADDRESS(3+$AM257,7,,,"var"))&lt;&gt;"&lt;=&gt;",INDIRECT(ADDRESS(3+$AM257,7,,,"var")),NULL)</f>
        <v>&lt;</v>
      </c>
      <c r="AT257" s="61" cm="1">
        <f t="array" aca="1" ref="AT257" ca="1">IF(INDIRECT(ADDRESS(3+$AM257,8,,,"var"))&lt;&gt;"Cu",INDIRECT(ADDRESS(3+$AM257,8,,,"var")),NULL)</f>
        <v>0.01</v>
      </c>
      <c r="AU257" s="61" t="str" cm="1">
        <f t="array" aca="1" ref="AU257" ca="1">IF(INDIRECT(ADDRESS(3+$AM257,9,,,"var"))&lt;&gt;"&lt;=&gt;",INDIRECT(ADDRESS(3+$AM257,9,,,"var")),NULL)</f>
        <v>&lt;</v>
      </c>
      <c r="AV257" s="61" cm="1">
        <f t="array" aca="1" ref="AV257" ca="1">IF(INDIRECT(ADDRESS(3+$AM257,10,,,"var"))&lt;&gt;"Mn",INDIRECT(ADDRESS(3+$AM257,10,,,"var")),NULL)</f>
        <v>0.01</v>
      </c>
      <c r="AW257" s="61" cm="1">
        <f t="array" aca="1" ref="AW257" ca="1">IF(INDIRECT(ADDRESS(3+$AM257,11,,,"var"))&lt;&gt;"&lt;=&gt;",INDIRECT(ADDRESS(3+$AM257,11,,,"var")),NULL)</f>
        <v>0</v>
      </c>
      <c r="AX257" s="61" cm="1">
        <f t="array" aca="1" ref="AX257" ca="1">IF(INDIRECT(ADDRESS(3+$AM257,12,,,"var"))&lt;&gt;"Mg",INDIRECT(ADDRESS(3+$AM257,12,,,"var")),NULL)</f>
        <v>9.1999999999999993</v>
      </c>
      <c r="AY257" s="61" cm="1">
        <f t="array" aca="1" ref="AY257" ca="1">IF(INDIRECT(ADDRESS(3+$AM257,13,,,"var"))&lt;&gt;"&lt;=&gt;",INDIRECT(ADDRESS(3+$AM257,13,,,"var")),NULL)</f>
        <v>0</v>
      </c>
      <c r="AZ257" s="61" cm="1">
        <f t="array" aca="1" ref="AZ257" ca="1">IF(INDIRECT(ADDRESS(3+$AM257,14,,,"var"))&lt;&gt;"Be",INDIRECT(ADDRESS(3+$AM257,14,,,"var")),NULL)</f>
        <v>6.0000000000000001E-3</v>
      </c>
      <c r="BA257" s="61" cm="1">
        <f t="array" aca="1" ref="BA257" ca="1">IF(INDIRECT(ADDRESS(3+$AM257,15,,,"var"))&lt;&gt;"&lt;=&gt;",INDIRECT(ADDRESS(3+$AM257,15,,,"var")),NULL)</f>
        <v>0</v>
      </c>
      <c r="BB257" s="61" cm="1">
        <f t="array" aca="1" ref="BB257" ca="1">IF(INDIRECT(ADDRESS(3+$AM257,16,,,"var"))&lt;&gt;"Zn",INDIRECT(ADDRESS(3+$AM257,16,,,"var")),NULL)</f>
        <v>0.01</v>
      </c>
      <c r="BC257" s="61" cm="1">
        <f t="array" aca="1" ref="BC257" ca="1">IF(INDIRECT(ADDRESS(3+$AM257,17,,,"var"))&lt;&gt;"&lt;=&gt;",INDIRECT(ADDRESS(3+$AM257,17,,,"var")),NULL)</f>
        <v>0</v>
      </c>
      <c r="BD257" s="61" cm="1">
        <f t="array" aca="1" ref="BD257" ca="1">IF(INDIRECT(ADDRESS(3+$AM257,18,,,"var"))&lt;&gt;"Ti",INDIRECT(ADDRESS(3+$AM257,18,,,"var")),NULL)</f>
        <v>0.05</v>
      </c>
      <c r="BE257" s="64" cm="1">
        <f t="array" aca="1" ref="BE257" ca="1">IF(INDIRECT(ADDRESS(3+$AM257,19,,,"var"))&lt;&gt;"D10",INDIRECT(ADDRESS(3+$AM257,19,,,"var")),NULL)</f>
        <v>29.1</v>
      </c>
      <c r="BF257" s="64" cm="1">
        <f t="array" aca="1" ref="BF257" ca="1">IF(INDIRECT(ADDRESS(3+$AM257,20,,,"var"))&lt;&gt;"D50",INDIRECT(ADDRESS(3+$AM257,20,,,"var")),NULL)</f>
        <v>47</v>
      </c>
      <c r="BG257" s="64" cm="1">
        <f t="array" aca="1" ref="BG257" ca="1">IF(INDIRECT(ADDRESS(3+$AM257,21,,,"var"))&lt;&gt;"D90",INDIRECT(ADDRESS(3+$AM257,21,,,"var")),NULL)</f>
        <v>74.5</v>
      </c>
      <c r="BH257" s="64" cm="1">
        <f t="array" aca="1" ref="BH257" ca="1">IF(INDIRECT(ADDRESS(3+$AM257,22,,,"var"))&lt;&gt;"Carney Funnel (s/50g)",INDIRECT(ADDRESS(3+$AM257,22,,,"var")),NULL)</f>
        <v>16</v>
      </c>
      <c r="BI257" s="64" cm="1">
        <f t="array" aca="1" ref="BI257" ca="1">IF(INDIRECT(ADDRESS(3+$AM257,23,,,"var"))&lt;&gt;"Schuttdichte",INDIRECT(ADDRESS(3+$AM257,23,,,"var")),NULL)</f>
        <v>1.28</v>
      </c>
      <c r="BJ257" s="64" cm="1">
        <f t="array" aca="1" ref="BJ257" ca="1">IF(INDIRECT(ADDRESS(3+$AM257,24,,,"var"))&lt;&gt;"Klopfdichte",INDIRECT(ADDRESS(3+$AM257,24,,,"var")),NULL)</f>
        <v>1.61</v>
      </c>
      <c r="BK257" s="81" t="s">
        <v>108</v>
      </c>
      <c r="BM257" s="81"/>
      <c r="BO257"/>
    </row>
    <row r="258" spans="1:67">
      <c r="A258" s="6">
        <v>2</v>
      </c>
      <c r="B258" s="13">
        <v>14</v>
      </c>
      <c r="C258" s="81" t="str">
        <f>var!Z$3</f>
        <v>Concept Laser m2</v>
      </c>
      <c r="D258" s="81" t="str">
        <f>var!AG$3</f>
        <v>Concept Laser parameter dev.</v>
      </c>
      <c r="E258" s="6">
        <v>375</v>
      </c>
      <c r="F258" s="6">
        <v>1000</v>
      </c>
      <c r="G258" s="6">
        <v>60</v>
      </c>
      <c r="H258" s="6">
        <v>0.18</v>
      </c>
      <c r="I258" s="81"/>
      <c r="J258" s="81" t="str">
        <f>var!AD$2</f>
        <v>Density cube</v>
      </c>
      <c r="K258" s="81"/>
      <c r="L258" s="12"/>
      <c r="M258" s="81" t="str">
        <f>var!AF$2</f>
        <v>Stripes</v>
      </c>
      <c r="N258" s="6">
        <v>375</v>
      </c>
      <c r="O258" s="6">
        <v>1000</v>
      </c>
      <c r="P258" s="12"/>
      <c r="Q258" s="6">
        <v>0.1</v>
      </c>
      <c r="R258" s="6">
        <v>80</v>
      </c>
      <c r="S258" s="6">
        <v>5</v>
      </c>
      <c r="T258" s="6">
        <v>1</v>
      </c>
      <c r="U258" s="6">
        <v>79</v>
      </c>
      <c r="V258" s="6">
        <v>0.12</v>
      </c>
      <c r="W258" s="6">
        <v>80</v>
      </c>
      <c r="X258" s="6">
        <v>0.09</v>
      </c>
      <c r="Y258" s="12"/>
      <c r="Z258" s="12"/>
      <c r="AA258" s="12"/>
      <c r="AB258" s="12"/>
      <c r="AC258" s="12"/>
      <c r="AD258" s="12">
        <v>3</v>
      </c>
      <c r="AE258" s="12">
        <v>1.452</v>
      </c>
      <c r="AF258" s="12">
        <v>2.3089999999999975</v>
      </c>
      <c r="AG258" s="6">
        <v>4</v>
      </c>
      <c r="AH258" s="81">
        <f t="shared" ref="AH258:AH321" si="8">(F258*(G258/1000)*H258)*3.6</f>
        <v>38.879999999999995</v>
      </c>
      <c r="AI258" s="81">
        <f t="shared" ref="AI258:AI321" si="9">E258/(F258*(G258/1000)*H258)</f>
        <v>34.722222222222229</v>
      </c>
      <c r="AJ258" s="12"/>
      <c r="AK258" s="15">
        <f>100-Tabelle1[[#This Row],[Porositaet Flaeche repolished IAPT]]</f>
        <v>97.691000000000003</v>
      </c>
      <c r="AL258" s="28" t="str" cm="1">
        <f t="array" aca="1" ref="AL258" ca="1">IF(INDIRECT(ADDRESS(3+AM258,2,,,"var"))&lt;&gt;"Name of powder",INDIRECT(ADDRESS(3+AM258,2,,,"var")),NULL)</f>
        <v>AlMgty80</v>
      </c>
      <c r="AM258" s="17">
        <v>2</v>
      </c>
      <c r="AN258" s="12">
        <v>1</v>
      </c>
      <c r="AO258" s="61" cm="1">
        <f t="array" aca="1" ref="AO258" ca="1">IF(INDIRECT(ADDRESS(3+$AM258,3,,,"var"))&lt;&gt;"&lt;=&gt;",INDIRECT(ADDRESS(3+$AM258,3,,,"var")),NULL)</f>
        <v>0</v>
      </c>
      <c r="AP258" s="61" cm="1">
        <f t="array" aca="1" ref="AP258" ca="1">IF(INDIRECT(ADDRESS(3+$AM258,4,,,"var"))&lt;&gt;"Si",INDIRECT(ADDRESS(3+$AM258,4,,,"var")),NULL)</f>
        <v>0.09</v>
      </c>
      <c r="AQ258" s="61" t="str" cm="1">
        <f t="array" aca="1" ref="AQ258" ca="1">IF(INDIRECT(ADDRESS(3+$AM258,5,,,"var"))&lt;&gt;"&lt;=&gt;",INDIRECT(ADDRESS(3+$AM258,5,,,"var")),NULL)</f>
        <v>&lt;</v>
      </c>
      <c r="AR258" s="61" cm="1">
        <f t="array" aca="1" ref="AR258" ca="1">IF(INDIRECT(ADDRESS(3+$AM258,6,,,"var"))&lt;&gt;"Fe",INDIRECT(ADDRESS(3+$AM258,6,,,"var")),NULL)</f>
        <v>0.01</v>
      </c>
      <c r="AS258" s="61" t="str" cm="1">
        <f t="array" aca="1" ref="AS258" ca="1">IF(INDIRECT(ADDRESS(3+$AM258,7,,,"var"))&lt;&gt;"&lt;=&gt;",INDIRECT(ADDRESS(3+$AM258,7,,,"var")),NULL)</f>
        <v>&lt;</v>
      </c>
      <c r="AT258" s="61" cm="1">
        <f t="array" aca="1" ref="AT258" ca="1">IF(INDIRECT(ADDRESS(3+$AM258,8,,,"var"))&lt;&gt;"Cu",INDIRECT(ADDRESS(3+$AM258,8,,,"var")),NULL)</f>
        <v>0.01</v>
      </c>
      <c r="AU258" s="61" t="str" cm="1">
        <f t="array" aca="1" ref="AU258" ca="1">IF(INDIRECT(ADDRESS(3+$AM258,9,,,"var"))&lt;&gt;"&lt;=&gt;",INDIRECT(ADDRESS(3+$AM258,9,,,"var")),NULL)</f>
        <v>&lt;</v>
      </c>
      <c r="AV258" s="61" cm="1">
        <f t="array" aca="1" ref="AV258" ca="1">IF(INDIRECT(ADDRESS(3+$AM258,10,,,"var"))&lt;&gt;"Mn",INDIRECT(ADDRESS(3+$AM258,10,,,"var")),NULL)</f>
        <v>0.01</v>
      </c>
      <c r="AW258" s="61" cm="1">
        <f t="array" aca="1" ref="AW258" ca="1">IF(INDIRECT(ADDRESS(3+$AM258,11,,,"var"))&lt;&gt;"&lt;=&gt;",INDIRECT(ADDRESS(3+$AM258,11,,,"var")),NULL)</f>
        <v>0</v>
      </c>
      <c r="AX258" s="61" cm="1">
        <f t="array" aca="1" ref="AX258" ca="1">IF(INDIRECT(ADDRESS(3+$AM258,12,,,"var"))&lt;&gt;"Mg",INDIRECT(ADDRESS(3+$AM258,12,,,"var")),NULL)</f>
        <v>9.1999999999999993</v>
      </c>
      <c r="AY258" s="61" cm="1">
        <f t="array" aca="1" ref="AY258" ca="1">IF(INDIRECT(ADDRESS(3+$AM258,13,,,"var"))&lt;&gt;"&lt;=&gt;",INDIRECT(ADDRESS(3+$AM258,13,,,"var")),NULL)</f>
        <v>0</v>
      </c>
      <c r="AZ258" s="61" cm="1">
        <f t="array" aca="1" ref="AZ258" ca="1">IF(INDIRECT(ADDRESS(3+$AM258,14,,,"var"))&lt;&gt;"Be",INDIRECT(ADDRESS(3+$AM258,14,,,"var")),NULL)</f>
        <v>6.0000000000000001E-3</v>
      </c>
      <c r="BA258" s="61" cm="1">
        <f t="array" aca="1" ref="BA258" ca="1">IF(INDIRECT(ADDRESS(3+$AM258,15,,,"var"))&lt;&gt;"&lt;=&gt;",INDIRECT(ADDRESS(3+$AM258,15,,,"var")),NULL)</f>
        <v>0</v>
      </c>
      <c r="BB258" s="61" cm="1">
        <f t="array" aca="1" ref="BB258" ca="1">IF(INDIRECT(ADDRESS(3+$AM258,16,,,"var"))&lt;&gt;"Zn",INDIRECT(ADDRESS(3+$AM258,16,,,"var")),NULL)</f>
        <v>0.01</v>
      </c>
      <c r="BC258" s="61" cm="1">
        <f t="array" aca="1" ref="BC258" ca="1">IF(INDIRECT(ADDRESS(3+$AM258,17,,,"var"))&lt;&gt;"&lt;=&gt;",INDIRECT(ADDRESS(3+$AM258,17,,,"var")),NULL)</f>
        <v>0</v>
      </c>
      <c r="BD258" s="61" cm="1">
        <f t="array" aca="1" ref="BD258" ca="1">IF(INDIRECT(ADDRESS(3+$AM258,18,,,"var"))&lt;&gt;"Ti",INDIRECT(ADDRESS(3+$AM258,18,,,"var")),NULL)</f>
        <v>0.05</v>
      </c>
      <c r="BE258" s="64" cm="1">
        <f t="array" aca="1" ref="BE258" ca="1">IF(INDIRECT(ADDRESS(3+$AM258,19,,,"var"))&lt;&gt;"D10",INDIRECT(ADDRESS(3+$AM258,19,,,"var")),NULL)</f>
        <v>29.1</v>
      </c>
      <c r="BF258" s="64" cm="1">
        <f t="array" aca="1" ref="BF258" ca="1">IF(INDIRECT(ADDRESS(3+$AM258,20,,,"var"))&lt;&gt;"D50",INDIRECT(ADDRESS(3+$AM258,20,,,"var")),NULL)</f>
        <v>47</v>
      </c>
      <c r="BG258" s="64" cm="1">
        <f t="array" aca="1" ref="BG258" ca="1">IF(INDIRECT(ADDRESS(3+$AM258,21,,,"var"))&lt;&gt;"D90",INDIRECT(ADDRESS(3+$AM258,21,,,"var")),NULL)</f>
        <v>74.5</v>
      </c>
      <c r="BH258" s="64" cm="1">
        <f t="array" aca="1" ref="BH258" ca="1">IF(INDIRECT(ADDRESS(3+$AM258,22,,,"var"))&lt;&gt;"Carney Funnel (s/50g)",INDIRECT(ADDRESS(3+$AM258,22,,,"var")),NULL)</f>
        <v>16</v>
      </c>
      <c r="BI258" s="64" cm="1">
        <f t="array" aca="1" ref="BI258" ca="1">IF(INDIRECT(ADDRESS(3+$AM258,23,,,"var"))&lt;&gt;"Schuttdichte",INDIRECT(ADDRESS(3+$AM258,23,,,"var")),NULL)</f>
        <v>1.28</v>
      </c>
      <c r="BJ258" s="64" cm="1">
        <f t="array" aca="1" ref="BJ258" ca="1">IF(INDIRECT(ADDRESS(3+$AM258,24,,,"var"))&lt;&gt;"Klopfdichte",INDIRECT(ADDRESS(3+$AM258,24,,,"var")),NULL)</f>
        <v>1.61</v>
      </c>
      <c r="BK258" s="81" t="s">
        <v>108</v>
      </c>
      <c r="BM258" s="65"/>
      <c r="BO258"/>
    </row>
    <row r="259" spans="1:67">
      <c r="A259" s="6">
        <v>2</v>
      </c>
      <c r="B259" s="13">
        <v>15</v>
      </c>
      <c r="C259" s="81" t="str">
        <f>var!Z$3</f>
        <v>Concept Laser m2</v>
      </c>
      <c r="D259" s="81" t="str">
        <f>var!AG$3</f>
        <v>Concept Laser parameter dev.</v>
      </c>
      <c r="E259" s="6">
        <v>375</v>
      </c>
      <c r="F259" s="6">
        <v>1000</v>
      </c>
      <c r="G259" s="6">
        <v>60</v>
      </c>
      <c r="H259" s="6">
        <v>0.18</v>
      </c>
      <c r="I259" s="81"/>
      <c r="J259" s="81" t="str">
        <f>var!AD$2</f>
        <v>Density cube</v>
      </c>
      <c r="K259" s="81"/>
      <c r="L259" s="12"/>
      <c r="M259" s="81" t="str">
        <f>var!AF$2</f>
        <v>Stripes</v>
      </c>
      <c r="N259" s="6">
        <v>375</v>
      </c>
      <c r="O259" s="6">
        <v>1000</v>
      </c>
      <c r="P259" s="12"/>
      <c r="Q259" s="6">
        <v>0.1</v>
      </c>
      <c r="R259" s="6">
        <v>110</v>
      </c>
      <c r="S259" s="6">
        <v>5</v>
      </c>
      <c r="T259" s="6">
        <v>1</v>
      </c>
      <c r="U259" s="6">
        <v>79</v>
      </c>
      <c r="V259" s="6">
        <v>0.12</v>
      </c>
      <c r="W259" s="6">
        <v>80</v>
      </c>
      <c r="X259" s="6">
        <v>0.09</v>
      </c>
      <c r="Y259" s="12"/>
      <c r="Z259" s="12"/>
      <c r="AA259" s="12"/>
      <c r="AB259" s="12"/>
      <c r="AC259" s="12"/>
      <c r="AD259" s="12">
        <v>2</v>
      </c>
      <c r="AE259" s="12">
        <v>0.753</v>
      </c>
      <c r="AF259" s="12">
        <v>1.7710000000000008</v>
      </c>
      <c r="AG259" s="6">
        <v>4</v>
      </c>
      <c r="AH259" s="81">
        <f t="shared" si="8"/>
        <v>38.879999999999995</v>
      </c>
      <c r="AI259" s="81">
        <f t="shared" si="9"/>
        <v>34.722222222222229</v>
      </c>
      <c r="AJ259" s="12"/>
      <c r="AK259" s="15">
        <f>100-Tabelle1[[#This Row],[Porositaet Flaeche repolished IAPT]]</f>
        <v>98.228999999999999</v>
      </c>
      <c r="AL259" s="28" t="str" cm="1">
        <f t="array" aca="1" ref="AL259" ca="1">IF(INDIRECT(ADDRESS(3+AM259,2,,,"var"))&lt;&gt;"Name of powder",INDIRECT(ADDRESS(3+AM259,2,,,"var")),NULL)</f>
        <v>AlMgty80</v>
      </c>
      <c r="AM259" s="17">
        <v>2</v>
      </c>
      <c r="AN259" s="12">
        <v>1</v>
      </c>
      <c r="AO259" s="61" cm="1">
        <f t="array" aca="1" ref="AO259" ca="1">IF(INDIRECT(ADDRESS(3+$AM259,3,,,"var"))&lt;&gt;"&lt;=&gt;",INDIRECT(ADDRESS(3+$AM259,3,,,"var")),NULL)</f>
        <v>0</v>
      </c>
      <c r="AP259" s="61" cm="1">
        <f t="array" aca="1" ref="AP259" ca="1">IF(INDIRECT(ADDRESS(3+$AM259,4,,,"var"))&lt;&gt;"Si",INDIRECT(ADDRESS(3+$AM259,4,,,"var")),NULL)</f>
        <v>0.09</v>
      </c>
      <c r="AQ259" s="61" t="str" cm="1">
        <f t="array" aca="1" ref="AQ259" ca="1">IF(INDIRECT(ADDRESS(3+$AM259,5,,,"var"))&lt;&gt;"&lt;=&gt;",INDIRECT(ADDRESS(3+$AM259,5,,,"var")),NULL)</f>
        <v>&lt;</v>
      </c>
      <c r="AR259" s="61" cm="1">
        <f t="array" aca="1" ref="AR259" ca="1">IF(INDIRECT(ADDRESS(3+$AM259,6,,,"var"))&lt;&gt;"Fe",INDIRECT(ADDRESS(3+$AM259,6,,,"var")),NULL)</f>
        <v>0.01</v>
      </c>
      <c r="AS259" s="61" t="str" cm="1">
        <f t="array" aca="1" ref="AS259" ca="1">IF(INDIRECT(ADDRESS(3+$AM259,7,,,"var"))&lt;&gt;"&lt;=&gt;",INDIRECT(ADDRESS(3+$AM259,7,,,"var")),NULL)</f>
        <v>&lt;</v>
      </c>
      <c r="AT259" s="61" cm="1">
        <f t="array" aca="1" ref="AT259" ca="1">IF(INDIRECT(ADDRESS(3+$AM259,8,,,"var"))&lt;&gt;"Cu",INDIRECT(ADDRESS(3+$AM259,8,,,"var")),NULL)</f>
        <v>0.01</v>
      </c>
      <c r="AU259" s="61" t="str" cm="1">
        <f t="array" aca="1" ref="AU259" ca="1">IF(INDIRECT(ADDRESS(3+$AM259,9,,,"var"))&lt;&gt;"&lt;=&gt;",INDIRECT(ADDRESS(3+$AM259,9,,,"var")),NULL)</f>
        <v>&lt;</v>
      </c>
      <c r="AV259" s="61" cm="1">
        <f t="array" aca="1" ref="AV259" ca="1">IF(INDIRECT(ADDRESS(3+$AM259,10,,,"var"))&lt;&gt;"Mn",INDIRECT(ADDRESS(3+$AM259,10,,,"var")),NULL)</f>
        <v>0.01</v>
      </c>
      <c r="AW259" s="61" cm="1">
        <f t="array" aca="1" ref="AW259" ca="1">IF(INDIRECT(ADDRESS(3+$AM259,11,,,"var"))&lt;&gt;"&lt;=&gt;",INDIRECT(ADDRESS(3+$AM259,11,,,"var")),NULL)</f>
        <v>0</v>
      </c>
      <c r="AX259" s="61" cm="1">
        <f t="array" aca="1" ref="AX259" ca="1">IF(INDIRECT(ADDRESS(3+$AM259,12,,,"var"))&lt;&gt;"Mg",INDIRECT(ADDRESS(3+$AM259,12,,,"var")),NULL)</f>
        <v>9.1999999999999993</v>
      </c>
      <c r="AY259" s="61" cm="1">
        <f t="array" aca="1" ref="AY259" ca="1">IF(INDIRECT(ADDRESS(3+$AM259,13,,,"var"))&lt;&gt;"&lt;=&gt;",INDIRECT(ADDRESS(3+$AM259,13,,,"var")),NULL)</f>
        <v>0</v>
      </c>
      <c r="AZ259" s="61" cm="1">
        <f t="array" aca="1" ref="AZ259" ca="1">IF(INDIRECT(ADDRESS(3+$AM259,14,,,"var"))&lt;&gt;"Be",INDIRECT(ADDRESS(3+$AM259,14,,,"var")),NULL)</f>
        <v>6.0000000000000001E-3</v>
      </c>
      <c r="BA259" s="61" cm="1">
        <f t="array" aca="1" ref="BA259" ca="1">IF(INDIRECT(ADDRESS(3+$AM259,15,,,"var"))&lt;&gt;"&lt;=&gt;",INDIRECT(ADDRESS(3+$AM259,15,,,"var")),NULL)</f>
        <v>0</v>
      </c>
      <c r="BB259" s="61" cm="1">
        <f t="array" aca="1" ref="BB259" ca="1">IF(INDIRECT(ADDRESS(3+$AM259,16,,,"var"))&lt;&gt;"Zn",INDIRECT(ADDRESS(3+$AM259,16,,,"var")),NULL)</f>
        <v>0.01</v>
      </c>
      <c r="BC259" s="61" cm="1">
        <f t="array" aca="1" ref="BC259" ca="1">IF(INDIRECT(ADDRESS(3+$AM259,17,,,"var"))&lt;&gt;"&lt;=&gt;",INDIRECT(ADDRESS(3+$AM259,17,,,"var")),NULL)</f>
        <v>0</v>
      </c>
      <c r="BD259" s="61" cm="1">
        <f t="array" aca="1" ref="BD259" ca="1">IF(INDIRECT(ADDRESS(3+$AM259,18,,,"var"))&lt;&gt;"Ti",INDIRECT(ADDRESS(3+$AM259,18,,,"var")),NULL)</f>
        <v>0.05</v>
      </c>
      <c r="BE259" s="64" cm="1">
        <f t="array" aca="1" ref="BE259" ca="1">IF(INDIRECT(ADDRESS(3+$AM259,19,,,"var"))&lt;&gt;"D10",INDIRECT(ADDRESS(3+$AM259,19,,,"var")),NULL)</f>
        <v>29.1</v>
      </c>
      <c r="BF259" s="64" cm="1">
        <f t="array" aca="1" ref="BF259" ca="1">IF(INDIRECT(ADDRESS(3+$AM259,20,,,"var"))&lt;&gt;"D50",INDIRECT(ADDRESS(3+$AM259,20,,,"var")),NULL)</f>
        <v>47</v>
      </c>
      <c r="BG259" s="64" cm="1">
        <f t="array" aca="1" ref="BG259" ca="1">IF(INDIRECT(ADDRESS(3+$AM259,21,,,"var"))&lt;&gt;"D90",INDIRECT(ADDRESS(3+$AM259,21,,,"var")),NULL)</f>
        <v>74.5</v>
      </c>
      <c r="BH259" s="64" cm="1">
        <f t="array" aca="1" ref="BH259" ca="1">IF(INDIRECT(ADDRESS(3+$AM259,22,,,"var"))&lt;&gt;"Carney Funnel (s/50g)",INDIRECT(ADDRESS(3+$AM259,22,,,"var")),NULL)</f>
        <v>16</v>
      </c>
      <c r="BI259" s="64" cm="1">
        <f t="array" aca="1" ref="BI259" ca="1">IF(INDIRECT(ADDRESS(3+$AM259,23,,,"var"))&lt;&gt;"Schuttdichte",INDIRECT(ADDRESS(3+$AM259,23,,,"var")),NULL)</f>
        <v>1.28</v>
      </c>
      <c r="BJ259" s="64" cm="1">
        <f t="array" aca="1" ref="BJ259" ca="1">IF(INDIRECT(ADDRESS(3+$AM259,24,,,"var"))&lt;&gt;"Klopfdichte",INDIRECT(ADDRESS(3+$AM259,24,,,"var")),NULL)</f>
        <v>1.61</v>
      </c>
      <c r="BK259" s="81" t="s">
        <v>108</v>
      </c>
      <c r="BM259" s="65"/>
      <c r="BO259"/>
    </row>
    <row r="260" spans="1:67">
      <c r="A260" s="6">
        <v>2</v>
      </c>
      <c r="B260" s="13">
        <v>16</v>
      </c>
      <c r="C260" s="81" t="str">
        <f>var!Z$3</f>
        <v>Concept Laser m2</v>
      </c>
      <c r="D260" s="81" t="str">
        <f>var!AG$3</f>
        <v>Concept Laser parameter dev.</v>
      </c>
      <c r="E260" s="6">
        <v>375</v>
      </c>
      <c r="F260" s="6">
        <v>1500</v>
      </c>
      <c r="G260" s="6">
        <v>60</v>
      </c>
      <c r="H260" s="6">
        <v>0.08</v>
      </c>
      <c r="I260" s="81"/>
      <c r="J260" s="81" t="str">
        <f>var!AD$2</f>
        <v>Density cube</v>
      </c>
      <c r="K260" s="81"/>
      <c r="L260" s="12"/>
      <c r="M260" s="81" t="str">
        <f>var!AF$2</f>
        <v>Stripes</v>
      </c>
      <c r="N260" s="6">
        <v>375</v>
      </c>
      <c r="O260" s="6">
        <v>1500</v>
      </c>
      <c r="P260" s="12"/>
      <c r="Q260" s="6">
        <v>0.1</v>
      </c>
      <c r="R260" s="6">
        <v>80</v>
      </c>
      <c r="S260" s="6">
        <v>5</v>
      </c>
      <c r="T260" s="6">
        <v>1</v>
      </c>
      <c r="U260" s="6">
        <v>79</v>
      </c>
      <c r="V260" s="6">
        <v>0.1</v>
      </c>
      <c r="W260" s="6">
        <v>80</v>
      </c>
      <c r="X260" s="6">
        <v>0.09</v>
      </c>
      <c r="Y260" s="12"/>
      <c r="Z260" s="12"/>
      <c r="AA260" s="12"/>
      <c r="AB260" s="12"/>
      <c r="AC260" s="12"/>
      <c r="AD260" s="12">
        <v>3</v>
      </c>
      <c r="AE260" s="12">
        <v>0.67700000000000005</v>
      </c>
      <c r="AF260" s="12">
        <v>0.65699999999999648</v>
      </c>
      <c r="AG260" s="6">
        <v>4</v>
      </c>
      <c r="AH260" s="81">
        <f t="shared" si="8"/>
        <v>25.92</v>
      </c>
      <c r="AI260" s="81">
        <f t="shared" si="9"/>
        <v>52.083333333333329</v>
      </c>
      <c r="AJ260" s="12"/>
      <c r="AK260" s="15">
        <f>100-Tabelle1[[#This Row],[Porositaet Flaeche repolished IAPT]]</f>
        <v>99.343000000000004</v>
      </c>
      <c r="AL260" s="28" t="str" cm="1">
        <f t="array" aca="1" ref="AL260" ca="1">IF(INDIRECT(ADDRESS(3+AM260,2,,,"var"))&lt;&gt;"Name of powder",INDIRECT(ADDRESS(3+AM260,2,,,"var")),NULL)</f>
        <v>AlMgty80</v>
      </c>
      <c r="AM260" s="17">
        <v>2</v>
      </c>
      <c r="AN260" s="12">
        <v>1</v>
      </c>
      <c r="AO260" s="61" cm="1">
        <f t="array" aca="1" ref="AO260" ca="1">IF(INDIRECT(ADDRESS(3+$AM260,3,,,"var"))&lt;&gt;"&lt;=&gt;",INDIRECT(ADDRESS(3+$AM260,3,,,"var")),NULL)</f>
        <v>0</v>
      </c>
      <c r="AP260" s="61" cm="1">
        <f t="array" aca="1" ref="AP260" ca="1">IF(INDIRECT(ADDRESS(3+$AM260,4,,,"var"))&lt;&gt;"Si",INDIRECT(ADDRESS(3+$AM260,4,,,"var")),NULL)</f>
        <v>0.09</v>
      </c>
      <c r="AQ260" s="61" t="str" cm="1">
        <f t="array" aca="1" ref="AQ260" ca="1">IF(INDIRECT(ADDRESS(3+$AM260,5,,,"var"))&lt;&gt;"&lt;=&gt;",INDIRECT(ADDRESS(3+$AM260,5,,,"var")),NULL)</f>
        <v>&lt;</v>
      </c>
      <c r="AR260" s="61" cm="1">
        <f t="array" aca="1" ref="AR260" ca="1">IF(INDIRECT(ADDRESS(3+$AM260,6,,,"var"))&lt;&gt;"Fe",INDIRECT(ADDRESS(3+$AM260,6,,,"var")),NULL)</f>
        <v>0.01</v>
      </c>
      <c r="AS260" s="61" t="str" cm="1">
        <f t="array" aca="1" ref="AS260" ca="1">IF(INDIRECT(ADDRESS(3+$AM260,7,,,"var"))&lt;&gt;"&lt;=&gt;",INDIRECT(ADDRESS(3+$AM260,7,,,"var")),NULL)</f>
        <v>&lt;</v>
      </c>
      <c r="AT260" s="61" cm="1">
        <f t="array" aca="1" ref="AT260" ca="1">IF(INDIRECT(ADDRESS(3+$AM260,8,,,"var"))&lt;&gt;"Cu",INDIRECT(ADDRESS(3+$AM260,8,,,"var")),NULL)</f>
        <v>0.01</v>
      </c>
      <c r="AU260" s="61" t="str" cm="1">
        <f t="array" aca="1" ref="AU260" ca="1">IF(INDIRECT(ADDRESS(3+$AM260,9,,,"var"))&lt;&gt;"&lt;=&gt;",INDIRECT(ADDRESS(3+$AM260,9,,,"var")),NULL)</f>
        <v>&lt;</v>
      </c>
      <c r="AV260" s="61" cm="1">
        <f t="array" aca="1" ref="AV260" ca="1">IF(INDIRECT(ADDRESS(3+$AM260,10,,,"var"))&lt;&gt;"Mn",INDIRECT(ADDRESS(3+$AM260,10,,,"var")),NULL)</f>
        <v>0.01</v>
      </c>
      <c r="AW260" s="61" cm="1">
        <f t="array" aca="1" ref="AW260" ca="1">IF(INDIRECT(ADDRESS(3+$AM260,11,,,"var"))&lt;&gt;"&lt;=&gt;",INDIRECT(ADDRESS(3+$AM260,11,,,"var")),NULL)</f>
        <v>0</v>
      </c>
      <c r="AX260" s="61" cm="1">
        <f t="array" aca="1" ref="AX260" ca="1">IF(INDIRECT(ADDRESS(3+$AM260,12,,,"var"))&lt;&gt;"Mg",INDIRECT(ADDRESS(3+$AM260,12,,,"var")),NULL)</f>
        <v>9.1999999999999993</v>
      </c>
      <c r="AY260" s="61" cm="1">
        <f t="array" aca="1" ref="AY260" ca="1">IF(INDIRECT(ADDRESS(3+$AM260,13,,,"var"))&lt;&gt;"&lt;=&gt;",INDIRECT(ADDRESS(3+$AM260,13,,,"var")),NULL)</f>
        <v>0</v>
      </c>
      <c r="AZ260" s="61" cm="1">
        <f t="array" aca="1" ref="AZ260" ca="1">IF(INDIRECT(ADDRESS(3+$AM260,14,,,"var"))&lt;&gt;"Be",INDIRECT(ADDRESS(3+$AM260,14,,,"var")),NULL)</f>
        <v>6.0000000000000001E-3</v>
      </c>
      <c r="BA260" s="61" cm="1">
        <f t="array" aca="1" ref="BA260" ca="1">IF(INDIRECT(ADDRESS(3+$AM260,15,,,"var"))&lt;&gt;"&lt;=&gt;",INDIRECT(ADDRESS(3+$AM260,15,,,"var")),NULL)</f>
        <v>0</v>
      </c>
      <c r="BB260" s="61" cm="1">
        <f t="array" aca="1" ref="BB260" ca="1">IF(INDIRECT(ADDRESS(3+$AM260,16,,,"var"))&lt;&gt;"Zn",INDIRECT(ADDRESS(3+$AM260,16,,,"var")),NULL)</f>
        <v>0.01</v>
      </c>
      <c r="BC260" s="61" cm="1">
        <f t="array" aca="1" ref="BC260" ca="1">IF(INDIRECT(ADDRESS(3+$AM260,17,,,"var"))&lt;&gt;"&lt;=&gt;",INDIRECT(ADDRESS(3+$AM260,17,,,"var")),NULL)</f>
        <v>0</v>
      </c>
      <c r="BD260" s="61" cm="1">
        <f t="array" aca="1" ref="BD260" ca="1">IF(INDIRECT(ADDRESS(3+$AM260,18,,,"var"))&lt;&gt;"Ti",INDIRECT(ADDRESS(3+$AM260,18,,,"var")),NULL)</f>
        <v>0.05</v>
      </c>
      <c r="BE260" s="64" cm="1">
        <f t="array" aca="1" ref="BE260" ca="1">IF(INDIRECT(ADDRESS(3+$AM260,19,,,"var"))&lt;&gt;"D10",INDIRECT(ADDRESS(3+$AM260,19,,,"var")),NULL)</f>
        <v>29.1</v>
      </c>
      <c r="BF260" s="64" cm="1">
        <f t="array" aca="1" ref="BF260" ca="1">IF(INDIRECT(ADDRESS(3+$AM260,20,,,"var"))&lt;&gt;"D50",INDIRECT(ADDRESS(3+$AM260,20,,,"var")),NULL)</f>
        <v>47</v>
      </c>
      <c r="BG260" s="64" cm="1">
        <f t="array" aca="1" ref="BG260" ca="1">IF(INDIRECT(ADDRESS(3+$AM260,21,,,"var"))&lt;&gt;"D90",INDIRECT(ADDRESS(3+$AM260,21,,,"var")),NULL)</f>
        <v>74.5</v>
      </c>
      <c r="BH260" s="64" cm="1">
        <f t="array" aca="1" ref="BH260" ca="1">IF(INDIRECT(ADDRESS(3+$AM260,22,,,"var"))&lt;&gt;"Carney Funnel (s/50g)",INDIRECT(ADDRESS(3+$AM260,22,,,"var")),NULL)</f>
        <v>16</v>
      </c>
      <c r="BI260" s="64" cm="1">
        <f t="array" aca="1" ref="BI260" ca="1">IF(INDIRECT(ADDRESS(3+$AM260,23,,,"var"))&lt;&gt;"Schuttdichte",INDIRECT(ADDRESS(3+$AM260,23,,,"var")),NULL)</f>
        <v>1.28</v>
      </c>
      <c r="BJ260" s="64" cm="1">
        <f t="array" aca="1" ref="BJ260" ca="1">IF(INDIRECT(ADDRESS(3+$AM260,24,,,"var"))&lt;&gt;"Klopfdichte",INDIRECT(ADDRESS(3+$AM260,24,,,"var")),NULL)</f>
        <v>1.61</v>
      </c>
      <c r="BK260" s="81" t="s">
        <v>108</v>
      </c>
      <c r="BM260" s="81"/>
      <c r="BO260"/>
    </row>
    <row r="261" spans="1:67">
      <c r="A261" s="6">
        <v>2</v>
      </c>
      <c r="B261" s="13">
        <v>17</v>
      </c>
      <c r="C261" s="81" t="str">
        <f>var!Z$3</f>
        <v>Concept Laser m2</v>
      </c>
      <c r="D261" s="81" t="str">
        <f>var!AG$3</f>
        <v>Concept Laser parameter dev.</v>
      </c>
      <c r="E261" s="6">
        <v>375</v>
      </c>
      <c r="F261" s="6">
        <v>1500</v>
      </c>
      <c r="G261" s="6">
        <v>60</v>
      </c>
      <c r="H261" s="6">
        <v>0.08</v>
      </c>
      <c r="I261" s="81"/>
      <c r="J261" s="81" t="str">
        <f>var!AD$2</f>
        <v>Density cube</v>
      </c>
      <c r="K261" s="81"/>
      <c r="L261" s="12"/>
      <c r="M261" s="81" t="str">
        <f>var!AF$2</f>
        <v>Stripes</v>
      </c>
      <c r="N261" s="6">
        <v>375</v>
      </c>
      <c r="O261" s="6">
        <v>1500</v>
      </c>
      <c r="P261" s="12"/>
      <c r="Q261" s="6">
        <v>0.1</v>
      </c>
      <c r="R261" s="6">
        <v>110</v>
      </c>
      <c r="S261" s="6">
        <v>5</v>
      </c>
      <c r="T261" s="6">
        <v>1</v>
      </c>
      <c r="U261" s="6">
        <v>79</v>
      </c>
      <c r="V261" s="6">
        <v>0.1</v>
      </c>
      <c r="W261" s="6">
        <v>80</v>
      </c>
      <c r="X261" s="6">
        <v>0.09</v>
      </c>
      <c r="Y261" s="12"/>
      <c r="Z261" s="12"/>
      <c r="AA261" s="12"/>
      <c r="AB261" s="12"/>
      <c r="AC261" s="12"/>
      <c r="AD261" s="12">
        <v>2</v>
      </c>
      <c r="AE261" s="12">
        <v>0.72299999999999998</v>
      </c>
      <c r="AF261" s="12">
        <v>0.66500000000000625</v>
      </c>
      <c r="AG261" s="6">
        <v>5</v>
      </c>
      <c r="AH261" s="81">
        <f t="shared" si="8"/>
        <v>25.92</v>
      </c>
      <c r="AI261" s="81">
        <f t="shared" si="9"/>
        <v>52.083333333333329</v>
      </c>
      <c r="AJ261" s="12"/>
      <c r="AK261" s="15">
        <f>100-Tabelle1[[#This Row],[Porositaet Flaeche repolished IAPT]]</f>
        <v>99.334999999999994</v>
      </c>
      <c r="AL261" s="28" t="str" cm="1">
        <f t="array" aca="1" ref="AL261" ca="1">IF(INDIRECT(ADDRESS(3+AM261,2,,,"var"))&lt;&gt;"Name of powder",INDIRECT(ADDRESS(3+AM261,2,,,"var")),NULL)</f>
        <v>AlMgty80</v>
      </c>
      <c r="AM261" s="17">
        <v>2</v>
      </c>
      <c r="AN261" s="12">
        <v>1</v>
      </c>
      <c r="AO261" s="61" cm="1">
        <f t="array" aca="1" ref="AO261" ca="1">IF(INDIRECT(ADDRESS(3+$AM261,3,,,"var"))&lt;&gt;"&lt;=&gt;",INDIRECT(ADDRESS(3+$AM261,3,,,"var")),NULL)</f>
        <v>0</v>
      </c>
      <c r="AP261" s="61" cm="1">
        <f t="array" aca="1" ref="AP261" ca="1">IF(INDIRECT(ADDRESS(3+$AM261,4,,,"var"))&lt;&gt;"Si",INDIRECT(ADDRESS(3+$AM261,4,,,"var")),NULL)</f>
        <v>0.09</v>
      </c>
      <c r="AQ261" s="61" t="str" cm="1">
        <f t="array" aca="1" ref="AQ261" ca="1">IF(INDIRECT(ADDRESS(3+$AM261,5,,,"var"))&lt;&gt;"&lt;=&gt;",INDIRECT(ADDRESS(3+$AM261,5,,,"var")),NULL)</f>
        <v>&lt;</v>
      </c>
      <c r="AR261" s="61" cm="1">
        <f t="array" aca="1" ref="AR261" ca="1">IF(INDIRECT(ADDRESS(3+$AM261,6,,,"var"))&lt;&gt;"Fe",INDIRECT(ADDRESS(3+$AM261,6,,,"var")),NULL)</f>
        <v>0.01</v>
      </c>
      <c r="AS261" s="61" t="str" cm="1">
        <f t="array" aca="1" ref="AS261" ca="1">IF(INDIRECT(ADDRESS(3+$AM261,7,,,"var"))&lt;&gt;"&lt;=&gt;",INDIRECT(ADDRESS(3+$AM261,7,,,"var")),NULL)</f>
        <v>&lt;</v>
      </c>
      <c r="AT261" s="61" cm="1">
        <f t="array" aca="1" ref="AT261" ca="1">IF(INDIRECT(ADDRESS(3+$AM261,8,,,"var"))&lt;&gt;"Cu",INDIRECT(ADDRESS(3+$AM261,8,,,"var")),NULL)</f>
        <v>0.01</v>
      </c>
      <c r="AU261" s="61" t="str" cm="1">
        <f t="array" aca="1" ref="AU261" ca="1">IF(INDIRECT(ADDRESS(3+$AM261,9,,,"var"))&lt;&gt;"&lt;=&gt;",INDIRECT(ADDRESS(3+$AM261,9,,,"var")),NULL)</f>
        <v>&lt;</v>
      </c>
      <c r="AV261" s="61" cm="1">
        <f t="array" aca="1" ref="AV261" ca="1">IF(INDIRECT(ADDRESS(3+$AM261,10,,,"var"))&lt;&gt;"Mn",INDIRECT(ADDRESS(3+$AM261,10,,,"var")),NULL)</f>
        <v>0.01</v>
      </c>
      <c r="AW261" s="61" cm="1">
        <f t="array" aca="1" ref="AW261" ca="1">IF(INDIRECT(ADDRESS(3+$AM261,11,,,"var"))&lt;&gt;"&lt;=&gt;",INDIRECT(ADDRESS(3+$AM261,11,,,"var")),NULL)</f>
        <v>0</v>
      </c>
      <c r="AX261" s="61" cm="1">
        <f t="array" aca="1" ref="AX261" ca="1">IF(INDIRECT(ADDRESS(3+$AM261,12,,,"var"))&lt;&gt;"Mg",INDIRECT(ADDRESS(3+$AM261,12,,,"var")),NULL)</f>
        <v>9.1999999999999993</v>
      </c>
      <c r="AY261" s="61" cm="1">
        <f t="array" aca="1" ref="AY261" ca="1">IF(INDIRECT(ADDRESS(3+$AM261,13,,,"var"))&lt;&gt;"&lt;=&gt;",INDIRECT(ADDRESS(3+$AM261,13,,,"var")),NULL)</f>
        <v>0</v>
      </c>
      <c r="AZ261" s="61" cm="1">
        <f t="array" aca="1" ref="AZ261" ca="1">IF(INDIRECT(ADDRESS(3+$AM261,14,,,"var"))&lt;&gt;"Be",INDIRECT(ADDRESS(3+$AM261,14,,,"var")),NULL)</f>
        <v>6.0000000000000001E-3</v>
      </c>
      <c r="BA261" s="61" cm="1">
        <f t="array" aca="1" ref="BA261" ca="1">IF(INDIRECT(ADDRESS(3+$AM261,15,,,"var"))&lt;&gt;"&lt;=&gt;",INDIRECT(ADDRESS(3+$AM261,15,,,"var")),NULL)</f>
        <v>0</v>
      </c>
      <c r="BB261" s="61" cm="1">
        <f t="array" aca="1" ref="BB261" ca="1">IF(INDIRECT(ADDRESS(3+$AM261,16,,,"var"))&lt;&gt;"Zn",INDIRECT(ADDRESS(3+$AM261,16,,,"var")),NULL)</f>
        <v>0.01</v>
      </c>
      <c r="BC261" s="61" cm="1">
        <f t="array" aca="1" ref="BC261" ca="1">IF(INDIRECT(ADDRESS(3+$AM261,17,,,"var"))&lt;&gt;"&lt;=&gt;",INDIRECT(ADDRESS(3+$AM261,17,,,"var")),NULL)</f>
        <v>0</v>
      </c>
      <c r="BD261" s="61" cm="1">
        <f t="array" aca="1" ref="BD261" ca="1">IF(INDIRECT(ADDRESS(3+$AM261,18,,,"var"))&lt;&gt;"Ti",INDIRECT(ADDRESS(3+$AM261,18,,,"var")),NULL)</f>
        <v>0.05</v>
      </c>
      <c r="BE261" s="64" cm="1">
        <f t="array" aca="1" ref="BE261" ca="1">IF(INDIRECT(ADDRESS(3+$AM261,19,,,"var"))&lt;&gt;"D10",INDIRECT(ADDRESS(3+$AM261,19,,,"var")),NULL)</f>
        <v>29.1</v>
      </c>
      <c r="BF261" s="64" cm="1">
        <f t="array" aca="1" ref="BF261" ca="1">IF(INDIRECT(ADDRESS(3+$AM261,20,,,"var"))&lt;&gt;"D50",INDIRECT(ADDRESS(3+$AM261,20,,,"var")),NULL)</f>
        <v>47</v>
      </c>
      <c r="BG261" s="64" cm="1">
        <f t="array" aca="1" ref="BG261" ca="1">IF(INDIRECT(ADDRESS(3+$AM261,21,,,"var"))&lt;&gt;"D90",INDIRECT(ADDRESS(3+$AM261,21,,,"var")),NULL)</f>
        <v>74.5</v>
      </c>
      <c r="BH261" s="64" cm="1">
        <f t="array" aca="1" ref="BH261" ca="1">IF(INDIRECT(ADDRESS(3+$AM261,22,,,"var"))&lt;&gt;"Carney Funnel (s/50g)",INDIRECT(ADDRESS(3+$AM261,22,,,"var")),NULL)</f>
        <v>16</v>
      </c>
      <c r="BI261" s="64" cm="1">
        <f t="array" aca="1" ref="BI261" ca="1">IF(INDIRECT(ADDRESS(3+$AM261,23,,,"var"))&lt;&gt;"Schuttdichte",INDIRECT(ADDRESS(3+$AM261,23,,,"var")),NULL)</f>
        <v>1.28</v>
      </c>
      <c r="BJ261" s="64" cm="1">
        <f t="array" aca="1" ref="BJ261" ca="1">IF(INDIRECT(ADDRESS(3+$AM261,24,,,"var"))&lt;&gt;"Klopfdichte",INDIRECT(ADDRESS(3+$AM261,24,,,"var")),NULL)</f>
        <v>1.61</v>
      </c>
      <c r="BK261" s="81" t="s">
        <v>108</v>
      </c>
      <c r="BM261" s="81"/>
      <c r="BO261"/>
    </row>
    <row r="262" spans="1:67">
      <c r="A262" s="6">
        <v>2</v>
      </c>
      <c r="B262" s="13">
        <v>18</v>
      </c>
      <c r="C262" s="81" t="str">
        <f>var!Z$3</f>
        <v>Concept Laser m2</v>
      </c>
      <c r="D262" s="81" t="str">
        <f>var!AG$3</f>
        <v>Concept Laser parameter dev.</v>
      </c>
      <c r="E262" s="6">
        <v>375</v>
      </c>
      <c r="F262" s="6">
        <v>1000</v>
      </c>
      <c r="G262" s="6">
        <v>60</v>
      </c>
      <c r="H262" s="6">
        <v>0.18</v>
      </c>
      <c r="I262" s="81"/>
      <c r="J262" s="81" t="str">
        <f>var!AD$2</f>
        <v>Density cube</v>
      </c>
      <c r="K262" s="81"/>
      <c r="L262" s="12"/>
      <c r="M262" s="81" t="str">
        <f>var!AF$2</f>
        <v>Stripes</v>
      </c>
      <c r="N262" s="6">
        <v>375</v>
      </c>
      <c r="O262" s="6">
        <v>1000</v>
      </c>
      <c r="P262" s="12"/>
      <c r="Q262" s="6">
        <v>0.1</v>
      </c>
      <c r="R262" s="6">
        <v>80</v>
      </c>
      <c r="S262" s="6">
        <v>5</v>
      </c>
      <c r="T262" s="6">
        <v>1</v>
      </c>
      <c r="U262" s="6">
        <v>79</v>
      </c>
      <c r="V262" s="6">
        <v>0.1</v>
      </c>
      <c r="W262" s="6">
        <v>80</v>
      </c>
      <c r="X262" s="6">
        <v>0.09</v>
      </c>
      <c r="Y262" s="12"/>
      <c r="Z262" s="12"/>
      <c r="AA262" s="12"/>
      <c r="AB262" s="12"/>
      <c r="AC262" s="12"/>
      <c r="AD262" s="12">
        <v>3</v>
      </c>
      <c r="AE262" s="12">
        <v>1.1910000000000001</v>
      </c>
      <c r="AF262" s="12">
        <v>2.5450000000000017</v>
      </c>
      <c r="AG262" s="6">
        <v>4</v>
      </c>
      <c r="AH262" s="81">
        <f t="shared" si="8"/>
        <v>38.879999999999995</v>
      </c>
      <c r="AI262" s="81">
        <f t="shared" si="9"/>
        <v>34.722222222222229</v>
      </c>
      <c r="AJ262" s="12"/>
      <c r="AK262" s="15">
        <f>100-Tabelle1[[#This Row],[Porositaet Flaeche repolished IAPT]]</f>
        <v>97.454999999999998</v>
      </c>
      <c r="AL262" s="28" t="str" cm="1">
        <f t="array" aca="1" ref="AL262" ca="1">IF(INDIRECT(ADDRESS(3+AM262,2,,,"var"))&lt;&gt;"Name of powder",INDIRECT(ADDRESS(3+AM262,2,,,"var")),NULL)</f>
        <v>AlMgty80</v>
      </c>
      <c r="AM262" s="17">
        <v>2</v>
      </c>
      <c r="AN262" s="12">
        <v>1</v>
      </c>
      <c r="AO262" s="61" cm="1">
        <f t="array" aca="1" ref="AO262" ca="1">IF(INDIRECT(ADDRESS(3+$AM262,3,,,"var"))&lt;&gt;"&lt;=&gt;",INDIRECT(ADDRESS(3+$AM262,3,,,"var")),NULL)</f>
        <v>0</v>
      </c>
      <c r="AP262" s="61" cm="1">
        <f t="array" aca="1" ref="AP262" ca="1">IF(INDIRECT(ADDRESS(3+$AM262,4,,,"var"))&lt;&gt;"Si",INDIRECT(ADDRESS(3+$AM262,4,,,"var")),NULL)</f>
        <v>0.09</v>
      </c>
      <c r="AQ262" s="61" t="str" cm="1">
        <f t="array" aca="1" ref="AQ262" ca="1">IF(INDIRECT(ADDRESS(3+$AM262,5,,,"var"))&lt;&gt;"&lt;=&gt;",INDIRECT(ADDRESS(3+$AM262,5,,,"var")),NULL)</f>
        <v>&lt;</v>
      </c>
      <c r="AR262" s="61" cm="1">
        <f t="array" aca="1" ref="AR262" ca="1">IF(INDIRECT(ADDRESS(3+$AM262,6,,,"var"))&lt;&gt;"Fe",INDIRECT(ADDRESS(3+$AM262,6,,,"var")),NULL)</f>
        <v>0.01</v>
      </c>
      <c r="AS262" s="61" t="str" cm="1">
        <f t="array" aca="1" ref="AS262" ca="1">IF(INDIRECT(ADDRESS(3+$AM262,7,,,"var"))&lt;&gt;"&lt;=&gt;",INDIRECT(ADDRESS(3+$AM262,7,,,"var")),NULL)</f>
        <v>&lt;</v>
      </c>
      <c r="AT262" s="61" cm="1">
        <f t="array" aca="1" ref="AT262" ca="1">IF(INDIRECT(ADDRESS(3+$AM262,8,,,"var"))&lt;&gt;"Cu",INDIRECT(ADDRESS(3+$AM262,8,,,"var")),NULL)</f>
        <v>0.01</v>
      </c>
      <c r="AU262" s="61" t="str" cm="1">
        <f t="array" aca="1" ref="AU262" ca="1">IF(INDIRECT(ADDRESS(3+$AM262,9,,,"var"))&lt;&gt;"&lt;=&gt;",INDIRECT(ADDRESS(3+$AM262,9,,,"var")),NULL)</f>
        <v>&lt;</v>
      </c>
      <c r="AV262" s="61" cm="1">
        <f t="array" aca="1" ref="AV262" ca="1">IF(INDIRECT(ADDRESS(3+$AM262,10,,,"var"))&lt;&gt;"Mn",INDIRECT(ADDRESS(3+$AM262,10,,,"var")),NULL)</f>
        <v>0.01</v>
      </c>
      <c r="AW262" s="61" cm="1">
        <f t="array" aca="1" ref="AW262" ca="1">IF(INDIRECT(ADDRESS(3+$AM262,11,,,"var"))&lt;&gt;"&lt;=&gt;",INDIRECT(ADDRESS(3+$AM262,11,,,"var")),NULL)</f>
        <v>0</v>
      </c>
      <c r="AX262" s="61" cm="1">
        <f t="array" aca="1" ref="AX262" ca="1">IF(INDIRECT(ADDRESS(3+$AM262,12,,,"var"))&lt;&gt;"Mg",INDIRECT(ADDRESS(3+$AM262,12,,,"var")),NULL)</f>
        <v>9.1999999999999993</v>
      </c>
      <c r="AY262" s="61" cm="1">
        <f t="array" aca="1" ref="AY262" ca="1">IF(INDIRECT(ADDRESS(3+$AM262,13,,,"var"))&lt;&gt;"&lt;=&gt;",INDIRECT(ADDRESS(3+$AM262,13,,,"var")),NULL)</f>
        <v>0</v>
      </c>
      <c r="AZ262" s="61" cm="1">
        <f t="array" aca="1" ref="AZ262" ca="1">IF(INDIRECT(ADDRESS(3+$AM262,14,,,"var"))&lt;&gt;"Be",INDIRECT(ADDRESS(3+$AM262,14,,,"var")),NULL)</f>
        <v>6.0000000000000001E-3</v>
      </c>
      <c r="BA262" s="61" cm="1">
        <f t="array" aca="1" ref="BA262" ca="1">IF(INDIRECT(ADDRESS(3+$AM262,15,,,"var"))&lt;&gt;"&lt;=&gt;",INDIRECT(ADDRESS(3+$AM262,15,,,"var")),NULL)</f>
        <v>0</v>
      </c>
      <c r="BB262" s="61" cm="1">
        <f t="array" aca="1" ref="BB262" ca="1">IF(INDIRECT(ADDRESS(3+$AM262,16,,,"var"))&lt;&gt;"Zn",INDIRECT(ADDRESS(3+$AM262,16,,,"var")),NULL)</f>
        <v>0.01</v>
      </c>
      <c r="BC262" s="61" cm="1">
        <f t="array" aca="1" ref="BC262" ca="1">IF(INDIRECT(ADDRESS(3+$AM262,17,,,"var"))&lt;&gt;"&lt;=&gt;",INDIRECT(ADDRESS(3+$AM262,17,,,"var")),NULL)</f>
        <v>0</v>
      </c>
      <c r="BD262" s="61" cm="1">
        <f t="array" aca="1" ref="BD262" ca="1">IF(INDIRECT(ADDRESS(3+$AM262,18,,,"var"))&lt;&gt;"Ti",INDIRECT(ADDRESS(3+$AM262,18,,,"var")),NULL)</f>
        <v>0.05</v>
      </c>
      <c r="BE262" s="64" cm="1">
        <f t="array" aca="1" ref="BE262" ca="1">IF(INDIRECT(ADDRESS(3+$AM262,19,,,"var"))&lt;&gt;"D10",INDIRECT(ADDRESS(3+$AM262,19,,,"var")),NULL)</f>
        <v>29.1</v>
      </c>
      <c r="BF262" s="64" cm="1">
        <f t="array" aca="1" ref="BF262" ca="1">IF(INDIRECT(ADDRESS(3+$AM262,20,,,"var"))&lt;&gt;"D50",INDIRECT(ADDRESS(3+$AM262,20,,,"var")),NULL)</f>
        <v>47</v>
      </c>
      <c r="BG262" s="64" cm="1">
        <f t="array" aca="1" ref="BG262" ca="1">IF(INDIRECT(ADDRESS(3+$AM262,21,,,"var"))&lt;&gt;"D90",INDIRECT(ADDRESS(3+$AM262,21,,,"var")),NULL)</f>
        <v>74.5</v>
      </c>
      <c r="BH262" s="64" cm="1">
        <f t="array" aca="1" ref="BH262" ca="1">IF(INDIRECT(ADDRESS(3+$AM262,22,,,"var"))&lt;&gt;"Carney Funnel (s/50g)",INDIRECT(ADDRESS(3+$AM262,22,,,"var")),NULL)</f>
        <v>16</v>
      </c>
      <c r="BI262" s="64" cm="1">
        <f t="array" aca="1" ref="BI262" ca="1">IF(INDIRECT(ADDRESS(3+$AM262,23,,,"var"))&lt;&gt;"Schuttdichte",INDIRECT(ADDRESS(3+$AM262,23,,,"var")),NULL)</f>
        <v>1.28</v>
      </c>
      <c r="BJ262" s="64" cm="1">
        <f t="array" aca="1" ref="BJ262" ca="1">IF(INDIRECT(ADDRESS(3+$AM262,24,,,"var"))&lt;&gt;"Klopfdichte",INDIRECT(ADDRESS(3+$AM262,24,,,"var")),NULL)</f>
        <v>1.61</v>
      </c>
      <c r="BK262" s="81" t="s">
        <v>108</v>
      </c>
      <c r="BM262" s="65"/>
      <c r="BO262"/>
    </row>
    <row r="263" spans="1:67">
      <c r="A263" s="6">
        <v>2</v>
      </c>
      <c r="B263" s="13">
        <v>19</v>
      </c>
      <c r="C263" s="28" t="str">
        <f>var!Z$3</f>
        <v>Concept Laser m2</v>
      </c>
      <c r="D263" s="66" t="str">
        <f>var!AG$3</f>
        <v>Concept Laser parameter dev.</v>
      </c>
      <c r="E263" s="6">
        <v>375</v>
      </c>
      <c r="F263" s="6">
        <v>1000</v>
      </c>
      <c r="G263" s="6">
        <v>60</v>
      </c>
      <c r="H263" s="6">
        <v>0.18</v>
      </c>
      <c r="I263" s="81"/>
      <c r="J263" t="str">
        <f>var!AD$2</f>
        <v>Density cube</v>
      </c>
      <c r="K263" s="81"/>
      <c r="L263" s="12"/>
      <c r="M263" s="28" t="str">
        <f>var!AF$2</f>
        <v>Stripes</v>
      </c>
      <c r="N263" s="6">
        <v>375</v>
      </c>
      <c r="O263" s="6">
        <v>1000</v>
      </c>
      <c r="P263" s="12"/>
      <c r="Q263" s="6">
        <v>0.1</v>
      </c>
      <c r="R263" s="6">
        <v>110</v>
      </c>
      <c r="S263" s="6">
        <v>5</v>
      </c>
      <c r="T263" s="6">
        <v>1</v>
      </c>
      <c r="U263" s="6">
        <v>79</v>
      </c>
      <c r="V263" s="6">
        <v>0.1</v>
      </c>
      <c r="W263" s="6">
        <v>80</v>
      </c>
      <c r="X263" s="6">
        <v>0.09</v>
      </c>
      <c r="Y263" s="12"/>
      <c r="Z263" s="12"/>
      <c r="AA263" s="12"/>
      <c r="AB263" s="12"/>
      <c r="AC263" s="12"/>
      <c r="AD263" s="12">
        <v>3</v>
      </c>
      <c r="AE263" s="12">
        <v>1.2729999999999999</v>
      </c>
      <c r="AF263" s="12">
        <v>2.1470000000000056</v>
      </c>
      <c r="AG263" s="6">
        <v>3</v>
      </c>
      <c r="AH263" s="23">
        <f t="shared" si="8"/>
        <v>38.879999999999995</v>
      </c>
      <c r="AI263" s="23">
        <f t="shared" si="9"/>
        <v>34.722222222222229</v>
      </c>
      <c r="AJ263" s="12"/>
      <c r="AK263" s="15">
        <f>100-Tabelle1[[#This Row],[Porositaet Flaeche repolished IAPT]]</f>
        <v>97.852999999999994</v>
      </c>
      <c r="AL263" s="28" t="str" cm="1">
        <f t="array" aca="1" ref="AL263" ca="1">IF(INDIRECT(ADDRESS(3+AM263,2,,,"var"))&lt;&gt;"Name of powder",INDIRECT(ADDRESS(3+AM263,2,,,"var")),NULL)</f>
        <v>AlMgty80</v>
      </c>
      <c r="AM263" s="17">
        <v>2</v>
      </c>
      <c r="AN263" s="12">
        <v>1</v>
      </c>
      <c r="AO263" s="61" cm="1">
        <f t="array" aca="1" ref="AO263" ca="1">IF(INDIRECT(ADDRESS(3+$AM263,3,,,"var"))&lt;&gt;"&lt;=&gt;",INDIRECT(ADDRESS(3+$AM263,3,,,"var")),NULL)</f>
        <v>0</v>
      </c>
      <c r="AP263" s="61" cm="1">
        <f t="array" aca="1" ref="AP263" ca="1">IF(INDIRECT(ADDRESS(3+$AM263,4,,,"var"))&lt;&gt;"Si",INDIRECT(ADDRESS(3+$AM263,4,,,"var")),NULL)</f>
        <v>0.09</v>
      </c>
      <c r="AQ263" s="61" t="str" cm="1">
        <f t="array" aca="1" ref="AQ263" ca="1">IF(INDIRECT(ADDRESS(3+$AM263,5,,,"var"))&lt;&gt;"&lt;=&gt;",INDIRECT(ADDRESS(3+$AM263,5,,,"var")),NULL)</f>
        <v>&lt;</v>
      </c>
      <c r="AR263" s="61" cm="1">
        <f t="array" aca="1" ref="AR263" ca="1">IF(INDIRECT(ADDRESS(3+$AM263,6,,,"var"))&lt;&gt;"Fe",INDIRECT(ADDRESS(3+$AM263,6,,,"var")),NULL)</f>
        <v>0.01</v>
      </c>
      <c r="AS263" s="61" t="str" cm="1">
        <f t="array" aca="1" ref="AS263" ca="1">IF(INDIRECT(ADDRESS(3+$AM263,7,,,"var"))&lt;&gt;"&lt;=&gt;",INDIRECT(ADDRESS(3+$AM263,7,,,"var")),NULL)</f>
        <v>&lt;</v>
      </c>
      <c r="AT263" s="61" cm="1">
        <f t="array" aca="1" ref="AT263" ca="1">IF(INDIRECT(ADDRESS(3+$AM263,8,,,"var"))&lt;&gt;"Cu",INDIRECT(ADDRESS(3+$AM263,8,,,"var")),NULL)</f>
        <v>0.01</v>
      </c>
      <c r="AU263" s="61" t="str" cm="1">
        <f t="array" aca="1" ref="AU263" ca="1">IF(INDIRECT(ADDRESS(3+$AM263,9,,,"var"))&lt;&gt;"&lt;=&gt;",INDIRECT(ADDRESS(3+$AM263,9,,,"var")),NULL)</f>
        <v>&lt;</v>
      </c>
      <c r="AV263" s="61" cm="1">
        <f t="array" aca="1" ref="AV263" ca="1">IF(INDIRECT(ADDRESS(3+$AM263,10,,,"var"))&lt;&gt;"Mn",INDIRECT(ADDRESS(3+$AM263,10,,,"var")),NULL)</f>
        <v>0.01</v>
      </c>
      <c r="AW263" s="61" cm="1">
        <f t="array" aca="1" ref="AW263" ca="1">IF(INDIRECT(ADDRESS(3+$AM263,11,,,"var"))&lt;&gt;"&lt;=&gt;",INDIRECT(ADDRESS(3+$AM263,11,,,"var")),NULL)</f>
        <v>0</v>
      </c>
      <c r="AX263" s="61" cm="1">
        <f t="array" aca="1" ref="AX263" ca="1">IF(INDIRECT(ADDRESS(3+$AM263,12,,,"var"))&lt;&gt;"Mg",INDIRECT(ADDRESS(3+$AM263,12,,,"var")),NULL)</f>
        <v>9.1999999999999993</v>
      </c>
      <c r="AY263" s="61" cm="1">
        <f t="array" aca="1" ref="AY263" ca="1">IF(INDIRECT(ADDRESS(3+$AM263,13,,,"var"))&lt;&gt;"&lt;=&gt;",INDIRECT(ADDRESS(3+$AM263,13,,,"var")),NULL)</f>
        <v>0</v>
      </c>
      <c r="AZ263" s="61" cm="1">
        <f t="array" aca="1" ref="AZ263" ca="1">IF(INDIRECT(ADDRESS(3+$AM263,14,,,"var"))&lt;&gt;"Be",INDIRECT(ADDRESS(3+$AM263,14,,,"var")),NULL)</f>
        <v>6.0000000000000001E-3</v>
      </c>
      <c r="BA263" s="61" cm="1">
        <f t="array" aca="1" ref="BA263" ca="1">IF(INDIRECT(ADDRESS(3+$AM263,15,,,"var"))&lt;&gt;"&lt;=&gt;",INDIRECT(ADDRESS(3+$AM263,15,,,"var")),NULL)</f>
        <v>0</v>
      </c>
      <c r="BB263" s="61" cm="1">
        <f t="array" aca="1" ref="BB263" ca="1">IF(INDIRECT(ADDRESS(3+$AM263,16,,,"var"))&lt;&gt;"Zn",INDIRECT(ADDRESS(3+$AM263,16,,,"var")),NULL)</f>
        <v>0.01</v>
      </c>
      <c r="BC263" s="61" cm="1">
        <f t="array" aca="1" ref="BC263" ca="1">IF(INDIRECT(ADDRESS(3+$AM263,17,,,"var"))&lt;&gt;"&lt;=&gt;",INDIRECT(ADDRESS(3+$AM263,17,,,"var")),NULL)</f>
        <v>0</v>
      </c>
      <c r="BD263" s="61" cm="1">
        <f t="array" aca="1" ref="BD263" ca="1">IF(INDIRECT(ADDRESS(3+$AM263,18,,,"var"))&lt;&gt;"Ti",INDIRECT(ADDRESS(3+$AM263,18,,,"var")),NULL)</f>
        <v>0.05</v>
      </c>
      <c r="BE263" s="64" cm="1">
        <f t="array" aca="1" ref="BE263" ca="1">IF(INDIRECT(ADDRESS(3+$AM263,19,,,"var"))&lt;&gt;"D10",INDIRECT(ADDRESS(3+$AM263,19,,,"var")),NULL)</f>
        <v>29.1</v>
      </c>
      <c r="BF263" s="64" cm="1">
        <f t="array" aca="1" ref="BF263" ca="1">IF(INDIRECT(ADDRESS(3+$AM263,20,,,"var"))&lt;&gt;"D50",INDIRECT(ADDRESS(3+$AM263,20,,,"var")),NULL)</f>
        <v>47</v>
      </c>
      <c r="BG263" s="64" cm="1">
        <f t="array" aca="1" ref="BG263" ca="1">IF(INDIRECT(ADDRESS(3+$AM263,21,,,"var"))&lt;&gt;"D90",INDIRECT(ADDRESS(3+$AM263,21,,,"var")),NULL)</f>
        <v>74.5</v>
      </c>
      <c r="BH263" s="64" cm="1">
        <f t="array" aca="1" ref="BH263" ca="1">IF(INDIRECT(ADDRESS(3+$AM263,22,,,"var"))&lt;&gt;"Carney Funnel (s/50g)",INDIRECT(ADDRESS(3+$AM263,22,,,"var")),NULL)</f>
        <v>16</v>
      </c>
      <c r="BI263" s="64" cm="1">
        <f t="array" aca="1" ref="BI263" ca="1">IF(INDIRECT(ADDRESS(3+$AM263,23,,,"var"))&lt;&gt;"Schuttdichte",INDIRECT(ADDRESS(3+$AM263,23,,,"var")),NULL)</f>
        <v>1.28</v>
      </c>
      <c r="BJ263" s="64" cm="1">
        <f t="array" aca="1" ref="BJ263" ca="1">IF(INDIRECT(ADDRESS(3+$AM263,24,,,"var"))&lt;&gt;"Klopfdichte",INDIRECT(ADDRESS(3+$AM263,24,,,"var")),NULL)</f>
        <v>1.61</v>
      </c>
      <c r="BK263" s="81" t="s">
        <v>108</v>
      </c>
      <c r="BM263" s="65"/>
      <c r="BO263"/>
    </row>
    <row r="264" spans="1:67">
      <c r="A264" s="6">
        <v>2</v>
      </c>
      <c r="B264" s="13">
        <v>20</v>
      </c>
      <c r="C264" s="81" t="str">
        <f>var!Z$3</f>
        <v>Concept Laser m2</v>
      </c>
      <c r="D264" s="81" t="str">
        <f>var!AG$3</f>
        <v>Concept Laser parameter dev.</v>
      </c>
      <c r="E264" s="6">
        <v>375</v>
      </c>
      <c r="F264" s="6">
        <v>1500</v>
      </c>
      <c r="G264" s="6">
        <v>60</v>
      </c>
      <c r="H264" s="6">
        <v>0.08</v>
      </c>
      <c r="I264" s="81"/>
      <c r="J264" s="81" t="str">
        <f>var!AD$2</f>
        <v>Density cube</v>
      </c>
      <c r="K264" s="81"/>
      <c r="L264" s="12"/>
      <c r="M264" s="81" t="str">
        <f>var!AF$2</f>
        <v>Stripes</v>
      </c>
      <c r="N264" s="6">
        <v>375</v>
      </c>
      <c r="O264" s="6">
        <v>1500</v>
      </c>
      <c r="P264" s="12"/>
      <c r="Q264" s="6">
        <v>0.1</v>
      </c>
      <c r="R264" s="6">
        <v>80</v>
      </c>
      <c r="S264" s="6">
        <v>5</v>
      </c>
      <c r="T264" s="6">
        <v>1</v>
      </c>
      <c r="U264" s="6">
        <v>79</v>
      </c>
      <c r="V264" s="6">
        <v>0.1</v>
      </c>
      <c r="W264" s="6">
        <v>110</v>
      </c>
      <c r="X264" s="6">
        <v>0.09</v>
      </c>
      <c r="Y264" s="12"/>
      <c r="Z264" s="12"/>
      <c r="AA264" s="12"/>
      <c r="AB264" s="12"/>
      <c r="AC264" s="12"/>
      <c r="AD264" s="12">
        <v>2</v>
      </c>
      <c r="AE264" s="12">
        <v>2.7829999999999999</v>
      </c>
      <c r="AF264" s="12">
        <v>1.3430000000000035</v>
      </c>
      <c r="AG264" s="6">
        <v>4</v>
      </c>
      <c r="AH264" s="81">
        <f t="shared" si="8"/>
        <v>25.92</v>
      </c>
      <c r="AI264" s="81">
        <f t="shared" si="9"/>
        <v>52.083333333333329</v>
      </c>
      <c r="AJ264" s="12"/>
      <c r="AK264" s="15">
        <f>100-Tabelle1[[#This Row],[Porositaet Flaeche repolished IAPT]]</f>
        <v>98.656999999999996</v>
      </c>
      <c r="AL264" s="28" t="str" cm="1">
        <f t="array" aca="1" ref="AL264" ca="1">IF(INDIRECT(ADDRESS(3+AM264,2,,,"var"))&lt;&gt;"Name of powder",INDIRECT(ADDRESS(3+AM264,2,,,"var")),NULL)</f>
        <v>AlMgty80</v>
      </c>
      <c r="AM264" s="17">
        <v>2</v>
      </c>
      <c r="AN264" s="12">
        <v>1</v>
      </c>
      <c r="AO264" s="61" cm="1">
        <f t="array" aca="1" ref="AO264" ca="1">IF(INDIRECT(ADDRESS(3+$AM264,3,,,"var"))&lt;&gt;"&lt;=&gt;",INDIRECT(ADDRESS(3+$AM264,3,,,"var")),NULL)</f>
        <v>0</v>
      </c>
      <c r="AP264" s="61" cm="1">
        <f t="array" aca="1" ref="AP264" ca="1">IF(INDIRECT(ADDRESS(3+$AM264,4,,,"var"))&lt;&gt;"Si",INDIRECT(ADDRESS(3+$AM264,4,,,"var")),NULL)</f>
        <v>0.09</v>
      </c>
      <c r="AQ264" s="61" t="str" cm="1">
        <f t="array" aca="1" ref="AQ264" ca="1">IF(INDIRECT(ADDRESS(3+$AM264,5,,,"var"))&lt;&gt;"&lt;=&gt;",INDIRECT(ADDRESS(3+$AM264,5,,,"var")),NULL)</f>
        <v>&lt;</v>
      </c>
      <c r="AR264" s="61" cm="1">
        <f t="array" aca="1" ref="AR264" ca="1">IF(INDIRECT(ADDRESS(3+$AM264,6,,,"var"))&lt;&gt;"Fe",INDIRECT(ADDRESS(3+$AM264,6,,,"var")),NULL)</f>
        <v>0.01</v>
      </c>
      <c r="AS264" s="61" t="str" cm="1">
        <f t="array" aca="1" ref="AS264" ca="1">IF(INDIRECT(ADDRESS(3+$AM264,7,,,"var"))&lt;&gt;"&lt;=&gt;",INDIRECT(ADDRESS(3+$AM264,7,,,"var")),NULL)</f>
        <v>&lt;</v>
      </c>
      <c r="AT264" s="61" cm="1">
        <f t="array" aca="1" ref="AT264" ca="1">IF(INDIRECT(ADDRESS(3+$AM264,8,,,"var"))&lt;&gt;"Cu",INDIRECT(ADDRESS(3+$AM264,8,,,"var")),NULL)</f>
        <v>0.01</v>
      </c>
      <c r="AU264" s="61" t="str" cm="1">
        <f t="array" aca="1" ref="AU264" ca="1">IF(INDIRECT(ADDRESS(3+$AM264,9,,,"var"))&lt;&gt;"&lt;=&gt;",INDIRECT(ADDRESS(3+$AM264,9,,,"var")),NULL)</f>
        <v>&lt;</v>
      </c>
      <c r="AV264" s="61" cm="1">
        <f t="array" aca="1" ref="AV264" ca="1">IF(INDIRECT(ADDRESS(3+$AM264,10,,,"var"))&lt;&gt;"Mn",INDIRECT(ADDRESS(3+$AM264,10,,,"var")),NULL)</f>
        <v>0.01</v>
      </c>
      <c r="AW264" s="61" cm="1">
        <f t="array" aca="1" ref="AW264" ca="1">IF(INDIRECT(ADDRESS(3+$AM264,11,,,"var"))&lt;&gt;"&lt;=&gt;",INDIRECT(ADDRESS(3+$AM264,11,,,"var")),NULL)</f>
        <v>0</v>
      </c>
      <c r="AX264" s="61" cm="1">
        <f t="array" aca="1" ref="AX264" ca="1">IF(INDIRECT(ADDRESS(3+$AM264,12,,,"var"))&lt;&gt;"Mg",INDIRECT(ADDRESS(3+$AM264,12,,,"var")),NULL)</f>
        <v>9.1999999999999993</v>
      </c>
      <c r="AY264" s="61" cm="1">
        <f t="array" aca="1" ref="AY264" ca="1">IF(INDIRECT(ADDRESS(3+$AM264,13,,,"var"))&lt;&gt;"&lt;=&gt;",INDIRECT(ADDRESS(3+$AM264,13,,,"var")),NULL)</f>
        <v>0</v>
      </c>
      <c r="AZ264" s="61" cm="1">
        <f t="array" aca="1" ref="AZ264" ca="1">IF(INDIRECT(ADDRESS(3+$AM264,14,,,"var"))&lt;&gt;"Be",INDIRECT(ADDRESS(3+$AM264,14,,,"var")),NULL)</f>
        <v>6.0000000000000001E-3</v>
      </c>
      <c r="BA264" s="61" cm="1">
        <f t="array" aca="1" ref="BA264" ca="1">IF(INDIRECT(ADDRESS(3+$AM264,15,,,"var"))&lt;&gt;"&lt;=&gt;",INDIRECT(ADDRESS(3+$AM264,15,,,"var")),NULL)</f>
        <v>0</v>
      </c>
      <c r="BB264" s="61" cm="1">
        <f t="array" aca="1" ref="BB264" ca="1">IF(INDIRECT(ADDRESS(3+$AM264,16,,,"var"))&lt;&gt;"Zn",INDIRECT(ADDRESS(3+$AM264,16,,,"var")),NULL)</f>
        <v>0.01</v>
      </c>
      <c r="BC264" s="61" cm="1">
        <f t="array" aca="1" ref="BC264" ca="1">IF(INDIRECT(ADDRESS(3+$AM264,17,,,"var"))&lt;&gt;"&lt;=&gt;",INDIRECT(ADDRESS(3+$AM264,17,,,"var")),NULL)</f>
        <v>0</v>
      </c>
      <c r="BD264" s="61" cm="1">
        <f t="array" aca="1" ref="BD264" ca="1">IF(INDIRECT(ADDRESS(3+$AM264,18,,,"var"))&lt;&gt;"Ti",INDIRECT(ADDRESS(3+$AM264,18,,,"var")),NULL)</f>
        <v>0.05</v>
      </c>
      <c r="BE264" s="64" cm="1">
        <f t="array" aca="1" ref="BE264" ca="1">IF(INDIRECT(ADDRESS(3+$AM264,19,,,"var"))&lt;&gt;"D10",INDIRECT(ADDRESS(3+$AM264,19,,,"var")),NULL)</f>
        <v>29.1</v>
      </c>
      <c r="BF264" s="64" cm="1">
        <f t="array" aca="1" ref="BF264" ca="1">IF(INDIRECT(ADDRESS(3+$AM264,20,,,"var"))&lt;&gt;"D50",INDIRECT(ADDRESS(3+$AM264,20,,,"var")),NULL)</f>
        <v>47</v>
      </c>
      <c r="BG264" s="64" cm="1">
        <f t="array" aca="1" ref="BG264" ca="1">IF(INDIRECT(ADDRESS(3+$AM264,21,,,"var"))&lt;&gt;"D90",INDIRECT(ADDRESS(3+$AM264,21,,,"var")),NULL)</f>
        <v>74.5</v>
      </c>
      <c r="BH264" s="64" cm="1">
        <f t="array" aca="1" ref="BH264" ca="1">IF(INDIRECT(ADDRESS(3+$AM264,22,,,"var"))&lt;&gt;"Carney Funnel (s/50g)",INDIRECT(ADDRESS(3+$AM264,22,,,"var")),NULL)</f>
        <v>16</v>
      </c>
      <c r="BI264" s="64" cm="1">
        <f t="array" aca="1" ref="BI264" ca="1">IF(INDIRECT(ADDRESS(3+$AM264,23,,,"var"))&lt;&gt;"Schuttdichte",INDIRECT(ADDRESS(3+$AM264,23,,,"var")),NULL)</f>
        <v>1.28</v>
      </c>
      <c r="BJ264" s="64" cm="1">
        <f t="array" aca="1" ref="BJ264" ca="1">IF(INDIRECT(ADDRESS(3+$AM264,24,,,"var"))&lt;&gt;"Klopfdichte",INDIRECT(ADDRESS(3+$AM264,24,,,"var")),NULL)</f>
        <v>1.61</v>
      </c>
      <c r="BK264" s="81" t="s">
        <v>108</v>
      </c>
      <c r="BM264" s="81"/>
      <c r="BO264"/>
    </row>
    <row r="265" spans="1:67">
      <c r="A265" s="6">
        <v>2</v>
      </c>
      <c r="B265" s="13">
        <v>21</v>
      </c>
      <c r="C265" s="28" t="str">
        <f>var!Z$3</f>
        <v>Concept Laser m2</v>
      </c>
      <c r="D265" s="66" t="str">
        <f>var!AG$3</f>
        <v>Concept Laser parameter dev.</v>
      </c>
      <c r="E265" s="6">
        <v>375</v>
      </c>
      <c r="F265" s="6">
        <v>1500</v>
      </c>
      <c r="G265" s="6">
        <v>60</v>
      </c>
      <c r="H265" s="6">
        <v>0.08</v>
      </c>
      <c r="I265" s="81"/>
      <c r="J265" t="str">
        <f>var!AD$2</f>
        <v>Density cube</v>
      </c>
      <c r="K265" s="81"/>
      <c r="L265" s="12"/>
      <c r="M265" s="28" t="str">
        <f>var!AF$2</f>
        <v>Stripes</v>
      </c>
      <c r="N265" s="6">
        <v>375</v>
      </c>
      <c r="O265" s="6">
        <v>1500</v>
      </c>
      <c r="P265" s="12"/>
      <c r="Q265" s="6">
        <v>0.1</v>
      </c>
      <c r="R265" s="6">
        <v>110</v>
      </c>
      <c r="S265" s="6">
        <v>5</v>
      </c>
      <c r="T265" s="6">
        <v>1</v>
      </c>
      <c r="U265" s="6">
        <v>79</v>
      </c>
      <c r="V265" s="6">
        <v>0.1</v>
      </c>
      <c r="W265" s="6">
        <v>110</v>
      </c>
      <c r="X265" s="6">
        <v>0.09</v>
      </c>
      <c r="Y265" s="12"/>
      <c r="Z265" s="12"/>
      <c r="AA265" s="12"/>
      <c r="AB265" s="12"/>
      <c r="AC265" s="12"/>
      <c r="AD265" s="12">
        <v>2</v>
      </c>
      <c r="AE265" s="12">
        <v>1.603</v>
      </c>
      <c r="AF265" s="12">
        <v>1.0150000000000006</v>
      </c>
      <c r="AG265" s="6">
        <v>5</v>
      </c>
      <c r="AH265" s="23">
        <f t="shared" si="8"/>
        <v>25.92</v>
      </c>
      <c r="AI265" s="23">
        <f t="shared" si="9"/>
        <v>52.083333333333329</v>
      </c>
      <c r="AJ265" s="12"/>
      <c r="AK265" s="15">
        <f>100-Tabelle1[[#This Row],[Porositaet Flaeche repolished IAPT]]</f>
        <v>98.984999999999999</v>
      </c>
      <c r="AL265" s="28" t="str" cm="1">
        <f t="array" aca="1" ref="AL265" ca="1">IF(INDIRECT(ADDRESS(3+AM265,2,,,"var"))&lt;&gt;"Name of powder",INDIRECT(ADDRESS(3+AM265,2,,,"var")),NULL)</f>
        <v>AlMgty80</v>
      </c>
      <c r="AM265" s="17">
        <v>2</v>
      </c>
      <c r="AN265" s="12">
        <v>1</v>
      </c>
      <c r="AO265" s="61" cm="1">
        <f t="array" aca="1" ref="AO265" ca="1">IF(INDIRECT(ADDRESS(3+$AM265,3,,,"var"))&lt;&gt;"&lt;=&gt;",INDIRECT(ADDRESS(3+$AM265,3,,,"var")),NULL)</f>
        <v>0</v>
      </c>
      <c r="AP265" s="61" cm="1">
        <f t="array" aca="1" ref="AP265" ca="1">IF(INDIRECT(ADDRESS(3+$AM265,4,,,"var"))&lt;&gt;"Si",INDIRECT(ADDRESS(3+$AM265,4,,,"var")),NULL)</f>
        <v>0.09</v>
      </c>
      <c r="AQ265" s="61" t="str" cm="1">
        <f t="array" aca="1" ref="AQ265" ca="1">IF(INDIRECT(ADDRESS(3+$AM265,5,,,"var"))&lt;&gt;"&lt;=&gt;",INDIRECT(ADDRESS(3+$AM265,5,,,"var")),NULL)</f>
        <v>&lt;</v>
      </c>
      <c r="AR265" s="61" cm="1">
        <f t="array" aca="1" ref="AR265" ca="1">IF(INDIRECT(ADDRESS(3+$AM265,6,,,"var"))&lt;&gt;"Fe",INDIRECT(ADDRESS(3+$AM265,6,,,"var")),NULL)</f>
        <v>0.01</v>
      </c>
      <c r="AS265" s="61" t="str" cm="1">
        <f t="array" aca="1" ref="AS265" ca="1">IF(INDIRECT(ADDRESS(3+$AM265,7,,,"var"))&lt;&gt;"&lt;=&gt;",INDIRECT(ADDRESS(3+$AM265,7,,,"var")),NULL)</f>
        <v>&lt;</v>
      </c>
      <c r="AT265" s="61" cm="1">
        <f t="array" aca="1" ref="AT265" ca="1">IF(INDIRECT(ADDRESS(3+$AM265,8,,,"var"))&lt;&gt;"Cu",INDIRECT(ADDRESS(3+$AM265,8,,,"var")),NULL)</f>
        <v>0.01</v>
      </c>
      <c r="AU265" s="61" t="str" cm="1">
        <f t="array" aca="1" ref="AU265" ca="1">IF(INDIRECT(ADDRESS(3+$AM265,9,,,"var"))&lt;&gt;"&lt;=&gt;",INDIRECT(ADDRESS(3+$AM265,9,,,"var")),NULL)</f>
        <v>&lt;</v>
      </c>
      <c r="AV265" s="61" cm="1">
        <f t="array" aca="1" ref="AV265" ca="1">IF(INDIRECT(ADDRESS(3+$AM265,10,,,"var"))&lt;&gt;"Mn",INDIRECT(ADDRESS(3+$AM265,10,,,"var")),NULL)</f>
        <v>0.01</v>
      </c>
      <c r="AW265" s="61" cm="1">
        <f t="array" aca="1" ref="AW265" ca="1">IF(INDIRECT(ADDRESS(3+$AM265,11,,,"var"))&lt;&gt;"&lt;=&gt;",INDIRECT(ADDRESS(3+$AM265,11,,,"var")),NULL)</f>
        <v>0</v>
      </c>
      <c r="AX265" s="61" cm="1">
        <f t="array" aca="1" ref="AX265" ca="1">IF(INDIRECT(ADDRESS(3+$AM265,12,,,"var"))&lt;&gt;"Mg",INDIRECT(ADDRESS(3+$AM265,12,,,"var")),NULL)</f>
        <v>9.1999999999999993</v>
      </c>
      <c r="AY265" s="61" cm="1">
        <f t="array" aca="1" ref="AY265" ca="1">IF(INDIRECT(ADDRESS(3+$AM265,13,,,"var"))&lt;&gt;"&lt;=&gt;",INDIRECT(ADDRESS(3+$AM265,13,,,"var")),NULL)</f>
        <v>0</v>
      </c>
      <c r="AZ265" s="61" cm="1">
        <f t="array" aca="1" ref="AZ265" ca="1">IF(INDIRECT(ADDRESS(3+$AM265,14,,,"var"))&lt;&gt;"Be",INDIRECT(ADDRESS(3+$AM265,14,,,"var")),NULL)</f>
        <v>6.0000000000000001E-3</v>
      </c>
      <c r="BA265" s="61" cm="1">
        <f t="array" aca="1" ref="BA265" ca="1">IF(INDIRECT(ADDRESS(3+$AM265,15,,,"var"))&lt;&gt;"&lt;=&gt;",INDIRECT(ADDRESS(3+$AM265,15,,,"var")),NULL)</f>
        <v>0</v>
      </c>
      <c r="BB265" s="61" cm="1">
        <f t="array" aca="1" ref="BB265" ca="1">IF(INDIRECT(ADDRESS(3+$AM265,16,,,"var"))&lt;&gt;"Zn",INDIRECT(ADDRESS(3+$AM265,16,,,"var")),NULL)</f>
        <v>0.01</v>
      </c>
      <c r="BC265" s="61" cm="1">
        <f t="array" aca="1" ref="BC265" ca="1">IF(INDIRECT(ADDRESS(3+$AM265,17,,,"var"))&lt;&gt;"&lt;=&gt;",INDIRECT(ADDRESS(3+$AM265,17,,,"var")),NULL)</f>
        <v>0</v>
      </c>
      <c r="BD265" s="61" cm="1">
        <f t="array" aca="1" ref="BD265" ca="1">IF(INDIRECT(ADDRESS(3+$AM265,18,,,"var"))&lt;&gt;"Ti",INDIRECT(ADDRESS(3+$AM265,18,,,"var")),NULL)</f>
        <v>0.05</v>
      </c>
      <c r="BE265" s="64" cm="1">
        <f t="array" aca="1" ref="BE265" ca="1">IF(INDIRECT(ADDRESS(3+$AM265,19,,,"var"))&lt;&gt;"D10",INDIRECT(ADDRESS(3+$AM265,19,,,"var")),NULL)</f>
        <v>29.1</v>
      </c>
      <c r="BF265" s="64" cm="1">
        <f t="array" aca="1" ref="BF265" ca="1">IF(INDIRECT(ADDRESS(3+$AM265,20,,,"var"))&lt;&gt;"D50",INDIRECT(ADDRESS(3+$AM265,20,,,"var")),NULL)</f>
        <v>47</v>
      </c>
      <c r="BG265" s="64" cm="1">
        <f t="array" aca="1" ref="BG265" ca="1">IF(INDIRECT(ADDRESS(3+$AM265,21,,,"var"))&lt;&gt;"D90",INDIRECT(ADDRESS(3+$AM265,21,,,"var")),NULL)</f>
        <v>74.5</v>
      </c>
      <c r="BH265" s="64" cm="1">
        <f t="array" aca="1" ref="BH265" ca="1">IF(INDIRECT(ADDRESS(3+$AM265,22,,,"var"))&lt;&gt;"Carney Funnel (s/50g)",INDIRECT(ADDRESS(3+$AM265,22,,,"var")),NULL)</f>
        <v>16</v>
      </c>
      <c r="BI265" s="64" cm="1">
        <f t="array" aca="1" ref="BI265" ca="1">IF(INDIRECT(ADDRESS(3+$AM265,23,,,"var"))&lt;&gt;"Schuttdichte",INDIRECT(ADDRESS(3+$AM265,23,,,"var")),NULL)</f>
        <v>1.28</v>
      </c>
      <c r="BJ265" s="64" cm="1">
        <f t="array" aca="1" ref="BJ265" ca="1">IF(INDIRECT(ADDRESS(3+$AM265,24,,,"var"))&lt;&gt;"Klopfdichte",INDIRECT(ADDRESS(3+$AM265,24,,,"var")),NULL)</f>
        <v>1.61</v>
      </c>
      <c r="BK265" s="81" t="s">
        <v>108</v>
      </c>
      <c r="BM265" s="81"/>
      <c r="BO265"/>
    </row>
    <row r="266" spans="1:67">
      <c r="A266" s="6">
        <v>2</v>
      </c>
      <c r="B266" s="13">
        <v>22</v>
      </c>
      <c r="C266" s="28" t="str">
        <f>var!Z$3</f>
        <v>Concept Laser m2</v>
      </c>
      <c r="D266" s="66" t="str">
        <f>var!AG$3</f>
        <v>Concept Laser parameter dev.</v>
      </c>
      <c r="E266" s="6">
        <v>375</v>
      </c>
      <c r="F266" s="6">
        <v>1000</v>
      </c>
      <c r="G266" s="6">
        <v>60</v>
      </c>
      <c r="H266" s="6">
        <v>0.18</v>
      </c>
      <c r="I266" s="81"/>
      <c r="J266" t="str">
        <f>var!AD$2</f>
        <v>Density cube</v>
      </c>
      <c r="K266" s="81"/>
      <c r="L266" s="12"/>
      <c r="M266" s="28" t="str">
        <f>var!AF$2</f>
        <v>Stripes</v>
      </c>
      <c r="N266" s="6">
        <v>375</v>
      </c>
      <c r="O266" s="6">
        <v>1000</v>
      </c>
      <c r="P266" s="12"/>
      <c r="Q266" s="6">
        <v>0.1</v>
      </c>
      <c r="R266" s="6">
        <v>80</v>
      </c>
      <c r="S266" s="6">
        <v>5</v>
      </c>
      <c r="T266" s="6">
        <v>1</v>
      </c>
      <c r="U266" s="6">
        <v>79</v>
      </c>
      <c r="V266" s="6">
        <v>0.1</v>
      </c>
      <c r="W266" s="6">
        <v>110</v>
      </c>
      <c r="X266" s="6">
        <v>0.09</v>
      </c>
      <c r="Y266" s="12"/>
      <c r="Z266" s="12"/>
      <c r="AA266" s="12"/>
      <c r="AB266" s="12"/>
      <c r="AC266" s="12"/>
      <c r="AD266" s="12">
        <v>2</v>
      </c>
      <c r="AE266" s="12">
        <v>0.79400000000000004</v>
      </c>
      <c r="AF266" s="12">
        <v>3.4399999999999977</v>
      </c>
      <c r="AG266" s="6">
        <v>5</v>
      </c>
      <c r="AH266" s="23">
        <f t="shared" si="8"/>
        <v>38.879999999999995</v>
      </c>
      <c r="AI266" s="23">
        <f t="shared" si="9"/>
        <v>34.722222222222229</v>
      </c>
      <c r="AJ266" s="12"/>
      <c r="AK266" s="15">
        <f>100-Tabelle1[[#This Row],[Porositaet Flaeche repolished IAPT]]</f>
        <v>96.56</v>
      </c>
      <c r="AL266" s="28" t="str" cm="1">
        <f t="array" aca="1" ref="AL266" ca="1">IF(INDIRECT(ADDRESS(3+AM266,2,,,"var"))&lt;&gt;"Name of powder",INDIRECT(ADDRESS(3+AM266,2,,,"var")),NULL)</f>
        <v>AlMgty80</v>
      </c>
      <c r="AM266" s="17">
        <v>2</v>
      </c>
      <c r="AN266" s="12">
        <v>1</v>
      </c>
      <c r="AO266" s="61" cm="1">
        <f t="array" aca="1" ref="AO266" ca="1">IF(INDIRECT(ADDRESS(3+$AM266,3,,,"var"))&lt;&gt;"&lt;=&gt;",INDIRECT(ADDRESS(3+$AM266,3,,,"var")),NULL)</f>
        <v>0</v>
      </c>
      <c r="AP266" s="61" cm="1">
        <f t="array" aca="1" ref="AP266" ca="1">IF(INDIRECT(ADDRESS(3+$AM266,4,,,"var"))&lt;&gt;"Si",INDIRECT(ADDRESS(3+$AM266,4,,,"var")),NULL)</f>
        <v>0.09</v>
      </c>
      <c r="AQ266" s="61" t="str" cm="1">
        <f t="array" aca="1" ref="AQ266" ca="1">IF(INDIRECT(ADDRESS(3+$AM266,5,,,"var"))&lt;&gt;"&lt;=&gt;",INDIRECT(ADDRESS(3+$AM266,5,,,"var")),NULL)</f>
        <v>&lt;</v>
      </c>
      <c r="AR266" s="61" cm="1">
        <f t="array" aca="1" ref="AR266" ca="1">IF(INDIRECT(ADDRESS(3+$AM266,6,,,"var"))&lt;&gt;"Fe",INDIRECT(ADDRESS(3+$AM266,6,,,"var")),NULL)</f>
        <v>0.01</v>
      </c>
      <c r="AS266" s="61" t="str" cm="1">
        <f t="array" aca="1" ref="AS266" ca="1">IF(INDIRECT(ADDRESS(3+$AM266,7,,,"var"))&lt;&gt;"&lt;=&gt;",INDIRECT(ADDRESS(3+$AM266,7,,,"var")),NULL)</f>
        <v>&lt;</v>
      </c>
      <c r="AT266" s="61" cm="1">
        <f t="array" aca="1" ref="AT266" ca="1">IF(INDIRECT(ADDRESS(3+$AM266,8,,,"var"))&lt;&gt;"Cu",INDIRECT(ADDRESS(3+$AM266,8,,,"var")),NULL)</f>
        <v>0.01</v>
      </c>
      <c r="AU266" s="61" t="str" cm="1">
        <f t="array" aca="1" ref="AU266" ca="1">IF(INDIRECT(ADDRESS(3+$AM266,9,,,"var"))&lt;&gt;"&lt;=&gt;",INDIRECT(ADDRESS(3+$AM266,9,,,"var")),NULL)</f>
        <v>&lt;</v>
      </c>
      <c r="AV266" s="61" cm="1">
        <f t="array" aca="1" ref="AV266" ca="1">IF(INDIRECT(ADDRESS(3+$AM266,10,,,"var"))&lt;&gt;"Mn",INDIRECT(ADDRESS(3+$AM266,10,,,"var")),NULL)</f>
        <v>0.01</v>
      </c>
      <c r="AW266" s="61" cm="1">
        <f t="array" aca="1" ref="AW266" ca="1">IF(INDIRECT(ADDRESS(3+$AM266,11,,,"var"))&lt;&gt;"&lt;=&gt;",INDIRECT(ADDRESS(3+$AM266,11,,,"var")),NULL)</f>
        <v>0</v>
      </c>
      <c r="AX266" s="61" cm="1">
        <f t="array" aca="1" ref="AX266" ca="1">IF(INDIRECT(ADDRESS(3+$AM266,12,,,"var"))&lt;&gt;"Mg",INDIRECT(ADDRESS(3+$AM266,12,,,"var")),NULL)</f>
        <v>9.1999999999999993</v>
      </c>
      <c r="AY266" s="61" cm="1">
        <f t="array" aca="1" ref="AY266" ca="1">IF(INDIRECT(ADDRESS(3+$AM266,13,,,"var"))&lt;&gt;"&lt;=&gt;",INDIRECT(ADDRESS(3+$AM266,13,,,"var")),NULL)</f>
        <v>0</v>
      </c>
      <c r="AZ266" s="61" cm="1">
        <f t="array" aca="1" ref="AZ266" ca="1">IF(INDIRECT(ADDRESS(3+$AM266,14,,,"var"))&lt;&gt;"Be",INDIRECT(ADDRESS(3+$AM266,14,,,"var")),NULL)</f>
        <v>6.0000000000000001E-3</v>
      </c>
      <c r="BA266" s="61" cm="1">
        <f t="array" aca="1" ref="BA266" ca="1">IF(INDIRECT(ADDRESS(3+$AM266,15,,,"var"))&lt;&gt;"&lt;=&gt;",INDIRECT(ADDRESS(3+$AM266,15,,,"var")),NULL)</f>
        <v>0</v>
      </c>
      <c r="BB266" s="61" cm="1">
        <f t="array" aca="1" ref="BB266" ca="1">IF(INDIRECT(ADDRESS(3+$AM266,16,,,"var"))&lt;&gt;"Zn",INDIRECT(ADDRESS(3+$AM266,16,,,"var")),NULL)</f>
        <v>0.01</v>
      </c>
      <c r="BC266" s="61" cm="1">
        <f t="array" aca="1" ref="BC266" ca="1">IF(INDIRECT(ADDRESS(3+$AM266,17,,,"var"))&lt;&gt;"&lt;=&gt;",INDIRECT(ADDRESS(3+$AM266,17,,,"var")),NULL)</f>
        <v>0</v>
      </c>
      <c r="BD266" s="61" cm="1">
        <f t="array" aca="1" ref="BD266" ca="1">IF(INDIRECT(ADDRESS(3+$AM266,18,,,"var"))&lt;&gt;"Ti",INDIRECT(ADDRESS(3+$AM266,18,,,"var")),NULL)</f>
        <v>0.05</v>
      </c>
      <c r="BE266" s="64" cm="1">
        <f t="array" aca="1" ref="BE266" ca="1">IF(INDIRECT(ADDRESS(3+$AM266,19,,,"var"))&lt;&gt;"D10",INDIRECT(ADDRESS(3+$AM266,19,,,"var")),NULL)</f>
        <v>29.1</v>
      </c>
      <c r="BF266" s="64" cm="1">
        <f t="array" aca="1" ref="BF266" ca="1">IF(INDIRECT(ADDRESS(3+$AM266,20,,,"var"))&lt;&gt;"D50",INDIRECT(ADDRESS(3+$AM266,20,,,"var")),NULL)</f>
        <v>47</v>
      </c>
      <c r="BG266" s="64" cm="1">
        <f t="array" aca="1" ref="BG266" ca="1">IF(INDIRECT(ADDRESS(3+$AM266,21,,,"var"))&lt;&gt;"D90",INDIRECT(ADDRESS(3+$AM266,21,,,"var")),NULL)</f>
        <v>74.5</v>
      </c>
      <c r="BH266" s="64" cm="1">
        <f t="array" aca="1" ref="BH266" ca="1">IF(INDIRECT(ADDRESS(3+$AM266,22,,,"var"))&lt;&gt;"Carney Funnel (s/50g)",INDIRECT(ADDRESS(3+$AM266,22,,,"var")),NULL)</f>
        <v>16</v>
      </c>
      <c r="BI266" s="64" cm="1">
        <f t="array" aca="1" ref="BI266" ca="1">IF(INDIRECT(ADDRESS(3+$AM266,23,,,"var"))&lt;&gt;"Schuttdichte",INDIRECT(ADDRESS(3+$AM266,23,,,"var")),NULL)</f>
        <v>1.28</v>
      </c>
      <c r="BJ266" s="64" cm="1">
        <f t="array" aca="1" ref="BJ266" ca="1">IF(INDIRECT(ADDRESS(3+$AM266,24,,,"var"))&lt;&gt;"Klopfdichte",INDIRECT(ADDRESS(3+$AM266,24,,,"var")),NULL)</f>
        <v>1.61</v>
      </c>
      <c r="BK266" s="81" t="s">
        <v>108</v>
      </c>
      <c r="BM266" s="65"/>
      <c r="BO266"/>
    </row>
    <row r="267" spans="1:67">
      <c r="A267" s="6">
        <v>2</v>
      </c>
      <c r="B267" s="13">
        <v>23</v>
      </c>
      <c r="C267" s="28" t="str">
        <f>var!Z$3</f>
        <v>Concept Laser m2</v>
      </c>
      <c r="D267" s="66" t="str">
        <f>var!AG$3</f>
        <v>Concept Laser parameter dev.</v>
      </c>
      <c r="E267" s="6">
        <v>375</v>
      </c>
      <c r="F267" s="6">
        <v>1000</v>
      </c>
      <c r="G267" s="6">
        <v>60</v>
      </c>
      <c r="H267" s="6">
        <v>0.18</v>
      </c>
      <c r="I267" s="81"/>
      <c r="J267" t="str">
        <f>var!AD$2</f>
        <v>Density cube</v>
      </c>
      <c r="K267" s="81"/>
      <c r="L267" s="12"/>
      <c r="M267" s="28" t="str">
        <f>var!AF$2</f>
        <v>Stripes</v>
      </c>
      <c r="N267" s="6">
        <v>375</v>
      </c>
      <c r="O267" s="6">
        <v>1000</v>
      </c>
      <c r="P267" s="12"/>
      <c r="Q267" s="6">
        <v>0.1</v>
      </c>
      <c r="R267" s="6">
        <v>110</v>
      </c>
      <c r="S267" s="6">
        <v>5</v>
      </c>
      <c r="T267" s="6">
        <v>1</v>
      </c>
      <c r="U267" s="6">
        <v>79</v>
      </c>
      <c r="V267" s="6">
        <v>0.1</v>
      </c>
      <c r="W267" s="6">
        <v>110</v>
      </c>
      <c r="X267" s="6">
        <v>0.09</v>
      </c>
      <c r="Y267" s="12"/>
      <c r="Z267" s="12"/>
      <c r="AA267" s="12"/>
      <c r="AB267" s="12"/>
      <c r="AC267" s="12"/>
      <c r="AD267" s="12">
        <v>2</v>
      </c>
      <c r="AE267" s="12">
        <v>0.752</v>
      </c>
      <c r="AF267" s="12">
        <v>2.2450000000000045</v>
      </c>
      <c r="AG267" s="6">
        <v>5</v>
      </c>
      <c r="AH267" s="23">
        <f t="shared" si="8"/>
        <v>38.879999999999995</v>
      </c>
      <c r="AI267" s="23">
        <f t="shared" si="9"/>
        <v>34.722222222222229</v>
      </c>
      <c r="AJ267" s="12"/>
      <c r="AK267" s="15">
        <f>100-Tabelle1[[#This Row],[Porositaet Flaeche repolished IAPT]]</f>
        <v>97.754999999999995</v>
      </c>
      <c r="AL267" s="28" t="str" cm="1">
        <f t="array" aca="1" ref="AL267" ca="1">IF(INDIRECT(ADDRESS(3+AM267,2,,,"var"))&lt;&gt;"Name of powder",INDIRECT(ADDRESS(3+AM267,2,,,"var")),NULL)</f>
        <v>AlMgty80</v>
      </c>
      <c r="AM267" s="17">
        <v>2</v>
      </c>
      <c r="AN267" s="12">
        <v>1</v>
      </c>
      <c r="AO267" s="61" cm="1">
        <f t="array" aca="1" ref="AO267" ca="1">IF(INDIRECT(ADDRESS(3+$AM267,3,,,"var"))&lt;&gt;"&lt;=&gt;",INDIRECT(ADDRESS(3+$AM267,3,,,"var")),NULL)</f>
        <v>0</v>
      </c>
      <c r="AP267" s="61" cm="1">
        <f t="array" aca="1" ref="AP267" ca="1">IF(INDIRECT(ADDRESS(3+$AM267,4,,,"var"))&lt;&gt;"Si",INDIRECT(ADDRESS(3+$AM267,4,,,"var")),NULL)</f>
        <v>0.09</v>
      </c>
      <c r="AQ267" s="61" t="str" cm="1">
        <f t="array" aca="1" ref="AQ267" ca="1">IF(INDIRECT(ADDRESS(3+$AM267,5,,,"var"))&lt;&gt;"&lt;=&gt;",INDIRECT(ADDRESS(3+$AM267,5,,,"var")),NULL)</f>
        <v>&lt;</v>
      </c>
      <c r="AR267" s="61" cm="1">
        <f t="array" aca="1" ref="AR267" ca="1">IF(INDIRECT(ADDRESS(3+$AM267,6,,,"var"))&lt;&gt;"Fe",INDIRECT(ADDRESS(3+$AM267,6,,,"var")),NULL)</f>
        <v>0.01</v>
      </c>
      <c r="AS267" s="61" t="str" cm="1">
        <f t="array" aca="1" ref="AS267" ca="1">IF(INDIRECT(ADDRESS(3+$AM267,7,,,"var"))&lt;&gt;"&lt;=&gt;",INDIRECT(ADDRESS(3+$AM267,7,,,"var")),NULL)</f>
        <v>&lt;</v>
      </c>
      <c r="AT267" s="61" cm="1">
        <f t="array" aca="1" ref="AT267" ca="1">IF(INDIRECT(ADDRESS(3+$AM267,8,,,"var"))&lt;&gt;"Cu",INDIRECT(ADDRESS(3+$AM267,8,,,"var")),NULL)</f>
        <v>0.01</v>
      </c>
      <c r="AU267" s="61" t="str" cm="1">
        <f t="array" aca="1" ref="AU267" ca="1">IF(INDIRECT(ADDRESS(3+$AM267,9,,,"var"))&lt;&gt;"&lt;=&gt;",INDIRECT(ADDRESS(3+$AM267,9,,,"var")),NULL)</f>
        <v>&lt;</v>
      </c>
      <c r="AV267" s="61" cm="1">
        <f t="array" aca="1" ref="AV267" ca="1">IF(INDIRECT(ADDRESS(3+$AM267,10,,,"var"))&lt;&gt;"Mn",INDIRECT(ADDRESS(3+$AM267,10,,,"var")),NULL)</f>
        <v>0.01</v>
      </c>
      <c r="AW267" s="61" cm="1">
        <f t="array" aca="1" ref="AW267" ca="1">IF(INDIRECT(ADDRESS(3+$AM267,11,,,"var"))&lt;&gt;"&lt;=&gt;",INDIRECT(ADDRESS(3+$AM267,11,,,"var")),NULL)</f>
        <v>0</v>
      </c>
      <c r="AX267" s="61" cm="1">
        <f t="array" aca="1" ref="AX267" ca="1">IF(INDIRECT(ADDRESS(3+$AM267,12,,,"var"))&lt;&gt;"Mg",INDIRECT(ADDRESS(3+$AM267,12,,,"var")),NULL)</f>
        <v>9.1999999999999993</v>
      </c>
      <c r="AY267" s="61" cm="1">
        <f t="array" aca="1" ref="AY267" ca="1">IF(INDIRECT(ADDRESS(3+$AM267,13,,,"var"))&lt;&gt;"&lt;=&gt;",INDIRECT(ADDRESS(3+$AM267,13,,,"var")),NULL)</f>
        <v>0</v>
      </c>
      <c r="AZ267" s="61" cm="1">
        <f t="array" aca="1" ref="AZ267" ca="1">IF(INDIRECT(ADDRESS(3+$AM267,14,,,"var"))&lt;&gt;"Be",INDIRECT(ADDRESS(3+$AM267,14,,,"var")),NULL)</f>
        <v>6.0000000000000001E-3</v>
      </c>
      <c r="BA267" s="61" cm="1">
        <f t="array" aca="1" ref="BA267" ca="1">IF(INDIRECT(ADDRESS(3+$AM267,15,,,"var"))&lt;&gt;"&lt;=&gt;",INDIRECT(ADDRESS(3+$AM267,15,,,"var")),NULL)</f>
        <v>0</v>
      </c>
      <c r="BB267" s="61" cm="1">
        <f t="array" aca="1" ref="BB267" ca="1">IF(INDIRECT(ADDRESS(3+$AM267,16,,,"var"))&lt;&gt;"Zn",INDIRECT(ADDRESS(3+$AM267,16,,,"var")),NULL)</f>
        <v>0.01</v>
      </c>
      <c r="BC267" s="61" cm="1">
        <f t="array" aca="1" ref="BC267" ca="1">IF(INDIRECT(ADDRESS(3+$AM267,17,,,"var"))&lt;&gt;"&lt;=&gt;",INDIRECT(ADDRESS(3+$AM267,17,,,"var")),NULL)</f>
        <v>0</v>
      </c>
      <c r="BD267" s="61" cm="1">
        <f t="array" aca="1" ref="BD267" ca="1">IF(INDIRECT(ADDRESS(3+$AM267,18,,,"var"))&lt;&gt;"Ti",INDIRECT(ADDRESS(3+$AM267,18,,,"var")),NULL)</f>
        <v>0.05</v>
      </c>
      <c r="BE267" s="64" cm="1">
        <f t="array" aca="1" ref="BE267" ca="1">IF(INDIRECT(ADDRESS(3+$AM267,19,,,"var"))&lt;&gt;"D10",INDIRECT(ADDRESS(3+$AM267,19,,,"var")),NULL)</f>
        <v>29.1</v>
      </c>
      <c r="BF267" s="64" cm="1">
        <f t="array" aca="1" ref="BF267" ca="1">IF(INDIRECT(ADDRESS(3+$AM267,20,,,"var"))&lt;&gt;"D50",INDIRECT(ADDRESS(3+$AM267,20,,,"var")),NULL)</f>
        <v>47</v>
      </c>
      <c r="BG267" s="64" cm="1">
        <f t="array" aca="1" ref="BG267" ca="1">IF(INDIRECT(ADDRESS(3+$AM267,21,,,"var"))&lt;&gt;"D90",INDIRECT(ADDRESS(3+$AM267,21,,,"var")),NULL)</f>
        <v>74.5</v>
      </c>
      <c r="BH267" s="64" cm="1">
        <f t="array" aca="1" ref="BH267" ca="1">IF(INDIRECT(ADDRESS(3+$AM267,22,,,"var"))&lt;&gt;"Carney Funnel (s/50g)",INDIRECT(ADDRESS(3+$AM267,22,,,"var")),NULL)</f>
        <v>16</v>
      </c>
      <c r="BI267" s="64" cm="1">
        <f t="array" aca="1" ref="BI267" ca="1">IF(INDIRECT(ADDRESS(3+$AM267,23,,,"var"))&lt;&gt;"Schuttdichte",INDIRECT(ADDRESS(3+$AM267,23,,,"var")),NULL)</f>
        <v>1.28</v>
      </c>
      <c r="BJ267" s="64" cm="1">
        <f t="array" aca="1" ref="BJ267" ca="1">IF(INDIRECT(ADDRESS(3+$AM267,24,,,"var"))&lt;&gt;"Klopfdichte",INDIRECT(ADDRESS(3+$AM267,24,,,"var")),NULL)</f>
        <v>1.61</v>
      </c>
      <c r="BK267" s="81" t="s">
        <v>108</v>
      </c>
      <c r="BM267" s="65"/>
      <c r="BO267"/>
    </row>
    <row r="268" spans="1:67">
      <c r="A268" s="6">
        <v>2</v>
      </c>
      <c r="B268" s="13">
        <v>24</v>
      </c>
      <c r="C268" s="81" t="str">
        <f>var!Z$3</f>
        <v>Concept Laser m2</v>
      </c>
      <c r="D268" s="81" t="str">
        <f>var!AG$3</f>
        <v>Concept Laser parameter dev.</v>
      </c>
      <c r="E268" s="6">
        <v>375</v>
      </c>
      <c r="F268" s="6">
        <v>1500</v>
      </c>
      <c r="G268" s="6">
        <v>60</v>
      </c>
      <c r="H268" s="6">
        <v>0.08</v>
      </c>
      <c r="I268" s="81"/>
      <c r="J268" s="81" t="str">
        <f>var!AD$2</f>
        <v>Density cube</v>
      </c>
      <c r="K268" s="81"/>
      <c r="L268" s="12"/>
      <c r="M268" s="81" t="str">
        <f>var!AF$2</f>
        <v>Stripes</v>
      </c>
      <c r="N268" s="6">
        <v>375</v>
      </c>
      <c r="O268" s="6">
        <v>1500</v>
      </c>
      <c r="P268" s="12"/>
      <c r="Q268" s="6">
        <v>0.1</v>
      </c>
      <c r="R268" s="6">
        <v>80</v>
      </c>
      <c r="S268" s="6">
        <v>5</v>
      </c>
      <c r="T268" s="6">
        <v>1</v>
      </c>
      <c r="U268" s="6">
        <v>79</v>
      </c>
      <c r="V268" s="6">
        <v>0.15</v>
      </c>
      <c r="W268" s="6">
        <v>80</v>
      </c>
      <c r="X268" s="6">
        <v>0.09</v>
      </c>
      <c r="Y268" s="12"/>
      <c r="Z268" s="12"/>
      <c r="AA268" s="12"/>
      <c r="AB268" s="12"/>
      <c r="AC268" s="12"/>
      <c r="AD268" s="12">
        <v>2</v>
      </c>
      <c r="AE268" s="12">
        <v>1.0389999999999999</v>
      </c>
      <c r="AF268" s="12">
        <v>0.87099999999999511</v>
      </c>
      <c r="AG268" s="6">
        <v>5</v>
      </c>
      <c r="AH268" s="81">
        <f t="shared" si="8"/>
        <v>25.92</v>
      </c>
      <c r="AI268" s="81">
        <f t="shared" si="9"/>
        <v>52.083333333333329</v>
      </c>
      <c r="AJ268" s="12"/>
      <c r="AK268" s="15">
        <f>100-Tabelle1[[#This Row],[Porositaet Flaeche repolished IAPT]]</f>
        <v>99.129000000000005</v>
      </c>
      <c r="AL268" s="81" t="str" cm="1">
        <f t="array" aca="1" ref="AL268" ca="1">IF(INDIRECT(ADDRESS(3+AM268,2,,,"var"))&lt;&gt;"Name of powder",INDIRECT(ADDRESS(3+AM268,2,,,"var")),NULL)</f>
        <v>AlMgty80</v>
      </c>
      <c r="AM268" s="17">
        <v>2</v>
      </c>
      <c r="AN268" s="12">
        <v>1</v>
      </c>
      <c r="AO268" s="61" cm="1">
        <f t="array" aca="1" ref="AO268" ca="1">IF(INDIRECT(ADDRESS(3+$AM268,3,,,"var"))&lt;&gt;"&lt;=&gt;",INDIRECT(ADDRESS(3+$AM268,3,,,"var")),NULL)</f>
        <v>0</v>
      </c>
      <c r="AP268" s="61" cm="1">
        <f t="array" aca="1" ref="AP268" ca="1">IF(INDIRECT(ADDRESS(3+$AM268,4,,,"var"))&lt;&gt;"Si",INDIRECT(ADDRESS(3+$AM268,4,,,"var")),NULL)</f>
        <v>0.09</v>
      </c>
      <c r="AQ268" s="61" t="str" cm="1">
        <f t="array" aca="1" ref="AQ268" ca="1">IF(INDIRECT(ADDRESS(3+$AM268,5,,,"var"))&lt;&gt;"&lt;=&gt;",INDIRECT(ADDRESS(3+$AM268,5,,,"var")),NULL)</f>
        <v>&lt;</v>
      </c>
      <c r="AR268" s="61" cm="1">
        <f t="array" aca="1" ref="AR268" ca="1">IF(INDIRECT(ADDRESS(3+$AM268,6,,,"var"))&lt;&gt;"Fe",INDIRECT(ADDRESS(3+$AM268,6,,,"var")),NULL)</f>
        <v>0.01</v>
      </c>
      <c r="AS268" s="61" t="str" cm="1">
        <f t="array" aca="1" ref="AS268" ca="1">IF(INDIRECT(ADDRESS(3+$AM268,7,,,"var"))&lt;&gt;"&lt;=&gt;",INDIRECT(ADDRESS(3+$AM268,7,,,"var")),NULL)</f>
        <v>&lt;</v>
      </c>
      <c r="AT268" s="61" cm="1">
        <f t="array" aca="1" ref="AT268" ca="1">IF(INDIRECT(ADDRESS(3+$AM268,8,,,"var"))&lt;&gt;"Cu",INDIRECT(ADDRESS(3+$AM268,8,,,"var")),NULL)</f>
        <v>0.01</v>
      </c>
      <c r="AU268" s="61" t="str" cm="1">
        <f t="array" aca="1" ref="AU268" ca="1">IF(INDIRECT(ADDRESS(3+$AM268,9,,,"var"))&lt;&gt;"&lt;=&gt;",INDIRECT(ADDRESS(3+$AM268,9,,,"var")),NULL)</f>
        <v>&lt;</v>
      </c>
      <c r="AV268" s="61" cm="1">
        <f t="array" aca="1" ref="AV268" ca="1">IF(INDIRECT(ADDRESS(3+$AM268,10,,,"var"))&lt;&gt;"Mn",INDIRECT(ADDRESS(3+$AM268,10,,,"var")),NULL)</f>
        <v>0.01</v>
      </c>
      <c r="AW268" s="61" cm="1">
        <f t="array" aca="1" ref="AW268" ca="1">IF(INDIRECT(ADDRESS(3+$AM268,11,,,"var"))&lt;&gt;"&lt;=&gt;",INDIRECT(ADDRESS(3+$AM268,11,,,"var")),NULL)</f>
        <v>0</v>
      </c>
      <c r="AX268" s="61" cm="1">
        <f t="array" aca="1" ref="AX268" ca="1">IF(INDIRECT(ADDRESS(3+$AM268,12,,,"var"))&lt;&gt;"Mg",INDIRECT(ADDRESS(3+$AM268,12,,,"var")),NULL)</f>
        <v>9.1999999999999993</v>
      </c>
      <c r="AY268" s="61" cm="1">
        <f t="array" aca="1" ref="AY268" ca="1">IF(INDIRECT(ADDRESS(3+$AM268,13,,,"var"))&lt;&gt;"&lt;=&gt;",INDIRECT(ADDRESS(3+$AM268,13,,,"var")),NULL)</f>
        <v>0</v>
      </c>
      <c r="AZ268" s="61" cm="1">
        <f t="array" aca="1" ref="AZ268" ca="1">IF(INDIRECT(ADDRESS(3+$AM268,14,,,"var"))&lt;&gt;"Be",INDIRECT(ADDRESS(3+$AM268,14,,,"var")),NULL)</f>
        <v>6.0000000000000001E-3</v>
      </c>
      <c r="BA268" s="61" cm="1">
        <f t="array" aca="1" ref="BA268" ca="1">IF(INDIRECT(ADDRESS(3+$AM268,15,,,"var"))&lt;&gt;"&lt;=&gt;",INDIRECT(ADDRESS(3+$AM268,15,,,"var")),NULL)</f>
        <v>0</v>
      </c>
      <c r="BB268" s="61" cm="1">
        <f t="array" aca="1" ref="BB268" ca="1">IF(INDIRECT(ADDRESS(3+$AM268,16,,,"var"))&lt;&gt;"Zn",INDIRECT(ADDRESS(3+$AM268,16,,,"var")),NULL)</f>
        <v>0.01</v>
      </c>
      <c r="BC268" s="61" cm="1">
        <f t="array" aca="1" ref="BC268" ca="1">IF(INDIRECT(ADDRESS(3+$AM268,17,,,"var"))&lt;&gt;"&lt;=&gt;",INDIRECT(ADDRESS(3+$AM268,17,,,"var")),NULL)</f>
        <v>0</v>
      </c>
      <c r="BD268" s="61" cm="1">
        <f t="array" aca="1" ref="BD268" ca="1">IF(INDIRECT(ADDRESS(3+$AM268,18,,,"var"))&lt;&gt;"Ti",INDIRECT(ADDRESS(3+$AM268,18,,,"var")),NULL)</f>
        <v>0.05</v>
      </c>
      <c r="BE268" s="64" cm="1">
        <f t="array" aca="1" ref="BE268" ca="1">IF(INDIRECT(ADDRESS(3+$AM268,19,,,"var"))&lt;&gt;"D10",INDIRECT(ADDRESS(3+$AM268,19,,,"var")),NULL)</f>
        <v>29.1</v>
      </c>
      <c r="BF268" s="64" cm="1">
        <f t="array" aca="1" ref="BF268" ca="1">IF(INDIRECT(ADDRESS(3+$AM268,20,,,"var"))&lt;&gt;"D50",INDIRECT(ADDRESS(3+$AM268,20,,,"var")),NULL)</f>
        <v>47</v>
      </c>
      <c r="BG268" s="64" cm="1">
        <f t="array" aca="1" ref="BG268" ca="1">IF(INDIRECT(ADDRESS(3+$AM268,21,,,"var"))&lt;&gt;"D90",INDIRECT(ADDRESS(3+$AM268,21,,,"var")),NULL)</f>
        <v>74.5</v>
      </c>
      <c r="BH268" s="64" cm="1">
        <f t="array" aca="1" ref="BH268" ca="1">IF(INDIRECT(ADDRESS(3+$AM268,22,,,"var"))&lt;&gt;"Carney Funnel (s/50g)",INDIRECT(ADDRESS(3+$AM268,22,,,"var")),NULL)</f>
        <v>16</v>
      </c>
      <c r="BI268" s="64" cm="1">
        <f t="array" aca="1" ref="BI268" ca="1">IF(INDIRECT(ADDRESS(3+$AM268,23,,,"var"))&lt;&gt;"Schuttdichte",INDIRECT(ADDRESS(3+$AM268,23,,,"var")),NULL)</f>
        <v>1.28</v>
      </c>
      <c r="BJ268" s="64" cm="1">
        <f t="array" aca="1" ref="BJ268" ca="1">IF(INDIRECT(ADDRESS(3+$AM268,24,,,"var"))&lt;&gt;"Klopfdichte",INDIRECT(ADDRESS(3+$AM268,24,,,"var")),NULL)</f>
        <v>1.61</v>
      </c>
      <c r="BK268" s="81" t="s">
        <v>108</v>
      </c>
      <c r="BM268" s="81"/>
      <c r="BO268"/>
    </row>
    <row r="269" spans="1:67">
      <c r="A269" s="6">
        <v>2</v>
      </c>
      <c r="B269" s="13">
        <v>25</v>
      </c>
      <c r="C269" s="28" t="str">
        <f>var!Z$3</f>
        <v>Concept Laser m2</v>
      </c>
      <c r="D269" s="66" t="str">
        <f>var!AG$3</f>
        <v>Concept Laser parameter dev.</v>
      </c>
      <c r="E269" s="6">
        <v>375</v>
      </c>
      <c r="F269" s="6">
        <v>1500</v>
      </c>
      <c r="G269" s="6">
        <v>60</v>
      </c>
      <c r="H269" s="6">
        <v>0.08</v>
      </c>
      <c r="I269" s="81"/>
      <c r="J269" t="str">
        <f>var!AD$2</f>
        <v>Density cube</v>
      </c>
      <c r="K269" s="81"/>
      <c r="L269" s="12"/>
      <c r="M269" s="28" t="str">
        <f>var!AF$2</f>
        <v>Stripes</v>
      </c>
      <c r="N269" s="6">
        <v>375</v>
      </c>
      <c r="O269" s="6">
        <v>1500</v>
      </c>
      <c r="P269" s="12"/>
      <c r="Q269" s="6">
        <v>0.1</v>
      </c>
      <c r="R269" s="6">
        <v>110</v>
      </c>
      <c r="S269" s="6">
        <v>5</v>
      </c>
      <c r="T269" s="6">
        <v>1</v>
      </c>
      <c r="U269" s="6">
        <v>79</v>
      </c>
      <c r="V269" s="6">
        <v>0.15</v>
      </c>
      <c r="W269" s="6">
        <v>80</v>
      </c>
      <c r="X269" s="6">
        <v>0.09</v>
      </c>
      <c r="Y269" s="12"/>
      <c r="Z269" s="12"/>
      <c r="AA269" s="12"/>
      <c r="AB269" s="12"/>
      <c r="AC269" s="12"/>
      <c r="AD269" s="12">
        <v>2</v>
      </c>
      <c r="AE269" s="12">
        <v>0.52200000000000002</v>
      </c>
      <c r="AF269" s="12">
        <v>0.64499999999999602</v>
      </c>
      <c r="AG269" s="6">
        <v>5</v>
      </c>
      <c r="AH269" s="23">
        <f t="shared" si="8"/>
        <v>25.92</v>
      </c>
      <c r="AI269" s="23">
        <f t="shared" si="9"/>
        <v>52.083333333333329</v>
      </c>
      <c r="AJ269" s="12"/>
      <c r="AK269" s="15">
        <f>100-Tabelle1[[#This Row],[Porositaet Flaeche repolished IAPT]]</f>
        <v>99.355000000000004</v>
      </c>
      <c r="AL269" s="28" t="str" cm="1">
        <f t="array" aca="1" ref="AL269" ca="1">IF(INDIRECT(ADDRESS(3+AM269,2,,,"var"))&lt;&gt;"Name of powder",INDIRECT(ADDRESS(3+AM269,2,,,"var")),NULL)</f>
        <v>AlMgty80</v>
      </c>
      <c r="AM269" s="17">
        <v>2</v>
      </c>
      <c r="AN269" s="12">
        <v>1</v>
      </c>
      <c r="AO269" s="61" cm="1">
        <f t="array" aca="1" ref="AO269" ca="1">IF(INDIRECT(ADDRESS(3+$AM269,3,,,"var"))&lt;&gt;"&lt;=&gt;",INDIRECT(ADDRESS(3+$AM269,3,,,"var")),NULL)</f>
        <v>0</v>
      </c>
      <c r="AP269" s="61" cm="1">
        <f t="array" aca="1" ref="AP269" ca="1">IF(INDIRECT(ADDRESS(3+$AM269,4,,,"var"))&lt;&gt;"Si",INDIRECT(ADDRESS(3+$AM269,4,,,"var")),NULL)</f>
        <v>0.09</v>
      </c>
      <c r="AQ269" s="61" t="str" cm="1">
        <f t="array" aca="1" ref="AQ269" ca="1">IF(INDIRECT(ADDRESS(3+$AM269,5,,,"var"))&lt;&gt;"&lt;=&gt;",INDIRECT(ADDRESS(3+$AM269,5,,,"var")),NULL)</f>
        <v>&lt;</v>
      </c>
      <c r="AR269" s="61" cm="1">
        <f t="array" aca="1" ref="AR269" ca="1">IF(INDIRECT(ADDRESS(3+$AM269,6,,,"var"))&lt;&gt;"Fe",INDIRECT(ADDRESS(3+$AM269,6,,,"var")),NULL)</f>
        <v>0.01</v>
      </c>
      <c r="AS269" s="61" t="str" cm="1">
        <f t="array" aca="1" ref="AS269" ca="1">IF(INDIRECT(ADDRESS(3+$AM269,7,,,"var"))&lt;&gt;"&lt;=&gt;",INDIRECT(ADDRESS(3+$AM269,7,,,"var")),NULL)</f>
        <v>&lt;</v>
      </c>
      <c r="AT269" s="61" cm="1">
        <f t="array" aca="1" ref="AT269" ca="1">IF(INDIRECT(ADDRESS(3+$AM269,8,,,"var"))&lt;&gt;"Cu",INDIRECT(ADDRESS(3+$AM269,8,,,"var")),NULL)</f>
        <v>0.01</v>
      </c>
      <c r="AU269" s="61" t="str" cm="1">
        <f t="array" aca="1" ref="AU269" ca="1">IF(INDIRECT(ADDRESS(3+$AM269,9,,,"var"))&lt;&gt;"&lt;=&gt;",INDIRECT(ADDRESS(3+$AM269,9,,,"var")),NULL)</f>
        <v>&lt;</v>
      </c>
      <c r="AV269" s="61" cm="1">
        <f t="array" aca="1" ref="AV269" ca="1">IF(INDIRECT(ADDRESS(3+$AM269,10,,,"var"))&lt;&gt;"Mn",INDIRECT(ADDRESS(3+$AM269,10,,,"var")),NULL)</f>
        <v>0.01</v>
      </c>
      <c r="AW269" s="61" cm="1">
        <f t="array" aca="1" ref="AW269" ca="1">IF(INDIRECT(ADDRESS(3+$AM269,11,,,"var"))&lt;&gt;"&lt;=&gt;",INDIRECT(ADDRESS(3+$AM269,11,,,"var")),NULL)</f>
        <v>0</v>
      </c>
      <c r="AX269" s="61" cm="1">
        <f t="array" aca="1" ref="AX269" ca="1">IF(INDIRECT(ADDRESS(3+$AM269,12,,,"var"))&lt;&gt;"Mg",INDIRECT(ADDRESS(3+$AM269,12,,,"var")),NULL)</f>
        <v>9.1999999999999993</v>
      </c>
      <c r="AY269" s="61" cm="1">
        <f t="array" aca="1" ref="AY269" ca="1">IF(INDIRECT(ADDRESS(3+$AM269,13,,,"var"))&lt;&gt;"&lt;=&gt;",INDIRECT(ADDRESS(3+$AM269,13,,,"var")),NULL)</f>
        <v>0</v>
      </c>
      <c r="AZ269" s="61" cm="1">
        <f t="array" aca="1" ref="AZ269" ca="1">IF(INDIRECT(ADDRESS(3+$AM269,14,,,"var"))&lt;&gt;"Be",INDIRECT(ADDRESS(3+$AM269,14,,,"var")),NULL)</f>
        <v>6.0000000000000001E-3</v>
      </c>
      <c r="BA269" s="61" cm="1">
        <f t="array" aca="1" ref="BA269" ca="1">IF(INDIRECT(ADDRESS(3+$AM269,15,,,"var"))&lt;&gt;"&lt;=&gt;",INDIRECT(ADDRESS(3+$AM269,15,,,"var")),NULL)</f>
        <v>0</v>
      </c>
      <c r="BB269" s="61" cm="1">
        <f t="array" aca="1" ref="BB269" ca="1">IF(INDIRECT(ADDRESS(3+$AM269,16,,,"var"))&lt;&gt;"Zn",INDIRECT(ADDRESS(3+$AM269,16,,,"var")),NULL)</f>
        <v>0.01</v>
      </c>
      <c r="BC269" s="61" cm="1">
        <f t="array" aca="1" ref="BC269" ca="1">IF(INDIRECT(ADDRESS(3+$AM269,17,,,"var"))&lt;&gt;"&lt;=&gt;",INDIRECT(ADDRESS(3+$AM269,17,,,"var")),NULL)</f>
        <v>0</v>
      </c>
      <c r="BD269" s="61" cm="1">
        <f t="array" aca="1" ref="BD269" ca="1">IF(INDIRECT(ADDRESS(3+$AM269,18,,,"var"))&lt;&gt;"Ti",INDIRECT(ADDRESS(3+$AM269,18,,,"var")),NULL)</f>
        <v>0.05</v>
      </c>
      <c r="BE269" s="64" cm="1">
        <f t="array" aca="1" ref="BE269" ca="1">IF(INDIRECT(ADDRESS(3+$AM269,19,,,"var"))&lt;&gt;"D10",INDIRECT(ADDRESS(3+$AM269,19,,,"var")),NULL)</f>
        <v>29.1</v>
      </c>
      <c r="BF269" s="64" cm="1">
        <f t="array" aca="1" ref="BF269" ca="1">IF(INDIRECT(ADDRESS(3+$AM269,20,,,"var"))&lt;&gt;"D50",INDIRECT(ADDRESS(3+$AM269,20,,,"var")),NULL)</f>
        <v>47</v>
      </c>
      <c r="BG269" s="64" cm="1">
        <f t="array" aca="1" ref="BG269" ca="1">IF(INDIRECT(ADDRESS(3+$AM269,21,,,"var"))&lt;&gt;"D90",INDIRECT(ADDRESS(3+$AM269,21,,,"var")),NULL)</f>
        <v>74.5</v>
      </c>
      <c r="BH269" s="64" cm="1">
        <f t="array" aca="1" ref="BH269" ca="1">IF(INDIRECT(ADDRESS(3+$AM269,22,,,"var"))&lt;&gt;"Carney Funnel (s/50g)",INDIRECT(ADDRESS(3+$AM269,22,,,"var")),NULL)</f>
        <v>16</v>
      </c>
      <c r="BI269" s="64" cm="1">
        <f t="array" aca="1" ref="BI269" ca="1">IF(INDIRECT(ADDRESS(3+$AM269,23,,,"var"))&lt;&gt;"Schuttdichte",INDIRECT(ADDRESS(3+$AM269,23,,,"var")),NULL)</f>
        <v>1.28</v>
      </c>
      <c r="BJ269" s="64" cm="1">
        <f t="array" aca="1" ref="BJ269" ca="1">IF(INDIRECT(ADDRESS(3+$AM269,24,,,"var"))&lt;&gt;"Klopfdichte",INDIRECT(ADDRESS(3+$AM269,24,,,"var")),NULL)</f>
        <v>1.61</v>
      </c>
      <c r="BK269" s="81" t="s">
        <v>108</v>
      </c>
      <c r="BM269" s="81"/>
      <c r="BO269"/>
    </row>
    <row r="270" spans="1:67">
      <c r="A270" s="6">
        <v>2</v>
      </c>
      <c r="B270" s="13">
        <v>26</v>
      </c>
      <c r="C270" s="28" t="str">
        <f>var!Z$3</f>
        <v>Concept Laser m2</v>
      </c>
      <c r="D270" s="66" t="str">
        <f>var!AG$3</f>
        <v>Concept Laser parameter dev.</v>
      </c>
      <c r="E270" s="6">
        <v>375</v>
      </c>
      <c r="F270" s="6">
        <v>1000</v>
      </c>
      <c r="G270" s="6">
        <v>60</v>
      </c>
      <c r="H270" s="6">
        <v>0.18</v>
      </c>
      <c r="I270" s="81"/>
      <c r="J270" t="str">
        <f>var!AD$2</f>
        <v>Density cube</v>
      </c>
      <c r="K270" s="81"/>
      <c r="L270" s="12"/>
      <c r="M270" s="28" t="str">
        <f>var!AF$2</f>
        <v>Stripes</v>
      </c>
      <c r="N270" s="6">
        <v>375</v>
      </c>
      <c r="O270" s="6">
        <v>1000</v>
      </c>
      <c r="P270" s="12"/>
      <c r="Q270" s="6">
        <v>0.1</v>
      </c>
      <c r="R270" s="6">
        <v>80</v>
      </c>
      <c r="S270" s="6">
        <v>5</v>
      </c>
      <c r="T270" s="6">
        <v>1</v>
      </c>
      <c r="U270" s="6">
        <v>79</v>
      </c>
      <c r="V270" s="6">
        <v>0.15</v>
      </c>
      <c r="W270" s="6">
        <v>80</v>
      </c>
      <c r="X270" s="6">
        <v>0.09</v>
      </c>
      <c r="Y270" s="12"/>
      <c r="Z270" s="12"/>
      <c r="AA270" s="12"/>
      <c r="AB270" s="12"/>
      <c r="AC270" s="12"/>
      <c r="AD270" s="12">
        <v>2</v>
      </c>
      <c r="AE270" s="12">
        <v>0.70699999999999996</v>
      </c>
      <c r="AF270" s="12">
        <v>1.7710000000000008</v>
      </c>
      <c r="AG270" s="6">
        <v>3</v>
      </c>
      <c r="AH270" s="23">
        <f t="shared" si="8"/>
        <v>38.879999999999995</v>
      </c>
      <c r="AI270" s="23">
        <f t="shared" si="9"/>
        <v>34.722222222222229</v>
      </c>
      <c r="AJ270" s="12"/>
      <c r="AK270" s="15">
        <f>100-Tabelle1[[#This Row],[Porositaet Flaeche repolished IAPT]]</f>
        <v>98.228999999999999</v>
      </c>
      <c r="AL270" s="28" t="str" cm="1">
        <f t="array" aca="1" ref="AL270" ca="1">IF(INDIRECT(ADDRESS(3+AM270,2,,,"var"))&lt;&gt;"Name of powder",INDIRECT(ADDRESS(3+AM270,2,,,"var")),NULL)</f>
        <v>AlMgty80</v>
      </c>
      <c r="AM270" s="17">
        <v>2</v>
      </c>
      <c r="AN270" s="12">
        <v>1</v>
      </c>
      <c r="AO270" s="61" cm="1">
        <f t="array" aca="1" ref="AO270" ca="1">IF(INDIRECT(ADDRESS(3+$AM270,3,,,"var"))&lt;&gt;"&lt;=&gt;",INDIRECT(ADDRESS(3+$AM270,3,,,"var")),NULL)</f>
        <v>0</v>
      </c>
      <c r="AP270" s="61" cm="1">
        <f t="array" aca="1" ref="AP270" ca="1">IF(INDIRECT(ADDRESS(3+$AM270,4,,,"var"))&lt;&gt;"Si",INDIRECT(ADDRESS(3+$AM270,4,,,"var")),NULL)</f>
        <v>0.09</v>
      </c>
      <c r="AQ270" s="61" t="str" cm="1">
        <f t="array" aca="1" ref="AQ270" ca="1">IF(INDIRECT(ADDRESS(3+$AM270,5,,,"var"))&lt;&gt;"&lt;=&gt;",INDIRECT(ADDRESS(3+$AM270,5,,,"var")),NULL)</f>
        <v>&lt;</v>
      </c>
      <c r="AR270" s="61" cm="1">
        <f t="array" aca="1" ref="AR270" ca="1">IF(INDIRECT(ADDRESS(3+$AM270,6,,,"var"))&lt;&gt;"Fe",INDIRECT(ADDRESS(3+$AM270,6,,,"var")),NULL)</f>
        <v>0.01</v>
      </c>
      <c r="AS270" s="61" t="str" cm="1">
        <f t="array" aca="1" ref="AS270" ca="1">IF(INDIRECT(ADDRESS(3+$AM270,7,,,"var"))&lt;&gt;"&lt;=&gt;",INDIRECT(ADDRESS(3+$AM270,7,,,"var")),NULL)</f>
        <v>&lt;</v>
      </c>
      <c r="AT270" s="61" cm="1">
        <f t="array" aca="1" ref="AT270" ca="1">IF(INDIRECT(ADDRESS(3+$AM270,8,,,"var"))&lt;&gt;"Cu",INDIRECT(ADDRESS(3+$AM270,8,,,"var")),NULL)</f>
        <v>0.01</v>
      </c>
      <c r="AU270" s="61" t="str" cm="1">
        <f t="array" aca="1" ref="AU270" ca="1">IF(INDIRECT(ADDRESS(3+$AM270,9,,,"var"))&lt;&gt;"&lt;=&gt;",INDIRECT(ADDRESS(3+$AM270,9,,,"var")),NULL)</f>
        <v>&lt;</v>
      </c>
      <c r="AV270" s="61" cm="1">
        <f t="array" aca="1" ref="AV270" ca="1">IF(INDIRECT(ADDRESS(3+$AM270,10,,,"var"))&lt;&gt;"Mn",INDIRECT(ADDRESS(3+$AM270,10,,,"var")),NULL)</f>
        <v>0.01</v>
      </c>
      <c r="AW270" s="61" cm="1">
        <f t="array" aca="1" ref="AW270" ca="1">IF(INDIRECT(ADDRESS(3+$AM270,11,,,"var"))&lt;&gt;"&lt;=&gt;",INDIRECT(ADDRESS(3+$AM270,11,,,"var")),NULL)</f>
        <v>0</v>
      </c>
      <c r="AX270" s="61" cm="1">
        <f t="array" aca="1" ref="AX270" ca="1">IF(INDIRECT(ADDRESS(3+$AM270,12,,,"var"))&lt;&gt;"Mg",INDIRECT(ADDRESS(3+$AM270,12,,,"var")),NULL)</f>
        <v>9.1999999999999993</v>
      </c>
      <c r="AY270" s="61" cm="1">
        <f t="array" aca="1" ref="AY270" ca="1">IF(INDIRECT(ADDRESS(3+$AM270,13,,,"var"))&lt;&gt;"&lt;=&gt;",INDIRECT(ADDRESS(3+$AM270,13,,,"var")),NULL)</f>
        <v>0</v>
      </c>
      <c r="AZ270" s="61" cm="1">
        <f t="array" aca="1" ref="AZ270" ca="1">IF(INDIRECT(ADDRESS(3+$AM270,14,,,"var"))&lt;&gt;"Be",INDIRECT(ADDRESS(3+$AM270,14,,,"var")),NULL)</f>
        <v>6.0000000000000001E-3</v>
      </c>
      <c r="BA270" s="61" cm="1">
        <f t="array" aca="1" ref="BA270" ca="1">IF(INDIRECT(ADDRESS(3+$AM270,15,,,"var"))&lt;&gt;"&lt;=&gt;",INDIRECT(ADDRESS(3+$AM270,15,,,"var")),NULL)</f>
        <v>0</v>
      </c>
      <c r="BB270" s="61" cm="1">
        <f t="array" aca="1" ref="BB270" ca="1">IF(INDIRECT(ADDRESS(3+$AM270,16,,,"var"))&lt;&gt;"Zn",INDIRECT(ADDRESS(3+$AM270,16,,,"var")),NULL)</f>
        <v>0.01</v>
      </c>
      <c r="BC270" s="61" cm="1">
        <f t="array" aca="1" ref="BC270" ca="1">IF(INDIRECT(ADDRESS(3+$AM270,17,,,"var"))&lt;&gt;"&lt;=&gt;",INDIRECT(ADDRESS(3+$AM270,17,,,"var")),NULL)</f>
        <v>0</v>
      </c>
      <c r="BD270" s="61" cm="1">
        <f t="array" aca="1" ref="BD270" ca="1">IF(INDIRECT(ADDRESS(3+$AM270,18,,,"var"))&lt;&gt;"Ti",INDIRECT(ADDRESS(3+$AM270,18,,,"var")),NULL)</f>
        <v>0.05</v>
      </c>
      <c r="BE270" s="64" cm="1">
        <f t="array" aca="1" ref="BE270" ca="1">IF(INDIRECT(ADDRESS(3+$AM270,19,,,"var"))&lt;&gt;"D10",INDIRECT(ADDRESS(3+$AM270,19,,,"var")),NULL)</f>
        <v>29.1</v>
      </c>
      <c r="BF270" s="64" cm="1">
        <f t="array" aca="1" ref="BF270" ca="1">IF(INDIRECT(ADDRESS(3+$AM270,20,,,"var"))&lt;&gt;"D50",INDIRECT(ADDRESS(3+$AM270,20,,,"var")),NULL)</f>
        <v>47</v>
      </c>
      <c r="BG270" s="64" cm="1">
        <f t="array" aca="1" ref="BG270" ca="1">IF(INDIRECT(ADDRESS(3+$AM270,21,,,"var"))&lt;&gt;"D90",INDIRECT(ADDRESS(3+$AM270,21,,,"var")),NULL)</f>
        <v>74.5</v>
      </c>
      <c r="BH270" s="64" cm="1">
        <f t="array" aca="1" ref="BH270" ca="1">IF(INDIRECT(ADDRESS(3+$AM270,22,,,"var"))&lt;&gt;"Carney Funnel (s/50g)",INDIRECT(ADDRESS(3+$AM270,22,,,"var")),NULL)</f>
        <v>16</v>
      </c>
      <c r="BI270" s="64" cm="1">
        <f t="array" aca="1" ref="BI270" ca="1">IF(INDIRECT(ADDRESS(3+$AM270,23,,,"var"))&lt;&gt;"Schuttdichte",INDIRECT(ADDRESS(3+$AM270,23,,,"var")),NULL)</f>
        <v>1.28</v>
      </c>
      <c r="BJ270" s="64" cm="1">
        <f t="array" aca="1" ref="BJ270" ca="1">IF(INDIRECT(ADDRESS(3+$AM270,24,,,"var"))&lt;&gt;"Klopfdichte",INDIRECT(ADDRESS(3+$AM270,24,,,"var")),NULL)</f>
        <v>1.61</v>
      </c>
      <c r="BK270" s="81" t="s">
        <v>108</v>
      </c>
      <c r="BM270" s="65"/>
      <c r="BO270"/>
    </row>
    <row r="271" spans="1:67">
      <c r="A271" s="6">
        <v>2</v>
      </c>
      <c r="B271" s="13">
        <v>27</v>
      </c>
      <c r="C271" s="28" t="str">
        <f>var!Z$3</f>
        <v>Concept Laser m2</v>
      </c>
      <c r="D271" s="66" t="str">
        <f>var!AG$3</f>
        <v>Concept Laser parameter dev.</v>
      </c>
      <c r="E271" s="6">
        <v>375</v>
      </c>
      <c r="F271" s="6">
        <v>1000</v>
      </c>
      <c r="G271" s="6">
        <v>60</v>
      </c>
      <c r="H271" s="6">
        <v>0.18</v>
      </c>
      <c r="I271" s="81"/>
      <c r="J271" s="66" t="str">
        <f>var!AD$2</f>
        <v>Density cube</v>
      </c>
      <c r="K271" s="81"/>
      <c r="L271" s="12"/>
      <c r="M271" s="28" t="str">
        <f>var!AF$2</f>
        <v>Stripes</v>
      </c>
      <c r="N271" s="6">
        <v>375</v>
      </c>
      <c r="O271" s="6">
        <v>1000</v>
      </c>
      <c r="P271" s="12"/>
      <c r="Q271" s="6">
        <v>0.1</v>
      </c>
      <c r="R271" s="6">
        <v>110</v>
      </c>
      <c r="S271" s="6">
        <v>5</v>
      </c>
      <c r="T271" s="6">
        <v>1</v>
      </c>
      <c r="U271" s="6">
        <v>79</v>
      </c>
      <c r="V271" s="6">
        <v>0.15</v>
      </c>
      <c r="W271" s="6">
        <v>80</v>
      </c>
      <c r="X271" s="6">
        <v>0.09</v>
      </c>
      <c r="Y271" s="12"/>
      <c r="Z271" s="12"/>
      <c r="AA271" s="12"/>
      <c r="AB271" s="12"/>
      <c r="AC271" s="12"/>
      <c r="AD271" s="12">
        <v>2</v>
      </c>
      <c r="AE271" s="12">
        <v>1.0649999999999999</v>
      </c>
      <c r="AF271" s="12">
        <v>1.3490000000000038</v>
      </c>
      <c r="AG271" s="6">
        <v>4</v>
      </c>
      <c r="AH271" s="23">
        <f t="shared" si="8"/>
        <v>38.879999999999995</v>
      </c>
      <c r="AI271" s="23">
        <f t="shared" si="9"/>
        <v>34.722222222222229</v>
      </c>
      <c r="AJ271" s="12"/>
      <c r="AK271" s="15">
        <f>100-Tabelle1[[#This Row],[Porositaet Flaeche repolished IAPT]]</f>
        <v>98.650999999999996</v>
      </c>
      <c r="AL271" s="28" t="str" cm="1">
        <f t="array" aca="1" ref="AL271" ca="1">IF(INDIRECT(ADDRESS(3+AM271,2,,,"var"))&lt;&gt;"Name of powder",INDIRECT(ADDRESS(3+AM271,2,,,"var")),NULL)</f>
        <v>AlMgty80</v>
      </c>
      <c r="AM271" s="17">
        <v>2</v>
      </c>
      <c r="AN271" s="12">
        <v>1</v>
      </c>
      <c r="AO271" s="61" cm="1">
        <f t="array" aca="1" ref="AO271" ca="1">IF(INDIRECT(ADDRESS(3+$AM271,3,,,"var"))&lt;&gt;"&lt;=&gt;",INDIRECT(ADDRESS(3+$AM271,3,,,"var")),NULL)</f>
        <v>0</v>
      </c>
      <c r="AP271" s="61" cm="1">
        <f t="array" aca="1" ref="AP271" ca="1">IF(INDIRECT(ADDRESS(3+$AM271,4,,,"var"))&lt;&gt;"Si",INDIRECT(ADDRESS(3+$AM271,4,,,"var")),NULL)</f>
        <v>0.09</v>
      </c>
      <c r="AQ271" s="61" t="str" cm="1">
        <f t="array" aca="1" ref="AQ271" ca="1">IF(INDIRECT(ADDRESS(3+$AM271,5,,,"var"))&lt;&gt;"&lt;=&gt;",INDIRECT(ADDRESS(3+$AM271,5,,,"var")),NULL)</f>
        <v>&lt;</v>
      </c>
      <c r="AR271" s="61" cm="1">
        <f t="array" aca="1" ref="AR271" ca="1">IF(INDIRECT(ADDRESS(3+$AM271,6,,,"var"))&lt;&gt;"Fe",INDIRECT(ADDRESS(3+$AM271,6,,,"var")),NULL)</f>
        <v>0.01</v>
      </c>
      <c r="AS271" s="61" t="str" cm="1">
        <f t="array" aca="1" ref="AS271" ca="1">IF(INDIRECT(ADDRESS(3+$AM271,7,,,"var"))&lt;&gt;"&lt;=&gt;",INDIRECT(ADDRESS(3+$AM271,7,,,"var")),NULL)</f>
        <v>&lt;</v>
      </c>
      <c r="AT271" s="61" cm="1">
        <f t="array" aca="1" ref="AT271" ca="1">IF(INDIRECT(ADDRESS(3+$AM271,8,,,"var"))&lt;&gt;"Cu",INDIRECT(ADDRESS(3+$AM271,8,,,"var")),NULL)</f>
        <v>0.01</v>
      </c>
      <c r="AU271" s="61" t="str" cm="1">
        <f t="array" aca="1" ref="AU271" ca="1">IF(INDIRECT(ADDRESS(3+$AM271,9,,,"var"))&lt;&gt;"&lt;=&gt;",INDIRECT(ADDRESS(3+$AM271,9,,,"var")),NULL)</f>
        <v>&lt;</v>
      </c>
      <c r="AV271" s="61" cm="1">
        <f t="array" aca="1" ref="AV271" ca="1">IF(INDIRECT(ADDRESS(3+$AM271,10,,,"var"))&lt;&gt;"Mn",INDIRECT(ADDRESS(3+$AM271,10,,,"var")),NULL)</f>
        <v>0.01</v>
      </c>
      <c r="AW271" s="61" cm="1">
        <f t="array" aca="1" ref="AW271" ca="1">IF(INDIRECT(ADDRESS(3+$AM271,11,,,"var"))&lt;&gt;"&lt;=&gt;",INDIRECT(ADDRESS(3+$AM271,11,,,"var")),NULL)</f>
        <v>0</v>
      </c>
      <c r="AX271" s="61" cm="1">
        <f t="array" aca="1" ref="AX271" ca="1">IF(INDIRECT(ADDRESS(3+$AM271,12,,,"var"))&lt;&gt;"Mg",INDIRECT(ADDRESS(3+$AM271,12,,,"var")),NULL)</f>
        <v>9.1999999999999993</v>
      </c>
      <c r="AY271" s="61" cm="1">
        <f t="array" aca="1" ref="AY271" ca="1">IF(INDIRECT(ADDRESS(3+$AM271,13,,,"var"))&lt;&gt;"&lt;=&gt;",INDIRECT(ADDRESS(3+$AM271,13,,,"var")),NULL)</f>
        <v>0</v>
      </c>
      <c r="AZ271" s="61" cm="1">
        <f t="array" aca="1" ref="AZ271" ca="1">IF(INDIRECT(ADDRESS(3+$AM271,14,,,"var"))&lt;&gt;"Be",INDIRECT(ADDRESS(3+$AM271,14,,,"var")),NULL)</f>
        <v>6.0000000000000001E-3</v>
      </c>
      <c r="BA271" s="61" cm="1">
        <f t="array" aca="1" ref="BA271" ca="1">IF(INDIRECT(ADDRESS(3+$AM271,15,,,"var"))&lt;&gt;"&lt;=&gt;",INDIRECT(ADDRESS(3+$AM271,15,,,"var")),NULL)</f>
        <v>0</v>
      </c>
      <c r="BB271" s="61" cm="1">
        <f t="array" aca="1" ref="BB271" ca="1">IF(INDIRECT(ADDRESS(3+$AM271,16,,,"var"))&lt;&gt;"Zn",INDIRECT(ADDRESS(3+$AM271,16,,,"var")),NULL)</f>
        <v>0.01</v>
      </c>
      <c r="BC271" s="61" cm="1">
        <f t="array" aca="1" ref="BC271" ca="1">IF(INDIRECT(ADDRESS(3+$AM271,17,,,"var"))&lt;&gt;"&lt;=&gt;",INDIRECT(ADDRESS(3+$AM271,17,,,"var")),NULL)</f>
        <v>0</v>
      </c>
      <c r="BD271" s="61" cm="1">
        <f t="array" aca="1" ref="BD271" ca="1">IF(INDIRECT(ADDRESS(3+$AM271,18,,,"var"))&lt;&gt;"Ti",INDIRECT(ADDRESS(3+$AM271,18,,,"var")),NULL)</f>
        <v>0.05</v>
      </c>
      <c r="BE271" s="64" cm="1">
        <f t="array" aca="1" ref="BE271" ca="1">IF(INDIRECT(ADDRESS(3+$AM271,19,,,"var"))&lt;&gt;"D10",INDIRECT(ADDRESS(3+$AM271,19,,,"var")),NULL)</f>
        <v>29.1</v>
      </c>
      <c r="BF271" s="64" cm="1">
        <f t="array" aca="1" ref="BF271" ca="1">IF(INDIRECT(ADDRESS(3+$AM271,20,,,"var"))&lt;&gt;"D50",INDIRECT(ADDRESS(3+$AM271,20,,,"var")),NULL)</f>
        <v>47</v>
      </c>
      <c r="BG271" s="64" cm="1">
        <f t="array" aca="1" ref="BG271" ca="1">IF(INDIRECT(ADDRESS(3+$AM271,21,,,"var"))&lt;&gt;"D90",INDIRECT(ADDRESS(3+$AM271,21,,,"var")),NULL)</f>
        <v>74.5</v>
      </c>
      <c r="BH271" s="64" cm="1">
        <f t="array" aca="1" ref="BH271" ca="1">IF(INDIRECT(ADDRESS(3+$AM271,22,,,"var"))&lt;&gt;"Carney Funnel (s/50g)",INDIRECT(ADDRESS(3+$AM271,22,,,"var")),NULL)</f>
        <v>16</v>
      </c>
      <c r="BI271" s="64" cm="1">
        <f t="array" aca="1" ref="BI271" ca="1">IF(INDIRECT(ADDRESS(3+$AM271,23,,,"var"))&lt;&gt;"Schuttdichte",INDIRECT(ADDRESS(3+$AM271,23,,,"var")),NULL)</f>
        <v>1.28</v>
      </c>
      <c r="BJ271" s="64" cm="1">
        <f t="array" aca="1" ref="BJ271" ca="1">IF(INDIRECT(ADDRESS(3+$AM271,24,,,"var"))&lt;&gt;"Klopfdichte",INDIRECT(ADDRESS(3+$AM271,24,,,"var")),NULL)</f>
        <v>1.61</v>
      </c>
      <c r="BK271" s="81" t="s">
        <v>108</v>
      </c>
      <c r="BM271" s="65"/>
      <c r="BO271"/>
    </row>
    <row r="272" spans="1:67">
      <c r="A272" s="6">
        <v>2</v>
      </c>
      <c r="B272" s="16">
        <v>28</v>
      </c>
      <c r="C272" s="28" t="str">
        <f>var!Z$3</f>
        <v>Concept Laser m2</v>
      </c>
      <c r="D272" s="66" t="str">
        <f>var!AG$3</f>
        <v>Concept Laser parameter dev.</v>
      </c>
      <c r="E272" s="6">
        <v>375</v>
      </c>
      <c r="F272" s="6">
        <v>1400</v>
      </c>
      <c r="G272" s="6">
        <v>60</v>
      </c>
      <c r="H272" s="6">
        <v>0.08</v>
      </c>
      <c r="I272" s="81"/>
      <c r="J272" s="28" t="str">
        <f>var!AD$2</f>
        <v>Density cube</v>
      </c>
      <c r="K272" s="81"/>
      <c r="L272" s="12"/>
      <c r="M272" s="28" t="str">
        <f>var!AF$2</f>
        <v>Stripes</v>
      </c>
      <c r="N272" s="6">
        <v>375</v>
      </c>
      <c r="O272" s="6">
        <v>1400</v>
      </c>
      <c r="P272" s="12"/>
      <c r="Q272" s="6">
        <v>0.05</v>
      </c>
      <c r="R272" s="6">
        <v>80</v>
      </c>
      <c r="S272" s="6">
        <v>5</v>
      </c>
      <c r="T272" s="6">
        <v>1</v>
      </c>
      <c r="U272" s="6">
        <v>79</v>
      </c>
      <c r="V272" s="6">
        <v>0.1</v>
      </c>
      <c r="W272" s="6">
        <v>80</v>
      </c>
      <c r="X272" s="6">
        <v>0.09</v>
      </c>
      <c r="Y272" s="12"/>
      <c r="Z272" s="12"/>
      <c r="AA272" s="12"/>
      <c r="AB272" s="12"/>
      <c r="AC272" s="12"/>
      <c r="AD272" s="12"/>
      <c r="AE272" s="12">
        <v>1.6319999999999999</v>
      </c>
      <c r="AF272" s="12">
        <v>1.375</v>
      </c>
      <c r="AG272" s="6">
        <v>4</v>
      </c>
      <c r="AH272" s="23">
        <f t="shared" si="8"/>
        <v>24.192</v>
      </c>
      <c r="AI272" s="23">
        <f t="shared" si="9"/>
        <v>55.803571428571431</v>
      </c>
      <c r="AJ272" s="12"/>
      <c r="AK272" s="15">
        <f>100-Tabelle1[[#This Row],[Porositaet Flaeche repolished IAPT]]</f>
        <v>98.625</v>
      </c>
      <c r="AL272" s="28" t="str" cm="1">
        <f t="array" aca="1" ref="AL272" ca="1">IF(INDIRECT(ADDRESS(3+AM272,2,,,"var"))&lt;&gt;"Name of powder",INDIRECT(ADDRESS(3+AM272,2,,,"var")),NULL)</f>
        <v>AlMgty80</v>
      </c>
      <c r="AM272" s="17">
        <v>2</v>
      </c>
      <c r="AN272" s="12">
        <v>1</v>
      </c>
      <c r="AO272" s="61" cm="1">
        <f t="array" aca="1" ref="AO272" ca="1">IF(INDIRECT(ADDRESS(3+$AM272,3,,,"var"))&lt;&gt;"&lt;=&gt;",INDIRECT(ADDRESS(3+$AM272,3,,,"var")),NULL)</f>
        <v>0</v>
      </c>
      <c r="AP272" s="61" cm="1">
        <f t="array" aca="1" ref="AP272" ca="1">IF(INDIRECT(ADDRESS(3+$AM272,4,,,"var"))&lt;&gt;"Si",INDIRECT(ADDRESS(3+$AM272,4,,,"var")),NULL)</f>
        <v>0.09</v>
      </c>
      <c r="AQ272" s="61" t="str" cm="1">
        <f t="array" aca="1" ref="AQ272" ca="1">IF(INDIRECT(ADDRESS(3+$AM272,5,,,"var"))&lt;&gt;"&lt;=&gt;",INDIRECT(ADDRESS(3+$AM272,5,,,"var")),NULL)</f>
        <v>&lt;</v>
      </c>
      <c r="AR272" s="61" cm="1">
        <f t="array" aca="1" ref="AR272" ca="1">IF(INDIRECT(ADDRESS(3+$AM272,6,,,"var"))&lt;&gt;"Fe",INDIRECT(ADDRESS(3+$AM272,6,,,"var")),NULL)</f>
        <v>0.01</v>
      </c>
      <c r="AS272" s="61" t="str" cm="1">
        <f t="array" aca="1" ref="AS272" ca="1">IF(INDIRECT(ADDRESS(3+$AM272,7,,,"var"))&lt;&gt;"&lt;=&gt;",INDIRECT(ADDRESS(3+$AM272,7,,,"var")),NULL)</f>
        <v>&lt;</v>
      </c>
      <c r="AT272" s="61" cm="1">
        <f t="array" aca="1" ref="AT272" ca="1">IF(INDIRECT(ADDRESS(3+$AM272,8,,,"var"))&lt;&gt;"Cu",INDIRECT(ADDRESS(3+$AM272,8,,,"var")),NULL)</f>
        <v>0.01</v>
      </c>
      <c r="AU272" s="61" t="str" cm="1">
        <f t="array" aca="1" ref="AU272" ca="1">IF(INDIRECT(ADDRESS(3+$AM272,9,,,"var"))&lt;&gt;"&lt;=&gt;",INDIRECT(ADDRESS(3+$AM272,9,,,"var")),NULL)</f>
        <v>&lt;</v>
      </c>
      <c r="AV272" s="61" cm="1">
        <f t="array" aca="1" ref="AV272" ca="1">IF(INDIRECT(ADDRESS(3+$AM272,10,,,"var"))&lt;&gt;"Mn",INDIRECT(ADDRESS(3+$AM272,10,,,"var")),NULL)</f>
        <v>0.01</v>
      </c>
      <c r="AW272" s="61" cm="1">
        <f t="array" aca="1" ref="AW272" ca="1">IF(INDIRECT(ADDRESS(3+$AM272,11,,,"var"))&lt;&gt;"&lt;=&gt;",INDIRECT(ADDRESS(3+$AM272,11,,,"var")),NULL)</f>
        <v>0</v>
      </c>
      <c r="AX272" s="61" cm="1">
        <f t="array" aca="1" ref="AX272" ca="1">IF(INDIRECT(ADDRESS(3+$AM272,12,,,"var"))&lt;&gt;"Mg",INDIRECT(ADDRESS(3+$AM272,12,,,"var")),NULL)</f>
        <v>9.1999999999999993</v>
      </c>
      <c r="AY272" s="61" cm="1">
        <f t="array" aca="1" ref="AY272" ca="1">IF(INDIRECT(ADDRESS(3+$AM272,13,,,"var"))&lt;&gt;"&lt;=&gt;",INDIRECT(ADDRESS(3+$AM272,13,,,"var")),NULL)</f>
        <v>0</v>
      </c>
      <c r="AZ272" s="61" cm="1">
        <f t="array" aca="1" ref="AZ272" ca="1">IF(INDIRECT(ADDRESS(3+$AM272,14,,,"var"))&lt;&gt;"Be",INDIRECT(ADDRESS(3+$AM272,14,,,"var")),NULL)</f>
        <v>6.0000000000000001E-3</v>
      </c>
      <c r="BA272" s="61" cm="1">
        <f t="array" aca="1" ref="BA272" ca="1">IF(INDIRECT(ADDRESS(3+$AM272,15,,,"var"))&lt;&gt;"&lt;=&gt;",INDIRECT(ADDRESS(3+$AM272,15,,,"var")),NULL)</f>
        <v>0</v>
      </c>
      <c r="BB272" s="61" cm="1">
        <f t="array" aca="1" ref="BB272" ca="1">IF(INDIRECT(ADDRESS(3+$AM272,16,,,"var"))&lt;&gt;"Zn",INDIRECT(ADDRESS(3+$AM272,16,,,"var")),NULL)</f>
        <v>0.01</v>
      </c>
      <c r="BC272" s="61" cm="1">
        <f t="array" aca="1" ref="BC272" ca="1">IF(INDIRECT(ADDRESS(3+$AM272,17,,,"var"))&lt;&gt;"&lt;=&gt;",INDIRECT(ADDRESS(3+$AM272,17,,,"var")),NULL)</f>
        <v>0</v>
      </c>
      <c r="BD272" s="61" cm="1">
        <f t="array" aca="1" ref="BD272" ca="1">IF(INDIRECT(ADDRESS(3+$AM272,18,,,"var"))&lt;&gt;"Ti",INDIRECT(ADDRESS(3+$AM272,18,,,"var")),NULL)</f>
        <v>0.05</v>
      </c>
      <c r="BE272" s="64" cm="1">
        <f t="array" aca="1" ref="BE272" ca="1">IF(INDIRECT(ADDRESS(3+$AM272,19,,,"var"))&lt;&gt;"D10",INDIRECT(ADDRESS(3+$AM272,19,,,"var")),NULL)</f>
        <v>29.1</v>
      </c>
      <c r="BF272" s="64" cm="1">
        <f t="array" aca="1" ref="BF272" ca="1">IF(INDIRECT(ADDRESS(3+$AM272,20,,,"var"))&lt;&gt;"D50",INDIRECT(ADDRESS(3+$AM272,20,,,"var")),NULL)</f>
        <v>47</v>
      </c>
      <c r="BG272" s="64" cm="1">
        <f t="array" aca="1" ref="BG272" ca="1">IF(INDIRECT(ADDRESS(3+$AM272,21,,,"var"))&lt;&gt;"D90",INDIRECT(ADDRESS(3+$AM272,21,,,"var")),NULL)</f>
        <v>74.5</v>
      </c>
      <c r="BH272" s="64" cm="1">
        <f t="array" aca="1" ref="BH272" ca="1">IF(INDIRECT(ADDRESS(3+$AM272,22,,,"var"))&lt;&gt;"Carney Funnel (s/50g)",INDIRECT(ADDRESS(3+$AM272,22,,,"var")),NULL)</f>
        <v>16</v>
      </c>
      <c r="BI272" s="64" cm="1">
        <f t="array" aca="1" ref="BI272" ca="1">IF(INDIRECT(ADDRESS(3+$AM272,23,,,"var"))&lt;&gt;"Schuttdichte",INDIRECT(ADDRESS(3+$AM272,23,,,"var")),NULL)</f>
        <v>1.28</v>
      </c>
      <c r="BJ272" s="64" cm="1">
        <f t="array" aca="1" ref="BJ272" ca="1">IF(INDIRECT(ADDRESS(3+$AM272,24,,,"var"))&lt;&gt;"Klopfdichte",INDIRECT(ADDRESS(3+$AM272,24,,,"var")),NULL)</f>
        <v>1.61</v>
      </c>
      <c r="BK272" s="81" t="s">
        <v>108</v>
      </c>
      <c r="BM272"/>
      <c r="BO272"/>
    </row>
    <row r="273" spans="1:67">
      <c r="A273" s="6">
        <v>3</v>
      </c>
      <c r="B273" s="3">
        <v>1</v>
      </c>
      <c r="C273" s="81" t="str">
        <f>var!Z$3</f>
        <v>Concept Laser m2</v>
      </c>
      <c r="D273" s="81" t="str">
        <f>var!AG$3</f>
        <v>Concept Laser parameter dev.</v>
      </c>
      <c r="E273" s="6">
        <v>375</v>
      </c>
      <c r="F273" s="6">
        <v>1300</v>
      </c>
      <c r="G273" s="6">
        <v>60</v>
      </c>
      <c r="H273" s="6">
        <v>0.08</v>
      </c>
      <c r="I273" s="81"/>
      <c r="J273" s="28" t="str">
        <f>var!AD$2</f>
        <v>Density cube</v>
      </c>
      <c r="K273" s="81"/>
      <c r="L273" s="12"/>
      <c r="M273" s="81" t="str">
        <f>var!AF$2</f>
        <v>Stripes</v>
      </c>
      <c r="N273" s="6">
        <v>375</v>
      </c>
      <c r="O273" s="6">
        <v>1300</v>
      </c>
      <c r="P273" s="12"/>
      <c r="Q273" s="6">
        <v>0.05</v>
      </c>
      <c r="R273" s="6">
        <v>80</v>
      </c>
      <c r="S273" s="6">
        <v>5</v>
      </c>
      <c r="T273" s="6">
        <v>1</v>
      </c>
      <c r="U273" s="6">
        <v>79</v>
      </c>
      <c r="V273" s="6">
        <v>0.1</v>
      </c>
      <c r="W273" s="6">
        <v>80</v>
      </c>
      <c r="X273" s="6">
        <v>0.09</v>
      </c>
      <c r="Y273" s="12"/>
      <c r="Z273" s="12"/>
      <c r="AA273" s="12"/>
      <c r="AB273" s="12"/>
      <c r="AC273" s="12"/>
      <c r="AD273" s="12"/>
      <c r="AE273" s="12">
        <v>1.7749999999999999</v>
      </c>
      <c r="AF273" s="12">
        <v>1.3289999999999935</v>
      </c>
      <c r="AG273" s="6">
        <v>4</v>
      </c>
      <c r="AH273" s="81">
        <f t="shared" si="8"/>
        <v>22.464000000000002</v>
      </c>
      <c r="AI273" s="81">
        <f t="shared" si="9"/>
        <v>60.096153846153847</v>
      </c>
      <c r="AJ273" s="12"/>
      <c r="AK273" s="15">
        <f>100-Tabelle1[[#This Row],[Porositaet Flaeche repolished IAPT]]</f>
        <v>98.671000000000006</v>
      </c>
      <c r="AL273" s="28" t="str" cm="1">
        <f t="array" aca="1" ref="AL273" ca="1">IF(INDIRECT(ADDRESS(3+AM273,2,,,"var"))&lt;&gt;"Name of powder",INDIRECT(ADDRESS(3+AM273,2,,,"var")),NULL)</f>
        <v>AlMgty80</v>
      </c>
      <c r="AM273" s="17">
        <v>2</v>
      </c>
      <c r="AN273" s="12">
        <v>2</v>
      </c>
      <c r="AO273" s="61" cm="1">
        <f t="array" aca="1" ref="AO273" ca="1">IF(INDIRECT(ADDRESS(3+$AM273,3,,,"var"))&lt;&gt;"&lt;=&gt;",INDIRECT(ADDRESS(3+$AM273,3,,,"var")),NULL)</f>
        <v>0</v>
      </c>
      <c r="AP273" s="61" cm="1">
        <f t="array" aca="1" ref="AP273" ca="1">IF(INDIRECT(ADDRESS(3+$AM273,4,,,"var"))&lt;&gt;"Si",INDIRECT(ADDRESS(3+$AM273,4,,,"var")),NULL)</f>
        <v>0.09</v>
      </c>
      <c r="AQ273" s="61" t="str" cm="1">
        <f t="array" aca="1" ref="AQ273" ca="1">IF(INDIRECT(ADDRESS(3+$AM273,5,,,"var"))&lt;&gt;"&lt;=&gt;",INDIRECT(ADDRESS(3+$AM273,5,,,"var")),NULL)</f>
        <v>&lt;</v>
      </c>
      <c r="AR273" s="61" cm="1">
        <f t="array" aca="1" ref="AR273" ca="1">IF(INDIRECT(ADDRESS(3+$AM273,6,,,"var"))&lt;&gt;"Fe",INDIRECT(ADDRESS(3+$AM273,6,,,"var")),NULL)</f>
        <v>0.01</v>
      </c>
      <c r="AS273" s="61" t="str" cm="1">
        <f t="array" aca="1" ref="AS273" ca="1">IF(INDIRECT(ADDRESS(3+$AM273,7,,,"var"))&lt;&gt;"&lt;=&gt;",INDIRECT(ADDRESS(3+$AM273,7,,,"var")),NULL)</f>
        <v>&lt;</v>
      </c>
      <c r="AT273" s="61" cm="1">
        <f t="array" aca="1" ref="AT273" ca="1">IF(INDIRECT(ADDRESS(3+$AM273,8,,,"var"))&lt;&gt;"Cu",INDIRECT(ADDRESS(3+$AM273,8,,,"var")),NULL)</f>
        <v>0.01</v>
      </c>
      <c r="AU273" s="61" t="str" cm="1">
        <f t="array" aca="1" ref="AU273" ca="1">IF(INDIRECT(ADDRESS(3+$AM273,9,,,"var"))&lt;&gt;"&lt;=&gt;",INDIRECT(ADDRESS(3+$AM273,9,,,"var")),NULL)</f>
        <v>&lt;</v>
      </c>
      <c r="AV273" s="61" cm="1">
        <f t="array" aca="1" ref="AV273" ca="1">IF(INDIRECT(ADDRESS(3+$AM273,10,,,"var"))&lt;&gt;"Mn",INDIRECT(ADDRESS(3+$AM273,10,,,"var")),NULL)</f>
        <v>0.01</v>
      </c>
      <c r="AW273" s="61" cm="1">
        <f t="array" aca="1" ref="AW273" ca="1">IF(INDIRECT(ADDRESS(3+$AM273,11,,,"var"))&lt;&gt;"&lt;=&gt;",INDIRECT(ADDRESS(3+$AM273,11,,,"var")),NULL)</f>
        <v>0</v>
      </c>
      <c r="AX273" s="61" cm="1">
        <f t="array" aca="1" ref="AX273" ca="1">IF(INDIRECT(ADDRESS(3+$AM273,12,,,"var"))&lt;&gt;"Mg",INDIRECT(ADDRESS(3+$AM273,12,,,"var")),NULL)</f>
        <v>9.1999999999999993</v>
      </c>
      <c r="AY273" s="61" cm="1">
        <f t="array" aca="1" ref="AY273" ca="1">IF(INDIRECT(ADDRESS(3+$AM273,13,,,"var"))&lt;&gt;"&lt;=&gt;",INDIRECT(ADDRESS(3+$AM273,13,,,"var")),NULL)</f>
        <v>0</v>
      </c>
      <c r="AZ273" s="61" cm="1">
        <f t="array" aca="1" ref="AZ273" ca="1">IF(INDIRECT(ADDRESS(3+$AM273,14,,,"var"))&lt;&gt;"Be",INDIRECT(ADDRESS(3+$AM273,14,,,"var")),NULL)</f>
        <v>6.0000000000000001E-3</v>
      </c>
      <c r="BA273" s="61" cm="1">
        <f t="array" aca="1" ref="BA273" ca="1">IF(INDIRECT(ADDRESS(3+$AM273,15,,,"var"))&lt;&gt;"&lt;=&gt;",INDIRECT(ADDRESS(3+$AM273,15,,,"var")),NULL)</f>
        <v>0</v>
      </c>
      <c r="BB273" s="61" cm="1">
        <f t="array" aca="1" ref="BB273" ca="1">IF(INDIRECT(ADDRESS(3+$AM273,16,,,"var"))&lt;&gt;"Zn",INDIRECT(ADDRESS(3+$AM273,16,,,"var")),NULL)</f>
        <v>0.01</v>
      </c>
      <c r="BC273" s="61" cm="1">
        <f t="array" aca="1" ref="BC273" ca="1">IF(INDIRECT(ADDRESS(3+$AM273,17,,,"var"))&lt;&gt;"&lt;=&gt;",INDIRECT(ADDRESS(3+$AM273,17,,,"var")),NULL)</f>
        <v>0</v>
      </c>
      <c r="BD273" s="61" cm="1">
        <f t="array" aca="1" ref="BD273" ca="1">IF(INDIRECT(ADDRESS(3+$AM273,18,,,"var"))&lt;&gt;"Ti",INDIRECT(ADDRESS(3+$AM273,18,,,"var")),NULL)</f>
        <v>0.05</v>
      </c>
      <c r="BE273" s="64" cm="1">
        <f t="array" aca="1" ref="BE273" ca="1">IF(INDIRECT(ADDRESS(3+$AM273,19,,,"var"))&lt;&gt;"D10",INDIRECT(ADDRESS(3+$AM273,19,,,"var")),NULL)</f>
        <v>29.1</v>
      </c>
      <c r="BF273" s="64" cm="1">
        <f t="array" aca="1" ref="BF273" ca="1">IF(INDIRECT(ADDRESS(3+$AM273,20,,,"var"))&lt;&gt;"D50",INDIRECT(ADDRESS(3+$AM273,20,,,"var")),NULL)</f>
        <v>47</v>
      </c>
      <c r="BG273" s="64" cm="1">
        <f t="array" aca="1" ref="BG273" ca="1">IF(INDIRECT(ADDRESS(3+$AM273,21,,,"var"))&lt;&gt;"D90",INDIRECT(ADDRESS(3+$AM273,21,,,"var")),NULL)</f>
        <v>74.5</v>
      </c>
      <c r="BH273" s="64" cm="1">
        <f t="array" aca="1" ref="BH273" ca="1">IF(INDIRECT(ADDRESS(3+$AM273,22,,,"var"))&lt;&gt;"Carney Funnel (s/50g)",INDIRECT(ADDRESS(3+$AM273,22,,,"var")),NULL)</f>
        <v>16</v>
      </c>
      <c r="BI273" s="64" cm="1">
        <f t="array" aca="1" ref="BI273" ca="1">IF(INDIRECT(ADDRESS(3+$AM273,23,,,"var"))&lt;&gt;"Schuttdichte",INDIRECT(ADDRESS(3+$AM273,23,,,"var")),NULL)</f>
        <v>1.28</v>
      </c>
      <c r="BJ273" s="64" cm="1">
        <f t="array" aca="1" ref="BJ273" ca="1">IF(INDIRECT(ADDRESS(3+$AM273,24,,,"var"))&lt;&gt;"Klopfdichte",INDIRECT(ADDRESS(3+$AM273,24,,,"var")),NULL)</f>
        <v>1.61</v>
      </c>
      <c r="BK273" s="81" t="s">
        <v>108</v>
      </c>
      <c r="BM273" s="81"/>
      <c r="BO273"/>
    </row>
    <row r="274" spans="1:67">
      <c r="A274" s="6">
        <v>3</v>
      </c>
      <c r="B274" s="3">
        <f t="shared" ref="B274:B293" si="10">B273+1</f>
        <v>2</v>
      </c>
      <c r="C274" s="81" t="str">
        <f>var!Z$3</f>
        <v>Concept Laser m2</v>
      </c>
      <c r="D274" s="81" t="str">
        <f>var!AG$3</f>
        <v>Concept Laser parameter dev.</v>
      </c>
      <c r="E274" s="6">
        <v>375</v>
      </c>
      <c r="F274" s="6">
        <v>1300</v>
      </c>
      <c r="G274" s="6">
        <v>60</v>
      </c>
      <c r="H274" s="6">
        <v>0.08</v>
      </c>
      <c r="I274" s="81"/>
      <c r="J274" s="81" t="str">
        <f>var!AD$2</f>
        <v>Density cube</v>
      </c>
      <c r="K274" s="81"/>
      <c r="L274" s="12"/>
      <c r="M274" s="81" t="str">
        <f>var!AF$2</f>
        <v>Stripes</v>
      </c>
      <c r="N274" s="6">
        <v>375</v>
      </c>
      <c r="O274" s="6">
        <v>1300</v>
      </c>
      <c r="P274" s="12"/>
      <c r="Q274" s="6">
        <v>0.05</v>
      </c>
      <c r="R274" s="6">
        <v>110</v>
      </c>
      <c r="S274" s="6">
        <v>5</v>
      </c>
      <c r="T274" s="6">
        <v>1</v>
      </c>
      <c r="U274" s="6">
        <v>79</v>
      </c>
      <c r="V274" s="6">
        <v>0.1</v>
      </c>
      <c r="W274" s="6">
        <v>80</v>
      </c>
      <c r="X274" s="6">
        <v>0.09</v>
      </c>
      <c r="Y274" s="12"/>
      <c r="Z274" s="12"/>
      <c r="AA274" s="12"/>
      <c r="AB274" s="12"/>
      <c r="AC274" s="12"/>
      <c r="AD274" s="12"/>
      <c r="AE274" s="12">
        <v>0.37</v>
      </c>
      <c r="AF274" s="12">
        <v>0.56399999999999295</v>
      </c>
      <c r="AG274" s="6">
        <v>4</v>
      </c>
      <c r="AH274" s="81">
        <f t="shared" si="8"/>
        <v>22.464000000000002</v>
      </c>
      <c r="AI274" s="81">
        <f t="shared" si="9"/>
        <v>60.096153846153847</v>
      </c>
      <c r="AJ274" s="12"/>
      <c r="AK274" s="15">
        <f>100-Tabelle1[[#This Row],[Porositaet Flaeche repolished IAPT]]</f>
        <v>99.436000000000007</v>
      </c>
      <c r="AL274" s="28" t="str" cm="1">
        <f t="array" aca="1" ref="AL274" ca="1">IF(INDIRECT(ADDRESS(3+AM274,2,,,"var"))&lt;&gt;"Name of powder",INDIRECT(ADDRESS(3+AM274,2,,,"var")),NULL)</f>
        <v>AlMgty80</v>
      </c>
      <c r="AM274" s="17">
        <v>2</v>
      </c>
      <c r="AN274" s="12">
        <v>2</v>
      </c>
      <c r="AO274" s="61" cm="1">
        <f t="array" aca="1" ref="AO274" ca="1">IF(INDIRECT(ADDRESS(3+$AM274,3,,,"var"))&lt;&gt;"&lt;=&gt;",INDIRECT(ADDRESS(3+$AM274,3,,,"var")),NULL)</f>
        <v>0</v>
      </c>
      <c r="AP274" s="61" cm="1">
        <f t="array" aca="1" ref="AP274" ca="1">IF(INDIRECT(ADDRESS(3+$AM274,4,,,"var"))&lt;&gt;"Si",INDIRECT(ADDRESS(3+$AM274,4,,,"var")),NULL)</f>
        <v>0.09</v>
      </c>
      <c r="AQ274" s="61" t="str" cm="1">
        <f t="array" aca="1" ref="AQ274" ca="1">IF(INDIRECT(ADDRESS(3+$AM274,5,,,"var"))&lt;&gt;"&lt;=&gt;",INDIRECT(ADDRESS(3+$AM274,5,,,"var")),NULL)</f>
        <v>&lt;</v>
      </c>
      <c r="AR274" s="61" cm="1">
        <f t="array" aca="1" ref="AR274" ca="1">IF(INDIRECT(ADDRESS(3+$AM274,6,,,"var"))&lt;&gt;"Fe",INDIRECT(ADDRESS(3+$AM274,6,,,"var")),NULL)</f>
        <v>0.01</v>
      </c>
      <c r="AS274" s="61" t="str" cm="1">
        <f t="array" aca="1" ref="AS274" ca="1">IF(INDIRECT(ADDRESS(3+$AM274,7,,,"var"))&lt;&gt;"&lt;=&gt;",INDIRECT(ADDRESS(3+$AM274,7,,,"var")),NULL)</f>
        <v>&lt;</v>
      </c>
      <c r="AT274" s="61" cm="1">
        <f t="array" aca="1" ref="AT274" ca="1">IF(INDIRECT(ADDRESS(3+$AM274,8,,,"var"))&lt;&gt;"Cu",INDIRECT(ADDRESS(3+$AM274,8,,,"var")),NULL)</f>
        <v>0.01</v>
      </c>
      <c r="AU274" s="61" t="str" cm="1">
        <f t="array" aca="1" ref="AU274" ca="1">IF(INDIRECT(ADDRESS(3+$AM274,9,,,"var"))&lt;&gt;"&lt;=&gt;",INDIRECT(ADDRESS(3+$AM274,9,,,"var")),NULL)</f>
        <v>&lt;</v>
      </c>
      <c r="AV274" s="61" cm="1">
        <f t="array" aca="1" ref="AV274" ca="1">IF(INDIRECT(ADDRESS(3+$AM274,10,,,"var"))&lt;&gt;"Mn",INDIRECT(ADDRESS(3+$AM274,10,,,"var")),NULL)</f>
        <v>0.01</v>
      </c>
      <c r="AW274" s="61" cm="1">
        <f t="array" aca="1" ref="AW274" ca="1">IF(INDIRECT(ADDRESS(3+$AM274,11,,,"var"))&lt;&gt;"&lt;=&gt;",INDIRECT(ADDRESS(3+$AM274,11,,,"var")),NULL)</f>
        <v>0</v>
      </c>
      <c r="AX274" s="61" cm="1">
        <f t="array" aca="1" ref="AX274" ca="1">IF(INDIRECT(ADDRESS(3+$AM274,12,,,"var"))&lt;&gt;"Mg",INDIRECT(ADDRESS(3+$AM274,12,,,"var")),NULL)</f>
        <v>9.1999999999999993</v>
      </c>
      <c r="AY274" s="61" cm="1">
        <f t="array" aca="1" ref="AY274" ca="1">IF(INDIRECT(ADDRESS(3+$AM274,13,,,"var"))&lt;&gt;"&lt;=&gt;",INDIRECT(ADDRESS(3+$AM274,13,,,"var")),NULL)</f>
        <v>0</v>
      </c>
      <c r="AZ274" s="61" cm="1">
        <f t="array" aca="1" ref="AZ274" ca="1">IF(INDIRECT(ADDRESS(3+$AM274,14,,,"var"))&lt;&gt;"Be",INDIRECT(ADDRESS(3+$AM274,14,,,"var")),NULL)</f>
        <v>6.0000000000000001E-3</v>
      </c>
      <c r="BA274" s="61" cm="1">
        <f t="array" aca="1" ref="BA274" ca="1">IF(INDIRECT(ADDRESS(3+$AM274,15,,,"var"))&lt;&gt;"&lt;=&gt;",INDIRECT(ADDRESS(3+$AM274,15,,,"var")),NULL)</f>
        <v>0</v>
      </c>
      <c r="BB274" s="61" cm="1">
        <f t="array" aca="1" ref="BB274" ca="1">IF(INDIRECT(ADDRESS(3+$AM274,16,,,"var"))&lt;&gt;"Zn",INDIRECT(ADDRESS(3+$AM274,16,,,"var")),NULL)</f>
        <v>0.01</v>
      </c>
      <c r="BC274" s="61" cm="1">
        <f t="array" aca="1" ref="BC274" ca="1">IF(INDIRECT(ADDRESS(3+$AM274,17,,,"var"))&lt;&gt;"&lt;=&gt;",INDIRECT(ADDRESS(3+$AM274,17,,,"var")),NULL)</f>
        <v>0</v>
      </c>
      <c r="BD274" s="61" cm="1">
        <f t="array" aca="1" ref="BD274" ca="1">IF(INDIRECT(ADDRESS(3+$AM274,18,,,"var"))&lt;&gt;"Ti",INDIRECT(ADDRESS(3+$AM274,18,,,"var")),NULL)</f>
        <v>0.05</v>
      </c>
      <c r="BE274" s="64" cm="1">
        <f t="array" aca="1" ref="BE274" ca="1">IF(INDIRECT(ADDRESS(3+$AM274,19,,,"var"))&lt;&gt;"D10",INDIRECT(ADDRESS(3+$AM274,19,,,"var")),NULL)</f>
        <v>29.1</v>
      </c>
      <c r="BF274" s="64" cm="1">
        <f t="array" aca="1" ref="BF274" ca="1">IF(INDIRECT(ADDRESS(3+$AM274,20,,,"var"))&lt;&gt;"D50",INDIRECT(ADDRESS(3+$AM274,20,,,"var")),NULL)</f>
        <v>47</v>
      </c>
      <c r="BG274" s="64" cm="1">
        <f t="array" aca="1" ref="BG274" ca="1">IF(INDIRECT(ADDRESS(3+$AM274,21,,,"var"))&lt;&gt;"D90",INDIRECT(ADDRESS(3+$AM274,21,,,"var")),NULL)</f>
        <v>74.5</v>
      </c>
      <c r="BH274" s="64" cm="1">
        <f t="array" aca="1" ref="BH274" ca="1">IF(INDIRECT(ADDRESS(3+$AM274,22,,,"var"))&lt;&gt;"Carney Funnel (s/50g)",INDIRECT(ADDRESS(3+$AM274,22,,,"var")),NULL)</f>
        <v>16</v>
      </c>
      <c r="BI274" s="64" cm="1">
        <f t="array" aca="1" ref="BI274" ca="1">IF(INDIRECT(ADDRESS(3+$AM274,23,,,"var"))&lt;&gt;"Schuttdichte",INDIRECT(ADDRESS(3+$AM274,23,,,"var")),NULL)</f>
        <v>1.28</v>
      </c>
      <c r="BJ274" s="64" cm="1">
        <f t="array" aca="1" ref="BJ274" ca="1">IF(INDIRECT(ADDRESS(3+$AM274,24,,,"var"))&lt;&gt;"Klopfdichte",INDIRECT(ADDRESS(3+$AM274,24,,,"var")),NULL)</f>
        <v>1.61</v>
      </c>
      <c r="BK274" s="81" t="s">
        <v>108</v>
      </c>
      <c r="BM274" s="81"/>
      <c r="BO274"/>
    </row>
    <row r="275" spans="1:67">
      <c r="A275" s="6">
        <v>3</v>
      </c>
      <c r="B275" s="3">
        <f t="shared" si="10"/>
        <v>3</v>
      </c>
      <c r="C275" s="81" t="str">
        <f>var!Z$3</f>
        <v>Concept Laser m2</v>
      </c>
      <c r="D275" s="81" t="str">
        <f>var!AG$3</f>
        <v>Concept Laser parameter dev.</v>
      </c>
      <c r="E275" s="6">
        <v>375</v>
      </c>
      <c r="F275" s="6">
        <v>1300</v>
      </c>
      <c r="G275" s="6">
        <v>60</v>
      </c>
      <c r="H275" s="6">
        <v>0.08</v>
      </c>
      <c r="I275" s="81"/>
      <c r="J275" s="81" t="str">
        <f>var!AD$2</f>
        <v>Density cube</v>
      </c>
      <c r="K275" s="81"/>
      <c r="L275" s="12"/>
      <c r="M275" s="81" t="str">
        <f>var!AF$2</f>
        <v>Stripes</v>
      </c>
      <c r="N275" s="6">
        <v>375</v>
      </c>
      <c r="O275" s="6">
        <v>1300</v>
      </c>
      <c r="P275" s="12"/>
      <c r="Q275" s="6">
        <v>0.05</v>
      </c>
      <c r="R275" s="6">
        <v>80</v>
      </c>
      <c r="S275" s="6">
        <v>5</v>
      </c>
      <c r="T275" s="6">
        <v>1</v>
      </c>
      <c r="U275" s="6">
        <v>79</v>
      </c>
      <c r="V275" s="6">
        <v>0.1</v>
      </c>
      <c r="W275" s="6">
        <v>80</v>
      </c>
      <c r="X275" s="6">
        <v>0.09</v>
      </c>
      <c r="Y275" s="12"/>
      <c r="Z275" s="12"/>
      <c r="AA275" s="12"/>
      <c r="AB275" s="12"/>
      <c r="AC275" s="12"/>
      <c r="AD275" s="12"/>
      <c r="AE275" s="12">
        <v>1.6419999999999999</v>
      </c>
      <c r="AF275" s="12">
        <v>1.6389999999999958</v>
      </c>
      <c r="AG275" s="6">
        <v>3</v>
      </c>
      <c r="AH275" s="81">
        <f t="shared" si="8"/>
        <v>22.464000000000002</v>
      </c>
      <c r="AI275" s="81">
        <f t="shared" si="9"/>
        <v>60.096153846153847</v>
      </c>
      <c r="AJ275" s="12"/>
      <c r="AK275" s="15">
        <f>100-Tabelle1[[#This Row],[Porositaet Flaeche repolished IAPT]]</f>
        <v>98.361000000000004</v>
      </c>
      <c r="AL275" s="81" t="str" cm="1">
        <f t="array" aca="1" ref="AL275" ca="1">IF(INDIRECT(ADDRESS(3+AM275,2,,,"var"))&lt;&gt;"Name of powder",INDIRECT(ADDRESS(3+AM275,2,,,"var")),NULL)</f>
        <v>AlMgty80</v>
      </c>
      <c r="AM275" s="17">
        <v>2</v>
      </c>
      <c r="AN275" s="12">
        <v>2</v>
      </c>
      <c r="AO275" s="61" cm="1">
        <f t="array" aca="1" ref="AO275" ca="1">IF(INDIRECT(ADDRESS(3+$AM275,3,,,"var"))&lt;&gt;"&lt;=&gt;",INDIRECT(ADDRESS(3+$AM275,3,,,"var")),NULL)</f>
        <v>0</v>
      </c>
      <c r="AP275" s="61" cm="1">
        <f t="array" aca="1" ref="AP275" ca="1">IF(INDIRECT(ADDRESS(3+$AM275,4,,,"var"))&lt;&gt;"Si",INDIRECT(ADDRESS(3+$AM275,4,,,"var")),NULL)</f>
        <v>0.09</v>
      </c>
      <c r="AQ275" s="61" t="str" cm="1">
        <f t="array" aca="1" ref="AQ275" ca="1">IF(INDIRECT(ADDRESS(3+$AM275,5,,,"var"))&lt;&gt;"&lt;=&gt;",INDIRECT(ADDRESS(3+$AM275,5,,,"var")),NULL)</f>
        <v>&lt;</v>
      </c>
      <c r="AR275" s="61" cm="1">
        <f t="array" aca="1" ref="AR275" ca="1">IF(INDIRECT(ADDRESS(3+$AM275,6,,,"var"))&lt;&gt;"Fe",INDIRECT(ADDRESS(3+$AM275,6,,,"var")),NULL)</f>
        <v>0.01</v>
      </c>
      <c r="AS275" s="61" t="str" cm="1">
        <f t="array" aca="1" ref="AS275" ca="1">IF(INDIRECT(ADDRESS(3+$AM275,7,,,"var"))&lt;&gt;"&lt;=&gt;",INDIRECT(ADDRESS(3+$AM275,7,,,"var")),NULL)</f>
        <v>&lt;</v>
      </c>
      <c r="AT275" s="61" cm="1">
        <f t="array" aca="1" ref="AT275" ca="1">IF(INDIRECT(ADDRESS(3+$AM275,8,,,"var"))&lt;&gt;"Cu",INDIRECT(ADDRESS(3+$AM275,8,,,"var")),NULL)</f>
        <v>0.01</v>
      </c>
      <c r="AU275" s="61" t="str" cm="1">
        <f t="array" aca="1" ref="AU275" ca="1">IF(INDIRECT(ADDRESS(3+$AM275,9,,,"var"))&lt;&gt;"&lt;=&gt;",INDIRECT(ADDRESS(3+$AM275,9,,,"var")),NULL)</f>
        <v>&lt;</v>
      </c>
      <c r="AV275" s="61" cm="1">
        <f t="array" aca="1" ref="AV275" ca="1">IF(INDIRECT(ADDRESS(3+$AM275,10,,,"var"))&lt;&gt;"Mn",INDIRECT(ADDRESS(3+$AM275,10,,,"var")),NULL)</f>
        <v>0.01</v>
      </c>
      <c r="AW275" s="61" cm="1">
        <f t="array" aca="1" ref="AW275" ca="1">IF(INDIRECT(ADDRESS(3+$AM275,11,,,"var"))&lt;&gt;"&lt;=&gt;",INDIRECT(ADDRESS(3+$AM275,11,,,"var")),NULL)</f>
        <v>0</v>
      </c>
      <c r="AX275" s="61" cm="1">
        <f t="array" aca="1" ref="AX275" ca="1">IF(INDIRECT(ADDRESS(3+$AM275,12,,,"var"))&lt;&gt;"Mg",INDIRECT(ADDRESS(3+$AM275,12,,,"var")),NULL)</f>
        <v>9.1999999999999993</v>
      </c>
      <c r="AY275" s="61" cm="1">
        <f t="array" aca="1" ref="AY275" ca="1">IF(INDIRECT(ADDRESS(3+$AM275,13,,,"var"))&lt;&gt;"&lt;=&gt;",INDIRECT(ADDRESS(3+$AM275,13,,,"var")),NULL)</f>
        <v>0</v>
      </c>
      <c r="AZ275" s="61" cm="1">
        <f t="array" aca="1" ref="AZ275" ca="1">IF(INDIRECT(ADDRESS(3+$AM275,14,,,"var"))&lt;&gt;"Be",INDIRECT(ADDRESS(3+$AM275,14,,,"var")),NULL)</f>
        <v>6.0000000000000001E-3</v>
      </c>
      <c r="BA275" s="61" cm="1">
        <f t="array" aca="1" ref="BA275" ca="1">IF(INDIRECT(ADDRESS(3+$AM275,15,,,"var"))&lt;&gt;"&lt;=&gt;",INDIRECT(ADDRESS(3+$AM275,15,,,"var")),NULL)</f>
        <v>0</v>
      </c>
      <c r="BB275" s="61" cm="1">
        <f t="array" aca="1" ref="BB275" ca="1">IF(INDIRECT(ADDRESS(3+$AM275,16,,,"var"))&lt;&gt;"Zn",INDIRECT(ADDRESS(3+$AM275,16,,,"var")),NULL)</f>
        <v>0.01</v>
      </c>
      <c r="BC275" s="61" cm="1">
        <f t="array" aca="1" ref="BC275" ca="1">IF(INDIRECT(ADDRESS(3+$AM275,17,,,"var"))&lt;&gt;"&lt;=&gt;",INDIRECT(ADDRESS(3+$AM275,17,,,"var")),NULL)</f>
        <v>0</v>
      </c>
      <c r="BD275" s="61" cm="1">
        <f t="array" aca="1" ref="BD275" ca="1">IF(INDIRECT(ADDRESS(3+$AM275,18,,,"var"))&lt;&gt;"Ti",INDIRECT(ADDRESS(3+$AM275,18,,,"var")),NULL)</f>
        <v>0.05</v>
      </c>
      <c r="BE275" s="64" cm="1">
        <f t="array" aca="1" ref="BE275" ca="1">IF(INDIRECT(ADDRESS(3+$AM275,19,,,"var"))&lt;&gt;"D10",INDIRECT(ADDRESS(3+$AM275,19,,,"var")),NULL)</f>
        <v>29.1</v>
      </c>
      <c r="BF275" s="64" cm="1">
        <f t="array" aca="1" ref="BF275" ca="1">IF(INDIRECT(ADDRESS(3+$AM275,20,,,"var"))&lt;&gt;"D50",INDIRECT(ADDRESS(3+$AM275,20,,,"var")),NULL)</f>
        <v>47</v>
      </c>
      <c r="BG275" s="64" cm="1">
        <f t="array" aca="1" ref="BG275" ca="1">IF(INDIRECT(ADDRESS(3+$AM275,21,,,"var"))&lt;&gt;"D90",INDIRECT(ADDRESS(3+$AM275,21,,,"var")),NULL)</f>
        <v>74.5</v>
      </c>
      <c r="BH275" s="64" cm="1">
        <f t="array" aca="1" ref="BH275" ca="1">IF(INDIRECT(ADDRESS(3+$AM275,22,,,"var"))&lt;&gt;"Carney Funnel (s/50g)",INDIRECT(ADDRESS(3+$AM275,22,,,"var")),NULL)</f>
        <v>16</v>
      </c>
      <c r="BI275" s="64" cm="1">
        <f t="array" aca="1" ref="BI275" ca="1">IF(INDIRECT(ADDRESS(3+$AM275,23,,,"var"))&lt;&gt;"Schuttdichte",INDIRECT(ADDRESS(3+$AM275,23,,,"var")),NULL)</f>
        <v>1.28</v>
      </c>
      <c r="BJ275" s="64" cm="1">
        <f t="array" aca="1" ref="BJ275" ca="1">IF(INDIRECT(ADDRESS(3+$AM275,24,,,"var"))&lt;&gt;"Klopfdichte",INDIRECT(ADDRESS(3+$AM275,24,,,"var")),NULL)</f>
        <v>1.61</v>
      </c>
      <c r="BK275" s="81" t="s">
        <v>108</v>
      </c>
      <c r="BM275"/>
      <c r="BO275"/>
    </row>
    <row r="276" spans="1:67">
      <c r="A276" s="6">
        <v>3</v>
      </c>
      <c r="B276" s="3">
        <f t="shared" si="10"/>
        <v>4</v>
      </c>
      <c r="C276" s="81" t="str">
        <f>var!Z$3</f>
        <v>Concept Laser m2</v>
      </c>
      <c r="D276" s="81" t="str">
        <f>var!AG$3</f>
        <v>Concept Laser parameter dev.</v>
      </c>
      <c r="E276" s="6">
        <v>375</v>
      </c>
      <c r="F276" s="6">
        <v>1400</v>
      </c>
      <c r="G276" s="6">
        <v>60</v>
      </c>
      <c r="H276" s="6">
        <v>0.08</v>
      </c>
      <c r="I276" s="81"/>
      <c r="J276" s="81" t="str">
        <f>var!AD$2</f>
        <v>Density cube</v>
      </c>
      <c r="K276" s="81"/>
      <c r="L276" s="12"/>
      <c r="M276" s="81" t="str">
        <f>var!AF$2</f>
        <v>Stripes</v>
      </c>
      <c r="N276" s="6">
        <v>375</v>
      </c>
      <c r="O276" s="6">
        <v>1400</v>
      </c>
      <c r="P276" s="12"/>
      <c r="Q276" s="6">
        <v>0.05</v>
      </c>
      <c r="R276" s="6">
        <v>110</v>
      </c>
      <c r="S276" s="6">
        <v>5</v>
      </c>
      <c r="T276" s="6">
        <v>1</v>
      </c>
      <c r="U276" s="6">
        <v>79</v>
      </c>
      <c r="V276" s="6">
        <v>0.1</v>
      </c>
      <c r="W276" s="6">
        <v>80</v>
      </c>
      <c r="X276" s="6">
        <v>0.09</v>
      </c>
      <c r="Y276" s="12"/>
      <c r="Z276" s="12"/>
      <c r="AA276" s="12"/>
      <c r="AB276" s="12"/>
      <c r="AC276" s="12"/>
      <c r="AD276" s="12"/>
      <c r="AE276" s="12">
        <v>0.60899999999999999</v>
      </c>
      <c r="AF276" s="12">
        <v>0.62099999999999511</v>
      </c>
      <c r="AG276" s="6">
        <v>5</v>
      </c>
      <c r="AH276" s="81">
        <f t="shared" si="8"/>
        <v>24.192</v>
      </c>
      <c r="AI276" s="81">
        <f t="shared" si="9"/>
        <v>55.803571428571431</v>
      </c>
      <c r="AJ276" s="12"/>
      <c r="AK276" s="15">
        <f>100-Tabelle1[[#This Row],[Porositaet Flaeche repolished IAPT]]</f>
        <v>99.379000000000005</v>
      </c>
      <c r="AL276" s="81" t="str" cm="1">
        <f t="array" aca="1" ref="AL276" ca="1">IF(INDIRECT(ADDRESS(3+AM276,2,,,"var"))&lt;&gt;"Name of powder",INDIRECT(ADDRESS(3+AM276,2,,,"var")),NULL)</f>
        <v>AlMgty80</v>
      </c>
      <c r="AM276" s="17">
        <v>2</v>
      </c>
      <c r="AN276" s="12">
        <v>2</v>
      </c>
      <c r="AO276" s="61" cm="1">
        <f t="array" aca="1" ref="AO276" ca="1">IF(INDIRECT(ADDRESS(3+$AM276,3,,,"var"))&lt;&gt;"&lt;=&gt;",INDIRECT(ADDRESS(3+$AM276,3,,,"var")),NULL)</f>
        <v>0</v>
      </c>
      <c r="AP276" s="61" cm="1">
        <f t="array" aca="1" ref="AP276" ca="1">IF(INDIRECT(ADDRESS(3+$AM276,4,,,"var"))&lt;&gt;"Si",INDIRECT(ADDRESS(3+$AM276,4,,,"var")),NULL)</f>
        <v>0.09</v>
      </c>
      <c r="AQ276" s="61" t="str" cm="1">
        <f t="array" aca="1" ref="AQ276" ca="1">IF(INDIRECT(ADDRESS(3+$AM276,5,,,"var"))&lt;&gt;"&lt;=&gt;",INDIRECT(ADDRESS(3+$AM276,5,,,"var")),NULL)</f>
        <v>&lt;</v>
      </c>
      <c r="AR276" s="61" cm="1">
        <f t="array" aca="1" ref="AR276" ca="1">IF(INDIRECT(ADDRESS(3+$AM276,6,,,"var"))&lt;&gt;"Fe",INDIRECT(ADDRESS(3+$AM276,6,,,"var")),NULL)</f>
        <v>0.01</v>
      </c>
      <c r="AS276" s="61" t="str" cm="1">
        <f t="array" aca="1" ref="AS276" ca="1">IF(INDIRECT(ADDRESS(3+$AM276,7,,,"var"))&lt;&gt;"&lt;=&gt;",INDIRECT(ADDRESS(3+$AM276,7,,,"var")),NULL)</f>
        <v>&lt;</v>
      </c>
      <c r="AT276" s="61" cm="1">
        <f t="array" aca="1" ref="AT276" ca="1">IF(INDIRECT(ADDRESS(3+$AM276,8,,,"var"))&lt;&gt;"Cu",INDIRECT(ADDRESS(3+$AM276,8,,,"var")),NULL)</f>
        <v>0.01</v>
      </c>
      <c r="AU276" s="61" t="str" cm="1">
        <f t="array" aca="1" ref="AU276" ca="1">IF(INDIRECT(ADDRESS(3+$AM276,9,,,"var"))&lt;&gt;"&lt;=&gt;",INDIRECT(ADDRESS(3+$AM276,9,,,"var")),NULL)</f>
        <v>&lt;</v>
      </c>
      <c r="AV276" s="61" cm="1">
        <f t="array" aca="1" ref="AV276" ca="1">IF(INDIRECT(ADDRESS(3+$AM276,10,,,"var"))&lt;&gt;"Mn",INDIRECT(ADDRESS(3+$AM276,10,,,"var")),NULL)</f>
        <v>0.01</v>
      </c>
      <c r="AW276" s="61" cm="1">
        <f t="array" aca="1" ref="AW276" ca="1">IF(INDIRECT(ADDRESS(3+$AM276,11,,,"var"))&lt;&gt;"&lt;=&gt;",INDIRECT(ADDRESS(3+$AM276,11,,,"var")),NULL)</f>
        <v>0</v>
      </c>
      <c r="AX276" s="61" cm="1">
        <f t="array" aca="1" ref="AX276" ca="1">IF(INDIRECT(ADDRESS(3+$AM276,12,,,"var"))&lt;&gt;"Mg",INDIRECT(ADDRESS(3+$AM276,12,,,"var")),NULL)</f>
        <v>9.1999999999999993</v>
      </c>
      <c r="AY276" s="61" cm="1">
        <f t="array" aca="1" ref="AY276" ca="1">IF(INDIRECT(ADDRESS(3+$AM276,13,,,"var"))&lt;&gt;"&lt;=&gt;",INDIRECT(ADDRESS(3+$AM276,13,,,"var")),NULL)</f>
        <v>0</v>
      </c>
      <c r="AZ276" s="61" cm="1">
        <f t="array" aca="1" ref="AZ276" ca="1">IF(INDIRECT(ADDRESS(3+$AM276,14,,,"var"))&lt;&gt;"Be",INDIRECT(ADDRESS(3+$AM276,14,,,"var")),NULL)</f>
        <v>6.0000000000000001E-3</v>
      </c>
      <c r="BA276" s="61" cm="1">
        <f t="array" aca="1" ref="BA276" ca="1">IF(INDIRECT(ADDRESS(3+$AM276,15,,,"var"))&lt;&gt;"&lt;=&gt;",INDIRECT(ADDRESS(3+$AM276,15,,,"var")),NULL)</f>
        <v>0</v>
      </c>
      <c r="BB276" s="61" cm="1">
        <f t="array" aca="1" ref="BB276" ca="1">IF(INDIRECT(ADDRESS(3+$AM276,16,,,"var"))&lt;&gt;"Zn",INDIRECT(ADDRESS(3+$AM276,16,,,"var")),NULL)</f>
        <v>0.01</v>
      </c>
      <c r="BC276" s="61" cm="1">
        <f t="array" aca="1" ref="BC276" ca="1">IF(INDIRECT(ADDRESS(3+$AM276,17,,,"var"))&lt;&gt;"&lt;=&gt;",INDIRECT(ADDRESS(3+$AM276,17,,,"var")),NULL)</f>
        <v>0</v>
      </c>
      <c r="BD276" s="61" cm="1">
        <f t="array" aca="1" ref="BD276" ca="1">IF(INDIRECT(ADDRESS(3+$AM276,18,,,"var"))&lt;&gt;"Ti",INDIRECT(ADDRESS(3+$AM276,18,,,"var")),NULL)</f>
        <v>0.05</v>
      </c>
      <c r="BE276" s="64" cm="1">
        <f t="array" aca="1" ref="BE276" ca="1">IF(INDIRECT(ADDRESS(3+$AM276,19,,,"var"))&lt;&gt;"D10",INDIRECT(ADDRESS(3+$AM276,19,,,"var")),NULL)</f>
        <v>29.1</v>
      </c>
      <c r="BF276" s="64" cm="1">
        <f t="array" aca="1" ref="BF276" ca="1">IF(INDIRECT(ADDRESS(3+$AM276,20,,,"var"))&lt;&gt;"D50",INDIRECT(ADDRESS(3+$AM276,20,,,"var")),NULL)</f>
        <v>47</v>
      </c>
      <c r="BG276" s="64" cm="1">
        <f t="array" aca="1" ref="BG276" ca="1">IF(INDIRECT(ADDRESS(3+$AM276,21,,,"var"))&lt;&gt;"D90",INDIRECT(ADDRESS(3+$AM276,21,,,"var")),NULL)</f>
        <v>74.5</v>
      </c>
      <c r="BH276" s="64" cm="1">
        <f t="array" aca="1" ref="BH276" ca="1">IF(INDIRECT(ADDRESS(3+$AM276,22,,,"var"))&lt;&gt;"Carney Funnel (s/50g)",INDIRECT(ADDRESS(3+$AM276,22,,,"var")),NULL)</f>
        <v>16</v>
      </c>
      <c r="BI276" s="64" cm="1">
        <f t="array" aca="1" ref="BI276" ca="1">IF(INDIRECT(ADDRESS(3+$AM276,23,,,"var"))&lt;&gt;"Schuttdichte",INDIRECT(ADDRESS(3+$AM276,23,,,"var")),NULL)</f>
        <v>1.28</v>
      </c>
      <c r="BJ276" s="64" cm="1">
        <f t="array" aca="1" ref="BJ276" ca="1">IF(INDIRECT(ADDRESS(3+$AM276,24,,,"var"))&lt;&gt;"Klopfdichte",INDIRECT(ADDRESS(3+$AM276,24,,,"var")),NULL)</f>
        <v>1.61</v>
      </c>
      <c r="BK276" s="81" t="s">
        <v>108</v>
      </c>
      <c r="BM276" s="81"/>
      <c r="BO276"/>
    </row>
    <row r="277" spans="1:67">
      <c r="A277" s="6">
        <v>3</v>
      </c>
      <c r="B277" s="3">
        <f t="shared" si="10"/>
        <v>5</v>
      </c>
      <c r="C277" s="81" t="str">
        <f>var!Z$3</f>
        <v>Concept Laser m2</v>
      </c>
      <c r="D277" s="66" t="str">
        <f>var!AG$3</f>
        <v>Concept Laser parameter dev.</v>
      </c>
      <c r="E277" s="6">
        <v>375</v>
      </c>
      <c r="F277" s="6">
        <v>1300</v>
      </c>
      <c r="G277" s="6">
        <v>60</v>
      </c>
      <c r="H277" s="6">
        <v>0.08</v>
      </c>
      <c r="I277" s="81"/>
      <c r="J277" s="81" t="str">
        <f>var!AD$2</f>
        <v>Density cube</v>
      </c>
      <c r="K277" s="81"/>
      <c r="L277" s="12"/>
      <c r="M277" s="81" t="str">
        <f>var!AF$2</f>
        <v>Stripes</v>
      </c>
      <c r="N277" s="6">
        <v>375</v>
      </c>
      <c r="O277" s="6">
        <v>1300</v>
      </c>
      <c r="P277" s="12"/>
      <c r="Q277" s="6">
        <v>0.05</v>
      </c>
      <c r="R277" s="6">
        <v>80</v>
      </c>
      <c r="S277" s="6">
        <v>5</v>
      </c>
      <c r="T277" s="6">
        <v>1</v>
      </c>
      <c r="U277" s="6">
        <v>79</v>
      </c>
      <c r="V277" s="6">
        <v>0.1</v>
      </c>
      <c r="W277" s="6">
        <v>80</v>
      </c>
      <c r="X277" s="6">
        <v>0.09</v>
      </c>
      <c r="Y277" s="12"/>
      <c r="Z277" s="12"/>
      <c r="AA277" s="12"/>
      <c r="AB277" s="12"/>
      <c r="AC277" s="12"/>
      <c r="AD277" s="12"/>
      <c r="AE277" s="12">
        <v>2.0619999999999998</v>
      </c>
      <c r="AF277" s="12">
        <v>1.8859999999999957</v>
      </c>
      <c r="AG277" s="6">
        <v>4</v>
      </c>
      <c r="AH277" s="81">
        <f t="shared" si="8"/>
        <v>22.464000000000002</v>
      </c>
      <c r="AI277" s="23">
        <f t="shared" si="9"/>
        <v>60.096153846153847</v>
      </c>
      <c r="AJ277" s="12"/>
      <c r="AK277" s="15">
        <f>100-Tabelle1[[#This Row],[Porositaet Flaeche repolished IAPT]]</f>
        <v>98.114000000000004</v>
      </c>
      <c r="AL277" s="81" t="str" cm="1">
        <f t="array" aca="1" ref="AL277" ca="1">IF(INDIRECT(ADDRESS(3+AM277,2,,,"var"))&lt;&gt;"Name of powder",INDIRECT(ADDRESS(3+AM277,2,,,"var")),NULL)</f>
        <v>AlMgty80</v>
      </c>
      <c r="AM277" s="17">
        <v>2</v>
      </c>
      <c r="AN277" s="12">
        <v>2</v>
      </c>
      <c r="AO277" s="61" cm="1">
        <f t="array" aca="1" ref="AO277" ca="1">IF(INDIRECT(ADDRESS(3+$AM277,3,,,"var"))&lt;&gt;"&lt;=&gt;",INDIRECT(ADDRESS(3+$AM277,3,,,"var")),NULL)</f>
        <v>0</v>
      </c>
      <c r="AP277" s="61" cm="1">
        <f t="array" aca="1" ref="AP277" ca="1">IF(INDIRECT(ADDRESS(3+$AM277,4,,,"var"))&lt;&gt;"Si",INDIRECT(ADDRESS(3+$AM277,4,,,"var")),NULL)</f>
        <v>0.09</v>
      </c>
      <c r="AQ277" s="61" t="str" cm="1">
        <f t="array" aca="1" ref="AQ277" ca="1">IF(INDIRECT(ADDRESS(3+$AM277,5,,,"var"))&lt;&gt;"&lt;=&gt;",INDIRECT(ADDRESS(3+$AM277,5,,,"var")),NULL)</f>
        <v>&lt;</v>
      </c>
      <c r="AR277" s="61" cm="1">
        <f t="array" aca="1" ref="AR277" ca="1">IF(INDIRECT(ADDRESS(3+$AM277,6,,,"var"))&lt;&gt;"Fe",INDIRECT(ADDRESS(3+$AM277,6,,,"var")),NULL)</f>
        <v>0.01</v>
      </c>
      <c r="AS277" s="61" t="str" cm="1">
        <f t="array" aca="1" ref="AS277" ca="1">IF(INDIRECT(ADDRESS(3+$AM277,7,,,"var"))&lt;&gt;"&lt;=&gt;",INDIRECT(ADDRESS(3+$AM277,7,,,"var")),NULL)</f>
        <v>&lt;</v>
      </c>
      <c r="AT277" s="61" cm="1">
        <f t="array" aca="1" ref="AT277" ca="1">IF(INDIRECT(ADDRESS(3+$AM277,8,,,"var"))&lt;&gt;"Cu",INDIRECT(ADDRESS(3+$AM277,8,,,"var")),NULL)</f>
        <v>0.01</v>
      </c>
      <c r="AU277" s="61" t="str" cm="1">
        <f t="array" aca="1" ref="AU277" ca="1">IF(INDIRECT(ADDRESS(3+$AM277,9,,,"var"))&lt;&gt;"&lt;=&gt;",INDIRECT(ADDRESS(3+$AM277,9,,,"var")),NULL)</f>
        <v>&lt;</v>
      </c>
      <c r="AV277" s="61" cm="1">
        <f t="array" aca="1" ref="AV277" ca="1">IF(INDIRECT(ADDRESS(3+$AM277,10,,,"var"))&lt;&gt;"Mn",INDIRECT(ADDRESS(3+$AM277,10,,,"var")),NULL)</f>
        <v>0.01</v>
      </c>
      <c r="AW277" s="61" cm="1">
        <f t="array" aca="1" ref="AW277" ca="1">IF(INDIRECT(ADDRESS(3+$AM277,11,,,"var"))&lt;&gt;"&lt;=&gt;",INDIRECT(ADDRESS(3+$AM277,11,,,"var")),NULL)</f>
        <v>0</v>
      </c>
      <c r="AX277" s="61" cm="1">
        <f t="array" aca="1" ref="AX277" ca="1">IF(INDIRECT(ADDRESS(3+$AM277,12,,,"var"))&lt;&gt;"Mg",INDIRECT(ADDRESS(3+$AM277,12,,,"var")),NULL)</f>
        <v>9.1999999999999993</v>
      </c>
      <c r="AY277" s="61" cm="1">
        <f t="array" aca="1" ref="AY277" ca="1">IF(INDIRECT(ADDRESS(3+$AM277,13,,,"var"))&lt;&gt;"&lt;=&gt;",INDIRECT(ADDRESS(3+$AM277,13,,,"var")),NULL)</f>
        <v>0</v>
      </c>
      <c r="AZ277" s="61" cm="1">
        <f t="array" aca="1" ref="AZ277" ca="1">IF(INDIRECT(ADDRESS(3+$AM277,14,,,"var"))&lt;&gt;"Be",INDIRECT(ADDRESS(3+$AM277,14,,,"var")),NULL)</f>
        <v>6.0000000000000001E-3</v>
      </c>
      <c r="BA277" s="61" cm="1">
        <f t="array" aca="1" ref="BA277" ca="1">IF(INDIRECT(ADDRESS(3+$AM277,15,,,"var"))&lt;&gt;"&lt;=&gt;",INDIRECT(ADDRESS(3+$AM277,15,,,"var")),NULL)</f>
        <v>0</v>
      </c>
      <c r="BB277" s="61" cm="1">
        <f t="array" aca="1" ref="BB277" ca="1">IF(INDIRECT(ADDRESS(3+$AM277,16,,,"var"))&lt;&gt;"Zn",INDIRECT(ADDRESS(3+$AM277,16,,,"var")),NULL)</f>
        <v>0.01</v>
      </c>
      <c r="BC277" s="61" cm="1">
        <f t="array" aca="1" ref="BC277" ca="1">IF(INDIRECT(ADDRESS(3+$AM277,17,,,"var"))&lt;&gt;"&lt;=&gt;",INDIRECT(ADDRESS(3+$AM277,17,,,"var")),NULL)</f>
        <v>0</v>
      </c>
      <c r="BD277" s="61" cm="1">
        <f t="array" aca="1" ref="BD277" ca="1">IF(INDIRECT(ADDRESS(3+$AM277,18,,,"var"))&lt;&gt;"Ti",INDIRECT(ADDRESS(3+$AM277,18,,,"var")),NULL)</f>
        <v>0.05</v>
      </c>
      <c r="BE277" s="64" cm="1">
        <f t="array" aca="1" ref="BE277" ca="1">IF(INDIRECT(ADDRESS(3+$AM277,19,,,"var"))&lt;&gt;"D10",INDIRECT(ADDRESS(3+$AM277,19,,,"var")),NULL)</f>
        <v>29.1</v>
      </c>
      <c r="BF277" s="64" cm="1">
        <f t="array" aca="1" ref="BF277" ca="1">IF(INDIRECT(ADDRESS(3+$AM277,20,,,"var"))&lt;&gt;"D50",INDIRECT(ADDRESS(3+$AM277,20,,,"var")),NULL)</f>
        <v>47</v>
      </c>
      <c r="BG277" s="64" cm="1">
        <f t="array" aca="1" ref="BG277" ca="1">IF(INDIRECT(ADDRESS(3+$AM277,21,,,"var"))&lt;&gt;"D90",INDIRECT(ADDRESS(3+$AM277,21,,,"var")),NULL)</f>
        <v>74.5</v>
      </c>
      <c r="BH277" s="64" cm="1">
        <f t="array" aca="1" ref="BH277" ca="1">IF(INDIRECT(ADDRESS(3+$AM277,22,,,"var"))&lt;&gt;"Carney Funnel (s/50g)",INDIRECT(ADDRESS(3+$AM277,22,,,"var")),NULL)</f>
        <v>16</v>
      </c>
      <c r="BI277" s="64" cm="1">
        <f t="array" aca="1" ref="BI277" ca="1">IF(INDIRECT(ADDRESS(3+$AM277,23,,,"var"))&lt;&gt;"Schuttdichte",INDIRECT(ADDRESS(3+$AM277,23,,,"var")),NULL)</f>
        <v>1.28</v>
      </c>
      <c r="BJ277" s="64" cm="1">
        <f t="array" aca="1" ref="BJ277" ca="1">IF(INDIRECT(ADDRESS(3+$AM277,24,,,"var"))&lt;&gt;"Klopfdichte",INDIRECT(ADDRESS(3+$AM277,24,,,"var")),NULL)</f>
        <v>1.61</v>
      </c>
      <c r="BK277" s="81" t="s">
        <v>108</v>
      </c>
      <c r="BM277" s="81"/>
      <c r="BO277"/>
    </row>
    <row r="278" spans="1:67">
      <c r="A278" s="6">
        <v>3</v>
      </c>
      <c r="B278" s="3">
        <f t="shared" si="10"/>
        <v>6</v>
      </c>
      <c r="C278" s="81" t="str">
        <f>var!Z$3</f>
        <v>Concept Laser m2</v>
      </c>
      <c r="D278" s="66" t="str">
        <f>var!AG$3</f>
        <v>Concept Laser parameter dev.</v>
      </c>
      <c r="E278" s="6">
        <v>325</v>
      </c>
      <c r="F278" s="6">
        <v>1400</v>
      </c>
      <c r="G278" s="6">
        <v>60</v>
      </c>
      <c r="H278" s="6">
        <v>0.08</v>
      </c>
      <c r="I278" s="81"/>
      <c r="J278" s="81" t="str">
        <f>var!AD$2</f>
        <v>Density cube</v>
      </c>
      <c r="K278" s="81"/>
      <c r="L278" s="12"/>
      <c r="M278" s="81" t="str">
        <f>var!AF$2</f>
        <v>Stripes</v>
      </c>
      <c r="N278" s="6">
        <v>325</v>
      </c>
      <c r="O278" s="6">
        <v>1400</v>
      </c>
      <c r="P278" s="12"/>
      <c r="Q278" s="6">
        <v>0.05</v>
      </c>
      <c r="R278" s="6">
        <v>80</v>
      </c>
      <c r="S278" s="6">
        <v>5</v>
      </c>
      <c r="T278" s="6">
        <v>1</v>
      </c>
      <c r="U278" s="6">
        <v>79</v>
      </c>
      <c r="V278" s="6">
        <v>0.1</v>
      </c>
      <c r="W278" s="6">
        <v>80</v>
      </c>
      <c r="X278" s="6">
        <v>0.09</v>
      </c>
      <c r="Y278" s="12"/>
      <c r="Z278" s="12"/>
      <c r="AA278" s="12"/>
      <c r="AB278" s="12"/>
      <c r="AC278" s="12"/>
      <c r="AD278" s="12"/>
      <c r="AE278" s="12">
        <v>0.88600000000000001</v>
      </c>
      <c r="AF278" s="12">
        <v>0.81000000000000227</v>
      </c>
      <c r="AG278" s="6">
        <v>3</v>
      </c>
      <c r="AH278" s="81">
        <f t="shared" si="8"/>
        <v>24.192</v>
      </c>
      <c r="AI278" s="23">
        <f t="shared" si="9"/>
        <v>48.363095238095241</v>
      </c>
      <c r="AJ278" s="12"/>
      <c r="AK278" s="15">
        <f>100-Tabelle1[[#This Row],[Porositaet Flaeche repolished IAPT]]</f>
        <v>99.19</v>
      </c>
      <c r="AL278" s="81" t="str" cm="1">
        <f t="array" aca="1" ref="AL278" ca="1">IF(INDIRECT(ADDRESS(3+AM278,2,,,"var"))&lt;&gt;"Name of powder",INDIRECT(ADDRESS(3+AM278,2,,,"var")),NULL)</f>
        <v>AlMgty80</v>
      </c>
      <c r="AM278" s="17">
        <v>2</v>
      </c>
      <c r="AN278" s="12">
        <v>2</v>
      </c>
      <c r="AO278" s="61" cm="1">
        <f t="array" aca="1" ref="AO278" ca="1">IF(INDIRECT(ADDRESS(3+$AM278,3,,,"var"))&lt;&gt;"&lt;=&gt;",INDIRECT(ADDRESS(3+$AM278,3,,,"var")),NULL)</f>
        <v>0</v>
      </c>
      <c r="AP278" s="61" cm="1">
        <f t="array" aca="1" ref="AP278" ca="1">IF(INDIRECT(ADDRESS(3+$AM278,4,,,"var"))&lt;&gt;"Si",INDIRECT(ADDRESS(3+$AM278,4,,,"var")),NULL)</f>
        <v>0.09</v>
      </c>
      <c r="AQ278" s="61" t="str" cm="1">
        <f t="array" aca="1" ref="AQ278" ca="1">IF(INDIRECT(ADDRESS(3+$AM278,5,,,"var"))&lt;&gt;"&lt;=&gt;",INDIRECT(ADDRESS(3+$AM278,5,,,"var")),NULL)</f>
        <v>&lt;</v>
      </c>
      <c r="AR278" s="61" cm="1">
        <f t="array" aca="1" ref="AR278" ca="1">IF(INDIRECT(ADDRESS(3+$AM278,6,,,"var"))&lt;&gt;"Fe",INDIRECT(ADDRESS(3+$AM278,6,,,"var")),NULL)</f>
        <v>0.01</v>
      </c>
      <c r="AS278" s="61" t="str" cm="1">
        <f t="array" aca="1" ref="AS278" ca="1">IF(INDIRECT(ADDRESS(3+$AM278,7,,,"var"))&lt;&gt;"&lt;=&gt;",INDIRECT(ADDRESS(3+$AM278,7,,,"var")),NULL)</f>
        <v>&lt;</v>
      </c>
      <c r="AT278" s="61" cm="1">
        <f t="array" aca="1" ref="AT278" ca="1">IF(INDIRECT(ADDRESS(3+$AM278,8,,,"var"))&lt;&gt;"Cu",INDIRECT(ADDRESS(3+$AM278,8,,,"var")),NULL)</f>
        <v>0.01</v>
      </c>
      <c r="AU278" s="61" t="str" cm="1">
        <f t="array" aca="1" ref="AU278" ca="1">IF(INDIRECT(ADDRESS(3+$AM278,9,,,"var"))&lt;&gt;"&lt;=&gt;",INDIRECT(ADDRESS(3+$AM278,9,,,"var")),NULL)</f>
        <v>&lt;</v>
      </c>
      <c r="AV278" s="61" cm="1">
        <f t="array" aca="1" ref="AV278" ca="1">IF(INDIRECT(ADDRESS(3+$AM278,10,,,"var"))&lt;&gt;"Mn",INDIRECT(ADDRESS(3+$AM278,10,,,"var")),NULL)</f>
        <v>0.01</v>
      </c>
      <c r="AW278" s="61" cm="1">
        <f t="array" aca="1" ref="AW278" ca="1">IF(INDIRECT(ADDRESS(3+$AM278,11,,,"var"))&lt;&gt;"&lt;=&gt;",INDIRECT(ADDRESS(3+$AM278,11,,,"var")),NULL)</f>
        <v>0</v>
      </c>
      <c r="AX278" s="61" cm="1">
        <f t="array" aca="1" ref="AX278" ca="1">IF(INDIRECT(ADDRESS(3+$AM278,12,,,"var"))&lt;&gt;"Mg",INDIRECT(ADDRESS(3+$AM278,12,,,"var")),NULL)</f>
        <v>9.1999999999999993</v>
      </c>
      <c r="AY278" s="61" cm="1">
        <f t="array" aca="1" ref="AY278" ca="1">IF(INDIRECT(ADDRESS(3+$AM278,13,,,"var"))&lt;&gt;"&lt;=&gt;",INDIRECT(ADDRESS(3+$AM278,13,,,"var")),NULL)</f>
        <v>0</v>
      </c>
      <c r="AZ278" s="61" cm="1">
        <f t="array" aca="1" ref="AZ278" ca="1">IF(INDIRECT(ADDRESS(3+$AM278,14,,,"var"))&lt;&gt;"Be",INDIRECT(ADDRESS(3+$AM278,14,,,"var")),NULL)</f>
        <v>6.0000000000000001E-3</v>
      </c>
      <c r="BA278" s="61" cm="1">
        <f t="array" aca="1" ref="BA278" ca="1">IF(INDIRECT(ADDRESS(3+$AM278,15,,,"var"))&lt;&gt;"&lt;=&gt;",INDIRECT(ADDRESS(3+$AM278,15,,,"var")),NULL)</f>
        <v>0</v>
      </c>
      <c r="BB278" s="61" cm="1">
        <f t="array" aca="1" ref="BB278" ca="1">IF(INDIRECT(ADDRESS(3+$AM278,16,,,"var"))&lt;&gt;"Zn",INDIRECT(ADDRESS(3+$AM278,16,,,"var")),NULL)</f>
        <v>0.01</v>
      </c>
      <c r="BC278" s="61" cm="1">
        <f t="array" aca="1" ref="BC278" ca="1">IF(INDIRECT(ADDRESS(3+$AM278,17,,,"var"))&lt;&gt;"&lt;=&gt;",INDIRECT(ADDRESS(3+$AM278,17,,,"var")),NULL)</f>
        <v>0</v>
      </c>
      <c r="BD278" s="61" cm="1">
        <f t="array" aca="1" ref="BD278" ca="1">IF(INDIRECT(ADDRESS(3+$AM278,18,,,"var"))&lt;&gt;"Ti",INDIRECT(ADDRESS(3+$AM278,18,,,"var")),NULL)</f>
        <v>0.05</v>
      </c>
      <c r="BE278" s="64" cm="1">
        <f t="array" aca="1" ref="BE278" ca="1">IF(INDIRECT(ADDRESS(3+$AM278,19,,,"var"))&lt;&gt;"D10",INDIRECT(ADDRESS(3+$AM278,19,,,"var")),NULL)</f>
        <v>29.1</v>
      </c>
      <c r="BF278" s="64" cm="1">
        <f t="array" aca="1" ref="BF278" ca="1">IF(INDIRECT(ADDRESS(3+$AM278,20,,,"var"))&lt;&gt;"D50",INDIRECT(ADDRESS(3+$AM278,20,,,"var")),NULL)</f>
        <v>47</v>
      </c>
      <c r="BG278" s="64" cm="1">
        <f t="array" aca="1" ref="BG278" ca="1">IF(INDIRECT(ADDRESS(3+$AM278,21,,,"var"))&lt;&gt;"D90",INDIRECT(ADDRESS(3+$AM278,21,,,"var")),NULL)</f>
        <v>74.5</v>
      </c>
      <c r="BH278" s="64" cm="1">
        <f t="array" aca="1" ref="BH278" ca="1">IF(INDIRECT(ADDRESS(3+$AM278,22,,,"var"))&lt;&gt;"Carney Funnel (s/50g)",INDIRECT(ADDRESS(3+$AM278,22,,,"var")),NULL)</f>
        <v>16</v>
      </c>
      <c r="BI278" s="64" cm="1">
        <f t="array" aca="1" ref="BI278" ca="1">IF(INDIRECT(ADDRESS(3+$AM278,23,,,"var"))&lt;&gt;"Schuttdichte",INDIRECT(ADDRESS(3+$AM278,23,,,"var")),NULL)</f>
        <v>1.28</v>
      </c>
      <c r="BJ278" s="64" cm="1">
        <f t="array" aca="1" ref="BJ278" ca="1">IF(INDIRECT(ADDRESS(3+$AM278,24,,,"var"))&lt;&gt;"Klopfdichte",INDIRECT(ADDRESS(3+$AM278,24,,,"var")),NULL)</f>
        <v>1.61</v>
      </c>
      <c r="BK278" s="81" t="s">
        <v>108</v>
      </c>
      <c r="BM278"/>
      <c r="BO278"/>
    </row>
    <row r="279" spans="1:67">
      <c r="A279" s="6">
        <v>3</v>
      </c>
      <c r="B279" s="3">
        <f t="shared" si="10"/>
        <v>7</v>
      </c>
      <c r="C279" s="81" t="str">
        <f>var!Z$3</f>
        <v>Concept Laser m2</v>
      </c>
      <c r="D279" s="66" t="str">
        <f>var!AG$3</f>
        <v>Concept Laser parameter dev.</v>
      </c>
      <c r="E279" s="6">
        <v>375</v>
      </c>
      <c r="F279" s="6">
        <v>1300</v>
      </c>
      <c r="G279" s="6">
        <v>60</v>
      </c>
      <c r="H279" s="6">
        <v>0.08</v>
      </c>
      <c r="I279" s="81"/>
      <c r="J279" s="81" t="str">
        <f>var!AD$2</f>
        <v>Density cube</v>
      </c>
      <c r="K279" s="81"/>
      <c r="L279" s="12"/>
      <c r="M279" s="81" t="str">
        <f>var!AF$2</f>
        <v>Stripes</v>
      </c>
      <c r="N279" s="6">
        <v>375</v>
      </c>
      <c r="O279" s="6">
        <v>1300</v>
      </c>
      <c r="P279" s="12"/>
      <c r="Q279" s="6">
        <v>0.05</v>
      </c>
      <c r="R279" s="6">
        <v>80</v>
      </c>
      <c r="S279" s="6">
        <v>5</v>
      </c>
      <c r="T279" s="6">
        <v>1</v>
      </c>
      <c r="U279" s="6">
        <v>79</v>
      </c>
      <c r="V279" s="6">
        <v>0.1</v>
      </c>
      <c r="W279" s="6">
        <v>80</v>
      </c>
      <c r="X279" s="6">
        <v>0.09</v>
      </c>
      <c r="Y279" s="12"/>
      <c r="Z279" s="12"/>
      <c r="AA279" s="12"/>
      <c r="AB279" s="12"/>
      <c r="AC279" s="12"/>
      <c r="AD279" s="12"/>
      <c r="AE279" s="12">
        <v>1.597</v>
      </c>
      <c r="AF279" s="12">
        <v>2.186000000000007</v>
      </c>
      <c r="AG279" s="6">
        <v>4</v>
      </c>
      <c r="AH279" s="81">
        <f t="shared" si="8"/>
        <v>22.464000000000002</v>
      </c>
      <c r="AI279" s="23">
        <f t="shared" si="9"/>
        <v>60.096153846153847</v>
      </c>
      <c r="AJ279" s="12"/>
      <c r="AK279" s="15">
        <f>100-Tabelle1[[#This Row],[Porositaet Flaeche repolished IAPT]]</f>
        <v>97.813999999999993</v>
      </c>
      <c r="AL279" s="81" t="str" cm="1">
        <f t="array" aca="1" ref="AL279" ca="1">IF(INDIRECT(ADDRESS(3+AM279,2,,,"var"))&lt;&gt;"Name of powder",INDIRECT(ADDRESS(3+AM279,2,,,"var")),NULL)</f>
        <v>AlMgty80</v>
      </c>
      <c r="AM279" s="17">
        <v>2</v>
      </c>
      <c r="AN279" s="12">
        <v>2</v>
      </c>
      <c r="AO279" s="61" cm="1">
        <f t="array" aca="1" ref="AO279" ca="1">IF(INDIRECT(ADDRESS(3+$AM279,3,,,"var"))&lt;&gt;"&lt;=&gt;",INDIRECT(ADDRESS(3+$AM279,3,,,"var")),NULL)</f>
        <v>0</v>
      </c>
      <c r="AP279" s="61" cm="1">
        <f t="array" aca="1" ref="AP279" ca="1">IF(INDIRECT(ADDRESS(3+$AM279,4,,,"var"))&lt;&gt;"Si",INDIRECT(ADDRESS(3+$AM279,4,,,"var")),NULL)</f>
        <v>0.09</v>
      </c>
      <c r="AQ279" s="61" t="str" cm="1">
        <f t="array" aca="1" ref="AQ279" ca="1">IF(INDIRECT(ADDRESS(3+$AM279,5,,,"var"))&lt;&gt;"&lt;=&gt;",INDIRECT(ADDRESS(3+$AM279,5,,,"var")),NULL)</f>
        <v>&lt;</v>
      </c>
      <c r="AR279" s="61" cm="1">
        <f t="array" aca="1" ref="AR279" ca="1">IF(INDIRECT(ADDRESS(3+$AM279,6,,,"var"))&lt;&gt;"Fe",INDIRECT(ADDRESS(3+$AM279,6,,,"var")),NULL)</f>
        <v>0.01</v>
      </c>
      <c r="AS279" s="61" t="str" cm="1">
        <f t="array" aca="1" ref="AS279" ca="1">IF(INDIRECT(ADDRESS(3+$AM279,7,,,"var"))&lt;&gt;"&lt;=&gt;",INDIRECT(ADDRESS(3+$AM279,7,,,"var")),NULL)</f>
        <v>&lt;</v>
      </c>
      <c r="AT279" s="61" cm="1">
        <f t="array" aca="1" ref="AT279" ca="1">IF(INDIRECT(ADDRESS(3+$AM279,8,,,"var"))&lt;&gt;"Cu",INDIRECT(ADDRESS(3+$AM279,8,,,"var")),NULL)</f>
        <v>0.01</v>
      </c>
      <c r="AU279" s="61" t="str" cm="1">
        <f t="array" aca="1" ref="AU279" ca="1">IF(INDIRECT(ADDRESS(3+$AM279,9,,,"var"))&lt;&gt;"&lt;=&gt;",INDIRECT(ADDRESS(3+$AM279,9,,,"var")),NULL)</f>
        <v>&lt;</v>
      </c>
      <c r="AV279" s="61" cm="1">
        <f t="array" aca="1" ref="AV279" ca="1">IF(INDIRECT(ADDRESS(3+$AM279,10,,,"var"))&lt;&gt;"Mn",INDIRECT(ADDRESS(3+$AM279,10,,,"var")),NULL)</f>
        <v>0.01</v>
      </c>
      <c r="AW279" s="61" cm="1">
        <f t="array" aca="1" ref="AW279" ca="1">IF(INDIRECT(ADDRESS(3+$AM279,11,,,"var"))&lt;&gt;"&lt;=&gt;",INDIRECT(ADDRESS(3+$AM279,11,,,"var")),NULL)</f>
        <v>0</v>
      </c>
      <c r="AX279" s="61" cm="1">
        <f t="array" aca="1" ref="AX279" ca="1">IF(INDIRECT(ADDRESS(3+$AM279,12,,,"var"))&lt;&gt;"Mg",INDIRECT(ADDRESS(3+$AM279,12,,,"var")),NULL)</f>
        <v>9.1999999999999993</v>
      </c>
      <c r="AY279" s="61" cm="1">
        <f t="array" aca="1" ref="AY279" ca="1">IF(INDIRECT(ADDRESS(3+$AM279,13,,,"var"))&lt;&gt;"&lt;=&gt;",INDIRECT(ADDRESS(3+$AM279,13,,,"var")),NULL)</f>
        <v>0</v>
      </c>
      <c r="AZ279" s="61" cm="1">
        <f t="array" aca="1" ref="AZ279" ca="1">IF(INDIRECT(ADDRESS(3+$AM279,14,,,"var"))&lt;&gt;"Be",INDIRECT(ADDRESS(3+$AM279,14,,,"var")),NULL)</f>
        <v>6.0000000000000001E-3</v>
      </c>
      <c r="BA279" s="61" cm="1">
        <f t="array" aca="1" ref="BA279" ca="1">IF(INDIRECT(ADDRESS(3+$AM279,15,,,"var"))&lt;&gt;"&lt;=&gt;",INDIRECT(ADDRESS(3+$AM279,15,,,"var")),NULL)</f>
        <v>0</v>
      </c>
      <c r="BB279" s="61" cm="1">
        <f t="array" aca="1" ref="BB279" ca="1">IF(INDIRECT(ADDRESS(3+$AM279,16,,,"var"))&lt;&gt;"Zn",INDIRECT(ADDRESS(3+$AM279,16,,,"var")),NULL)</f>
        <v>0.01</v>
      </c>
      <c r="BC279" s="61" cm="1">
        <f t="array" aca="1" ref="BC279" ca="1">IF(INDIRECT(ADDRESS(3+$AM279,17,,,"var"))&lt;&gt;"&lt;=&gt;",INDIRECT(ADDRESS(3+$AM279,17,,,"var")),NULL)</f>
        <v>0</v>
      </c>
      <c r="BD279" s="61" cm="1">
        <f t="array" aca="1" ref="BD279" ca="1">IF(INDIRECT(ADDRESS(3+$AM279,18,,,"var"))&lt;&gt;"Ti",INDIRECT(ADDRESS(3+$AM279,18,,,"var")),NULL)</f>
        <v>0.05</v>
      </c>
      <c r="BE279" s="64" cm="1">
        <f t="array" aca="1" ref="BE279" ca="1">IF(INDIRECT(ADDRESS(3+$AM279,19,,,"var"))&lt;&gt;"D10",INDIRECT(ADDRESS(3+$AM279,19,,,"var")),NULL)</f>
        <v>29.1</v>
      </c>
      <c r="BF279" s="64" cm="1">
        <f t="array" aca="1" ref="BF279" ca="1">IF(INDIRECT(ADDRESS(3+$AM279,20,,,"var"))&lt;&gt;"D50",INDIRECT(ADDRESS(3+$AM279,20,,,"var")),NULL)</f>
        <v>47</v>
      </c>
      <c r="BG279" s="64" cm="1">
        <f t="array" aca="1" ref="BG279" ca="1">IF(INDIRECT(ADDRESS(3+$AM279,21,,,"var"))&lt;&gt;"D90",INDIRECT(ADDRESS(3+$AM279,21,,,"var")),NULL)</f>
        <v>74.5</v>
      </c>
      <c r="BH279" s="64" cm="1">
        <f t="array" aca="1" ref="BH279" ca="1">IF(INDIRECT(ADDRESS(3+$AM279,22,,,"var"))&lt;&gt;"Carney Funnel (s/50g)",INDIRECT(ADDRESS(3+$AM279,22,,,"var")),NULL)</f>
        <v>16</v>
      </c>
      <c r="BI279" s="64" cm="1">
        <f t="array" aca="1" ref="BI279" ca="1">IF(INDIRECT(ADDRESS(3+$AM279,23,,,"var"))&lt;&gt;"Schuttdichte",INDIRECT(ADDRESS(3+$AM279,23,,,"var")),NULL)</f>
        <v>1.28</v>
      </c>
      <c r="BJ279" s="64" cm="1">
        <f t="array" aca="1" ref="BJ279" ca="1">IF(INDIRECT(ADDRESS(3+$AM279,24,,,"var"))&lt;&gt;"Klopfdichte",INDIRECT(ADDRESS(3+$AM279,24,,,"var")),NULL)</f>
        <v>1.61</v>
      </c>
      <c r="BK279" s="81" t="s">
        <v>108</v>
      </c>
      <c r="BM279"/>
      <c r="BO279"/>
    </row>
    <row r="280" spans="1:67">
      <c r="A280" s="6">
        <v>3</v>
      </c>
      <c r="B280" s="3">
        <f t="shared" si="10"/>
        <v>8</v>
      </c>
      <c r="C280" s="81" t="str">
        <f>var!Z$3</f>
        <v>Concept Laser m2</v>
      </c>
      <c r="D280" s="81" t="str">
        <f>var!AG$3</f>
        <v>Concept Laser parameter dev.</v>
      </c>
      <c r="E280" s="6">
        <v>375</v>
      </c>
      <c r="F280" s="6">
        <v>1300</v>
      </c>
      <c r="G280" s="6">
        <v>60</v>
      </c>
      <c r="H280" s="6">
        <v>0.08</v>
      </c>
      <c r="I280" s="81"/>
      <c r="J280" s="81" t="str">
        <f>var!AD$2</f>
        <v>Density cube</v>
      </c>
      <c r="K280" s="81"/>
      <c r="L280" s="12"/>
      <c r="M280" s="81" t="str">
        <f>var!AF$2</f>
        <v>Stripes</v>
      </c>
      <c r="N280" s="6">
        <v>375</v>
      </c>
      <c r="O280" s="6">
        <v>1300</v>
      </c>
      <c r="P280" s="12"/>
      <c r="Q280" s="6">
        <v>0.05</v>
      </c>
      <c r="R280" s="6">
        <v>80</v>
      </c>
      <c r="S280" s="6">
        <v>5</v>
      </c>
      <c r="T280" s="6">
        <v>1</v>
      </c>
      <c r="U280" s="6">
        <v>79</v>
      </c>
      <c r="V280" s="6">
        <v>0.1</v>
      </c>
      <c r="W280" s="6">
        <v>80</v>
      </c>
      <c r="X280" s="6">
        <v>0.09</v>
      </c>
      <c r="Y280" s="12"/>
      <c r="Z280" s="12"/>
      <c r="AA280" s="12"/>
      <c r="AB280" s="12"/>
      <c r="AC280" s="12"/>
      <c r="AD280" s="12"/>
      <c r="AE280" s="12">
        <v>2.2589999999999999</v>
      </c>
      <c r="AF280" s="12">
        <v>1.8859999999999957</v>
      </c>
      <c r="AG280" s="6">
        <v>4</v>
      </c>
      <c r="AH280" s="81">
        <f t="shared" si="8"/>
        <v>22.464000000000002</v>
      </c>
      <c r="AI280" s="81">
        <f t="shared" si="9"/>
        <v>60.096153846153847</v>
      </c>
      <c r="AJ280" s="12"/>
      <c r="AK280" s="15">
        <f>100-Tabelle1[[#This Row],[Porositaet Flaeche repolished IAPT]]</f>
        <v>98.114000000000004</v>
      </c>
      <c r="AL280" s="81" t="str" cm="1">
        <f t="array" aca="1" ref="AL280" ca="1">IF(INDIRECT(ADDRESS(3+AM280,2,,,"var"))&lt;&gt;"Name of powder",INDIRECT(ADDRESS(3+AM280,2,,,"var")),NULL)</f>
        <v>AlMgty80</v>
      </c>
      <c r="AM280" s="17">
        <v>2</v>
      </c>
      <c r="AN280" s="12">
        <v>2</v>
      </c>
      <c r="AO280" s="61" cm="1">
        <f t="array" aca="1" ref="AO280" ca="1">IF(INDIRECT(ADDRESS(3+$AM280,3,,,"var"))&lt;&gt;"&lt;=&gt;",INDIRECT(ADDRESS(3+$AM280,3,,,"var")),NULL)</f>
        <v>0</v>
      </c>
      <c r="AP280" s="61" cm="1">
        <f t="array" aca="1" ref="AP280" ca="1">IF(INDIRECT(ADDRESS(3+$AM280,4,,,"var"))&lt;&gt;"Si",INDIRECT(ADDRESS(3+$AM280,4,,,"var")),NULL)</f>
        <v>0.09</v>
      </c>
      <c r="AQ280" s="61" t="str" cm="1">
        <f t="array" aca="1" ref="AQ280" ca="1">IF(INDIRECT(ADDRESS(3+$AM280,5,,,"var"))&lt;&gt;"&lt;=&gt;",INDIRECT(ADDRESS(3+$AM280,5,,,"var")),NULL)</f>
        <v>&lt;</v>
      </c>
      <c r="AR280" s="61" cm="1">
        <f t="array" aca="1" ref="AR280" ca="1">IF(INDIRECT(ADDRESS(3+$AM280,6,,,"var"))&lt;&gt;"Fe",INDIRECT(ADDRESS(3+$AM280,6,,,"var")),NULL)</f>
        <v>0.01</v>
      </c>
      <c r="AS280" s="61" t="str" cm="1">
        <f t="array" aca="1" ref="AS280" ca="1">IF(INDIRECT(ADDRESS(3+$AM280,7,,,"var"))&lt;&gt;"&lt;=&gt;",INDIRECT(ADDRESS(3+$AM280,7,,,"var")),NULL)</f>
        <v>&lt;</v>
      </c>
      <c r="AT280" s="61" cm="1">
        <f t="array" aca="1" ref="AT280" ca="1">IF(INDIRECT(ADDRESS(3+$AM280,8,,,"var"))&lt;&gt;"Cu",INDIRECT(ADDRESS(3+$AM280,8,,,"var")),NULL)</f>
        <v>0.01</v>
      </c>
      <c r="AU280" s="61" t="str" cm="1">
        <f t="array" aca="1" ref="AU280" ca="1">IF(INDIRECT(ADDRESS(3+$AM280,9,,,"var"))&lt;&gt;"&lt;=&gt;",INDIRECT(ADDRESS(3+$AM280,9,,,"var")),NULL)</f>
        <v>&lt;</v>
      </c>
      <c r="AV280" s="61" cm="1">
        <f t="array" aca="1" ref="AV280" ca="1">IF(INDIRECT(ADDRESS(3+$AM280,10,,,"var"))&lt;&gt;"Mn",INDIRECT(ADDRESS(3+$AM280,10,,,"var")),NULL)</f>
        <v>0.01</v>
      </c>
      <c r="AW280" s="61" cm="1">
        <f t="array" aca="1" ref="AW280" ca="1">IF(INDIRECT(ADDRESS(3+$AM280,11,,,"var"))&lt;&gt;"&lt;=&gt;",INDIRECT(ADDRESS(3+$AM280,11,,,"var")),NULL)</f>
        <v>0</v>
      </c>
      <c r="AX280" s="61" cm="1">
        <f t="array" aca="1" ref="AX280" ca="1">IF(INDIRECT(ADDRESS(3+$AM280,12,,,"var"))&lt;&gt;"Mg",INDIRECT(ADDRESS(3+$AM280,12,,,"var")),NULL)</f>
        <v>9.1999999999999993</v>
      </c>
      <c r="AY280" s="61" cm="1">
        <f t="array" aca="1" ref="AY280" ca="1">IF(INDIRECT(ADDRESS(3+$AM280,13,,,"var"))&lt;&gt;"&lt;=&gt;",INDIRECT(ADDRESS(3+$AM280,13,,,"var")),NULL)</f>
        <v>0</v>
      </c>
      <c r="AZ280" s="61" cm="1">
        <f t="array" aca="1" ref="AZ280" ca="1">IF(INDIRECT(ADDRESS(3+$AM280,14,,,"var"))&lt;&gt;"Be",INDIRECT(ADDRESS(3+$AM280,14,,,"var")),NULL)</f>
        <v>6.0000000000000001E-3</v>
      </c>
      <c r="BA280" s="61" cm="1">
        <f t="array" aca="1" ref="BA280" ca="1">IF(INDIRECT(ADDRESS(3+$AM280,15,,,"var"))&lt;&gt;"&lt;=&gt;",INDIRECT(ADDRESS(3+$AM280,15,,,"var")),NULL)</f>
        <v>0</v>
      </c>
      <c r="BB280" s="61" cm="1">
        <f t="array" aca="1" ref="BB280" ca="1">IF(INDIRECT(ADDRESS(3+$AM280,16,,,"var"))&lt;&gt;"Zn",INDIRECT(ADDRESS(3+$AM280,16,,,"var")),NULL)</f>
        <v>0.01</v>
      </c>
      <c r="BC280" s="61" cm="1">
        <f t="array" aca="1" ref="BC280" ca="1">IF(INDIRECT(ADDRESS(3+$AM280,17,,,"var"))&lt;&gt;"&lt;=&gt;",INDIRECT(ADDRESS(3+$AM280,17,,,"var")),NULL)</f>
        <v>0</v>
      </c>
      <c r="BD280" s="61" cm="1">
        <f t="array" aca="1" ref="BD280" ca="1">IF(INDIRECT(ADDRESS(3+$AM280,18,,,"var"))&lt;&gt;"Ti",INDIRECT(ADDRESS(3+$AM280,18,,,"var")),NULL)</f>
        <v>0.05</v>
      </c>
      <c r="BE280" s="64" cm="1">
        <f t="array" aca="1" ref="BE280" ca="1">IF(INDIRECT(ADDRESS(3+$AM280,19,,,"var"))&lt;&gt;"D10",INDIRECT(ADDRESS(3+$AM280,19,,,"var")),NULL)</f>
        <v>29.1</v>
      </c>
      <c r="BF280" s="64" cm="1">
        <f t="array" aca="1" ref="BF280" ca="1">IF(INDIRECT(ADDRESS(3+$AM280,20,,,"var"))&lt;&gt;"D50",INDIRECT(ADDRESS(3+$AM280,20,,,"var")),NULL)</f>
        <v>47</v>
      </c>
      <c r="BG280" s="64" cm="1">
        <f t="array" aca="1" ref="BG280" ca="1">IF(INDIRECT(ADDRESS(3+$AM280,21,,,"var"))&lt;&gt;"D90",INDIRECT(ADDRESS(3+$AM280,21,,,"var")),NULL)</f>
        <v>74.5</v>
      </c>
      <c r="BH280" s="64" cm="1">
        <f t="array" aca="1" ref="BH280" ca="1">IF(INDIRECT(ADDRESS(3+$AM280,22,,,"var"))&lt;&gt;"Carney Funnel (s/50g)",INDIRECT(ADDRESS(3+$AM280,22,,,"var")),NULL)</f>
        <v>16</v>
      </c>
      <c r="BI280" s="64" cm="1">
        <f t="array" aca="1" ref="BI280" ca="1">IF(INDIRECT(ADDRESS(3+$AM280,23,,,"var"))&lt;&gt;"Schuttdichte",INDIRECT(ADDRESS(3+$AM280,23,,,"var")),NULL)</f>
        <v>1.28</v>
      </c>
      <c r="BJ280" s="64" cm="1">
        <f t="array" aca="1" ref="BJ280" ca="1">IF(INDIRECT(ADDRESS(3+$AM280,24,,,"var"))&lt;&gt;"Klopfdichte",INDIRECT(ADDRESS(3+$AM280,24,,,"var")),NULL)</f>
        <v>1.61</v>
      </c>
      <c r="BK280" s="81" t="s">
        <v>108</v>
      </c>
      <c r="BM280" s="81"/>
      <c r="BO280"/>
    </row>
    <row r="281" spans="1:67">
      <c r="A281" s="6">
        <v>3</v>
      </c>
      <c r="B281" s="3">
        <f t="shared" si="10"/>
        <v>9</v>
      </c>
      <c r="C281" s="81" t="str">
        <f>var!Z$3</f>
        <v>Concept Laser m2</v>
      </c>
      <c r="D281" s="81" t="str">
        <f>var!AG$3</f>
        <v>Concept Laser parameter dev.</v>
      </c>
      <c r="E281" s="6">
        <v>375</v>
      </c>
      <c r="F281" s="6">
        <v>1300</v>
      </c>
      <c r="G281" s="6">
        <v>60</v>
      </c>
      <c r="H281" s="6">
        <v>0.09</v>
      </c>
      <c r="I281" s="81"/>
      <c r="J281" s="81" t="str">
        <f>var!AD$2</f>
        <v>Density cube</v>
      </c>
      <c r="K281" s="81"/>
      <c r="L281" s="12"/>
      <c r="M281" s="81" t="str">
        <f>var!AF$2</f>
        <v>Stripes</v>
      </c>
      <c r="N281" s="6">
        <v>375</v>
      </c>
      <c r="O281" s="6">
        <v>1300</v>
      </c>
      <c r="P281" s="12"/>
      <c r="Q281" s="6">
        <v>0.05</v>
      </c>
      <c r="R281" s="6">
        <v>80</v>
      </c>
      <c r="S281" s="6">
        <v>5</v>
      </c>
      <c r="T281" s="6">
        <v>1</v>
      </c>
      <c r="U281" s="6">
        <v>79</v>
      </c>
      <c r="V281" s="6">
        <v>0.1</v>
      </c>
      <c r="W281" s="6">
        <v>80</v>
      </c>
      <c r="X281" s="6">
        <v>0.09</v>
      </c>
      <c r="Y281" s="12"/>
      <c r="Z281" s="12"/>
      <c r="AA281" s="12"/>
      <c r="AB281" s="12"/>
      <c r="AC281" s="12"/>
      <c r="AD281" s="12"/>
      <c r="AE281" s="12">
        <v>1.984</v>
      </c>
      <c r="AF281" s="12">
        <v>1.8569999999999993</v>
      </c>
      <c r="AG281" s="6">
        <v>4</v>
      </c>
      <c r="AH281" s="81">
        <f t="shared" si="8"/>
        <v>25.271999999999998</v>
      </c>
      <c r="AI281" s="81">
        <f t="shared" si="9"/>
        <v>53.418803418803421</v>
      </c>
      <c r="AJ281" s="12"/>
      <c r="AK281" s="15">
        <f>100-Tabelle1[[#This Row],[Porositaet Flaeche repolished IAPT]]</f>
        <v>98.143000000000001</v>
      </c>
      <c r="AL281" s="81" t="str" cm="1">
        <f t="array" aca="1" ref="AL281" ca="1">IF(INDIRECT(ADDRESS(3+AM281,2,,,"var"))&lt;&gt;"Name of powder",INDIRECT(ADDRESS(3+AM281,2,,,"var")),NULL)</f>
        <v>AlMgty80</v>
      </c>
      <c r="AM281" s="17">
        <v>2</v>
      </c>
      <c r="AN281" s="12">
        <v>2</v>
      </c>
      <c r="AO281" s="61" cm="1">
        <f t="array" aca="1" ref="AO281" ca="1">IF(INDIRECT(ADDRESS(3+$AM281,3,,,"var"))&lt;&gt;"&lt;=&gt;",INDIRECT(ADDRESS(3+$AM281,3,,,"var")),NULL)</f>
        <v>0</v>
      </c>
      <c r="AP281" s="61" cm="1">
        <f t="array" aca="1" ref="AP281" ca="1">IF(INDIRECT(ADDRESS(3+$AM281,4,,,"var"))&lt;&gt;"Si",INDIRECT(ADDRESS(3+$AM281,4,,,"var")),NULL)</f>
        <v>0.09</v>
      </c>
      <c r="AQ281" s="61" t="str" cm="1">
        <f t="array" aca="1" ref="AQ281" ca="1">IF(INDIRECT(ADDRESS(3+$AM281,5,,,"var"))&lt;&gt;"&lt;=&gt;",INDIRECT(ADDRESS(3+$AM281,5,,,"var")),NULL)</f>
        <v>&lt;</v>
      </c>
      <c r="AR281" s="61" cm="1">
        <f t="array" aca="1" ref="AR281" ca="1">IF(INDIRECT(ADDRESS(3+$AM281,6,,,"var"))&lt;&gt;"Fe",INDIRECT(ADDRESS(3+$AM281,6,,,"var")),NULL)</f>
        <v>0.01</v>
      </c>
      <c r="AS281" s="61" t="str" cm="1">
        <f t="array" aca="1" ref="AS281" ca="1">IF(INDIRECT(ADDRESS(3+$AM281,7,,,"var"))&lt;&gt;"&lt;=&gt;",INDIRECT(ADDRESS(3+$AM281,7,,,"var")),NULL)</f>
        <v>&lt;</v>
      </c>
      <c r="AT281" s="61" cm="1">
        <f t="array" aca="1" ref="AT281" ca="1">IF(INDIRECT(ADDRESS(3+$AM281,8,,,"var"))&lt;&gt;"Cu",INDIRECT(ADDRESS(3+$AM281,8,,,"var")),NULL)</f>
        <v>0.01</v>
      </c>
      <c r="AU281" s="61" t="str" cm="1">
        <f t="array" aca="1" ref="AU281" ca="1">IF(INDIRECT(ADDRESS(3+$AM281,9,,,"var"))&lt;&gt;"&lt;=&gt;",INDIRECT(ADDRESS(3+$AM281,9,,,"var")),NULL)</f>
        <v>&lt;</v>
      </c>
      <c r="AV281" s="61" cm="1">
        <f t="array" aca="1" ref="AV281" ca="1">IF(INDIRECT(ADDRESS(3+$AM281,10,,,"var"))&lt;&gt;"Mn",INDIRECT(ADDRESS(3+$AM281,10,,,"var")),NULL)</f>
        <v>0.01</v>
      </c>
      <c r="AW281" s="61" cm="1">
        <f t="array" aca="1" ref="AW281" ca="1">IF(INDIRECT(ADDRESS(3+$AM281,11,,,"var"))&lt;&gt;"&lt;=&gt;",INDIRECT(ADDRESS(3+$AM281,11,,,"var")),NULL)</f>
        <v>0</v>
      </c>
      <c r="AX281" s="61" cm="1">
        <f t="array" aca="1" ref="AX281" ca="1">IF(INDIRECT(ADDRESS(3+$AM281,12,,,"var"))&lt;&gt;"Mg",INDIRECT(ADDRESS(3+$AM281,12,,,"var")),NULL)</f>
        <v>9.1999999999999993</v>
      </c>
      <c r="AY281" s="61" cm="1">
        <f t="array" aca="1" ref="AY281" ca="1">IF(INDIRECT(ADDRESS(3+$AM281,13,,,"var"))&lt;&gt;"&lt;=&gt;",INDIRECT(ADDRESS(3+$AM281,13,,,"var")),NULL)</f>
        <v>0</v>
      </c>
      <c r="AZ281" s="61" cm="1">
        <f t="array" aca="1" ref="AZ281" ca="1">IF(INDIRECT(ADDRESS(3+$AM281,14,,,"var"))&lt;&gt;"Be",INDIRECT(ADDRESS(3+$AM281,14,,,"var")),NULL)</f>
        <v>6.0000000000000001E-3</v>
      </c>
      <c r="BA281" s="61" cm="1">
        <f t="array" aca="1" ref="BA281" ca="1">IF(INDIRECT(ADDRESS(3+$AM281,15,,,"var"))&lt;&gt;"&lt;=&gt;",INDIRECT(ADDRESS(3+$AM281,15,,,"var")),NULL)</f>
        <v>0</v>
      </c>
      <c r="BB281" s="61" cm="1">
        <f t="array" aca="1" ref="BB281" ca="1">IF(INDIRECT(ADDRESS(3+$AM281,16,,,"var"))&lt;&gt;"Zn",INDIRECT(ADDRESS(3+$AM281,16,,,"var")),NULL)</f>
        <v>0.01</v>
      </c>
      <c r="BC281" s="61" cm="1">
        <f t="array" aca="1" ref="BC281" ca="1">IF(INDIRECT(ADDRESS(3+$AM281,17,,,"var"))&lt;&gt;"&lt;=&gt;",INDIRECT(ADDRESS(3+$AM281,17,,,"var")),NULL)</f>
        <v>0</v>
      </c>
      <c r="BD281" s="61" cm="1">
        <f t="array" aca="1" ref="BD281" ca="1">IF(INDIRECT(ADDRESS(3+$AM281,18,,,"var"))&lt;&gt;"Ti",INDIRECT(ADDRESS(3+$AM281,18,,,"var")),NULL)</f>
        <v>0.05</v>
      </c>
      <c r="BE281" s="64" cm="1">
        <f t="array" aca="1" ref="BE281" ca="1">IF(INDIRECT(ADDRESS(3+$AM281,19,,,"var"))&lt;&gt;"D10",INDIRECT(ADDRESS(3+$AM281,19,,,"var")),NULL)</f>
        <v>29.1</v>
      </c>
      <c r="BF281" s="64" cm="1">
        <f t="array" aca="1" ref="BF281" ca="1">IF(INDIRECT(ADDRESS(3+$AM281,20,,,"var"))&lt;&gt;"D50",INDIRECT(ADDRESS(3+$AM281,20,,,"var")),NULL)</f>
        <v>47</v>
      </c>
      <c r="BG281" s="64" cm="1">
        <f t="array" aca="1" ref="BG281" ca="1">IF(INDIRECT(ADDRESS(3+$AM281,21,,,"var"))&lt;&gt;"D90",INDIRECT(ADDRESS(3+$AM281,21,,,"var")),NULL)</f>
        <v>74.5</v>
      </c>
      <c r="BH281" s="64" cm="1">
        <f t="array" aca="1" ref="BH281" ca="1">IF(INDIRECT(ADDRESS(3+$AM281,22,,,"var"))&lt;&gt;"Carney Funnel (s/50g)",INDIRECT(ADDRESS(3+$AM281,22,,,"var")),NULL)</f>
        <v>16</v>
      </c>
      <c r="BI281" s="64" cm="1">
        <f t="array" aca="1" ref="BI281" ca="1">IF(INDIRECT(ADDRESS(3+$AM281,23,,,"var"))&lt;&gt;"Schuttdichte",INDIRECT(ADDRESS(3+$AM281,23,,,"var")),NULL)</f>
        <v>1.28</v>
      </c>
      <c r="BJ281" s="64" cm="1">
        <f t="array" aca="1" ref="BJ281" ca="1">IF(INDIRECT(ADDRESS(3+$AM281,24,,,"var"))&lt;&gt;"Klopfdichte",INDIRECT(ADDRESS(3+$AM281,24,,,"var")),NULL)</f>
        <v>1.61</v>
      </c>
      <c r="BK281" s="81" t="s">
        <v>108</v>
      </c>
      <c r="BM281" s="65"/>
      <c r="BO281"/>
    </row>
    <row r="282" spans="1:67">
      <c r="A282" s="6">
        <v>3</v>
      </c>
      <c r="B282" s="3">
        <f t="shared" si="10"/>
        <v>10</v>
      </c>
      <c r="C282" s="81" t="str">
        <f>var!Z$3</f>
        <v>Concept Laser m2</v>
      </c>
      <c r="D282" s="66" t="str">
        <f>var!AG$3</f>
        <v>Concept Laser parameter dev.</v>
      </c>
      <c r="E282" s="6">
        <v>375</v>
      </c>
      <c r="F282" s="6">
        <v>1300</v>
      </c>
      <c r="G282" s="6">
        <v>60</v>
      </c>
      <c r="H282" s="6">
        <v>0.08</v>
      </c>
      <c r="I282" s="81"/>
      <c r="J282" s="81" t="str">
        <f>var!AD$2</f>
        <v>Density cube</v>
      </c>
      <c r="K282" s="81"/>
      <c r="L282" s="12"/>
      <c r="M282" s="81" t="str">
        <f>var!AF$2</f>
        <v>Stripes</v>
      </c>
      <c r="N282" s="6">
        <v>375</v>
      </c>
      <c r="O282" s="6">
        <v>1300</v>
      </c>
      <c r="P282" s="12"/>
      <c r="Q282" s="6">
        <v>0.05</v>
      </c>
      <c r="R282" s="6">
        <v>80</v>
      </c>
      <c r="S282" s="6">
        <v>5</v>
      </c>
      <c r="T282" s="6">
        <v>1</v>
      </c>
      <c r="U282" s="6">
        <v>79</v>
      </c>
      <c r="V282" s="6">
        <v>0.1</v>
      </c>
      <c r="W282" s="6">
        <v>80</v>
      </c>
      <c r="X282" s="6">
        <v>0.09</v>
      </c>
      <c r="Y282" s="12"/>
      <c r="Z282" s="12"/>
      <c r="AA282" s="12"/>
      <c r="AB282" s="12"/>
      <c r="AC282" s="12"/>
      <c r="AD282" s="12"/>
      <c r="AE282" s="12">
        <v>2.3359999999999999</v>
      </c>
      <c r="AF282" s="12">
        <v>2.1809999999999974</v>
      </c>
      <c r="AG282" s="6">
        <v>4</v>
      </c>
      <c r="AH282" s="81">
        <f t="shared" si="8"/>
        <v>22.464000000000002</v>
      </c>
      <c r="AI282" s="23">
        <f t="shared" si="9"/>
        <v>60.096153846153847</v>
      </c>
      <c r="AJ282" s="12"/>
      <c r="AK282" s="15">
        <f>100-Tabelle1[[#This Row],[Porositaet Flaeche repolished IAPT]]</f>
        <v>97.819000000000003</v>
      </c>
      <c r="AL282" s="81" t="str" cm="1">
        <f t="array" aca="1" ref="AL282" ca="1">IF(INDIRECT(ADDRESS(3+AM282,2,,,"var"))&lt;&gt;"Name of powder",INDIRECT(ADDRESS(3+AM282,2,,,"var")),NULL)</f>
        <v>AlMgty80</v>
      </c>
      <c r="AM282" s="17">
        <v>2</v>
      </c>
      <c r="AN282" s="12">
        <v>2</v>
      </c>
      <c r="AO282" s="61" cm="1">
        <f t="array" aca="1" ref="AO282" ca="1">IF(INDIRECT(ADDRESS(3+$AM282,3,,,"var"))&lt;&gt;"&lt;=&gt;",INDIRECT(ADDRESS(3+$AM282,3,,,"var")),NULL)</f>
        <v>0</v>
      </c>
      <c r="AP282" s="61" cm="1">
        <f t="array" aca="1" ref="AP282" ca="1">IF(INDIRECT(ADDRESS(3+$AM282,4,,,"var"))&lt;&gt;"Si",INDIRECT(ADDRESS(3+$AM282,4,,,"var")),NULL)</f>
        <v>0.09</v>
      </c>
      <c r="AQ282" s="61" t="str" cm="1">
        <f t="array" aca="1" ref="AQ282" ca="1">IF(INDIRECT(ADDRESS(3+$AM282,5,,,"var"))&lt;&gt;"&lt;=&gt;",INDIRECT(ADDRESS(3+$AM282,5,,,"var")),NULL)</f>
        <v>&lt;</v>
      </c>
      <c r="AR282" s="61" cm="1">
        <f t="array" aca="1" ref="AR282" ca="1">IF(INDIRECT(ADDRESS(3+$AM282,6,,,"var"))&lt;&gt;"Fe",INDIRECT(ADDRESS(3+$AM282,6,,,"var")),NULL)</f>
        <v>0.01</v>
      </c>
      <c r="AS282" s="61" t="str" cm="1">
        <f t="array" aca="1" ref="AS282" ca="1">IF(INDIRECT(ADDRESS(3+$AM282,7,,,"var"))&lt;&gt;"&lt;=&gt;",INDIRECT(ADDRESS(3+$AM282,7,,,"var")),NULL)</f>
        <v>&lt;</v>
      </c>
      <c r="AT282" s="61" cm="1">
        <f t="array" aca="1" ref="AT282" ca="1">IF(INDIRECT(ADDRESS(3+$AM282,8,,,"var"))&lt;&gt;"Cu",INDIRECT(ADDRESS(3+$AM282,8,,,"var")),NULL)</f>
        <v>0.01</v>
      </c>
      <c r="AU282" s="61" t="str" cm="1">
        <f t="array" aca="1" ref="AU282" ca="1">IF(INDIRECT(ADDRESS(3+$AM282,9,,,"var"))&lt;&gt;"&lt;=&gt;",INDIRECT(ADDRESS(3+$AM282,9,,,"var")),NULL)</f>
        <v>&lt;</v>
      </c>
      <c r="AV282" s="61" cm="1">
        <f t="array" aca="1" ref="AV282" ca="1">IF(INDIRECT(ADDRESS(3+$AM282,10,,,"var"))&lt;&gt;"Mn",INDIRECT(ADDRESS(3+$AM282,10,,,"var")),NULL)</f>
        <v>0.01</v>
      </c>
      <c r="AW282" s="61" cm="1">
        <f t="array" aca="1" ref="AW282" ca="1">IF(INDIRECT(ADDRESS(3+$AM282,11,,,"var"))&lt;&gt;"&lt;=&gt;",INDIRECT(ADDRESS(3+$AM282,11,,,"var")),NULL)</f>
        <v>0</v>
      </c>
      <c r="AX282" s="61" cm="1">
        <f t="array" aca="1" ref="AX282" ca="1">IF(INDIRECT(ADDRESS(3+$AM282,12,,,"var"))&lt;&gt;"Mg",INDIRECT(ADDRESS(3+$AM282,12,,,"var")),NULL)</f>
        <v>9.1999999999999993</v>
      </c>
      <c r="AY282" s="61" cm="1">
        <f t="array" aca="1" ref="AY282" ca="1">IF(INDIRECT(ADDRESS(3+$AM282,13,,,"var"))&lt;&gt;"&lt;=&gt;",INDIRECT(ADDRESS(3+$AM282,13,,,"var")),NULL)</f>
        <v>0</v>
      </c>
      <c r="AZ282" s="61" cm="1">
        <f t="array" aca="1" ref="AZ282" ca="1">IF(INDIRECT(ADDRESS(3+$AM282,14,,,"var"))&lt;&gt;"Be",INDIRECT(ADDRESS(3+$AM282,14,,,"var")),NULL)</f>
        <v>6.0000000000000001E-3</v>
      </c>
      <c r="BA282" s="61" cm="1">
        <f t="array" aca="1" ref="BA282" ca="1">IF(INDIRECT(ADDRESS(3+$AM282,15,,,"var"))&lt;&gt;"&lt;=&gt;",INDIRECT(ADDRESS(3+$AM282,15,,,"var")),NULL)</f>
        <v>0</v>
      </c>
      <c r="BB282" s="61" cm="1">
        <f t="array" aca="1" ref="BB282" ca="1">IF(INDIRECT(ADDRESS(3+$AM282,16,,,"var"))&lt;&gt;"Zn",INDIRECT(ADDRESS(3+$AM282,16,,,"var")),NULL)</f>
        <v>0.01</v>
      </c>
      <c r="BC282" s="61" cm="1">
        <f t="array" aca="1" ref="BC282" ca="1">IF(INDIRECT(ADDRESS(3+$AM282,17,,,"var"))&lt;&gt;"&lt;=&gt;",INDIRECT(ADDRESS(3+$AM282,17,,,"var")),NULL)</f>
        <v>0</v>
      </c>
      <c r="BD282" s="61" cm="1">
        <f t="array" aca="1" ref="BD282" ca="1">IF(INDIRECT(ADDRESS(3+$AM282,18,,,"var"))&lt;&gt;"Ti",INDIRECT(ADDRESS(3+$AM282,18,,,"var")),NULL)</f>
        <v>0.05</v>
      </c>
      <c r="BE282" s="64" cm="1">
        <f t="array" aca="1" ref="BE282" ca="1">IF(INDIRECT(ADDRESS(3+$AM282,19,,,"var"))&lt;&gt;"D10",INDIRECT(ADDRESS(3+$AM282,19,,,"var")),NULL)</f>
        <v>29.1</v>
      </c>
      <c r="BF282" s="64" cm="1">
        <f t="array" aca="1" ref="BF282" ca="1">IF(INDIRECT(ADDRESS(3+$AM282,20,,,"var"))&lt;&gt;"D50",INDIRECT(ADDRESS(3+$AM282,20,,,"var")),NULL)</f>
        <v>47</v>
      </c>
      <c r="BG282" s="64" cm="1">
        <f t="array" aca="1" ref="BG282" ca="1">IF(INDIRECT(ADDRESS(3+$AM282,21,,,"var"))&lt;&gt;"D90",INDIRECT(ADDRESS(3+$AM282,21,,,"var")),NULL)</f>
        <v>74.5</v>
      </c>
      <c r="BH282" s="64" cm="1">
        <f t="array" aca="1" ref="BH282" ca="1">IF(INDIRECT(ADDRESS(3+$AM282,22,,,"var"))&lt;&gt;"Carney Funnel (s/50g)",INDIRECT(ADDRESS(3+$AM282,22,,,"var")),NULL)</f>
        <v>16</v>
      </c>
      <c r="BI282" s="64" cm="1">
        <f t="array" aca="1" ref="BI282" ca="1">IF(INDIRECT(ADDRESS(3+$AM282,23,,,"var"))&lt;&gt;"Schuttdichte",INDIRECT(ADDRESS(3+$AM282,23,,,"var")),NULL)</f>
        <v>1.28</v>
      </c>
      <c r="BJ282" s="64" cm="1">
        <f t="array" aca="1" ref="BJ282" ca="1">IF(INDIRECT(ADDRESS(3+$AM282,24,,,"var"))&lt;&gt;"Klopfdichte",INDIRECT(ADDRESS(3+$AM282,24,,,"var")),NULL)</f>
        <v>1.61</v>
      </c>
      <c r="BK282" s="81" t="s">
        <v>108</v>
      </c>
      <c r="BM282" s="81"/>
      <c r="BO282"/>
    </row>
    <row r="283" spans="1:67">
      <c r="A283" s="6">
        <v>3</v>
      </c>
      <c r="B283" s="3">
        <f t="shared" si="10"/>
        <v>11</v>
      </c>
      <c r="C283" s="81" t="str">
        <f>var!Z$3</f>
        <v>Concept Laser m2</v>
      </c>
      <c r="D283" s="66" t="str">
        <f>var!AG$3</f>
        <v>Concept Laser parameter dev.</v>
      </c>
      <c r="E283" s="6">
        <v>375</v>
      </c>
      <c r="F283" s="6">
        <v>1300</v>
      </c>
      <c r="G283" s="6">
        <v>60</v>
      </c>
      <c r="H283" s="6">
        <v>0.08</v>
      </c>
      <c r="I283" s="81"/>
      <c r="J283" s="81" t="str">
        <f>var!AD$2</f>
        <v>Density cube</v>
      </c>
      <c r="K283" s="81"/>
      <c r="L283" s="12"/>
      <c r="M283" s="81" t="str">
        <f>var!AF$2</f>
        <v>Stripes</v>
      </c>
      <c r="N283" s="6">
        <v>375</v>
      </c>
      <c r="O283" s="6">
        <v>1300</v>
      </c>
      <c r="P283" s="12"/>
      <c r="Q283" s="6">
        <v>0.05</v>
      </c>
      <c r="R283" s="6">
        <v>80</v>
      </c>
      <c r="S283" s="6">
        <v>5</v>
      </c>
      <c r="T283" s="6">
        <v>1</v>
      </c>
      <c r="U283" s="6">
        <v>79</v>
      </c>
      <c r="V283" s="6">
        <v>0.1</v>
      </c>
      <c r="W283" s="6">
        <v>80</v>
      </c>
      <c r="X283" s="6">
        <v>0.09</v>
      </c>
      <c r="Y283" s="12"/>
      <c r="Z283" s="12"/>
      <c r="AA283" s="12"/>
      <c r="AB283" s="12"/>
      <c r="AC283" s="12"/>
      <c r="AD283" s="12"/>
      <c r="AE283" s="12">
        <v>1.4419999999999999</v>
      </c>
      <c r="AF283" s="12">
        <v>1.9320000000000022</v>
      </c>
      <c r="AG283" s="6">
        <v>3</v>
      </c>
      <c r="AH283" s="81">
        <f t="shared" si="8"/>
        <v>22.464000000000002</v>
      </c>
      <c r="AI283" s="23">
        <f t="shared" si="9"/>
        <v>60.096153846153847</v>
      </c>
      <c r="AJ283" s="12"/>
      <c r="AK283" s="15">
        <f>100-Tabelle1[[#This Row],[Porositaet Flaeche repolished IAPT]]</f>
        <v>98.067999999999998</v>
      </c>
      <c r="AL283" s="81" t="str" cm="1">
        <f t="array" aca="1" ref="AL283" ca="1">IF(INDIRECT(ADDRESS(3+AM283,2,,,"var"))&lt;&gt;"Name of powder",INDIRECT(ADDRESS(3+AM283,2,,,"var")),NULL)</f>
        <v>AlMgty80</v>
      </c>
      <c r="AM283" s="17">
        <v>2</v>
      </c>
      <c r="AN283" s="12">
        <v>2</v>
      </c>
      <c r="AO283" s="61" cm="1">
        <f t="array" aca="1" ref="AO283" ca="1">IF(INDIRECT(ADDRESS(3+$AM283,3,,,"var"))&lt;&gt;"&lt;=&gt;",INDIRECT(ADDRESS(3+$AM283,3,,,"var")),NULL)</f>
        <v>0</v>
      </c>
      <c r="AP283" s="61" cm="1">
        <f t="array" aca="1" ref="AP283" ca="1">IF(INDIRECT(ADDRESS(3+$AM283,4,,,"var"))&lt;&gt;"Si",INDIRECT(ADDRESS(3+$AM283,4,,,"var")),NULL)</f>
        <v>0.09</v>
      </c>
      <c r="AQ283" s="61" t="str" cm="1">
        <f t="array" aca="1" ref="AQ283" ca="1">IF(INDIRECT(ADDRESS(3+$AM283,5,,,"var"))&lt;&gt;"&lt;=&gt;",INDIRECT(ADDRESS(3+$AM283,5,,,"var")),NULL)</f>
        <v>&lt;</v>
      </c>
      <c r="AR283" s="61" cm="1">
        <f t="array" aca="1" ref="AR283" ca="1">IF(INDIRECT(ADDRESS(3+$AM283,6,,,"var"))&lt;&gt;"Fe",INDIRECT(ADDRESS(3+$AM283,6,,,"var")),NULL)</f>
        <v>0.01</v>
      </c>
      <c r="AS283" s="61" t="str" cm="1">
        <f t="array" aca="1" ref="AS283" ca="1">IF(INDIRECT(ADDRESS(3+$AM283,7,,,"var"))&lt;&gt;"&lt;=&gt;",INDIRECT(ADDRESS(3+$AM283,7,,,"var")),NULL)</f>
        <v>&lt;</v>
      </c>
      <c r="AT283" s="61" cm="1">
        <f t="array" aca="1" ref="AT283" ca="1">IF(INDIRECT(ADDRESS(3+$AM283,8,,,"var"))&lt;&gt;"Cu",INDIRECT(ADDRESS(3+$AM283,8,,,"var")),NULL)</f>
        <v>0.01</v>
      </c>
      <c r="AU283" s="61" t="str" cm="1">
        <f t="array" aca="1" ref="AU283" ca="1">IF(INDIRECT(ADDRESS(3+$AM283,9,,,"var"))&lt;&gt;"&lt;=&gt;",INDIRECT(ADDRESS(3+$AM283,9,,,"var")),NULL)</f>
        <v>&lt;</v>
      </c>
      <c r="AV283" s="61" cm="1">
        <f t="array" aca="1" ref="AV283" ca="1">IF(INDIRECT(ADDRESS(3+$AM283,10,,,"var"))&lt;&gt;"Mn",INDIRECT(ADDRESS(3+$AM283,10,,,"var")),NULL)</f>
        <v>0.01</v>
      </c>
      <c r="AW283" s="61" cm="1">
        <f t="array" aca="1" ref="AW283" ca="1">IF(INDIRECT(ADDRESS(3+$AM283,11,,,"var"))&lt;&gt;"&lt;=&gt;",INDIRECT(ADDRESS(3+$AM283,11,,,"var")),NULL)</f>
        <v>0</v>
      </c>
      <c r="AX283" s="61" cm="1">
        <f t="array" aca="1" ref="AX283" ca="1">IF(INDIRECT(ADDRESS(3+$AM283,12,,,"var"))&lt;&gt;"Mg",INDIRECT(ADDRESS(3+$AM283,12,,,"var")),NULL)</f>
        <v>9.1999999999999993</v>
      </c>
      <c r="AY283" s="61" cm="1">
        <f t="array" aca="1" ref="AY283" ca="1">IF(INDIRECT(ADDRESS(3+$AM283,13,,,"var"))&lt;&gt;"&lt;=&gt;",INDIRECT(ADDRESS(3+$AM283,13,,,"var")),NULL)</f>
        <v>0</v>
      </c>
      <c r="AZ283" s="61" cm="1">
        <f t="array" aca="1" ref="AZ283" ca="1">IF(INDIRECT(ADDRESS(3+$AM283,14,,,"var"))&lt;&gt;"Be",INDIRECT(ADDRESS(3+$AM283,14,,,"var")),NULL)</f>
        <v>6.0000000000000001E-3</v>
      </c>
      <c r="BA283" s="61" cm="1">
        <f t="array" aca="1" ref="BA283" ca="1">IF(INDIRECT(ADDRESS(3+$AM283,15,,,"var"))&lt;&gt;"&lt;=&gt;",INDIRECT(ADDRESS(3+$AM283,15,,,"var")),NULL)</f>
        <v>0</v>
      </c>
      <c r="BB283" s="61" cm="1">
        <f t="array" aca="1" ref="BB283" ca="1">IF(INDIRECT(ADDRESS(3+$AM283,16,,,"var"))&lt;&gt;"Zn",INDIRECT(ADDRESS(3+$AM283,16,,,"var")),NULL)</f>
        <v>0.01</v>
      </c>
      <c r="BC283" s="61" cm="1">
        <f t="array" aca="1" ref="BC283" ca="1">IF(INDIRECT(ADDRESS(3+$AM283,17,,,"var"))&lt;&gt;"&lt;=&gt;",INDIRECT(ADDRESS(3+$AM283,17,,,"var")),NULL)</f>
        <v>0</v>
      </c>
      <c r="BD283" s="61" cm="1">
        <f t="array" aca="1" ref="BD283" ca="1">IF(INDIRECT(ADDRESS(3+$AM283,18,,,"var"))&lt;&gt;"Ti",INDIRECT(ADDRESS(3+$AM283,18,,,"var")),NULL)</f>
        <v>0.05</v>
      </c>
      <c r="BE283" s="64" cm="1">
        <f t="array" aca="1" ref="BE283" ca="1">IF(INDIRECT(ADDRESS(3+$AM283,19,,,"var"))&lt;&gt;"D10",INDIRECT(ADDRESS(3+$AM283,19,,,"var")),NULL)</f>
        <v>29.1</v>
      </c>
      <c r="BF283" s="64" cm="1">
        <f t="array" aca="1" ref="BF283" ca="1">IF(INDIRECT(ADDRESS(3+$AM283,20,,,"var"))&lt;&gt;"D50",INDIRECT(ADDRESS(3+$AM283,20,,,"var")),NULL)</f>
        <v>47</v>
      </c>
      <c r="BG283" s="64" cm="1">
        <f t="array" aca="1" ref="BG283" ca="1">IF(INDIRECT(ADDRESS(3+$AM283,21,,,"var"))&lt;&gt;"D90",INDIRECT(ADDRESS(3+$AM283,21,,,"var")),NULL)</f>
        <v>74.5</v>
      </c>
      <c r="BH283" s="64" cm="1">
        <f t="array" aca="1" ref="BH283" ca="1">IF(INDIRECT(ADDRESS(3+$AM283,22,,,"var"))&lt;&gt;"Carney Funnel (s/50g)",INDIRECT(ADDRESS(3+$AM283,22,,,"var")),NULL)</f>
        <v>16</v>
      </c>
      <c r="BI283" s="64" cm="1">
        <f t="array" aca="1" ref="BI283" ca="1">IF(INDIRECT(ADDRESS(3+$AM283,23,,,"var"))&lt;&gt;"Schuttdichte",INDIRECT(ADDRESS(3+$AM283,23,,,"var")),NULL)</f>
        <v>1.28</v>
      </c>
      <c r="BJ283" s="64" cm="1">
        <f t="array" aca="1" ref="BJ283" ca="1">IF(INDIRECT(ADDRESS(3+$AM283,24,,,"var"))&lt;&gt;"Klopfdichte",INDIRECT(ADDRESS(3+$AM283,24,,,"var")),NULL)</f>
        <v>1.61</v>
      </c>
      <c r="BK283" s="81" t="s">
        <v>108</v>
      </c>
      <c r="BM283" s="81"/>
      <c r="BO283"/>
    </row>
    <row r="284" spans="1:67">
      <c r="A284" s="6">
        <v>3</v>
      </c>
      <c r="B284" s="3">
        <f t="shared" si="10"/>
        <v>12</v>
      </c>
      <c r="C284" s="28" t="str">
        <f>var!Z$3</f>
        <v>Concept Laser m2</v>
      </c>
      <c r="D284" s="66" t="str">
        <f>var!AG$3</f>
        <v>Concept Laser parameter dev.</v>
      </c>
      <c r="E284" s="6">
        <v>375</v>
      </c>
      <c r="F284" s="6">
        <v>1300</v>
      </c>
      <c r="G284" s="6">
        <v>60</v>
      </c>
      <c r="H284" s="6">
        <v>0.08</v>
      </c>
      <c r="I284" s="81"/>
      <c r="J284" s="28" t="str">
        <f>var!AD$2</f>
        <v>Density cube</v>
      </c>
      <c r="K284" s="66"/>
      <c r="L284" s="12"/>
      <c r="M284" s="28" t="str">
        <f>var!AF$2</f>
        <v>Stripes</v>
      </c>
      <c r="N284" s="6">
        <v>375</v>
      </c>
      <c r="O284" s="6">
        <v>1300</v>
      </c>
      <c r="P284" s="12"/>
      <c r="Q284" s="6">
        <v>0.05</v>
      </c>
      <c r="R284" s="6">
        <v>80</v>
      </c>
      <c r="S284" s="6">
        <v>5</v>
      </c>
      <c r="T284" s="6">
        <v>1</v>
      </c>
      <c r="U284" s="6">
        <v>79</v>
      </c>
      <c r="V284" s="6">
        <v>0.1</v>
      </c>
      <c r="W284" s="6">
        <v>80</v>
      </c>
      <c r="X284" s="6">
        <v>0.09</v>
      </c>
      <c r="Y284" s="12"/>
      <c r="Z284" s="12"/>
      <c r="AA284" s="12"/>
      <c r="AB284" s="12"/>
      <c r="AC284" s="12"/>
      <c r="AD284" s="12"/>
      <c r="AE284" s="12">
        <v>1.7150000000000001</v>
      </c>
      <c r="AF284" s="12">
        <v>1.6869999999999976</v>
      </c>
      <c r="AG284" s="6">
        <v>4</v>
      </c>
      <c r="AH284" s="23">
        <f t="shared" si="8"/>
        <v>22.464000000000002</v>
      </c>
      <c r="AI284" s="23">
        <f t="shared" si="9"/>
        <v>60.096153846153847</v>
      </c>
      <c r="AJ284" s="12"/>
      <c r="AK284" s="15">
        <f>100-Tabelle1[[#This Row],[Porositaet Flaeche repolished IAPT]]</f>
        <v>98.313000000000002</v>
      </c>
      <c r="AL284" s="28" t="str" cm="1">
        <f t="array" aca="1" ref="AL284" ca="1">IF(INDIRECT(ADDRESS(3+AM284,2,,,"var"))&lt;&gt;"Name of powder",INDIRECT(ADDRESS(3+AM284,2,,,"var")),NULL)</f>
        <v>AlMgty80</v>
      </c>
      <c r="AM284" s="17">
        <v>2</v>
      </c>
      <c r="AN284" s="12">
        <v>2</v>
      </c>
      <c r="AO284" s="61" cm="1">
        <f t="array" aca="1" ref="AO284" ca="1">IF(INDIRECT(ADDRESS(3+$AM284,3,,,"var"))&lt;&gt;"&lt;=&gt;",INDIRECT(ADDRESS(3+$AM284,3,,,"var")),NULL)</f>
        <v>0</v>
      </c>
      <c r="AP284" s="61" cm="1">
        <f t="array" aca="1" ref="AP284" ca="1">IF(INDIRECT(ADDRESS(3+$AM284,4,,,"var"))&lt;&gt;"Si",INDIRECT(ADDRESS(3+$AM284,4,,,"var")),NULL)</f>
        <v>0.09</v>
      </c>
      <c r="AQ284" s="61" t="str" cm="1">
        <f t="array" aca="1" ref="AQ284" ca="1">IF(INDIRECT(ADDRESS(3+$AM284,5,,,"var"))&lt;&gt;"&lt;=&gt;",INDIRECT(ADDRESS(3+$AM284,5,,,"var")),NULL)</f>
        <v>&lt;</v>
      </c>
      <c r="AR284" s="61" cm="1">
        <f t="array" aca="1" ref="AR284" ca="1">IF(INDIRECT(ADDRESS(3+$AM284,6,,,"var"))&lt;&gt;"Fe",INDIRECT(ADDRESS(3+$AM284,6,,,"var")),NULL)</f>
        <v>0.01</v>
      </c>
      <c r="AS284" s="61" t="str" cm="1">
        <f t="array" aca="1" ref="AS284" ca="1">IF(INDIRECT(ADDRESS(3+$AM284,7,,,"var"))&lt;&gt;"&lt;=&gt;",INDIRECT(ADDRESS(3+$AM284,7,,,"var")),NULL)</f>
        <v>&lt;</v>
      </c>
      <c r="AT284" s="61" cm="1">
        <f t="array" aca="1" ref="AT284" ca="1">IF(INDIRECT(ADDRESS(3+$AM284,8,,,"var"))&lt;&gt;"Cu",INDIRECT(ADDRESS(3+$AM284,8,,,"var")),NULL)</f>
        <v>0.01</v>
      </c>
      <c r="AU284" s="61" t="str" cm="1">
        <f t="array" aca="1" ref="AU284" ca="1">IF(INDIRECT(ADDRESS(3+$AM284,9,,,"var"))&lt;&gt;"&lt;=&gt;",INDIRECT(ADDRESS(3+$AM284,9,,,"var")),NULL)</f>
        <v>&lt;</v>
      </c>
      <c r="AV284" s="61" cm="1">
        <f t="array" aca="1" ref="AV284" ca="1">IF(INDIRECT(ADDRESS(3+$AM284,10,,,"var"))&lt;&gt;"Mn",INDIRECT(ADDRESS(3+$AM284,10,,,"var")),NULL)</f>
        <v>0.01</v>
      </c>
      <c r="AW284" s="61" cm="1">
        <f t="array" aca="1" ref="AW284" ca="1">IF(INDIRECT(ADDRESS(3+$AM284,11,,,"var"))&lt;&gt;"&lt;=&gt;",INDIRECT(ADDRESS(3+$AM284,11,,,"var")),NULL)</f>
        <v>0</v>
      </c>
      <c r="AX284" s="61" cm="1">
        <f t="array" aca="1" ref="AX284" ca="1">IF(INDIRECT(ADDRESS(3+$AM284,12,,,"var"))&lt;&gt;"Mg",INDIRECT(ADDRESS(3+$AM284,12,,,"var")),NULL)</f>
        <v>9.1999999999999993</v>
      </c>
      <c r="AY284" s="61" cm="1">
        <f t="array" aca="1" ref="AY284" ca="1">IF(INDIRECT(ADDRESS(3+$AM284,13,,,"var"))&lt;&gt;"&lt;=&gt;",INDIRECT(ADDRESS(3+$AM284,13,,,"var")),NULL)</f>
        <v>0</v>
      </c>
      <c r="AZ284" s="61" cm="1">
        <f t="array" aca="1" ref="AZ284" ca="1">IF(INDIRECT(ADDRESS(3+$AM284,14,,,"var"))&lt;&gt;"Be",INDIRECT(ADDRESS(3+$AM284,14,,,"var")),NULL)</f>
        <v>6.0000000000000001E-3</v>
      </c>
      <c r="BA284" s="61" cm="1">
        <f t="array" aca="1" ref="BA284" ca="1">IF(INDIRECT(ADDRESS(3+$AM284,15,,,"var"))&lt;&gt;"&lt;=&gt;",INDIRECT(ADDRESS(3+$AM284,15,,,"var")),NULL)</f>
        <v>0</v>
      </c>
      <c r="BB284" s="61" cm="1">
        <f t="array" aca="1" ref="BB284" ca="1">IF(INDIRECT(ADDRESS(3+$AM284,16,,,"var"))&lt;&gt;"Zn",INDIRECT(ADDRESS(3+$AM284,16,,,"var")),NULL)</f>
        <v>0.01</v>
      </c>
      <c r="BC284" s="61" cm="1">
        <f t="array" aca="1" ref="BC284" ca="1">IF(INDIRECT(ADDRESS(3+$AM284,17,,,"var"))&lt;&gt;"&lt;=&gt;",INDIRECT(ADDRESS(3+$AM284,17,,,"var")),NULL)</f>
        <v>0</v>
      </c>
      <c r="BD284" s="61" cm="1">
        <f t="array" aca="1" ref="BD284" ca="1">IF(INDIRECT(ADDRESS(3+$AM284,18,,,"var"))&lt;&gt;"Ti",INDIRECT(ADDRESS(3+$AM284,18,,,"var")),NULL)</f>
        <v>0.05</v>
      </c>
      <c r="BE284" s="64" cm="1">
        <f t="array" aca="1" ref="BE284" ca="1">IF(INDIRECT(ADDRESS(3+$AM284,19,,,"var"))&lt;&gt;"D10",INDIRECT(ADDRESS(3+$AM284,19,,,"var")),NULL)</f>
        <v>29.1</v>
      </c>
      <c r="BF284" s="64" cm="1">
        <f t="array" aca="1" ref="BF284" ca="1">IF(INDIRECT(ADDRESS(3+$AM284,20,,,"var"))&lt;&gt;"D50",INDIRECT(ADDRESS(3+$AM284,20,,,"var")),NULL)</f>
        <v>47</v>
      </c>
      <c r="BG284" s="64" cm="1">
        <f t="array" aca="1" ref="BG284" ca="1">IF(INDIRECT(ADDRESS(3+$AM284,21,,,"var"))&lt;&gt;"D90",INDIRECT(ADDRESS(3+$AM284,21,,,"var")),NULL)</f>
        <v>74.5</v>
      </c>
      <c r="BH284" s="64" cm="1">
        <f t="array" aca="1" ref="BH284" ca="1">IF(INDIRECT(ADDRESS(3+$AM284,22,,,"var"))&lt;&gt;"Carney Funnel (s/50g)",INDIRECT(ADDRESS(3+$AM284,22,,,"var")),NULL)</f>
        <v>16</v>
      </c>
      <c r="BI284" s="64" cm="1">
        <f t="array" aca="1" ref="BI284" ca="1">IF(INDIRECT(ADDRESS(3+$AM284,23,,,"var"))&lt;&gt;"Schuttdichte",INDIRECT(ADDRESS(3+$AM284,23,,,"var")),NULL)</f>
        <v>1.28</v>
      </c>
      <c r="BJ284" s="64" cm="1">
        <f t="array" aca="1" ref="BJ284" ca="1">IF(INDIRECT(ADDRESS(3+$AM284,24,,,"var"))&lt;&gt;"Klopfdichte",INDIRECT(ADDRESS(3+$AM284,24,,,"var")),NULL)</f>
        <v>1.61</v>
      </c>
      <c r="BK284" s="81" t="s">
        <v>108</v>
      </c>
      <c r="BM284" s="81"/>
      <c r="BO284"/>
    </row>
    <row r="285" spans="1:67">
      <c r="A285" s="6">
        <v>3</v>
      </c>
      <c r="B285" s="3">
        <f t="shared" si="10"/>
        <v>13</v>
      </c>
      <c r="C285" s="81" t="str">
        <f>var!Z$3</f>
        <v>Concept Laser m2</v>
      </c>
      <c r="D285" s="81" t="str">
        <f>var!AG$3</f>
        <v>Concept Laser parameter dev.</v>
      </c>
      <c r="E285" s="6">
        <v>375</v>
      </c>
      <c r="F285" s="6">
        <v>1300</v>
      </c>
      <c r="G285" s="6">
        <v>60</v>
      </c>
      <c r="H285" s="6">
        <v>0.08</v>
      </c>
      <c r="I285" s="81"/>
      <c r="J285" s="81" t="str">
        <f>var!AD$2</f>
        <v>Density cube</v>
      </c>
      <c r="K285" s="81"/>
      <c r="L285" s="12"/>
      <c r="M285" s="81" t="str">
        <f>var!AF$2</f>
        <v>Stripes</v>
      </c>
      <c r="N285" s="6">
        <v>375</v>
      </c>
      <c r="O285" s="6">
        <v>1300</v>
      </c>
      <c r="P285" s="12"/>
      <c r="Q285" s="6">
        <v>0.05</v>
      </c>
      <c r="R285" s="6">
        <v>80</v>
      </c>
      <c r="S285" s="6">
        <v>5</v>
      </c>
      <c r="T285" s="6">
        <v>1</v>
      </c>
      <c r="U285" s="6">
        <v>79</v>
      </c>
      <c r="V285" s="6">
        <v>0.1</v>
      </c>
      <c r="W285" s="6">
        <v>80</v>
      </c>
      <c r="X285" s="6">
        <v>0.09</v>
      </c>
      <c r="Y285" s="12"/>
      <c r="Z285" s="12"/>
      <c r="AA285" s="12"/>
      <c r="AB285" s="12"/>
      <c r="AC285" s="12"/>
      <c r="AD285" s="12"/>
      <c r="AE285" s="12">
        <v>1.7789999999999999</v>
      </c>
      <c r="AF285" s="12">
        <v>1.625</v>
      </c>
      <c r="AG285" s="6">
        <v>3</v>
      </c>
      <c r="AH285" s="81">
        <f t="shared" si="8"/>
        <v>22.464000000000002</v>
      </c>
      <c r="AI285" s="81">
        <f t="shared" si="9"/>
        <v>60.096153846153847</v>
      </c>
      <c r="AJ285" s="12"/>
      <c r="AK285" s="15">
        <f>100-Tabelle1[[#This Row],[Porositaet Flaeche repolished IAPT]]</f>
        <v>98.375</v>
      </c>
      <c r="AL285" s="28" t="str" cm="1">
        <f t="array" aca="1" ref="AL285" ca="1">IF(INDIRECT(ADDRESS(3+AM285,2,,,"var"))&lt;&gt;"Name of powder",INDIRECT(ADDRESS(3+AM285,2,,,"var")),NULL)</f>
        <v>AlMgty80</v>
      </c>
      <c r="AM285" s="17">
        <v>2</v>
      </c>
      <c r="AN285" s="12">
        <v>2</v>
      </c>
      <c r="AO285" s="61" cm="1">
        <f t="array" aca="1" ref="AO285" ca="1">IF(INDIRECT(ADDRESS(3+$AM285,3,,,"var"))&lt;&gt;"&lt;=&gt;",INDIRECT(ADDRESS(3+$AM285,3,,,"var")),NULL)</f>
        <v>0</v>
      </c>
      <c r="AP285" s="61" cm="1">
        <f t="array" aca="1" ref="AP285" ca="1">IF(INDIRECT(ADDRESS(3+$AM285,4,,,"var"))&lt;&gt;"Si",INDIRECT(ADDRESS(3+$AM285,4,,,"var")),NULL)</f>
        <v>0.09</v>
      </c>
      <c r="AQ285" s="61" t="str" cm="1">
        <f t="array" aca="1" ref="AQ285" ca="1">IF(INDIRECT(ADDRESS(3+$AM285,5,,,"var"))&lt;&gt;"&lt;=&gt;",INDIRECT(ADDRESS(3+$AM285,5,,,"var")),NULL)</f>
        <v>&lt;</v>
      </c>
      <c r="AR285" s="61" cm="1">
        <f t="array" aca="1" ref="AR285" ca="1">IF(INDIRECT(ADDRESS(3+$AM285,6,,,"var"))&lt;&gt;"Fe",INDIRECT(ADDRESS(3+$AM285,6,,,"var")),NULL)</f>
        <v>0.01</v>
      </c>
      <c r="AS285" s="61" t="str" cm="1">
        <f t="array" aca="1" ref="AS285" ca="1">IF(INDIRECT(ADDRESS(3+$AM285,7,,,"var"))&lt;&gt;"&lt;=&gt;",INDIRECT(ADDRESS(3+$AM285,7,,,"var")),NULL)</f>
        <v>&lt;</v>
      </c>
      <c r="AT285" s="61" cm="1">
        <f t="array" aca="1" ref="AT285" ca="1">IF(INDIRECT(ADDRESS(3+$AM285,8,,,"var"))&lt;&gt;"Cu",INDIRECT(ADDRESS(3+$AM285,8,,,"var")),NULL)</f>
        <v>0.01</v>
      </c>
      <c r="AU285" s="61" t="str" cm="1">
        <f t="array" aca="1" ref="AU285" ca="1">IF(INDIRECT(ADDRESS(3+$AM285,9,,,"var"))&lt;&gt;"&lt;=&gt;",INDIRECT(ADDRESS(3+$AM285,9,,,"var")),NULL)</f>
        <v>&lt;</v>
      </c>
      <c r="AV285" s="61" cm="1">
        <f t="array" aca="1" ref="AV285" ca="1">IF(INDIRECT(ADDRESS(3+$AM285,10,,,"var"))&lt;&gt;"Mn",INDIRECT(ADDRESS(3+$AM285,10,,,"var")),NULL)</f>
        <v>0.01</v>
      </c>
      <c r="AW285" s="61" cm="1">
        <f t="array" aca="1" ref="AW285" ca="1">IF(INDIRECT(ADDRESS(3+$AM285,11,,,"var"))&lt;&gt;"&lt;=&gt;",INDIRECT(ADDRESS(3+$AM285,11,,,"var")),NULL)</f>
        <v>0</v>
      </c>
      <c r="AX285" s="61" cm="1">
        <f t="array" aca="1" ref="AX285" ca="1">IF(INDIRECT(ADDRESS(3+$AM285,12,,,"var"))&lt;&gt;"Mg",INDIRECT(ADDRESS(3+$AM285,12,,,"var")),NULL)</f>
        <v>9.1999999999999993</v>
      </c>
      <c r="AY285" s="61" cm="1">
        <f t="array" aca="1" ref="AY285" ca="1">IF(INDIRECT(ADDRESS(3+$AM285,13,,,"var"))&lt;&gt;"&lt;=&gt;",INDIRECT(ADDRESS(3+$AM285,13,,,"var")),NULL)</f>
        <v>0</v>
      </c>
      <c r="AZ285" s="61" cm="1">
        <f t="array" aca="1" ref="AZ285" ca="1">IF(INDIRECT(ADDRESS(3+$AM285,14,,,"var"))&lt;&gt;"Be",INDIRECT(ADDRESS(3+$AM285,14,,,"var")),NULL)</f>
        <v>6.0000000000000001E-3</v>
      </c>
      <c r="BA285" s="61" cm="1">
        <f t="array" aca="1" ref="BA285" ca="1">IF(INDIRECT(ADDRESS(3+$AM285,15,,,"var"))&lt;&gt;"&lt;=&gt;",INDIRECT(ADDRESS(3+$AM285,15,,,"var")),NULL)</f>
        <v>0</v>
      </c>
      <c r="BB285" s="61" cm="1">
        <f t="array" aca="1" ref="BB285" ca="1">IF(INDIRECT(ADDRESS(3+$AM285,16,,,"var"))&lt;&gt;"Zn",INDIRECT(ADDRESS(3+$AM285,16,,,"var")),NULL)</f>
        <v>0.01</v>
      </c>
      <c r="BC285" s="61" cm="1">
        <f t="array" aca="1" ref="BC285" ca="1">IF(INDIRECT(ADDRESS(3+$AM285,17,,,"var"))&lt;&gt;"&lt;=&gt;",INDIRECT(ADDRESS(3+$AM285,17,,,"var")),NULL)</f>
        <v>0</v>
      </c>
      <c r="BD285" s="61" cm="1">
        <f t="array" aca="1" ref="BD285" ca="1">IF(INDIRECT(ADDRESS(3+$AM285,18,,,"var"))&lt;&gt;"Ti",INDIRECT(ADDRESS(3+$AM285,18,,,"var")),NULL)</f>
        <v>0.05</v>
      </c>
      <c r="BE285" s="64" cm="1">
        <f t="array" aca="1" ref="BE285" ca="1">IF(INDIRECT(ADDRESS(3+$AM285,19,,,"var"))&lt;&gt;"D10",INDIRECT(ADDRESS(3+$AM285,19,,,"var")),NULL)</f>
        <v>29.1</v>
      </c>
      <c r="BF285" s="64" cm="1">
        <f t="array" aca="1" ref="BF285" ca="1">IF(INDIRECT(ADDRESS(3+$AM285,20,,,"var"))&lt;&gt;"D50",INDIRECT(ADDRESS(3+$AM285,20,,,"var")),NULL)</f>
        <v>47</v>
      </c>
      <c r="BG285" s="64" cm="1">
        <f t="array" aca="1" ref="BG285" ca="1">IF(INDIRECT(ADDRESS(3+$AM285,21,,,"var"))&lt;&gt;"D90",INDIRECT(ADDRESS(3+$AM285,21,,,"var")),NULL)</f>
        <v>74.5</v>
      </c>
      <c r="BH285" s="64" cm="1">
        <f t="array" aca="1" ref="BH285" ca="1">IF(INDIRECT(ADDRESS(3+$AM285,22,,,"var"))&lt;&gt;"Carney Funnel (s/50g)",INDIRECT(ADDRESS(3+$AM285,22,,,"var")),NULL)</f>
        <v>16</v>
      </c>
      <c r="BI285" s="64" cm="1">
        <f t="array" aca="1" ref="BI285" ca="1">IF(INDIRECT(ADDRESS(3+$AM285,23,,,"var"))&lt;&gt;"Schuttdichte",INDIRECT(ADDRESS(3+$AM285,23,,,"var")),NULL)</f>
        <v>1.28</v>
      </c>
      <c r="BJ285" s="64" cm="1">
        <f t="array" aca="1" ref="BJ285" ca="1">IF(INDIRECT(ADDRESS(3+$AM285,24,,,"var"))&lt;&gt;"Klopfdichte",INDIRECT(ADDRESS(3+$AM285,24,,,"var")),NULL)</f>
        <v>1.61</v>
      </c>
      <c r="BK285" s="81" t="s">
        <v>108</v>
      </c>
      <c r="BM285" s="81"/>
      <c r="BO285"/>
    </row>
    <row r="286" spans="1:67">
      <c r="A286" s="6">
        <v>3</v>
      </c>
      <c r="B286" s="3">
        <f t="shared" si="10"/>
        <v>14</v>
      </c>
      <c r="C286" s="28" t="str">
        <f>var!Z$3</f>
        <v>Concept Laser m2</v>
      </c>
      <c r="D286" s="66" t="str">
        <f>var!AG$3</f>
        <v>Concept Laser parameter dev.</v>
      </c>
      <c r="E286" s="6">
        <v>375</v>
      </c>
      <c r="F286" s="6">
        <v>1300</v>
      </c>
      <c r="G286" s="6">
        <v>60</v>
      </c>
      <c r="H286" s="6">
        <v>0.08</v>
      </c>
      <c r="I286" s="81"/>
      <c r="J286" s="28" t="str">
        <f>var!AD$2</f>
        <v>Density cube</v>
      </c>
      <c r="K286" s="66"/>
      <c r="L286" s="12"/>
      <c r="M286" s="28" t="str">
        <f>var!AF$2</f>
        <v>Stripes</v>
      </c>
      <c r="N286" s="6">
        <v>375</v>
      </c>
      <c r="O286" s="6">
        <v>1300</v>
      </c>
      <c r="P286" s="12"/>
      <c r="Q286" s="6">
        <v>0.05</v>
      </c>
      <c r="R286" s="6">
        <v>80</v>
      </c>
      <c r="S286" s="6">
        <v>5</v>
      </c>
      <c r="T286" s="6">
        <v>1</v>
      </c>
      <c r="U286" s="6">
        <v>79</v>
      </c>
      <c r="V286" s="6">
        <v>0.1</v>
      </c>
      <c r="W286" s="6">
        <v>80</v>
      </c>
      <c r="X286" s="6">
        <v>0.09</v>
      </c>
      <c r="Y286" s="12"/>
      <c r="Z286" s="12"/>
      <c r="AA286" s="12"/>
      <c r="AB286" s="12"/>
      <c r="AC286" s="12"/>
      <c r="AD286" s="12"/>
      <c r="AE286" s="12">
        <v>2.0379999999999998</v>
      </c>
      <c r="AF286" s="12">
        <v>1.5619999999999976</v>
      </c>
      <c r="AG286" s="6">
        <v>4</v>
      </c>
      <c r="AH286" s="23">
        <f t="shared" si="8"/>
        <v>22.464000000000002</v>
      </c>
      <c r="AI286" s="23">
        <f t="shared" si="9"/>
        <v>60.096153846153847</v>
      </c>
      <c r="AJ286" s="12"/>
      <c r="AK286" s="15">
        <f>100-Tabelle1[[#This Row],[Porositaet Flaeche repolished IAPT]]</f>
        <v>98.438000000000002</v>
      </c>
      <c r="AL286" s="28" t="str" cm="1">
        <f t="array" aca="1" ref="AL286" ca="1">IF(INDIRECT(ADDRESS(3+AM286,2,,,"var"))&lt;&gt;"Name of powder",INDIRECT(ADDRESS(3+AM286,2,,,"var")),NULL)</f>
        <v>AlMgty80</v>
      </c>
      <c r="AM286" s="17">
        <v>2</v>
      </c>
      <c r="AN286" s="12">
        <v>2</v>
      </c>
      <c r="AO286" s="61" cm="1">
        <f t="array" aca="1" ref="AO286" ca="1">IF(INDIRECT(ADDRESS(3+$AM286,3,,,"var"))&lt;&gt;"&lt;=&gt;",INDIRECT(ADDRESS(3+$AM286,3,,,"var")),NULL)</f>
        <v>0</v>
      </c>
      <c r="AP286" s="61" cm="1">
        <f t="array" aca="1" ref="AP286" ca="1">IF(INDIRECT(ADDRESS(3+$AM286,4,,,"var"))&lt;&gt;"Si",INDIRECT(ADDRESS(3+$AM286,4,,,"var")),NULL)</f>
        <v>0.09</v>
      </c>
      <c r="AQ286" s="61" t="str" cm="1">
        <f t="array" aca="1" ref="AQ286" ca="1">IF(INDIRECT(ADDRESS(3+$AM286,5,,,"var"))&lt;&gt;"&lt;=&gt;",INDIRECT(ADDRESS(3+$AM286,5,,,"var")),NULL)</f>
        <v>&lt;</v>
      </c>
      <c r="AR286" s="61" cm="1">
        <f t="array" aca="1" ref="AR286" ca="1">IF(INDIRECT(ADDRESS(3+$AM286,6,,,"var"))&lt;&gt;"Fe",INDIRECT(ADDRESS(3+$AM286,6,,,"var")),NULL)</f>
        <v>0.01</v>
      </c>
      <c r="AS286" s="61" t="str" cm="1">
        <f t="array" aca="1" ref="AS286" ca="1">IF(INDIRECT(ADDRESS(3+$AM286,7,,,"var"))&lt;&gt;"&lt;=&gt;",INDIRECT(ADDRESS(3+$AM286,7,,,"var")),NULL)</f>
        <v>&lt;</v>
      </c>
      <c r="AT286" s="61" cm="1">
        <f t="array" aca="1" ref="AT286" ca="1">IF(INDIRECT(ADDRESS(3+$AM286,8,,,"var"))&lt;&gt;"Cu",INDIRECT(ADDRESS(3+$AM286,8,,,"var")),NULL)</f>
        <v>0.01</v>
      </c>
      <c r="AU286" s="61" t="str" cm="1">
        <f t="array" aca="1" ref="AU286" ca="1">IF(INDIRECT(ADDRESS(3+$AM286,9,,,"var"))&lt;&gt;"&lt;=&gt;",INDIRECT(ADDRESS(3+$AM286,9,,,"var")),NULL)</f>
        <v>&lt;</v>
      </c>
      <c r="AV286" s="61" cm="1">
        <f t="array" aca="1" ref="AV286" ca="1">IF(INDIRECT(ADDRESS(3+$AM286,10,,,"var"))&lt;&gt;"Mn",INDIRECT(ADDRESS(3+$AM286,10,,,"var")),NULL)</f>
        <v>0.01</v>
      </c>
      <c r="AW286" s="61" cm="1">
        <f t="array" aca="1" ref="AW286" ca="1">IF(INDIRECT(ADDRESS(3+$AM286,11,,,"var"))&lt;&gt;"&lt;=&gt;",INDIRECT(ADDRESS(3+$AM286,11,,,"var")),NULL)</f>
        <v>0</v>
      </c>
      <c r="AX286" s="61" cm="1">
        <f t="array" aca="1" ref="AX286" ca="1">IF(INDIRECT(ADDRESS(3+$AM286,12,,,"var"))&lt;&gt;"Mg",INDIRECT(ADDRESS(3+$AM286,12,,,"var")),NULL)</f>
        <v>9.1999999999999993</v>
      </c>
      <c r="AY286" s="61" cm="1">
        <f t="array" aca="1" ref="AY286" ca="1">IF(INDIRECT(ADDRESS(3+$AM286,13,,,"var"))&lt;&gt;"&lt;=&gt;",INDIRECT(ADDRESS(3+$AM286,13,,,"var")),NULL)</f>
        <v>0</v>
      </c>
      <c r="AZ286" s="61" cm="1">
        <f t="array" aca="1" ref="AZ286" ca="1">IF(INDIRECT(ADDRESS(3+$AM286,14,,,"var"))&lt;&gt;"Be",INDIRECT(ADDRESS(3+$AM286,14,,,"var")),NULL)</f>
        <v>6.0000000000000001E-3</v>
      </c>
      <c r="BA286" s="61" cm="1">
        <f t="array" aca="1" ref="BA286" ca="1">IF(INDIRECT(ADDRESS(3+$AM286,15,,,"var"))&lt;&gt;"&lt;=&gt;",INDIRECT(ADDRESS(3+$AM286,15,,,"var")),NULL)</f>
        <v>0</v>
      </c>
      <c r="BB286" s="61" cm="1">
        <f t="array" aca="1" ref="BB286" ca="1">IF(INDIRECT(ADDRESS(3+$AM286,16,,,"var"))&lt;&gt;"Zn",INDIRECT(ADDRESS(3+$AM286,16,,,"var")),NULL)</f>
        <v>0.01</v>
      </c>
      <c r="BC286" s="61" cm="1">
        <f t="array" aca="1" ref="BC286" ca="1">IF(INDIRECT(ADDRESS(3+$AM286,17,,,"var"))&lt;&gt;"&lt;=&gt;",INDIRECT(ADDRESS(3+$AM286,17,,,"var")),NULL)</f>
        <v>0</v>
      </c>
      <c r="BD286" s="61" cm="1">
        <f t="array" aca="1" ref="BD286" ca="1">IF(INDIRECT(ADDRESS(3+$AM286,18,,,"var"))&lt;&gt;"Ti",INDIRECT(ADDRESS(3+$AM286,18,,,"var")),NULL)</f>
        <v>0.05</v>
      </c>
      <c r="BE286" s="64" cm="1">
        <f t="array" aca="1" ref="BE286" ca="1">IF(INDIRECT(ADDRESS(3+$AM286,19,,,"var"))&lt;&gt;"D10",INDIRECT(ADDRESS(3+$AM286,19,,,"var")),NULL)</f>
        <v>29.1</v>
      </c>
      <c r="BF286" s="64" cm="1">
        <f t="array" aca="1" ref="BF286" ca="1">IF(INDIRECT(ADDRESS(3+$AM286,20,,,"var"))&lt;&gt;"D50",INDIRECT(ADDRESS(3+$AM286,20,,,"var")),NULL)</f>
        <v>47</v>
      </c>
      <c r="BG286" s="64" cm="1">
        <f t="array" aca="1" ref="BG286" ca="1">IF(INDIRECT(ADDRESS(3+$AM286,21,,,"var"))&lt;&gt;"D90",INDIRECT(ADDRESS(3+$AM286,21,,,"var")),NULL)</f>
        <v>74.5</v>
      </c>
      <c r="BH286" s="64" cm="1">
        <f t="array" aca="1" ref="BH286" ca="1">IF(INDIRECT(ADDRESS(3+$AM286,22,,,"var"))&lt;&gt;"Carney Funnel (s/50g)",INDIRECT(ADDRESS(3+$AM286,22,,,"var")),NULL)</f>
        <v>16</v>
      </c>
      <c r="BI286" s="64" cm="1">
        <f t="array" aca="1" ref="BI286" ca="1">IF(INDIRECT(ADDRESS(3+$AM286,23,,,"var"))&lt;&gt;"Schuttdichte",INDIRECT(ADDRESS(3+$AM286,23,,,"var")),NULL)</f>
        <v>1.28</v>
      </c>
      <c r="BJ286" s="64" cm="1">
        <f t="array" aca="1" ref="BJ286" ca="1">IF(INDIRECT(ADDRESS(3+$AM286,24,,,"var"))&lt;&gt;"Klopfdichte",INDIRECT(ADDRESS(3+$AM286,24,,,"var")),NULL)</f>
        <v>1.61</v>
      </c>
      <c r="BK286" s="81" t="s">
        <v>108</v>
      </c>
      <c r="BM286"/>
      <c r="BO286"/>
    </row>
    <row r="287" spans="1:67">
      <c r="A287" s="6">
        <v>3</v>
      </c>
      <c r="B287" s="3">
        <f t="shared" si="10"/>
        <v>15</v>
      </c>
      <c r="C287" s="28" t="str">
        <f>var!Z$3</f>
        <v>Concept Laser m2</v>
      </c>
      <c r="D287" s="66" t="str">
        <f>var!AG$3</f>
        <v>Concept Laser parameter dev.</v>
      </c>
      <c r="E287" s="6">
        <v>375</v>
      </c>
      <c r="F287" s="6">
        <v>1300</v>
      </c>
      <c r="G287" s="6">
        <v>60</v>
      </c>
      <c r="H287" s="6">
        <v>0.08</v>
      </c>
      <c r="I287" s="81"/>
      <c r="J287" s="28" t="str">
        <f>var!AD$2</f>
        <v>Density cube</v>
      </c>
      <c r="K287" s="66"/>
      <c r="L287" s="12"/>
      <c r="M287" s="28" t="str">
        <f>var!AF$2</f>
        <v>Stripes</v>
      </c>
      <c r="N287" s="6">
        <v>375</v>
      </c>
      <c r="O287" s="6">
        <v>1300</v>
      </c>
      <c r="P287" s="12"/>
      <c r="Q287" s="6">
        <v>0.05</v>
      </c>
      <c r="R287" s="6">
        <v>80</v>
      </c>
      <c r="S287" s="6">
        <v>5</v>
      </c>
      <c r="T287" s="6">
        <v>1</v>
      </c>
      <c r="U287" s="6">
        <v>79</v>
      </c>
      <c r="V287" s="6">
        <v>0.1</v>
      </c>
      <c r="W287" s="6">
        <v>80</v>
      </c>
      <c r="X287" s="6">
        <v>0.09</v>
      </c>
      <c r="Y287" s="12"/>
      <c r="Z287" s="12"/>
      <c r="AA287" s="12"/>
      <c r="AB287" s="12"/>
      <c r="AC287" s="12"/>
      <c r="AD287" s="12"/>
      <c r="AE287" s="12">
        <v>2.363</v>
      </c>
      <c r="AF287" s="12">
        <v>1.9449999999999932</v>
      </c>
      <c r="AG287" s="6">
        <v>5</v>
      </c>
      <c r="AH287" s="23">
        <f t="shared" si="8"/>
        <v>22.464000000000002</v>
      </c>
      <c r="AI287" s="23">
        <f t="shared" si="9"/>
        <v>60.096153846153847</v>
      </c>
      <c r="AJ287" s="12"/>
      <c r="AK287" s="15">
        <f>100-Tabelle1[[#This Row],[Porositaet Flaeche repolished IAPT]]</f>
        <v>98.055000000000007</v>
      </c>
      <c r="AL287" s="28" t="str" cm="1">
        <f t="array" aca="1" ref="AL287" ca="1">IF(INDIRECT(ADDRESS(3+AM287,2,,,"var"))&lt;&gt;"Name of powder",INDIRECT(ADDRESS(3+AM287,2,,,"var")),NULL)</f>
        <v>AlMgty80</v>
      </c>
      <c r="AM287" s="17">
        <v>2</v>
      </c>
      <c r="AN287" s="12">
        <v>2</v>
      </c>
      <c r="AO287" s="61" cm="1">
        <f t="array" aca="1" ref="AO287" ca="1">IF(INDIRECT(ADDRESS(3+$AM287,3,,,"var"))&lt;&gt;"&lt;=&gt;",INDIRECT(ADDRESS(3+$AM287,3,,,"var")),NULL)</f>
        <v>0</v>
      </c>
      <c r="AP287" s="61" cm="1">
        <f t="array" aca="1" ref="AP287" ca="1">IF(INDIRECT(ADDRESS(3+$AM287,4,,,"var"))&lt;&gt;"Si",INDIRECT(ADDRESS(3+$AM287,4,,,"var")),NULL)</f>
        <v>0.09</v>
      </c>
      <c r="AQ287" s="61" t="str" cm="1">
        <f t="array" aca="1" ref="AQ287" ca="1">IF(INDIRECT(ADDRESS(3+$AM287,5,,,"var"))&lt;&gt;"&lt;=&gt;",INDIRECT(ADDRESS(3+$AM287,5,,,"var")),NULL)</f>
        <v>&lt;</v>
      </c>
      <c r="AR287" s="61" cm="1">
        <f t="array" aca="1" ref="AR287" ca="1">IF(INDIRECT(ADDRESS(3+$AM287,6,,,"var"))&lt;&gt;"Fe",INDIRECT(ADDRESS(3+$AM287,6,,,"var")),NULL)</f>
        <v>0.01</v>
      </c>
      <c r="AS287" s="61" t="str" cm="1">
        <f t="array" aca="1" ref="AS287" ca="1">IF(INDIRECT(ADDRESS(3+$AM287,7,,,"var"))&lt;&gt;"&lt;=&gt;",INDIRECT(ADDRESS(3+$AM287,7,,,"var")),NULL)</f>
        <v>&lt;</v>
      </c>
      <c r="AT287" s="61" cm="1">
        <f t="array" aca="1" ref="AT287" ca="1">IF(INDIRECT(ADDRESS(3+$AM287,8,,,"var"))&lt;&gt;"Cu",INDIRECT(ADDRESS(3+$AM287,8,,,"var")),NULL)</f>
        <v>0.01</v>
      </c>
      <c r="AU287" s="61" t="str" cm="1">
        <f t="array" aca="1" ref="AU287" ca="1">IF(INDIRECT(ADDRESS(3+$AM287,9,,,"var"))&lt;&gt;"&lt;=&gt;",INDIRECT(ADDRESS(3+$AM287,9,,,"var")),NULL)</f>
        <v>&lt;</v>
      </c>
      <c r="AV287" s="61" cm="1">
        <f t="array" aca="1" ref="AV287" ca="1">IF(INDIRECT(ADDRESS(3+$AM287,10,,,"var"))&lt;&gt;"Mn",INDIRECT(ADDRESS(3+$AM287,10,,,"var")),NULL)</f>
        <v>0.01</v>
      </c>
      <c r="AW287" s="61" cm="1">
        <f t="array" aca="1" ref="AW287" ca="1">IF(INDIRECT(ADDRESS(3+$AM287,11,,,"var"))&lt;&gt;"&lt;=&gt;",INDIRECT(ADDRESS(3+$AM287,11,,,"var")),NULL)</f>
        <v>0</v>
      </c>
      <c r="AX287" s="61" cm="1">
        <f t="array" aca="1" ref="AX287" ca="1">IF(INDIRECT(ADDRESS(3+$AM287,12,,,"var"))&lt;&gt;"Mg",INDIRECT(ADDRESS(3+$AM287,12,,,"var")),NULL)</f>
        <v>9.1999999999999993</v>
      </c>
      <c r="AY287" s="61" cm="1">
        <f t="array" aca="1" ref="AY287" ca="1">IF(INDIRECT(ADDRESS(3+$AM287,13,,,"var"))&lt;&gt;"&lt;=&gt;",INDIRECT(ADDRESS(3+$AM287,13,,,"var")),NULL)</f>
        <v>0</v>
      </c>
      <c r="AZ287" s="61" cm="1">
        <f t="array" aca="1" ref="AZ287" ca="1">IF(INDIRECT(ADDRESS(3+$AM287,14,,,"var"))&lt;&gt;"Be",INDIRECT(ADDRESS(3+$AM287,14,,,"var")),NULL)</f>
        <v>6.0000000000000001E-3</v>
      </c>
      <c r="BA287" s="61" cm="1">
        <f t="array" aca="1" ref="BA287" ca="1">IF(INDIRECT(ADDRESS(3+$AM287,15,,,"var"))&lt;&gt;"&lt;=&gt;",INDIRECT(ADDRESS(3+$AM287,15,,,"var")),NULL)</f>
        <v>0</v>
      </c>
      <c r="BB287" s="61" cm="1">
        <f t="array" aca="1" ref="BB287" ca="1">IF(INDIRECT(ADDRESS(3+$AM287,16,,,"var"))&lt;&gt;"Zn",INDIRECT(ADDRESS(3+$AM287,16,,,"var")),NULL)</f>
        <v>0.01</v>
      </c>
      <c r="BC287" s="61" cm="1">
        <f t="array" aca="1" ref="BC287" ca="1">IF(INDIRECT(ADDRESS(3+$AM287,17,,,"var"))&lt;&gt;"&lt;=&gt;",INDIRECT(ADDRESS(3+$AM287,17,,,"var")),NULL)</f>
        <v>0</v>
      </c>
      <c r="BD287" s="61" cm="1">
        <f t="array" aca="1" ref="BD287" ca="1">IF(INDIRECT(ADDRESS(3+$AM287,18,,,"var"))&lt;&gt;"Ti",INDIRECT(ADDRESS(3+$AM287,18,,,"var")),NULL)</f>
        <v>0.05</v>
      </c>
      <c r="BE287" s="64" cm="1">
        <f t="array" aca="1" ref="BE287" ca="1">IF(INDIRECT(ADDRESS(3+$AM287,19,,,"var"))&lt;&gt;"D10",INDIRECT(ADDRESS(3+$AM287,19,,,"var")),NULL)</f>
        <v>29.1</v>
      </c>
      <c r="BF287" s="64" cm="1">
        <f t="array" aca="1" ref="BF287" ca="1">IF(INDIRECT(ADDRESS(3+$AM287,20,,,"var"))&lt;&gt;"D50",INDIRECT(ADDRESS(3+$AM287,20,,,"var")),NULL)</f>
        <v>47</v>
      </c>
      <c r="BG287" s="64" cm="1">
        <f t="array" aca="1" ref="BG287" ca="1">IF(INDIRECT(ADDRESS(3+$AM287,21,,,"var"))&lt;&gt;"D90",INDIRECT(ADDRESS(3+$AM287,21,,,"var")),NULL)</f>
        <v>74.5</v>
      </c>
      <c r="BH287" s="64" cm="1">
        <f t="array" aca="1" ref="BH287" ca="1">IF(INDIRECT(ADDRESS(3+$AM287,22,,,"var"))&lt;&gt;"Carney Funnel (s/50g)",INDIRECT(ADDRESS(3+$AM287,22,,,"var")),NULL)</f>
        <v>16</v>
      </c>
      <c r="BI287" s="64" cm="1">
        <f t="array" aca="1" ref="BI287" ca="1">IF(INDIRECT(ADDRESS(3+$AM287,23,,,"var"))&lt;&gt;"Schuttdichte",INDIRECT(ADDRESS(3+$AM287,23,,,"var")),NULL)</f>
        <v>1.28</v>
      </c>
      <c r="BJ287" s="64" cm="1">
        <f t="array" aca="1" ref="BJ287" ca="1">IF(INDIRECT(ADDRESS(3+$AM287,24,,,"var"))&lt;&gt;"Klopfdichte",INDIRECT(ADDRESS(3+$AM287,24,,,"var")),NULL)</f>
        <v>1.61</v>
      </c>
      <c r="BK287" s="81" t="s">
        <v>108</v>
      </c>
      <c r="BM287" s="81"/>
      <c r="BO287"/>
    </row>
    <row r="288" spans="1:67">
      <c r="A288" s="6">
        <v>3</v>
      </c>
      <c r="B288" s="3">
        <f t="shared" si="10"/>
        <v>16</v>
      </c>
      <c r="C288" s="81" t="str">
        <f>var!Z$3</f>
        <v>Concept Laser m2</v>
      </c>
      <c r="D288" s="81" t="str">
        <f>var!AG$3</f>
        <v>Concept Laser parameter dev.</v>
      </c>
      <c r="E288" s="6">
        <v>375</v>
      </c>
      <c r="F288" s="6">
        <v>1300</v>
      </c>
      <c r="G288" s="6">
        <v>60</v>
      </c>
      <c r="H288" s="6">
        <v>0.08</v>
      </c>
      <c r="I288" s="81"/>
      <c r="J288" s="81" t="str">
        <f>var!AD$2</f>
        <v>Density cube</v>
      </c>
      <c r="K288" s="81"/>
      <c r="L288" s="12"/>
      <c r="M288" s="81" t="str">
        <f>var!AF$2</f>
        <v>Stripes</v>
      </c>
      <c r="N288" s="6">
        <v>375</v>
      </c>
      <c r="O288" s="6">
        <v>1300</v>
      </c>
      <c r="P288" s="12"/>
      <c r="Q288" s="6">
        <v>0.05</v>
      </c>
      <c r="R288" s="6">
        <v>80</v>
      </c>
      <c r="S288" s="6">
        <v>5</v>
      </c>
      <c r="T288" s="6">
        <v>1</v>
      </c>
      <c r="U288" s="6">
        <v>79</v>
      </c>
      <c r="V288" s="6">
        <v>0.1</v>
      </c>
      <c r="W288" s="6">
        <v>80</v>
      </c>
      <c r="X288" s="6">
        <v>0.09</v>
      </c>
      <c r="Y288" s="12"/>
      <c r="Z288" s="12"/>
      <c r="AA288" s="12"/>
      <c r="AB288" s="12"/>
      <c r="AC288" s="12"/>
      <c r="AD288" s="12"/>
      <c r="AE288" s="12">
        <v>1.986</v>
      </c>
      <c r="AF288" s="12">
        <v>2.2099999999999937</v>
      </c>
      <c r="AG288" s="6">
        <v>5</v>
      </c>
      <c r="AH288" s="81">
        <f t="shared" si="8"/>
        <v>22.464000000000002</v>
      </c>
      <c r="AI288" s="81">
        <f t="shared" si="9"/>
        <v>60.096153846153847</v>
      </c>
      <c r="AJ288" s="12"/>
      <c r="AK288" s="15">
        <f>100-Tabelle1[[#This Row],[Porositaet Flaeche repolished IAPT]]</f>
        <v>97.79</v>
      </c>
      <c r="AL288" s="28" t="str" cm="1">
        <f t="array" aca="1" ref="AL288" ca="1">IF(INDIRECT(ADDRESS(3+AM288,2,,,"var"))&lt;&gt;"Name of powder",INDIRECT(ADDRESS(3+AM288,2,,,"var")),NULL)</f>
        <v>AlMgty80</v>
      </c>
      <c r="AM288" s="17">
        <v>2</v>
      </c>
      <c r="AN288" s="12">
        <v>2</v>
      </c>
      <c r="AO288" s="61" cm="1">
        <f t="array" aca="1" ref="AO288" ca="1">IF(INDIRECT(ADDRESS(3+$AM288,3,,,"var"))&lt;&gt;"&lt;=&gt;",INDIRECT(ADDRESS(3+$AM288,3,,,"var")),NULL)</f>
        <v>0</v>
      </c>
      <c r="AP288" s="61" cm="1">
        <f t="array" aca="1" ref="AP288" ca="1">IF(INDIRECT(ADDRESS(3+$AM288,4,,,"var"))&lt;&gt;"Si",INDIRECT(ADDRESS(3+$AM288,4,,,"var")),NULL)</f>
        <v>0.09</v>
      </c>
      <c r="AQ288" s="61" t="str" cm="1">
        <f t="array" aca="1" ref="AQ288" ca="1">IF(INDIRECT(ADDRESS(3+$AM288,5,,,"var"))&lt;&gt;"&lt;=&gt;",INDIRECT(ADDRESS(3+$AM288,5,,,"var")),NULL)</f>
        <v>&lt;</v>
      </c>
      <c r="AR288" s="61" cm="1">
        <f t="array" aca="1" ref="AR288" ca="1">IF(INDIRECT(ADDRESS(3+$AM288,6,,,"var"))&lt;&gt;"Fe",INDIRECT(ADDRESS(3+$AM288,6,,,"var")),NULL)</f>
        <v>0.01</v>
      </c>
      <c r="AS288" s="61" t="str" cm="1">
        <f t="array" aca="1" ref="AS288" ca="1">IF(INDIRECT(ADDRESS(3+$AM288,7,,,"var"))&lt;&gt;"&lt;=&gt;",INDIRECT(ADDRESS(3+$AM288,7,,,"var")),NULL)</f>
        <v>&lt;</v>
      </c>
      <c r="AT288" s="61" cm="1">
        <f t="array" aca="1" ref="AT288" ca="1">IF(INDIRECT(ADDRESS(3+$AM288,8,,,"var"))&lt;&gt;"Cu",INDIRECT(ADDRESS(3+$AM288,8,,,"var")),NULL)</f>
        <v>0.01</v>
      </c>
      <c r="AU288" s="61" t="str" cm="1">
        <f t="array" aca="1" ref="AU288" ca="1">IF(INDIRECT(ADDRESS(3+$AM288,9,,,"var"))&lt;&gt;"&lt;=&gt;",INDIRECT(ADDRESS(3+$AM288,9,,,"var")),NULL)</f>
        <v>&lt;</v>
      </c>
      <c r="AV288" s="61" cm="1">
        <f t="array" aca="1" ref="AV288" ca="1">IF(INDIRECT(ADDRESS(3+$AM288,10,,,"var"))&lt;&gt;"Mn",INDIRECT(ADDRESS(3+$AM288,10,,,"var")),NULL)</f>
        <v>0.01</v>
      </c>
      <c r="AW288" s="61" cm="1">
        <f t="array" aca="1" ref="AW288" ca="1">IF(INDIRECT(ADDRESS(3+$AM288,11,,,"var"))&lt;&gt;"&lt;=&gt;",INDIRECT(ADDRESS(3+$AM288,11,,,"var")),NULL)</f>
        <v>0</v>
      </c>
      <c r="AX288" s="61" cm="1">
        <f t="array" aca="1" ref="AX288" ca="1">IF(INDIRECT(ADDRESS(3+$AM288,12,,,"var"))&lt;&gt;"Mg",INDIRECT(ADDRESS(3+$AM288,12,,,"var")),NULL)</f>
        <v>9.1999999999999993</v>
      </c>
      <c r="AY288" s="61" cm="1">
        <f t="array" aca="1" ref="AY288" ca="1">IF(INDIRECT(ADDRESS(3+$AM288,13,,,"var"))&lt;&gt;"&lt;=&gt;",INDIRECT(ADDRESS(3+$AM288,13,,,"var")),NULL)</f>
        <v>0</v>
      </c>
      <c r="AZ288" s="61" cm="1">
        <f t="array" aca="1" ref="AZ288" ca="1">IF(INDIRECT(ADDRESS(3+$AM288,14,,,"var"))&lt;&gt;"Be",INDIRECT(ADDRESS(3+$AM288,14,,,"var")),NULL)</f>
        <v>6.0000000000000001E-3</v>
      </c>
      <c r="BA288" s="61" cm="1">
        <f t="array" aca="1" ref="BA288" ca="1">IF(INDIRECT(ADDRESS(3+$AM288,15,,,"var"))&lt;&gt;"&lt;=&gt;",INDIRECT(ADDRESS(3+$AM288,15,,,"var")),NULL)</f>
        <v>0</v>
      </c>
      <c r="BB288" s="61" cm="1">
        <f t="array" aca="1" ref="BB288" ca="1">IF(INDIRECT(ADDRESS(3+$AM288,16,,,"var"))&lt;&gt;"Zn",INDIRECT(ADDRESS(3+$AM288,16,,,"var")),NULL)</f>
        <v>0.01</v>
      </c>
      <c r="BC288" s="61" cm="1">
        <f t="array" aca="1" ref="BC288" ca="1">IF(INDIRECT(ADDRESS(3+$AM288,17,,,"var"))&lt;&gt;"&lt;=&gt;",INDIRECT(ADDRESS(3+$AM288,17,,,"var")),NULL)</f>
        <v>0</v>
      </c>
      <c r="BD288" s="61" cm="1">
        <f t="array" aca="1" ref="BD288" ca="1">IF(INDIRECT(ADDRESS(3+$AM288,18,,,"var"))&lt;&gt;"Ti",INDIRECT(ADDRESS(3+$AM288,18,,,"var")),NULL)</f>
        <v>0.05</v>
      </c>
      <c r="BE288" s="64" cm="1">
        <f t="array" aca="1" ref="BE288" ca="1">IF(INDIRECT(ADDRESS(3+$AM288,19,,,"var"))&lt;&gt;"D10",INDIRECT(ADDRESS(3+$AM288,19,,,"var")),NULL)</f>
        <v>29.1</v>
      </c>
      <c r="BF288" s="64" cm="1">
        <f t="array" aca="1" ref="BF288" ca="1">IF(INDIRECT(ADDRESS(3+$AM288,20,,,"var"))&lt;&gt;"D50",INDIRECT(ADDRESS(3+$AM288,20,,,"var")),NULL)</f>
        <v>47</v>
      </c>
      <c r="BG288" s="64" cm="1">
        <f t="array" aca="1" ref="BG288" ca="1">IF(INDIRECT(ADDRESS(3+$AM288,21,,,"var"))&lt;&gt;"D90",INDIRECT(ADDRESS(3+$AM288,21,,,"var")),NULL)</f>
        <v>74.5</v>
      </c>
      <c r="BH288" s="64" cm="1">
        <f t="array" aca="1" ref="BH288" ca="1">IF(INDIRECT(ADDRESS(3+$AM288,22,,,"var"))&lt;&gt;"Carney Funnel (s/50g)",INDIRECT(ADDRESS(3+$AM288,22,,,"var")),NULL)</f>
        <v>16</v>
      </c>
      <c r="BI288" s="64" cm="1">
        <f t="array" aca="1" ref="BI288" ca="1">IF(INDIRECT(ADDRESS(3+$AM288,23,,,"var"))&lt;&gt;"Schuttdichte",INDIRECT(ADDRESS(3+$AM288,23,,,"var")),NULL)</f>
        <v>1.28</v>
      </c>
      <c r="BJ288" s="64" cm="1">
        <f t="array" aca="1" ref="BJ288" ca="1">IF(INDIRECT(ADDRESS(3+$AM288,24,,,"var"))&lt;&gt;"Klopfdichte",INDIRECT(ADDRESS(3+$AM288,24,,,"var")),NULL)</f>
        <v>1.61</v>
      </c>
      <c r="BK288" s="81" t="s">
        <v>108</v>
      </c>
      <c r="BM288"/>
      <c r="BO288"/>
    </row>
    <row r="289" spans="1:67">
      <c r="A289" s="6">
        <v>3</v>
      </c>
      <c r="B289" s="3">
        <f t="shared" si="10"/>
        <v>17</v>
      </c>
      <c r="C289" s="28" t="str">
        <f>var!Z$3</f>
        <v>Concept Laser m2</v>
      </c>
      <c r="D289" s="66" t="str">
        <f>var!AG$3</f>
        <v>Concept Laser parameter dev.</v>
      </c>
      <c r="E289" s="6">
        <v>375</v>
      </c>
      <c r="F289" s="6">
        <v>1500</v>
      </c>
      <c r="G289" s="6">
        <v>60</v>
      </c>
      <c r="H289" s="6">
        <v>0.08</v>
      </c>
      <c r="I289" s="81"/>
      <c r="J289" s="28" t="str">
        <f>var!AD$2</f>
        <v>Density cube</v>
      </c>
      <c r="K289" s="66"/>
      <c r="L289" s="12"/>
      <c r="M289" s="28" t="str">
        <f>var!AF$2</f>
        <v>Stripes</v>
      </c>
      <c r="N289" s="6">
        <v>375</v>
      </c>
      <c r="O289" s="6">
        <v>1500</v>
      </c>
      <c r="P289" s="12"/>
      <c r="Q289" s="6">
        <v>0.05</v>
      </c>
      <c r="R289" s="6">
        <v>80</v>
      </c>
      <c r="S289" s="6">
        <v>5</v>
      </c>
      <c r="T289" s="6">
        <v>1</v>
      </c>
      <c r="U289" s="6">
        <v>79</v>
      </c>
      <c r="V289" s="6">
        <v>0.1</v>
      </c>
      <c r="W289" s="6">
        <v>80</v>
      </c>
      <c r="X289" s="6">
        <v>0.09</v>
      </c>
      <c r="Y289" s="12"/>
      <c r="Z289" s="12"/>
      <c r="AA289" s="12"/>
      <c r="AB289" s="12"/>
      <c r="AC289" s="12"/>
      <c r="AD289" s="12"/>
      <c r="AE289" s="12">
        <v>4.9770000000000003</v>
      </c>
      <c r="AF289" s="12">
        <v>5.6310000000000002</v>
      </c>
      <c r="AG289" s="6">
        <v>4</v>
      </c>
      <c r="AH289" s="23">
        <f t="shared" si="8"/>
        <v>25.92</v>
      </c>
      <c r="AI289" s="23">
        <f t="shared" si="9"/>
        <v>52.083333333333329</v>
      </c>
      <c r="AJ289" s="12"/>
      <c r="AK289" s="15">
        <f>100-Tabelle1[[#This Row],[Porositaet Flaeche repolished IAPT]]</f>
        <v>94.369</v>
      </c>
      <c r="AL289" s="28" t="str" cm="1">
        <f t="array" aca="1" ref="AL289" ca="1">IF(INDIRECT(ADDRESS(3+AM289,2,,,"var"))&lt;&gt;"Name of powder",INDIRECT(ADDRESS(3+AM289,2,,,"var")),NULL)</f>
        <v>AlMgty80</v>
      </c>
      <c r="AM289" s="17">
        <v>2</v>
      </c>
      <c r="AN289" s="12">
        <v>2</v>
      </c>
      <c r="AO289" s="61" cm="1">
        <f t="array" aca="1" ref="AO289" ca="1">IF(INDIRECT(ADDRESS(3+$AM289,3,,,"var"))&lt;&gt;"&lt;=&gt;",INDIRECT(ADDRESS(3+$AM289,3,,,"var")),NULL)</f>
        <v>0</v>
      </c>
      <c r="AP289" s="61" cm="1">
        <f t="array" aca="1" ref="AP289" ca="1">IF(INDIRECT(ADDRESS(3+$AM289,4,,,"var"))&lt;&gt;"Si",INDIRECT(ADDRESS(3+$AM289,4,,,"var")),NULL)</f>
        <v>0.09</v>
      </c>
      <c r="AQ289" s="61" t="str" cm="1">
        <f t="array" aca="1" ref="AQ289" ca="1">IF(INDIRECT(ADDRESS(3+$AM289,5,,,"var"))&lt;&gt;"&lt;=&gt;",INDIRECT(ADDRESS(3+$AM289,5,,,"var")),NULL)</f>
        <v>&lt;</v>
      </c>
      <c r="AR289" s="61" cm="1">
        <f t="array" aca="1" ref="AR289" ca="1">IF(INDIRECT(ADDRESS(3+$AM289,6,,,"var"))&lt;&gt;"Fe",INDIRECT(ADDRESS(3+$AM289,6,,,"var")),NULL)</f>
        <v>0.01</v>
      </c>
      <c r="AS289" s="61" t="str" cm="1">
        <f t="array" aca="1" ref="AS289" ca="1">IF(INDIRECT(ADDRESS(3+$AM289,7,,,"var"))&lt;&gt;"&lt;=&gt;",INDIRECT(ADDRESS(3+$AM289,7,,,"var")),NULL)</f>
        <v>&lt;</v>
      </c>
      <c r="AT289" s="61" cm="1">
        <f t="array" aca="1" ref="AT289" ca="1">IF(INDIRECT(ADDRESS(3+$AM289,8,,,"var"))&lt;&gt;"Cu",INDIRECT(ADDRESS(3+$AM289,8,,,"var")),NULL)</f>
        <v>0.01</v>
      </c>
      <c r="AU289" s="61" t="str" cm="1">
        <f t="array" aca="1" ref="AU289" ca="1">IF(INDIRECT(ADDRESS(3+$AM289,9,,,"var"))&lt;&gt;"&lt;=&gt;",INDIRECT(ADDRESS(3+$AM289,9,,,"var")),NULL)</f>
        <v>&lt;</v>
      </c>
      <c r="AV289" s="61" cm="1">
        <f t="array" aca="1" ref="AV289" ca="1">IF(INDIRECT(ADDRESS(3+$AM289,10,,,"var"))&lt;&gt;"Mn",INDIRECT(ADDRESS(3+$AM289,10,,,"var")),NULL)</f>
        <v>0.01</v>
      </c>
      <c r="AW289" s="61" cm="1">
        <f t="array" aca="1" ref="AW289" ca="1">IF(INDIRECT(ADDRESS(3+$AM289,11,,,"var"))&lt;&gt;"&lt;=&gt;",INDIRECT(ADDRESS(3+$AM289,11,,,"var")),NULL)</f>
        <v>0</v>
      </c>
      <c r="AX289" s="61" cm="1">
        <f t="array" aca="1" ref="AX289" ca="1">IF(INDIRECT(ADDRESS(3+$AM289,12,,,"var"))&lt;&gt;"Mg",INDIRECT(ADDRESS(3+$AM289,12,,,"var")),NULL)</f>
        <v>9.1999999999999993</v>
      </c>
      <c r="AY289" s="61" cm="1">
        <f t="array" aca="1" ref="AY289" ca="1">IF(INDIRECT(ADDRESS(3+$AM289,13,,,"var"))&lt;&gt;"&lt;=&gt;",INDIRECT(ADDRESS(3+$AM289,13,,,"var")),NULL)</f>
        <v>0</v>
      </c>
      <c r="AZ289" s="61" cm="1">
        <f t="array" aca="1" ref="AZ289" ca="1">IF(INDIRECT(ADDRESS(3+$AM289,14,,,"var"))&lt;&gt;"Be",INDIRECT(ADDRESS(3+$AM289,14,,,"var")),NULL)</f>
        <v>6.0000000000000001E-3</v>
      </c>
      <c r="BA289" s="61" cm="1">
        <f t="array" aca="1" ref="BA289" ca="1">IF(INDIRECT(ADDRESS(3+$AM289,15,,,"var"))&lt;&gt;"&lt;=&gt;",INDIRECT(ADDRESS(3+$AM289,15,,,"var")),NULL)</f>
        <v>0</v>
      </c>
      <c r="BB289" s="61" cm="1">
        <f t="array" aca="1" ref="BB289" ca="1">IF(INDIRECT(ADDRESS(3+$AM289,16,,,"var"))&lt;&gt;"Zn",INDIRECT(ADDRESS(3+$AM289,16,,,"var")),NULL)</f>
        <v>0.01</v>
      </c>
      <c r="BC289" s="61" cm="1">
        <f t="array" aca="1" ref="BC289" ca="1">IF(INDIRECT(ADDRESS(3+$AM289,17,,,"var"))&lt;&gt;"&lt;=&gt;",INDIRECT(ADDRESS(3+$AM289,17,,,"var")),NULL)</f>
        <v>0</v>
      </c>
      <c r="BD289" s="61" cm="1">
        <f t="array" aca="1" ref="BD289" ca="1">IF(INDIRECT(ADDRESS(3+$AM289,18,,,"var"))&lt;&gt;"Ti",INDIRECT(ADDRESS(3+$AM289,18,,,"var")),NULL)</f>
        <v>0.05</v>
      </c>
      <c r="BE289" s="64" cm="1">
        <f t="array" aca="1" ref="BE289" ca="1">IF(INDIRECT(ADDRESS(3+$AM289,19,,,"var"))&lt;&gt;"D10",INDIRECT(ADDRESS(3+$AM289,19,,,"var")),NULL)</f>
        <v>29.1</v>
      </c>
      <c r="BF289" s="64" cm="1">
        <f t="array" aca="1" ref="BF289" ca="1">IF(INDIRECT(ADDRESS(3+$AM289,20,,,"var"))&lt;&gt;"D50",INDIRECT(ADDRESS(3+$AM289,20,,,"var")),NULL)</f>
        <v>47</v>
      </c>
      <c r="BG289" s="64" cm="1">
        <f t="array" aca="1" ref="BG289" ca="1">IF(INDIRECT(ADDRESS(3+$AM289,21,,,"var"))&lt;&gt;"D90",INDIRECT(ADDRESS(3+$AM289,21,,,"var")),NULL)</f>
        <v>74.5</v>
      </c>
      <c r="BH289" s="64" cm="1">
        <f t="array" aca="1" ref="BH289" ca="1">IF(INDIRECT(ADDRESS(3+$AM289,22,,,"var"))&lt;&gt;"Carney Funnel (s/50g)",INDIRECT(ADDRESS(3+$AM289,22,,,"var")),NULL)</f>
        <v>16</v>
      </c>
      <c r="BI289" s="64" cm="1">
        <f t="array" aca="1" ref="BI289" ca="1">IF(INDIRECT(ADDRESS(3+$AM289,23,,,"var"))&lt;&gt;"Schuttdichte",INDIRECT(ADDRESS(3+$AM289,23,,,"var")),NULL)</f>
        <v>1.28</v>
      </c>
      <c r="BJ289" s="64" cm="1">
        <f t="array" aca="1" ref="BJ289" ca="1">IF(INDIRECT(ADDRESS(3+$AM289,24,,,"var"))&lt;&gt;"Klopfdichte",INDIRECT(ADDRESS(3+$AM289,24,,,"var")),NULL)</f>
        <v>1.61</v>
      </c>
      <c r="BK289" s="81" t="s">
        <v>108</v>
      </c>
      <c r="BM289"/>
      <c r="BO289"/>
    </row>
    <row r="290" spans="1:67">
      <c r="A290" s="6">
        <v>3</v>
      </c>
      <c r="B290" s="3">
        <f t="shared" si="10"/>
        <v>18</v>
      </c>
      <c r="C290" s="28" t="str">
        <f>var!Z$3</f>
        <v>Concept Laser m2</v>
      </c>
      <c r="D290" s="66" t="str">
        <f>var!AG$3</f>
        <v>Concept Laser parameter dev.</v>
      </c>
      <c r="E290" s="6">
        <v>375</v>
      </c>
      <c r="F290" s="6">
        <v>1300</v>
      </c>
      <c r="G290" s="6">
        <v>60</v>
      </c>
      <c r="H290" s="6">
        <v>0.11</v>
      </c>
      <c r="I290" s="81"/>
      <c r="J290" s="28" t="str">
        <f>var!AD$2</f>
        <v>Density cube</v>
      </c>
      <c r="K290" s="66"/>
      <c r="L290" s="12"/>
      <c r="M290" s="28" t="str">
        <f>var!AF$2</f>
        <v>Stripes</v>
      </c>
      <c r="N290" s="6">
        <v>375</v>
      </c>
      <c r="O290" s="6">
        <v>1300</v>
      </c>
      <c r="P290" s="12"/>
      <c r="Q290" s="6">
        <v>0.05</v>
      </c>
      <c r="R290" s="6">
        <v>80</v>
      </c>
      <c r="S290" s="6">
        <v>5</v>
      </c>
      <c r="T290" s="6">
        <v>1</v>
      </c>
      <c r="U290" s="6">
        <v>79</v>
      </c>
      <c r="V290" s="6">
        <v>0.1</v>
      </c>
      <c r="W290" s="6">
        <v>80</v>
      </c>
      <c r="X290" s="6">
        <v>0.09</v>
      </c>
      <c r="Y290" s="12"/>
      <c r="Z290" s="12"/>
      <c r="AA290" s="12"/>
      <c r="AB290" s="12"/>
      <c r="AC290" s="12"/>
      <c r="AD290" s="12"/>
      <c r="AE290" s="12">
        <v>1.99</v>
      </c>
      <c r="AF290" s="12">
        <v>1.9440000000000026</v>
      </c>
      <c r="AG290" s="6">
        <v>4</v>
      </c>
      <c r="AH290" s="23">
        <f t="shared" si="8"/>
        <v>30.888000000000002</v>
      </c>
      <c r="AI290" s="23">
        <f t="shared" si="9"/>
        <v>43.706293706293707</v>
      </c>
      <c r="AJ290" s="12"/>
      <c r="AK290" s="15">
        <f>100-Tabelle1[[#This Row],[Porositaet Flaeche repolished IAPT]]</f>
        <v>98.055999999999997</v>
      </c>
      <c r="AL290" s="28" t="str" cm="1">
        <f t="array" aca="1" ref="AL290" ca="1">IF(INDIRECT(ADDRESS(3+AM290,2,,,"var"))&lt;&gt;"Name of powder",INDIRECT(ADDRESS(3+AM290,2,,,"var")),NULL)</f>
        <v>AlMgty80</v>
      </c>
      <c r="AM290" s="17">
        <v>2</v>
      </c>
      <c r="AN290" s="12">
        <v>2</v>
      </c>
      <c r="AO290" s="61" cm="1">
        <f t="array" aca="1" ref="AO290" ca="1">IF(INDIRECT(ADDRESS(3+$AM290,3,,,"var"))&lt;&gt;"&lt;=&gt;",INDIRECT(ADDRESS(3+$AM290,3,,,"var")),NULL)</f>
        <v>0</v>
      </c>
      <c r="AP290" s="61" cm="1">
        <f t="array" aca="1" ref="AP290" ca="1">IF(INDIRECT(ADDRESS(3+$AM290,4,,,"var"))&lt;&gt;"Si",INDIRECT(ADDRESS(3+$AM290,4,,,"var")),NULL)</f>
        <v>0.09</v>
      </c>
      <c r="AQ290" s="61" t="str" cm="1">
        <f t="array" aca="1" ref="AQ290" ca="1">IF(INDIRECT(ADDRESS(3+$AM290,5,,,"var"))&lt;&gt;"&lt;=&gt;",INDIRECT(ADDRESS(3+$AM290,5,,,"var")),NULL)</f>
        <v>&lt;</v>
      </c>
      <c r="AR290" s="61" cm="1">
        <f t="array" aca="1" ref="AR290" ca="1">IF(INDIRECT(ADDRESS(3+$AM290,6,,,"var"))&lt;&gt;"Fe",INDIRECT(ADDRESS(3+$AM290,6,,,"var")),NULL)</f>
        <v>0.01</v>
      </c>
      <c r="AS290" s="61" t="str" cm="1">
        <f t="array" aca="1" ref="AS290" ca="1">IF(INDIRECT(ADDRESS(3+$AM290,7,,,"var"))&lt;&gt;"&lt;=&gt;",INDIRECT(ADDRESS(3+$AM290,7,,,"var")),NULL)</f>
        <v>&lt;</v>
      </c>
      <c r="AT290" s="61" cm="1">
        <f t="array" aca="1" ref="AT290" ca="1">IF(INDIRECT(ADDRESS(3+$AM290,8,,,"var"))&lt;&gt;"Cu",INDIRECT(ADDRESS(3+$AM290,8,,,"var")),NULL)</f>
        <v>0.01</v>
      </c>
      <c r="AU290" s="61" t="str" cm="1">
        <f t="array" aca="1" ref="AU290" ca="1">IF(INDIRECT(ADDRESS(3+$AM290,9,,,"var"))&lt;&gt;"&lt;=&gt;",INDIRECT(ADDRESS(3+$AM290,9,,,"var")),NULL)</f>
        <v>&lt;</v>
      </c>
      <c r="AV290" s="61" cm="1">
        <f t="array" aca="1" ref="AV290" ca="1">IF(INDIRECT(ADDRESS(3+$AM290,10,,,"var"))&lt;&gt;"Mn",INDIRECT(ADDRESS(3+$AM290,10,,,"var")),NULL)</f>
        <v>0.01</v>
      </c>
      <c r="AW290" s="61" cm="1">
        <f t="array" aca="1" ref="AW290" ca="1">IF(INDIRECT(ADDRESS(3+$AM290,11,,,"var"))&lt;&gt;"&lt;=&gt;",INDIRECT(ADDRESS(3+$AM290,11,,,"var")),NULL)</f>
        <v>0</v>
      </c>
      <c r="AX290" s="61" cm="1">
        <f t="array" aca="1" ref="AX290" ca="1">IF(INDIRECT(ADDRESS(3+$AM290,12,,,"var"))&lt;&gt;"Mg",INDIRECT(ADDRESS(3+$AM290,12,,,"var")),NULL)</f>
        <v>9.1999999999999993</v>
      </c>
      <c r="AY290" s="61" cm="1">
        <f t="array" aca="1" ref="AY290" ca="1">IF(INDIRECT(ADDRESS(3+$AM290,13,,,"var"))&lt;&gt;"&lt;=&gt;",INDIRECT(ADDRESS(3+$AM290,13,,,"var")),NULL)</f>
        <v>0</v>
      </c>
      <c r="AZ290" s="61" cm="1">
        <f t="array" aca="1" ref="AZ290" ca="1">IF(INDIRECT(ADDRESS(3+$AM290,14,,,"var"))&lt;&gt;"Be",INDIRECT(ADDRESS(3+$AM290,14,,,"var")),NULL)</f>
        <v>6.0000000000000001E-3</v>
      </c>
      <c r="BA290" s="61" cm="1">
        <f t="array" aca="1" ref="BA290" ca="1">IF(INDIRECT(ADDRESS(3+$AM290,15,,,"var"))&lt;&gt;"&lt;=&gt;",INDIRECT(ADDRESS(3+$AM290,15,,,"var")),NULL)</f>
        <v>0</v>
      </c>
      <c r="BB290" s="61" cm="1">
        <f t="array" aca="1" ref="BB290" ca="1">IF(INDIRECT(ADDRESS(3+$AM290,16,,,"var"))&lt;&gt;"Zn",INDIRECT(ADDRESS(3+$AM290,16,,,"var")),NULL)</f>
        <v>0.01</v>
      </c>
      <c r="BC290" s="61" cm="1">
        <f t="array" aca="1" ref="BC290" ca="1">IF(INDIRECT(ADDRESS(3+$AM290,17,,,"var"))&lt;&gt;"&lt;=&gt;",INDIRECT(ADDRESS(3+$AM290,17,,,"var")),NULL)</f>
        <v>0</v>
      </c>
      <c r="BD290" s="61" cm="1">
        <f t="array" aca="1" ref="BD290" ca="1">IF(INDIRECT(ADDRESS(3+$AM290,18,,,"var"))&lt;&gt;"Ti",INDIRECT(ADDRESS(3+$AM290,18,,,"var")),NULL)</f>
        <v>0.05</v>
      </c>
      <c r="BE290" s="64" cm="1">
        <f t="array" aca="1" ref="BE290" ca="1">IF(INDIRECT(ADDRESS(3+$AM290,19,,,"var"))&lt;&gt;"D10",INDIRECT(ADDRESS(3+$AM290,19,,,"var")),NULL)</f>
        <v>29.1</v>
      </c>
      <c r="BF290" s="64" cm="1">
        <f t="array" aca="1" ref="BF290" ca="1">IF(INDIRECT(ADDRESS(3+$AM290,20,,,"var"))&lt;&gt;"D50",INDIRECT(ADDRESS(3+$AM290,20,,,"var")),NULL)</f>
        <v>47</v>
      </c>
      <c r="BG290" s="64" cm="1">
        <f t="array" aca="1" ref="BG290" ca="1">IF(INDIRECT(ADDRESS(3+$AM290,21,,,"var"))&lt;&gt;"D90",INDIRECT(ADDRESS(3+$AM290,21,,,"var")),NULL)</f>
        <v>74.5</v>
      </c>
      <c r="BH290" s="64" cm="1">
        <f t="array" aca="1" ref="BH290" ca="1">IF(INDIRECT(ADDRESS(3+$AM290,22,,,"var"))&lt;&gt;"Carney Funnel (s/50g)",INDIRECT(ADDRESS(3+$AM290,22,,,"var")),NULL)</f>
        <v>16</v>
      </c>
      <c r="BI290" s="64" cm="1">
        <f t="array" aca="1" ref="BI290" ca="1">IF(INDIRECT(ADDRESS(3+$AM290,23,,,"var"))&lt;&gt;"Schuttdichte",INDIRECT(ADDRESS(3+$AM290,23,,,"var")),NULL)</f>
        <v>1.28</v>
      </c>
      <c r="BJ290" s="64" cm="1">
        <f t="array" aca="1" ref="BJ290" ca="1">IF(INDIRECT(ADDRESS(3+$AM290,24,,,"var"))&lt;&gt;"Klopfdichte",INDIRECT(ADDRESS(3+$AM290,24,,,"var")),NULL)</f>
        <v>1.61</v>
      </c>
      <c r="BK290" s="81" t="s">
        <v>108</v>
      </c>
      <c r="BM290"/>
      <c r="BO290"/>
    </row>
    <row r="291" spans="1:67">
      <c r="A291" s="6">
        <v>3</v>
      </c>
      <c r="B291" s="3">
        <f t="shared" si="10"/>
        <v>19</v>
      </c>
      <c r="C291" s="81" t="str">
        <f>var!Z$3</f>
        <v>Concept Laser m2</v>
      </c>
      <c r="D291" s="66" t="str">
        <f>var!AG$3</f>
        <v>Concept Laser parameter dev.</v>
      </c>
      <c r="E291" s="6">
        <v>325</v>
      </c>
      <c r="F291" s="6">
        <v>1500</v>
      </c>
      <c r="G291" s="6">
        <v>60</v>
      </c>
      <c r="H291" s="6">
        <v>0.08</v>
      </c>
      <c r="I291" s="81"/>
      <c r="J291" s="81" t="str">
        <f>var!AD$2</f>
        <v>Density cube</v>
      </c>
      <c r="K291" s="81"/>
      <c r="L291" s="12"/>
      <c r="M291" s="81" t="str">
        <f>var!AF$2</f>
        <v>Stripes</v>
      </c>
      <c r="N291" s="6">
        <v>325</v>
      </c>
      <c r="O291" s="6">
        <v>1500</v>
      </c>
      <c r="P291" s="12"/>
      <c r="Q291" s="6">
        <v>0.05</v>
      </c>
      <c r="R291" s="6">
        <v>80</v>
      </c>
      <c r="S291" s="6">
        <v>5</v>
      </c>
      <c r="T291" s="6">
        <v>1</v>
      </c>
      <c r="U291" s="6">
        <v>79</v>
      </c>
      <c r="V291" s="6">
        <v>0.1</v>
      </c>
      <c r="W291" s="6">
        <v>80</v>
      </c>
      <c r="X291" s="6">
        <v>0.09</v>
      </c>
      <c r="Y291" s="12"/>
      <c r="Z291" s="12"/>
      <c r="AA291" s="12"/>
      <c r="AB291" s="12"/>
      <c r="AC291" s="12"/>
      <c r="AD291" s="12"/>
      <c r="AE291" s="12">
        <v>0.77100000000000002</v>
      </c>
      <c r="AF291" s="12">
        <v>0.86499999999999488</v>
      </c>
      <c r="AG291" s="6">
        <v>4</v>
      </c>
      <c r="AH291" s="81">
        <f t="shared" si="8"/>
        <v>25.92</v>
      </c>
      <c r="AI291" s="23">
        <f t="shared" si="9"/>
        <v>45.138888888888886</v>
      </c>
      <c r="AJ291" s="12"/>
      <c r="AK291" s="15">
        <f>100-Tabelle1[[#This Row],[Porositaet Flaeche repolished IAPT]]</f>
        <v>99.135000000000005</v>
      </c>
      <c r="AL291" s="81" t="str" cm="1">
        <f t="array" aca="1" ref="AL291" ca="1">IF(INDIRECT(ADDRESS(3+AM291,2,,,"var"))&lt;&gt;"Name of powder",INDIRECT(ADDRESS(3+AM291,2,,,"var")),NULL)</f>
        <v>AlMgty80</v>
      </c>
      <c r="AM291" s="17">
        <v>2</v>
      </c>
      <c r="AN291" s="12">
        <v>2</v>
      </c>
      <c r="AO291" s="61" cm="1">
        <f t="array" aca="1" ref="AO291" ca="1">IF(INDIRECT(ADDRESS(3+$AM291,3,,,"var"))&lt;&gt;"&lt;=&gt;",INDIRECT(ADDRESS(3+$AM291,3,,,"var")),NULL)</f>
        <v>0</v>
      </c>
      <c r="AP291" s="61" cm="1">
        <f t="array" aca="1" ref="AP291" ca="1">IF(INDIRECT(ADDRESS(3+$AM291,4,,,"var"))&lt;&gt;"Si",INDIRECT(ADDRESS(3+$AM291,4,,,"var")),NULL)</f>
        <v>0.09</v>
      </c>
      <c r="AQ291" s="61" t="str" cm="1">
        <f t="array" aca="1" ref="AQ291" ca="1">IF(INDIRECT(ADDRESS(3+$AM291,5,,,"var"))&lt;&gt;"&lt;=&gt;",INDIRECT(ADDRESS(3+$AM291,5,,,"var")),NULL)</f>
        <v>&lt;</v>
      </c>
      <c r="AR291" s="61" cm="1">
        <f t="array" aca="1" ref="AR291" ca="1">IF(INDIRECT(ADDRESS(3+$AM291,6,,,"var"))&lt;&gt;"Fe",INDIRECT(ADDRESS(3+$AM291,6,,,"var")),NULL)</f>
        <v>0.01</v>
      </c>
      <c r="AS291" s="61" t="str" cm="1">
        <f t="array" aca="1" ref="AS291" ca="1">IF(INDIRECT(ADDRESS(3+$AM291,7,,,"var"))&lt;&gt;"&lt;=&gt;",INDIRECT(ADDRESS(3+$AM291,7,,,"var")),NULL)</f>
        <v>&lt;</v>
      </c>
      <c r="AT291" s="61" cm="1">
        <f t="array" aca="1" ref="AT291" ca="1">IF(INDIRECT(ADDRESS(3+$AM291,8,,,"var"))&lt;&gt;"Cu",INDIRECT(ADDRESS(3+$AM291,8,,,"var")),NULL)</f>
        <v>0.01</v>
      </c>
      <c r="AU291" s="61" t="str" cm="1">
        <f t="array" aca="1" ref="AU291" ca="1">IF(INDIRECT(ADDRESS(3+$AM291,9,,,"var"))&lt;&gt;"&lt;=&gt;",INDIRECT(ADDRESS(3+$AM291,9,,,"var")),NULL)</f>
        <v>&lt;</v>
      </c>
      <c r="AV291" s="61" cm="1">
        <f t="array" aca="1" ref="AV291" ca="1">IF(INDIRECT(ADDRESS(3+$AM291,10,,,"var"))&lt;&gt;"Mn",INDIRECT(ADDRESS(3+$AM291,10,,,"var")),NULL)</f>
        <v>0.01</v>
      </c>
      <c r="AW291" s="61" cm="1">
        <f t="array" aca="1" ref="AW291" ca="1">IF(INDIRECT(ADDRESS(3+$AM291,11,,,"var"))&lt;&gt;"&lt;=&gt;",INDIRECT(ADDRESS(3+$AM291,11,,,"var")),NULL)</f>
        <v>0</v>
      </c>
      <c r="AX291" s="61" cm="1">
        <f t="array" aca="1" ref="AX291" ca="1">IF(INDIRECT(ADDRESS(3+$AM291,12,,,"var"))&lt;&gt;"Mg",INDIRECT(ADDRESS(3+$AM291,12,,,"var")),NULL)</f>
        <v>9.1999999999999993</v>
      </c>
      <c r="AY291" s="61" cm="1">
        <f t="array" aca="1" ref="AY291" ca="1">IF(INDIRECT(ADDRESS(3+$AM291,13,,,"var"))&lt;&gt;"&lt;=&gt;",INDIRECT(ADDRESS(3+$AM291,13,,,"var")),NULL)</f>
        <v>0</v>
      </c>
      <c r="AZ291" s="61" cm="1">
        <f t="array" aca="1" ref="AZ291" ca="1">IF(INDIRECT(ADDRESS(3+$AM291,14,,,"var"))&lt;&gt;"Be",INDIRECT(ADDRESS(3+$AM291,14,,,"var")),NULL)</f>
        <v>6.0000000000000001E-3</v>
      </c>
      <c r="BA291" s="61" cm="1">
        <f t="array" aca="1" ref="BA291" ca="1">IF(INDIRECT(ADDRESS(3+$AM291,15,,,"var"))&lt;&gt;"&lt;=&gt;",INDIRECT(ADDRESS(3+$AM291,15,,,"var")),NULL)</f>
        <v>0</v>
      </c>
      <c r="BB291" s="61" cm="1">
        <f t="array" aca="1" ref="BB291" ca="1">IF(INDIRECT(ADDRESS(3+$AM291,16,,,"var"))&lt;&gt;"Zn",INDIRECT(ADDRESS(3+$AM291,16,,,"var")),NULL)</f>
        <v>0.01</v>
      </c>
      <c r="BC291" s="61" cm="1">
        <f t="array" aca="1" ref="BC291" ca="1">IF(INDIRECT(ADDRESS(3+$AM291,17,,,"var"))&lt;&gt;"&lt;=&gt;",INDIRECT(ADDRESS(3+$AM291,17,,,"var")),NULL)</f>
        <v>0</v>
      </c>
      <c r="BD291" s="61" cm="1">
        <f t="array" aca="1" ref="BD291" ca="1">IF(INDIRECT(ADDRESS(3+$AM291,18,,,"var"))&lt;&gt;"Ti",INDIRECT(ADDRESS(3+$AM291,18,,,"var")),NULL)</f>
        <v>0.05</v>
      </c>
      <c r="BE291" s="64" cm="1">
        <f t="array" aca="1" ref="BE291" ca="1">IF(INDIRECT(ADDRESS(3+$AM291,19,,,"var"))&lt;&gt;"D10",INDIRECT(ADDRESS(3+$AM291,19,,,"var")),NULL)</f>
        <v>29.1</v>
      </c>
      <c r="BF291" s="64" cm="1">
        <f t="array" aca="1" ref="BF291" ca="1">IF(INDIRECT(ADDRESS(3+$AM291,20,,,"var"))&lt;&gt;"D50",INDIRECT(ADDRESS(3+$AM291,20,,,"var")),NULL)</f>
        <v>47</v>
      </c>
      <c r="BG291" s="64" cm="1">
        <f t="array" aca="1" ref="BG291" ca="1">IF(INDIRECT(ADDRESS(3+$AM291,21,,,"var"))&lt;&gt;"D90",INDIRECT(ADDRESS(3+$AM291,21,,,"var")),NULL)</f>
        <v>74.5</v>
      </c>
      <c r="BH291" s="64" cm="1">
        <f t="array" aca="1" ref="BH291" ca="1">IF(INDIRECT(ADDRESS(3+$AM291,22,,,"var"))&lt;&gt;"Carney Funnel (s/50g)",INDIRECT(ADDRESS(3+$AM291,22,,,"var")),NULL)</f>
        <v>16</v>
      </c>
      <c r="BI291" s="64" cm="1">
        <f t="array" aca="1" ref="BI291" ca="1">IF(INDIRECT(ADDRESS(3+$AM291,23,,,"var"))&lt;&gt;"Schuttdichte",INDIRECT(ADDRESS(3+$AM291,23,,,"var")),NULL)</f>
        <v>1.28</v>
      </c>
      <c r="BJ291" s="64" cm="1">
        <f t="array" aca="1" ref="BJ291" ca="1">IF(INDIRECT(ADDRESS(3+$AM291,24,,,"var"))&lt;&gt;"Klopfdichte",INDIRECT(ADDRESS(3+$AM291,24,,,"var")),NULL)</f>
        <v>1.61</v>
      </c>
      <c r="BK291" s="81" t="s">
        <v>108</v>
      </c>
      <c r="BM291"/>
      <c r="BO291"/>
    </row>
    <row r="292" spans="1:67">
      <c r="A292" s="6">
        <v>3</v>
      </c>
      <c r="B292" s="3">
        <f t="shared" si="10"/>
        <v>20</v>
      </c>
      <c r="C292" s="81" t="str">
        <f>var!Z$3</f>
        <v>Concept Laser m2</v>
      </c>
      <c r="D292" s="81" t="str">
        <f>var!AG$3</f>
        <v>Concept Laser parameter dev.</v>
      </c>
      <c r="E292" s="6">
        <v>375</v>
      </c>
      <c r="F292" s="6">
        <v>1300</v>
      </c>
      <c r="G292" s="6">
        <v>60</v>
      </c>
      <c r="H292" s="6">
        <v>0.13</v>
      </c>
      <c r="I292" s="81"/>
      <c r="J292" s="81" t="str">
        <f>var!AD$2</f>
        <v>Density cube</v>
      </c>
      <c r="K292" s="81"/>
      <c r="L292" s="12"/>
      <c r="M292" s="81" t="str">
        <f>var!AF$2</f>
        <v>Stripes</v>
      </c>
      <c r="N292" s="6">
        <v>375</v>
      </c>
      <c r="O292" s="6">
        <v>1300</v>
      </c>
      <c r="P292" s="12"/>
      <c r="Q292" s="6">
        <v>0.05</v>
      </c>
      <c r="R292" s="6">
        <v>80</v>
      </c>
      <c r="S292" s="6">
        <v>5</v>
      </c>
      <c r="T292" s="6">
        <v>1</v>
      </c>
      <c r="U292" s="6">
        <v>79</v>
      </c>
      <c r="V292" s="6">
        <v>0.1</v>
      </c>
      <c r="W292" s="6">
        <v>80</v>
      </c>
      <c r="X292" s="6">
        <v>0.09</v>
      </c>
      <c r="Y292" s="12"/>
      <c r="Z292" s="12"/>
      <c r="AA292" s="12"/>
      <c r="AB292" s="12"/>
      <c r="AC292" s="12"/>
      <c r="AD292" s="12"/>
      <c r="AE292" s="12">
        <v>2.4390000000000001</v>
      </c>
      <c r="AF292" s="12">
        <v>2.3739999999999952</v>
      </c>
      <c r="AG292" s="6">
        <v>4</v>
      </c>
      <c r="AH292" s="81">
        <f t="shared" si="8"/>
        <v>36.504000000000005</v>
      </c>
      <c r="AI292" s="81">
        <f t="shared" si="9"/>
        <v>36.982248520710058</v>
      </c>
      <c r="AJ292" s="12"/>
      <c r="AK292" s="15">
        <f>100-Tabelle1[[#This Row],[Porositaet Flaeche repolished IAPT]]</f>
        <v>97.626000000000005</v>
      </c>
      <c r="AL292" s="28" t="str" cm="1">
        <f t="array" aca="1" ref="AL292" ca="1">IF(INDIRECT(ADDRESS(3+AM292,2,,,"var"))&lt;&gt;"Name of powder",INDIRECT(ADDRESS(3+AM292,2,,,"var")),NULL)</f>
        <v>AlMgty80</v>
      </c>
      <c r="AM292" s="17">
        <v>2</v>
      </c>
      <c r="AN292" s="12">
        <v>2</v>
      </c>
      <c r="AO292" s="61" cm="1">
        <f t="array" aca="1" ref="AO292" ca="1">IF(INDIRECT(ADDRESS(3+$AM292,3,,,"var"))&lt;&gt;"&lt;=&gt;",INDIRECT(ADDRESS(3+$AM292,3,,,"var")),NULL)</f>
        <v>0</v>
      </c>
      <c r="AP292" s="61" cm="1">
        <f t="array" aca="1" ref="AP292" ca="1">IF(INDIRECT(ADDRESS(3+$AM292,4,,,"var"))&lt;&gt;"Si",INDIRECT(ADDRESS(3+$AM292,4,,,"var")),NULL)</f>
        <v>0.09</v>
      </c>
      <c r="AQ292" s="61" t="str" cm="1">
        <f t="array" aca="1" ref="AQ292" ca="1">IF(INDIRECT(ADDRESS(3+$AM292,5,,,"var"))&lt;&gt;"&lt;=&gt;",INDIRECT(ADDRESS(3+$AM292,5,,,"var")),NULL)</f>
        <v>&lt;</v>
      </c>
      <c r="AR292" s="61" cm="1">
        <f t="array" aca="1" ref="AR292" ca="1">IF(INDIRECT(ADDRESS(3+$AM292,6,,,"var"))&lt;&gt;"Fe",INDIRECT(ADDRESS(3+$AM292,6,,,"var")),NULL)</f>
        <v>0.01</v>
      </c>
      <c r="AS292" s="61" t="str" cm="1">
        <f t="array" aca="1" ref="AS292" ca="1">IF(INDIRECT(ADDRESS(3+$AM292,7,,,"var"))&lt;&gt;"&lt;=&gt;",INDIRECT(ADDRESS(3+$AM292,7,,,"var")),NULL)</f>
        <v>&lt;</v>
      </c>
      <c r="AT292" s="61" cm="1">
        <f t="array" aca="1" ref="AT292" ca="1">IF(INDIRECT(ADDRESS(3+$AM292,8,,,"var"))&lt;&gt;"Cu",INDIRECT(ADDRESS(3+$AM292,8,,,"var")),NULL)</f>
        <v>0.01</v>
      </c>
      <c r="AU292" s="61" t="str" cm="1">
        <f t="array" aca="1" ref="AU292" ca="1">IF(INDIRECT(ADDRESS(3+$AM292,9,,,"var"))&lt;&gt;"&lt;=&gt;",INDIRECT(ADDRESS(3+$AM292,9,,,"var")),NULL)</f>
        <v>&lt;</v>
      </c>
      <c r="AV292" s="61" cm="1">
        <f t="array" aca="1" ref="AV292" ca="1">IF(INDIRECT(ADDRESS(3+$AM292,10,,,"var"))&lt;&gt;"Mn",INDIRECT(ADDRESS(3+$AM292,10,,,"var")),NULL)</f>
        <v>0.01</v>
      </c>
      <c r="AW292" s="61" cm="1">
        <f t="array" aca="1" ref="AW292" ca="1">IF(INDIRECT(ADDRESS(3+$AM292,11,,,"var"))&lt;&gt;"&lt;=&gt;",INDIRECT(ADDRESS(3+$AM292,11,,,"var")),NULL)</f>
        <v>0</v>
      </c>
      <c r="AX292" s="61" cm="1">
        <f t="array" aca="1" ref="AX292" ca="1">IF(INDIRECT(ADDRESS(3+$AM292,12,,,"var"))&lt;&gt;"Mg",INDIRECT(ADDRESS(3+$AM292,12,,,"var")),NULL)</f>
        <v>9.1999999999999993</v>
      </c>
      <c r="AY292" s="61" cm="1">
        <f t="array" aca="1" ref="AY292" ca="1">IF(INDIRECT(ADDRESS(3+$AM292,13,,,"var"))&lt;&gt;"&lt;=&gt;",INDIRECT(ADDRESS(3+$AM292,13,,,"var")),NULL)</f>
        <v>0</v>
      </c>
      <c r="AZ292" s="61" cm="1">
        <f t="array" aca="1" ref="AZ292" ca="1">IF(INDIRECT(ADDRESS(3+$AM292,14,,,"var"))&lt;&gt;"Be",INDIRECT(ADDRESS(3+$AM292,14,,,"var")),NULL)</f>
        <v>6.0000000000000001E-3</v>
      </c>
      <c r="BA292" s="61" cm="1">
        <f t="array" aca="1" ref="BA292" ca="1">IF(INDIRECT(ADDRESS(3+$AM292,15,,,"var"))&lt;&gt;"&lt;=&gt;",INDIRECT(ADDRESS(3+$AM292,15,,,"var")),NULL)</f>
        <v>0</v>
      </c>
      <c r="BB292" s="61" cm="1">
        <f t="array" aca="1" ref="BB292" ca="1">IF(INDIRECT(ADDRESS(3+$AM292,16,,,"var"))&lt;&gt;"Zn",INDIRECT(ADDRESS(3+$AM292,16,,,"var")),NULL)</f>
        <v>0.01</v>
      </c>
      <c r="BC292" s="61" cm="1">
        <f t="array" aca="1" ref="BC292" ca="1">IF(INDIRECT(ADDRESS(3+$AM292,17,,,"var"))&lt;&gt;"&lt;=&gt;",INDIRECT(ADDRESS(3+$AM292,17,,,"var")),NULL)</f>
        <v>0</v>
      </c>
      <c r="BD292" s="61" cm="1">
        <f t="array" aca="1" ref="BD292" ca="1">IF(INDIRECT(ADDRESS(3+$AM292,18,,,"var"))&lt;&gt;"Ti",INDIRECT(ADDRESS(3+$AM292,18,,,"var")),NULL)</f>
        <v>0.05</v>
      </c>
      <c r="BE292" s="64" cm="1">
        <f t="array" aca="1" ref="BE292" ca="1">IF(INDIRECT(ADDRESS(3+$AM292,19,,,"var"))&lt;&gt;"D10",INDIRECT(ADDRESS(3+$AM292,19,,,"var")),NULL)</f>
        <v>29.1</v>
      </c>
      <c r="BF292" s="64" cm="1">
        <f t="array" aca="1" ref="BF292" ca="1">IF(INDIRECT(ADDRESS(3+$AM292,20,,,"var"))&lt;&gt;"D50",INDIRECT(ADDRESS(3+$AM292,20,,,"var")),NULL)</f>
        <v>47</v>
      </c>
      <c r="BG292" s="64" cm="1">
        <f t="array" aca="1" ref="BG292" ca="1">IF(INDIRECT(ADDRESS(3+$AM292,21,,,"var"))&lt;&gt;"D90",INDIRECT(ADDRESS(3+$AM292,21,,,"var")),NULL)</f>
        <v>74.5</v>
      </c>
      <c r="BH292" s="64" cm="1">
        <f t="array" aca="1" ref="BH292" ca="1">IF(INDIRECT(ADDRESS(3+$AM292,22,,,"var"))&lt;&gt;"Carney Funnel (s/50g)",INDIRECT(ADDRESS(3+$AM292,22,,,"var")),NULL)</f>
        <v>16</v>
      </c>
      <c r="BI292" s="64" cm="1">
        <f t="array" aca="1" ref="BI292" ca="1">IF(INDIRECT(ADDRESS(3+$AM292,23,,,"var"))&lt;&gt;"Schuttdichte",INDIRECT(ADDRESS(3+$AM292,23,,,"var")),NULL)</f>
        <v>1.28</v>
      </c>
      <c r="BJ292" s="64" cm="1">
        <f t="array" aca="1" ref="BJ292" ca="1">IF(INDIRECT(ADDRESS(3+$AM292,24,,,"var"))&lt;&gt;"Klopfdichte",INDIRECT(ADDRESS(3+$AM292,24,,,"var")),NULL)</f>
        <v>1.61</v>
      </c>
      <c r="BK292" s="81" t="s">
        <v>108</v>
      </c>
      <c r="BM292" s="81"/>
      <c r="BO292"/>
    </row>
    <row r="293" spans="1:67">
      <c r="A293" s="6">
        <v>3</v>
      </c>
      <c r="B293" s="3">
        <f t="shared" si="10"/>
        <v>21</v>
      </c>
      <c r="C293" s="28" t="str">
        <f>var!Z$3</f>
        <v>Concept Laser m2</v>
      </c>
      <c r="D293" s="66" t="str">
        <f>var!AG$3</f>
        <v>Concept Laser parameter dev.</v>
      </c>
      <c r="E293" s="6">
        <v>375</v>
      </c>
      <c r="F293" s="6">
        <v>1300</v>
      </c>
      <c r="G293" s="6">
        <v>60</v>
      </c>
      <c r="H293" s="6">
        <v>0.15</v>
      </c>
      <c r="I293" s="81"/>
      <c r="J293" s="28" t="str">
        <f>var!AD$2</f>
        <v>Density cube</v>
      </c>
      <c r="K293" s="66"/>
      <c r="L293" s="12"/>
      <c r="M293" s="28" t="str">
        <f>var!AF$2</f>
        <v>Stripes</v>
      </c>
      <c r="N293" s="6">
        <v>375</v>
      </c>
      <c r="O293" s="6">
        <v>1300</v>
      </c>
      <c r="P293" s="12"/>
      <c r="Q293" s="6">
        <v>0.05</v>
      </c>
      <c r="R293" s="6">
        <v>80</v>
      </c>
      <c r="S293" s="6">
        <v>5</v>
      </c>
      <c r="T293" s="6">
        <v>1</v>
      </c>
      <c r="U293" s="6">
        <v>79</v>
      </c>
      <c r="V293" s="6">
        <v>0.1</v>
      </c>
      <c r="W293" s="6">
        <v>80</v>
      </c>
      <c r="X293" s="6">
        <v>0.09</v>
      </c>
      <c r="Y293" s="12"/>
      <c r="Z293" s="12"/>
      <c r="AA293" s="12"/>
      <c r="AB293" s="12"/>
      <c r="AC293" s="12"/>
      <c r="AD293" s="12"/>
      <c r="AE293" s="12">
        <v>2.5270000000000001</v>
      </c>
      <c r="AF293" s="12">
        <v>2.8640000000000043</v>
      </c>
      <c r="AG293" s="6">
        <v>4</v>
      </c>
      <c r="AH293" s="23">
        <f t="shared" si="8"/>
        <v>42.12</v>
      </c>
      <c r="AI293" s="23">
        <f t="shared" si="9"/>
        <v>32.051282051282051</v>
      </c>
      <c r="AJ293" s="12"/>
      <c r="AK293" s="15">
        <f>100-Tabelle1[[#This Row],[Porositaet Flaeche repolished IAPT]]</f>
        <v>97.135999999999996</v>
      </c>
      <c r="AL293" s="28" t="str" cm="1">
        <f t="array" aca="1" ref="AL293" ca="1">IF(INDIRECT(ADDRESS(3+AM293,2,,,"var"))&lt;&gt;"Name of powder",INDIRECT(ADDRESS(3+AM293,2,,,"var")),NULL)</f>
        <v>AlMgty80</v>
      </c>
      <c r="AM293" s="17">
        <v>2</v>
      </c>
      <c r="AN293" s="12">
        <v>2</v>
      </c>
      <c r="AO293" s="61" cm="1">
        <f t="array" aca="1" ref="AO293" ca="1">IF(INDIRECT(ADDRESS(3+$AM293,3,,,"var"))&lt;&gt;"&lt;=&gt;",INDIRECT(ADDRESS(3+$AM293,3,,,"var")),NULL)</f>
        <v>0</v>
      </c>
      <c r="AP293" s="61" cm="1">
        <f t="array" aca="1" ref="AP293" ca="1">IF(INDIRECT(ADDRESS(3+$AM293,4,,,"var"))&lt;&gt;"Si",INDIRECT(ADDRESS(3+$AM293,4,,,"var")),NULL)</f>
        <v>0.09</v>
      </c>
      <c r="AQ293" s="61" t="str" cm="1">
        <f t="array" aca="1" ref="AQ293" ca="1">IF(INDIRECT(ADDRESS(3+$AM293,5,,,"var"))&lt;&gt;"&lt;=&gt;",INDIRECT(ADDRESS(3+$AM293,5,,,"var")),NULL)</f>
        <v>&lt;</v>
      </c>
      <c r="AR293" s="61" cm="1">
        <f t="array" aca="1" ref="AR293" ca="1">IF(INDIRECT(ADDRESS(3+$AM293,6,,,"var"))&lt;&gt;"Fe",INDIRECT(ADDRESS(3+$AM293,6,,,"var")),NULL)</f>
        <v>0.01</v>
      </c>
      <c r="AS293" s="61" t="str" cm="1">
        <f t="array" aca="1" ref="AS293" ca="1">IF(INDIRECT(ADDRESS(3+$AM293,7,,,"var"))&lt;&gt;"&lt;=&gt;",INDIRECT(ADDRESS(3+$AM293,7,,,"var")),NULL)</f>
        <v>&lt;</v>
      </c>
      <c r="AT293" s="61" cm="1">
        <f t="array" aca="1" ref="AT293" ca="1">IF(INDIRECT(ADDRESS(3+$AM293,8,,,"var"))&lt;&gt;"Cu",INDIRECT(ADDRESS(3+$AM293,8,,,"var")),NULL)</f>
        <v>0.01</v>
      </c>
      <c r="AU293" s="61" t="str" cm="1">
        <f t="array" aca="1" ref="AU293" ca="1">IF(INDIRECT(ADDRESS(3+$AM293,9,,,"var"))&lt;&gt;"&lt;=&gt;",INDIRECT(ADDRESS(3+$AM293,9,,,"var")),NULL)</f>
        <v>&lt;</v>
      </c>
      <c r="AV293" s="61" cm="1">
        <f t="array" aca="1" ref="AV293" ca="1">IF(INDIRECT(ADDRESS(3+$AM293,10,,,"var"))&lt;&gt;"Mn",INDIRECT(ADDRESS(3+$AM293,10,,,"var")),NULL)</f>
        <v>0.01</v>
      </c>
      <c r="AW293" s="61" cm="1">
        <f t="array" aca="1" ref="AW293" ca="1">IF(INDIRECT(ADDRESS(3+$AM293,11,,,"var"))&lt;&gt;"&lt;=&gt;",INDIRECT(ADDRESS(3+$AM293,11,,,"var")),NULL)</f>
        <v>0</v>
      </c>
      <c r="AX293" s="61" cm="1">
        <f t="array" aca="1" ref="AX293" ca="1">IF(INDIRECT(ADDRESS(3+$AM293,12,,,"var"))&lt;&gt;"Mg",INDIRECT(ADDRESS(3+$AM293,12,,,"var")),NULL)</f>
        <v>9.1999999999999993</v>
      </c>
      <c r="AY293" s="61" cm="1">
        <f t="array" aca="1" ref="AY293" ca="1">IF(INDIRECT(ADDRESS(3+$AM293,13,,,"var"))&lt;&gt;"&lt;=&gt;",INDIRECT(ADDRESS(3+$AM293,13,,,"var")),NULL)</f>
        <v>0</v>
      </c>
      <c r="AZ293" s="61" cm="1">
        <f t="array" aca="1" ref="AZ293" ca="1">IF(INDIRECT(ADDRESS(3+$AM293,14,,,"var"))&lt;&gt;"Be",INDIRECT(ADDRESS(3+$AM293,14,,,"var")),NULL)</f>
        <v>6.0000000000000001E-3</v>
      </c>
      <c r="BA293" s="61" cm="1">
        <f t="array" aca="1" ref="BA293" ca="1">IF(INDIRECT(ADDRESS(3+$AM293,15,,,"var"))&lt;&gt;"&lt;=&gt;",INDIRECT(ADDRESS(3+$AM293,15,,,"var")),NULL)</f>
        <v>0</v>
      </c>
      <c r="BB293" s="61" cm="1">
        <f t="array" aca="1" ref="BB293" ca="1">IF(INDIRECT(ADDRESS(3+$AM293,16,,,"var"))&lt;&gt;"Zn",INDIRECT(ADDRESS(3+$AM293,16,,,"var")),NULL)</f>
        <v>0.01</v>
      </c>
      <c r="BC293" s="61" cm="1">
        <f t="array" aca="1" ref="BC293" ca="1">IF(INDIRECT(ADDRESS(3+$AM293,17,,,"var"))&lt;&gt;"&lt;=&gt;",INDIRECT(ADDRESS(3+$AM293,17,,,"var")),NULL)</f>
        <v>0</v>
      </c>
      <c r="BD293" s="61" cm="1">
        <f t="array" aca="1" ref="BD293" ca="1">IF(INDIRECT(ADDRESS(3+$AM293,18,,,"var"))&lt;&gt;"Ti",INDIRECT(ADDRESS(3+$AM293,18,,,"var")),NULL)</f>
        <v>0.05</v>
      </c>
      <c r="BE293" s="64" cm="1">
        <f t="array" aca="1" ref="BE293" ca="1">IF(INDIRECT(ADDRESS(3+$AM293,19,,,"var"))&lt;&gt;"D10",INDIRECT(ADDRESS(3+$AM293,19,,,"var")),NULL)</f>
        <v>29.1</v>
      </c>
      <c r="BF293" s="64" cm="1">
        <f t="array" aca="1" ref="BF293" ca="1">IF(INDIRECT(ADDRESS(3+$AM293,20,,,"var"))&lt;&gt;"D50",INDIRECT(ADDRESS(3+$AM293,20,,,"var")),NULL)</f>
        <v>47</v>
      </c>
      <c r="BG293" s="64" cm="1">
        <f t="array" aca="1" ref="BG293" ca="1">IF(INDIRECT(ADDRESS(3+$AM293,21,,,"var"))&lt;&gt;"D90",INDIRECT(ADDRESS(3+$AM293,21,,,"var")),NULL)</f>
        <v>74.5</v>
      </c>
      <c r="BH293" s="64" cm="1">
        <f t="array" aca="1" ref="BH293" ca="1">IF(INDIRECT(ADDRESS(3+$AM293,22,,,"var"))&lt;&gt;"Carney Funnel (s/50g)",INDIRECT(ADDRESS(3+$AM293,22,,,"var")),NULL)</f>
        <v>16</v>
      </c>
      <c r="BI293" s="64" cm="1">
        <f t="array" aca="1" ref="BI293" ca="1">IF(INDIRECT(ADDRESS(3+$AM293,23,,,"var"))&lt;&gt;"Schuttdichte",INDIRECT(ADDRESS(3+$AM293,23,,,"var")),NULL)</f>
        <v>1.28</v>
      </c>
      <c r="BJ293" s="64" cm="1">
        <f t="array" aca="1" ref="BJ293" ca="1">IF(INDIRECT(ADDRESS(3+$AM293,24,,,"var"))&lt;&gt;"Klopfdichte",INDIRECT(ADDRESS(3+$AM293,24,,,"var")),NULL)</f>
        <v>1.61</v>
      </c>
      <c r="BK293" s="81" t="s">
        <v>108</v>
      </c>
      <c r="BM293" s="65"/>
      <c r="BO293"/>
    </row>
    <row r="294" spans="1:67">
      <c r="A294" s="6">
        <v>3</v>
      </c>
      <c r="B294" s="6">
        <v>30</v>
      </c>
      <c r="C294" s="28" t="str">
        <f>var!Z$3</f>
        <v>Concept Laser m2</v>
      </c>
      <c r="D294" s="66" t="str">
        <f>var!AG$3</f>
        <v>Concept Laser parameter dev.</v>
      </c>
      <c r="E294" s="6">
        <v>375</v>
      </c>
      <c r="F294" s="6">
        <v>1300</v>
      </c>
      <c r="G294" s="6">
        <v>60</v>
      </c>
      <c r="H294" s="6">
        <v>0.08</v>
      </c>
      <c r="I294" s="81"/>
      <c r="J294" s="28" t="str">
        <f>var!AD$2</f>
        <v>Density cube</v>
      </c>
      <c r="K294" s="66"/>
      <c r="L294" s="12"/>
      <c r="M294" s="28" t="str">
        <f>var!AF$2</f>
        <v>Stripes</v>
      </c>
      <c r="N294" s="6">
        <v>375</v>
      </c>
      <c r="O294" s="6">
        <v>1300</v>
      </c>
      <c r="P294" s="12"/>
      <c r="Q294" s="6">
        <v>0.05</v>
      </c>
      <c r="R294" s="6">
        <v>80</v>
      </c>
      <c r="S294" s="6">
        <v>5</v>
      </c>
      <c r="T294" s="6">
        <v>1</v>
      </c>
      <c r="U294" s="6">
        <v>79</v>
      </c>
      <c r="V294" s="6">
        <v>0.1</v>
      </c>
      <c r="W294" s="6">
        <v>80</v>
      </c>
      <c r="X294" s="6">
        <v>0.09</v>
      </c>
      <c r="Y294" s="12"/>
      <c r="Z294" s="12"/>
      <c r="AA294" s="12"/>
      <c r="AB294" s="12"/>
      <c r="AC294" s="12"/>
      <c r="AD294" s="12"/>
      <c r="AE294" s="12">
        <v>2.008</v>
      </c>
      <c r="AF294" s="12">
        <v>2.0810000000000031</v>
      </c>
      <c r="AG294" s="6">
        <v>3</v>
      </c>
      <c r="AH294" s="23">
        <f t="shared" si="8"/>
        <v>22.464000000000002</v>
      </c>
      <c r="AI294" s="23">
        <f t="shared" si="9"/>
        <v>60.096153846153847</v>
      </c>
      <c r="AJ294" s="12"/>
      <c r="AK294" s="15">
        <f>100-Tabelle1[[#This Row],[Porositaet Flaeche repolished IAPT]]</f>
        <v>97.918999999999997</v>
      </c>
      <c r="AL294" s="28" t="str" cm="1">
        <f t="array" aca="1" ref="AL294" ca="1">IF(INDIRECT(ADDRESS(3+AM294,2,,,"var"))&lt;&gt;"Name of powder",INDIRECT(ADDRESS(3+AM294,2,,,"var")),NULL)</f>
        <v>AlMgty80</v>
      </c>
      <c r="AM294" s="17">
        <v>2</v>
      </c>
      <c r="AN294" s="12">
        <v>2</v>
      </c>
      <c r="AO294" s="61" cm="1">
        <f t="array" aca="1" ref="AO294" ca="1">IF(INDIRECT(ADDRESS(3+$AM294,3,,,"var"))&lt;&gt;"&lt;=&gt;",INDIRECT(ADDRESS(3+$AM294,3,,,"var")),NULL)</f>
        <v>0</v>
      </c>
      <c r="AP294" s="61" cm="1">
        <f t="array" aca="1" ref="AP294" ca="1">IF(INDIRECT(ADDRESS(3+$AM294,4,,,"var"))&lt;&gt;"Si",INDIRECT(ADDRESS(3+$AM294,4,,,"var")),NULL)</f>
        <v>0.09</v>
      </c>
      <c r="AQ294" s="61" t="str" cm="1">
        <f t="array" aca="1" ref="AQ294" ca="1">IF(INDIRECT(ADDRESS(3+$AM294,5,,,"var"))&lt;&gt;"&lt;=&gt;",INDIRECT(ADDRESS(3+$AM294,5,,,"var")),NULL)</f>
        <v>&lt;</v>
      </c>
      <c r="AR294" s="61" cm="1">
        <f t="array" aca="1" ref="AR294" ca="1">IF(INDIRECT(ADDRESS(3+$AM294,6,,,"var"))&lt;&gt;"Fe",INDIRECT(ADDRESS(3+$AM294,6,,,"var")),NULL)</f>
        <v>0.01</v>
      </c>
      <c r="AS294" s="61" t="str" cm="1">
        <f t="array" aca="1" ref="AS294" ca="1">IF(INDIRECT(ADDRESS(3+$AM294,7,,,"var"))&lt;&gt;"&lt;=&gt;",INDIRECT(ADDRESS(3+$AM294,7,,,"var")),NULL)</f>
        <v>&lt;</v>
      </c>
      <c r="AT294" s="61" cm="1">
        <f t="array" aca="1" ref="AT294" ca="1">IF(INDIRECT(ADDRESS(3+$AM294,8,,,"var"))&lt;&gt;"Cu",INDIRECT(ADDRESS(3+$AM294,8,,,"var")),NULL)</f>
        <v>0.01</v>
      </c>
      <c r="AU294" s="61" t="str" cm="1">
        <f t="array" aca="1" ref="AU294" ca="1">IF(INDIRECT(ADDRESS(3+$AM294,9,,,"var"))&lt;&gt;"&lt;=&gt;",INDIRECT(ADDRESS(3+$AM294,9,,,"var")),NULL)</f>
        <v>&lt;</v>
      </c>
      <c r="AV294" s="61" cm="1">
        <f t="array" aca="1" ref="AV294" ca="1">IF(INDIRECT(ADDRESS(3+$AM294,10,,,"var"))&lt;&gt;"Mn",INDIRECT(ADDRESS(3+$AM294,10,,,"var")),NULL)</f>
        <v>0.01</v>
      </c>
      <c r="AW294" s="61" cm="1">
        <f t="array" aca="1" ref="AW294" ca="1">IF(INDIRECT(ADDRESS(3+$AM294,11,,,"var"))&lt;&gt;"&lt;=&gt;",INDIRECT(ADDRESS(3+$AM294,11,,,"var")),NULL)</f>
        <v>0</v>
      </c>
      <c r="AX294" s="61" cm="1">
        <f t="array" aca="1" ref="AX294" ca="1">IF(INDIRECT(ADDRESS(3+$AM294,12,,,"var"))&lt;&gt;"Mg",INDIRECT(ADDRESS(3+$AM294,12,,,"var")),NULL)</f>
        <v>9.1999999999999993</v>
      </c>
      <c r="AY294" s="61" cm="1">
        <f t="array" aca="1" ref="AY294" ca="1">IF(INDIRECT(ADDRESS(3+$AM294,13,,,"var"))&lt;&gt;"&lt;=&gt;",INDIRECT(ADDRESS(3+$AM294,13,,,"var")),NULL)</f>
        <v>0</v>
      </c>
      <c r="AZ294" s="61" cm="1">
        <f t="array" aca="1" ref="AZ294" ca="1">IF(INDIRECT(ADDRESS(3+$AM294,14,,,"var"))&lt;&gt;"Be",INDIRECT(ADDRESS(3+$AM294,14,,,"var")),NULL)</f>
        <v>6.0000000000000001E-3</v>
      </c>
      <c r="BA294" s="61" cm="1">
        <f t="array" aca="1" ref="BA294" ca="1">IF(INDIRECT(ADDRESS(3+$AM294,15,,,"var"))&lt;&gt;"&lt;=&gt;",INDIRECT(ADDRESS(3+$AM294,15,,,"var")),NULL)</f>
        <v>0</v>
      </c>
      <c r="BB294" s="61" cm="1">
        <f t="array" aca="1" ref="BB294" ca="1">IF(INDIRECT(ADDRESS(3+$AM294,16,,,"var"))&lt;&gt;"Zn",INDIRECT(ADDRESS(3+$AM294,16,,,"var")),NULL)</f>
        <v>0.01</v>
      </c>
      <c r="BC294" s="61" cm="1">
        <f t="array" aca="1" ref="BC294" ca="1">IF(INDIRECT(ADDRESS(3+$AM294,17,,,"var"))&lt;&gt;"&lt;=&gt;",INDIRECT(ADDRESS(3+$AM294,17,,,"var")),NULL)</f>
        <v>0</v>
      </c>
      <c r="BD294" s="61" cm="1">
        <f t="array" aca="1" ref="BD294" ca="1">IF(INDIRECT(ADDRESS(3+$AM294,18,,,"var"))&lt;&gt;"Ti",INDIRECT(ADDRESS(3+$AM294,18,,,"var")),NULL)</f>
        <v>0.05</v>
      </c>
      <c r="BE294" s="64" cm="1">
        <f t="array" aca="1" ref="BE294" ca="1">IF(INDIRECT(ADDRESS(3+$AM294,19,,,"var"))&lt;&gt;"D10",INDIRECT(ADDRESS(3+$AM294,19,,,"var")),NULL)</f>
        <v>29.1</v>
      </c>
      <c r="BF294" s="64" cm="1">
        <f t="array" aca="1" ref="BF294" ca="1">IF(INDIRECT(ADDRESS(3+$AM294,20,,,"var"))&lt;&gt;"D50",INDIRECT(ADDRESS(3+$AM294,20,,,"var")),NULL)</f>
        <v>47</v>
      </c>
      <c r="BG294" s="64" cm="1">
        <f t="array" aca="1" ref="BG294" ca="1">IF(INDIRECT(ADDRESS(3+$AM294,21,,,"var"))&lt;&gt;"D90",INDIRECT(ADDRESS(3+$AM294,21,,,"var")),NULL)</f>
        <v>74.5</v>
      </c>
      <c r="BH294" s="64" cm="1">
        <f t="array" aca="1" ref="BH294" ca="1">IF(INDIRECT(ADDRESS(3+$AM294,22,,,"var"))&lt;&gt;"Carney Funnel (s/50g)",INDIRECT(ADDRESS(3+$AM294,22,,,"var")),NULL)</f>
        <v>16</v>
      </c>
      <c r="BI294" s="64" cm="1">
        <f t="array" aca="1" ref="BI294" ca="1">IF(INDIRECT(ADDRESS(3+$AM294,23,,,"var"))&lt;&gt;"Schuttdichte",INDIRECT(ADDRESS(3+$AM294,23,,,"var")),NULL)</f>
        <v>1.28</v>
      </c>
      <c r="BJ294" s="64" cm="1">
        <f t="array" aca="1" ref="BJ294" ca="1">IF(INDIRECT(ADDRESS(3+$AM294,24,,,"var"))&lt;&gt;"Klopfdichte",INDIRECT(ADDRESS(3+$AM294,24,,,"var")),NULL)</f>
        <v>1.61</v>
      </c>
      <c r="BK294" s="81" t="s">
        <v>108</v>
      </c>
      <c r="BM294" s="81"/>
      <c r="BO294"/>
    </row>
    <row r="295" spans="1:67">
      <c r="A295" s="6">
        <v>3</v>
      </c>
      <c r="B295" s="6">
        <v>31</v>
      </c>
      <c r="C295" s="28" t="str">
        <f>var!Z$3</f>
        <v>Concept Laser m2</v>
      </c>
      <c r="D295" s="66" t="str">
        <f>var!AG$3</f>
        <v>Concept Laser parameter dev.</v>
      </c>
      <c r="E295" s="6">
        <v>375</v>
      </c>
      <c r="F295" s="6">
        <v>1300</v>
      </c>
      <c r="G295" s="6">
        <v>60</v>
      </c>
      <c r="H295" s="6">
        <v>0.08</v>
      </c>
      <c r="I295" s="81"/>
      <c r="J295" s="28" t="str">
        <f>var!AD$2</f>
        <v>Density cube</v>
      </c>
      <c r="K295" s="66"/>
      <c r="L295" s="12"/>
      <c r="M295" s="28" t="str">
        <f>var!AF$2</f>
        <v>Stripes</v>
      </c>
      <c r="N295" s="6">
        <v>375</v>
      </c>
      <c r="O295" s="6">
        <v>1300</v>
      </c>
      <c r="P295" s="12"/>
      <c r="Q295" s="6">
        <v>0.05</v>
      </c>
      <c r="R295" s="6">
        <v>80</v>
      </c>
      <c r="S295" s="6">
        <v>5</v>
      </c>
      <c r="T295" s="6">
        <v>1</v>
      </c>
      <c r="U295" s="6">
        <v>79</v>
      </c>
      <c r="V295" s="6">
        <v>0.1</v>
      </c>
      <c r="W295" s="6">
        <v>80</v>
      </c>
      <c r="X295" s="6">
        <v>0.09</v>
      </c>
      <c r="Y295" s="12"/>
      <c r="Z295" s="12"/>
      <c r="AA295" s="12"/>
      <c r="AB295" s="12"/>
      <c r="AC295" s="12"/>
      <c r="AD295" s="12"/>
      <c r="AE295" s="12">
        <v>1.8360000000000001</v>
      </c>
      <c r="AF295" s="12">
        <v>2.1680000000000064</v>
      </c>
      <c r="AG295" s="6">
        <v>4</v>
      </c>
      <c r="AH295" s="23">
        <f t="shared" si="8"/>
        <v>22.464000000000002</v>
      </c>
      <c r="AI295" s="23">
        <f t="shared" si="9"/>
        <v>60.096153846153847</v>
      </c>
      <c r="AJ295" s="12"/>
      <c r="AK295" s="15">
        <f>100-Tabelle1[[#This Row],[Porositaet Flaeche repolished IAPT]]</f>
        <v>97.831999999999994</v>
      </c>
      <c r="AL295" s="28" t="str" cm="1">
        <f t="array" aca="1" ref="AL295" ca="1">IF(INDIRECT(ADDRESS(3+AM295,2,,,"var"))&lt;&gt;"Name of powder",INDIRECT(ADDRESS(3+AM295,2,,,"var")),NULL)</f>
        <v>AlMgty80</v>
      </c>
      <c r="AM295" s="17">
        <v>2</v>
      </c>
      <c r="AN295" s="12">
        <v>2</v>
      </c>
      <c r="AO295" s="61" cm="1">
        <f t="array" aca="1" ref="AO295" ca="1">IF(INDIRECT(ADDRESS(3+$AM295,3,,,"var"))&lt;&gt;"&lt;=&gt;",INDIRECT(ADDRESS(3+$AM295,3,,,"var")),NULL)</f>
        <v>0</v>
      </c>
      <c r="AP295" s="61" cm="1">
        <f t="array" aca="1" ref="AP295" ca="1">IF(INDIRECT(ADDRESS(3+$AM295,4,,,"var"))&lt;&gt;"Si",INDIRECT(ADDRESS(3+$AM295,4,,,"var")),NULL)</f>
        <v>0.09</v>
      </c>
      <c r="AQ295" s="61" t="str" cm="1">
        <f t="array" aca="1" ref="AQ295" ca="1">IF(INDIRECT(ADDRESS(3+$AM295,5,,,"var"))&lt;&gt;"&lt;=&gt;",INDIRECT(ADDRESS(3+$AM295,5,,,"var")),NULL)</f>
        <v>&lt;</v>
      </c>
      <c r="AR295" s="61" cm="1">
        <f t="array" aca="1" ref="AR295" ca="1">IF(INDIRECT(ADDRESS(3+$AM295,6,,,"var"))&lt;&gt;"Fe",INDIRECT(ADDRESS(3+$AM295,6,,,"var")),NULL)</f>
        <v>0.01</v>
      </c>
      <c r="AS295" s="61" t="str" cm="1">
        <f t="array" aca="1" ref="AS295" ca="1">IF(INDIRECT(ADDRESS(3+$AM295,7,,,"var"))&lt;&gt;"&lt;=&gt;",INDIRECT(ADDRESS(3+$AM295,7,,,"var")),NULL)</f>
        <v>&lt;</v>
      </c>
      <c r="AT295" s="61" cm="1">
        <f t="array" aca="1" ref="AT295" ca="1">IF(INDIRECT(ADDRESS(3+$AM295,8,,,"var"))&lt;&gt;"Cu",INDIRECT(ADDRESS(3+$AM295,8,,,"var")),NULL)</f>
        <v>0.01</v>
      </c>
      <c r="AU295" s="61" t="str" cm="1">
        <f t="array" aca="1" ref="AU295" ca="1">IF(INDIRECT(ADDRESS(3+$AM295,9,,,"var"))&lt;&gt;"&lt;=&gt;",INDIRECT(ADDRESS(3+$AM295,9,,,"var")),NULL)</f>
        <v>&lt;</v>
      </c>
      <c r="AV295" s="61" cm="1">
        <f t="array" aca="1" ref="AV295" ca="1">IF(INDIRECT(ADDRESS(3+$AM295,10,,,"var"))&lt;&gt;"Mn",INDIRECT(ADDRESS(3+$AM295,10,,,"var")),NULL)</f>
        <v>0.01</v>
      </c>
      <c r="AW295" s="61" cm="1">
        <f t="array" aca="1" ref="AW295" ca="1">IF(INDIRECT(ADDRESS(3+$AM295,11,,,"var"))&lt;&gt;"&lt;=&gt;",INDIRECT(ADDRESS(3+$AM295,11,,,"var")),NULL)</f>
        <v>0</v>
      </c>
      <c r="AX295" s="61" cm="1">
        <f t="array" aca="1" ref="AX295" ca="1">IF(INDIRECT(ADDRESS(3+$AM295,12,,,"var"))&lt;&gt;"Mg",INDIRECT(ADDRESS(3+$AM295,12,,,"var")),NULL)</f>
        <v>9.1999999999999993</v>
      </c>
      <c r="AY295" s="61" cm="1">
        <f t="array" aca="1" ref="AY295" ca="1">IF(INDIRECT(ADDRESS(3+$AM295,13,,,"var"))&lt;&gt;"&lt;=&gt;",INDIRECT(ADDRESS(3+$AM295,13,,,"var")),NULL)</f>
        <v>0</v>
      </c>
      <c r="AZ295" s="61" cm="1">
        <f t="array" aca="1" ref="AZ295" ca="1">IF(INDIRECT(ADDRESS(3+$AM295,14,,,"var"))&lt;&gt;"Be",INDIRECT(ADDRESS(3+$AM295,14,,,"var")),NULL)</f>
        <v>6.0000000000000001E-3</v>
      </c>
      <c r="BA295" s="61" cm="1">
        <f t="array" aca="1" ref="BA295" ca="1">IF(INDIRECT(ADDRESS(3+$AM295,15,,,"var"))&lt;&gt;"&lt;=&gt;",INDIRECT(ADDRESS(3+$AM295,15,,,"var")),NULL)</f>
        <v>0</v>
      </c>
      <c r="BB295" s="61" cm="1">
        <f t="array" aca="1" ref="BB295" ca="1">IF(INDIRECT(ADDRESS(3+$AM295,16,,,"var"))&lt;&gt;"Zn",INDIRECT(ADDRESS(3+$AM295,16,,,"var")),NULL)</f>
        <v>0.01</v>
      </c>
      <c r="BC295" s="61" cm="1">
        <f t="array" aca="1" ref="BC295" ca="1">IF(INDIRECT(ADDRESS(3+$AM295,17,,,"var"))&lt;&gt;"&lt;=&gt;",INDIRECT(ADDRESS(3+$AM295,17,,,"var")),NULL)</f>
        <v>0</v>
      </c>
      <c r="BD295" s="61" cm="1">
        <f t="array" aca="1" ref="BD295" ca="1">IF(INDIRECT(ADDRESS(3+$AM295,18,,,"var"))&lt;&gt;"Ti",INDIRECT(ADDRESS(3+$AM295,18,,,"var")),NULL)</f>
        <v>0.05</v>
      </c>
      <c r="BE295" s="64" cm="1">
        <f t="array" aca="1" ref="BE295" ca="1">IF(INDIRECT(ADDRESS(3+$AM295,19,,,"var"))&lt;&gt;"D10",INDIRECT(ADDRESS(3+$AM295,19,,,"var")),NULL)</f>
        <v>29.1</v>
      </c>
      <c r="BF295" s="64" cm="1">
        <f t="array" aca="1" ref="BF295" ca="1">IF(INDIRECT(ADDRESS(3+$AM295,20,,,"var"))&lt;&gt;"D50",INDIRECT(ADDRESS(3+$AM295,20,,,"var")),NULL)</f>
        <v>47</v>
      </c>
      <c r="BG295" s="64" cm="1">
        <f t="array" aca="1" ref="BG295" ca="1">IF(INDIRECT(ADDRESS(3+$AM295,21,,,"var"))&lt;&gt;"D90",INDIRECT(ADDRESS(3+$AM295,21,,,"var")),NULL)</f>
        <v>74.5</v>
      </c>
      <c r="BH295" s="64" cm="1">
        <f t="array" aca="1" ref="BH295" ca="1">IF(INDIRECT(ADDRESS(3+$AM295,22,,,"var"))&lt;&gt;"Carney Funnel (s/50g)",INDIRECT(ADDRESS(3+$AM295,22,,,"var")),NULL)</f>
        <v>16</v>
      </c>
      <c r="BI295" s="64" cm="1">
        <f t="array" aca="1" ref="BI295" ca="1">IF(INDIRECT(ADDRESS(3+$AM295,23,,,"var"))&lt;&gt;"Schuttdichte",INDIRECT(ADDRESS(3+$AM295,23,,,"var")),NULL)</f>
        <v>1.28</v>
      </c>
      <c r="BJ295" s="64" cm="1">
        <f t="array" aca="1" ref="BJ295" ca="1">IF(INDIRECT(ADDRESS(3+$AM295,24,,,"var"))&lt;&gt;"Klopfdichte",INDIRECT(ADDRESS(3+$AM295,24,,,"var")),NULL)</f>
        <v>1.61</v>
      </c>
      <c r="BK295" s="81" t="s">
        <v>108</v>
      </c>
      <c r="BM295" s="81"/>
      <c r="BO295"/>
    </row>
    <row r="296" spans="1:67">
      <c r="A296" s="6">
        <v>3</v>
      </c>
      <c r="B296" s="3">
        <f>B295+1</f>
        <v>32</v>
      </c>
      <c r="C296" s="81" t="str">
        <f>var!Z$3</f>
        <v>Concept Laser m2</v>
      </c>
      <c r="D296" s="81" t="str">
        <f>var!AG$3</f>
        <v>Concept Laser parameter dev.</v>
      </c>
      <c r="E296" s="6">
        <v>325</v>
      </c>
      <c r="F296" s="6">
        <v>1300</v>
      </c>
      <c r="G296" s="6">
        <v>60</v>
      </c>
      <c r="H296" s="6">
        <v>0.08</v>
      </c>
      <c r="I296" s="81"/>
      <c r="J296" s="28" t="str">
        <f>var!AD$2</f>
        <v>Density cube</v>
      </c>
      <c r="K296" s="81"/>
      <c r="L296" s="12"/>
      <c r="M296" s="81" t="str">
        <f>var!AF$2</f>
        <v>Stripes</v>
      </c>
      <c r="N296" s="6">
        <v>325</v>
      </c>
      <c r="O296" s="6">
        <v>1300</v>
      </c>
      <c r="P296" s="12"/>
      <c r="Q296" s="6">
        <v>0.05</v>
      </c>
      <c r="R296" s="6">
        <v>80</v>
      </c>
      <c r="S296" s="6">
        <v>5</v>
      </c>
      <c r="T296" s="6">
        <v>1</v>
      </c>
      <c r="U296" s="6">
        <v>79</v>
      </c>
      <c r="V296" s="6">
        <v>0.1</v>
      </c>
      <c r="W296" s="6">
        <v>80</v>
      </c>
      <c r="X296" s="6">
        <v>0.09</v>
      </c>
      <c r="Y296" s="12"/>
      <c r="Z296" s="12"/>
      <c r="AA296" s="12"/>
      <c r="AB296" s="12"/>
      <c r="AC296" s="12"/>
      <c r="AD296" s="12"/>
      <c r="AE296" s="12">
        <v>1.1499999999999999</v>
      </c>
      <c r="AF296" s="12">
        <v>0.85599999999999454</v>
      </c>
      <c r="AG296" s="6">
        <v>3</v>
      </c>
      <c r="AH296" s="81">
        <f t="shared" si="8"/>
        <v>22.464000000000002</v>
      </c>
      <c r="AI296" s="81">
        <f t="shared" si="9"/>
        <v>52.083333333333329</v>
      </c>
      <c r="AJ296" s="12"/>
      <c r="AK296" s="15">
        <f>100-Tabelle1[[#This Row],[Porositaet Flaeche repolished IAPT]]</f>
        <v>99.144000000000005</v>
      </c>
      <c r="AL296" s="28" t="str" cm="1">
        <f t="array" aca="1" ref="AL296" ca="1">IF(INDIRECT(ADDRESS(3+AM296,2,,,"var"))&lt;&gt;"Name of powder",INDIRECT(ADDRESS(3+AM296,2,,,"var")),NULL)</f>
        <v>AlMgty80</v>
      </c>
      <c r="AM296" s="17">
        <v>2</v>
      </c>
      <c r="AN296" s="12">
        <v>2</v>
      </c>
      <c r="AO296" s="61" cm="1">
        <f t="array" aca="1" ref="AO296" ca="1">IF(INDIRECT(ADDRESS(3+$AM296,3,,,"var"))&lt;&gt;"&lt;=&gt;",INDIRECT(ADDRESS(3+$AM296,3,,,"var")),NULL)</f>
        <v>0</v>
      </c>
      <c r="AP296" s="61" cm="1">
        <f t="array" aca="1" ref="AP296" ca="1">IF(INDIRECT(ADDRESS(3+$AM296,4,,,"var"))&lt;&gt;"Si",INDIRECT(ADDRESS(3+$AM296,4,,,"var")),NULL)</f>
        <v>0.09</v>
      </c>
      <c r="AQ296" s="61" t="str" cm="1">
        <f t="array" aca="1" ref="AQ296" ca="1">IF(INDIRECT(ADDRESS(3+$AM296,5,,,"var"))&lt;&gt;"&lt;=&gt;",INDIRECT(ADDRESS(3+$AM296,5,,,"var")),NULL)</f>
        <v>&lt;</v>
      </c>
      <c r="AR296" s="61" cm="1">
        <f t="array" aca="1" ref="AR296" ca="1">IF(INDIRECT(ADDRESS(3+$AM296,6,,,"var"))&lt;&gt;"Fe",INDIRECT(ADDRESS(3+$AM296,6,,,"var")),NULL)</f>
        <v>0.01</v>
      </c>
      <c r="AS296" s="61" t="str" cm="1">
        <f t="array" aca="1" ref="AS296" ca="1">IF(INDIRECT(ADDRESS(3+$AM296,7,,,"var"))&lt;&gt;"&lt;=&gt;",INDIRECT(ADDRESS(3+$AM296,7,,,"var")),NULL)</f>
        <v>&lt;</v>
      </c>
      <c r="AT296" s="61" cm="1">
        <f t="array" aca="1" ref="AT296" ca="1">IF(INDIRECT(ADDRESS(3+$AM296,8,,,"var"))&lt;&gt;"Cu",INDIRECT(ADDRESS(3+$AM296,8,,,"var")),NULL)</f>
        <v>0.01</v>
      </c>
      <c r="AU296" s="61" t="str" cm="1">
        <f t="array" aca="1" ref="AU296" ca="1">IF(INDIRECT(ADDRESS(3+$AM296,9,,,"var"))&lt;&gt;"&lt;=&gt;",INDIRECT(ADDRESS(3+$AM296,9,,,"var")),NULL)</f>
        <v>&lt;</v>
      </c>
      <c r="AV296" s="61" cm="1">
        <f t="array" aca="1" ref="AV296" ca="1">IF(INDIRECT(ADDRESS(3+$AM296,10,,,"var"))&lt;&gt;"Mn",INDIRECT(ADDRESS(3+$AM296,10,,,"var")),NULL)</f>
        <v>0.01</v>
      </c>
      <c r="AW296" s="61" cm="1">
        <f t="array" aca="1" ref="AW296" ca="1">IF(INDIRECT(ADDRESS(3+$AM296,11,,,"var"))&lt;&gt;"&lt;=&gt;",INDIRECT(ADDRESS(3+$AM296,11,,,"var")),NULL)</f>
        <v>0</v>
      </c>
      <c r="AX296" s="61" cm="1">
        <f t="array" aca="1" ref="AX296" ca="1">IF(INDIRECT(ADDRESS(3+$AM296,12,,,"var"))&lt;&gt;"Mg",INDIRECT(ADDRESS(3+$AM296,12,,,"var")),NULL)</f>
        <v>9.1999999999999993</v>
      </c>
      <c r="AY296" s="61" cm="1">
        <f t="array" aca="1" ref="AY296" ca="1">IF(INDIRECT(ADDRESS(3+$AM296,13,,,"var"))&lt;&gt;"&lt;=&gt;",INDIRECT(ADDRESS(3+$AM296,13,,,"var")),NULL)</f>
        <v>0</v>
      </c>
      <c r="AZ296" s="61" cm="1">
        <f t="array" aca="1" ref="AZ296" ca="1">IF(INDIRECT(ADDRESS(3+$AM296,14,,,"var"))&lt;&gt;"Be",INDIRECT(ADDRESS(3+$AM296,14,,,"var")),NULL)</f>
        <v>6.0000000000000001E-3</v>
      </c>
      <c r="BA296" s="61" cm="1">
        <f t="array" aca="1" ref="BA296" ca="1">IF(INDIRECT(ADDRESS(3+$AM296,15,,,"var"))&lt;&gt;"&lt;=&gt;",INDIRECT(ADDRESS(3+$AM296,15,,,"var")),NULL)</f>
        <v>0</v>
      </c>
      <c r="BB296" s="61" cm="1">
        <f t="array" aca="1" ref="BB296" ca="1">IF(INDIRECT(ADDRESS(3+$AM296,16,,,"var"))&lt;&gt;"Zn",INDIRECT(ADDRESS(3+$AM296,16,,,"var")),NULL)</f>
        <v>0.01</v>
      </c>
      <c r="BC296" s="61" cm="1">
        <f t="array" aca="1" ref="BC296" ca="1">IF(INDIRECT(ADDRESS(3+$AM296,17,,,"var"))&lt;&gt;"&lt;=&gt;",INDIRECT(ADDRESS(3+$AM296,17,,,"var")),NULL)</f>
        <v>0</v>
      </c>
      <c r="BD296" s="61" cm="1">
        <f t="array" aca="1" ref="BD296" ca="1">IF(INDIRECT(ADDRESS(3+$AM296,18,,,"var"))&lt;&gt;"Ti",INDIRECT(ADDRESS(3+$AM296,18,,,"var")),NULL)</f>
        <v>0.05</v>
      </c>
      <c r="BE296" s="64" cm="1">
        <f t="array" aca="1" ref="BE296" ca="1">IF(INDIRECT(ADDRESS(3+$AM296,19,,,"var"))&lt;&gt;"D10",INDIRECT(ADDRESS(3+$AM296,19,,,"var")),NULL)</f>
        <v>29.1</v>
      </c>
      <c r="BF296" s="64" cm="1">
        <f t="array" aca="1" ref="BF296" ca="1">IF(INDIRECT(ADDRESS(3+$AM296,20,,,"var"))&lt;&gt;"D50",INDIRECT(ADDRESS(3+$AM296,20,,,"var")),NULL)</f>
        <v>47</v>
      </c>
      <c r="BG296" s="64" cm="1">
        <f t="array" aca="1" ref="BG296" ca="1">IF(INDIRECT(ADDRESS(3+$AM296,21,,,"var"))&lt;&gt;"D90",INDIRECT(ADDRESS(3+$AM296,21,,,"var")),NULL)</f>
        <v>74.5</v>
      </c>
      <c r="BH296" s="64" cm="1">
        <f t="array" aca="1" ref="BH296" ca="1">IF(INDIRECT(ADDRESS(3+$AM296,22,,,"var"))&lt;&gt;"Carney Funnel (s/50g)",INDIRECT(ADDRESS(3+$AM296,22,,,"var")),NULL)</f>
        <v>16</v>
      </c>
      <c r="BI296" s="64" cm="1">
        <f t="array" aca="1" ref="BI296" ca="1">IF(INDIRECT(ADDRESS(3+$AM296,23,,,"var"))&lt;&gt;"Schuttdichte",INDIRECT(ADDRESS(3+$AM296,23,,,"var")),NULL)</f>
        <v>1.28</v>
      </c>
      <c r="BJ296" s="64" cm="1">
        <f t="array" aca="1" ref="BJ296" ca="1">IF(INDIRECT(ADDRESS(3+$AM296,24,,,"var"))&lt;&gt;"Klopfdichte",INDIRECT(ADDRESS(3+$AM296,24,,,"var")),NULL)</f>
        <v>1.61</v>
      </c>
      <c r="BK296" s="81" t="s">
        <v>108</v>
      </c>
      <c r="BM296" s="81"/>
      <c r="BO296"/>
    </row>
    <row r="297" spans="1:67">
      <c r="A297" s="6">
        <v>3</v>
      </c>
      <c r="B297" s="6">
        <v>32</v>
      </c>
      <c r="C297" s="81" t="str">
        <f>var!Z$3</f>
        <v>Concept Laser m2</v>
      </c>
      <c r="D297" s="81" t="str">
        <f>var!AG$3</f>
        <v>Concept Laser parameter dev.</v>
      </c>
      <c r="E297" s="6">
        <v>375</v>
      </c>
      <c r="F297" s="6">
        <v>1300</v>
      </c>
      <c r="G297" s="6">
        <v>60</v>
      </c>
      <c r="H297" s="6">
        <v>0.08</v>
      </c>
      <c r="I297" s="81"/>
      <c r="J297" s="81" t="str">
        <f>var!AD$2</f>
        <v>Density cube</v>
      </c>
      <c r="K297" s="81"/>
      <c r="L297" s="12"/>
      <c r="M297" s="81" t="str">
        <f>var!AF$2</f>
        <v>Stripes</v>
      </c>
      <c r="N297" s="6">
        <v>375</v>
      </c>
      <c r="O297" s="6">
        <v>1300</v>
      </c>
      <c r="P297" s="12"/>
      <c r="Q297" s="6">
        <v>0.05</v>
      </c>
      <c r="R297" s="6">
        <v>80</v>
      </c>
      <c r="S297" s="6">
        <v>5</v>
      </c>
      <c r="T297" s="6">
        <v>1</v>
      </c>
      <c r="U297" s="6">
        <v>79</v>
      </c>
      <c r="V297" s="6">
        <v>0.1</v>
      </c>
      <c r="W297" s="6">
        <v>80</v>
      </c>
      <c r="X297" s="6">
        <v>0.09</v>
      </c>
      <c r="Y297" s="12"/>
      <c r="Z297" s="12"/>
      <c r="AA297" s="12"/>
      <c r="AB297" s="12"/>
      <c r="AC297" s="12"/>
      <c r="AD297" s="12"/>
      <c r="AE297" s="12">
        <v>3.3740000000000001</v>
      </c>
      <c r="AF297" s="12">
        <v>2.1200000000000045</v>
      </c>
      <c r="AG297" s="6">
        <v>4</v>
      </c>
      <c r="AH297" s="81">
        <f t="shared" si="8"/>
        <v>22.464000000000002</v>
      </c>
      <c r="AI297" s="81">
        <f t="shared" si="9"/>
        <v>60.096153846153847</v>
      </c>
      <c r="AJ297" s="12"/>
      <c r="AK297" s="15">
        <f>100-Tabelle1[[#This Row],[Porositaet Flaeche repolished IAPT]]</f>
        <v>97.88</v>
      </c>
      <c r="AL297" s="28" t="str" cm="1">
        <f t="array" aca="1" ref="AL297" ca="1">IF(INDIRECT(ADDRESS(3+AM297,2,,,"var"))&lt;&gt;"Name of powder",INDIRECT(ADDRESS(3+AM297,2,,,"var")),NULL)</f>
        <v>AlMgty80</v>
      </c>
      <c r="AM297" s="17">
        <v>2</v>
      </c>
      <c r="AN297" s="12">
        <v>2</v>
      </c>
      <c r="AO297" s="61" cm="1">
        <f t="array" aca="1" ref="AO297" ca="1">IF(INDIRECT(ADDRESS(3+$AM297,3,,,"var"))&lt;&gt;"&lt;=&gt;",INDIRECT(ADDRESS(3+$AM297,3,,,"var")),NULL)</f>
        <v>0</v>
      </c>
      <c r="AP297" s="61" cm="1">
        <f t="array" aca="1" ref="AP297" ca="1">IF(INDIRECT(ADDRESS(3+$AM297,4,,,"var"))&lt;&gt;"Si",INDIRECT(ADDRESS(3+$AM297,4,,,"var")),NULL)</f>
        <v>0.09</v>
      </c>
      <c r="AQ297" s="61" t="str" cm="1">
        <f t="array" aca="1" ref="AQ297" ca="1">IF(INDIRECT(ADDRESS(3+$AM297,5,,,"var"))&lt;&gt;"&lt;=&gt;",INDIRECT(ADDRESS(3+$AM297,5,,,"var")),NULL)</f>
        <v>&lt;</v>
      </c>
      <c r="AR297" s="61" cm="1">
        <f t="array" aca="1" ref="AR297" ca="1">IF(INDIRECT(ADDRESS(3+$AM297,6,,,"var"))&lt;&gt;"Fe",INDIRECT(ADDRESS(3+$AM297,6,,,"var")),NULL)</f>
        <v>0.01</v>
      </c>
      <c r="AS297" s="61" t="str" cm="1">
        <f t="array" aca="1" ref="AS297" ca="1">IF(INDIRECT(ADDRESS(3+$AM297,7,,,"var"))&lt;&gt;"&lt;=&gt;",INDIRECT(ADDRESS(3+$AM297,7,,,"var")),NULL)</f>
        <v>&lt;</v>
      </c>
      <c r="AT297" s="61" cm="1">
        <f t="array" aca="1" ref="AT297" ca="1">IF(INDIRECT(ADDRESS(3+$AM297,8,,,"var"))&lt;&gt;"Cu",INDIRECT(ADDRESS(3+$AM297,8,,,"var")),NULL)</f>
        <v>0.01</v>
      </c>
      <c r="AU297" s="61" t="str" cm="1">
        <f t="array" aca="1" ref="AU297" ca="1">IF(INDIRECT(ADDRESS(3+$AM297,9,,,"var"))&lt;&gt;"&lt;=&gt;",INDIRECT(ADDRESS(3+$AM297,9,,,"var")),NULL)</f>
        <v>&lt;</v>
      </c>
      <c r="AV297" s="61" cm="1">
        <f t="array" aca="1" ref="AV297" ca="1">IF(INDIRECT(ADDRESS(3+$AM297,10,,,"var"))&lt;&gt;"Mn",INDIRECT(ADDRESS(3+$AM297,10,,,"var")),NULL)</f>
        <v>0.01</v>
      </c>
      <c r="AW297" s="61" cm="1">
        <f t="array" aca="1" ref="AW297" ca="1">IF(INDIRECT(ADDRESS(3+$AM297,11,,,"var"))&lt;&gt;"&lt;=&gt;",INDIRECT(ADDRESS(3+$AM297,11,,,"var")),NULL)</f>
        <v>0</v>
      </c>
      <c r="AX297" s="61" cm="1">
        <f t="array" aca="1" ref="AX297" ca="1">IF(INDIRECT(ADDRESS(3+$AM297,12,,,"var"))&lt;&gt;"Mg",INDIRECT(ADDRESS(3+$AM297,12,,,"var")),NULL)</f>
        <v>9.1999999999999993</v>
      </c>
      <c r="AY297" s="61" cm="1">
        <f t="array" aca="1" ref="AY297" ca="1">IF(INDIRECT(ADDRESS(3+$AM297,13,,,"var"))&lt;&gt;"&lt;=&gt;",INDIRECT(ADDRESS(3+$AM297,13,,,"var")),NULL)</f>
        <v>0</v>
      </c>
      <c r="AZ297" s="61" cm="1">
        <f t="array" aca="1" ref="AZ297" ca="1">IF(INDIRECT(ADDRESS(3+$AM297,14,,,"var"))&lt;&gt;"Be",INDIRECT(ADDRESS(3+$AM297,14,,,"var")),NULL)</f>
        <v>6.0000000000000001E-3</v>
      </c>
      <c r="BA297" s="61" cm="1">
        <f t="array" aca="1" ref="BA297" ca="1">IF(INDIRECT(ADDRESS(3+$AM297,15,,,"var"))&lt;&gt;"&lt;=&gt;",INDIRECT(ADDRESS(3+$AM297,15,,,"var")),NULL)</f>
        <v>0</v>
      </c>
      <c r="BB297" s="61" cm="1">
        <f t="array" aca="1" ref="BB297" ca="1">IF(INDIRECT(ADDRESS(3+$AM297,16,,,"var"))&lt;&gt;"Zn",INDIRECT(ADDRESS(3+$AM297,16,,,"var")),NULL)</f>
        <v>0.01</v>
      </c>
      <c r="BC297" s="61" cm="1">
        <f t="array" aca="1" ref="BC297" ca="1">IF(INDIRECT(ADDRESS(3+$AM297,17,,,"var"))&lt;&gt;"&lt;=&gt;",INDIRECT(ADDRESS(3+$AM297,17,,,"var")),NULL)</f>
        <v>0</v>
      </c>
      <c r="BD297" s="61" cm="1">
        <f t="array" aca="1" ref="BD297" ca="1">IF(INDIRECT(ADDRESS(3+$AM297,18,,,"var"))&lt;&gt;"Ti",INDIRECT(ADDRESS(3+$AM297,18,,,"var")),NULL)</f>
        <v>0.05</v>
      </c>
      <c r="BE297" s="64" cm="1">
        <f t="array" aca="1" ref="BE297" ca="1">IF(INDIRECT(ADDRESS(3+$AM297,19,,,"var"))&lt;&gt;"D10",INDIRECT(ADDRESS(3+$AM297,19,,,"var")),NULL)</f>
        <v>29.1</v>
      </c>
      <c r="BF297" s="64" cm="1">
        <f t="array" aca="1" ref="BF297" ca="1">IF(INDIRECT(ADDRESS(3+$AM297,20,,,"var"))&lt;&gt;"D50",INDIRECT(ADDRESS(3+$AM297,20,,,"var")),NULL)</f>
        <v>47</v>
      </c>
      <c r="BG297" s="64" cm="1">
        <f t="array" aca="1" ref="BG297" ca="1">IF(INDIRECT(ADDRESS(3+$AM297,21,,,"var"))&lt;&gt;"D90",INDIRECT(ADDRESS(3+$AM297,21,,,"var")),NULL)</f>
        <v>74.5</v>
      </c>
      <c r="BH297" s="64" cm="1">
        <f t="array" aca="1" ref="BH297" ca="1">IF(INDIRECT(ADDRESS(3+$AM297,22,,,"var"))&lt;&gt;"Carney Funnel (s/50g)",INDIRECT(ADDRESS(3+$AM297,22,,,"var")),NULL)</f>
        <v>16</v>
      </c>
      <c r="BI297" s="64" cm="1">
        <f t="array" aca="1" ref="BI297" ca="1">IF(INDIRECT(ADDRESS(3+$AM297,23,,,"var"))&lt;&gt;"Schuttdichte",INDIRECT(ADDRESS(3+$AM297,23,,,"var")),NULL)</f>
        <v>1.28</v>
      </c>
      <c r="BJ297" s="64" cm="1">
        <f t="array" aca="1" ref="BJ297" ca="1">IF(INDIRECT(ADDRESS(3+$AM297,24,,,"var"))&lt;&gt;"Klopfdichte",INDIRECT(ADDRESS(3+$AM297,24,,,"var")),NULL)</f>
        <v>1.61</v>
      </c>
      <c r="BK297" s="81" t="s">
        <v>108</v>
      </c>
      <c r="BM297" s="81"/>
      <c r="BO297"/>
    </row>
    <row r="298" spans="1:67">
      <c r="A298" s="6">
        <v>3</v>
      </c>
      <c r="B298" s="6">
        <v>33</v>
      </c>
      <c r="C298" s="28" t="str">
        <f>var!Z$3</f>
        <v>Concept Laser m2</v>
      </c>
      <c r="D298" s="66" t="str">
        <f>var!AG$3</f>
        <v>Concept Laser parameter dev.</v>
      </c>
      <c r="E298" s="6">
        <v>375</v>
      </c>
      <c r="F298" s="6">
        <v>1300</v>
      </c>
      <c r="G298" s="6">
        <v>60</v>
      </c>
      <c r="H298" s="6">
        <v>0.08</v>
      </c>
      <c r="I298" s="81"/>
      <c r="J298" s="28" t="str">
        <f>var!AD$2</f>
        <v>Density cube</v>
      </c>
      <c r="K298" s="81"/>
      <c r="L298" s="12"/>
      <c r="M298" s="28" t="str">
        <f>var!AF$2</f>
        <v>Stripes</v>
      </c>
      <c r="N298" s="6">
        <v>375</v>
      </c>
      <c r="O298" s="6">
        <v>1300</v>
      </c>
      <c r="P298" s="12"/>
      <c r="Q298" s="6">
        <v>0.05</v>
      </c>
      <c r="R298" s="6">
        <v>80</v>
      </c>
      <c r="S298" s="6">
        <v>5</v>
      </c>
      <c r="T298" s="6">
        <v>1</v>
      </c>
      <c r="U298" s="6">
        <v>79</v>
      </c>
      <c r="V298" s="6">
        <v>0.1</v>
      </c>
      <c r="W298" s="6">
        <v>80</v>
      </c>
      <c r="X298" s="6">
        <v>0.09</v>
      </c>
      <c r="Y298" s="12"/>
      <c r="Z298" s="12"/>
      <c r="AA298" s="12"/>
      <c r="AB298" s="12"/>
      <c r="AC298" s="12"/>
      <c r="AD298" s="12"/>
      <c r="AE298" s="12">
        <v>3.7509999999999999</v>
      </c>
      <c r="AF298" s="12">
        <v>2.3449999999999989</v>
      </c>
      <c r="AG298" s="6">
        <v>3</v>
      </c>
      <c r="AH298" s="23">
        <f t="shared" si="8"/>
        <v>22.464000000000002</v>
      </c>
      <c r="AI298" s="23">
        <f t="shared" si="9"/>
        <v>60.096153846153847</v>
      </c>
      <c r="AJ298" s="12"/>
      <c r="AK298" s="15">
        <f>100-Tabelle1[[#This Row],[Porositaet Flaeche repolished IAPT]]</f>
        <v>97.655000000000001</v>
      </c>
      <c r="AL298" s="28" t="str" cm="1">
        <f t="array" aca="1" ref="AL298" ca="1">IF(INDIRECT(ADDRESS(3+AM298,2,,,"var"))&lt;&gt;"Name of powder",INDIRECT(ADDRESS(3+AM298,2,,,"var")),NULL)</f>
        <v>AlMgty80</v>
      </c>
      <c r="AM298" s="17">
        <v>2</v>
      </c>
      <c r="AN298" s="12">
        <v>2</v>
      </c>
      <c r="AO298" s="61" cm="1">
        <f t="array" aca="1" ref="AO298" ca="1">IF(INDIRECT(ADDRESS(3+$AM298,3,,,"var"))&lt;&gt;"&lt;=&gt;",INDIRECT(ADDRESS(3+$AM298,3,,,"var")),NULL)</f>
        <v>0</v>
      </c>
      <c r="AP298" s="61" cm="1">
        <f t="array" aca="1" ref="AP298" ca="1">IF(INDIRECT(ADDRESS(3+$AM298,4,,,"var"))&lt;&gt;"Si",INDIRECT(ADDRESS(3+$AM298,4,,,"var")),NULL)</f>
        <v>0.09</v>
      </c>
      <c r="AQ298" s="61" t="str" cm="1">
        <f t="array" aca="1" ref="AQ298" ca="1">IF(INDIRECT(ADDRESS(3+$AM298,5,,,"var"))&lt;&gt;"&lt;=&gt;",INDIRECT(ADDRESS(3+$AM298,5,,,"var")),NULL)</f>
        <v>&lt;</v>
      </c>
      <c r="AR298" s="61" cm="1">
        <f t="array" aca="1" ref="AR298" ca="1">IF(INDIRECT(ADDRESS(3+$AM298,6,,,"var"))&lt;&gt;"Fe",INDIRECT(ADDRESS(3+$AM298,6,,,"var")),NULL)</f>
        <v>0.01</v>
      </c>
      <c r="AS298" s="61" t="str" cm="1">
        <f t="array" aca="1" ref="AS298" ca="1">IF(INDIRECT(ADDRESS(3+$AM298,7,,,"var"))&lt;&gt;"&lt;=&gt;",INDIRECT(ADDRESS(3+$AM298,7,,,"var")),NULL)</f>
        <v>&lt;</v>
      </c>
      <c r="AT298" s="61" cm="1">
        <f t="array" aca="1" ref="AT298" ca="1">IF(INDIRECT(ADDRESS(3+$AM298,8,,,"var"))&lt;&gt;"Cu",INDIRECT(ADDRESS(3+$AM298,8,,,"var")),NULL)</f>
        <v>0.01</v>
      </c>
      <c r="AU298" s="61" t="str" cm="1">
        <f t="array" aca="1" ref="AU298" ca="1">IF(INDIRECT(ADDRESS(3+$AM298,9,,,"var"))&lt;&gt;"&lt;=&gt;",INDIRECT(ADDRESS(3+$AM298,9,,,"var")),NULL)</f>
        <v>&lt;</v>
      </c>
      <c r="AV298" s="61" cm="1">
        <f t="array" aca="1" ref="AV298" ca="1">IF(INDIRECT(ADDRESS(3+$AM298,10,,,"var"))&lt;&gt;"Mn",INDIRECT(ADDRESS(3+$AM298,10,,,"var")),NULL)</f>
        <v>0.01</v>
      </c>
      <c r="AW298" s="61" cm="1">
        <f t="array" aca="1" ref="AW298" ca="1">IF(INDIRECT(ADDRESS(3+$AM298,11,,,"var"))&lt;&gt;"&lt;=&gt;",INDIRECT(ADDRESS(3+$AM298,11,,,"var")),NULL)</f>
        <v>0</v>
      </c>
      <c r="AX298" s="61" cm="1">
        <f t="array" aca="1" ref="AX298" ca="1">IF(INDIRECT(ADDRESS(3+$AM298,12,,,"var"))&lt;&gt;"Mg",INDIRECT(ADDRESS(3+$AM298,12,,,"var")),NULL)</f>
        <v>9.1999999999999993</v>
      </c>
      <c r="AY298" s="61" cm="1">
        <f t="array" aca="1" ref="AY298" ca="1">IF(INDIRECT(ADDRESS(3+$AM298,13,,,"var"))&lt;&gt;"&lt;=&gt;",INDIRECT(ADDRESS(3+$AM298,13,,,"var")),NULL)</f>
        <v>0</v>
      </c>
      <c r="AZ298" s="61" cm="1">
        <f t="array" aca="1" ref="AZ298" ca="1">IF(INDIRECT(ADDRESS(3+$AM298,14,,,"var"))&lt;&gt;"Be",INDIRECT(ADDRESS(3+$AM298,14,,,"var")),NULL)</f>
        <v>6.0000000000000001E-3</v>
      </c>
      <c r="BA298" s="61" cm="1">
        <f t="array" aca="1" ref="BA298" ca="1">IF(INDIRECT(ADDRESS(3+$AM298,15,,,"var"))&lt;&gt;"&lt;=&gt;",INDIRECT(ADDRESS(3+$AM298,15,,,"var")),NULL)</f>
        <v>0</v>
      </c>
      <c r="BB298" s="61" cm="1">
        <f t="array" aca="1" ref="BB298" ca="1">IF(INDIRECT(ADDRESS(3+$AM298,16,,,"var"))&lt;&gt;"Zn",INDIRECT(ADDRESS(3+$AM298,16,,,"var")),NULL)</f>
        <v>0.01</v>
      </c>
      <c r="BC298" s="61" cm="1">
        <f t="array" aca="1" ref="BC298" ca="1">IF(INDIRECT(ADDRESS(3+$AM298,17,,,"var"))&lt;&gt;"&lt;=&gt;",INDIRECT(ADDRESS(3+$AM298,17,,,"var")),NULL)</f>
        <v>0</v>
      </c>
      <c r="BD298" s="61" cm="1">
        <f t="array" aca="1" ref="BD298" ca="1">IF(INDIRECT(ADDRESS(3+$AM298,18,,,"var"))&lt;&gt;"Ti",INDIRECT(ADDRESS(3+$AM298,18,,,"var")),NULL)</f>
        <v>0.05</v>
      </c>
      <c r="BE298" s="64" cm="1">
        <f t="array" aca="1" ref="BE298" ca="1">IF(INDIRECT(ADDRESS(3+$AM298,19,,,"var"))&lt;&gt;"D10",INDIRECT(ADDRESS(3+$AM298,19,,,"var")),NULL)</f>
        <v>29.1</v>
      </c>
      <c r="BF298" s="64" cm="1">
        <f t="array" aca="1" ref="BF298" ca="1">IF(INDIRECT(ADDRESS(3+$AM298,20,,,"var"))&lt;&gt;"D50",INDIRECT(ADDRESS(3+$AM298,20,,,"var")),NULL)</f>
        <v>47</v>
      </c>
      <c r="BG298" s="64" cm="1">
        <f t="array" aca="1" ref="BG298" ca="1">IF(INDIRECT(ADDRESS(3+$AM298,21,,,"var"))&lt;&gt;"D90",INDIRECT(ADDRESS(3+$AM298,21,,,"var")),NULL)</f>
        <v>74.5</v>
      </c>
      <c r="BH298" s="64" cm="1">
        <f t="array" aca="1" ref="BH298" ca="1">IF(INDIRECT(ADDRESS(3+$AM298,22,,,"var"))&lt;&gt;"Carney Funnel (s/50g)",INDIRECT(ADDRESS(3+$AM298,22,,,"var")),NULL)</f>
        <v>16</v>
      </c>
      <c r="BI298" s="64" cm="1">
        <f t="array" aca="1" ref="BI298" ca="1">IF(INDIRECT(ADDRESS(3+$AM298,23,,,"var"))&lt;&gt;"Schuttdichte",INDIRECT(ADDRESS(3+$AM298,23,,,"var")),NULL)</f>
        <v>1.28</v>
      </c>
      <c r="BJ298" s="64" cm="1">
        <f t="array" aca="1" ref="BJ298" ca="1">IF(INDIRECT(ADDRESS(3+$AM298,24,,,"var"))&lt;&gt;"Klopfdichte",INDIRECT(ADDRESS(3+$AM298,24,,,"var")),NULL)</f>
        <v>1.61</v>
      </c>
      <c r="BK298" s="81" t="s">
        <v>108</v>
      </c>
      <c r="BM298"/>
      <c r="BO298"/>
    </row>
    <row r="299" spans="1:67">
      <c r="A299" s="6">
        <v>3</v>
      </c>
      <c r="B299" s="6">
        <v>34</v>
      </c>
      <c r="C299" s="28" t="str">
        <f>var!Z$3</f>
        <v>Concept Laser m2</v>
      </c>
      <c r="D299" s="66" t="str">
        <f>var!AG$3</f>
        <v>Concept Laser parameter dev.</v>
      </c>
      <c r="E299" s="6">
        <v>375</v>
      </c>
      <c r="F299" s="6">
        <v>1300</v>
      </c>
      <c r="G299" s="6">
        <v>60</v>
      </c>
      <c r="H299" s="6">
        <v>0.08</v>
      </c>
      <c r="I299" s="81"/>
      <c r="J299" s="28" t="str">
        <f>var!AD$2</f>
        <v>Density cube</v>
      </c>
      <c r="K299" s="81"/>
      <c r="L299" s="12"/>
      <c r="M299" s="28" t="str">
        <f>var!AF$2</f>
        <v>Stripes</v>
      </c>
      <c r="N299" s="6">
        <v>375</v>
      </c>
      <c r="O299" s="6">
        <v>1300</v>
      </c>
      <c r="P299" s="12"/>
      <c r="Q299" s="6">
        <v>0.05</v>
      </c>
      <c r="R299" s="6">
        <v>80</v>
      </c>
      <c r="S299" s="6">
        <v>5</v>
      </c>
      <c r="T299" s="6">
        <v>1</v>
      </c>
      <c r="U299" s="6">
        <v>79</v>
      </c>
      <c r="V299" s="6">
        <v>0.1</v>
      </c>
      <c r="W299" s="6">
        <v>80</v>
      </c>
      <c r="X299" s="6">
        <v>0.09</v>
      </c>
      <c r="Y299" s="12"/>
      <c r="Z299" s="12"/>
      <c r="AA299" s="12"/>
      <c r="AB299" s="12"/>
      <c r="AC299" s="12"/>
      <c r="AD299" s="12"/>
      <c r="AE299" s="12">
        <v>2.0419999999999998</v>
      </c>
      <c r="AF299" s="12">
        <v>2.4030000000000058</v>
      </c>
      <c r="AG299" s="6">
        <v>3</v>
      </c>
      <c r="AH299" s="23">
        <f t="shared" si="8"/>
        <v>22.464000000000002</v>
      </c>
      <c r="AI299" s="23">
        <f t="shared" si="9"/>
        <v>60.096153846153847</v>
      </c>
      <c r="AJ299" s="12"/>
      <c r="AK299" s="15">
        <f>100-Tabelle1[[#This Row],[Porositaet Flaeche repolished IAPT]]</f>
        <v>97.596999999999994</v>
      </c>
      <c r="AL299" s="28" t="str" cm="1">
        <f t="array" aca="1" ref="AL299" ca="1">IF(INDIRECT(ADDRESS(3+AM299,2,,,"var"))&lt;&gt;"Name of powder",INDIRECT(ADDRESS(3+AM299,2,,,"var")),NULL)</f>
        <v>AlMgty80</v>
      </c>
      <c r="AM299" s="17">
        <v>2</v>
      </c>
      <c r="AN299" s="12">
        <v>2</v>
      </c>
      <c r="AO299" s="61" cm="1">
        <f t="array" aca="1" ref="AO299" ca="1">IF(INDIRECT(ADDRESS(3+$AM299,3,,,"var"))&lt;&gt;"&lt;=&gt;",INDIRECT(ADDRESS(3+$AM299,3,,,"var")),NULL)</f>
        <v>0</v>
      </c>
      <c r="AP299" s="61" cm="1">
        <f t="array" aca="1" ref="AP299" ca="1">IF(INDIRECT(ADDRESS(3+$AM299,4,,,"var"))&lt;&gt;"Si",INDIRECT(ADDRESS(3+$AM299,4,,,"var")),NULL)</f>
        <v>0.09</v>
      </c>
      <c r="AQ299" s="61" t="str" cm="1">
        <f t="array" aca="1" ref="AQ299" ca="1">IF(INDIRECT(ADDRESS(3+$AM299,5,,,"var"))&lt;&gt;"&lt;=&gt;",INDIRECT(ADDRESS(3+$AM299,5,,,"var")),NULL)</f>
        <v>&lt;</v>
      </c>
      <c r="AR299" s="61" cm="1">
        <f t="array" aca="1" ref="AR299" ca="1">IF(INDIRECT(ADDRESS(3+$AM299,6,,,"var"))&lt;&gt;"Fe",INDIRECT(ADDRESS(3+$AM299,6,,,"var")),NULL)</f>
        <v>0.01</v>
      </c>
      <c r="AS299" s="61" t="str" cm="1">
        <f t="array" aca="1" ref="AS299" ca="1">IF(INDIRECT(ADDRESS(3+$AM299,7,,,"var"))&lt;&gt;"&lt;=&gt;",INDIRECT(ADDRESS(3+$AM299,7,,,"var")),NULL)</f>
        <v>&lt;</v>
      </c>
      <c r="AT299" s="61" cm="1">
        <f t="array" aca="1" ref="AT299" ca="1">IF(INDIRECT(ADDRESS(3+$AM299,8,,,"var"))&lt;&gt;"Cu",INDIRECT(ADDRESS(3+$AM299,8,,,"var")),NULL)</f>
        <v>0.01</v>
      </c>
      <c r="AU299" s="61" t="str" cm="1">
        <f t="array" aca="1" ref="AU299" ca="1">IF(INDIRECT(ADDRESS(3+$AM299,9,,,"var"))&lt;&gt;"&lt;=&gt;",INDIRECT(ADDRESS(3+$AM299,9,,,"var")),NULL)</f>
        <v>&lt;</v>
      </c>
      <c r="AV299" s="61" cm="1">
        <f t="array" aca="1" ref="AV299" ca="1">IF(INDIRECT(ADDRESS(3+$AM299,10,,,"var"))&lt;&gt;"Mn",INDIRECT(ADDRESS(3+$AM299,10,,,"var")),NULL)</f>
        <v>0.01</v>
      </c>
      <c r="AW299" s="61" cm="1">
        <f t="array" aca="1" ref="AW299" ca="1">IF(INDIRECT(ADDRESS(3+$AM299,11,,,"var"))&lt;&gt;"&lt;=&gt;",INDIRECT(ADDRESS(3+$AM299,11,,,"var")),NULL)</f>
        <v>0</v>
      </c>
      <c r="AX299" s="61" cm="1">
        <f t="array" aca="1" ref="AX299" ca="1">IF(INDIRECT(ADDRESS(3+$AM299,12,,,"var"))&lt;&gt;"Mg",INDIRECT(ADDRESS(3+$AM299,12,,,"var")),NULL)</f>
        <v>9.1999999999999993</v>
      </c>
      <c r="AY299" s="61" cm="1">
        <f t="array" aca="1" ref="AY299" ca="1">IF(INDIRECT(ADDRESS(3+$AM299,13,,,"var"))&lt;&gt;"&lt;=&gt;",INDIRECT(ADDRESS(3+$AM299,13,,,"var")),NULL)</f>
        <v>0</v>
      </c>
      <c r="AZ299" s="61" cm="1">
        <f t="array" aca="1" ref="AZ299" ca="1">IF(INDIRECT(ADDRESS(3+$AM299,14,,,"var"))&lt;&gt;"Be",INDIRECT(ADDRESS(3+$AM299,14,,,"var")),NULL)</f>
        <v>6.0000000000000001E-3</v>
      </c>
      <c r="BA299" s="61" cm="1">
        <f t="array" aca="1" ref="BA299" ca="1">IF(INDIRECT(ADDRESS(3+$AM299,15,,,"var"))&lt;&gt;"&lt;=&gt;",INDIRECT(ADDRESS(3+$AM299,15,,,"var")),NULL)</f>
        <v>0</v>
      </c>
      <c r="BB299" s="61" cm="1">
        <f t="array" aca="1" ref="BB299" ca="1">IF(INDIRECT(ADDRESS(3+$AM299,16,,,"var"))&lt;&gt;"Zn",INDIRECT(ADDRESS(3+$AM299,16,,,"var")),NULL)</f>
        <v>0.01</v>
      </c>
      <c r="BC299" s="61" cm="1">
        <f t="array" aca="1" ref="BC299" ca="1">IF(INDIRECT(ADDRESS(3+$AM299,17,,,"var"))&lt;&gt;"&lt;=&gt;",INDIRECT(ADDRESS(3+$AM299,17,,,"var")),NULL)</f>
        <v>0</v>
      </c>
      <c r="BD299" s="61" cm="1">
        <f t="array" aca="1" ref="BD299" ca="1">IF(INDIRECT(ADDRESS(3+$AM299,18,,,"var"))&lt;&gt;"Ti",INDIRECT(ADDRESS(3+$AM299,18,,,"var")),NULL)</f>
        <v>0.05</v>
      </c>
      <c r="BE299" s="64" cm="1">
        <f t="array" aca="1" ref="BE299" ca="1">IF(INDIRECT(ADDRESS(3+$AM299,19,,,"var"))&lt;&gt;"D10",INDIRECT(ADDRESS(3+$AM299,19,,,"var")),NULL)</f>
        <v>29.1</v>
      </c>
      <c r="BF299" s="64" cm="1">
        <f t="array" aca="1" ref="BF299" ca="1">IF(INDIRECT(ADDRESS(3+$AM299,20,,,"var"))&lt;&gt;"D50",INDIRECT(ADDRESS(3+$AM299,20,,,"var")),NULL)</f>
        <v>47</v>
      </c>
      <c r="BG299" s="64" cm="1">
        <f t="array" aca="1" ref="BG299" ca="1">IF(INDIRECT(ADDRESS(3+$AM299,21,,,"var"))&lt;&gt;"D90",INDIRECT(ADDRESS(3+$AM299,21,,,"var")),NULL)</f>
        <v>74.5</v>
      </c>
      <c r="BH299" s="64" cm="1">
        <f t="array" aca="1" ref="BH299" ca="1">IF(INDIRECT(ADDRESS(3+$AM299,22,,,"var"))&lt;&gt;"Carney Funnel (s/50g)",INDIRECT(ADDRESS(3+$AM299,22,,,"var")),NULL)</f>
        <v>16</v>
      </c>
      <c r="BI299" s="64" cm="1">
        <f t="array" aca="1" ref="BI299" ca="1">IF(INDIRECT(ADDRESS(3+$AM299,23,,,"var"))&lt;&gt;"Schuttdichte",INDIRECT(ADDRESS(3+$AM299,23,,,"var")),NULL)</f>
        <v>1.28</v>
      </c>
      <c r="BJ299" s="64" cm="1">
        <f t="array" aca="1" ref="BJ299" ca="1">IF(INDIRECT(ADDRESS(3+$AM299,24,,,"var"))&lt;&gt;"Klopfdichte",INDIRECT(ADDRESS(3+$AM299,24,,,"var")),NULL)</f>
        <v>1.61</v>
      </c>
      <c r="BK299" s="81" t="s">
        <v>108</v>
      </c>
      <c r="BM299" s="81"/>
      <c r="BO299"/>
    </row>
    <row r="300" spans="1:67">
      <c r="A300" s="6">
        <v>3</v>
      </c>
      <c r="B300" s="6">
        <v>35</v>
      </c>
      <c r="C300" s="28" t="str">
        <f>var!Z$3</f>
        <v>Concept Laser m2</v>
      </c>
      <c r="D300" s="66" t="str">
        <f>var!AG$3</f>
        <v>Concept Laser parameter dev.</v>
      </c>
      <c r="E300" s="6">
        <v>375</v>
      </c>
      <c r="F300" s="6">
        <v>1300</v>
      </c>
      <c r="G300" s="6">
        <v>60</v>
      </c>
      <c r="H300" s="6">
        <v>0.08</v>
      </c>
      <c r="I300" s="81"/>
      <c r="J300" s="28" t="str">
        <f>var!AD$2</f>
        <v>Density cube</v>
      </c>
      <c r="K300" s="81"/>
      <c r="L300" s="12"/>
      <c r="M300" s="28" t="str">
        <f>var!AF$2</f>
        <v>Stripes</v>
      </c>
      <c r="N300" s="6">
        <v>375</v>
      </c>
      <c r="O300" s="6">
        <v>1300</v>
      </c>
      <c r="P300" s="12"/>
      <c r="Q300" s="6">
        <v>0.05</v>
      </c>
      <c r="R300" s="6">
        <v>80</v>
      </c>
      <c r="S300" s="6">
        <v>5</v>
      </c>
      <c r="T300" s="6">
        <v>1</v>
      </c>
      <c r="U300" s="6">
        <v>79</v>
      </c>
      <c r="V300" s="6">
        <v>0.1</v>
      </c>
      <c r="W300" s="6">
        <v>80</v>
      </c>
      <c r="X300" s="6">
        <v>0.09</v>
      </c>
      <c r="Y300" s="12"/>
      <c r="Z300" s="12"/>
      <c r="AA300" s="12"/>
      <c r="AB300" s="12"/>
      <c r="AC300" s="12"/>
      <c r="AD300" s="12"/>
      <c r="AE300" s="12">
        <v>2.3559999999999999</v>
      </c>
      <c r="AF300" s="12">
        <v>2.3649999999999949</v>
      </c>
      <c r="AG300" s="6">
        <v>3</v>
      </c>
      <c r="AH300" s="23">
        <f t="shared" si="8"/>
        <v>22.464000000000002</v>
      </c>
      <c r="AI300" s="23">
        <f t="shared" si="9"/>
        <v>60.096153846153847</v>
      </c>
      <c r="AJ300" s="12"/>
      <c r="AK300" s="15">
        <f>100-Tabelle1[[#This Row],[Porositaet Flaeche repolished IAPT]]</f>
        <v>97.635000000000005</v>
      </c>
      <c r="AL300" s="28" t="str" cm="1">
        <f t="array" aca="1" ref="AL300" ca="1">IF(INDIRECT(ADDRESS(3+AM300,2,,,"var"))&lt;&gt;"Name of powder",INDIRECT(ADDRESS(3+AM300,2,,,"var")),NULL)</f>
        <v>AlMgty80</v>
      </c>
      <c r="AM300" s="17">
        <v>2</v>
      </c>
      <c r="AN300" s="12">
        <v>2</v>
      </c>
      <c r="AO300" s="61" cm="1">
        <f t="array" aca="1" ref="AO300" ca="1">IF(INDIRECT(ADDRESS(3+$AM300,3,,,"var"))&lt;&gt;"&lt;=&gt;",INDIRECT(ADDRESS(3+$AM300,3,,,"var")),NULL)</f>
        <v>0</v>
      </c>
      <c r="AP300" s="61" cm="1">
        <f t="array" aca="1" ref="AP300" ca="1">IF(INDIRECT(ADDRESS(3+$AM300,4,,,"var"))&lt;&gt;"Si",INDIRECT(ADDRESS(3+$AM300,4,,,"var")),NULL)</f>
        <v>0.09</v>
      </c>
      <c r="AQ300" s="61" t="str" cm="1">
        <f t="array" aca="1" ref="AQ300" ca="1">IF(INDIRECT(ADDRESS(3+$AM300,5,,,"var"))&lt;&gt;"&lt;=&gt;",INDIRECT(ADDRESS(3+$AM300,5,,,"var")),NULL)</f>
        <v>&lt;</v>
      </c>
      <c r="AR300" s="61" cm="1">
        <f t="array" aca="1" ref="AR300" ca="1">IF(INDIRECT(ADDRESS(3+$AM300,6,,,"var"))&lt;&gt;"Fe",INDIRECT(ADDRESS(3+$AM300,6,,,"var")),NULL)</f>
        <v>0.01</v>
      </c>
      <c r="AS300" s="61" t="str" cm="1">
        <f t="array" aca="1" ref="AS300" ca="1">IF(INDIRECT(ADDRESS(3+$AM300,7,,,"var"))&lt;&gt;"&lt;=&gt;",INDIRECT(ADDRESS(3+$AM300,7,,,"var")),NULL)</f>
        <v>&lt;</v>
      </c>
      <c r="AT300" s="61" cm="1">
        <f t="array" aca="1" ref="AT300" ca="1">IF(INDIRECT(ADDRESS(3+$AM300,8,,,"var"))&lt;&gt;"Cu",INDIRECT(ADDRESS(3+$AM300,8,,,"var")),NULL)</f>
        <v>0.01</v>
      </c>
      <c r="AU300" s="61" t="str" cm="1">
        <f t="array" aca="1" ref="AU300" ca="1">IF(INDIRECT(ADDRESS(3+$AM300,9,,,"var"))&lt;&gt;"&lt;=&gt;",INDIRECT(ADDRESS(3+$AM300,9,,,"var")),NULL)</f>
        <v>&lt;</v>
      </c>
      <c r="AV300" s="61" cm="1">
        <f t="array" aca="1" ref="AV300" ca="1">IF(INDIRECT(ADDRESS(3+$AM300,10,,,"var"))&lt;&gt;"Mn",INDIRECT(ADDRESS(3+$AM300,10,,,"var")),NULL)</f>
        <v>0.01</v>
      </c>
      <c r="AW300" s="61" cm="1">
        <f t="array" aca="1" ref="AW300" ca="1">IF(INDIRECT(ADDRESS(3+$AM300,11,,,"var"))&lt;&gt;"&lt;=&gt;",INDIRECT(ADDRESS(3+$AM300,11,,,"var")),NULL)</f>
        <v>0</v>
      </c>
      <c r="AX300" s="61" cm="1">
        <f t="array" aca="1" ref="AX300" ca="1">IF(INDIRECT(ADDRESS(3+$AM300,12,,,"var"))&lt;&gt;"Mg",INDIRECT(ADDRESS(3+$AM300,12,,,"var")),NULL)</f>
        <v>9.1999999999999993</v>
      </c>
      <c r="AY300" s="61" cm="1">
        <f t="array" aca="1" ref="AY300" ca="1">IF(INDIRECT(ADDRESS(3+$AM300,13,,,"var"))&lt;&gt;"&lt;=&gt;",INDIRECT(ADDRESS(3+$AM300,13,,,"var")),NULL)</f>
        <v>0</v>
      </c>
      <c r="AZ300" s="61" cm="1">
        <f t="array" aca="1" ref="AZ300" ca="1">IF(INDIRECT(ADDRESS(3+$AM300,14,,,"var"))&lt;&gt;"Be",INDIRECT(ADDRESS(3+$AM300,14,,,"var")),NULL)</f>
        <v>6.0000000000000001E-3</v>
      </c>
      <c r="BA300" s="61" cm="1">
        <f t="array" aca="1" ref="BA300" ca="1">IF(INDIRECT(ADDRESS(3+$AM300,15,,,"var"))&lt;&gt;"&lt;=&gt;",INDIRECT(ADDRESS(3+$AM300,15,,,"var")),NULL)</f>
        <v>0</v>
      </c>
      <c r="BB300" s="61" cm="1">
        <f t="array" aca="1" ref="BB300" ca="1">IF(INDIRECT(ADDRESS(3+$AM300,16,,,"var"))&lt;&gt;"Zn",INDIRECT(ADDRESS(3+$AM300,16,,,"var")),NULL)</f>
        <v>0.01</v>
      </c>
      <c r="BC300" s="61" cm="1">
        <f t="array" aca="1" ref="BC300" ca="1">IF(INDIRECT(ADDRESS(3+$AM300,17,,,"var"))&lt;&gt;"&lt;=&gt;",INDIRECT(ADDRESS(3+$AM300,17,,,"var")),NULL)</f>
        <v>0</v>
      </c>
      <c r="BD300" s="61" cm="1">
        <f t="array" aca="1" ref="BD300" ca="1">IF(INDIRECT(ADDRESS(3+$AM300,18,,,"var"))&lt;&gt;"Ti",INDIRECT(ADDRESS(3+$AM300,18,,,"var")),NULL)</f>
        <v>0.05</v>
      </c>
      <c r="BE300" s="64" cm="1">
        <f t="array" aca="1" ref="BE300" ca="1">IF(INDIRECT(ADDRESS(3+$AM300,19,,,"var"))&lt;&gt;"D10",INDIRECT(ADDRESS(3+$AM300,19,,,"var")),NULL)</f>
        <v>29.1</v>
      </c>
      <c r="BF300" s="64" cm="1">
        <f t="array" aca="1" ref="BF300" ca="1">IF(INDIRECT(ADDRESS(3+$AM300,20,,,"var"))&lt;&gt;"D50",INDIRECT(ADDRESS(3+$AM300,20,,,"var")),NULL)</f>
        <v>47</v>
      </c>
      <c r="BG300" s="64" cm="1">
        <f t="array" aca="1" ref="BG300" ca="1">IF(INDIRECT(ADDRESS(3+$AM300,21,,,"var"))&lt;&gt;"D90",INDIRECT(ADDRESS(3+$AM300,21,,,"var")),NULL)</f>
        <v>74.5</v>
      </c>
      <c r="BH300" s="64" cm="1">
        <f t="array" aca="1" ref="BH300" ca="1">IF(INDIRECT(ADDRESS(3+$AM300,22,,,"var"))&lt;&gt;"Carney Funnel (s/50g)",INDIRECT(ADDRESS(3+$AM300,22,,,"var")),NULL)</f>
        <v>16</v>
      </c>
      <c r="BI300" s="64" cm="1">
        <f t="array" aca="1" ref="BI300" ca="1">IF(INDIRECT(ADDRESS(3+$AM300,23,,,"var"))&lt;&gt;"Schuttdichte",INDIRECT(ADDRESS(3+$AM300,23,,,"var")),NULL)</f>
        <v>1.28</v>
      </c>
      <c r="BJ300" s="64" cm="1">
        <f t="array" aca="1" ref="BJ300" ca="1">IF(INDIRECT(ADDRESS(3+$AM300,24,,,"var"))&lt;&gt;"Klopfdichte",INDIRECT(ADDRESS(3+$AM300,24,,,"var")),NULL)</f>
        <v>1.61</v>
      </c>
      <c r="BK300" s="81" t="s">
        <v>108</v>
      </c>
      <c r="BM300" s="81"/>
      <c r="BO300"/>
    </row>
    <row r="301" spans="1:67">
      <c r="A301" s="6">
        <v>3</v>
      </c>
      <c r="B301" s="6">
        <v>36</v>
      </c>
      <c r="C301" s="81" t="str">
        <f>var!Z$3</f>
        <v>Concept Laser m2</v>
      </c>
      <c r="D301" s="81" t="str">
        <f>var!AG$3</f>
        <v>Concept Laser parameter dev.</v>
      </c>
      <c r="E301" s="6">
        <v>375</v>
      </c>
      <c r="F301" s="6">
        <v>1300</v>
      </c>
      <c r="G301" s="6">
        <v>60</v>
      </c>
      <c r="H301" s="6">
        <v>0.08</v>
      </c>
      <c r="I301" s="81"/>
      <c r="J301" s="81" t="str">
        <f>var!AD$2</f>
        <v>Density cube</v>
      </c>
      <c r="K301" s="81"/>
      <c r="L301" s="12"/>
      <c r="M301" s="81" t="str">
        <f>var!AF$2</f>
        <v>Stripes</v>
      </c>
      <c r="N301" s="6">
        <v>375</v>
      </c>
      <c r="O301" s="6">
        <v>1300</v>
      </c>
      <c r="P301" s="12"/>
      <c r="Q301" s="6">
        <v>0.05</v>
      </c>
      <c r="R301" s="6">
        <v>80</v>
      </c>
      <c r="S301" s="6">
        <v>5</v>
      </c>
      <c r="T301" s="6">
        <v>1</v>
      </c>
      <c r="U301" s="6">
        <v>79</v>
      </c>
      <c r="V301" s="6">
        <v>0.1</v>
      </c>
      <c r="W301" s="6">
        <v>80</v>
      </c>
      <c r="X301" s="6">
        <v>0.09</v>
      </c>
      <c r="Y301" s="12"/>
      <c r="Z301" s="12"/>
      <c r="AA301" s="12"/>
      <c r="AB301" s="12"/>
      <c r="AC301" s="12"/>
      <c r="AD301" s="12"/>
      <c r="AE301" s="12">
        <v>2.1669999999999998</v>
      </c>
      <c r="AF301" s="12">
        <v>2.2900000000000063</v>
      </c>
      <c r="AG301" s="6">
        <v>3</v>
      </c>
      <c r="AH301" s="81">
        <f t="shared" si="8"/>
        <v>22.464000000000002</v>
      </c>
      <c r="AI301" s="81">
        <f t="shared" si="9"/>
        <v>60.096153846153847</v>
      </c>
      <c r="AJ301" s="12"/>
      <c r="AK301" s="15">
        <f>100-Tabelle1[[#This Row],[Porositaet Flaeche repolished IAPT]]</f>
        <v>97.71</v>
      </c>
      <c r="AL301" s="28" t="str" cm="1">
        <f t="array" aca="1" ref="AL301" ca="1">IF(INDIRECT(ADDRESS(3+AM301,2,,,"var"))&lt;&gt;"Name of powder",INDIRECT(ADDRESS(3+AM301,2,,,"var")),NULL)</f>
        <v>AlMgty80</v>
      </c>
      <c r="AM301" s="17">
        <v>2</v>
      </c>
      <c r="AN301" s="12">
        <v>2</v>
      </c>
      <c r="AO301" s="61" cm="1">
        <f t="array" aca="1" ref="AO301" ca="1">IF(INDIRECT(ADDRESS(3+$AM301,3,,,"var"))&lt;&gt;"&lt;=&gt;",INDIRECT(ADDRESS(3+$AM301,3,,,"var")),NULL)</f>
        <v>0</v>
      </c>
      <c r="AP301" s="61" cm="1">
        <f t="array" aca="1" ref="AP301" ca="1">IF(INDIRECT(ADDRESS(3+$AM301,4,,,"var"))&lt;&gt;"Si",INDIRECT(ADDRESS(3+$AM301,4,,,"var")),NULL)</f>
        <v>0.09</v>
      </c>
      <c r="AQ301" s="61" t="str" cm="1">
        <f t="array" aca="1" ref="AQ301" ca="1">IF(INDIRECT(ADDRESS(3+$AM301,5,,,"var"))&lt;&gt;"&lt;=&gt;",INDIRECT(ADDRESS(3+$AM301,5,,,"var")),NULL)</f>
        <v>&lt;</v>
      </c>
      <c r="AR301" s="61" cm="1">
        <f t="array" aca="1" ref="AR301" ca="1">IF(INDIRECT(ADDRESS(3+$AM301,6,,,"var"))&lt;&gt;"Fe",INDIRECT(ADDRESS(3+$AM301,6,,,"var")),NULL)</f>
        <v>0.01</v>
      </c>
      <c r="AS301" s="61" t="str" cm="1">
        <f t="array" aca="1" ref="AS301" ca="1">IF(INDIRECT(ADDRESS(3+$AM301,7,,,"var"))&lt;&gt;"&lt;=&gt;",INDIRECT(ADDRESS(3+$AM301,7,,,"var")),NULL)</f>
        <v>&lt;</v>
      </c>
      <c r="AT301" s="61" cm="1">
        <f t="array" aca="1" ref="AT301" ca="1">IF(INDIRECT(ADDRESS(3+$AM301,8,,,"var"))&lt;&gt;"Cu",INDIRECT(ADDRESS(3+$AM301,8,,,"var")),NULL)</f>
        <v>0.01</v>
      </c>
      <c r="AU301" s="61" t="str" cm="1">
        <f t="array" aca="1" ref="AU301" ca="1">IF(INDIRECT(ADDRESS(3+$AM301,9,,,"var"))&lt;&gt;"&lt;=&gt;",INDIRECT(ADDRESS(3+$AM301,9,,,"var")),NULL)</f>
        <v>&lt;</v>
      </c>
      <c r="AV301" s="61" cm="1">
        <f t="array" aca="1" ref="AV301" ca="1">IF(INDIRECT(ADDRESS(3+$AM301,10,,,"var"))&lt;&gt;"Mn",INDIRECT(ADDRESS(3+$AM301,10,,,"var")),NULL)</f>
        <v>0.01</v>
      </c>
      <c r="AW301" s="61" cm="1">
        <f t="array" aca="1" ref="AW301" ca="1">IF(INDIRECT(ADDRESS(3+$AM301,11,,,"var"))&lt;&gt;"&lt;=&gt;",INDIRECT(ADDRESS(3+$AM301,11,,,"var")),NULL)</f>
        <v>0</v>
      </c>
      <c r="AX301" s="61" cm="1">
        <f t="array" aca="1" ref="AX301" ca="1">IF(INDIRECT(ADDRESS(3+$AM301,12,,,"var"))&lt;&gt;"Mg",INDIRECT(ADDRESS(3+$AM301,12,,,"var")),NULL)</f>
        <v>9.1999999999999993</v>
      </c>
      <c r="AY301" s="61" cm="1">
        <f t="array" aca="1" ref="AY301" ca="1">IF(INDIRECT(ADDRESS(3+$AM301,13,,,"var"))&lt;&gt;"&lt;=&gt;",INDIRECT(ADDRESS(3+$AM301,13,,,"var")),NULL)</f>
        <v>0</v>
      </c>
      <c r="AZ301" s="61" cm="1">
        <f t="array" aca="1" ref="AZ301" ca="1">IF(INDIRECT(ADDRESS(3+$AM301,14,,,"var"))&lt;&gt;"Be",INDIRECT(ADDRESS(3+$AM301,14,,,"var")),NULL)</f>
        <v>6.0000000000000001E-3</v>
      </c>
      <c r="BA301" s="61" cm="1">
        <f t="array" aca="1" ref="BA301" ca="1">IF(INDIRECT(ADDRESS(3+$AM301,15,,,"var"))&lt;&gt;"&lt;=&gt;",INDIRECT(ADDRESS(3+$AM301,15,,,"var")),NULL)</f>
        <v>0</v>
      </c>
      <c r="BB301" s="61" cm="1">
        <f t="array" aca="1" ref="BB301" ca="1">IF(INDIRECT(ADDRESS(3+$AM301,16,,,"var"))&lt;&gt;"Zn",INDIRECT(ADDRESS(3+$AM301,16,,,"var")),NULL)</f>
        <v>0.01</v>
      </c>
      <c r="BC301" s="61" cm="1">
        <f t="array" aca="1" ref="BC301" ca="1">IF(INDIRECT(ADDRESS(3+$AM301,17,,,"var"))&lt;&gt;"&lt;=&gt;",INDIRECT(ADDRESS(3+$AM301,17,,,"var")),NULL)</f>
        <v>0</v>
      </c>
      <c r="BD301" s="61" cm="1">
        <f t="array" aca="1" ref="BD301" ca="1">IF(INDIRECT(ADDRESS(3+$AM301,18,,,"var"))&lt;&gt;"Ti",INDIRECT(ADDRESS(3+$AM301,18,,,"var")),NULL)</f>
        <v>0.05</v>
      </c>
      <c r="BE301" s="64" cm="1">
        <f t="array" aca="1" ref="BE301" ca="1">IF(INDIRECT(ADDRESS(3+$AM301,19,,,"var"))&lt;&gt;"D10",INDIRECT(ADDRESS(3+$AM301,19,,,"var")),NULL)</f>
        <v>29.1</v>
      </c>
      <c r="BF301" s="64" cm="1">
        <f t="array" aca="1" ref="BF301" ca="1">IF(INDIRECT(ADDRESS(3+$AM301,20,,,"var"))&lt;&gt;"D50",INDIRECT(ADDRESS(3+$AM301,20,,,"var")),NULL)</f>
        <v>47</v>
      </c>
      <c r="BG301" s="64" cm="1">
        <f t="array" aca="1" ref="BG301" ca="1">IF(INDIRECT(ADDRESS(3+$AM301,21,,,"var"))&lt;&gt;"D90",INDIRECT(ADDRESS(3+$AM301,21,,,"var")),NULL)</f>
        <v>74.5</v>
      </c>
      <c r="BH301" s="64" cm="1">
        <f t="array" aca="1" ref="BH301" ca="1">IF(INDIRECT(ADDRESS(3+$AM301,22,,,"var"))&lt;&gt;"Carney Funnel (s/50g)",INDIRECT(ADDRESS(3+$AM301,22,,,"var")),NULL)</f>
        <v>16</v>
      </c>
      <c r="BI301" s="64" cm="1">
        <f t="array" aca="1" ref="BI301" ca="1">IF(INDIRECT(ADDRESS(3+$AM301,23,,,"var"))&lt;&gt;"Schuttdichte",INDIRECT(ADDRESS(3+$AM301,23,,,"var")),NULL)</f>
        <v>1.28</v>
      </c>
      <c r="BJ301" s="64" cm="1">
        <f t="array" aca="1" ref="BJ301" ca="1">IF(INDIRECT(ADDRESS(3+$AM301,24,,,"var"))&lt;&gt;"Klopfdichte",INDIRECT(ADDRESS(3+$AM301,24,,,"var")),NULL)</f>
        <v>1.61</v>
      </c>
      <c r="BK301" s="81" t="s">
        <v>108</v>
      </c>
      <c r="BM301" s="81"/>
      <c r="BO301"/>
    </row>
    <row r="302" spans="1:67">
      <c r="A302" s="6">
        <v>3</v>
      </c>
      <c r="B302" s="6">
        <v>37</v>
      </c>
      <c r="C302" s="81" t="str">
        <f>var!Z$3</f>
        <v>Concept Laser m2</v>
      </c>
      <c r="D302" s="81" t="str">
        <f>var!AG$3</f>
        <v>Concept Laser parameter dev.</v>
      </c>
      <c r="E302" s="6">
        <v>375</v>
      </c>
      <c r="F302" s="6">
        <v>1300</v>
      </c>
      <c r="G302" s="6">
        <v>60</v>
      </c>
      <c r="H302" s="6">
        <v>0.08</v>
      </c>
      <c r="I302" s="81"/>
      <c r="J302" s="81" t="str">
        <f>var!AD$2</f>
        <v>Density cube</v>
      </c>
      <c r="K302" s="81"/>
      <c r="L302" s="12"/>
      <c r="M302" s="81" t="str">
        <f>var!AF$2</f>
        <v>Stripes</v>
      </c>
      <c r="N302" s="6">
        <v>375</v>
      </c>
      <c r="O302" s="6">
        <v>1300</v>
      </c>
      <c r="P302" s="12"/>
      <c r="Q302" s="6">
        <v>0.05</v>
      </c>
      <c r="R302" s="6">
        <v>80</v>
      </c>
      <c r="S302" s="6">
        <v>5</v>
      </c>
      <c r="T302" s="6">
        <v>1</v>
      </c>
      <c r="U302" s="6">
        <v>79</v>
      </c>
      <c r="V302" s="6">
        <v>0.1</v>
      </c>
      <c r="W302" s="6">
        <v>80</v>
      </c>
      <c r="X302" s="6">
        <v>0.09</v>
      </c>
      <c r="Y302" s="12"/>
      <c r="Z302" s="12"/>
      <c r="AA302" s="12"/>
      <c r="AB302" s="12"/>
      <c r="AC302" s="12"/>
      <c r="AD302" s="12"/>
      <c r="AE302" s="12">
        <v>2.2789999999999999</v>
      </c>
      <c r="AF302" s="12">
        <v>2.4969999999999999</v>
      </c>
      <c r="AG302" s="6">
        <v>3</v>
      </c>
      <c r="AH302" s="81">
        <f t="shared" si="8"/>
        <v>22.464000000000002</v>
      </c>
      <c r="AI302" s="81">
        <f t="shared" si="9"/>
        <v>60.096153846153847</v>
      </c>
      <c r="AJ302" s="12"/>
      <c r="AK302" s="15">
        <f>100-Tabelle1[[#This Row],[Porositaet Flaeche repolished IAPT]]</f>
        <v>97.503</v>
      </c>
      <c r="AL302" s="28" t="str" cm="1">
        <f t="array" aca="1" ref="AL302" ca="1">IF(INDIRECT(ADDRESS(3+AM302,2,,,"var"))&lt;&gt;"Name of powder",INDIRECT(ADDRESS(3+AM302,2,,,"var")),NULL)</f>
        <v>AlMgty80</v>
      </c>
      <c r="AM302" s="17">
        <v>2</v>
      </c>
      <c r="AN302" s="12">
        <v>2</v>
      </c>
      <c r="AO302" s="61" cm="1">
        <f t="array" aca="1" ref="AO302" ca="1">IF(INDIRECT(ADDRESS(3+$AM302,3,,,"var"))&lt;&gt;"&lt;=&gt;",INDIRECT(ADDRESS(3+$AM302,3,,,"var")),NULL)</f>
        <v>0</v>
      </c>
      <c r="AP302" s="61" cm="1">
        <f t="array" aca="1" ref="AP302" ca="1">IF(INDIRECT(ADDRESS(3+$AM302,4,,,"var"))&lt;&gt;"Si",INDIRECT(ADDRESS(3+$AM302,4,,,"var")),NULL)</f>
        <v>0.09</v>
      </c>
      <c r="AQ302" s="61" t="str" cm="1">
        <f t="array" aca="1" ref="AQ302" ca="1">IF(INDIRECT(ADDRESS(3+$AM302,5,,,"var"))&lt;&gt;"&lt;=&gt;",INDIRECT(ADDRESS(3+$AM302,5,,,"var")),NULL)</f>
        <v>&lt;</v>
      </c>
      <c r="AR302" s="61" cm="1">
        <f t="array" aca="1" ref="AR302" ca="1">IF(INDIRECT(ADDRESS(3+$AM302,6,,,"var"))&lt;&gt;"Fe",INDIRECT(ADDRESS(3+$AM302,6,,,"var")),NULL)</f>
        <v>0.01</v>
      </c>
      <c r="AS302" s="61" t="str" cm="1">
        <f t="array" aca="1" ref="AS302" ca="1">IF(INDIRECT(ADDRESS(3+$AM302,7,,,"var"))&lt;&gt;"&lt;=&gt;",INDIRECT(ADDRESS(3+$AM302,7,,,"var")),NULL)</f>
        <v>&lt;</v>
      </c>
      <c r="AT302" s="61" cm="1">
        <f t="array" aca="1" ref="AT302" ca="1">IF(INDIRECT(ADDRESS(3+$AM302,8,,,"var"))&lt;&gt;"Cu",INDIRECT(ADDRESS(3+$AM302,8,,,"var")),NULL)</f>
        <v>0.01</v>
      </c>
      <c r="AU302" s="61" t="str" cm="1">
        <f t="array" aca="1" ref="AU302" ca="1">IF(INDIRECT(ADDRESS(3+$AM302,9,,,"var"))&lt;&gt;"&lt;=&gt;",INDIRECT(ADDRESS(3+$AM302,9,,,"var")),NULL)</f>
        <v>&lt;</v>
      </c>
      <c r="AV302" s="61" cm="1">
        <f t="array" aca="1" ref="AV302" ca="1">IF(INDIRECT(ADDRESS(3+$AM302,10,,,"var"))&lt;&gt;"Mn",INDIRECT(ADDRESS(3+$AM302,10,,,"var")),NULL)</f>
        <v>0.01</v>
      </c>
      <c r="AW302" s="61" cm="1">
        <f t="array" aca="1" ref="AW302" ca="1">IF(INDIRECT(ADDRESS(3+$AM302,11,,,"var"))&lt;&gt;"&lt;=&gt;",INDIRECT(ADDRESS(3+$AM302,11,,,"var")),NULL)</f>
        <v>0</v>
      </c>
      <c r="AX302" s="61" cm="1">
        <f t="array" aca="1" ref="AX302" ca="1">IF(INDIRECT(ADDRESS(3+$AM302,12,,,"var"))&lt;&gt;"Mg",INDIRECT(ADDRESS(3+$AM302,12,,,"var")),NULL)</f>
        <v>9.1999999999999993</v>
      </c>
      <c r="AY302" s="61" cm="1">
        <f t="array" aca="1" ref="AY302" ca="1">IF(INDIRECT(ADDRESS(3+$AM302,13,,,"var"))&lt;&gt;"&lt;=&gt;",INDIRECT(ADDRESS(3+$AM302,13,,,"var")),NULL)</f>
        <v>0</v>
      </c>
      <c r="AZ302" s="61" cm="1">
        <f t="array" aca="1" ref="AZ302" ca="1">IF(INDIRECT(ADDRESS(3+$AM302,14,,,"var"))&lt;&gt;"Be",INDIRECT(ADDRESS(3+$AM302,14,,,"var")),NULL)</f>
        <v>6.0000000000000001E-3</v>
      </c>
      <c r="BA302" s="61" cm="1">
        <f t="array" aca="1" ref="BA302" ca="1">IF(INDIRECT(ADDRESS(3+$AM302,15,,,"var"))&lt;&gt;"&lt;=&gt;",INDIRECT(ADDRESS(3+$AM302,15,,,"var")),NULL)</f>
        <v>0</v>
      </c>
      <c r="BB302" s="61" cm="1">
        <f t="array" aca="1" ref="BB302" ca="1">IF(INDIRECT(ADDRESS(3+$AM302,16,,,"var"))&lt;&gt;"Zn",INDIRECT(ADDRESS(3+$AM302,16,,,"var")),NULL)</f>
        <v>0.01</v>
      </c>
      <c r="BC302" s="61" cm="1">
        <f t="array" aca="1" ref="BC302" ca="1">IF(INDIRECT(ADDRESS(3+$AM302,17,,,"var"))&lt;&gt;"&lt;=&gt;",INDIRECT(ADDRESS(3+$AM302,17,,,"var")),NULL)</f>
        <v>0</v>
      </c>
      <c r="BD302" s="61" cm="1">
        <f t="array" aca="1" ref="BD302" ca="1">IF(INDIRECT(ADDRESS(3+$AM302,18,,,"var"))&lt;&gt;"Ti",INDIRECT(ADDRESS(3+$AM302,18,,,"var")),NULL)</f>
        <v>0.05</v>
      </c>
      <c r="BE302" s="64" cm="1">
        <f t="array" aca="1" ref="BE302" ca="1">IF(INDIRECT(ADDRESS(3+$AM302,19,,,"var"))&lt;&gt;"D10",INDIRECT(ADDRESS(3+$AM302,19,,,"var")),NULL)</f>
        <v>29.1</v>
      </c>
      <c r="BF302" s="64" cm="1">
        <f t="array" aca="1" ref="BF302" ca="1">IF(INDIRECT(ADDRESS(3+$AM302,20,,,"var"))&lt;&gt;"D50",INDIRECT(ADDRESS(3+$AM302,20,,,"var")),NULL)</f>
        <v>47</v>
      </c>
      <c r="BG302" s="64" cm="1">
        <f t="array" aca="1" ref="BG302" ca="1">IF(INDIRECT(ADDRESS(3+$AM302,21,,,"var"))&lt;&gt;"D90",INDIRECT(ADDRESS(3+$AM302,21,,,"var")),NULL)</f>
        <v>74.5</v>
      </c>
      <c r="BH302" s="64" cm="1">
        <f t="array" aca="1" ref="BH302" ca="1">IF(INDIRECT(ADDRESS(3+$AM302,22,,,"var"))&lt;&gt;"Carney Funnel (s/50g)",INDIRECT(ADDRESS(3+$AM302,22,,,"var")),NULL)</f>
        <v>16</v>
      </c>
      <c r="BI302" s="64" cm="1">
        <f t="array" aca="1" ref="BI302" ca="1">IF(INDIRECT(ADDRESS(3+$AM302,23,,,"var"))&lt;&gt;"Schuttdichte",INDIRECT(ADDRESS(3+$AM302,23,,,"var")),NULL)</f>
        <v>1.28</v>
      </c>
      <c r="BJ302" s="64" cm="1">
        <f t="array" aca="1" ref="BJ302" ca="1">IF(INDIRECT(ADDRESS(3+$AM302,24,,,"var"))&lt;&gt;"Klopfdichte",INDIRECT(ADDRESS(3+$AM302,24,,,"var")),NULL)</f>
        <v>1.61</v>
      </c>
      <c r="BK302" s="81" t="s">
        <v>108</v>
      </c>
      <c r="BM302" s="81"/>
      <c r="BO302"/>
    </row>
    <row r="303" spans="1:67">
      <c r="A303" s="6">
        <v>3</v>
      </c>
      <c r="B303" s="16">
        <v>38</v>
      </c>
      <c r="C303" s="81" t="str">
        <f>var!Z$3</f>
        <v>Concept Laser m2</v>
      </c>
      <c r="D303" s="81" t="str">
        <f>var!AG$3</f>
        <v>Concept Laser parameter dev.</v>
      </c>
      <c r="E303" s="6">
        <v>325</v>
      </c>
      <c r="F303" s="6">
        <v>2000</v>
      </c>
      <c r="G303" s="6">
        <v>60</v>
      </c>
      <c r="H303" s="6">
        <v>0.08</v>
      </c>
      <c r="I303" s="81"/>
      <c r="J303" s="81" t="str">
        <f>var!AD$2</f>
        <v>Density cube</v>
      </c>
      <c r="K303" s="81"/>
      <c r="L303" s="12"/>
      <c r="M303" s="81" t="str">
        <f>var!AF$2</f>
        <v>Stripes</v>
      </c>
      <c r="N303" s="6">
        <v>325</v>
      </c>
      <c r="O303" s="6">
        <v>2000</v>
      </c>
      <c r="P303" s="12"/>
      <c r="Q303" s="6">
        <v>0.05</v>
      </c>
      <c r="R303" s="6">
        <v>80</v>
      </c>
      <c r="S303" s="6">
        <v>5</v>
      </c>
      <c r="T303" s="6">
        <v>1</v>
      </c>
      <c r="U303" s="6">
        <v>79</v>
      </c>
      <c r="V303" s="6">
        <v>0.1</v>
      </c>
      <c r="W303" s="6">
        <v>80</v>
      </c>
      <c r="X303" s="6">
        <v>0.09</v>
      </c>
      <c r="Y303" s="12"/>
      <c r="Z303" s="12"/>
      <c r="AA303" s="12"/>
      <c r="AB303" s="12"/>
      <c r="AC303" s="12"/>
      <c r="AD303" s="12"/>
      <c r="AE303" s="12"/>
      <c r="AF303" s="12"/>
      <c r="AG303" s="6"/>
      <c r="AH303" s="81">
        <f t="shared" si="8"/>
        <v>34.56</v>
      </c>
      <c r="AI303" s="81">
        <f t="shared" si="9"/>
        <v>33.854166666666671</v>
      </c>
      <c r="AJ303" s="12"/>
      <c r="AK303" s="6"/>
      <c r="AL303" s="28" t="str" cm="1">
        <f t="array" aca="1" ref="AL303" ca="1">IF(INDIRECT(ADDRESS(3+AM303,2,,,"var"))&lt;&gt;"Name of powder",INDIRECT(ADDRESS(3+AM303,2,,,"var")),NULL)</f>
        <v>AlMgty80</v>
      </c>
      <c r="AM303" s="17">
        <v>2</v>
      </c>
      <c r="AN303" s="12">
        <v>2</v>
      </c>
      <c r="AO303" s="61" cm="1">
        <f t="array" aca="1" ref="AO303" ca="1">IF(INDIRECT(ADDRESS(3+$AM303,3,,,"var"))&lt;&gt;"&lt;=&gt;",INDIRECT(ADDRESS(3+$AM303,3,,,"var")),NULL)</f>
        <v>0</v>
      </c>
      <c r="AP303" s="61" cm="1">
        <f t="array" aca="1" ref="AP303" ca="1">IF(INDIRECT(ADDRESS(3+$AM303,4,,,"var"))&lt;&gt;"Si",INDIRECT(ADDRESS(3+$AM303,4,,,"var")),NULL)</f>
        <v>0.09</v>
      </c>
      <c r="AQ303" s="61" t="str" cm="1">
        <f t="array" aca="1" ref="AQ303" ca="1">IF(INDIRECT(ADDRESS(3+$AM303,5,,,"var"))&lt;&gt;"&lt;=&gt;",INDIRECT(ADDRESS(3+$AM303,5,,,"var")),NULL)</f>
        <v>&lt;</v>
      </c>
      <c r="AR303" s="61" cm="1">
        <f t="array" aca="1" ref="AR303" ca="1">IF(INDIRECT(ADDRESS(3+$AM303,6,,,"var"))&lt;&gt;"Fe",INDIRECT(ADDRESS(3+$AM303,6,,,"var")),NULL)</f>
        <v>0.01</v>
      </c>
      <c r="AS303" s="61" t="str" cm="1">
        <f t="array" aca="1" ref="AS303" ca="1">IF(INDIRECT(ADDRESS(3+$AM303,7,,,"var"))&lt;&gt;"&lt;=&gt;",INDIRECT(ADDRESS(3+$AM303,7,,,"var")),NULL)</f>
        <v>&lt;</v>
      </c>
      <c r="AT303" s="61" cm="1">
        <f t="array" aca="1" ref="AT303" ca="1">IF(INDIRECT(ADDRESS(3+$AM303,8,,,"var"))&lt;&gt;"Cu",INDIRECT(ADDRESS(3+$AM303,8,,,"var")),NULL)</f>
        <v>0.01</v>
      </c>
      <c r="AU303" s="61" t="str" cm="1">
        <f t="array" aca="1" ref="AU303" ca="1">IF(INDIRECT(ADDRESS(3+$AM303,9,,,"var"))&lt;&gt;"&lt;=&gt;",INDIRECT(ADDRESS(3+$AM303,9,,,"var")),NULL)</f>
        <v>&lt;</v>
      </c>
      <c r="AV303" s="61" cm="1">
        <f t="array" aca="1" ref="AV303" ca="1">IF(INDIRECT(ADDRESS(3+$AM303,10,,,"var"))&lt;&gt;"Mn",INDIRECT(ADDRESS(3+$AM303,10,,,"var")),NULL)</f>
        <v>0.01</v>
      </c>
      <c r="AW303" s="61" cm="1">
        <f t="array" aca="1" ref="AW303" ca="1">IF(INDIRECT(ADDRESS(3+$AM303,11,,,"var"))&lt;&gt;"&lt;=&gt;",INDIRECT(ADDRESS(3+$AM303,11,,,"var")),NULL)</f>
        <v>0</v>
      </c>
      <c r="AX303" s="61" cm="1">
        <f t="array" aca="1" ref="AX303" ca="1">IF(INDIRECT(ADDRESS(3+$AM303,12,,,"var"))&lt;&gt;"Mg",INDIRECT(ADDRESS(3+$AM303,12,,,"var")),NULL)</f>
        <v>9.1999999999999993</v>
      </c>
      <c r="AY303" s="61" cm="1">
        <f t="array" aca="1" ref="AY303" ca="1">IF(INDIRECT(ADDRESS(3+$AM303,13,,,"var"))&lt;&gt;"&lt;=&gt;",INDIRECT(ADDRESS(3+$AM303,13,,,"var")),NULL)</f>
        <v>0</v>
      </c>
      <c r="AZ303" s="61" cm="1">
        <f t="array" aca="1" ref="AZ303" ca="1">IF(INDIRECT(ADDRESS(3+$AM303,14,,,"var"))&lt;&gt;"Be",INDIRECT(ADDRESS(3+$AM303,14,,,"var")),NULL)</f>
        <v>6.0000000000000001E-3</v>
      </c>
      <c r="BA303" s="61" cm="1">
        <f t="array" aca="1" ref="BA303" ca="1">IF(INDIRECT(ADDRESS(3+$AM303,15,,,"var"))&lt;&gt;"&lt;=&gt;",INDIRECT(ADDRESS(3+$AM303,15,,,"var")),NULL)</f>
        <v>0</v>
      </c>
      <c r="BB303" s="61" cm="1">
        <f t="array" aca="1" ref="BB303" ca="1">IF(INDIRECT(ADDRESS(3+$AM303,16,,,"var"))&lt;&gt;"Zn",INDIRECT(ADDRESS(3+$AM303,16,,,"var")),NULL)</f>
        <v>0.01</v>
      </c>
      <c r="BC303" s="61" cm="1">
        <f t="array" aca="1" ref="BC303" ca="1">IF(INDIRECT(ADDRESS(3+$AM303,17,,,"var"))&lt;&gt;"&lt;=&gt;",INDIRECT(ADDRESS(3+$AM303,17,,,"var")),NULL)</f>
        <v>0</v>
      </c>
      <c r="BD303" s="61" cm="1">
        <f t="array" aca="1" ref="BD303" ca="1">IF(INDIRECT(ADDRESS(3+$AM303,18,,,"var"))&lt;&gt;"Ti",INDIRECT(ADDRESS(3+$AM303,18,,,"var")),NULL)</f>
        <v>0.05</v>
      </c>
      <c r="BE303" s="64" cm="1">
        <f t="array" aca="1" ref="BE303" ca="1">IF(INDIRECT(ADDRESS(3+$AM303,19,,,"var"))&lt;&gt;"D10",INDIRECT(ADDRESS(3+$AM303,19,,,"var")),NULL)</f>
        <v>29.1</v>
      </c>
      <c r="BF303" s="64" cm="1">
        <f t="array" aca="1" ref="BF303" ca="1">IF(INDIRECT(ADDRESS(3+$AM303,20,,,"var"))&lt;&gt;"D50",INDIRECT(ADDRESS(3+$AM303,20,,,"var")),NULL)</f>
        <v>47</v>
      </c>
      <c r="BG303" s="64" cm="1">
        <f t="array" aca="1" ref="BG303" ca="1">IF(INDIRECT(ADDRESS(3+$AM303,21,,,"var"))&lt;&gt;"D90",INDIRECT(ADDRESS(3+$AM303,21,,,"var")),NULL)</f>
        <v>74.5</v>
      </c>
      <c r="BH303" s="64" cm="1">
        <f t="array" aca="1" ref="BH303" ca="1">IF(INDIRECT(ADDRESS(3+$AM303,22,,,"var"))&lt;&gt;"Carney Funnel (s/50g)",INDIRECT(ADDRESS(3+$AM303,22,,,"var")),NULL)</f>
        <v>16</v>
      </c>
      <c r="BI303" s="64" cm="1">
        <f t="array" aca="1" ref="BI303" ca="1">IF(INDIRECT(ADDRESS(3+$AM303,23,,,"var"))&lt;&gt;"Schuttdichte",INDIRECT(ADDRESS(3+$AM303,23,,,"var")),NULL)</f>
        <v>1.28</v>
      </c>
      <c r="BJ303" s="64" cm="1">
        <f t="array" aca="1" ref="BJ303" ca="1">IF(INDIRECT(ADDRESS(3+$AM303,24,,,"var"))&lt;&gt;"Klopfdichte",INDIRECT(ADDRESS(3+$AM303,24,,,"var")),NULL)</f>
        <v>1.61</v>
      </c>
      <c r="BK303" s="81" t="s">
        <v>108</v>
      </c>
      <c r="BM303" s="65"/>
      <c r="BO303"/>
    </row>
    <row r="304" spans="1:67">
      <c r="A304" s="6">
        <v>3</v>
      </c>
      <c r="B304" s="6">
        <v>38</v>
      </c>
      <c r="C304" s="81" t="str">
        <f>var!Z$3</f>
        <v>Concept Laser m2</v>
      </c>
      <c r="D304" s="81" t="str">
        <f>var!AG$3</f>
        <v>Concept Laser parameter dev.</v>
      </c>
      <c r="E304" s="6">
        <v>375</v>
      </c>
      <c r="F304" s="6">
        <v>1300</v>
      </c>
      <c r="G304" s="6">
        <v>60</v>
      </c>
      <c r="H304" s="6">
        <v>0.08</v>
      </c>
      <c r="I304" s="81"/>
      <c r="J304" s="81" t="str">
        <f>var!AD$2</f>
        <v>Density cube</v>
      </c>
      <c r="K304" s="81"/>
      <c r="L304" s="12"/>
      <c r="M304" s="81" t="str">
        <f>var!AF$2</f>
        <v>Stripes</v>
      </c>
      <c r="N304" s="6">
        <v>375</v>
      </c>
      <c r="O304" s="6">
        <v>1300</v>
      </c>
      <c r="P304" s="12"/>
      <c r="Q304" s="6">
        <v>0.05</v>
      </c>
      <c r="R304" s="6">
        <v>80</v>
      </c>
      <c r="S304" s="6">
        <v>5</v>
      </c>
      <c r="T304" s="6">
        <v>1</v>
      </c>
      <c r="U304" s="6">
        <v>79</v>
      </c>
      <c r="V304" s="6">
        <v>0.1</v>
      </c>
      <c r="W304" s="6">
        <v>80</v>
      </c>
      <c r="X304" s="6">
        <v>0.09</v>
      </c>
      <c r="Y304" s="12"/>
      <c r="Z304" s="12"/>
      <c r="AA304" s="12"/>
      <c r="AB304" s="12"/>
      <c r="AC304" s="12"/>
      <c r="AD304" s="12"/>
      <c r="AE304" s="12">
        <v>2.0329999999999999</v>
      </c>
      <c r="AF304" s="12">
        <v>2.2510000000000048</v>
      </c>
      <c r="AG304" s="6">
        <v>4</v>
      </c>
      <c r="AH304" s="81">
        <f t="shared" si="8"/>
        <v>22.464000000000002</v>
      </c>
      <c r="AI304" s="81">
        <f t="shared" si="9"/>
        <v>60.096153846153847</v>
      </c>
      <c r="AJ304" s="12"/>
      <c r="AK304" s="15">
        <f>100-Tabelle1[[#This Row],[Porositaet Flaeche repolished IAPT]]</f>
        <v>97.748999999999995</v>
      </c>
      <c r="AL304" s="28" t="str" cm="1">
        <f t="array" aca="1" ref="AL304" ca="1">IF(INDIRECT(ADDRESS(3+AM304,2,,,"var"))&lt;&gt;"Name of powder",INDIRECT(ADDRESS(3+AM304,2,,,"var")),NULL)</f>
        <v>AlMgty80</v>
      </c>
      <c r="AM304" s="17">
        <v>2</v>
      </c>
      <c r="AN304" s="12">
        <v>2</v>
      </c>
      <c r="AO304" s="61" cm="1">
        <f t="array" aca="1" ref="AO304" ca="1">IF(INDIRECT(ADDRESS(3+$AM304,3,,,"var"))&lt;&gt;"&lt;=&gt;",INDIRECT(ADDRESS(3+$AM304,3,,,"var")),NULL)</f>
        <v>0</v>
      </c>
      <c r="AP304" s="61" cm="1">
        <f t="array" aca="1" ref="AP304" ca="1">IF(INDIRECT(ADDRESS(3+$AM304,4,,,"var"))&lt;&gt;"Si",INDIRECT(ADDRESS(3+$AM304,4,,,"var")),NULL)</f>
        <v>0.09</v>
      </c>
      <c r="AQ304" s="61" t="str" cm="1">
        <f t="array" aca="1" ref="AQ304" ca="1">IF(INDIRECT(ADDRESS(3+$AM304,5,,,"var"))&lt;&gt;"&lt;=&gt;",INDIRECT(ADDRESS(3+$AM304,5,,,"var")),NULL)</f>
        <v>&lt;</v>
      </c>
      <c r="AR304" s="61" cm="1">
        <f t="array" aca="1" ref="AR304" ca="1">IF(INDIRECT(ADDRESS(3+$AM304,6,,,"var"))&lt;&gt;"Fe",INDIRECT(ADDRESS(3+$AM304,6,,,"var")),NULL)</f>
        <v>0.01</v>
      </c>
      <c r="AS304" s="61" t="str" cm="1">
        <f t="array" aca="1" ref="AS304" ca="1">IF(INDIRECT(ADDRESS(3+$AM304,7,,,"var"))&lt;&gt;"&lt;=&gt;",INDIRECT(ADDRESS(3+$AM304,7,,,"var")),NULL)</f>
        <v>&lt;</v>
      </c>
      <c r="AT304" s="61" cm="1">
        <f t="array" aca="1" ref="AT304" ca="1">IF(INDIRECT(ADDRESS(3+$AM304,8,,,"var"))&lt;&gt;"Cu",INDIRECT(ADDRESS(3+$AM304,8,,,"var")),NULL)</f>
        <v>0.01</v>
      </c>
      <c r="AU304" s="61" t="str" cm="1">
        <f t="array" aca="1" ref="AU304" ca="1">IF(INDIRECT(ADDRESS(3+$AM304,9,,,"var"))&lt;&gt;"&lt;=&gt;",INDIRECT(ADDRESS(3+$AM304,9,,,"var")),NULL)</f>
        <v>&lt;</v>
      </c>
      <c r="AV304" s="61" cm="1">
        <f t="array" aca="1" ref="AV304" ca="1">IF(INDIRECT(ADDRESS(3+$AM304,10,,,"var"))&lt;&gt;"Mn",INDIRECT(ADDRESS(3+$AM304,10,,,"var")),NULL)</f>
        <v>0.01</v>
      </c>
      <c r="AW304" s="61" cm="1">
        <f t="array" aca="1" ref="AW304" ca="1">IF(INDIRECT(ADDRESS(3+$AM304,11,,,"var"))&lt;&gt;"&lt;=&gt;",INDIRECT(ADDRESS(3+$AM304,11,,,"var")),NULL)</f>
        <v>0</v>
      </c>
      <c r="AX304" s="61" cm="1">
        <f t="array" aca="1" ref="AX304" ca="1">IF(INDIRECT(ADDRESS(3+$AM304,12,,,"var"))&lt;&gt;"Mg",INDIRECT(ADDRESS(3+$AM304,12,,,"var")),NULL)</f>
        <v>9.1999999999999993</v>
      </c>
      <c r="AY304" s="61" cm="1">
        <f t="array" aca="1" ref="AY304" ca="1">IF(INDIRECT(ADDRESS(3+$AM304,13,,,"var"))&lt;&gt;"&lt;=&gt;",INDIRECT(ADDRESS(3+$AM304,13,,,"var")),NULL)</f>
        <v>0</v>
      </c>
      <c r="AZ304" s="61" cm="1">
        <f t="array" aca="1" ref="AZ304" ca="1">IF(INDIRECT(ADDRESS(3+$AM304,14,,,"var"))&lt;&gt;"Be",INDIRECT(ADDRESS(3+$AM304,14,,,"var")),NULL)</f>
        <v>6.0000000000000001E-3</v>
      </c>
      <c r="BA304" s="61" cm="1">
        <f t="array" aca="1" ref="BA304" ca="1">IF(INDIRECT(ADDRESS(3+$AM304,15,,,"var"))&lt;&gt;"&lt;=&gt;",INDIRECT(ADDRESS(3+$AM304,15,,,"var")),NULL)</f>
        <v>0</v>
      </c>
      <c r="BB304" s="61" cm="1">
        <f t="array" aca="1" ref="BB304" ca="1">IF(INDIRECT(ADDRESS(3+$AM304,16,,,"var"))&lt;&gt;"Zn",INDIRECT(ADDRESS(3+$AM304,16,,,"var")),NULL)</f>
        <v>0.01</v>
      </c>
      <c r="BC304" s="61" cm="1">
        <f t="array" aca="1" ref="BC304" ca="1">IF(INDIRECT(ADDRESS(3+$AM304,17,,,"var"))&lt;&gt;"&lt;=&gt;",INDIRECT(ADDRESS(3+$AM304,17,,,"var")),NULL)</f>
        <v>0</v>
      </c>
      <c r="BD304" s="61" cm="1">
        <f t="array" aca="1" ref="BD304" ca="1">IF(INDIRECT(ADDRESS(3+$AM304,18,,,"var"))&lt;&gt;"Ti",INDIRECT(ADDRESS(3+$AM304,18,,,"var")),NULL)</f>
        <v>0.05</v>
      </c>
      <c r="BE304" s="64" cm="1">
        <f t="array" aca="1" ref="BE304" ca="1">IF(INDIRECT(ADDRESS(3+$AM304,19,,,"var"))&lt;&gt;"D10",INDIRECT(ADDRESS(3+$AM304,19,,,"var")),NULL)</f>
        <v>29.1</v>
      </c>
      <c r="BF304" s="64" cm="1">
        <f t="array" aca="1" ref="BF304" ca="1">IF(INDIRECT(ADDRESS(3+$AM304,20,,,"var"))&lt;&gt;"D50",INDIRECT(ADDRESS(3+$AM304,20,,,"var")),NULL)</f>
        <v>47</v>
      </c>
      <c r="BG304" s="64" cm="1">
        <f t="array" aca="1" ref="BG304" ca="1">IF(INDIRECT(ADDRESS(3+$AM304,21,,,"var"))&lt;&gt;"D90",INDIRECT(ADDRESS(3+$AM304,21,,,"var")),NULL)</f>
        <v>74.5</v>
      </c>
      <c r="BH304" s="64" cm="1">
        <f t="array" aca="1" ref="BH304" ca="1">IF(INDIRECT(ADDRESS(3+$AM304,22,,,"var"))&lt;&gt;"Carney Funnel (s/50g)",INDIRECT(ADDRESS(3+$AM304,22,,,"var")),NULL)</f>
        <v>16</v>
      </c>
      <c r="BI304" s="64" cm="1">
        <f t="array" aca="1" ref="BI304" ca="1">IF(INDIRECT(ADDRESS(3+$AM304,23,,,"var"))&lt;&gt;"Schuttdichte",INDIRECT(ADDRESS(3+$AM304,23,,,"var")),NULL)</f>
        <v>1.28</v>
      </c>
      <c r="BJ304" s="64" cm="1">
        <f t="array" aca="1" ref="BJ304" ca="1">IF(INDIRECT(ADDRESS(3+$AM304,24,,,"var"))&lt;&gt;"Klopfdichte",INDIRECT(ADDRESS(3+$AM304,24,,,"var")),NULL)</f>
        <v>1.61</v>
      </c>
      <c r="BK304" s="81" t="s">
        <v>108</v>
      </c>
      <c r="BM304"/>
      <c r="BO304"/>
    </row>
    <row r="305" spans="1:67">
      <c r="A305" s="6">
        <v>3</v>
      </c>
      <c r="B305" s="6">
        <v>39</v>
      </c>
      <c r="C305" s="81" t="str">
        <f>var!Z$3</f>
        <v>Concept Laser m2</v>
      </c>
      <c r="D305" s="81" t="str">
        <f>var!AG$3</f>
        <v>Concept Laser parameter dev.</v>
      </c>
      <c r="E305" s="6">
        <v>375</v>
      </c>
      <c r="F305" s="6">
        <v>1300</v>
      </c>
      <c r="G305" s="6">
        <v>60</v>
      </c>
      <c r="H305" s="6">
        <v>0.08</v>
      </c>
      <c r="I305" s="81"/>
      <c r="J305" s="81" t="str">
        <f>var!AD$2</f>
        <v>Density cube</v>
      </c>
      <c r="K305" s="81"/>
      <c r="L305" s="12"/>
      <c r="M305" s="81" t="str">
        <f>var!AF$2</f>
        <v>Stripes</v>
      </c>
      <c r="N305" s="6">
        <v>375</v>
      </c>
      <c r="O305" s="6">
        <v>1300</v>
      </c>
      <c r="P305" s="12"/>
      <c r="Q305" s="6">
        <v>0.05</v>
      </c>
      <c r="R305" s="6">
        <v>80</v>
      </c>
      <c r="S305" s="6">
        <v>5</v>
      </c>
      <c r="T305" s="6">
        <v>1</v>
      </c>
      <c r="U305" s="6">
        <v>79</v>
      </c>
      <c r="V305" s="6">
        <v>0.1</v>
      </c>
      <c r="W305" s="6">
        <v>80</v>
      </c>
      <c r="X305" s="6">
        <v>0.09</v>
      </c>
      <c r="Y305" s="12"/>
      <c r="Z305" s="12"/>
      <c r="AA305" s="12"/>
      <c r="AB305" s="12"/>
      <c r="AC305" s="12"/>
      <c r="AD305" s="12"/>
      <c r="AE305" s="12">
        <v>2.6259999999999999</v>
      </c>
      <c r="AF305" s="12">
        <v>2.4200000000000017</v>
      </c>
      <c r="AG305" s="6">
        <v>4</v>
      </c>
      <c r="AH305" s="81">
        <f t="shared" si="8"/>
        <v>22.464000000000002</v>
      </c>
      <c r="AI305" s="81">
        <f t="shared" si="9"/>
        <v>60.096153846153847</v>
      </c>
      <c r="AJ305" s="12"/>
      <c r="AK305" s="15">
        <f>100-Tabelle1[[#This Row],[Porositaet Flaeche repolished IAPT]]</f>
        <v>97.58</v>
      </c>
      <c r="AL305" s="28" t="str" cm="1">
        <f t="array" aca="1" ref="AL305" ca="1">IF(INDIRECT(ADDRESS(3+AM305,2,,,"var"))&lt;&gt;"Name of powder",INDIRECT(ADDRESS(3+AM305,2,,,"var")),NULL)</f>
        <v>AlMgty80</v>
      </c>
      <c r="AM305" s="17">
        <v>2</v>
      </c>
      <c r="AN305" s="12">
        <v>2</v>
      </c>
      <c r="AO305" s="61" cm="1">
        <f t="array" aca="1" ref="AO305" ca="1">IF(INDIRECT(ADDRESS(3+$AM305,3,,,"var"))&lt;&gt;"&lt;=&gt;",INDIRECT(ADDRESS(3+$AM305,3,,,"var")),NULL)</f>
        <v>0</v>
      </c>
      <c r="AP305" s="61" cm="1">
        <f t="array" aca="1" ref="AP305" ca="1">IF(INDIRECT(ADDRESS(3+$AM305,4,,,"var"))&lt;&gt;"Si",INDIRECT(ADDRESS(3+$AM305,4,,,"var")),NULL)</f>
        <v>0.09</v>
      </c>
      <c r="AQ305" s="61" t="str" cm="1">
        <f t="array" aca="1" ref="AQ305" ca="1">IF(INDIRECT(ADDRESS(3+$AM305,5,,,"var"))&lt;&gt;"&lt;=&gt;",INDIRECT(ADDRESS(3+$AM305,5,,,"var")),NULL)</f>
        <v>&lt;</v>
      </c>
      <c r="AR305" s="61" cm="1">
        <f t="array" aca="1" ref="AR305" ca="1">IF(INDIRECT(ADDRESS(3+$AM305,6,,,"var"))&lt;&gt;"Fe",INDIRECT(ADDRESS(3+$AM305,6,,,"var")),NULL)</f>
        <v>0.01</v>
      </c>
      <c r="AS305" s="61" t="str" cm="1">
        <f t="array" aca="1" ref="AS305" ca="1">IF(INDIRECT(ADDRESS(3+$AM305,7,,,"var"))&lt;&gt;"&lt;=&gt;",INDIRECT(ADDRESS(3+$AM305,7,,,"var")),NULL)</f>
        <v>&lt;</v>
      </c>
      <c r="AT305" s="61" cm="1">
        <f t="array" aca="1" ref="AT305" ca="1">IF(INDIRECT(ADDRESS(3+$AM305,8,,,"var"))&lt;&gt;"Cu",INDIRECT(ADDRESS(3+$AM305,8,,,"var")),NULL)</f>
        <v>0.01</v>
      </c>
      <c r="AU305" s="61" t="str" cm="1">
        <f t="array" aca="1" ref="AU305" ca="1">IF(INDIRECT(ADDRESS(3+$AM305,9,,,"var"))&lt;&gt;"&lt;=&gt;",INDIRECT(ADDRESS(3+$AM305,9,,,"var")),NULL)</f>
        <v>&lt;</v>
      </c>
      <c r="AV305" s="61" cm="1">
        <f t="array" aca="1" ref="AV305" ca="1">IF(INDIRECT(ADDRESS(3+$AM305,10,,,"var"))&lt;&gt;"Mn",INDIRECT(ADDRESS(3+$AM305,10,,,"var")),NULL)</f>
        <v>0.01</v>
      </c>
      <c r="AW305" s="61" cm="1">
        <f t="array" aca="1" ref="AW305" ca="1">IF(INDIRECT(ADDRESS(3+$AM305,11,,,"var"))&lt;&gt;"&lt;=&gt;",INDIRECT(ADDRESS(3+$AM305,11,,,"var")),NULL)</f>
        <v>0</v>
      </c>
      <c r="AX305" s="61" cm="1">
        <f t="array" aca="1" ref="AX305" ca="1">IF(INDIRECT(ADDRESS(3+$AM305,12,,,"var"))&lt;&gt;"Mg",INDIRECT(ADDRESS(3+$AM305,12,,,"var")),NULL)</f>
        <v>9.1999999999999993</v>
      </c>
      <c r="AY305" s="61" cm="1">
        <f t="array" aca="1" ref="AY305" ca="1">IF(INDIRECT(ADDRESS(3+$AM305,13,,,"var"))&lt;&gt;"&lt;=&gt;",INDIRECT(ADDRESS(3+$AM305,13,,,"var")),NULL)</f>
        <v>0</v>
      </c>
      <c r="AZ305" s="61" cm="1">
        <f t="array" aca="1" ref="AZ305" ca="1">IF(INDIRECT(ADDRESS(3+$AM305,14,,,"var"))&lt;&gt;"Be",INDIRECT(ADDRESS(3+$AM305,14,,,"var")),NULL)</f>
        <v>6.0000000000000001E-3</v>
      </c>
      <c r="BA305" s="61" cm="1">
        <f t="array" aca="1" ref="BA305" ca="1">IF(INDIRECT(ADDRESS(3+$AM305,15,,,"var"))&lt;&gt;"&lt;=&gt;",INDIRECT(ADDRESS(3+$AM305,15,,,"var")),NULL)</f>
        <v>0</v>
      </c>
      <c r="BB305" s="61" cm="1">
        <f t="array" aca="1" ref="BB305" ca="1">IF(INDIRECT(ADDRESS(3+$AM305,16,,,"var"))&lt;&gt;"Zn",INDIRECT(ADDRESS(3+$AM305,16,,,"var")),NULL)</f>
        <v>0.01</v>
      </c>
      <c r="BC305" s="61" cm="1">
        <f t="array" aca="1" ref="BC305" ca="1">IF(INDIRECT(ADDRESS(3+$AM305,17,,,"var"))&lt;&gt;"&lt;=&gt;",INDIRECT(ADDRESS(3+$AM305,17,,,"var")),NULL)</f>
        <v>0</v>
      </c>
      <c r="BD305" s="61" cm="1">
        <f t="array" aca="1" ref="BD305" ca="1">IF(INDIRECT(ADDRESS(3+$AM305,18,,,"var"))&lt;&gt;"Ti",INDIRECT(ADDRESS(3+$AM305,18,,,"var")),NULL)</f>
        <v>0.05</v>
      </c>
      <c r="BE305" s="64" cm="1">
        <f t="array" aca="1" ref="BE305" ca="1">IF(INDIRECT(ADDRESS(3+$AM305,19,,,"var"))&lt;&gt;"D10",INDIRECT(ADDRESS(3+$AM305,19,,,"var")),NULL)</f>
        <v>29.1</v>
      </c>
      <c r="BF305" s="64" cm="1">
        <f t="array" aca="1" ref="BF305" ca="1">IF(INDIRECT(ADDRESS(3+$AM305,20,,,"var"))&lt;&gt;"D50",INDIRECT(ADDRESS(3+$AM305,20,,,"var")),NULL)</f>
        <v>47</v>
      </c>
      <c r="BG305" s="64" cm="1">
        <f t="array" aca="1" ref="BG305" ca="1">IF(INDIRECT(ADDRESS(3+$AM305,21,,,"var"))&lt;&gt;"D90",INDIRECT(ADDRESS(3+$AM305,21,,,"var")),NULL)</f>
        <v>74.5</v>
      </c>
      <c r="BH305" s="64" cm="1">
        <f t="array" aca="1" ref="BH305" ca="1">IF(INDIRECT(ADDRESS(3+$AM305,22,,,"var"))&lt;&gt;"Carney Funnel (s/50g)",INDIRECT(ADDRESS(3+$AM305,22,,,"var")),NULL)</f>
        <v>16</v>
      </c>
      <c r="BI305" s="64" cm="1">
        <f t="array" aca="1" ref="BI305" ca="1">IF(INDIRECT(ADDRESS(3+$AM305,23,,,"var"))&lt;&gt;"Schuttdichte",INDIRECT(ADDRESS(3+$AM305,23,,,"var")),NULL)</f>
        <v>1.28</v>
      </c>
      <c r="BJ305" s="64" cm="1">
        <f t="array" aca="1" ref="BJ305" ca="1">IF(INDIRECT(ADDRESS(3+$AM305,24,,,"var"))&lt;&gt;"Klopfdichte",INDIRECT(ADDRESS(3+$AM305,24,,,"var")),NULL)</f>
        <v>1.61</v>
      </c>
      <c r="BK305" s="81" t="s">
        <v>108</v>
      </c>
      <c r="BM305" s="81"/>
      <c r="BO305"/>
    </row>
    <row r="306" spans="1:67">
      <c r="A306" s="6">
        <v>3</v>
      </c>
      <c r="B306" s="3">
        <f t="shared" ref="B306:B313" si="11">B305+1</f>
        <v>40</v>
      </c>
      <c r="C306" s="81" t="str">
        <f>var!Z$3</f>
        <v>Concept Laser m2</v>
      </c>
      <c r="D306" s="81" t="str">
        <f>var!AG$3</f>
        <v>Concept Laser parameter dev.</v>
      </c>
      <c r="E306" s="6">
        <v>375</v>
      </c>
      <c r="F306" s="6">
        <v>1200</v>
      </c>
      <c r="G306" s="6">
        <v>60</v>
      </c>
      <c r="H306" s="6">
        <v>0.08</v>
      </c>
      <c r="I306" s="81"/>
      <c r="J306" s="81" t="str">
        <f>var!AD$2</f>
        <v>Density cube</v>
      </c>
      <c r="K306" s="81"/>
      <c r="L306" s="12"/>
      <c r="M306" s="81" t="str">
        <f>var!AF$2</f>
        <v>Stripes</v>
      </c>
      <c r="N306" s="6">
        <v>375</v>
      </c>
      <c r="O306" s="6">
        <v>1200</v>
      </c>
      <c r="P306" s="12"/>
      <c r="Q306" s="6">
        <v>0.05</v>
      </c>
      <c r="R306" s="6">
        <v>80</v>
      </c>
      <c r="S306" s="6">
        <v>5</v>
      </c>
      <c r="T306" s="6">
        <v>1</v>
      </c>
      <c r="U306" s="6">
        <v>79</v>
      </c>
      <c r="V306" s="6">
        <v>0.1</v>
      </c>
      <c r="W306" s="6">
        <v>80</v>
      </c>
      <c r="X306" s="6">
        <v>0.09</v>
      </c>
      <c r="Y306" s="12"/>
      <c r="Z306" s="12"/>
      <c r="AA306" s="12"/>
      <c r="AB306" s="12"/>
      <c r="AC306" s="12"/>
      <c r="AD306" s="12"/>
      <c r="AE306" s="12">
        <v>2.4089999999999998</v>
      </c>
      <c r="AF306" s="12">
        <v>1.8659999999999997</v>
      </c>
      <c r="AG306" s="6">
        <v>4</v>
      </c>
      <c r="AH306" s="81">
        <f t="shared" si="8"/>
        <v>20.736000000000001</v>
      </c>
      <c r="AI306" s="81">
        <f t="shared" si="9"/>
        <v>65.104166666666671</v>
      </c>
      <c r="AJ306" s="12"/>
      <c r="AK306" s="15">
        <f>100-Tabelle1[[#This Row],[Porositaet Flaeche repolished IAPT]]</f>
        <v>98.134</v>
      </c>
      <c r="AL306" s="28" t="str" cm="1">
        <f t="array" aca="1" ref="AL306" ca="1">IF(INDIRECT(ADDRESS(3+AM306,2,,,"var"))&lt;&gt;"Name of powder",INDIRECT(ADDRESS(3+AM306,2,,,"var")),NULL)</f>
        <v>AlMgty80</v>
      </c>
      <c r="AM306" s="17">
        <v>2</v>
      </c>
      <c r="AN306" s="12">
        <v>2</v>
      </c>
      <c r="AO306" s="61" cm="1">
        <f t="array" aca="1" ref="AO306" ca="1">IF(INDIRECT(ADDRESS(3+$AM306,3,,,"var"))&lt;&gt;"&lt;=&gt;",INDIRECT(ADDRESS(3+$AM306,3,,,"var")),NULL)</f>
        <v>0</v>
      </c>
      <c r="AP306" s="61" cm="1">
        <f t="array" aca="1" ref="AP306" ca="1">IF(INDIRECT(ADDRESS(3+$AM306,4,,,"var"))&lt;&gt;"Si",INDIRECT(ADDRESS(3+$AM306,4,,,"var")),NULL)</f>
        <v>0.09</v>
      </c>
      <c r="AQ306" s="61" t="str" cm="1">
        <f t="array" aca="1" ref="AQ306" ca="1">IF(INDIRECT(ADDRESS(3+$AM306,5,,,"var"))&lt;&gt;"&lt;=&gt;",INDIRECT(ADDRESS(3+$AM306,5,,,"var")),NULL)</f>
        <v>&lt;</v>
      </c>
      <c r="AR306" s="61" cm="1">
        <f t="array" aca="1" ref="AR306" ca="1">IF(INDIRECT(ADDRESS(3+$AM306,6,,,"var"))&lt;&gt;"Fe",INDIRECT(ADDRESS(3+$AM306,6,,,"var")),NULL)</f>
        <v>0.01</v>
      </c>
      <c r="AS306" s="61" t="str" cm="1">
        <f t="array" aca="1" ref="AS306" ca="1">IF(INDIRECT(ADDRESS(3+$AM306,7,,,"var"))&lt;&gt;"&lt;=&gt;",INDIRECT(ADDRESS(3+$AM306,7,,,"var")),NULL)</f>
        <v>&lt;</v>
      </c>
      <c r="AT306" s="61" cm="1">
        <f t="array" aca="1" ref="AT306" ca="1">IF(INDIRECT(ADDRESS(3+$AM306,8,,,"var"))&lt;&gt;"Cu",INDIRECT(ADDRESS(3+$AM306,8,,,"var")),NULL)</f>
        <v>0.01</v>
      </c>
      <c r="AU306" s="61" t="str" cm="1">
        <f t="array" aca="1" ref="AU306" ca="1">IF(INDIRECT(ADDRESS(3+$AM306,9,,,"var"))&lt;&gt;"&lt;=&gt;",INDIRECT(ADDRESS(3+$AM306,9,,,"var")),NULL)</f>
        <v>&lt;</v>
      </c>
      <c r="AV306" s="61" cm="1">
        <f t="array" aca="1" ref="AV306" ca="1">IF(INDIRECT(ADDRESS(3+$AM306,10,,,"var"))&lt;&gt;"Mn",INDIRECT(ADDRESS(3+$AM306,10,,,"var")),NULL)</f>
        <v>0.01</v>
      </c>
      <c r="AW306" s="61" cm="1">
        <f t="array" aca="1" ref="AW306" ca="1">IF(INDIRECT(ADDRESS(3+$AM306,11,,,"var"))&lt;&gt;"&lt;=&gt;",INDIRECT(ADDRESS(3+$AM306,11,,,"var")),NULL)</f>
        <v>0</v>
      </c>
      <c r="AX306" s="61" cm="1">
        <f t="array" aca="1" ref="AX306" ca="1">IF(INDIRECT(ADDRESS(3+$AM306,12,,,"var"))&lt;&gt;"Mg",INDIRECT(ADDRESS(3+$AM306,12,,,"var")),NULL)</f>
        <v>9.1999999999999993</v>
      </c>
      <c r="AY306" s="61" cm="1">
        <f t="array" aca="1" ref="AY306" ca="1">IF(INDIRECT(ADDRESS(3+$AM306,13,,,"var"))&lt;&gt;"&lt;=&gt;",INDIRECT(ADDRESS(3+$AM306,13,,,"var")),NULL)</f>
        <v>0</v>
      </c>
      <c r="AZ306" s="61" cm="1">
        <f t="array" aca="1" ref="AZ306" ca="1">IF(INDIRECT(ADDRESS(3+$AM306,14,,,"var"))&lt;&gt;"Be",INDIRECT(ADDRESS(3+$AM306,14,,,"var")),NULL)</f>
        <v>6.0000000000000001E-3</v>
      </c>
      <c r="BA306" s="61" cm="1">
        <f t="array" aca="1" ref="BA306" ca="1">IF(INDIRECT(ADDRESS(3+$AM306,15,,,"var"))&lt;&gt;"&lt;=&gt;",INDIRECT(ADDRESS(3+$AM306,15,,,"var")),NULL)</f>
        <v>0</v>
      </c>
      <c r="BB306" s="61" cm="1">
        <f t="array" aca="1" ref="BB306" ca="1">IF(INDIRECT(ADDRESS(3+$AM306,16,,,"var"))&lt;&gt;"Zn",INDIRECT(ADDRESS(3+$AM306,16,,,"var")),NULL)</f>
        <v>0.01</v>
      </c>
      <c r="BC306" s="61" cm="1">
        <f t="array" aca="1" ref="BC306" ca="1">IF(INDIRECT(ADDRESS(3+$AM306,17,,,"var"))&lt;&gt;"&lt;=&gt;",INDIRECT(ADDRESS(3+$AM306,17,,,"var")),NULL)</f>
        <v>0</v>
      </c>
      <c r="BD306" s="61" cm="1">
        <f t="array" aca="1" ref="BD306" ca="1">IF(INDIRECT(ADDRESS(3+$AM306,18,,,"var"))&lt;&gt;"Ti",INDIRECT(ADDRESS(3+$AM306,18,,,"var")),NULL)</f>
        <v>0.05</v>
      </c>
      <c r="BE306" s="64" cm="1">
        <f t="array" aca="1" ref="BE306" ca="1">IF(INDIRECT(ADDRESS(3+$AM306,19,,,"var"))&lt;&gt;"D10",INDIRECT(ADDRESS(3+$AM306,19,,,"var")),NULL)</f>
        <v>29.1</v>
      </c>
      <c r="BF306" s="64" cm="1">
        <f t="array" aca="1" ref="BF306" ca="1">IF(INDIRECT(ADDRESS(3+$AM306,20,,,"var"))&lt;&gt;"D50",INDIRECT(ADDRESS(3+$AM306,20,,,"var")),NULL)</f>
        <v>47</v>
      </c>
      <c r="BG306" s="64" cm="1">
        <f t="array" aca="1" ref="BG306" ca="1">IF(INDIRECT(ADDRESS(3+$AM306,21,,,"var"))&lt;&gt;"D90",INDIRECT(ADDRESS(3+$AM306,21,,,"var")),NULL)</f>
        <v>74.5</v>
      </c>
      <c r="BH306" s="64" cm="1">
        <f t="array" aca="1" ref="BH306" ca="1">IF(INDIRECT(ADDRESS(3+$AM306,22,,,"var"))&lt;&gt;"Carney Funnel (s/50g)",INDIRECT(ADDRESS(3+$AM306,22,,,"var")),NULL)</f>
        <v>16</v>
      </c>
      <c r="BI306" s="64" cm="1">
        <f t="array" aca="1" ref="BI306" ca="1">IF(INDIRECT(ADDRESS(3+$AM306,23,,,"var"))&lt;&gt;"Schuttdichte",INDIRECT(ADDRESS(3+$AM306,23,,,"var")),NULL)</f>
        <v>1.28</v>
      </c>
      <c r="BJ306" s="64" cm="1">
        <f t="array" aca="1" ref="BJ306" ca="1">IF(INDIRECT(ADDRESS(3+$AM306,24,,,"var"))&lt;&gt;"Klopfdichte",INDIRECT(ADDRESS(3+$AM306,24,,,"var")),NULL)</f>
        <v>1.61</v>
      </c>
      <c r="BK306" s="81" t="s">
        <v>108</v>
      </c>
      <c r="BM306" s="65"/>
      <c r="BO306"/>
    </row>
    <row r="307" spans="1:67">
      <c r="A307" s="6">
        <v>3</v>
      </c>
      <c r="B307" s="3">
        <f t="shared" si="11"/>
        <v>41</v>
      </c>
      <c r="C307" s="28" t="str">
        <f>var!Z$3</f>
        <v>Concept Laser m2</v>
      </c>
      <c r="D307" s="66" t="str">
        <f>var!AG$3</f>
        <v>Concept Laser parameter dev.</v>
      </c>
      <c r="E307" s="6">
        <v>375</v>
      </c>
      <c r="F307" s="6">
        <v>1200</v>
      </c>
      <c r="G307" s="6">
        <v>60</v>
      </c>
      <c r="H307" s="6">
        <v>0.08</v>
      </c>
      <c r="I307" s="81"/>
      <c r="J307" s="28" t="str">
        <f>var!AD$2</f>
        <v>Density cube</v>
      </c>
      <c r="K307" s="81"/>
      <c r="L307" s="12"/>
      <c r="M307" s="28" t="str">
        <f>var!AF$2</f>
        <v>Stripes</v>
      </c>
      <c r="N307" s="6">
        <v>375</v>
      </c>
      <c r="O307" s="6">
        <v>1200</v>
      </c>
      <c r="P307" s="12"/>
      <c r="Q307" s="6">
        <v>0.05</v>
      </c>
      <c r="R307" s="6">
        <v>110</v>
      </c>
      <c r="S307" s="6">
        <v>5</v>
      </c>
      <c r="T307" s="6">
        <v>1</v>
      </c>
      <c r="U307" s="6">
        <v>79</v>
      </c>
      <c r="V307" s="6">
        <v>0.1</v>
      </c>
      <c r="W307" s="6">
        <v>80</v>
      </c>
      <c r="X307" s="6">
        <v>0.09</v>
      </c>
      <c r="Y307" s="12"/>
      <c r="Z307" s="12"/>
      <c r="AA307" s="12"/>
      <c r="AB307" s="12"/>
      <c r="AC307" s="12"/>
      <c r="AD307" s="12"/>
      <c r="AE307" s="12">
        <v>1.101</v>
      </c>
      <c r="AF307" s="12">
        <v>0.58799999999999386</v>
      </c>
      <c r="AG307" s="6">
        <v>4</v>
      </c>
      <c r="AH307" s="23">
        <f t="shared" si="8"/>
        <v>20.736000000000001</v>
      </c>
      <c r="AI307" s="23">
        <f t="shared" si="9"/>
        <v>65.104166666666671</v>
      </c>
      <c r="AJ307" s="12"/>
      <c r="AK307" s="15">
        <f>100-Tabelle1[[#This Row],[Porositaet Flaeche repolished IAPT]]</f>
        <v>99.412000000000006</v>
      </c>
      <c r="AL307" s="28" t="str" cm="1">
        <f t="array" aca="1" ref="AL307" ca="1">IF(INDIRECT(ADDRESS(3+AM307,2,,,"var"))&lt;&gt;"Name of powder",INDIRECT(ADDRESS(3+AM307,2,,,"var")),NULL)</f>
        <v>AlMgty80</v>
      </c>
      <c r="AM307" s="17">
        <v>2</v>
      </c>
      <c r="AN307" s="12">
        <v>2</v>
      </c>
      <c r="AO307" s="61" cm="1">
        <f t="array" aca="1" ref="AO307" ca="1">IF(INDIRECT(ADDRESS(3+$AM307,3,,,"var"))&lt;&gt;"&lt;=&gt;",INDIRECT(ADDRESS(3+$AM307,3,,,"var")),NULL)</f>
        <v>0</v>
      </c>
      <c r="AP307" s="61" cm="1">
        <f t="array" aca="1" ref="AP307" ca="1">IF(INDIRECT(ADDRESS(3+$AM307,4,,,"var"))&lt;&gt;"Si",INDIRECT(ADDRESS(3+$AM307,4,,,"var")),NULL)</f>
        <v>0.09</v>
      </c>
      <c r="AQ307" s="61" t="str" cm="1">
        <f t="array" aca="1" ref="AQ307" ca="1">IF(INDIRECT(ADDRESS(3+$AM307,5,,,"var"))&lt;&gt;"&lt;=&gt;",INDIRECT(ADDRESS(3+$AM307,5,,,"var")),NULL)</f>
        <v>&lt;</v>
      </c>
      <c r="AR307" s="61" cm="1">
        <f t="array" aca="1" ref="AR307" ca="1">IF(INDIRECT(ADDRESS(3+$AM307,6,,,"var"))&lt;&gt;"Fe",INDIRECT(ADDRESS(3+$AM307,6,,,"var")),NULL)</f>
        <v>0.01</v>
      </c>
      <c r="AS307" s="61" t="str" cm="1">
        <f t="array" aca="1" ref="AS307" ca="1">IF(INDIRECT(ADDRESS(3+$AM307,7,,,"var"))&lt;&gt;"&lt;=&gt;",INDIRECT(ADDRESS(3+$AM307,7,,,"var")),NULL)</f>
        <v>&lt;</v>
      </c>
      <c r="AT307" s="61" cm="1">
        <f t="array" aca="1" ref="AT307" ca="1">IF(INDIRECT(ADDRESS(3+$AM307,8,,,"var"))&lt;&gt;"Cu",INDIRECT(ADDRESS(3+$AM307,8,,,"var")),NULL)</f>
        <v>0.01</v>
      </c>
      <c r="AU307" s="61" t="str" cm="1">
        <f t="array" aca="1" ref="AU307" ca="1">IF(INDIRECT(ADDRESS(3+$AM307,9,,,"var"))&lt;&gt;"&lt;=&gt;",INDIRECT(ADDRESS(3+$AM307,9,,,"var")),NULL)</f>
        <v>&lt;</v>
      </c>
      <c r="AV307" s="61" cm="1">
        <f t="array" aca="1" ref="AV307" ca="1">IF(INDIRECT(ADDRESS(3+$AM307,10,,,"var"))&lt;&gt;"Mn",INDIRECT(ADDRESS(3+$AM307,10,,,"var")),NULL)</f>
        <v>0.01</v>
      </c>
      <c r="AW307" s="61" cm="1">
        <f t="array" aca="1" ref="AW307" ca="1">IF(INDIRECT(ADDRESS(3+$AM307,11,,,"var"))&lt;&gt;"&lt;=&gt;",INDIRECT(ADDRESS(3+$AM307,11,,,"var")),NULL)</f>
        <v>0</v>
      </c>
      <c r="AX307" s="61" cm="1">
        <f t="array" aca="1" ref="AX307" ca="1">IF(INDIRECT(ADDRESS(3+$AM307,12,,,"var"))&lt;&gt;"Mg",INDIRECT(ADDRESS(3+$AM307,12,,,"var")),NULL)</f>
        <v>9.1999999999999993</v>
      </c>
      <c r="AY307" s="61" cm="1">
        <f t="array" aca="1" ref="AY307" ca="1">IF(INDIRECT(ADDRESS(3+$AM307,13,,,"var"))&lt;&gt;"&lt;=&gt;",INDIRECT(ADDRESS(3+$AM307,13,,,"var")),NULL)</f>
        <v>0</v>
      </c>
      <c r="AZ307" s="61" cm="1">
        <f t="array" aca="1" ref="AZ307" ca="1">IF(INDIRECT(ADDRESS(3+$AM307,14,,,"var"))&lt;&gt;"Be",INDIRECT(ADDRESS(3+$AM307,14,,,"var")),NULL)</f>
        <v>6.0000000000000001E-3</v>
      </c>
      <c r="BA307" s="61" cm="1">
        <f t="array" aca="1" ref="BA307" ca="1">IF(INDIRECT(ADDRESS(3+$AM307,15,,,"var"))&lt;&gt;"&lt;=&gt;",INDIRECT(ADDRESS(3+$AM307,15,,,"var")),NULL)</f>
        <v>0</v>
      </c>
      <c r="BB307" s="61" cm="1">
        <f t="array" aca="1" ref="BB307" ca="1">IF(INDIRECT(ADDRESS(3+$AM307,16,,,"var"))&lt;&gt;"Zn",INDIRECT(ADDRESS(3+$AM307,16,,,"var")),NULL)</f>
        <v>0.01</v>
      </c>
      <c r="BC307" s="61" cm="1">
        <f t="array" aca="1" ref="BC307" ca="1">IF(INDIRECT(ADDRESS(3+$AM307,17,,,"var"))&lt;&gt;"&lt;=&gt;",INDIRECT(ADDRESS(3+$AM307,17,,,"var")),NULL)</f>
        <v>0</v>
      </c>
      <c r="BD307" s="61" cm="1">
        <f t="array" aca="1" ref="BD307" ca="1">IF(INDIRECT(ADDRESS(3+$AM307,18,,,"var"))&lt;&gt;"Ti",INDIRECT(ADDRESS(3+$AM307,18,,,"var")),NULL)</f>
        <v>0.05</v>
      </c>
      <c r="BE307" s="64" cm="1">
        <f t="array" aca="1" ref="BE307" ca="1">IF(INDIRECT(ADDRESS(3+$AM307,19,,,"var"))&lt;&gt;"D10",INDIRECT(ADDRESS(3+$AM307,19,,,"var")),NULL)</f>
        <v>29.1</v>
      </c>
      <c r="BF307" s="64" cm="1">
        <f t="array" aca="1" ref="BF307" ca="1">IF(INDIRECT(ADDRESS(3+$AM307,20,,,"var"))&lt;&gt;"D50",INDIRECT(ADDRESS(3+$AM307,20,,,"var")),NULL)</f>
        <v>47</v>
      </c>
      <c r="BG307" s="64" cm="1">
        <f t="array" aca="1" ref="BG307" ca="1">IF(INDIRECT(ADDRESS(3+$AM307,21,,,"var"))&lt;&gt;"D90",INDIRECT(ADDRESS(3+$AM307,21,,,"var")),NULL)</f>
        <v>74.5</v>
      </c>
      <c r="BH307" s="64" cm="1">
        <f t="array" aca="1" ref="BH307" ca="1">IF(INDIRECT(ADDRESS(3+$AM307,22,,,"var"))&lt;&gt;"Carney Funnel (s/50g)",INDIRECT(ADDRESS(3+$AM307,22,,,"var")),NULL)</f>
        <v>16</v>
      </c>
      <c r="BI307" s="64" cm="1">
        <f t="array" aca="1" ref="BI307" ca="1">IF(INDIRECT(ADDRESS(3+$AM307,23,,,"var"))&lt;&gt;"Schuttdichte",INDIRECT(ADDRESS(3+$AM307,23,,,"var")),NULL)</f>
        <v>1.28</v>
      </c>
      <c r="BJ307" s="64" cm="1">
        <f t="array" aca="1" ref="BJ307" ca="1">IF(INDIRECT(ADDRESS(3+$AM307,24,,,"var"))&lt;&gt;"Klopfdichte",INDIRECT(ADDRESS(3+$AM307,24,,,"var")),NULL)</f>
        <v>1.61</v>
      </c>
      <c r="BK307" s="81" t="s">
        <v>108</v>
      </c>
      <c r="BM307" s="65"/>
      <c r="BO307"/>
    </row>
    <row r="308" spans="1:67">
      <c r="A308" s="6">
        <v>3</v>
      </c>
      <c r="B308" s="3">
        <f t="shared" si="11"/>
        <v>42</v>
      </c>
      <c r="C308" s="81" t="str">
        <f>var!Z$3</f>
        <v>Concept Laser m2</v>
      </c>
      <c r="D308" s="81" t="str">
        <f>var!AG$3</f>
        <v>Concept Laser parameter dev.</v>
      </c>
      <c r="E308" s="6">
        <v>325</v>
      </c>
      <c r="F308" s="6">
        <v>1200</v>
      </c>
      <c r="G308" s="6">
        <v>60</v>
      </c>
      <c r="H308" s="6">
        <v>0.08</v>
      </c>
      <c r="I308" s="81"/>
      <c r="J308" s="81" t="str">
        <f>var!AD$2</f>
        <v>Density cube</v>
      </c>
      <c r="K308" s="81"/>
      <c r="L308" s="12"/>
      <c r="M308" s="81" t="str">
        <f>var!AF$2</f>
        <v>Stripes</v>
      </c>
      <c r="N308" s="6">
        <v>325</v>
      </c>
      <c r="O308" s="6">
        <v>1200</v>
      </c>
      <c r="P308" s="12"/>
      <c r="Q308" s="6">
        <v>0.05</v>
      </c>
      <c r="R308" s="6">
        <v>80</v>
      </c>
      <c r="S308" s="6">
        <v>5</v>
      </c>
      <c r="T308" s="6">
        <v>1</v>
      </c>
      <c r="U308" s="6">
        <v>79</v>
      </c>
      <c r="V308" s="6">
        <v>0.1</v>
      </c>
      <c r="W308" s="6">
        <v>80</v>
      </c>
      <c r="X308" s="6">
        <v>0.09</v>
      </c>
      <c r="Y308" s="12"/>
      <c r="Z308" s="12"/>
      <c r="AA308" s="12"/>
      <c r="AB308" s="12"/>
      <c r="AC308" s="12"/>
      <c r="AD308" s="12"/>
      <c r="AE308" s="12">
        <v>1.0429999999999999</v>
      </c>
      <c r="AF308" s="12">
        <v>0.76699999999999591</v>
      </c>
      <c r="AG308" s="6">
        <v>3</v>
      </c>
      <c r="AH308" s="81">
        <f t="shared" si="8"/>
        <v>20.736000000000001</v>
      </c>
      <c r="AI308" s="81">
        <f t="shared" si="9"/>
        <v>56.423611111111114</v>
      </c>
      <c r="AJ308" s="12"/>
      <c r="AK308" s="15">
        <f>100-Tabelle1[[#This Row],[Porositaet Flaeche repolished IAPT]]</f>
        <v>99.233000000000004</v>
      </c>
      <c r="AL308" s="28" t="str" cm="1">
        <f t="array" aca="1" ref="AL308" ca="1">IF(INDIRECT(ADDRESS(3+AM308,2,,,"var"))&lt;&gt;"Name of powder",INDIRECT(ADDRESS(3+AM308,2,,,"var")),NULL)</f>
        <v>AlMgty80</v>
      </c>
      <c r="AM308" s="17">
        <v>2</v>
      </c>
      <c r="AN308" s="12">
        <v>2</v>
      </c>
      <c r="AO308" s="61" cm="1">
        <f t="array" aca="1" ref="AO308" ca="1">IF(INDIRECT(ADDRESS(3+$AM308,3,,,"var"))&lt;&gt;"&lt;=&gt;",INDIRECT(ADDRESS(3+$AM308,3,,,"var")),NULL)</f>
        <v>0</v>
      </c>
      <c r="AP308" s="61" cm="1">
        <f t="array" aca="1" ref="AP308" ca="1">IF(INDIRECT(ADDRESS(3+$AM308,4,,,"var"))&lt;&gt;"Si",INDIRECT(ADDRESS(3+$AM308,4,,,"var")),NULL)</f>
        <v>0.09</v>
      </c>
      <c r="AQ308" s="61" t="str" cm="1">
        <f t="array" aca="1" ref="AQ308" ca="1">IF(INDIRECT(ADDRESS(3+$AM308,5,,,"var"))&lt;&gt;"&lt;=&gt;",INDIRECT(ADDRESS(3+$AM308,5,,,"var")),NULL)</f>
        <v>&lt;</v>
      </c>
      <c r="AR308" s="61" cm="1">
        <f t="array" aca="1" ref="AR308" ca="1">IF(INDIRECT(ADDRESS(3+$AM308,6,,,"var"))&lt;&gt;"Fe",INDIRECT(ADDRESS(3+$AM308,6,,,"var")),NULL)</f>
        <v>0.01</v>
      </c>
      <c r="AS308" s="61" t="str" cm="1">
        <f t="array" aca="1" ref="AS308" ca="1">IF(INDIRECT(ADDRESS(3+$AM308,7,,,"var"))&lt;&gt;"&lt;=&gt;",INDIRECT(ADDRESS(3+$AM308,7,,,"var")),NULL)</f>
        <v>&lt;</v>
      </c>
      <c r="AT308" s="61" cm="1">
        <f t="array" aca="1" ref="AT308" ca="1">IF(INDIRECT(ADDRESS(3+$AM308,8,,,"var"))&lt;&gt;"Cu",INDIRECT(ADDRESS(3+$AM308,8,,,"var")),NULL)</f>
        <v>0.01</v>
      </c>
      <c r="AU308" s="61" t="str" cm="1">
        <f t="array" aca="1" ref="AU308" ca="1">IF(INDIRECT(ADDRESS(3+$AM308,9,,,"var"))&lt;&gt;"&lt;=&gt;",INDIRECT(ADDRESS(3+$AM308,9,,,"var")),NULL)</f>
        <v>&lt;</v>
      </c>
      <c r="AV308" s="61" cm="1">
        <f t="array" aca="1" ref="AV308" ca="1">IF(INDIRECT(ADDRESS(3+$AM308,10,,,"var"))&lt;&gt;"Mn",INDIRECT(ADDRESS(3+$AM308,10,,,"var")),NULL)</f>
        <v>0.01</v>
      </c>
      <c r="AW308" s="61" cm="1">
        <f t="array" aca="1" ref="AW308" ca="1">IF(INDIRECT(ADDRESS(3+$AM308,11,,,"var"))&lt;&gt;"&lt;=&gt;",INDIRECT(ADDRESS(3+$AM308,11,,,"var")),NULL)</f>
        <v>0</v>
      </c>
      <c r="AX308" s="61" cm="1">
        <f t="array" aca="1" ref="AX308" ca="1">IF(INDIRECT(ADDRESS(3+$AM308,12,,,"var"))&lt;&gt;"Mg",INDIRECT(ADDRESS(3+$AM308,12,,,"var")),NULL)</f>
        <v>9.1999999999999993</v>
      </c>
      <c r="AY308" s="61" cm="1">
        <f t="array" aca="1" ref="AY308" ca="1">IF(INDIRECT(ADDRESS(3+$AM308,13,,,"var"))&lt;&gt;"&lt;=&gt;",INDIRECT(ADDRESS(3+$AM308,13,,,"var")),NULL)</f>
        <v>0</v>
      </c>
      <c r="AZ308" s="61" cm="1">
        <f t="array" aca="1" ref="AZ308" ca="1">IF(INDIRECT(ADDRESS(3+$AM308,14,,,"var"))&lt;&gt;"Be",INDIRECT(ADDRESS(3+$AM308,14,,,"var")),NULL)</f>
        <v>6.0000000000000001E-3</v>
      </c>
      <c r="BA308" s="61" cm="1">
        <f t="array" aca="1" ref="BA308" ca="1">IF(INDIRECT(ADDRESS(3+$AM308,15,,,"var"))&lt;&gt;"&lt;=&gt;",INDIRECT(ADDRESS(3+$AM308,15,,,"var")),NULL)</f>
        <v>0</v>
      </c>
      <c r="BB308" s="61" cm="1">
        <f t="array" aca="1" ref="BB308" ca="1">IF(INDIRECT(ADDRESS(3+$AM308,16,,,"var"))&lt;&gt;"Zn",INDIRECT(ADDRESS(3+$AM308,16,,,"var")),NULL)</f>
        <v>0.01</v>
      </c>
      <c r="BC308" s="61" cm="1">
        <f t="array" aca="1" ref="BC308" ca="1">IF(INDIRECT(ADDRESS(3+$AM308,17,,,"var"))&lt;&gt;"&lt;=&gt;",INDIRECT(ADDRESS(3+$AM308,17,,,"var")),NULL)</f>
        <v>0</v>
      </c>
      <c r="BD308" s="61" cm="1">
        <f t="array" aca="1" ref="BD308" ca="1">IF(INDIRECT(ADDRESS(3+$AM308,18,,,"var"))&lt;&gt;"Ti",INDIRECT(ADDRESS(3+$AM308,18,,,"var")),NULL)</f>
        <v>0.05</v>
      </c>
      <c r="BE308" s="64" cm="1">
        <f t="array" aca="1" ref="BE308" ca="1">IF(INDIRECT(ADDRESS(3+$AM308,19,,,"var"))&lt;&gt;"D10",INDIRECT(ADDRESS(3+$AM308,19,,,"var")),NULL)</f>
        <v>29.1</v>
      </c>
      <c r="BF308" s="64" cm="1">
        <f t="array" aca="1" ref="BF308" ca="1">IF(INDIRECT(ADDRESS(3+$AM308,20,,,"var"))&lt;&gt;"D50",INDIRECT(ADDRESS(3+$AM308,20,,,"var")),NULL)</f>
        <v>47</v>
      </c>
      <c r="BG308" s="64" cm="1">
        <f t="array" aca="1" ref="BG308" ca="1">IF(INDIRECT(ADDRESS(3+$AM308,21,,,"var"))&lt;&gt;"D90",INDIRECT(ADDRESS(3+$AM308,21,,,"var")),NULL)</f>
        <v>74.5</v>
      </c>
      <c r="BH308" s="64" cm="1">
        <f t="array" aca="1" ref="BH308" ca="1">IF(INDIRECT(ADDRESS(3+$AM308,22,,,"var"))&lt;&gt;"Carney Funnel (s/50g)",INDIRECT(ADDRESS(3+$AM308,22,,,"var")),NULL)</f>
        <v>16</v>
      </c>
      <c r="BI308" s="64" cm="1">
        <f t="array" aca="1" ref="BI308" ca="1">IF(INDIRECT(ADDRESS(3+$AM308,23,,,"var"))&lt;&gt;"Schuttdichte",INDIRECT(ADDRESS(3+$AM308,23,,,"var")),NULL)</f>
        <v>1.28</v>
      </c>
      <c r="BJ308" s="64" cm="1">
        <f t="array" aca="1" ref="BJ308" ca="1">IF(INDIRECT(ADDRESS(3+$AM308,24,,,"var"))&lt;&gt;"Klopfdichte",INDIRECT(ADDRESS(3+$AM308,24,,,"var")),NULL)</f>
        <v>1.61</v>
      </c>
      <c r="BK308" s="81" t="s">
        <v>108</v>
      </c>
      <c r="BM308" s="65"/>
      <c r="BO308"/>
    </row>
    <row r="309" spans="1:67">
      <c r="A309" s="6">
        <v>3</v>
      </c>
      <c r="B309" s="3">
        <f t="shared" si="11"/>
        <v>43</v>
      </c>
      <c r="C309" s="28" t="str">
        <f>var!Z$3</f>
        <v>Concept Laser m2</v>
      </c>
      <c r="D309" s="66" t="str">
        <f>var!AG$3</f>
        <v>Concept Laser parameter dev.</v>
      </c>
      <c r="E309" s="6">
        <v>375</v>
      </c>
      <c r="F309" s="6">
        <v>1100</v>
      </c>
      <c r="G309" s="6">
        <v>60</v>
      </c>
      <c r="H309" s="6">
        <v>0.08</v>
      </c>
      <c r="I309" s="81"/>
      <c r="J309" s="28" t="str">
        <f>var!AD$2</f>
        <v>Density cube</v>
      </c>
      <c r="K309" s="81"/>
      <c r="L309" s="12"/>
      <c r="M309" s="28" t="str">
        <f>var!AF$2</f>
        <v>Stripes</v>
      </c>
      <c r="N309" s="6">
        <v>375</v>
      </c>
      <c r="O309" s="6">
        <v>1100</v>
      </c>
      <c r="P309" s="12"/>
      <c r="Q309" s="6">
        <v>0.05</v>
      </c>
      <c r="R309" s="6">
        <v>80</v>
      </c>
      <c r="S309" s="6">
        <v>5</v>
      </c>
      <c r="T309" s="6">
        <v>1</v>
      </c>
      <c r="U309" s="6">
        <v>79</v>
      </c>
      <c r="V309" s="6">
        <v>0.1</v>
      </c>
      <c r="W309" s="6">
        <v>80</v>
      </c>
      <c r="X309" s="6">
        <v>0.09</v>
      </c>
      <c r="Y309" s="12"/>
      <c r="Z309" s="12"/>
      <c r="AA309" s="12"/>
      <c r="AB309" s="12"/>
      <c r="AC309" s="12"/>
      <c r="AD309" s="12"/>
      <c r="AE309" s="12">
        <v>2.8039999999999998</v>
      </c>
      <c r="AF309" s="12">
        <v>2.4849999999999994</v>
      </c>
      <c r="AG309" s="6">
        <v>4</v>
      </c>
      <c r="AH309" s="23">
        <f t="shared" si="8"/>
        <v>19.008000000000003</v>
      </c>
      <c r="AI309" s="23">
        <f t="shared" si="9"/>
        <v>71.022727272727266</v>
      </c>
      <c r="AJ309" s="12"/>
      <c r="AK309" s="15">
        <f>100-Tabelle1[[#This Row],[Porositaet Flaeche repolished IAPT]]</f>
        <v>97.515000000000001</v>
      </c>
      <c r="AL309" s="28" t="str" cm="1">
        <f t="array" aca="1" ref="AL309" ca="1">IF(INDIRECT(ADDRESS(3+AM309,2,,,"var"))&lt;&gt;"Name of powder",INDIRECT(ADDRESS(3+AM309,2,,,"var")),NULL)</f>
        <v>AlMgty80</v>
      </c>
      <c r="AM309" s="17">
        <v>2</v>
      </c>
      <c r="AN309" s="12">
        <v>2</v>
      </c>
      <c r="AO309" s="61" cm="1">
        <f t="array" aca="1" ref="AO309" ca="1">IF(INDIRECT(ADDRESS(3+$AM309,3,,,"var"))&lt;&gt;"&lt;=&gt;",INDIRECT(ADDRESS(3+$AM309,3,,,"var")),NULL)</f>
        <v>0</v>
      </c>
      <c r="AP309" s="61" cm="1">
        <f t="array" aca="1" ref="AP309" ca="1">IF(INDIRECT(ADDRESS(3+$AM309,4,,,"var"))&lt;&gt;"Si",INDIRECT(ADDRESS(3+$AM309,4,,,"var")),NULL)</f>
        <v>0.09</v>
      </c>
      <c r="AQ309" s="61" t="str" cm="1">
        <f t="array" aca="1" ref="AQ309" ca="1">IF(INDIRECT(ADDRESS(3+$AM309,5,,,"var"))&lt;&gt;"&lt;=&gt;",INDIRECT(ADDRESS(3+$AM309,5,,,"var")),NULL)</f>
        <v>&lt;</v>
      </c>
      <c r="AR309" s="61" cm="1">
        <f t="array" aca="1" ref="AR309" ca="1">IF(INDIRECT(ADDRESS(3+$AM309,6,,,"var"))&lt;&gt;"Fe",INDIRECT(ADDRESS(3+$AM309,6,,,"var")),NULL)</f>
        <v>0.01</v>
      </c>
      <c r="AS309" s="61" t="str" cm="1">
        <f t="array" aca="1" ref="AS309" ca="1">IF(INDIRECT(ADDRESS(3+$AM309,7,,,"var"))&lt;&gt;"&lt;=&gt;",INDIRECT(ADDRESS(3+$AM309,7,,,"var")),NULL)</f>
        <v>&lt;</v>
      </c>
      <c r="AT309" s="61" cm="1">
        <f t="array" aca="1" ref="AT309" ca="1">IF(INDIRECT(ADDRESS(3+$AM309,8,,,"var"))&lt;&gt;"Cu",INDIRECT(ADDRESS(3+$AM309,8,,,"var")),NULL)</f>
        <v>0.01</v>
      </c>
      <c r="AU309" s="61" t="str" cm="1">
        <f t="array" aca="1" ref="AU309" ca="1">IF(INDIRECT(ADDRESS(3+$AM309,9,,,"var"))&lt;&gt;"&lt;=&gt;",INDIRECT(ADDRESS(3+$AM309,9,,,"var")),NULL)</f>
        <v>&lt;</v>
      </c>
      <c r="AV309" s="61" cm="1">
        <f t="array" aca="1" ref="AV309" ca="1">IF(INDIRECT(ADDRESS(3+$AM309,10,,,"var"))&lt;&gt;"Mn",INDIRECT(ADDRESS(3+$AM309,10,,,"var")),NULL)</f>
        <v>0.01</v>
      </c>
      <c r="AW309" s="61" cm="1">
        <f t="array" aca="1" ref="AW309" ca="1">IF(INDIRECT(ADDRESS(3+$AM309,11,,,"var"))&lt;&gt;"&lt;=&gt;",INDIRECT(ADDRESS(3+$AM309,11,,,"var")),NULL)</f>
        <v>0</v>
      </c>
      <c r="AX309" s="61" cm="1">
        <f t="array" aca="1" ref="AX309" ca="1">IF(INDIRECT(ADDRESS(3+$AM309,12,,,"var"))&lt;&gt;"Mg",INDIRECT(ADDRESS(3+$AM309,12,,,"var")),NULL)</f>
        <v>9.1999999999999993</v>
      </c>
      <c r="AY309" s="61" cm="1">
        <f t="array" aca="1" ref="AY309" ca="1">IF(INDIRECT(ADDRESS(3+$AM309,13,,,"var"))&lt;&gt;"&lt;=&gt;",INDIRECT(ADDRESS(3+$AM309,13,,,"var")),NULL)</f>
        <v>0</v>
      </c>
      <c r="AZ309" s="61" cm="1">
        <f t="array" aca="1" ref="AZ309" ca="1">IF(INDIRECT(ADDRESS(3+$AM309,14,,,"var"))&lt;&gt;"Be",INDIRECT(ADDRESS(3+$AM309,14,,,"var")),NULL)</f>
        <v>6.0000000000000001E-3</v>
      </c>
      <c r="BA309" s="61" cm="1">
        <f t="array" aca="1" ref="BA309" ca="1">IF(INDIRECT(ADDRESS(3+$AM309,15,,,"var"))&lt;&gt;"&lt;=&gt;",INDIRECT(ADDRESS(3+$AM309,15,,,"var")),NULL)</f>
        <v>0</v>
      </c>
      <c r="BB309" s="61" cm="1">
        <f t="array" aca="1" ref="BB309" ca="1">IF(INDIRECT(ADDRESS(3+$AM309,16,,,"var"))&lt;&gt;"Zn",INDIRECT(ADDRESS(3+$AM309,16,,,"var")),NULL)</f>
        <v>0.01</v>
      </c>
      <c r="BC309" s="61" cm="1">
        <f t="array" aca="1" ref="BC309" ca="1">IF(INDIRECT(ADDRESS(3+$AM309,17,,,"var"))&lt;&gt;"&lt;=&gt;",INDIRECT(ADDRESS(3+$AM309,17,,,"var")),NULL)</f>
        <v>0</v>
      </c>
      <c r="BD309" s="61" cm="1">
        <f t="array" aca="1" ref="BD309" ca="1">IF(INDIRECT(ADDRESS(3+$AM309,18,,,"var"))&lt;&gt;"Ti",INDIRECT(ADDRESS(3+$AM309,18,,,"var")),NULL)</f>
        <v>0.05</v>
      </c>
      <c r="BE309" s="64" cm="1">
        <f t="array" aca="1" ref="BE309" ca="1">IF(INDIRECT(ADDRESS(3+$AM309,19,,,"var"))&lt;&gt;"D10",INDIRECT(ADDRESS(3+$AM309,19,,,"var")),NULL)</f>
        <v>29.1</v>
      </c>
      <c r="BF309" s="64" cm="1">
        <f t="array" aca="1" ref="BF309" ca="1">IF(INDIRECT(ADDRESS(3+$AM309,20,,,"var"))&lt;&gt;"D50",INDIRECT(ADDRESS(3+$AM309,20,,,"var")),NULL)</f>
        <v>47</v>
      </c>
      <c r="BG309" s="64" cm="1">
        <f t="array" aca="1" ref="BG309" ca="1">IF(INDIRECT(ADDRESS(3+$AM309,21,,,"var"))&lt;&gt;"D90",INDIRECT(ADDRESS(3+$AM309,21,,,"var")),NULL)</f>
        <v>74.5</v>
      </c>
      <c r="BH309" s="64" cm="1">
        <f t="array" aca="1" ref="BH309" ca="1">IF(INDIRECT(ADDRESS(3+$AM309,22,,,"var"))&lt;&gt;"Carney Funnel (s/50g)",INDIRECT(ADDRESS(3+$AM309,22,,,"var")),NULL)</f>
        <v>16</v>
      </c>
      <c r="BI309" s="64" cm="1">
        <f t="array" aca="1" ref="BI309" ca="1">IF(INDIRECT(ADDRESS(3+$AM309,23,,,"var"))&lt;&gt;"Schuttdichte",INDIRECT(ADDRESS(3+$AM309,23,,,"var")),NULL)</f>
        <v>1.28</v>
      </c>
      <c r="BJ309" s="64" cm="1">
        <f t="array" aca="1" ref="BJ309" ca="1">IF(INDIRECT(ADDRESS(3+$AM309,24,,,"var"))&lt;&gt;"Klopfdichte",INDIRECT(ADDRESS(3+$AM309,24,,,"var")),NULL)</f>
        <v>1.61</v>
      </c>
      <c r="BK309" s="81" t="s">
        <v>108</v>
      </c>
      <c r="BM309" s="65"/>
      <c r="BO309"/>
    </row>
    <row r="310" spans="1:67">
      <c r="A310" s="6">
        <v>3</v>
      </c>
      <c r="B310" s="3">
        <f t="shared" si="11"/>
        <v>44</v>
      </c>
      <c r="C310" s="81" t="str">
        <f>var!Z$3</f>
        <v>Concept Laser m2</v>
      </c>
      <c r="D310" s="81" t="str">
        <f>var!AG$3</f>
        <v>Concept Laser parameter dev.</v>
      </c>
      <c r="E310" s="6">
        <v>375</v>
      </c>
      <c r="F310" s="6">
        <v>1100</v>
      </c>
      <c r="G310" s="6">
        <v>60</v>
      </c>
      <c r="H310" s="6">
        <v>0.08</v>
      </c>
      <c r="I310" s="81"/>
      <c r="J310" s="81" t="str">
        <f>var!AD$2</f>
        <v>Density cube</v>
      </c>
      <c r="K310" s="81"/>
      <c r="L310" s="12"/>
      <c r="M310" s="81" t="str">
        <f>var!AF$2</f>
        <v>Stripes</v>
      </c>
      <c r="N310" s="6">
        <v>375</v>
      </c>
      <c r="O310" s="6">
        <v>1100</v>
      </c>
      <c r="P310" s="12"/>
      <c r="Q310" s="6">
        <v>0.05</v>
      </c>
      <c r="R310" s="6">
        <v>110</v>
      </c>
      <c r="S310" s="6">
        <v>5</v>
      </c>
      <c r="T310" s="6">
        <v>1</v>
      </c>
      <c r="U310" s="6">
        <v>79</v>
      </c>
      <c r="V310" s="6">
        <v>0.1</v>
      </c>
      <c r="W310" s="6">
        <v>80</v>
      </c>
      <c r="X310" s="6">
        <v>0.09</v>
      </c>
      <c r="Y310" s="12"/>
      <c r="Z310" s="12"/>
      <c r="AA310" s="12"/>
      <c r="AB310" s="12"/>
      <c r="AC310" s="12"/>
      <c r="AD310" s="12"/>
      <c r="AE310" s="12">
        <v>0.47699999999999998</v>
      </c>
      <c r="AF310" s="12">
        <v>0.34499999999999886</v>
      </c>
      <c r="AG310" s="6">
        <v>4</v>
      </c>
      <c r="AH310" s="81">
        <f t="shared" si="8"/>
        <v>19.008000000000003</v>
      </c>
      <c r="AI310" s="81">
        <f t="shared" si="9"/>
        <v>71.022727272727266</v>
      </c>
      <c r="AJ310" s="12"/>
      <c r="AK310" s="15">
        <f>100-Tabelle1[[#This Row],[Porositaet Flaeche repolished IAPT]]</f>
        <v>99.655000000000001</v>
      </c>
      <c r="AL310" s="28" t="str" cm="1">
        <f t="array" aca="1" ref="AL310" ca="1">IF(INDIRECT(ADDRESS(3+AM310,2,,,"var"))&lt;&gt;"Name of powder",INDIRECT(ADDRESS(3+AM310,2,,,"var")),NULL)</f>
        <v>AlMgty80</v>
      </c>
      <c r="AM310" s="17">
        <v>2</v>
      </c>
      <c r="AN310" s="12">
        <v>2</v>
      </c>
      <c r="AO310" s="61" cm="1">
        <f t="array" aca="1" ref="AO310" ca="1">IF(INDIRECT(ADDRESS(3+$AM310,3,,,"var"))&lt;&gt;"&lt;=&gt;",INDIRECT(ADDRESS(3+$AM310,3,,,"var")),NULL)</f>
        <v>0</v>
      </c>
      <c r="AP310" s="61" cm="1">
        <f t="array" aca="1" ref="AP310" ca="1">IF(INDIRECT(ADDRESS(3+$AM310,4,,,"var"))&lt;&gt;"Si",INDIRECT(ADDRESS(3+$AM310,4,,,"var")),NULL)</f>
        <v>0.09</v>
      </c>
      <c r="AQ310" s="61" t="str" cm="1">
        <f t="array" aca="1" ref="AQ310" ca="1">IF(INDIRECT(ADDRESS(3+$AM310,5,,,"var"))&lt;&gt;"&lt;=&gt;",INDIRECT(ADDRESS(3+$AM310,5,,,"var")),NULL)</f>
        <v>&lt;</v>
      </c>
      <c r="AR310" s="61" cm="1">
        <f t="array" aca="1" ref="AR310" ca="1">IF(INDIRECT(ADDRESS(3+$AM310,6,,,"var"))&lt;&gt;"Fe",INDIRECT(ADDRESS(3+$AM310,6,,,"var")),NULL)</f>
        <v>0.01</v>
      </c>
      <c r="AS310" s="61" t="str" cm="1">
        <f t="array" aca="1" ref="AS310" ca="1">IF(INDIRECT(ADDRESS(3+$AM310,7,,,"var"))&lt;&gt;"&lt;=&gt;",INDIRECT(ADDRESS(3+$AM310,7,,,"var")),NULL)</f>
        <v>&lt;</v>
      </c>
      <c r="AT310" s="61" cm="1">
        <f t="array" aca="1" ref="AT310" ca="1">IF(INDIRECT(ADDRESS(3+$AM310,8,,,"var"))&lt;&gt;"Cu",INDIRECT(ADDRESS(3+$AM310,8,,,"var")),NULL)</f>
        <v>0.01</v>
      </c>
      <c r="AU310" s="61" t="str" cm="1">
        <f t="array" aca="1" ref="AU310" ca="1">IF(INDIRECT(ADDRESS(3+$AM310,9,,,"var"))&lt;&gt;"&lt;=&gt;",INDIRECT(ADDRESS(3+$AM310,9,,,"var")),NULL)</f>
        <v>&lt;</v>
      </c>
      <c r="AV310" s="61" cm="1">
        <f t="array" aca="1" ref="AV310" ca="1">IF(INDIRECT(ADDRESS(3+$AM310,10,,,"var"))&lt;&gt;"Mn",INDIRECT(ADDRESS(3+$AM310,10,,,"var")),NULL)</f>
        <v>0.01</v>
      </c>
      <c r="AW310" s="61" cm="1">
        <f t="array" aca="1" ref="AW310" ca="1">IF(INDIRECT(ADDRESS(3+$AM310,11,,,"var"))&lt;&gt;"&lt;=&gt;",INDIRECT(ADDRESS(3+$AM310,11,,,"var")),NULL)</f>
        <v>0</v>
      </c>
      <c r="AX310" s="61" cm="1">
        <f t="array" aca="1" ref="AX310" ca="1">IF(INDIRECT(ADDRESS(3+$AM310,12,,,"var"))&lt;&gt;"Mg",INDIRECT(ADDRESS(3+$AM310,12,,,"var")),NULL)</f>
        <v>9.1999999999999993</v>
      </c>
      <c r="AY310" s="61" cm="1">
        <f t="array" aca="1" ref="AY310" ca="1">IF(INDIRECT(ADDRESS(3+$AM310,13,,,"var"))&lt;&gt;"&lt;=&gt;",INDIRECT(ADDRESS(3+$AM310,13,,,"var")),NULL)</f>
        <v>0</v>
      </c>
      <c r="AZ310" s="61" cm="1">
        <f t="array" aca="1" ref="AZ310" ca="1">IF(INDIRECT(ADDRESS(3+$AM310,14,,,"var"))&lt;&gt;"Be",INDIRECT(ADDRESS(3+$AM310,14,,,"var")),NULL)</f>
        <v>6.0000000000000001E-3</v>
      </c>
      <c r="BA310" s="61" cm="1">
        <f t="array" aca="1" ref="BA310" ca="1">IF(INDIRECT(ADDRESS(3+$AM310,15,,,"var"))&lt;&gt;"&lt;=&gt;",INDIRECT(ADDRESS(3+$AM310,15,,,"var")),NULL)</f>
        <v>0</v>
      </c>
      <c r="BB310" s="61" cm="1">
        <f t="array" aca="1" ref="BB310" ca="1">IF(INDIRECT(ADDRESS(3+$AM310,16,,,"var"))&lt;&gt;"Zn",INDIRECT(ADDRESS(3+$AM310,16,,,"var")),NULL)</f>
        <v>0.01</v>
      </c>
      <c r="BC310" s="61" cm="1">
        <f t="array" aca="1" ref="BC310" ca="1">IF(INDIRECT(ADDRESS(3+$AM310,17,,,"var"))&lt;&gt;"&lt;=&gt;",INDIRECT(ADDRESS(3+$AM310,17,,,"var")),NULL)</f>
        <v>0</v>
      </c>
      <c r="BD310" s="61" cm="1">
        <f t="array" aca="1" ref="BD310" ca="1">IF(INDIRECT(ADDRESS(3+$AM310,18,,,"var"))&lt;&gt;"Ti",INDIRECT(ADDRESS(3+$AM310,18,,,"var")),NULL)</f>
        <v>0.05</v>
      </c>
      <c r="BE310" s="64" cm="1">
        <f t="array" aca="1" ref="BE310" ca="1">IF(INDIRECT(ADDRESS(3+$AM310,19,,,"var"))&lt;&gt;"D10",INDIRECT(ADDRESS(3+$AM310,19,,,"var")),NULL)</f>
        <v>29.1</v>
      </c>
      <c r="BF310" s="64" cm="1">
        <f t="array" aca="1" ref="BF310" ca="1">IF(INDIRECT(ADDRESS(3+$AM310,20,,,"var"))&lt;&gt;"D50",INDIRECT(ADDRESS(3+$AM310,20,,,"var")),NULL)</f>
        <v>47</v>
      </c>
      <c r="BG310" s="64" cm="1">
        <f t="array" aca="1" ref="BG310" ca="1">IF(INDIRECT(ADDRESS(3+$AM310,21,,,"var"))&lt;&gt;"D90",INDIRECT(ADDRESS(3+$AM310,21,,,"var")),NULL)</f>
        <v>74.5</v>
      </c>
      <c r="BH310" s="64" cm="1">
        <f t="array" aca="1" ref="BH310" ca="1">IF(INDIRECT(ADDRESS(3+$AM310,22,,,"var"))&lt;&gt;"Carney Funnel (s/50g)",INDIRECT(ADDRESS(3+$AM310,22,,,"var")),NULL)</f>
        <v>16</v>
      </c>
      <c r="BI310" s="64" cm="1">
        <f t="array" aca="1" ref="BI310" ca="1">IF(INDIRECT(ADDRESS(3+$AM310,23,,,"var"))&lt;&gt;"Schuttdichte",INDIRECT(ADDRESS(3+$AM310,23,,,"var")),NULL)</f>
        <v>1.28</v>
      </c>
      <c r="BJ310" s="64" cm="1">
        <f t="array" aca="1" ref="BJ310" ca="1">IF(INDIRECT(ADDRESS(3+$AM310,24,,,"var"))&lt;&gt;"Klopfdichte",INDIRECT(ADDRESS(3+$AM310,24,,,"var")),NULL)</f>
        <v>1.61</v>
      </c>
      <c r="BK310" s="81" t="s">
        <v>108</v>
      </c>
      <c r="BM310" s="65"/>
      <c r="BO310"/>
    </row>
    <row r="311" spans="1:67">
      <c r="A311" s="6">
        <v>3</v>
      </c>
      <c r="B311" s="3">
        <f t="shared" si="11"/>
        <v>45</v>
      </c>
      <c r="C311" s="81" t="str">
        <f>var!Z$3</f>
        <v>Concept Laser m2</v>
      </c>
      <c r="D311" s="81" t="str">
        <f>var!AG$3</f>
        <v>Concept Laser parameter dev.</v>
      </c>
      <c r="E311" s="6">
        <v>325</v>
      </c>
      <c r="F311" s="6">
        <v>1100</v>
      </c>
      <c r="G311" s="6">
        <v>60</v>
      </c>
      <c r="H311" s="6">
        <v>0.08</v>
      </c>
      <c r="I311" s="81"/>
      <c r="J311" s="81" t="str">
        <f>var!AD$2</f>
        <v>Density cube</v>
      </c>
      <c r="K311" s="81"/>
      <c r="L311" s="12"/>
      <c r="M311" s="81" t="str">
        <f>var!AF$2</f>
        <v>Stripes</v>
      </c>
      <c r="N311" s="6">
        <v>325</v>
      </c>
      <c r="O311" s="6">
        <v>1100</v>
      </c>
      <c r="P311" s="12"/>
      <c r="Q311" s="6">
        <v>0.05</v>
      </c>
      <c r="R311" s="6">
        <v>80</v>
      </c>
      <c r="S311" s="6">
        <v>5</v>
      </c>
      <c r="T311" s="6">
        <v>1</v>
      </c>
      <c r="U311" s="6">
        <v>79</v>
      </c>
      <c r="V311" s="6">
        <v>0.1</v>
      </c>
      <c r="W311" s="6">
        <v>80</v>
      </c>
      <c r="X311" s="6">
        <v>0.09</v>
      </c>
      <c r="Y311" s="12"/>
      <c r="Z311" s="12"/>
      <c r="AA311" s="12"/>
      <c r="AB311" s="12"/>
      <c r="AC311" s="12"/>
      <c r="AD311" s="12"/>
      <c r="AE311" s="12">
        <v>2.97</v>
      </c>
      <c r="AF311" s="12">
        <v>1.1659999999999968</v>
      </c>
      <c r="AG311" s="6">
        <v>5</v>
      </c>
      <c r="AH311" s="81">
        <f t="shared" si="8"/>
        <v>19.008000000000003</v>
      </c>
      <c r="AI311" s="81">
        <f t="shared" si="9"/>
        <v>61.553030303030297</v>
      </c>
      <c r="AJ311" s="12"/>
      <c r="AK311" s="15">
        <f>100-Tabelle1[[#This Row],[Porositaet Flaeche repolished IAPT]]</f>
        <v>98.834000000000003</v>
      </c>
      <c r="AL311" s="28" t="str" cm="1">
        <f t="array" aca="1" ref="AL311" ca="1">IF(INDIRECT(ADDRESS(3+AM311,2,,,"var"))&lt;&gt;"Name of powder",INDIRECT(ADDRESS(3+AM311,2,,,"var")),NULL)</f>
        <v>AlMgty80</v>
      </c>
      <c r="AM311" s="17">
        <v>2</v>
      </c>
      <c r="AN311" s="12">
        <v>2</v>
      </c>
      <c r="AO311" s="61" cm="1">
        <f t="array" aca="1" ref="AO311" ca="1">IF(INDIRECT(ADDRESS(3+$AM311,3,,,"var"))&lt;&gt;"&lt;=&gt;",INDIRECT(ADDRESS(3+$AM311,3,,,"var")),NULL)</f>
        <v>0</v>
      </c>
      <c r="AP311" s="61" cm="1">
        <f t="array" aca="1" ref="AP311" ca="1">IF(INDIRECT(ADDRESS(3+$AM311,4,,,"var"))&lt;&gt;"Si",INDIRECT(ADDRESS(3+$AM311,4,,,"var")),NULL)</f>
        <v>0.09</v>
      </c>
      <c r="AQ311" s="61" t="str" cm="1">
        <f t="array" aca="1" ref="AQ311" ca="1">IF(INDIRECT(ADDRESS(3+$AM311,5,,,"var"))&lt;&gt;"&lt;=&gt;",INDIRECT(ADDRESS(3+$AM311,5,,,"var")),NULL)</f>
        <v>&lt;</v>
      </c>
      <c r="AR311" s="61" cm="1">
        <f t="array" aca="1" ref="AR311" ca="1">IF(INDIRECT(ADDRESS(3+$AM311,6,,,"var"))&lt;&gt;"Fe",INDIRECT(ADDRESS(3+$AM311,6,,,"var")),NULL)</f>
        <v>0.01</v>
      </c>
      <c r="AS311" s="61" t="str" cm="1">
        <f t="array" aca="1" ref="AS311" ca="1">IF(INDIRECT(ADDRESS(3+$AM311,7,,,"var"))&lt;&gt;"&lt;=&gt;",INDIRECT(ADDRESS(3+$AM311,7,,,"var")),NULL)</f>
        <v>&lt;</v>
      </c>
      <c r="AT311" s="61" cm="1">
        <f t="array" aca="1" ref="AT311" ca="1">IF(INDIRECT(ADDRESS(3+$AM311,8,,,"var"))&lt;&gt;"Cu",INDIRECT(ADDRESS(3+$AM311,8,,,"var")),NULL)</f>
        <v>0.01</v>
      </c>
      <c r="AU311" s="61" t="str" cm="1">
        <f t="array" aca="1" ref="AU311" ca="1">IF(INDIRECT(ADDRESS(3+$AM311,9,,,"var"))&lt;&gt;"&lt;=&gt;",INDIRECT(ADDRESS(3+$AM311,9,,,"var")),NULL)</f>
        <v>&lt;</v>
      </c>
      <c r="AV311" s="61" cm="1">
        <f t="array" aca="1" ref="AV311" ca="1">IF(INDIRECT(ADDRESS(3+$AM311,10,,,"var"))&lt;&gt;"Mn",INDIRECT(ADDRESS(3+$AM311,10,,,"var")),NULL)</f>
        <v>0.01</v>
      </c>
      <c r="AW311" s="61" cm="1">
        <f t="array" aca="1" ref="AW311" ca="1">IF(INDIRECT(ADDRESS(3+$AM311,11,,,"var"))&lt;&gt;"&lt;=&gt;",INDIRECT(ADDRESS(3+$AM311,11,,,"var")),NULL)</f>
        <v>0</v>
      </c>
      <c r="AX311" s="61" cm="1">
        <f t="array" aca="1" ref="AX311" ca="1">IF(INDIRECT(ADDRESS(3+$AM311,12,,,"var"))&lt;&gt;"Mg",INDIRECT(ADDRESS(3+$AM311,12,,,"var")),NULL)</f>
        <v>9.1999999999999993</v>
      </c>
      <c r="AY311" s="61" cm="1">
        <f t="array" aca="1" ref="AY311" ca="1">IF(INDIRECT(ADDRESS(3+$AM311,13,,,"var"))&lt;&gt;"&lt;=&gt;",INDIRECT(ADDRESS(3+$AM311,13,,,"var")),NULL)</f>
        <v>0</v>
      </c>
      <c r="AZ311" s="61" cm="1">
        <f t="array" aca="1" ref="AZ311" ca="1">IF(INDIRECT(ADDRESS(3+$AM311,14,,,"var"))&lt;&gt;"Be",INDIRECT(ADDRESS(3+$AM311,14,,,"var")),NULL)</f>
        <v>6.0000000000000001E-3</v>
      </c>
      <c r="BA311" s="61" cm="1">
        <f t="array" aca="1" ref="BA311" ca="1">IF(INDIRECT(ADDRESS(3+$AM311,15,,,"var"))&lt;&gt;"&lt;=&gt;",INDIRECT(ADDRESS(3+$AM311,15,,,"var")),NULL)</f>
        <v>0</v>
      </c>
      <c r="BB311" s="61" cm="1">
        <f t="array" aca="1" ref="BB311" ca="1">IF(INDIRECT(ADDRESS(3+$AM311,16,,,"var"))&lt;&gt;"Zn",INDIRECT(ADDRESS(3+$AM311,16,,,"var")),NULL)</f>
        <v>0.01</v>
      </c>
      <c r="BC311" s="61" cm="1">
        <f t="array" aca="1" ref="BC311" ca="1">IF(INDIRECT(ADDRESS(3+$AM311,17,,,"var"))&lt;&gt;"&lt;=&gt;",INDIRECT(ADDRESS(3+$AM311,17,,,"var")),NULL)</f>
        <v>0</v>
      </c>
      <c r="BD311" s="61" cm="1">
        <f t="array" aca="1" ref="BD311" ca="1">IF(INDIRECT(ADDRESS(3+$AM311,18,,,"var"))&lt;&gt;"Ti",INDIRECT(ADDRESS(3+$AM311,18,,,"var")),NULL)</f>
        <v>0.05</v>
      </c>
      <c r="BE311" s="64" cm="1">
        <f t="array" aca="1" ref="BE311" ca="1">IF(INDIRECT(ADDRESS(3+$AM311,19,,,"var"))&lt;&gt;"D10",INDIRECT(ADDRESS(3+$AM311,19,,,"var")),NULL)</f>
        <v>29.1</v>
      </c>
      <c r="BF311" s="64" cm="1">
        <f t="array" aca="1" ref="BF311" ca="1">IF(INDIRECT(ADDRESS(3+$AM311,20,,,"var"))&lt;&gt;"D50",INDIRECT(ADDRESS(3+$AM311,20,,,"var")),NULL)</f>
        <v>47</v>
      </c>
      <c r="BG311" s="64" cm="1">
        <f t="array" aca="1" ref="BG311" ca="1">IF(INDIRECT(ADDRESS(3+$AM311,21,,,"var"))&lt;&gt;"D90",INDIRECT(ADDRESS(3+$AM311,21,,,"var")),NULL)</f>
        <v>74.5</v>
      </c>
      <c r="BH311" s="64" cm="1">
        <f t="array" aca="1" ref="BH311" ca="1">IF(INDIRECT(ADDRESS(3+$AM311,22,,,"var"))&lt;&gt;"Carney Funnel (s/50g)",INDIRECT(ADDRESS(3+$AM311,22,,,"var")),NULL)</f>
        <v>16</v>
      </c>
      <c r="BI311" s="64" cm="1">
        <f t="array" aca="1" ref="BI311" ca="1">IF(INDIRECT(ADDRESS(3+$AM311,23,,,"var"))&lt;&gt;"Schuttdichte",INDIRECT(ADDRESS(3+$AM311,23,,,"var")),NULL)</f>
        <v>1.28</v>
      </c>
      <c r="BJ311" s="64" cm="1">
        <f t="array" aca="1" ref="BJ311" ca="1">IF(INDIRECT(ADDRESS(3+$AM311,24,,,"var"))&lt;&gt;"Klopfdichte",INDIRECT(ADDRESS(3+$AM311,24,,,"var")),NULL)</f>
        <v>1.61</v>
      </c>
      <c r="BK311" s="81" t="s">
        <v>108</v>
      </c>
      <c r="BM311" s="65"/>
      <c r="BO311"/>
    </row>
    <row r="312" spans="1:67">
      <c r="A312" s="6">
        <v>3</v>
      </c>
      <c r="B312" s="3">
        <f t="shared" si="11"/>
        <v>46</v>
      </c>
      <c r="C312" s="81" t="str">
        <f>var!Z$3</f>
        <v>Concept Laser m2</v>
      </c>
      <c r="D312" s="81" t="str">
        <f>var!AG$3</f>
        <v>Concept Laser parameter dev.</v>
      </c>
      <c r="E312" s="6">
        <v>325</v>
      </c>
      <c r="F312" s="6">
        <v>1000</v>
      </c>
      <c r="G312" s="6">
        <v>60</v>
      </c>
      <c r="H312" s="6">
        <v>0.08</v>
      </c>
      <c r="I312" s="81"/>
      <c r="J312" s="81" t="str">
        <f>var!AD$2</f>
        <v>Density cube</v>
      </c>
      <c r="K312" s="81"/>
      <c r="L312" s="12"/>
      <c r="M312" s="81" t="str">
        <f>var!AF$2</f>
        <v>Stripes</v>
      </c>
      <c r="N312" s="6">
        <v>325</v>
      </c>
      <c r="O312" s="6">
        <v>1000</v>
      </c>
      <c r="P312" s="12"/>
      <c r="Q312" s="6">
        <v>0.05</v>
      </c>
      <c r="R312" s="6">
        <v>80</v>
      </c>
      <c r="S312" s="6">
        <v>5</v>
      </c>
      <c r="T312" s="6">
        <v>1</v>
      </c>
      <c r="U312" s="6">
        <v>79</v>
      </c>
      <c r="V312" s="6">
        <v>0.1</v>
      </c>
      <c r="W312" s="6">
        <v>80</v>
      </c>
      <c r="X312" s="6">
        <v>0.09</v>
      </c>
      <c r="Y312" s="12"/>
      <c r="Z312" s="12"/>
      <c r="AA312" s="12"/>
      <c r="AB312" s="12"/>
      <c r="AC312" s="12"/>
      <c r="AD312" s="12"/>
      <c r="AE312" s="12">
        <v>3.4340000000000002</v>
      </c>
      <c r="AF312" s="12">
        <v>1.7630000000000052</v>
      </c>
      <c r="AG312" s="6">
        <v>5</v>
      </c>
      <c r="AH312" s="81">
        <f t="shared" si="8"/>
        <v>17.28</v>
      </c>
      <c r="AI312" s="81">
        <f t="shared" si="9"/>
        <v>67.708333333333343</v>
      </c>
      <c r="AJ312" s="12"/>
      <c r="AK312" s="15">
        <f>100-Tabelle1[[#This Row],[Porositaet Flaeche repolished IAPT]]</f>
        <v>98.236999999999995</v>
      </c>
      <c r="AL312" s="28" t="str" cm="1">
        <f t="array" aca="1" ref="AL312" ca="1">IF(INDIRECT(ADDRESS(3+AM312,2,,,"var"))&lt;&gt;"Name of powder",INDIRECT(ADDRESS(3+AM312,2,,,"var")),NULL)</f>
        <v>AlMgty80</v>
      </c>
      <c r="AM312" s="17">
        <v>2</v>
      </c>
      <c r="AN312" s="12">
        <v>2</v>
      </c>
      <c r="AO312" s="61" cm="1">
        <f t="array" aca="1" ref="AO312" ca="1">IF(INDIRECT(ADDRESS(3+$AM312,3,,,"var"))&lt;&gt;"&lt;=&gt;",INDIRECT(ADDRESS(3+$AM312,3,,,"var")),NULL)</f>
        <v>0</v>
      </c>
      <c r="AP312" s="61" cm="1">
        <f t="array" aca="1" ref="AP312" ca="1">IF(INDIRECT(ADDRESS(3+$AM312,4,,,"var"))&lt;&gt;"Si",INDIRECT(ADDRESS(3+$AM312,4,,,"var")),NULL)</f>
        <v>0.09</v>
      </c>
      <c r="AQ312" s="61" t="str" cm="1">
        <f t="array" aca="1" ref="AQ312" ca="1">IF(INDIRECT(ADDRESS(3+$AM312,5,,,"var"))&lt;&gt;"&lt;=&gt;",INDIRECT(ADDRESS(3+$AM312,5,,,"var")),NULL)</f>
        <v>&lt;</v>
      </c>
      <c r="AR312" s="61" cm="1">
        <f t="array" aca="1" ref="AR312" ca="1">IF(INDIRECT(ADDRESS(3+$AM312,6,,,"var"))&lt;&gt;"Fe",INDIRECT(ADDRESS(3+$AM312,6,,,"var")),NULL)</f>
        <v>0.01</v>
      </c>
      <c r="AS312" s="61" t="str" cm="1">
        <f t="array" aca="1" ref="AS312" ca="1">IF(INDIRECT(ADDRESS(3+$AM312,7,,,"var"))&lt;&gt;"&lt;=&gt;",INDIRECT(ADDRESS(3+$AM312,7,,,"var")),NULL)</f>
        <v>&lt;</v>
      </c>
      <c r="AT312" s="61" cm="1">
        <f t="array" aca="1" ref="AT312" ca="1">IF(INDIRECT(ADDRESS(3+$AM312,8,,,"var"))&lt;&gt;"Cu",INDIRECT(ADDRESS(3+$AM312,8,,,"var")),NULL)</f>
        <v>0.01</v>
      </c>
      <c r="AU312" s="61" t="str" cm="1">
        <f t="array" aca="1" ref="AU312" ca="1">IF(INDIRECT(ADDRESS(3+$AM312,9,,,"var"))&lt;&gt;"&lt;=&gt;",INDIRECT(ADDRESS(3+$AM312,9,,,"var")),NULL)</f>
        <v>&lt;</v>
      </c>
      <c r="AV312" s="61" cm="1">
        <f t="array" aca="1" ref="AV312" ca="1">IF(INDIRECT(ADDRESS(3+$AM312,10,,,"var"))&lt;&gt;"Mn",INDIRECT(ADDRESS(3+$AM312,10,,,"var")),NULL)</f>
        <v>0.01</v>
      </c>
      <c r="AW312" s="61" cm="1">
        <f t="array" aca="1" ref="AW312" ca="1">IF(INDIRECT(ADDRESS(3+$AM312,11,,,"var"))&lt;&gt;"&lt;=&gt;",INDIRECT(ADDRESS(3+$AM312,11,,,"var")),NULL)</f>
        <v>0</v>
      </c>
      <c r="AX312" s="61" cm="1">
        <f t="array" aca="1" ref="AX312" ca="1">IF(INDIRECT(ADDRESS(3+$AM312,12,,,"var"))&lt;&gt;"Mg",INDIRECT(ADDRESS(3+$AM312,12,,,"var")),NULL)</f>
        <v>9.1999999999999993</v>
      </c>
      <c r="AY312" s="61" cm="1">
        <f t="array" aca="1" ref="AY312" ca="1">IF(INDIRECT(ADDRESS(3+$AM312,13,,,"var"))&lt;&gt;"&lt;=&gt;",INDIRECT(ADDRESS(3+$AM312,13,,,"var")),NULL)</f>
        <v>0</v>
      </c>
      <c r="AZ312" s="61" cm="1">
        <f t="array" aca="1" ref="AZ312" ca="1">IF(INDIRECT(ADDRESS(3+$AM312,14,,,"var"))&lt;&gt;"Be",INDIRECT(ADDRESS(3+$AM312,14,,,"var")),NULL)</f>
        <v>6.0000000000000001E-3</v>
      </c>
      <c r="BA312" s="61" cm="1">
        <f t="array" aca="1" ref="BA312" ca="1">IF(INDIRECT(ADDRESS(3+$AM312,15,,,"var"))&lt;&gt;"&lt;=&gt;",INDIRECT(ADDRESS(3+$AM312,15,,,"var")),NULL)</f>
        <v>0</v>
      </c>
      <c r="BB312" s="61" cm="1">
        <f t="array" aca="1" ref="BB312" ca="1">IF(INDIRECT(ADDRESS(3+$AM312,16,,,"var"))&lt;&gt;"Zn",INDIRECT(ADDRESS(3+$AM312,16,,,"var")),NULL)</f>
        <v>0.01</v>
      </c>
      <c r="BC312" s="61" cm="1">
        <f t="array" aca="1" ref="BC312" ca="1">IF(INDIRECT(ADDRESS(3+$AM312,17,,,"var"))&lt;&gt;"&lt;=&gt;",INDIRECT(ADDRESS(3+$AM312,17,,,"var")),NULL)</f>
        <v>0</v>
      </c>
      <c r="BD312" s="61" cm="1">
        <f t="array" aca="1" ref="BD312" ca="1">IF(INDIRECT(ADDRESS(3+$AM312,18,,,"var"))&lt;&gt;"Ti",INDIRECT(ADDRESS(3+$AM312,18,,,"var")),NULL)</f>
        <v>0.05</v>
      </c>
      <c r="BE312" s="64" cm="1">
        <f t="array" aca="1" ref="BE312" ca="1">IF(INDIRECT(ADDRESS(3+$AM312,19,,,"var"))&lt;&gt;"D10",INDIRECT(ADDRESS(3+$AM312,19,,,"var")),NULL)</f>
        <v>29.1</v>
      </c>
      <c r="BF312" s="64" cm="1">
        <f t="array" aca="1" ref="BF312" ca="1">IF(INDIRECT(ADDRESS(3+$AM312,20,,,"var"))&lt;&gt;"D50",INDIRECT(ADDRESS(3+$AM312,20,,,"var")),NULL)</f>
        <v>47</v>
      </c>
      <c r="BG312" s="64" cm="1">
        <f t="array" aca="1" ref="BG312" ca="1">IF(INDIRECT(ADDRESS(3+$AM312,21,,,"var"))&lt;&gt;"D90",INDIRECT(ADDRESS(3+$AM312,21,,,"var")),NULL)</f>
        <v>74.5</v>
      </c>
      <c r="BH312" s="64" cm="1">
        <f t="array" aca="1" ref="BH312" ca="1">IF(INDIRECT(ADDRESS(3+$AM312,22,,,"var"))&lt;&gt;"Carney Funnel (s/50g)",INDIRECT(ADDRESS(3+$AM312,22,,,"var")),NULL)</f>
        <v>16</v>
      </c>
      <c r="BI312" s="64" cm="1">
        <f t="array" aca="1" ref="BI312" ca="1">IF(INDIRECT(ADDRESS(3+$AM312,23,,,"var"))&lt;&gt;"Schuttdichte",INDIRECT(ADDRESS(3+$AM312,23,,,"var")),NULL)</f>
        <v>1.28</v>
      </c>
      <c r="BJ312" s="64" cm="1">
        <f t="array" aca="1" ref="BJ312" ca="1">IF(INDIRECT(ADDRESS(3+$AM312,24,,,"var"))&lt;&gt;"Klopfdichte",INDIRECT(ADDRESS(3+$AM312,24,,,"var")),NULL)</f>
        <v>1.61</v>
      </c>
      <c r="BK312" s="81" t="s">
        <v>108</v>
      </c>
      <c r="BM312" s="65"/>
      <c r="BO312"/>
    </row>
    <row r="313" spans="1:67">
      <c r="A313" s="6">
        <v>3</v>
      </c>
      <c r="B313" s="3">
        <f t="shared" si="11"/>
        <v>47</v>
      </c>
      <c r="C313" s="28" t="str">
        <f>var!Z$3</f>
        <v>Concept Laser m2</v>
      </c>
      <c r="D313" s="66" t="str">
        <f>var!AG$3</f>
        <v>Concept Laser parameter dev.</v>
      </c>
      <c r="E313" s="6"/>
      <c r="F313" s="6"/>
      <c r="G313" s="6"/>
      <c r="H313" s="6"/>
      <c r="I313" s="81"/>
      <c r="J313" s="28"/>
      <c r="K313" s="81"/>
      <c r="L313" s="12"/>
      <c r="M313" s="28"/>
      <c r="N313" s="6"/>
      <c r="O313" s="6"/>
      <c r="P313" s="12"/>
      <c r="Q313" s="6"/>
      <c r="R313" s="6"/>
      <c r="S313" s="6"/>
      <c r="T313" s="6"/>
      <c r="U313" s="6"/>
      <c r="V313" s="6"/>
      <c r="W313" s="6"/>
      <c r="X313" s="6"/>
      <c r="Y313" s="12"/>
      <c r="Z313" s="12"/>
      <c r="AA313" s="12"/>
      <c r="AB313" s="12"/>
      <c r="AC313" s="12"/>
      <c r="AD313" s="12"/>
      <c r="AE313" s="12"/>
      <c r="AF313" s="12"/>
      <c r="AG313" s="6"/>
      <c r="AH313" s="23">
        <f t="shared" si="8"/>
        <v>0</v>
      </c>
      <c r="AI313" s="23" t="e">
        <f t="shared" si="9"/>
        <v>#DIV/0!</v>
      </c>
      <c r="AJ313" s="12"/>
      <c r="AK313" s="15"/>
      <c r="AL313" s="28" t="str" cm="1">
        <f t="array" aca="1" ref="AL313" ca="1">IF(INDIRECT(ADDRESS(3+AM313,2,,,"var"))&lt;&gt;"Name of powder",INDIRECT(ADDRESS(3+AM313,2,,,"var")),NULL)</f>
        <v>AlMgty80</v>
      </c>
      <c r="AM313" s="17">
        <v>2</v>
      </c>
      <c r="AN313" s="12">
        <v>2</v>
      </c>
      <c r="AO313" s="61" cm="1">
        <f t="array" aca="1" ref="AO313" ca="1">IF(INDIRECT(ADDRESS(3+$AM313,3,,,"var"))&lt;&gt;"&lt;=&gt;",INDIRECT(ADDRESS(3+$AM313,3,,,"var")),NULL)</f>
        <v>0</v>
      </c>
      <c r="AP313" s="61" cm="1">
        <f t="array" aca="1" ref="AP313" ca="1">IF(INDIRECT(ADDRESS(3+$AM313,4,,,"var"))&lt;&gt;"Si",INDIRECT(ADDRESS(3+$AM313,4,,,"var")),NULL)</f>
        <v>0.09</v>
      </c>
      <c r="AQ313" s="61" t="str" cm="1">
        <f t="array" aca="1" ref="AQ313" ca="1">IF(INDIRECT(ADDRESS(3+$AM313,5,,,"var"))&lt;&gt;"&lt;=&gt;",INDIRECT(ADDRESS(3+$AM313,5,,,"var")),NULL)</f>
        <v>&lt;</v>
      </c>
      <c r="AR313" s="61" cm="1">
        <f t="array" aca="1" ref="AR313" ca="1">IF(INDIRECT(ADDRESS(3+$AM313,6,,,"var"))&lt;&gt;"Fe",INDIRECT(ADDRESS(3+$AM313,6,,,"var")),NULL)</f>
        <v>0.01</v>
      </c>
      <c r="AS313" s="61" t="str" cm="1">
        <f t="array" aca="1" ref="AS313" ca="1">IF(INDIRECT(ADDRESS(3+$AM313,7,,,"var"))&lt;&gt;"&lt;=&gt;",INDIRECT(ADDRESS(3+$AM313,7,,,"var")),NULL)</f>
        <v>&lt;</v>
      </c>
      <c r="AT313" s="61" cm="1">
        <f t="array" aca="1" ref="AT313" ca="1">IF(INDIRECT(ADDRESS(3+$AM313,8,,,"var"))&lt;&gt;"Cu",INDIRECT(ADDRESS(3+$AM313,8,,,"var")),NULL)</f>
        <v>0.01</v>
      </c>
      <c r="AU313" s="61" t="str" cm="1">
        <f t="array" aca="1" ref="AU313" ca="1">IF(INDIRECT(ADDRESS(3+$AM313,9,,,"var"))&lt;&gt;"&lt;=&gt;",INDIRECT(ADDRESS(3+$AM313,9,,,"var")),NULL)</f>
        <v>&lt;</v>
      </c>
      <c r="AV313" s="61" cm="1">
        <f t="array" aca="1" ref="AV313" ca="1">IF(INDIRECT(ADDRESS(3+$AM313,10,,,"var"))&lt;&gt;"Mn",INDIRECT(ADDRESS(3+$AM313,10,,,"var")),NULL)</f>
        <v>0.01</v>
      </c>
      <c r="AW313" s="61" cm="1">
        <f t="array" aca="1" ref="AW313" ca="1">IF(INDIRECT(ADDRESS(3+$AM313,11,,,"var"))&lt;&gt;"&lt;=&gt;",INDIRECT(ADDRESS(3+$AM313,11,,,"var")),NULL)</f>
        <v>0</v>
      </c>
      <c r="AX313" s="61" cm="1">
        <f t="array" aca="1" ref="AX313" ca="1">IF(INDIRECT(ADDRESS(3+$AM313,12,,,"var"))&lt;&gt;"Mg",INDIRECT(ADDRESS(3+$AM313,12,,,"var")),NULL)</f>
        <v>9.1999999999999993</v>
      </c>
      <c r="AY313" s="61" cm="1">
        <f t="array" aca="1" ref="AY313" ca="1">IF(INDIRECT(ADDRESS(3+$AM313,13,,,"var"))&lt;&gt;"&lt;=&gt;",INDIRECT(ADDRESS(3+$AM313,13,,,"var")),NULL)</f>
        <v>0</v>
      </c>
      <c r="AZ313" s="61" cm="1">
        <f t="array" aca="1" ref="AZ313" ca="1">IF(INDIRECT(ADDRESS(3+$AM313,14,,,"var"))&lt;&gt;"Be",INDIRECT(ADDRESS(3+$AM313,14,,,"var")),NULL)</f>
        <v>6.0000000000000001E-3</v>
      </c>
      <c r="BA313" s="61" cm="1">
        <f t="array" aca="1" ref="BA313" ca="1">IF(INDIRECT(ADDRESS(3+$AM313,15,,,"var"))&lt;&gt;"&lt;=&gt;",INDIRECT(ADDRESS(3+$AM313,15,,,"var")),NULL)</f>
        <v>0</v>
      </c>
      <c r="BB313" s="61" cm="1">
        <f t="array" aca="1" ref="BB313" ca="1">IF(INDIRECT(ADDRESS(3+$AM313,16,,,"var"))&lt;&gt;"Zn",INDIRECT(ADDRESS(3+$AM313,16,,,"var")),NULL)</f>
        <v>0.01</v>
      </c>
      <c r="BC313" s="61" cm="1">
        <f t="array" aca="1" ref="BC313" ca="1">IF(INDIRECT(ADDRESS(3+$AM313,17,,,"var"))&lt;&gt;"&lt;=&gt;",INDIRECT(ADDRESS(3+$AM313,17,,,"var")),NULL)</f>
        <v>0</v>
      </c>
      <c r="BD313" s="61" cm="1">
        <f t="array" aca="1" ref="BD313" ca="1">IF(INDIRECT(ADDRESS(3+$AM313,18,,,"var"))&lt;&gt;"Ti",INDIRECT(ADDRESS(3+$AM313,18,,,"var")),NULL)</f>
        <v>0.05</v>
      </c>
      <c r="BE313" s="64" cm="1">
        <f t="array" aca="1" ref="BE313" ca="1">IF(INDIRECT(ADDRESS(3+$AM313,19,,,"var"))&lt;&gt;"D10",INDIRECT(ADDRESS(3+$AM313,19,,,"var")),NULL)</f>
        <v>29.1</v>
      </c>
      <c r="BF313" s="64" cm="1">
        <f t="array" aca="1" ref="BF313" ca="1">IF(INDIRECT(ADDRESS(3+$AM313,20,,,"var"))&lt;&gt;"D50",INDIRECT(ADDRESS(3+$AM313,20,,,"var")),NULL)</f>
        <v>47</v>
      </c>
      <c r="BG313" s="64" cm="1">
        <f t="array" aca="1" ref="BG313" ca="1">IF(INDIRECT(ADDRESS(3+$AM313,21,,,"var"))&lt;&gt;"D90",INDIRECT(ADDRESS(3+$AM313,21,,,"var")),NULL)</f>
        <v>74.5</v>
      </c>
      <c r="BH313" s="64" cm="1">
        <f t="array" aca="1" ref="BH313" ca="1">IF(INDIRECT(ADDRESS(3+$AM313,22,,,"var"))&lt;&gt;"Carney Funnel (s/50g)",INDIRECT(ADDRESS(3+$AM313,22,,,"var")),NULL)</f>
        <v>16</v>
      </c>
      <c r="BI313" s="64" cm="1">
        <f t="array" aca="1" ref="BI313" ca="1">IF(INDIRECT(ADDRESS(3+$AM313,23,,,"var"))&lt;&gt;"Schuttdichte",INDIRECT(ADDRESS(3+$AM313,23,,,"var")),NULL)</f>
        <v>1.28</v>
      </c>
      <c r="BJ313" s="64" cm="1">
        <f t="array" aca="1" ref="BJ313" ca="1">IF(INDIRECT(ADDRESS(3+$AM313,24,,,"var"))&lt;&gt;"Klopfdichte",INDIRECT(ADDRESS(3+$AM313,24,,,"var")),NULL)</f>
        <v>1.61</v>
      </c>
      <c r="BK313" s="81" t="s">
        <v>108</v>
      </c>
      <c r="BM313" s="65"/>
      <c r="BO313"/>
    </row>
    <row r="314" spans="1:67">
      <c r="A314" s="6">
        <v>4</v>
      </c>
      <c r="B314" s="81">
        <v>1</v>
      </c>
      <c r="C314" s="81" t="str">
        <f>var!Z$3</f>
        <v>Concept Laser m2</v>
      </c>
      <c r="D314" s="66" t="str">
        <f>var!AG$3</f>
        <v>Concept Laser parameter dev.</v>
      </c>
      <c r="E314" s="6">
        <v>325</v>
      </c>
      <c r="F314" s="6">
        <v>1800</v>
      </c>
      <c r="G314" s="6">
        <v>60</v>
      </c>
      <c r="H314" s="6">
        <v>0.08</v>
      </c>
      <c r="I314" s="81"/>
      <c r="J314" s="81" t="str">
        <f>var!AD$2</f>
        <v>Density cube</v>
      </c>
      <c r="K314" s="81"/>
      <c r="L314" s="12"/>
      <c r="M314" s="81" t="str">
        <f>var!AF$2</f>
        <v>Stripes</v>
      </c>
      <c r="N314" s="6">
        <v>325</v>
      </c>
      <c r="O314" s="6">
        <v>1800</v>
      </c>
      <c r="P314" s="12"/>
      <c r="Q314" s="6">
        <v>0.05</v>
      </c>
      <c r="R314" s="6">
        <v>80</v>
      </c>
      <c r="S314" s="6">
        <v>5</v>
      </c>
      <c r="T314" s="6">
        <v>1</v>
      </c>
      <c r="U314" s="6">
        <v>79</v>
      </c>
      <c r="V314" s="6">
        <v>0.1</v>
      </c>
      <c r="W314" s="6">
        <v>80</v>
      </c>
      <c r="X314" s="6">
        <v>0.09</v>
      </c>
      <c r="Y314" s="12"/>
      <c r="Z314" s="12"/>
      <c r="AA314" s="12"/>
      <c r="AB314" s="12"/>
      <c r="AC314" s="12"/>
      <c r="AD314" s="12"/>
      <c r="AE314" s="12"/>
      <c r="AF314" s="12"/>
      <c r="AG314" s="6">
        <v>2</v>
      </c>
      <c r="AH314" s="81">
        <f t="shared" si="8"/>
        <v>31.104000000000003</v>
      </c>
      <c r="AI314" s="23">
        <f t="shared" si="9"/>
        <v>37.61574074074074</v>
      </c>
      <c r="AJ314" s="12"/>
      <c r="AK314" s="6"/>
      <c r="AL314" s="81" t="str" cm="1">
        <f t="array" aca="1" ref="AL314" ca="1">IF(INDIRECT(ADDRESS(3+AM314,2,,,"var"))&lt;&gt;"Name of powder",INDIRECT(ADDRESS(3+AM314,2,,,"var")),NULL)</f>
        <v>AlMgty80</v>
      </c>
      <c r="AM314" s="17">
        <v>2</v>
      </c>
      <c r="AN314" s="12">
        <v>3</v>
      </c>
      <c r="AO314" s="61" cm="1">
        <f t="array" aca="1" ref="AO314" ca="1">IF(INDIRECT(ADDRESS(3+$AM314,3,,,"var"))&lt;&gt;"&lt;=&gt;",INDIRECT(ADDRESS(3+$AM314,3,,,"var")),NULL)</f>
        <v>0</v>
      </c>
      <c r="AP314" s="61" cm="1">
        <f t="array" aca="1" ref="AP314" ca="1">IF(INDIRECT(ADDRESS(3+$AM314,4,,,"var"))&lt;&gt;"Si",INDIRECT(ADDRESS(3+$AM314,4,,,"var")),NULL)</f>
        <v>0.09</v>
      </c>
      <c r="AQ314" s="61" t="str" cm="1">
        <f t="array" aca="1" ref="AQ314" ca="1">IF(INDIRECT(ADDRESS(3+$AM314,5,,,"var"))&lt;&gt;"&lt;=&gt;",INDIRECT(ADDRESS(3+$AM314,5,,,"var")),NULL)</f>
        <v>&lt;</v>
      </c>
      <c r="AR314" s="61" cm="1">
        <f t="array" aca="1" ref="AR314" ca="1">IF(INDIRECT(ADDRESS(3+$AM314,6,,,"var"))&lt;&gt;"Fe",INDIRECT(ADDRESS(3+$AM314,6,,,"var")),NULL)</f>
        <v>0.01</v>
      </c>
      <c r="AS314" s="61" t="str" cm="1">
        <f t="array" aca="1" ref="AS314" ca="1">IF(INDIRECT(ADDRESS(3+$AM314,7,,,"var"))&lt;&gt;"&lt;=&gt;",INDIRECT(ADDRESS(3+$AM314,7,,,"var")),NULL)</f>
        <v>&lt;</v>
      </c>
      <c r="AT314" s="61" cm="1">
        <f t="array" aca="1" ref="AT314" ca="1">IF(INDIRECT(ADDRESS(3+$AM314,8,,,"var"))&lt;&gt;"Cu",INDIRECT(ADDRESS(3+$AM314,8,,,"var")),NULL)</f>
        <v>0.01</v>
      </c>
      <c r="AU314" s="61" t="str" cm="1">
        <f t="array" aca="1" ref="AU314" ca="1">IF(INDIRECT(ADDRESS(3+$AM314,9,,,"var"))&lt;&gt;"&lt;=&gt;",INDIRECT(ADDRESS(3+$AM314,9,,,"var")),NULL)</f>
        <v>&lt;</v>
      </c>
      <c r="AV314" s="61" cm="1">
        <f t="array" aca="1" ref="AV314" ca="1">IF(INDIRECT(ADDRESS(3+$AM314,10,,,"var"))&lt;&gt;"Mn",INDIRECT(ADDRESS(3+$AM314,10,,,"var")),NULL)</f>
        <v>0.01</v>
      </c>
      <c r="AW314" s="61" cm="1">
        <f t="array" aca="1" ref="AW314" ca="1">IF(INDIRECT(ADDRESS(3+$AM314,11,,,"var"))&lt;&gt;"&lt;=&gt;",INDIRECT(ADDRESS(3+$AM314,11,,,"var")),NULL)</f>
        <v>0</v>
      </c>
      <c r="AX314" s="61" cm="1">
        <f t="array" aca="1" ref="AX314" ca="1">IF(INDIRECT(ADDRESS(3+$AM314,12,,,"var"))&lt;&gt;"Mg",INDIRECT(ADDRESS(3+$AM314,12,,,"var")),NULL)</f>
        <v>9.1999999999999993</v>
      </c>
      <c r="AY314" s="61" cm="1">
        <f t="array" aca="1" ref="AY314" ca="1">IF(INDIRECT(ADDRESS(3+$AM314,13,,,"var"))&lt;&gt;"&lt;=&gt;",INDIRECT(ADDRESS(3+$AM314,13,,,"var")),NULL)</f>
        <v>0</v>
      </c>
      <c r="AZ314" s="61" cm="1">
        <f t="array" aca="1" ref="AZ314" ca="1">IF(INDIRECT(ADDRESS(3+$AM314,14,,,"var"))&lt;&gt;"Be",INDIRECT(ADDRESS(3+$AM314,14,,,"var")),NULL)</f>
        <v>6.0000000000000001E-3</v>
      </c>
      <c r="BA314" s="61" cm="1">
        <f t="array" aca="1" ref="BA314" ca="1">IF(INDIRECT(ADDRESS(3+$AM314,15,,,"var"))&lt;&gt;"&lt;=&gt;",INDIRECT(ADDRESS(3+$AM314,15,,,"var")),NULL)</f>
        <v>0</v>
      </c>
      <c r="BB314" s="61" cm="1">
        <f t="array" aca="1" ref="BB314" ca="1">IF(INDIRECT(ADDRESS(3+$AM314,16,,,"var"))&lt;&gt;"Zn",INDIRECT(ADDRESS(3+$AM314,16,,,"var")),NULL)</f>
        <v>0.01</v>
      </c>
      <c r="BC314" s="61" cm="1">
        <f t="array" aca="1" ref="BC314" ca="1">IF(INDIRECT(ADDRESS(3+$AM314,17,,,"var"))&lt;&gt;"&lt;=&gt;",INDIRECT(ADDRESS(3+$AM314,17,,,"var")),NULL)</f>
        <v>0</v>
      </c>
      <c r="BD314" s="61" cm="1">
        <f t="array" aca="1" ref="BD314" ca="1">IF(INDIRECT(ADDRESS(3+$AM314,18,,,"var"))&lt;&gt;"Ti",INDIRECT(ADDRESS(3+$AM314,18,,,"var")),NULL)</f>
        <v>0.05</v>
      </c>
      <c r="BE314" s="64" cm="1">
        <f t="array" aca="1" ref="BE314" ca="1">IF(INDIRECT(ADDRESS(3+$AM314,19,,,"var"))&lt;&gt;"D10",INDIRECT(ADDRESS(3+$AM314,19,,,"var")),NULL)</f>
        <v>29.1</v>
      </c>
      <c r="BF314" s="64" cm="1">
        <f t="array" aca="1" ref="BF314" ca="1">IF(INDIRECT(ADDRESS(3+$AM314,20,,,"var"))&lt;&gt;"D50",INDIRECT(ADDRESS(3+$AM314,20,,,"var")),NULL)</f>
        <v>47</v>
      </c>
      <c r="BG314" s="64" cm="1">
        <f t="array" aca="1" ref="BG314" ca="1">IF(INDIRECT(ADDRESS(3+$AM314,21,,,"var"))&lt;&gt;"D90",INDIRECT(ADDRESS(3+$AM314,21,,,"var")),NULL)</f>
        <v>74.5</v>
      </c>
      <c r="BH314" s="64" cm="1">
        <f t="array" aca="1" ref="BH314" ca="1">IF(INDIRECT(ADDRESS(3+$AM314,22,,,"var"))&lt;&gt;"Carney Funnel (s/50g)",INDIRECT(ADDRESS(3+$AM314,22,,,"var")),NULL)</f>
        <v>16</v>
      </c>
      <c r="BI314" s="64" cm="1">
        <f t="array" aca="1" ref="BI314" ca="1">IF(INDIRECT(ADDRESS(3+$AM314,23,,,"var"))&lt;&gt;"Schuttdichte",INDIRECT(ADDRESS(3+$AM314,23,,,"var")),NULL)</f>
        <v>1.28</v>
      </c>
      <c r="BJ314" s="64" cm="1">
        <f t="array" aca="1" ref="BJ314" ca="1">IF(INDIRECT(ADDRESS(3+$AM314,24,,,"var"))&lt;&gt;"Klopfdichte",INDIRECT(ADDRESS(3+$AM314,24,,,"var")),NULL)</f>
        <v>1.61</v>
      </c>
      <c r="BK314" s="81" t="s">
        <v>108</v>
      </c>
      <c r="BM314" s="81"/>
      <c r="BO314"/>
    </row>
    <row r="315" spans="1:67">
      <c r="A315" s="6">
        <v>4</v>
      </c>
      <c r="B315" s="81">
        <v>2</v>
      </c>
      <c r="C315" s="28" t="str">
        <f>var!Z$3</f>
        <v>Concept Laser m2</v>
      </c>
      <c r="D315" s="66" t="str">
        <f>var!AG$3</f>
        <v>Concept Laser parameter dev.</v>
      </c>
      <c r="E315" s="6">
        <v>325</v>
      </c>
      <c r="F315" s="6">
        <v>1600</v>
      </c>
      <c r="G315" s="6">
        <v>60</v>
      </c>
      <c r="H315" s="6">
        <v>0.08</v>
      </c>
      <c r="I315" s="81"/>
      <c r="J315" s="28" t="str">
        <f>var!AD$2</f>
        <v>Density cube</v>
      </c>
      <c r="K315" s="81"/>
      <c r="L315" s="12"/>
      <c r="M315" s="28" t="str">
        <f>var!AF$2</f>
        <v>Stripes</v>
      </c>
      <c r="N315" s="6">
        <v>325</v>
      </c>
      <c r="O315" s="6">
        <v>1600</v>
      </c>
      <c r="P315" s="12"/>
      <c r="Q315" s="6">
        <v>0.05</v>
      </c>
      <c r="R315" s="6">
        <v>80</v>
      </c>
      <c r="S315" s="6">
        <v>5</v>
      </c>
      <c r="T315" s="6">
        <v>1</v>
      </c>
      <c r="U315" s="6">
        <v>79</v>
      </c>
      <c r="V315" s="6">
        <v>0.1</v>
      </c>
      <c r="W315" s="6">
        <v>80</v>
      </c>
      <c r="X315" s="6">
        <v>0.09</v>
      </c>
      <c r="Y315" s="12"/>
      <c r="Z315" s="12"/>
      <c r="AA315" s="12"/>
      <c r="AB315" s="12"/>
      <c r="AC315" s="12"/>
      <c r="AD315" s="12"/>
      <c r="AE315" s="12"/>
      <c r="AF315" s="12"/>
      <c r="AG315" s="6">
        <v>3</v>
      </c>
      <c r="AH315" s="23">
        <f t="shared" si="8"/>
        <v>27.648</v>
      </c>
      <c r="AI315" s="23">
        <f t="shared" si="9"/>
        <v>42.317708333333336</v>
      </c>
      <c r="AJ315" s="12"/>
      <c r="AK315" s="6"/>
      <c r="AL315" s="28" t="str" cm="1">
        <f t="array" aca="1" ref="AL315" ca="1">IF(INDIRECT(ADDRESS(3+AM315,2,,,"var"))&lt;&gt;"Name of powder",INDIRECT(ADDRESS(3+AM315,2,,,"var")),NULL)</f>
        <v>AlMgty80</v>
      </c>
      <c r="AM315" s="17">
        <v>2</v>
      </c>
      <c r="AN315" s="12">
        <v>3</v>
      </c>
      <c r="AO315" s="61" cm="1">
        <f t="array" aca="1" ref="AO315" ca="1">IF(INDIRECT(ADDRESS(3+$AM315,3,,,"var"))&lt;&gt;"&lt;=&gt;",INDIRECT(ADDRESS(3+$AM315,3,,,"var")),NULL)</f>
        <v>0</v>
      </c>
      <c r="AP315" s="61" cm="1">
        <f t="array" aca="1" ref="AP315" ca="1">IF(INDIRECT(ADDRESS(3+$AM315,4,,,"var"))&lt;&gt;"Si",INDIRECT(ADDRESS(3+$AM315,4,,,"var")),NULL)</f>
        <v>0.09</v>
      </c>
      <c r="AQ315" s="61" t="str" cm="1">
        <f t="array" aca="1" ref="AQ315" ca="1">IF(INDIRECT(ADDRESS(3+$AM315,5,,,"var"))&lt;&gt;"&lt;=&gt;",INDIRECT(ADDRESS(3+$AM315,5,,,"var")),NULL)</f>
        <v>&lt;</v>
      </c>
      <c r="AR315" s="61" cm="1">
        <f t="array" aca="1" ref="AR315" ca="1">IF(INDIRECT(ADDRESS(3+$AM315,6,,,"var"))&lt;&gt;"Fe",INDIRECT(ADDRESS(3+$AM315,6,,,"var")),NULL)</f>
        <v>0.01</v>
      </c>
      <c r="AS315" s="61" t="str" cm="1">
        <f t="array" aca="1" ref="AS315" ca="1">IF(INDIRECT(ADDRESS(3+$AM315,7,,,"var"))&lt;&gt;"&lt;=&gt;",INDIRECT(ADDRESS(3+$AM315,7,,,"var")),NULL)</f>
        <v>&lt;</v>
      </c>
      <c r="AT315" s="61" cm="1">
        <f t="array" aca="1" ref="AT315" ca="1">IF(INDIRECT(ADDRESS(3+$AM315,8,,,"var"))&lt;&gt;"Cu",INDIRECT(ADDRESS(3+$AM315,8,,,"var")),NULL)</f>
        <v>0.01</v>
      </c>
      <c r="AU315" s="61" t="str" cm="1">
        <f t="array" aca="1" ref="AU315" ca="1">IF(INDIRECT(ADDRESS(3+$AM315,9,,,"var"))&lt;&gt;"&lt;=&gt;",INDIRECT(ADDRESS(3+$AM315,9,,,"var")),NULL)</f>
        <v>&lt;</v>
      </c>
      <c r="AV315" s="61" cm="1">
        <f t="array" aca="1" ref="AV315" ca="1">IF(INDIRECT(ADDRESS(3+$AM315,10,,,"var"))&lt;&gt;"Mn",INDIRECT(ADDRESS(3+$AM315,10,,,"var")),NULL)</f>
        <v>0.01</v>
      </c>
      <c r="AW315" s="61" cm="1">
        <f t="array" aca="1" ref="AW315" ca="1">IF(INDIRECT(ADDRESS(3+$AM315,11,,,"var"))&lt;&gt;"&lt;=&gt;",INDIRECT(ADDRESS(3+$AM315,11,,,"var")),NULL)</f>
        <v>0</v>
      </c>
      <c r="AX315" s="61" cm="1">
        <f t="array" aca="1" ref="AX315" ca="1">IF(INDIRECT(ADDRESS(3+$AM315,12,,,"var"))&lt;&gt;"Mg",INDIRECT(ADDRESS(3+$AM315,12,,,"var")),NULL)</f>
        <v>9.1999999999999993</v>
      </c>
      <c r="AY315" s="61" cm="1">
        <f t="array" aca="1" ref="AY315" ca="1">IF(INDIRECT(ADDRESS(3+$AM315,13,,,"var"))&lt;&gt;"&lt;=&gt;",INDIRECT(ADDRESS(3+$AM315,13,,,"var")),NULL)</f>
        <v>0</v>
      </c>
      <c r="AZ315" s="61" cm="1">
        <f t="array" aca="1" ref="AZ315" ca="1">IF(INDIRECT(ADDRESS(3+$AM315,14,,,"var"))&lt;&gt;"Be",INDIRECT(ADDRESS(3+$AM315,14,,,"var")),NULL)</f>
        <v>6.0000000000000001E-3</v>
      </c>
      <c r="BA315" s="61" cm="1">
        <f t="array" aca="1" ref="BA315" ca="1">IF(INDIRECT(ADDRESS(3+$AM315,15,,,"var"))&lt;&gt;"&lt;=&gt;",INDIRECT(ADDRESS(3+$AM315,15,,,"var")),NULL)</f>
        <v>0</v>
      </c>
      <c r="BB315" s="61" cm="1">
        <f t="array" aca="1" ref="BB315" ca="1">IF(INDIRECT(ADDRESS(3+$AM315,16,,,"var"))&lt;&gt;"Zn",INDIRECT(ADDRESS(3+$AM315,16,,,"var")),NULL)</f>
        <v>0.01</v>
      </c>
      <c r="BC315" s="61" cm="1">
        <f t="array" aca="1" ref="BC315" ca="1">IF(INDIRECT(ADDRESS(3+$AM315,17,,,"var"))&lt;&gt;"&lt;=&gt;",INDIRECT(ADDRESS(3+$AM315,17,,,"var")),NULL)</f>
        <v>0</v>
      </c>
      <c r="BD315" s="61" cm="1">
        <f t="array" aca="1" ref="BD315" ca="1">IF(INDIRECT(ADDRESS(3+$AM315,18,,,"var"))&lt;&gt;"Ti",INDIRECT(ADDRESS(3+$AM315,18,,,"var")),NULL)</f>
        <v>0.05</v>
      </c>
      <c r="BE315" s="64" cm="1">
        <f t="array" aca="1" ref="BE315" ca="1">IF(INDIRECT(ADDRESS(3+$AM315,19,,,"var"))&lt;&gt;"D10",INDIRECT(ADDRESS(3+$AM315,19,,,"var")),NULL)</f>
        <v>29.1</v>
      </c>
      <c r="BF315" s="64" cm="1">
        <f t="array" aca="1" ref="BF315" ca="1">IF(INDIRECT(ADDRESS(3+$AM315,20,,,"var"))&lt;&gt;"D50",INDIRECT(ADDRESS(3+$AM315,20,,,"var")),NULL)</f>
        <v>47</v>
      </c>
      <c r="BG315" s="64" cm="1">
        <f t="array" aca="1" ref="BG315" ca="1">IF(INDIRECT(ADDRESS(3+$AM315,21,,,"var"))&lt;&gt;"D90",INDIRECT(ADDRESS(3+$AM315,21,,,"var")),NULL)</f>
        <v>74.5</v>
      </c>
      <c r="BH315" s="64" cm="1">
        <f t="array" aca="1" ref="BH315" ca="1">IF(INDIRECT(ADDRESS(3+$AM315,22,,,"var"))&lt;&gt;"Carney Funnel (s/50g)",INDIRECT(ADDRESS(3+$AM315,22,,,"var")),NULL)</f>
        <v>16</v>
      </c>
      <c r="BI315" s="64" cm="1">
        <f t="array" aca="1" ref="BI315" ca="1">IF(INDIRECT(ADDRESS(3+$AM315,23,,,"var"))&lt;&gt;"Schuttdichte",INDIRECT(ADDRESS(3+$AM315,23,,,"var")),NULL)</f>
        <v>1.28</v>
      </c>
      <c r="BJ315" s="64" cm="1">
        <f t="array" aca="1" ref="BJ315" ca="1">IF(INDIRECT(ADDRESS(3+$AM315,24,,,"var"))&lt;&gt;"Klopfdichte",INDIRECT(ADDRESS(3+$AM315,24,,,"var")),NULL)</f>
        <v>1.61</v>
      </c>
      <c r="BK315" s="81" t="s">
        <v>108</v>
      </c>
      <c r="BM315" s="81"/>
      <c r="BO315"/>
    </row>
    <row r="316" spans="1:67">
      <c r="A316" s="6">
        <v>4</v>
      </c>
      <c r="B316" s="81">
        <v>3</v>
      </c>
      <c r="C316" s="28" t="str">
        <f>var!Z$3</f>
        <v>Concept Laser m2</v>
      </c>
      <c r="D316" s="66" t="str">
        <f>var!AG$3</f>
        <v>Concept Laser parameter dev.</v>
      </c>
      <c r="E316" s="6">
        <v>325</v>
      </c>
      <c r="F316" s="6">
        <v>2000</v>
      </c>
      <c r="G316" s="6">
        <v>60</v>
      </c>
      <c r="H316" s="6">
        <v>0.08</v>
      </c>
      <c r="I316" s="81"/>
      <c r="J316" s="28" t="str">
        <f>var!AD$2</f>
        <v>Density cube</v>
      </c>
      <c r="K316" s="81"/>
      <c r="L316" s="12"/>
      <c r="M316" s="28" t="str">
        <f>var!AF$2</f>
        <v>Stripes</v>
      </c>
      <c r="N316" s="6">
        <v>325</v>
      </c>
      <c r="O316" s="6">
        <v>2000</v>
      </c>
      <c r="P316" s="12"/>
      <c r="Q316" s="6">
        <v>0.05</v>
      </c>
      <c r="R316" s="6">
        <v>110</v>
      </c>
      <c r="S316" s="6">
        <v>5</v>
      </c>
      <c r="T316" s="6">
        <v>1</v>
      </c>
      <c r="U316" s="6">
        <v>79</v>
      </c>
      <c r="V316" s="6">
        <v>0.1</v>
      </c>
      <c r="W316" s="6">
        <v>80</v>
      </c>
      <c r="X316" s="6">
        <v>0.09</v>
      </c>
      <c r="Y316" s="12"/>
      <c r="Z316" s="12"/>
      <c r="AA316" s="12"/>
      <c r="AB316" s="12"/>
      <c r="AC316" s="12"/>
      <c r="AD316" s="12"/>
      <c r="AE316" s="12"/>
      <c r="AF316" s="12"/>
      <c r="AG316" s="6">
        <v>2</v>
      </c>
      <c r="AH316" s="23">
        <f t="shared" si="8"/>
        <v>34.56</v>
      </c>
      <c r="AI316" s="23">
        <f t="shared" si="9"/>
        <v>33.854166666666671</v>
      </c>
      <c r="AJ316" s="12"/>
      <c r="AK316" s="6"/>
      <c r="AL316" s="28" t="str" cm="1">
        <f t="array" aca="1" ref="AL316" ca="1">IF(INDIRECT(ADDRESS(3+AM316,2,,,"var"))&lt;&gt;"Name of powder",INDIRECT(ADDRESS(3+AM316,2,,,"var")),NULL)</f>
        <v>AlMgty80</v>
      </c>
      <c r="AM316" s="17">
        <v>2</v>
      </c>
      <c r="AN316" s="12">
        <v>3</v>
      </c>
      <c r="AO316" s="61" cm="1">
        <f t="array" aca="1" ref="AO316" ca="1">IF(INDIRECT(ADDRESS(3+$AM316,3,,,"var"))&lt;&gt;"&lt;=&gt;",INDIRECT(ADDRESS(3+$AM316,3,,,"var")),NULL)</f>
        <v>0</v>
      </c>
      <c r="AP316" s="61" cm="1">
        <f t="array" aca="1" ref="AP316" ca="1">IF(INDIRECT(ADDRESS(3+$AM316,4,,,"var"))&lt;&gt;"Si",INDIRECT(ADDRESS(3+$AM316,4,,,"var")),NULL)</f>
        <v>0.09</v>
      </c>
      <c r="AQ316" s="61" t="str" cm="1">
        <f t="array" aca="1" ref="AQ316" ca="1">IF(INDIRECT(ADDRESS(3+$AM316,5,,,"var"))&lt;&gt;"&lt;=&gt;",INDIRECT(ADDRESS(3+$AM316,5,,,"var")),NULL)</f>
        <v>&lt;</v>
      </c>
      <c r="AR316" s="61" cm="1">
        <f t="array" aca="1" ref="AR316" ca="1">IF(INDIRECT(ADDRESS(3+$AM316,6,,,"var"))&lt;&gt;"Fe",INDIRECT(ADDRESS(3+$AM316,6,,,"var")),NULL)</f>
        <v>0.01</v>
      </c>
      <c r="AS316" s="61" t="str" cm="1">
        <f t="array" aca="1" ref="AS316" ca="1">IF(INDIRECT(ADDRESS(3+$AM316,7,,,"var"))&lt;&gt;"&lt;=&gt;",INDIRECT(ADDRESS(3+$AM316,7,,,"var")),NULL)</f>
        <v>&lt;</v>
      </c>
      <c r="AT316" s="61" cm="1">
        <f t="array" aca="1" ref="AT316" ca="1">IF(INDIRECT(ADDRESS(3+$AM316,8,,,"var"))&lt;&gt;"Cu",INDIRECT(ADDRESS(3+$AM316,8,,,"var")),NULL)</f>
        <v>0.01</v>
      </c>
      <c r="AU316" s="61" t="str" cm="1">
        <f t="array" aca="1" ref="AU316" ca="1">IF(INDIRECT(ADDRESS(3+$AM316,9,,,"var"))&lt;&gt;"&lt;=&gt;",INDIRECT(ADDRESS(3+$AM316,9,,,"var")),NULL)</f>
        <v>&lt;</v>
      </c>
      <c r="AV316" s="61" cm="1">
        <f t="array" aca="1" ref="AV316" ca="1">IF(INDIRECT(ADDRESS(3+$AM316,10,,,"var"))&lt;&gt;"Mn",INDIRECT(ADDRESS(3+$AM316,10,,,"var")),NULL)</f>
        <v>0.01</v>
      </c>
      <c r="AW316" s="61" cm="1">
        <f t="array" aca="1" ref="AW316" ca="1">IF(INDIRECT(ADDRESS(3+$AM316,11,,,"var"))&lt;&gt;"&lt;=&gt;",INDIRECT(ADDRESS(3+$AM316,11,,,"var")),NULL)</f>
        <v>0</v>
      </c>
      <c r="AX316" s="61" cm="1">
        <f t="array" aca="1" ref="AX316" ca="1">IF(INDIRECT(ADDRESS(3+$AM316,12,,,"var"))&lt;&gt;"Mg",INDIRECT(ADDRESS(3+$AM316,12,,,"var")),NULL)</f>
        <v>9.1999999999999993</v>
      </c>
      <c r="AY316" s="61" cm="1">
        <f t="array" aca="1" ref="AY316" ca="1">IF(INDIRECT(ADDRESS(3+$AM316,13,,,"var"))&lt;&gt;"&lt;=&gt;",INDIRECT(ADDRESS(3+$AM316,13,,,"var")),NULL)</f>
        <v>0</v>
      </c>
      <c r="AZ316" s="61" cm="1">
        <f t="array" aca="1" ref="AZ316" ca="1">IF(INDIRECT(ADDRESS(3+$AM316,14,,,"var"))&lt;&gt;"Be",INDIRECT(ADDRESS(3+$AM316,14,,,"var")),NULL)</f>
        <v>6.0000000000000001E-3</v>
      </c>
      <c r="BA316" s="61" cm="1">
        <f t="array" aca="1" ref="BA316" ca="1">IF(INDIRECT(ADDRESS(3+$AM316,15,,,"var"))&lt;&gt;"&lt;=&gt;",INDIRECT(ADDRESS(3+$AM316,15,,,"var")),NULL)</f>
        <v>0</v>
      </c>
      <c r="BB316" s="61" cm="1">
        <f t="array" aca="1" ref="BB316" ca="1">IF(INDIRECT(ADDRESS(3+$AM316,16,,,"var"))&lt;&gt;"Zn",INDIRECT(ADDRESS(3+$AM316,16,,,"var")),NULL)</f>
        <v>0.01</v>
      </c>
      <c r="BC316" s="61" cm="1">
        <f t="array" aca="1" ref="BC316" ca="1">IF(INDIRECT(ADDRESS(3+$AM316,17,,,"var"))&lt;&gt;"&lt;=&gt;",INDIRECT(ADDRESS(3+$AM316,17,,,"var")),NULL)</f>
        <v>0</v>
      </c>
      <c r="BD316" s="61" cm="1">
        <f t="array" aca="1" ref="BD316" ca="1">IF(INDIRECT(ADDRESS(3+$AM316,18,,,"var"))&lt;&gt;"Ti",INDIRECT(ADDRESS(3+$AM316,18,,,"var")),NULL)</f>
        <v>0.05</v>
      </c>
      <c r="BE316" s="64" cm="1">
        <f t="array" aca="1" ref="BE316" ca="1">IF(INDIRECT(ADDRESS(3+$AM316,19,,,"var"))&lt;&gt;"D10",INDIRECT(ADDRESS(3+$AM316,19,,,"var")),NULL)</f>
        <v>29.1</v>
      </c>
      <c r="BF316" s="64" cm="1">
        <f t="array" aca="1" ref="BF316" ca="1">IF(INDIRECT(ADDRESS(3+$AM316,20,,,"var"))&lt;&gt;"D50",INDIRECT(ADDRESS(3+$AM316,20,,,"var")),NULL)</f>
        <v>47</v>
      </c>
      <c r="BG316" s="64" cm="1">
        <f t="array" aca="1" ref="BG316" ca="1">IF(INDIRECT(ADDRESS(3+$AM316,21,,,"var"))&lt;&gt;"D90",INDIRECT(ADDRESS(3+$AM316,21,,,"var")),NULL)</f>
        <v>74.5</v>
      </c>
      <c r="BH316" s="64" cm="1">
        <f t="array" aca="1" ref="BH316" ca="1">IF(INDIRECT(ADDRESS(3+$AM316,22,,,"var"))&lt;&gt;"Carney Funnel (s/50g)",INDIRECT(ADDRESS(3+$AM316,22,,,"var")),NULL)</f>
        <v>16</v>
      </c>
      <c r="BI316" s="64" cm="1">
        <f t="array" aca="1" ref="BI316" ca="1">IF(INDIRECT(ADDRESS(3+$AM316,23,,,"var"))&lt;&gt;"Schuttdichte",INDIRECT(ADDRESS(3+$AM316,23,,,"var")),NULL)</f>
        <v>1.28</v>
      </c>
      <c r="BJ316" s="64" cm="1">
        <f t="array" aca="1" ref="BJ316" ca="1">IF(INDIRECT(ADDRESS(3+$AM316,24,,,"var"))&lt;&gt;"Klopfdichte",INDIRECT(ADDRESS(3+$AM316,24,,,"var")),NULL)</f>
        <v>1.61</v>
      </c>
      <c r="BK316" s="81" t="s">
        <v>108</v>
      </c>
      <c r="BM316" s="65"/>
      <c r="BO316"/>
    </row>
    <row r="317" spans="1:67">
      <c r="A317" s="6">
        <v>4</v>
      </c>
      <c r="B317" s="81">
        <v>4</v>
      </c>
      <c r="C317" s="81" t="str">
        <f>var!Z$3</f>
        <v>Concept Laser m2</v>
      </c>
      <c r="D317" s="66" t="str">
        <f>var!AG$3</f>
        <v>Concept Laser parameter dev.</v>
      </c>
      <c r="E317" s="6">
        <v>325</v>
      </c>
      <c r="F317" s="6">
        <v>1800</v>
      </c>
      <c r="G317" s="6">
        <v>60</v>
      </c>
      <c r="H317" s="6">
        <v>0.08</v>
      </c>
      <c r="I317" s="81"/>
      <c r="J317" s="81" t="str">
        <f>var!AD$2</f>
        <v>Density cube</v>
      </c>
      <c r="K317" s="81"/>
      <c r="L317" s="12"/>
      <c r="M317" s="81" t="str">
        <f>var!AF$2</f>
        <v>Stripes</v>
      </c>
      <c r="N317" s="6">
        <v>325</v>
      </c>
      <c r="O317" s="6">
        <v>1800</v>
      </c>
      <c r="P317" s="12"/>
      <c r="Q317" s="6">
        <v>0.05</v>
      </c>
      <c r="R317" s="6">
        <v>110</v>
      </c>
      <c r="S317" s="6">
        <v>5</v>
      </c>
      <c r="T317" s="6">
        <v>1</v>
      </c>
      <c r="U317" s="6">
        <v>79</v>
      </c>
      <c r="V317" s="6">
        <v>0.1</v>
      </c>
      <c r="W317" s="6">
        <v>80</v>
      </c>
      <c r="X317" s="6">
        <v>0.09</v>
      </c>
      <c r="Y317" s="12"/>
      <c r="Z317" s="12"/>
      <c r="AA317" s="12"/>
      <c r="AB317" s="12"/>
      <c r="AC317" s="12"/>
      <c r="AD317" s="12"/>
      <c r="AE317" s="12"/>
      <c r="AF317" s="12"/>
      <c r="AG317" s="6">
        <v>2</v>
      </c>
      <c r="AH317" s="81">
        <f t="shared" si="8"/>
        <v>31.104000000000003</v>
      </c>
      <c r="AI317" s="23">
        <f t="shared" si="9"/>
        <v>37.61574074074074</v>
      </c>
      <c r="AJ317" s="12"/>
      <c r="AK317" s="6"/>
      <c r="AL317" s="81" t="str" cm="1">
        <f t="array" aca="1" ref="AL317" ca="1">IF(INDIRECT(ADDRESS(3+AM317,2,,,"var"))&lt;&gt;"Name of powder",INDIRECT(ADDRESS(3+AM317,2,,,"var")),NULL)</f>
        <v>AlMgty80</v>
      </c>
      <c r="AM317" s="17">
        <v>2</v>
      </c>
      <c r="AN317" s="12">
        <v>3</v>
      </c>
      <c r="AO317" s="61" cm="1">
        <f t="array" aca="1" ref="AO317" ca="1">IF(INDIRECT(ADDRESS(3+$AM317,3,,,"var"))&lt;&gt;"&lt;=&gt;",INDIRECT(ADDRESS(3+$AM317,3,,,"var")),NULL)</f>
        <v>0</v>
      </c>
      <c r="AP317" s="61" cm="1">
        <f t="array" aca="1" ref="AP317" ca="1">IF(INDIRECT(ADDRESS(3+$AM317,4,,,"var"))&lt;&gt;"Si",INDIRECT(ADDRESS(3+$AM317,4,,,"var")),NULL)</f>
        <v>0.09</v>
      </c>
      <c r="AQ317" s="61" t="str" cm="1">
        <f t="array" aca="1" ref="AQ317" ca="1">IF(INDIRECT(ADDRESS(3+$AM317,5,,,"var"))&lt;&gt;"&lt;=&gt;",INDIRECT(ADDRESS(3+$AM317,5,,,"var")),NULL)</f>
        <v>&lt;</v>
      </c>
      <c r="AR317" s="61" cm="1">
        <f t="array" aca="1" ref="AR317" ca="1">IF(INDIRECT(ADDRESS(3+$AM317,6,,,"var"))&lt;&gt;"Fe",INDIRECT(ADDRESS(3+$AM317,6,,,"var")),NULL)</f>
        <v>0.01</v>
      </c>
      <c r="AS317" s="61" t="str" cm="1">
        <f t="array" aca="1" ref="AS317" ca="1">IF(INDIRECT(ADDRESS(3+$AM317,7,,,"var"))&lt;&gt;"&lt;=&gt;",INDIRECT(ADDRESS(3+$AM317,7,,,"var")),NULL)</f>
        <v>&lt;</v>
      </c>
      <c r="AT317" s="61" cm="1">
        <f t="array" aca="1" ref="AT317" ca="1">IF(INDIRECT(ADDRESS(3+$AM317,8,,,"var"))&lt;&gt;"Cu",INDIRECT(ADDRESS(3+$AM317,8,,,"var")),NULL)</f>
        <v>0.01</v>
      </c>
      <c r="AU317" s="61" t="str" cm="1">
        <f t="array" aca="1" ref="AU317" ca="1">IF(INDIRECT(ADDRESS(3+$AM317,9,,,"var"))&lt;&gt;"&lt;=&gt;",INDIRECT(ADDRESS(3+$AM317,9,,,"var")),NULL)</f>
        <v>&lt;</v>
      </c>
      <c r="AV317" s="61" cm="1">
        <f t="array" aca="1" ref="AV317" ca="1">IF(INDIRECT(ADDRESS(3+$AM317,10,,,"var"))&lt;&gt;"Mn",INDIRECT(ADDRESS(3+$AM317,10,,,"var")),NULL)</f>
        <v>0.01</v>
      </c>
      <c r="AW317" s="61" cm="1">
        <f t="array" aca="1" ref="AW317" ca="1">IF(INDIRECT(ADDRESS(3+$AM317,11,,,"var"))&lt;&gt;"&lt;=&gt;",INDIRECT(ADDRESS(3+$AM317,11,,,"var")),NULL)</f>
        <v>0</v>
      </c>
      <c r="AX317" s="61" cm="1">
        <f t="array" aca="1" ref="AX317" ca="1">IF(INDIRECT(ADDRESS(3+$AM317,12,,,"var"))&lt;&gt;"Mg",INDIRECT(ADDRESS(3+$AM317,12,,,"var")),NULL)</f>
        <v>9.1999999999999993</v>
      </c>
      <c r="AY317" s="61" cm="1">
        <f t="array" aca="1" ref="AY317" ca="1">IF(INDIRECT(ADDRESS(3+$AM317,13,,,"var"))&lt;&gt;"&lt;=&gt;",INDIRECT(ADDRESS(3+$AM317,13,,,"var")),NULL)</f>
        <v>0</v>
      </c>
      <c r="AZ317" s="61" cm="1">
        <f t="array" aca="1" ref="AZ317" ca="1">IF(INDIRECT(ADDRESS(3+$AM317,14,,,"var"))&lt;&gt;"Be",INDIRECT(ADDRESS(3+$AM317,14,,,"var")),NULL)</f>
        <v>6.0000000000000001E-3</v>
      </c>
      <c r="BA317" s="61" cm="1">
        <f t="array" aca="1" ref="BA317" ca="1">IF(INDIRECT(ADDRESS(3+$AM317,15,,,"var"))&lt;&gt;"&lt;=&gt;",INDIRECT(ADDRESS(3+$AM317,15,,,"var")),NULL)</f>
        <v>0</v>
      </c>
      <c r="BB317" s="61" cm="1">
        <f t="array" aca="1" ref="BB317" ca="1">IF(INDIRECT(ADDRESS(3+$AM317,16,,,"var"))&lt;&gt;"Zn",INDIRECT(ADDRESS(3+$AM317,16,,,"var")),NULL)</f>
        <v>0.01</v>
      </c>
      <c r="BC317" s="61" cm="1">
        <f t="array" aca="1" ref="BC317" ca="1">IF(INDIRECT(ADDRESS(3+$AM317,17,,,"var"))&lt;&gt;"&lt;=&gt;",INDIRECT(ADDRESS(3+$AM317,17,,,"var")),NULL)</f>
        <v>0</v>
      </c>
      <c r="BD317" s="61" cm="1">
        <f t="array" aca="1" ref="BD317" ca="1">IF(INDIRECT(ADDRESS(3+$AM317,18,,,"var"))&lt;&gt;"Ti",INDIRECT(ADDRESS(3+$AM317,18,,,"var")),NULL)</f>
        <v>0.05</v>
      </c>
      <c r="BE317" s="64" cm="1">
        <f t="array" aca="1" ref="BE317" ca="1">IF(INDIRECT(ADDRESS(3+$AM317,19,,,"var"))&lt;&gt;"D10",INDIRECT(ADDRESS(3+$AM317,19,,,"var")),NULL)</f>
        <v>29.1</v>
      </c>
      <c r="BF317" s="64" cm="1">
        <f t="array" aca="1" ref="BF317" ca="1">IF(INDIRECT(ADDRESS(3+$AM317,20,,,"var"))&lt;&gt;"D50",INDIRECT(ADDRESS(3+$AM317,20,,,"var")),NULL)</f>
        <v>47</v>
      </c>
      <c r="BG317" s="64" cm="1">
        <f t="array" aca="1" ref="BG317" ca="1">IF(INDIRECT(ADDRESS(3+$AM317,21,,,"var"))&lt;&gt;"D90",INDIRECT(ADDRESS(3+$AM317,21,,,"var")),NULL)</f>
        <v>74.5</v>
      </c>
      <c r="BH317" s="64" cm="1">
        <f t="array" aca="1" ref="BH317" ca="1">IF(INDIRECT(ADDRESS(3+$AM317,22,,,"var"))&lt;&gt;"Carney Funnel (s/50g)",INDIRECT(ADDRESS(3+$AM317,22,,,"var")),NULL)</f>
        <v>16</v>
      </c>
      <c r="BI317" s="64" cm="1">
        <f t="array" aca="1" ref="BI317" ca="1">IF(INDIRECT(ADDRESS(3+$AM317,23,,,"var"))&lt;&gt;"Schuttdichte",INDIRECT(ADDRESS(3+$AM317,23,,,"var")),NULL)</f>
        <v>1.28</v>
      </c>
      <c r="BJ317" s="64" cm="1">
        <f t="array" aca="1" ref="BJ317" ca="1">IF(INDIRECT(ADDRESS(3+$AM317,24,,,"var"))&lt;&gt;"Klopfdichte",INDIRECT(ADDRESS(3+$AM317,24,,,"var")),NULL)</f>
        <v>1.61</v>
      </c>
      <c r="BK317" s="81" t="s">
        <v>108</v>
      </c>
      <c r="BM317" s="81"/>
      <c r="BO317"/>
    </row>
    <row r="318" spans="1:67">
      <c r="A318" s="6">
        <v>4</v>
      </c>
      <c r="B318" s="81">
        <v>5</v>
      </c>
      <c r="C318" s="81" t="str">
        <f>var!Z$3</f>
        <v>Concept Laser m2</v>
      </c>
      <c r="D318" s="66" t="str">
        <f>var!AG$3</f>
        <v>Concept Laser parameter dev.</v>
      </c>
      <c r="E318" s="6">
        <v>325</v>
      </c>
      <c r="F318" s="6">
        <v>1600</v>
      </c>
      <c r="G318" s="6">
        <v>60</v>
      </c>
      <c r="H318" s="6">
        <v>0.08</v>
      </c>
      <c r="I318" s="81"/>
      <c r="J318" s="81" t="str">
        <f>var!AD$2</f>
        <v>Density cube</v>
      </c>
      <c r="K318" s="81"/>
      <c r="L318" s="12"/>
      <c r="M318" s="81" t="str">
        <f>var!AF$2</f>
        <v>Stripes</v>
      </c>
      <c r="N318" s="6">
        <v>325</v>
      </c>
      <c r="O318" s="6">
        <v>1600</v>
      </c>
      <c r="P318" s="12"/>
      <c r="Q318" s="6">
        <v>0.05</v>
      </c>
      <c r="R318" s="6">
        <v>110</v>
      </c>
      <c r="S318" s="6">
        <v>5</v>
      </c>
      <c r="T318" s="6">
        <v>1</v>
      </c>
      <c r="U318" s="6">
        <v>79</v>
      </c>
      <c r="V318" s="6">
        <v>0.1</v>
      </c>
      <c r="W318" s="6">
        <v>80</v>
      </c>
      <c r="X318" s="6">
        <v>0.09</v>
      </c>
      <c r="Y318" s="12"/>
      <c r="Z318" s="12"/>
      <c r="AA318" s="12"/>
      <c r="AB318" s="12"/>
      <c r="AC318" s="12"/>
      <c r="AD318" s="12"/>
      <c r="AE318" s="12"/>
      <c r="AF318" s="12"/>
      <c r="AG318" s="6">
        <v>2</v>
      </c>
      <c r="AH318" s="81">
        <f t="shared" si="8"/>
        <v>27.648</v>
      </c>
      <c r="AI318" s="23">
        <f t="shared" si="9"/>
        <v>42.317708333333336</v>
      </c>
      <c r="AJ318" s="12"/>
      <c r="AK318" s="6"/>
      <c r="AL318" s="81" t="str" cm="1">
        <f t="array" aca="1" ref="AL318" ca="1">IF(INDIRECT(ADDRESS(3+AM318,2,,,"var"))&lt;&gt;"Name of powder",INDIRECT(ADDRESS(3+AM318,2,,,"var")),NULL)</f>
        <v>AlMgty80</v>
      </c>
      <c r="AM318" s="17">
        <v>2</v>
      </c>
      <c r="AN318" s="12">
        <v>3</v>
      </c>
      <c r="AO318" s="61" cm="1">
        <f t="array" aca="1" ref="AO318" ca="1">IF(INDIRECT(ADDRESS(3+$AM318,3,,,"var"))&lt;&gt;"&lt;=&gt;",INDIRECT(ADDRESS(3+$AM318,3,,,"var")),NULL)</f>
        <v>0</v>
      </c>
      <c r="AP318" s="61" cm="1">
        <f t="array" aca="1" ref="AP318" ca="1">IF(INDIRECT(ADDRESS(3+$AM318,4,,,"var"))&lt;&gt;"Si",INDIRECT(ADDRESS(3+$AM318,4,,,"var")),NULL)</f>
        <v>0.09</v>
      </c>
      <c r="AQ318" s="61" t="str" cm="1">
        <f t="array" aca="1" ref="AQ318" ca="1">IF(INDIRECT(ADDRESS(3+$AM318,5,,,"var"))&lt;&gt;"&lt;=&gt;",INDIRECT(ADDRESS(3+$AM318,5,,,"var")),NULL)</f>
        <v>&lt;</v>
      </c>
      <c r="AR318" s="61" cm="1">
        <f t="array" aca="1" ref="AR318" ca="1">IF(INDIRECT(ADDRESS(3+$AM318,6,,,"var"))&lt;&gt;"Fe",INDIRECT(ADDRESS(3+$AM318,6,,,"var")),NULL)</f>
        <v>0.01</v>
      </c>
      <c r="AS318" s="61" t="str" cm="1">
        <f t="array" aca="1" ref="AS318" ca="1">IF(INDIRECT(ADDRESS(3+$AM318,7,,,"var"))&lt;&gt;"&lt;=&gt;",INDIRECT(ADDRESS(3+$AM318,7,,,"var")),NULL)</f>
        <v>&lt;</v>
      </c>
      <c r="AT318" s="61" cm="1">
        <f t="array" aca="1" ref="AT318" ca="1">IF(INDIRECT(ADDRESS(3+$AM318,8,,,"var"))&lt;&gt;"Cu",INDIRECT(ADDRESS(3+$AM318,8,,,"var")),NULL)</f>
        <v>0.01</v>
      </c>
      <c r="AU318" s="61" t="str" cm="1">
        <f t="array" aca="1" ref="AU318" ca="1">IF(INDIRECT(ADDRESS(3+$AM318,9,,,"var"))&lt;&gt;"&lt;=&gt;",INDIRECT(ADDRESS(3+$AM318,9,,,"var")),NULL)</f>
        <v>&lt;</v>
      </c>
      <c r="AV318" s="61" cm="1">
        <f t="array" aca="1" ref="AV318" ca="1">IF(INDIRECT(ADDRESS(3+$AM318,10,,,"var"))&lt;&gt;"Mn",INDIRECT(ADDRESS(3+$AM318,10,,,"var")),NULL)</f>
        <v>0.01</v>
      </c>
      <c r="AW318" s="61" cm="1">
        <f t="array" aca="1" ref="AW318" ca="1">IF(INDIRECT(ADDRESS(3+$AM318,11,,,"var"))&lt;&gt;"&lt;=&gt;",INDIRECT(ADDRESS(3+$AM318,11,,,"var")),NULL)</f>
        <v>0</v>
      </c>
      <c r="AX318" s="61" cm="1">
        <f t="array" aca="1" ref="AX318" ca="1">IF(INDIRECT(ADDRESS(3+$AM318,12,,,"var"))&lt;&gt;"Mg",INDIRECT(ADDRESS(3+$AM318,12,,,"var")),NULL)</f>
        <v>9.1999999999999993</v>
      </c>
      <c r="AY318" s="61" cm="1">
        <f t="array" aca="1" ref="AY318" ca="1">IF(INDIRECT(ADDRESS(3+$AM318,13,,,"var"))&lt;&gt;"&lt;=&gt;",INDIRECT(ADDRESS(3+$AM318,13,,,"var")),NULL)</f>
        <v>0</v>
      </c>
      <c r="AZ318" s="61" cm="1">
        <f t="array" aca="1" ref="AZ318" ca="1">IF(INDIRECT(ADDRESS(3+$AM318,14,,,"var"))&lt;&gt;"Be",INDIRECT(ADDRESS(3+$AM318,14,,,"var")),NULL)</f>
        <v>6.0000000000000001E-3</v>
      </c>
      <c r="BA318" s="61" cm="1">
        <f t="array" aca="1" ref="BA318" ca="1">IF(INDIRECT(ADDRESS(3+$AM318,15,,,"var"))&lt;&gt;"&lt;=&gt;",INDIRECT(ADDRESS(3+$AM318,15,,,"var")),NULL)</f>
        <v>0</v>
      </c>
      <c r="BB318" s="61" cm="1">
        <f t="array" aca="1" ref="BB318" ca="1">IF(INDIRECT(ADDRESS(3+$AM318,16,,,"var"))&lt;&gt;"Zn",INDIRECT(ADDRESS(3+$AM318,16,,,"var")),NULL)</f>
        <v>0.01</v>
      </c>
      <c r="BC318" s="61" cm="1">
        <f t="array" aca="1" ref="BC318" ca="1">IF(INDIRECT(ADDRESS(3+$AM318,17,,,"var"))&lt;&gt;"&lt;=&gt;",INDIRECT(ADDRESS(3+$AM318,17,,,"var")),NULL)</f>
        <v>0</v>
      </c>
      <c r="BD318" s="61" cm="1">
        <f t="array" aca="1" ref="BD318" ca="1">IF(INDIRECT(ADDRESS(3+$AM318,18,,,"var"))&lt;&gt;"Ti",INDIRECT(ADDRESS(3+$AM318,18,,,"var")),NULL)</f>
        <v>0.05</v>
      </c>
      <c r="BE318" s="64" cm="1">
        <f t="array" aca="1" ref="BE318" ca="1">IF(INDIRECT(ADDRESS(3+$AM318,19,,,"var"))&lt;&gt;"D10",INDIRECT(ADDRESS(3+$AM318,19,,,"var")),NULL)</f>
        <v>29.1</v>
      </c>
      <c r="BF318" s="64" cm="1">
        <f t="array" aca="1" ref="BF318" ca="1">IF(INDIRECT(ADDRESS(3+$AM318,20,,,"var"))&lt;&gt;"D50",INDIRECT(ADDRESS(3+$AM318,20,,,"var")),NULL)</f>
        <v>47</v>
      </c>
      <c r="BG318" s="64" cm="1">
        <f t="array" aca="1" ref="BG318" ca="1">IF(INDIRECT(ADDRESS(3+$AM318,21,,,"var"))&lt;&gt;"D90",INDIRECT(ADDRESS(3+$AM318,21,,,"var")),NULL)</f>
        <v>74.5</v>
      </c>
      <c r="BH318" s="64" cm="1">
        <f t="array" aca="1" ref="BH318" ca="1">IF(INDIRECT(ADDRESS(3+$AM318,22,,,"var"))&lt;&gt;"Carney Funnel (s/50g)",INDIRECT(ADDRESS(3+$AM318,22,,,"var")),NULL)</f>
        <v>16</v>
      </c>
      <c r="BI318" s="64" cm="1">
        <f t="array" aca="1" ref="BI318" ca="1">IF(INDIRECT(ADDRESS(3+$AM318,23,,,"var"))&lt;&gt;"Schuttdichte",INDIRECT(ADDRESS(3+$AM318,23,,,"var")),NULL)</f>
        <v>1.28</v>
      </c>
      <c r="BJ318" s="64" cm="1">
        <f t="array" aca="1" ref="BJ318" ca="1">IF(INDIRECT(ADDRESS(3+$AM318,24,,,"var"))&lt;&gt;"Klopfdichte",INDIRECT(ADDRESS(3+$AM318,24,,,"var")),NULL)</f>
        <v>1.61</v>
      </c>
      <c r="BK318" s="81" t="s">
        <v>108</v>
      </c>
      <c r="BM318" s="81"/>
      <c r="BO318"/>
    </row>
    <row r="319" spans="1:67">
      <c r="A319" s="6">
        <v>4</v>
      </c>
      <c r="B319" s="81">
        <v>6</v>
      </c>
      <c r="C319" s="81" t="str">
        <f>var!Z$3</f>
        <v>Concept Laser m2</v>
      </c>
      <c r="D319" s="81" t="str">
        <f>var!AG$3</f>
        <v>Concept Laser parameter dev.</v>
      </c>
      <c r="E319" s="6">
        <v>325</v>
      </c>
      <c r="F319" s="6">
        <v>1400</v>
      </c>
      <c r="G319" s="6">
        <v>60</v>
      </c>
      <c r="H319" s="6">
        <v>0.08</v>
      </c>
      <c r="I319" s="81"/>
      <c r="J319" s="81" t="str">
        <f>var!AD$2</f>
        <v>Density cube</v>
      </c>
      <c r="K319" s="81"/>
      <c r="L319" s="12"/>
      <c r="M319" s="81" t="str">
        <f>var!AF$2</f>
        <v>Stripes</v>
      </c>
      <c r="N319" s="6">
        <v>325</v>
      </c>
      <c r="O319" s="6">
        <v>1400</v>
      </c>
      <c r="P319" s="12"/>
      <c r="Q319" s="6">
        <v>0.05</v>
      </c>
      <c r="R319" s="6">
        <v>110</v>
      </c>
      <c r="S319" s="6">
        <v>5</v>
      </c>
      <c r="T319" s="6">
        <v>1</v>
      </c>
      <c r="U319" s="6">
        <v>79</v>
      </c>
      <c r="V319" s="6">
        <v>0.1</v>
      </c>
      <c r="W319" s="6">
        <v>80</v>
      </c>
      <c r="X319" s="6">
        <v>0.09</v>
      </c>
      <c r="Y319" s="12"/>
      <c r="Z319" s="12"/>
      <c r="AA319" s="12"/>
      <c r="AB319" s="12"/>
      <c r="AC319" s="12"/>
      <c r="AD319" s="12"/>
      <c r="AE319" s="12"/>
      <c r="AF319" s="12"/>
      <c r="AG319" s="6">
        <v>3</v>
      </c>
      <c r="AH319" s="81">
        <f t="shared" si="8"/>
        <v>24.192</v>
      </c>
      <c r="AI319" s="81">
        <f t="shared" si="9"/>
        <v>48.363095238095241</v>
      </c>
      <c r="AJ319" s="12"/>
      <c r="AK319" s="6"/>
      <c r="AL319" s="81" t="str" cm="1">
        <f t="array" aca="1" ref="AL319" ca="1">IF(INDIRECT(ADDRESS(3+AM319,2,,,"var"))&lt;&gt;"Name of powder",INDIRECT(ADDRESS(3+AM319,2,,,"var")),NULL)</f>
        <v>AlMgty80</v>
      </c>
      <c r="AM319" s="17">
        <v>2</v>
      </c>
      <c r="AN319" s="12">
        <v>3</v>
      </c>
      <c r="AO319" s="61" cm="1">
        <f t="array" aca="1" ref="AO319" ca="1">IF(INDIRECT(ADDRESS(3+$AM319,3,,,"var"))&lt;&gt;"&lt;=&gt;",INDIRECT(ADDRESS(3+$AM319,3,,,"var")),NULL)</f>
        <v>0</v>
      </c>
      <c r="AP319" s="61" cm="1">
        <f t="array" aca="1" ref="AP319" ca="1">IF(INDIRECT(ADDRESS(3+$AM319,4,,,"var"))&lt;&gt;"Si",INDIRECT(ADDRESS(3+$AM319,4,,,"var")),NULL)</f>
        <v>0.09</v>
      </c>
      <c r="AQ319" s="61" t="str" cm="1">
        <f t="array" aca="1" ref="AQ319" ca="1">IF(INDIRECT(ADDRESS(3+$AM319,5,,,"var"))&lt;&gt;"&lt;=&gt;",INDIRECT(ADDRESS(3+$AM319,5,,,"var")),NULL)</f>
        <v>&lt;</v>
      </c>
      <c r="AR319" s="61" cm="1">
        <f t="array" aca="1" ref="AR319" ca="1">IF(INDIRECT(ADDRESS(3+$AM319,6,,,"var"))&lt;&gt;"Fe",INDIRECT(ADDRESS(3+$AM319,6,,,"var")),NULL)</f>
        <v>0.01</v>
      </c>
      <c r="AS319" s="61" t="str" cm="1">
        <f t="array" aca="1" ref="AS319" ca="1">IF(INDIRECT(ADDRESS(3+$AM319,7,,,"var"))&lt;&gt;"&lt;=&gt;",INDIRECT(ADDRESS(3+$AM319,7,,,"var")),NULL)</f>
        <v>&lt;</v>
      </c>
      <c r="AT319" s="61" cm="1">
        <f t="array" aca="1" ref="AT319" ca="1">IF(INDIRECT(ADDRESS(3+$AM319,8,,,"var"))&lt;&gt;"Cu",INDIRECT(ADDRESS(3+$AM319,8,,,"var")),NULL)</f>
        <v>0.01</v>
      </c>
      <c r="AU319" s="61" t="str" cm="1">
        <f t="array" aca="1" ref="AU319" ca="1">IF(INDIRECT(ADDRESS(3+$AM319,9,,,"var"))&lt;&gt;"&lt;=&gt;",INDIRECT(ADDRESS(3+$AM319,9,,,"var")),NULL)</f>
        <v>&lt;</v>
      </c>
      <c r="AV319" s="61" cm="1">
        <f t="array" aca="1" ref="AV319" ca="1">IF(INDIRECT(ADDRESS(3+$AM319,10,,,"var"))&lt;&gt;"Mn",INDIRECT(ADDRESS(3+$AM319,10,,,"var")),NULL)</f>
        <v>0.01</v>
      </c>
      <c r="AW319" s="61" cm="1">
        <f t="array" aca="1" ref="AW319" ca="1">IF(INDIRECT(ADDRESS(3+$AM319,11,,,"var"))&lt;&gt;"&lt;=&gt;",INDIRECT(ADDRESS(3+$AM319,11,,,"var")),NULL)</f>
        <v>0</v>
      </c>
      <c r="AX319" s="61" cm="1">
        <f t="array" aca="1" ref="AX319" ca="1">IF(INDIRECT(ADDRESS(3+$AM319,12,,,"var"))&lt;&gt;"Mg",INDIRECT(ADDRESS(3+$AM319,12,,,"var")),NULL)</f>
        <v>9.1999999999999993</v>
      </c>
      <c r="AY319" s="61" cm="1">
        <f t="array" aca="1" ref="AY319" ca="1">IF(INDIRECT(ADDRESS(3+$AM319,13,,,"var"))&lt;&gt;"&lt;=&gt;",INDIRECT(ADDRESS(3+$AM319,13,,,"var")),NULL)</f>
        <v>0</v>
      </c>
      <c r="AZ319" s="61" cm="1">
        <f t="array" aca="1" ref="AZ319" ca="1">IF(INDIRECT(ADDRESS(3+$AM319,14,,,"var"))&lt;&gt;"Be",INDIRECT(ADDRESS(3+$AM319,14,,,"var")),NULL)</f>
        <v>6.0000000000000001E-3</v>
      </c>
      <c r="BA319" s="61" cm="1">
        <f t="array" aca="1" ref="BA319" ca="1">IF(INDIRECT(ADDRESS(3+$AM319,15,,,"var"))&lt;&gt;"&lt;=&gt;",INDIRECT(ADDRESS(3+$AM319,15,,,"var")),NULL)</f>
        <v>0</v>
      </c>
      <c r="BB319" s="61" cm="1">
        <f t="array" aca="1" ref="BB319" ca="1">IF(INDIRECT(ADDRESS(3+$AM319,16,,,"var"))&lt;&gt;"Zn",INDIRECT(ADDRESS(3+$AM319,16,,,"var")),NULL)</f>
        <v>0.01</v>
      </c>
      <c r="BC319" s="61" cm="1">
        <f t="array" aca="1" ref="BC319" ca="1">IF(INDIRECT(ADDRESS(3+$AM319,17,,,"var"))&lt;&gt;"&lt;=&gt;",INDIRECT(ADDRESS(3+$AM319,17,,,"var")),NULL)</f>
        <v>0</v>
      </c>
      <c r="BD319" s="61" cm="1">
        <f t="array" aca="1" ref="BD319" ca="1">IF(INDIRECT(ADDRESS(3+$AM319,18,,,"var"))&lt;&gt;"Ti",INDIRECT(ADDRESS(3+$AM319,18,,,"var")),NULL)</f>
        <v>0.05</v>
      </c>
      <c r="BE319" s="64" cm="1">
        <f t="array" aca="1" ref="BE319" ca="1">IF(INDIRECT(ADDRESS(3+$AM319,19,,,"var"))&lt;&gt;"D10",INDIRECT(ADDRESS(3+$AM319,19,,,"var")),NULL)</f>
        <v>29.1</v>
      </c>
      <c r="BF319" s="64" cm="1">
        <f t="array" aca="1" ref="BF319" ca="1">IF(INDIRECT(ADDRESS(3+$AM319,20,,,"var"))&lt;&gt;"D50",INDIRECT(ADDRESS(3+$AM319,20,,,"var")),NULL)</f>
        <v>47</v>
      </c>
      <c r="BG319" s="64" cm="1">
        <f t="array" aca="1" ref="BG319" ca="1">IF(INDIRECT(ADDRESS(3+$AM319,21,,,"var"))&lt;&gt;"D90",INDIRECT(ADDRESS(3+$AM319,21,,,"var")),NULL)</f>
        <v>74.5</v>
      </c>
      <c r="BH319" s="64" cm="1">
        <f t="array" aca="1" ref="BH319" ca="1">IF(INDIRECT(ADDRESS(3+$AM319,22,,,"var"))&lt;&gt;"Carney Funnel (s/50g)",INDIRECT(ADDRESS(3+$AM319,22,,,"var")),NULL)</f>
        <v>16</v>
      </c>
      <c r="BI319" s="64" cm="1">
        <f t="array" aca="1" ref="BI319" ca="1">IF(INDIRECT(ADDRESS(3+$AM319,23,,,"var"))&lt;&gt;"Schuttdichte",INDIRECT(ADDRESS(3+$AM319,23,,,"var")),NULL)</f>
        <v>1.28</v>
      </c>
      <c r="BJ319" s="64" cm="1">
        <f t="array" aca="1" ref="BJ319" ca="1">IF(INDIRECT(ADDRESS(3+$AM319,24,,,"var"))&lt;&gt;"Klopfdichte",INDIRECT(ADDRESS(3+$AM319,24,,,"var")),NULL)</f>
        <v>1.61</v>
      </c>
      <c r="BK319" s="81" t="s">
        <v>108</v>
      </c>
      <c r="BM319" s="81"/>
      <c r="BO319"/>
    </row>
    <row r="320" spans="1:67">
      <c r="A320" s="6">
        <v>4</v>
      </c>
      <c r="B320" s="81">
        <v>7</v>
      </c>
      <c r="C320" s="81" t="str">
        <f>var!Z$3</f>
        <v>Concept Laser m2</v>
      </c>
      <c r="D320" s="66" t="str">
        <f>var!AG$3</f>
        <v>Concept Laser parameter dev.</v>
      </c>
      <c r="E320" s="6">
        <v>325</v>
      </c>
      <c r="F320" s="6">
        <v>1200</v>
      </c>
      <c r="G320" s="6">
        <v>60</v>
      </c>
      <c r="H320" s="6">
        <v>0.08</v>
      </c>
      <c r="I320" s="81"/>
      <c r="J320" s="81" t="str">
        <f>var!AD$2</f>
        <v>Density cube</v>
      </c>
      <c r="K320" s="81"/>
      <c r="L320" s="12"/>
      <c r="M320" s="81" t="str">
        <f>var!AF$2</f>
        <v>Stripes</v>
      </c>
      <c r="N320" s="6">
        <v>325</v>
      </c>
      <c r="O320" s="6">
        <v>1200</v>
      </c>
      <c r="P320" s="12"/>
      <c r="Q320" s="6">
        <v>0.05</v>
      </c>
      <c r="R320" s="6">
        <v>110</v>
      </c>
      <c r="S320" s="6">
        <v>5</v>
      </c>
      <c r="T320" s="6">
        <v>1</v>
      </c>
      <c r="U320" s="6">
        <v>79</v>
      </c>
      <c r="V320" s="6">
        <v>0.1</v>
      </c>
      <c r="W320" s="6">
        <v>80</v>
      </c>
      <c r="X320" s="6">
        <v>0.09</v>
      </c>
      <c r="Y320" s="12"/>
      <c r="Z320" s="12"/>
      <c r="AA320" s="12"/>
      <c r="AB320" s="12"/>
      <c r="AC320" s="12"/>
      <c r="AD320" s="12"/>
      <c r="AE320" s="12"/>
      <c r="AF320" s="12"/>
      <c r="AG320" s="6">
        <v>3</v>
      </c>
      <c r="AH320" s="81">
        <f t="shared" si="8"/>
        <v>20.736000000000001</v>
      </c>
      <c r="AI320" s="23">
        <f t="shared" si="9"/>
        <v>56.423611111111114</v>
      </c>
      <c r="AJ320" s="12"/>
      <c r="AK320" s="6"/>
      <c r="AL320" s="81" t="str" cm="1">
        <f t="array" aca="1" ref="AL320" ca="1">IF(INDIRECT(ADDRESS(3+AM320,2,,,"var"))&lt;&gt;"Name of powder",INDIRECT(ADDRESS(3+AM320,2,,,"var")),NULL)</f>
        <v>AlMgty80</v>
      </c>
      <c r="AM320" s="17">
        <v>2</v>
      </c>
      <c r="AN320" s="12">
        <v>3</v>
      </c>
      <c r="AO320" s="61" cm="1">
        <f t="array" aca="1" ref="AO320" ca="1">IF(INDIRECT(ADDRESS(3+$AM320,3,,,"var"))&lt;&gt;"&lt;=&gt;",INDIRECT(ADDRESS(3+$AM320,3,,,"var")),NULL)</f>
        <v>0</v>
      </c>
      <c r="AP320" s="61" cm="1">
        <f t="array" aca="1" ref="AP320" ca="1">IF(INDIRECT(ADDRESS(3+$AM320,4,,,"var"))&lt;&gt;"Si",INDIRECT(ADDRESS(3+$AM320,4,,,"var")),NULL)</f>
        <v>0.09</v>
      </c>
      <c r="AQ320" s="61" t="str" cm="1">
        <f t="array" aca="1" ref="AQ320" ca="1">IF(INDIRECT(ADDRESS(3+$AM320,5,,,"var"))&lt;&gt;"&lt;=&gt;",INDIRECT(ADDRESS(3+$AM320,5,,,"var")),NULL)</f>
        <v>&lt;</v>
      </c>
      <c r="AR320" s="61" cm="1">
        <f t="array" aca="1" ref="AR320" ca="1">IF(INDIRECT(ADDRESS(3+$AM320,6,,,"var"))&lt;&gt;"Fe",INDIRECT(ADDRESS(3+$AM320,6,,,"var")),NULL)</f>
        <v>0.01</v>
      </c>
      <c r="AS320" s="61" t="str" cm="1">
        <f t="array" aca="1" ref="AS320" ca="1">IF(INDIRECT(ADDRESS(3+$AM320,7,,,"var"))&lt;&gt;"&lt;=&gt;",INDIRECT(ADDRESS(3+$AM320,7,,,"var")),NULL)</f>
        <v>&lt;</v>
      </c>
      <c r="AT320" s="61" cm="1">
        <f t="array" aca="1" ref="AT320" ca="1">IF(INDIRECT(ADDRESS(3+$AM320,8,,,"var"))&lt;&gt;"Cu",INDIRECT(ADDRESS(3+$AM320,8,,,"var")),NULL)</f>
        <v>0.01</v>
      </c>
      <c r="AU320" s="61" t="str" cm="1">
        <f t="array" aca="1" ref="AU320" ca="1">IF(INDIRECT(ADDRESS(3+$AM320,9,,,"var"))&lt;&gt;"&lt;=&gt;",INDIRECT(ADDRESS(3+$AM320,9,,,"var")),NULL)</f>
        <v>&lt;</v>
      </c>
      <c r="AV320" s="61" cm="1">
        <f t="array" aca="1" ref="AV320" ca="1">IF(INDIRECT(ADDRESS(3+$AM320,10,,,"var"))&lt;&gt;"Mn",INDIRECT(ADDRESS(3+$AM320,10,,,"var")),NULL)</f>
        <v>0.01</v>
      </c>
      <c r="AW320" s="61" cm="1">
        <f t="array" aca="1" ref="AW320" ca="1">IF(INDIRECT(ADDRESS(3+$AM320,11,,,"var"))&lt;&gt;"&lt;=&gt;",INDIRECT(ADDRESS(3+$AM320,11,,,"var")),NULL)</f>
        <v>0</v>
      </c>
      <c r="AX320" s="61" cm="1">
        <f t="array" aca="1" ref="AX320" ca="1">IF(INDIRECT(ADDRESS(3+$AM320,12,,,"var"))&lt;&gt;"Mg",INDIRECT(ADDRESS(3+$AM320,12,,,"var")),NULL)</f>
        <v>9.1999999999999993</v>
      </c>
      <c r="AY320" s="61" cm="1">
        <f t="array" aca="1" ref="AY320" ca="1">IF(INDIRECT(ADDRESS(3+$AM320,13,,,"var"))&lt;&gt;"&lt;=&gt;",INDIRECT(ADDRESS(3+$AM320,13,,,"var")),NULL)</f>
        <v>0</v>
      </c>
      <c r="AZ320" s="61" cm="1">
        <f t="array" aca="1" ref="AZ320" ca="1">IF(INDIRECT(ADDRESS(3+$AM320,14,,,"var"))&lt;&gt;"Be",INDIRECT(ADDRESS(3+$AM320,14,,,"var")),NULL)</f>
        <v>6.0000000000000001E-3</v>
      </c>
      <c r="BA320" s="61" cm="1">
        <f t="array" aca="1" ref="BA320" ca="1">IF(INDIRECT(ADDRESS(3+$AM320,15,,,"var"))&lt;&gt;"&lt;=&gt;",INDIRECT(ADDRESS(3+$AM320,15,,,"var")),NULL)</f>
        <v>0</v>
      </c>
      <c r="BB320" s="61" cm="1">
        <f t="array" aca="1" ref="BB320" ca="1">IF(INDIRECT(ADDRESS(3+$AM320,16,,,"var"))&lt;&gt;"Zn",INDIRECT(ADDRESS(3+$AM320,16,,,"var")),NULL)</f>
        <v>0.01</v>
      </c>
      <c r="BC320" s="61" cm="1">
        <f t="array" aca="1" ref="BC320" ca="1">IF(INDIRECT(ADDRESS(3+$AM320,17,,,"var"))&lt;&gt;"&lt;=&gt;",INDIRECT(ADDRESS(3+$AM320,17,,,"var")),NULL)</f>
        <v>0</v>
      </c>
      <c r="BD320" s="61" cm="1">
        <f t="array" aca="1" ref="BD320" ca="1">IF(INDIRECT(ADDRESS(3+$AM320,18,,,"var"))&lt;&gt;"Ti",INDIRECT(ADDRESS(3+$AM320,18,,,"var")),NULL)</f>
        <v>0.05</v>
      </c>
      <c r="BE320" s="64" cm="1">
        <f t="array" aca="1" ref="BE320" ca="1">IF(INDIRECT(ADDRESS(3+$AM320,19,,,"var"))&lt;&gt;"D10",INDIRECT(ADDRESS(3+$AM320,19,,,"var")),NULL)</f>
        <v>29.1</v>
      </c>
      <c r="BF320" s="64" cm="1">
        <f t="array" aca="1" ref="BF320" ca="1">IF(INDIRECT(ADDRESS(3+$AM320,20,,,"var"))&lt;&gt;"D50",INDIRECT(ADDRESS(3+$AM320,20,,,"var")),NULL)</f>
        <v>47</v>
      </c>
      <c r="BG320" s="64" cm="1">
        <f t="array" aca="1" ref="BG320" ca="1">IF(INDIRECT(ADDRESS(3+$AM320,21,,,"var"))&lt;&gt;"D90",INDIRECT(ADDRESS(3+$AM320,21,,,"var")),NULL)</f>
        <v>74.5</v>
      </c>
      <c r="BH320" s="64" cm="1">
        <f t="array" aca="1" ref="BH320" ca="1">IF(INDIRECT(ADDRESS(3+$AM320,22,,,"var"))&lt;&gt;"Carney Funnel (s/50g)",INDIRECT(ADDRESS(3+$AM320,22,,,"var")),NULL)</f>
        <v>16</v>
      </c>
      <c r="BI320" s="64" cm="1">
        <f t="array" aca="1" ref="BI320" ca="1">IF(INDIRECT(ADDRESS(3+$AM320,23,,,"var"))&lt;&gt;"Schuttdichte",INDIRECT(ADDRESS(3+$AM320,23,,,"var")),NULL)</f>
        <v>1.28</v>
      </c>
      <c r="BJ320" s="64" cm="1">
        <f t="array" aca="1" ref="BJ320" ca="1">IF(INDIRECT(ADDRESS(3+$AM320,24,,,"var"))&lt;&gt;"Klopfdichte",INDIRECT(ADDRESS(3+$AM320,24,,,"var")),NULL)</f>
        <v>1.61</v>
      </c>
      <c r="BK320" s="81" t="s">
        <v>108</v>
      </c>
      <c r="BM320" s="65"/>
      <c r="BO320"/>
    </row>
    <row r="321" spans="1:67">
      <c r="A321" s="6">
        <v>4</v>
      </c>
      <c r="B321" s="81">
        <v>8</v>
      </c>
      <c r="C321" s="81" t="str">
        <f>var!Z$3</f>
        <v>Concept Laser m2</v>
      </c>
      <c r="D321" s="66" t="str">
        <f>var!AG$3</f>
        <v>Concept Laser parameter dev.</v>
      </c>
      <c r="E321" s="6">
        <v>325</v>
      </c>
      <c r="F321" s="6">
        <v>1000</v>
      </c>
      <c r="G321" s="6">
        <v>60</v>
      </c>
      <c r="H321" s="6">
        <v>0.08</v>
      </c>
      <c r="I321" s="81"/>
      <c r="J321" s="81" t="str">
        <f>var!AD$2</f>
        <v>Density cube</v>
      </c>
      <c r="K321" s="81"/>
      <c r="L321" s="12"/>
      <c r="M321" s="81" t="str">
        <f>var!AF$2</f>
        <v>Stripes</v>
      </c>
      <c r="N321" s="6">
        <v>325</v>
      </c>
      <c r="O321" s="6">
        <v>1000</v>
      </c>
      <c r="P321" s="12"/>
      <c r="Q321" s="6">
        <v>0.05</v>
      </c>
      <c r="R321" s="6">
        <v>110</v>
      </c>
      <c r="S321" s="6">
        <v>5</v>
      </c>
      <c r="T321" s="6">
        <v>1</v>
      </c>
      <c r="U321" s="6">
        <v>79</v>
      </c>
      <c r="V321" s="6">
        <v>0.1</v>
      </c>
      <c r="W321" s="6">
        <v>80</v>
      </c>
      <c r="X321" s="6">
        <v>0.09</v>
      </c>
      <c r="Y321" s="12"/>
      <c r="Z321" s="12"/>
      <c r="AA321" s="12"/>
      <c r="AB321" s="12"/>
      <c r="AC321" s="12"/>
      <c r="AD321" s="12"/>
      <c r="AE321" s="12"/>
      <c r="AF321" s="12"/>
      <c r="AG321" s="6">
        <v>3</v>
      </c>
      <c r="AH321" s="81">
        <f t="shared" si="8"/>
        <v>17.28</v>
      </c>
      <c r="AI321" s="23">
        <f t="shared" si="9"/>
        <v>67.708333333333343</v>
      </c>
      <c r="AJ321" s="12"/>
      <c r="AK321" s="6"/>
      <c r="AL321" s="81" t="str" cm="1">
        <f t="array" aca="1" ref="AL321" ca="1">IF(INDIRECT(ADDRESS(3+AM321,2,,,"var"))&lt;&gt;"Name of powder",INDIRECT(ADDRESS(3+AM321,2,,,"var")),NULL)</f>
        <v>AlMgty80</v>
      </c>
      <c r="AM321" s="17">
        <v>2</v>
      </c>
      <c r="AN321" s="12">
        <v>3</v>
      </c>
      <c r="AO321" s="61" cm="1">
        <f t="array" aca="1" ref="AO321" ca="1">IF(INDIRECT(ADDRESS(3+$AM321,3,,,"var"))&lt;&gt;"&lt;=&gt;",INDIRECT(ADDRESS(3+$AM321,3,,,"var")),NULL)</f>
        <v>0</v>
      </c>
      <c r="AP321" s="61" cm="1">
        <f t="array" aca="1" ref="AP321" ca="1">IF(INDIRECT(ADDRESS(3+$AM321,4,,,"var"))&lt;&gt;"Si",INDIRECT(ADDRESS(3+$AM321,4,,,"var")),NULL)</f>
        <v>0.09</v>
      </c>
      <c r="AQ321" s="61" t="str" cm="1">
        <f t="array" aca="1" ref="AQ321" ca="1">IF(INDIRECT(ADDRESS(3+$AM321,5,,,"var"))&lt;&gt;"&lt;=&gt;",INDIRECT(ADDRESS(3+$AM321,5,,,"var")),NULL)</f>
        <v>&lt;</v>
      </c>
      <c r="AR321" s="61" cm="1">
        <f t="array" aca="1" ref="AR321" ca="1">IF(INDIRECT(ADDRESS(3+$AM321,6,,,"var"))&lt;&gt;"Fe",INDIRECT(ADDRESS(3+$AM321,6,,,"var")),NULL)</f>
        <v>0.01</v>
      </c>
      <c r="AS321" s="61" t="str" cm="1">
        <f t="array" aca="1" ref="AS321" ca="1">IF(INDIRECT(ADDRESS(3+$AM321,7,,,"var"))&lt;&gt;"&lt;=&gt;",INDIRECT(ADDRESS(3+$AM321,7,,,"var")),NULL)</f>
        <v>&lt;</v>
      </c>
      <c r="AT321" s="61" cm="1">
        <f t="array" aca="1" ref="AT321" ca="1">IF(INDIRECT(ADDRESS(3+$AM321,8,,,"var"))&lt;&gt;"Cu",INDIRECT(ADDRESS(3+$AM321,8,,,"var")),NULL)</f>
        <v>0.01</v>
      </c>
      <c r="AU321" s="61" t="str" cm="1">
        <f t="array" aca="1" ref="AU321" ca="1">IF(INDIRECT(ADDRESS(3+$AM321,9,,,"var"))&lt;&gt;"&lt;=&gt;",INDIRECT(ADDRESS(3+$AM321,9,,,"var")),NULL)</f>
        <v>&lt;</v>
      </c>
      <c r="AV321" s="61" cm="1">
        <f t="array" aca="1" ref="AV321" ca="1">IF(INDIRECT(ADDRESS(3+$AM321,10,,,"var"))&lt;&gt;"Mn",INDIRECT(ADDRESS(3+$AM321,10,,,"var")),NULL)</f>
        <v>0.01</v>
      </c>
      <c r="AW321" s="61" cm="1">
        <f t="array" aca="1" ref="AW321" ca="1">IF(INDIRECT(ADDRESS(3+$AM321,11,,,"var"))&lt;&gt;"&lt;=&gt;",INDIRECT(ADDRESS(3+$AM321,11,,,"var")),NULL)</f>
        <v>0</v>
      </c>
      <c r="AX321" s="61" cm="1">
        <f t="array" aca="1" ref="AX321" ca="1">IF(INDIRECT(ADDRESS(3+$AM321,12,,,"var"))&lt;&gt;"Mg",INDIRECT(ADDRESS(3+$AM321,12,,,"var")),NULL)</f>
        <v>9.1999999999999993</v>
      </c>
      <c r="AY321" s="61" cm="1">
        <f t="array" aca="1" ref="AY321" ca="1">IF(INDIRECT(ADDRESS(3+$AM321,13,,,"var"))&lt;&gt;"&lt;=&gt;",INDIRECT(ADDRESS(3+$AM321,13,,,"var")),NULL)</f>
        <v>0</v>
      </c>
      <c r="AZ321" s="61" cm="1">
        <f t="array" aca="1" ref="AZ321" ca="1">IF(INDIRECT(ADDRESS(3+$AM321,14,,,"var"))&lt;&gt;"Be",INDIRECT(ADDRESS(3+$AM321,14,,,"var")),NULL)</f>
        <v>6.0000000000000001E-3</v>
      </c>
      <c r="BA321" s="61" cm="1">
        <f t="array" aca="1" ref="BA321" ca="1">IF(INDIRECT(ADDRESS(3+$AM321,15,,,"var"))&lt;&gt;"&lt;=&gt;",INDIRECT(ADDRESS(3+$AM321,15,,,"var")),NULL)</f>
        <v>0</v>
      </c>
      <c r="BB321" s="61" cm="1">
        <f t="array" aca="1" ref="BB321" ca="1">IF(INDIRECT(ADDRESS(3+$AM321,16,,,"var"))&lt;&gt;"Zn",INDIRECT(ADDRESS(3+$AM321,16,,,"var")),NULL)</f>
        <v>0.01</v>
      </c>
      <c r="BC321" s="61" cm="1">
        <f t="array" aca="1" ref="BC321" ca="1">IF(INDIRECT(ADDRESS(3+$AM321,17,,,"var"))&lt;&gt;"&lt;=&gt;",INDIRECT(ADDRESS(3+$AM321,17,,,"var")),NULL)</f>
        <v>0</v>
      </c>
      <c r="BD321" s="61" cm="1">
        <f t="array" aca="1" ref="BD321" ca="1">IF(INDIRECT(ADDRESS(3+$AM321,18,,,"var"))&lt;&gt;"Ti",INDIRECT(ADDRESS(3+$AM321,18,,,"var")),NULL)</f>
        <v>0.05</v>
      </c>
      <c r="BE321" s="64" cm="1">
        <f t="array" aca="1" ref="BE321" ca="1">IF(INDIRECT(ADDRESS(3+$AM321,19,,,"var"))&lt;&gt;"D10",INDIRECT(ADDRESS(3+$AM321,19,,,"var")),NULL)</f>
        <v>29.1</v>
      </c>
      <c r="BF321" s="64" cm="1">
        <f t="array" aca="1" ref="BF321" ca="1">IF(INDIRECT(ADDRESS(3+$AM321,20,,,"var"))&lt;&gt;"D50",INDIRECT(ADDRESS(3+$AM321,20,,,"var")),NULL)</f>
        <v>47</v>
      </c>
      <c r="BG321" s="64" cm="1">
        <f t="array" aca="1" ref="BG321" ca="1">IF(INDIRECT(ADDRESS(3+$AM321,21,,,"var"))&lt;&gt;"D90",INDIRECT(ADDRESS(3+$AM321,21,,,"var")),NULL)</f>
        <v>74.5</v>
      </c>
      <c r="BH321" s="64" cm="1">
        <f t="array" aca="1" ref="BH321" ca="1">IF(INDIRECT(ADDRESS(3+$AM321,22,,,"var"))&lt;&gt;"Carney Funnel (s/50g)",INDIRECT(ADDRESS(3+$AM321,22,,,"var")),NULL)</f>
        <v>16</v>
      </c>
      <c r="BI321" s="64" cm="1">
        <f t="array" aca="1" ref="BI321" ca="1">IF(INDIRECT(ADDRESS(3+$AM321,23,,,"var"))&lt;&gt;"Schuttdichte",INDIRECT(ADDRESS(3+$AM321,23,,,"var")),NULL)</f>
        <v>1.28</v>
      </c>
      <c r="BJ321" s="64" cm="1">
        <f t="array" aca="1" ref="BJ321" ca="1">IF(INDIRECT(ADDRESS(3+$AM321,24,,,"var"))&lt;&gt;"Klopfdichte",INDIRECT(ADDRESS(3+$AM321,24,,,"var")),NULL)</f>
        <v>1.61</v>
      </c>
      <c r="BK321" s="81" t="s">
        <v>108</v>
      </c>
      <c r="BM321" s="65"/>
      <c r="BO321"/>
    </row>
    <row r="322" spans="1:67">
      <c r="A322" s="6">
        <v>4</v>
      </c>
      <c r="B322" s="81">
        <v>9</v>
      </c>
      <c r="C322" s="81" t="str">
        <f>var!Z$3</f>
        <v>Concept Laser m2</v>
      </c>
      <c r="D322" s="66" t="str">
        <f>var!AG$3</f>
        <v>Concept Laser parameter dev.</v>
      </c>
      <c r="E322" s="6">
        <v>325</v>
      </c>
      <c r="F322" s="6">
        <v>800</v>
      </c>
      <c r="G322" s="6">
        <v>60</v>
      </c>
      <c r="H322" s="6">
        <v>0.08</v>
      </c>
      <c r="I322" s="81"/>
      <c r="J322" s="81" t="str">
        <f>var!AD$2</f>
        <v>Density cube</v>
      </c>
      <c r="K322" s="81"/>
      <c r="L322" s="12"/>
      <c r="M322" s="81" t="str">
        <f>var!AF$2</f>
        <v>Stripes</v>
      </c>
      <c r="N322" s="6">
        <v>325</v>
      </c>
      <c r="O322" s="6">
        <v>800</v>
      </c>
      <c r="P322" s="12"/>
      <c r="Q322" s="6">
        <v>0.05</v>
      </c>
      <c r="R322" s="6">
        <v>110</v>
      </c>
      <c r="S322" s="6">
        <v>5</v>
      </c>
      <c r="T322" s="6">
        <v>1</v>
      </c>
      <c r="U322" s="6">
        <v>79</v>
      </c>
      <c r="V322" s="6">
        <v>0.1</v>
      </c>
      <c r="W322" s="6">
        <v>80</v>
      </c>
      <c r="X322" s="6">
        <v>0.09</v>
      </c>
      <c r="Y322" s="12"/>
      <c r="Z322" s="12"/>
      <c r="AA322" s="12"/>
      <c r="AB322" s="12"/>
      <c r="AC322" s="12"/>
      <c r="AD322" s="12"/>
      <c r="AE322" s="12"/>
      <c r="AF322" s="12"/>
      <c r="AG322" s="6">
        <v>4</v>
      </c>
      <c r="AH322" s="81">
        <f t="shared" ref="AH322:AH385" si="12">(F322*(G322/1000)*H322)*3.6</f>
        <v>13.824</v>
      </c>
      <c r="AI322" s="23">
        <f t="shared" ref="AI322:AI385" si="13">E322/(F322*(G322/1000)*H322)</f>
        <v>84.635416666666671</v>
      </c>
      <c r="AJ322" s="12"/>
      <c r="AK322" s="6"/>
      <c r="AL322" s="81" t="str" cm="1">
        <f t="array" aca="1" ref="AL322" ca="1">IF(INDIRECT(ADDRESS(3+AM322,2,,,"var"))&lt;&gt;"Name of powder",INDIRECT(ADDRESS(3+AM322,2,,,"var")),NULL)</f>
        <v>AlMgty80</v>
      </c>
      <c r="AM322" s="17">
        <v>2</v>
      </c>
      <c r="AN322" s="12">
        <v>3</v>
      </c>
      <c r="AO322" s="61" cm="1">
        <f t="array" aca="1" ref="AO322" ca="1">IF(INDIRECT(ADDRESS(3+$AM322,3,,,"var"))&lt;&gt;"&lt;=&gt;",INDIRECT(ADDRESS(3+$AM322,3,,,"var")),NULL)</f>
        <v>0</v>
      </c>
      <c r="AP322" s="61" cm="1">
        <f t="array" aca="1" ref="AP322" ca="1">IF(INDIRECT(ADDRESS(3+$AM322,4,,,"var"))&lt;&gt;"Si",INDIRECT(ADDRESS(3+$AM322,4,,,"var")),NULL)</f>
        <v>0.09</v>
      </c>
      <c r="AQ322" s="61" t="str" cm="1">
        <f t="array" aca="1" ref="AQ322" ca="1">IF(INDIRECT(ADDRESS(3+$AM322,5,,,"var"))&lt;&gt;"&lt;=&gt;",INDIRECT(ADDRESS(3+$AM322,5,,,"var")),NULL)</f>
        <v>&lt;</v>
      </c>
      <c r="AR322" s="61" cm="1">
        <f t="array" aca="1" ref="AR322" ca="1">IF(INDIRECT(ADDRESS(3+$AM322,6,,,"var"))&lt;&gt;"Fe",INDIRECT(ADDRESS(3+$AM322,6,,,"var")),NULL)</f>
        <v>0.01</v>
      </c>
      <c r="AS322" s="61" t="str" cm="1">
        <f t="array" aca="1" ref="AS322" ca="1">IF(INDIRECT(ADDRESS(3+$AM322,7,,,"var"))&lt;&gt;"&lt;=&gt;",INDIRECT(ADDRESS(3+$AM322,7,,,"var")),NULL)</f>
        <v>&lt;</v>
      </c>
      <c r="AT322" s="61" cm="1">
        <f t="array" aca="1" ref="AT322" ca="1">IF(INDIRECT(ADDRESS(3+$AM322,8,,,"var"))&lt;&gt;"Cu",INDIRECT(ADDRESS(3+$AM322,8,,,"var")),NULL)</f>
        <v>0.01</v>
      </c>
      <c r="AU322" s="61" t="str" cm="1">
        <f t="array" aca="1" ref="AU322" ca="1">IF(INDIRECT(ADDRESS(3+$AM322,9,,,"var"))&lt;&gt;"&lt;=&gt;",INDIRECT(ADDRESS(3+$AM322,9,,,"var")),NULL)</f>
        <v>&lt;</v>
      </c>
      <c r="AV322" s="61" cm="1">
        <f t="array" aca="1" ref="AV322" ca="1">IF(INDIRECT(ADDRESS(3+$AM322,10,,,"var"))&lt;&gt;"Mn",INDIRECT(ADDRESS(3+$AM322,10,,,"var")),NULL)</f>
        <v>0.01</v>
      </c>
      <c r="AW322" s="61" cm="1">
        <f t="array" aca="1" ref="AW322" ca="1">IF(INDIRECT(ADDRESS(3+$AM322,11,,,"var"))&lt;&gt;"&lt;=&gt;",INDIRECT(ADDRESS(3+$AM322,11,,,"var")),NULL)</f>
        <v>0</v>
      </c>
      <c r="AX322" s="61" cm="1">
        <f t="array" aca="1" ref="AX322" ca="1">IF(INDIRECT(ADDRESS(3+$AM322,12,,,"var"))&lt;&gt;"Mg",INDIRECT(ADDRESS(3+$AM322,12,,,"var")),NULL)</f>
        <v>9.1999999999999993</v>
      </c>
      <c r="AY322" s="61" cm="1">
        <f t="array" aca="1" ref="AY322" ca="1">IF(INDIRECT(ADDRESS(3+$AM322,13,,,"var"))&lt;&gt;"&lt;=&gt;",INDIRECT(ADDRESS(3+$AM322,13,,,"var")),NULL)</f>
        <v>0</v>
      </c>
      <c r="AZ322" s="61" cm="1">
        <f t="array" aca="1" ref="AZ322" ca="1">IF(INDIRECT(ADDRESS(3+$AM322,14,,,"var"))&lt;&gt;"Be",INDIRECT(ADDRESS(3+$AM322,14,,,"var")),NULL)</f>
        <v>6.0000000000000001E-3</v>
      </c>
      <c r="BA322" s="61" cm="1">
        <f t="array" aca="1" ref="BA322" ca="1">IF(INDIRECT(ADDRESS(3+$AM322,15,,,"var"))&lt;&gt;"&lt;=&gt;",INDIRECT(ADDRESS(3+$AM322,15,,,"var")),NULL)</f>
        <v>0</v>
      </c>
      <c r="BB322" s="61" cm="1">
        <f t="array" aca="1" ref="BB322" ca="1">IF(INDIRECT(ADDRESS(3+$AM322,16,,,"var"))&lt;&gt;"Zn",INDIRECT(ADDRESS(3+$AM322,16,,,"var")),NULL)</f>
        <v>0.01</v>
      </c>
      <c r="BC322" s="61" cm="1">
        <f t="array" aca="1" ref="BC322" ca="1">IF(INDIRECT(ADDRESS(3+$AM322,17,,,"var"))&lt;&gt;"&lt;=&gt;",INDIRECT(ADDRESS(3+$AM322,17,,,"var")),NULL)</f>
        <v>0</v>
      </c>
      <c r="BD322" s="61" cm="1">
        <f t="array" aca="1" ref="BD322" ca="1">IF(INDIRECT(ADDRESS(3+$AM322,18,,,"var"))&lt;&gt;"Ti",INDIRECT(ADDRESS(3+$AM322,18,,,"var")),NULL)</f>
        <v>0.05</v>
      </c>
      <c r="BE322" s="64" cm="1">
        <f t="array" aca="1" ref="BE322" ca="1">IF(INDIRECT(ADDRESS(3+$AM322,19,,,"var"))&lt;&gt;"D10",INDIRECT(ADDRESS(3+$AM322,19,,,"var")),NULL)</f>
        <v>29.1</v>
      </c>
      <c r="BF322" s="64" cm="1">
        <f t="array" aca="1" ref="BF322" ca="1">IF(INDIRECT(ADDRESS(3+$AM322,20,,,"var"))&lt;&gt;"D50",INDIRECT(ADDRESS(3+$AM322,20,,,"var")),NULL)</f>
        <v>47</v>
      </c>
      <c r="BG322" s="64" cm="1">
        <f t="array" aca="1" ref="BG322" ca="1">IF(INDIRECT(ADDRESS(3+$AM322,21,,,"var"))&lt;&gt;"D90",INDIRECT(ADDRESS(3+$AM322,21,,,"var")),NULL)</f>
        <v>74.5</v>
      </c>
      <c r="BH322" s="64" cm="1">
        <f t="array" aca="1" ref="BH322" ca="1">IF(INDIRECT(ADDRESS(3+$AM322,22,,,"var"))&lt;&gt;"Carney Funnel (s/50g)",INDIRECT(ADDRESS(3+$AM322,22,,,"var")),NULL)</f>
        <v>16</v>
      </c>
      <c r="BI322" s="64" cm="1">
        <f t="array" aca="1" ref="BI322" ca="1">IF(INDIRECT(ADDRESS(3+$AM322,23,,,"var"))&lt;&gt;"Schuttdichte",INDIRECT(ADDRESS(3+$AM322,23,,,"var")),NULL)</f>
        <v>1.28</v>
      </c>
      <c r="BJ322" s="64" cm="1">
        <f t="array" aca="1" ref="BJ322" ca="1">IF(INDIRECT(ADDRESS(3+$AM322,24,,,"var"))&lt;&gt;"Klopfdichte",INDIRECT(ADDRESS(3+$AM322,24,,,"var")),NULL)</f>
        <v>1.61</v>
      </c>
      <c r="BK322" s="81" t="s">
        <v>108</v>
      </c>
      <c r="BM322" s="65"/>
      <c r="BO322"/>
    </row>
    <row r="323" spans="1:67">
      <c r="A323" s="6">
        <v>4</v>
      </c>
      <c r="B323" s="81">
        <v>10</v>
      </c>
      <c r="C323" s="81" t="str">
        <f>var!Z$3</f>
        <v>Concept Laser m2</v>
      </c>
      <c r="D323" s="81" t="str">
        <f>var!AG$3</f>
        <v>Concept Laser parameter dev.</v>
      </c>
      <c r="E323" s="6">
        <v>325</v>
      </c>
      <c r="F323" s="6">
        <v>600</v>
      </c>
      <c r="G323" s="6">
        <v>60</v>
      </c>
      <c r="H323" s="6">
        <v>0.08</v>
      </c>
      <c r="I323" s="81"/>
      <c r="J323" s="81" t="str">
        <f>var!AD$2</f>
        <v>Density cube</v>
      </c>
      <c r="K323" s="81"/>
      <c r="L323" s="12"/>
      <c r="M323" s="81" t="str">
        <f>var!AF$2</f>
        <v>Stripes</v>
      </c>
      <c r="N323" s="6">
        <v>325</v>
      </c>
      <c r="O323" s="6">
        <v>600</v>
      </c>
      <c r="P323" s="12"/>
      <c r="Q323" s="6">
        <v>0.05</v>
      </c>
      <c r="R323" s="6">
        <v>110</v>
      </c>
      <c r="S323" s="6">
        <v>5</v>
      </c>
      <c r="T323" s="6">
        <v>1</v>
      </c>
      <c r="U323" s="6">
        <v>79</v>
      </c>
      <c r="V323" s="6">
        <v>0.1</v>
      </c>
      <c r="W323" s="6">
        <v>80</v>
      </c>
      <c r="X323" s="6">
        <v>0.09</v>
      </c>
      <c r="Y323" s="12"/>
      <c r="Z323" s="12"/>
      <c r="AA323" s="12"/>
      <c r="AB323" s="12"/>
      <c r="AC323" s="12"/>
      <c r="AD323" s="12"/>
      <c r="AE323" s="12"/>
      <c r="AF323" s="12"/>
      <c r="AG323" s="6">
        <v>5</v>
      </c>
      <c r="AH323" s="81">
        <f t="shared" si="12"/>
        <v>10.368</v>
      </c>
      <c r="AI323" s="81">
        <f t="shared" si="13"/>
        <v>112.84722222222223</v>
      </c>
      <c r="AJ323" s="12"/>
      <c r="AK323" s="6"/>
      <c r="AL323" s="81" t="str" cm="1">
        <f t="array" aca="1" ref="AL323" ca="1">IF(INDIRECT(ADDRESS(3+AM323,2,,,"var"))&lt;&gt;"Name of powder",INDIRECT(ADDRESS(3+AM323,2,,,"var")),NULL)</f>
        <v>AlMgty80</v>
      </c>
      <c r="AM323" s="17">
        <v>2</v>
      </c>
      <c r="AN323" s="12">
        <v>3</v>
      </c>
      <c r="AO323" s="61" cm="1">
        <f t="array" aca="1" ref="AO323" ca="1">IF(INDIRECT(ADDRESS(3+$AM323,3,,,"var"))&lt;&gt;"&lt;=&gt;",INDIRECT(ADDRESS(3+$AM323,3,,,"var")),NULL)</f>
        <v>0</v>
      </c>
      <c r="AP323" s="61" cm="1">
        <f t="array" aca="1" ref="AP323" ca="1">IF(INDIRECT(ADDRESS(3+$AM323,4,,,"var"))&lt;&gt;"Si",INDIRECT(ADDRESS(3+$AM323,4,,,"var")),NULL)</f>
        <v>0.09</v>
      </c>
      <c r="AQ323" s="61" t="str" cm="1">
        <f t="array" aca="1" ref="AQ323" ca="1">IF(INDIRECT(ADDRESS(3+$AM323,5,,,"var"))&lt;&gt;"&lt;=&gt;",INDIRECT(ADDRESS(3+$AM323,5,,,"var")),NULL)</f>
        <v>&lt;</v>
      </c>
      <c r="AR323" s="61" cm="1">
        <f t="array" aca="1" ref="AR323" ca="1">IF(INDIRECT(ADDRESS(3+$AM323,6,,,"var"))&lt;&gt;"Fe",INDIRECT(ADDRESS(3+$AM323,6,,,"var")),NULL)</f>
        <v>0.01</v>
      </c>
      <c r="AS323" s="61" t="str" cm="1">
        <f t="array" aca="1" ref="AS323" ca="1">IF(INDIRECT(ADDRESS(3+$AM323,7,,,"var"))&lt;&gt;"&lt;=&gt;",INDIRECT(ADDRESS(3+$AM323,7,,,"var")),NULL)</f>
        <v>&lt;</v>
      </c>
      <c r="AT323" s="61" cm="1">
        <f t="array" aca="1" ref="AT323" ca="1">IF(INDIRECT(ADDRESS(3+$AM323,8,,,"var"))&lt;&gt;"Cu",INDIRECT(ADDRESS(3+$AM323,8,,,"var")),NULL)</f>
        <v>0.01</v>
      </c>
      <c r="AU323" s="61" t="str" cm="1">
        <f t="array" aca="1" ref="AU323" ca="1">IF(INDIRECT(ADDRESS(3+$AM323,9,,,"var"))&lt;&gt;"&lt;=&gt;",INDIRECT(ADDRESS(3+$AM323,9,,,"var")),NULL)</f>
        <v>&lt;</v>
      </c>
      <c r="AV323" s="61" cm="1">
        <f t="array" aca="1" ref="AV323" ca="1">IF(INDIRECT(ADDRESS(3+$AM323,10,,,"var"))&lt;&gt;"Mn",INDIRECT(ADDRESS(3+$AM323,10,,,"var")),NULL)</f>
        <v>0.01</v>
      </c>
      <c r="AW323" s="61" cm="1">
        <f t="array" aca="1" ref="AW323" ca="1">IF(INDIRECT(ADDRESS(3+$AM323,11,,,"var"))&lt;&gt;"&lt;=&gt;",INDIRECT(ADDRESS(3+$AM323,11,,,"var")),NULL)</f>
        <v>0</v>
      </c>
      <c r="AX323" s="61" cm="1">
        <f t="array" aca="1" ref="AX323" ca="1">IF(INDIRECT(ADDRESS(3+$AM323,12,,,"var"))&lt;&gt;"Mg",INDIRECT(ADDRESS(3+$AM323,12,,,"var")),NULL)</f>
        <v>9.1999999999999993</v>
      </c>
      <c r="AY323" s="61" cm="1">
        <f t="array" aca="1" ref="AY323" ca="1">IF(INDIRECT(ADDRESS(3+$AM323,13,,,"var"))&lt;&gt;"&lt;=&gt;",INDIRECT(ADDRESS(3+$AM323,13,,,"var")),NULL)</f>
        <v>0</v>
      </c>
      <c r="AZ323" s="61" cm="1">
        <f t="array" aca="1" ref="AZ323" ca="1">IF(INDIRECT(ADDRESS(3+$AM323,14,,,"var"))&lt;&gt;"Be",INDIRECT(ADDRESS(3+$AM323,14,,,"var")),NULL)</f>
        <v>6.0000000000000001E-3</v>
      </c>
      <c r="BA323" s="61" cm="1">
        <f t="array" aca="1" ref="BA323" ca="1">IF(INDIRECT(ADDRESS(3+$AM323,15,,,"var"))&lt;&gt;"&lt;=&gt;",INDIRECT(ADDRESS(3+$AM323,15,,,"var")),NULL)</f>
        <v>0</v>
      </c>
      <c r="BB323" s="61" cm="1">
        <f t="array" aca="1" ref="BB323" ca="1">IF(INDIRECT(ADDRESS(3+$AM323,16,,,"var"))&lt;&gt;"Zn",INDIRECT(ADDRESS(3+$AM323,16,,,"var")),NULL)</f>
        <v>0.01</v>
      </c>
      <c r="BC323" s="61" cm="1">
        <f t="array" aca="1" ref="BC323" ca="1">IF(INDIRECT(ADDRESS(3+$AM323,17,,,"var"))&lt;&gt;"&lt;=&gt;",INDIRECT(ADDRESS(3+$AM323,17,,,"var")),NULL)</f>
        <v>0</v>
      </c>
      <c r="BD323" s="61" cm="1">
        <f t="array" aca="1" ref="BD323" ca="1">IF(INDIRECT(ADDRESS(3+$AM323,18,,,"var"))&lt;&gt;"Ti",INDIRECT(ADDRESS(3+$AM323,18,,,"var")),NULL)</f>
        <v>0.05</v>
      </c>
      <c r="BE323" s="64" cm="1">
        <f t="array" aca="1" ref="BE323" ca="1">IF(INDIRECT(ADDRESS(3+$AM323,19,,,"var"))&lt;&gt;"D10",INDIRECT(ADDRESS(3+$AM323,19,,,"var")),NULL)</f>
        <v>29.1</v>
      </c>
      <c r="BF323" s="64" cm="1">
        <f t="array" aca="1" ref="BF323" ca="1">IF(INDIRECT(ADDRESS(3+$AM323,20,,,"var"))&lt;&gt;"D50",INDIRECT(ADDRESS(3+$AM323,20,,,"var")),NULL)</f>
        <v>47</v>
      </c>
      <c r="BG323" s="64" cm="1">
        <f t="array" aca="1" ref="BG323" ca="1">IF(INDIRECT(ADDRESS(3+$AM323,21,,,"var"))&lt;&gt;"D90",INDIRECT(ADDRESS(3+$AM323,21,,,"var")),NULL)</f>
        <v>74.5</v>
      </c>
      <c r="BH323" s="64" cm="1">
        <f t="array" aca="1" ref="BH323" ca="1">IF(INDIRECT(ADDRESS(3+$AM323,22,,,"var"))&lt;&gt;"Carney Funnel (s/50g)",INDIRECT(ADDRESS(3+$AM323,22,,,"var")),NULL)</f>
        <v>16</v>
      </c>
      <c r="BI323" s="64" cm="1">
        <f t="array" aca="1" ref="BI323" ca="1">IF(INDIRECT(ADDRESS(3+$AM323,23,,,"var"))&lt;&gt;"Schuttdichte",INDIRECT(ADDRESS(3+$AM323,23,,,"var")),NULL)</f>
        <v>1.28</v>
      </c>
      <c r="BJ323" s="64" cm="1">
        <f t="array" aca="1" ref="BJ323" ca="1">IF(INDIRECT(ADDRESS(3+$AM323,24,,,"var"))&lt;&gt;"Klopfdichte",INDIRECT(ADDRESS(3+$AM323,24,,,"var")),NULL)</f>
        <v>1.61</v>
      </c>
      <c r="BK323" s="81" t="s">
        <v>108</v>
      </c>
      <c r="BM323" s="65"/>
      <c r="BO323"/>
    </row>
    <row r="324" spans="1:67">
      <c r="A324" s="6">
        <v>4</v>
      </c>
      <c r="B324" s="81">
        <v>11</v>
      </c>
      <c r="C324" s="81" t="str">
        <f>var!Z$3</f>
        <v>Concept Laser m2</v>
      </c>
      <c r="D324" s="66" t="str">
        <f>var!AG$3</f>
        <v>Concept Laser parameter dev.</v>
      </c>
      <c r="E324" s="6">
        <v>325</v>
      </c>
      <c r="F324" s="6">
        <v>2000</v>
      </c>
      <c r="G324" s="6">
        <v>60</v>
      </c>
      <c r="H324" s="6">
        <v>0.1</v>
      </c>
      <c r="I324" s="81"/>
      <c r="J324" s="81" t="str">
        <f>var!AD$2</f>
        <v>Density cube</v>
      </c>
      <c r="K324" s="81"/>
      <c r="L324" s="12"/>
      <c r="M324" s="81" t="str">
        <f>var!AF$2</f>
        <v>Stripes</v>
      </c>
      <c r="N324" s="6">
        <v>325</v>
      </c>
      <c r="O324" s="6">
        <v>2000</v>
      </c>
      <c r="P324" s="12"/>
      <c r="Q324" s="6">
        <v>0.05</v>
      </c>
      <c r="R324" s="6">
        <v>110</v>
      </c>
      <c r="S324" s="6">
        <v>5</v>
      </c>
      <c r="T324" s="6">
        <v>1</v>
      </c>
      <c r="U324" s="6">
        <v>79</v>
      </c>
      <c r="V324" s="6">
        <v>0.1</v>
      </c>
      <c r="W324" s="6">
        <v>80</v>
      </c>
      <c r="X324" s="6">
        <v>0.09</v>
      </c>
      <c r="Y324" s="12"/>
      <c r="Z324" s="12"/>
      <c r="AA324" s="12"/>
      <c r="AB324" s="12"/>
      <c r="AC324" s="12"/>
      <c r="AD324" s="12"/>
      <c r="AE324" s="12"/>
      <c r="AF324" s="12"/>
      <c r="AG324" s="6">
        <v>4</v>
      </c>
      <c r="AH324" s="81">
        <f t="shared" si="12"/>
        <v>43.2</v>
      </c>
      <c r="AI324" s="23">
        <f t="shared" si="13"/>
        <v>27.083333333333332</v>
      </c>
      <c r="AJ324" s="12"/>
      <c r="AK324" s="6"/>
      <c r="AL324" s="81" t="str" cm="1">
        <f t="array" aca="1" ref="AL324" ca="1">IF(INDIRECT(ADDRESS(3+AM324,2,,,"var"))&lt;&gt;"Name of powder",INDIRECT(ADDRESS(3+AM324,2,,,"var")),NULL)</f>
        <v>AlMgty80</v>
      </c>
      <c r="AM324" s="17">
        <v>2</v>
      </c>
      <c r="AN324" s="12">
        <v>3</v>
      </c>
      <c r="AO324" s="61" cm="1">
        <f t="array" aca="1" ref="AO324" ca="1">IF(INDIRECT(ADDRESS(3+$AM324,3,,,"var"))&lt;&gt;"&lt;=&gt;",INDIRECT(ADDRESS(3+$AM324,3,,,"var")),NULL)</f>
        <v>0</v>
      </c>
      <c r="AP324" s="61" cm="1">
        <f t="array" aca="1" ref="AP324" ca="1">IF(INDIRECT(ADDRESS(3+$AM324,4,,,"var"))&lt;&gt;"Si",INDIRECT(ADDRESS(3+$AM324,4,,,"var")),NULL)</f>
        <v>0.09</v>
      </c>
      <c r="AQ324" s="61" t="str" cm="1">
        <f t="array" aca="1" ref="AQ324" ca="1">IF(INDIRECT(ADDRESS(3+$AM324,5,,,"var"))&lt;&gt;"&lt;=&gt;",INDIRECT(ADDRESS(3+$AM324,5,,,"var")),NULL)</f>
        <v>&lt;</v>
      </c>
      <c r="AR324" s="61" cm="1">
        <f t="array" aca="1" ref="AR324" ca="1">IF(INDIRECT(ADDRESS(3+$AM324,6,,,"var"))&lt;&gt;"Fe",INDIRECT(ADDRESS(3+$AM324,6,,,"var")),NULL)</f>
        <v>0.01</v>
      </c>
      <c r="AS324" s="61" t="str" cm="1">
        <f t="array" aca="1" ref="AS324" ca="1">IF(INDIRECT(ADDRESS(3+$AM324,7,,,"var"))&lt;&gt;"&lt;=&gt;",INDIRECT(ADDRESS(3+$AM324,7,,,"var")),NULL)</f>
        <v>&lt;</v>
      </c>
      <c r="AT324" s="61" cm="1">
        <f t="array" aca="1" ref="AT324" ca="1">IF(INDIRECT(ADDRESS(3+$AM324,8,,,"var"))&lt;&gt;"Cu",INDIRECT(ADDRESS(3+$AM324,8,,,"var")),NULL)</f>
        <v>0.01</v>
      </c>
      <c r="AU324" s="61" t="str" cm="1">
        <f t="array" aca="1" ref="AU324" ca="1">IF(INDIRECT(ADDRESS(3+$AM324,9,,,"var"))&lt;&gt;"&lt;=&gt;",INDIRECT(ADDRESS(3+$AM324,9,,,"var")),NULL)</f>
        <v>&lt;</v>
      </c>
      <c r="AV324" s="61" cm="1">
        <f t="array" aca="1" ref="AV324" ca="1">IF(INDIRECT(ADDRESS(3+$AM324,10,,,"var"))&lt;&gt;"Mn",INDIRECT(ADDRESS(3+$AM324,10,,,"var")),NULL)</f>
        <v>0.01</v>
      </c>
      <c r="AW324" s="61" cm="1">
        <f t="array" aca="1" ref="AW324" ca="1">IF(INDIRECT(ADDRESS(3+$AM324,11,,,"var"))&lt;&gt;"&lt;=&gt;",INDIRECT(ADDRESS(3+$AM324,11,,,"var")),NULL)</f>
        <v>0</v>
      </c>
      <c r="AX324" s="61" cm="1">
        <f t="array" aca="1" ref="AX324" ca="1">IF(INDIRECT(ADDRESS(3+$AM324,12,,,"var"))&lt;&gt;"Mg",INDIRECT(ADDRESS(3+$AM324,12,,,"var")),NULL)</f>
        <v>9.1999999999999993</v>
      </c>
      <c r="AY324" s="61" cm="1">
        <f t="array" aca="1" ref="AY324" ca="1">IF(INDIRECT(ADDRESS(3+$AM324,13,,,"var"))&lt;&gt;"&lt;=&gt;",INDIRECT(ADDRESS(3+$AM324,13,,,"var")),NULL)</f>
        <v>0</v>
      </c>
      <c r="AZ324" s="61" cm="1">
        <f t="array" aca="1" ref="AZ324" ca="1">IF(INDIRECT(ADDRESS(3+$AM324,14,,,"var"))&lt;&gt;"Be",INDIRECT(ADDRESS(3+$AM324,14,,,"var")),NULL)</f>
        <v>6.0000000000000001E-3</v>
      </c>
      <c r="BA324" s="61" cm="1">
        <f t="array" aca="1" ref="BA324" ca="1">IF(INDIRECT(ADDRESS(3+$AM324,15,,,"var"))&lt;&gt;"&lt;=&gt;",INDIRECT(ADDRESS(3+$AM324,15,,,"var")),NULL)</f>
        <v>0</v>
      </c>
      <c r="BB324" s="61" cm="1">
        <f t="array" aca="1" ref="BB324" ca="1">IF(INDIRECT(ADDRESS(3+$AM324,16,,,"var"))&lt;&gt;"Zn",INDIRECT(ADDRESS(3+$AM324,16,,,"var")),NULL)</f>
        <v>0.01</v>
      </c>
      <c r="BC324" s="61" cm="1">
        <f t="array" aca="1" ref="BC324" ca="1">IF(INDIRECT(ADDRESS(3+$AM324,17,,,"var"))&lt;&gt;"&lt;=&gt;",INDIRECT(ADDRESS(3+$AM324,17,,,"var")),NULL)</f>
        <v>0</v>
      </c>
      <c r="BD324" s="61" cm="1">
        <f t="array" aca="1" ref="BD324" ca="1">IF(INDIRECT(ADDRESS(3+$AM324,18,,,"var"))&lt;&gt;"Ti",INDIRECT(ADDRESS(3+$AM324,18,,,"var")),NULL)</f>
        <v>0.05</v>
      </c>
      <c r="BE324" s="64" cm="1">
        <f t="array" aca="1" ref="BE324" ca="1">IF(INDIRECT(ADDRESS(3+$AM324,19,,,"var"))&lt;&gt;"D10",INDIRECT(ADDRESS(3+$AM324,19,,,"var")),NULL)</f>
        <v>29.1</v>
      </c>
      <c r="BF324" s="64" cm="1">
        <f t="array" aca="1" ref="BF324" ca="1">IF(INDIRECT(ADDRESS(3+$AM324,20,,,"var"))&lt;&gt;"D50",INDIRECT(ADDRESS(3+$AM324,20,,,"var")),NULL)</f>
        <v>47</v>
      </c>
      <c r="BG324" s="64" cm="1">
        <f t="array" aca="1" ref="BG324" ca="1">IF(INDIRECT(ADDRESS(3+$AM324,21,,,"var"))&lt;&gt;"D90",INDIRECT(ADDRESS(3+$AM324,21,,,"var")),NULL)</f>
        <v>74.5</v>
      </c>
      <c r="BH324" s="64" cm="1">
        <f t="array" aca="1" ref="BH324" ca="1">IF(INDIRECT(ADDRESS(3+$AM324,22,,,"var"))&lt;&gt;"Carney Funnel (s/50g)",INDIRECT(ADDRESS(3+$AM324,22,,,"var")),NULL)</f>
        <v>16</v>
      </c>
      <c r="BI324" s="64" cm="1">
        <f t="array" aca="1" ref="BI324" ca="1">IF(INDIRECT(ADDRESS(3+$AM324,23,,,"var"))&lt;&gt;"Schuttdichte",INDIRECT(ADDRESS(3+$AM324,23,,,"var")),NULL)</f>
        <v>1.28</v>
      </c>
      <c r="BJ324" s="64" cm="1">
        <f t="array" aca="1" ref="BJ324" ca="1">IF(INDIRECT(ADDRESS(3+$AM324,24,,,"var"))&lt;&gt;"Klopfdichte",INDIRECT(ADDRESS(3+$AM324,24,,,"var")),NULL)</f>
        <v>1.61</v>
      </c>
      <c r="BK324" s="81" t="s">
        <v>108</v>
      </c>
      <c r="BM324" s="65"/>
      <c r="BO324"/>
    </row>
    <row r="325" spans="1:67">
      <c r="A325" s="6">
        <v>4</v>
      </c>
      <c r="B325" s="81">
        <v>12</v>
      </c>
      <c r="C325" s="81" t="str">
        <f>var!Z$3</f>
        <v>Concept Laser m2</v>
      </c>
      <c r="D325" s="81" t="str">
        <f>var!AG$3</f>
        <v>Concept Laser parameter dev.</v>
      </c>
      <c r="E325" s="6">
        <v>325</v>
      </c>
      <c r="F325" s="6">
        <v>1800</v>
      </c>
      <c r="G325" s="6">
        <v>60</v>
      </c>
      <c r="H325" s="6">
        <v>0.1</v>
      </c>
      <c r="I325" s="81"/>
      <c r="J325" s="81" t="str">
        <f>var!AD$2</f>
        <v>Density cube</v>
      </c>
      <c r="K325" s="81"/>
      <c r="L325" s="12"/>
      <c r="M325" s="81" t="str">
        <f>var!AF$2</f>
        <v>Stripes</v>
      </c>
      <c r="N325" s="6">
        <v>325</v>
      </c>
      <c r="O325" s="6">
        <v>1800</v>
      </c>
      <c r="P325" s="12"/>
      <c r="Q325" s="6">
        <v>0.05</v>
      </c>
      <c r="R325" s="6">
        <v>110</v>
      </c>
      <c r="S325" s="6">
        <v>5</v>
      </c>
      <c r="T325" s="6">
        <v>1</v>
      </c>
      <c r="U325" s="6">
        <v>79</v>
      </c>
      <c r="V325" s="6">
        <v>0.1</v>
      </c>
      <c r="W325" s="6">
        <v>80</v>
      </c>
      <c r="X325" s="6">
        <v>0.09</v>
      </c>
      <c r="Y325" s="12"/>
      <c r="Z325" s="12"/>
      <c r="AA325" s="12"/>
      <c r="AB325" s="12"/>
      <c r="AC325" s="12"/>
      <c r="AD325" s="12"/>
      <c r="AE325" s="12"/>
      <c r="AF325" s="12"/>
      <c r="AG325" s="6">
        <v>3</v>
      </c>
      <c r="AH325" s="81">
        <f t="shared" si="12"/>
        <v>38.880000000000003</v>
      </c>
      <c r="AI325" s="81">
        <f t="shared" si="13"/>
        <v>30.092592592592592</v>
      </c>
      <c r="AJ325" s="12"/>
      <c r="AK325" s="6"/>
      <c r="AL325" s="81" t="str" cm="1">
        <f t="array" aca="1" ref="AL325" ca="1">IF(INDIRECT(ADDRESS(3+AM325,2,,,"var"))&lt;&gt;"Name of powder",INDIRECT(ADDRESS(3+AM325,2,,,"var")),NULL)</f>
        <v>AlMgty80</v>
      </c>
      <c r="AM325" s="17">
        <v>2</v>
      </c>
      <c r="AN325" s="12">
        <v>3</v>
      </c>
      <c r="AO325" s="61" cm="1">
        <f t="array" aca="1" ref="AO325" ca="1">IF(INDIRECT(ADDRESS(3+$AM325,3,,,"var"))&lt;&gt;"&lt;=&gt;",INDIRECT(ADDRESS(3+$AM325,3,,,"var")),NULL)</f>
        <v>0</v>
      </c>
      <c r="AP325" s="61" cm="1">
        <f t="array" aca="1" ref="AP325" ca="1">IF(INDIRECT(ADDRESS(3+$AM325,4,,,"var"))&lt;&gt;"Si",INDIRECT(ADDRESS(3+$AM325,4,,,"var")),NULL)</f>
        <v>0.09</v>
      </c>
      <c r="AQ325" s="61" t="str" cm="1">
        <f t="array" aca="1" ref="AQ325" ca="1">IF(INDIRECT(ADDRESS(3+$AM325,5,,,"var"))&lt;&gt;"&lt;=&gt;",INDIRECT(ADDRESS(3+$AM325,5,,,"var")),NULL)</f>
        <v>&lt;</v>
      </c>
      <c r="AR325" s="61" cm="1">
        <f t="array" aca="1" ref="AR325" ca="1">IF(INDIRECT(ADDRESS(3+$AM325,6,,,"var"))&lt;&gt;"Fe",INDIRECT(ADDRESS(3+$AM325,6,,,"var")),NULL)</f>
        <v>0.01</v>
      </c>
      <c r="AS325" s="61" t="str" cm="1">
        <f t="array" aca="1" ref="AS325" ca="1">IF(INDIRECT(ADDRESS(3+$AM325,7,,,"var"))&lt;&gt;"&lt;=&gt;",INDIRECT(ADDRESS(3+$AM325,7,,,"var")),NULL)</f>
        <v>&lt;</v>
      </c>
      <c r="AT325" s="61" cm="1">
        <f t="array" aca="1" ref="AT325" ca="1">IF(INDIRECT(ADDRESS(3+$AM325,8,,,"var"))&lt;&gt;"Cu",INDIRECT(ADDRESS(3+$AM325,8,,,"var")),NULL)</f>
        <v>0.01</v>
      </c>
      <c r="AU325" s="61" t="str" cm="1">
        <f t="array" aca="1" ref="AU325" ca="1">IF(INDIRECT(ADDRESS(3+$AM325,9,,,"var"))&lt;&gt;"&lt;=&gt;",INDIRECT(ADDRESS(3+$AM325,9,,,"var")),NULL)</f>
        <v>&lt;</v>
      </c>
      <c r="AV325" s="61" cm="1">
        <f t="array" aca="1" ref="AV325" ca="1">IF(INDIRECT(ADDRESS(3+$AM325,10,,,"var"))&lt;&gt;"Mn",INDIRECT(ADDRESS(3+$AM325,10,,,"var")),NULL)</f>
        <v>0.01</v>
      </c>
      <c r="AW325" s="61" cm="1">
        <f t="array" aca="1" ref="AW325" ca="1">IF(INDIRECT(ADDRESS(3+$AM325,11,,,"var"))&lt;&gt;"&lt;=&gt;",INDIRECT(ADDRESS(3+$AM325,11,,,"var")),NULL)</f>
        <v>0</v>
      </c>
      <c r="AX325" s="61" cm="1">
        <f t="array" aca="1" ref="AX325" ca="1">IF(INDIRECT(ADDRESS(3+$AM325,12,,,"var"))&lt;&gt;"Mg",INDIRECT(ADDRESS(3+$AM325,12,,,"var")),NULL)</f>
        <v>9.1999999999999993</v>
      </c>
      <c r="AY325" s="61" cm="1">
        <f t="array" aca="1" ref="AY325" ca="1">IF(INDIRECT(ADDRESS(3+$AM325,13,,,"var"))&lt;&gt;"&lt;=&gt;",INDIRECT(ADDRESS(3+$AM325,13,,,"var")),NULL)</f>
        <v>0</v>
      </c>
      <c r="AZ325" s="61" cm="1">
        <f t="array" aca="1" ref="AZ325" ca="1">IF(INDIRECT(ADDRESS(3+$AM325,14,,,"var"))&lt;&gt;"Be",INDIRECT(ADDRESS(3+$AM325,14,,,"var")),NULL)</f>
        <v>6.0000000000000001E-3</v>
      </c>
      <c r="BA325" s="61" cm="1">
        <f t="array" aca="1" ref="BA325" ca="1">IF(INDIRECT(ADDRESS(3+$AM325,15,,,"var"))&lt;&gt;"&lt;=&gt;",INDIRECT(ADDRESS(3+$AM325,15,,,"var")),NULL)</f>
        <v>0</v>
      </c>
      <c r="BB325" s="61" cm="1">
        <f t="array" aca="1" ref="BB325" ca="1">IF(INDIRECT(ADDRESS(3+$AM325,16,,,"var"))&lt;&gt;"Zn",INDIRECT(ADDRESS(3+$AM325,16,,,"var")),NULL)</f>
        <v>0.01</v>
      </c>
      <c r="BC325" s="61" cm="1">
        <f t="array" aca="1" ref="BC325" ca="1">IF(INDIRECT(ADDRESS(3+$AM325,17,,,"var"))&lt;&gt;"&lt;=&gt;",INDIRECT(ADDRESS(3+$AM325,17,,,"var")),NULL)</f>
        <v>0</v>
      </c>
      <c r="BD325" s="61" cm="1">
        <f t="array" aca="1" ref="BD325" ca="1">IF(INDIRECT(ADDRESS(3+$AM325,18,,,"var"))&lt;&gt;"Ti",INDIRECT(ADDRESS(3+$AM325,18,,,"var")),NULL)</f>
        <v>0.05</v>
      </c>
      <c r="BE325" s="64" cm="1">
        <f t="array" aca="1" ref="BE325" ca="1">IF(INDIRECT(ADDRESS(3+$AM325,19,,,"var"))&lt;&gt;"D10",INDIRECT(ADDRESS(3+$AM325,19,,,"var")),NULL)</f>
        <v>29.1</v>
      </c>
      <c r="BF325" s="64" cm="1">
        <f t="array" aca="1" ref="BF325" ca="1">IF(INDIRECT(ADDRESS(3+$AM325,20,,,"var"))&lt;&gt;"D50",INDIRECT(ADDRESS(3+$AM325,20,,,"var")),NULL)</f>
        <v>47</v>
      </c>
      <c r="BG325" s="64" cm="1">
        <f t="array" aca="1" ref="BG325" ca="1">IF(INDIRECT(ADDRESS(3+$AM325,21,,,"var"))&lt;&gt;"D90",INDIRECT(ADDRESS(3+$AM325,21,,,"var")),NULL)</f>
        <v>74.5</v>
      </c>
      <c r="BH325" s="64" cm="1">
        <f t="array" aca="1" ref="BH325" ca="1">IF(INDIRECT(ADDRESS(3+$AM325,22,,,"var"))&lt;&gt;"Carney Funnel (s/50g)",INDIRECT(ADDRESS(3+$AM325,22,,,"var")),NULL)</f>
        <v>16</v>
      </c>
      <c r="BI325" s="64" cm="1">
        <f t="array" aca="1" ref="BI325" ca="1">IF(INDIRECT(ADDRESS(3+$AM325,23,,,"var"))&lt;&gt;"Schuttdichte",INDIRECT(ADDRESS(3+$AM325,23,,,"var")),NULL)</f>
        <v>1.28</v>
      </c>
      <c r="BJ325" s="64" cm="1">
        <f t="array" aca="1" ref="BJ325" ca="1">IF(INDIRECT(ADDRESS(3+$AM325,24,,,"var"))&lt;&gt;"Klopfdichte",INDIRECT(ADDRESS(3+$AM325,24,,,"var")),NULL)</f>
        <v>1.61</v>
      </c>
      <c r="BK325" s="81" t="s">
        <v>108</v>
      </c>
      <c r="BM325" s="65"/>
      <c r="BO325"/>
    </row>
    <row r="326" spans="1:67">
      <c r="A326" s="6">
        <v>4</v>
      </c>
      <c r="B326" s="81">
        <v>13</v>
      </c>
      <c r="C326" s="81" t="str">
        <f>var!Z$3</f>
        <v>Concept Laser m2</v>
      </c>
      <c r="D326" s="81" t="str">
        <f>var!AG$3</f>
        <v>Concept Laser parameter dev.</v>
      </c>
      <c r="E326" s="6">
        <v>325</v>
      </c>
      <c r="F326" s="6">
        <v>1600</v>
      </c>
      <c r="G326" s="6">
        <v>60</v>
      </c>
      <c r="H326" s="6">
        <v>0.1</v>
      </c>
      <c r="I326" s="81"/>
      <c r="J326" s="81" t="str">
        <f>var!AD$2</f>
        <v>Density cube</v>
      </c>
      <c r="K326" s="81"/>
      <c r="L326" s="12"/>
      <c r="M326" s="81" t="str">
        <f>var!AF$2</f>
        <v>Stripes</v>
      </c>
      <c r="N326" s="6">
        <v>325</v>
      </c>
      <c r="O326" s="6">
        <v>1600</v>
      </c>
      <c r="P326" s="12"/>
      <c r="Q326" s="6">
        <v>0.05</v>
      </c>
      <c r="R326" s="6">
        <v>110</v>
      </c>
      <c r="S326" s="6">
        <v>5</v>
      </c>
      <c r="T326" s="6">
        <v>1</v>
      </c>
      <c r="U326" s="6">
        <v>79</v>
      </c>
      <c r="V326" s="6">
        <v>0.1</v>
      </c>
      <c r="W326" s="6">
        <v>80</v>
      </c>
      <c r="X326" s="6">
        <v>0.09</v>
      </c>
      <c r="Y326" s="12"/>
      <c r="Z326" s="12"/>
      <c r="AA326" s="12"/>
      <c r="AB326" s="12"/>
      <c r="AC326" s="12"/>
      <c r="AD326" s="12"/>
      <c r="AE326" s="12"/>
      <c r="AF326" s="12"/>
      <c r="AG326" s="6">
        <v>3</v>
      </c>
      <c r="AH326" s="81">
        <f t="shared" si="12"/>
        <v>34.560000000000009</v>
      </c>
      <c r="AI326" s="81">
        <f t="shared" si="13"/>
        <v>33.854166666666664</v>
      </c>
      <c r="AJ326" s="12"/>
      <c r="AK326" s="6"/>
      <c r="AL326" s="28" t="str" cm="1">
        <f t="array" aca="1" ref="AL326" ca="1">IF(INDIRECT(ADDRESS(3+AM326,2,,,"var"))&lt;&gt;"Name of powder",INDIRECT(ADDRESS(3+AM326,2,,,"var")),NULL)</f>
        <v>AlMgty80</v>
      </c>
      <c r="AM326" s="17">
        <v>2</v>
      </c>
      <c r="AN326" s="12">
        <v>3</v>
      </c>
      <c r="AO326" s="61" cm="1">
        <f t="array" aca="1" ref="AO326" ca="1">IF(INDIRECT(ADDRESS(3+$AM326,3,,,"var"))&lt;&gt;"&lt;=&gt;",INDIRECT(ADDRESS(3+$AM326,3,,,"var")),NULL)</f>
        <v>0</v>
      </c>
      <c r="AP326" s="61" cm="1">
        <f t="array" aca="1" ref="AP326" ca="1">IF(INDIRECT(ADDRESS(3+$AM326,4,,,"var"))&lt;&gt;"Si",INDIRECT(ADDRESS(3+$AM326,4,,,"var")),NULL)</f>
        <v>0.09</v>
      </c>
      <c r="AQ326" s="61" t="str" cm="1">
        <f t="array" aca="1" ref="AQ326" ca="1">IF(INDIRECT(ADDRESS(3+$AM326,5,,,"var"))&lt;&gt;"&lt;=&gt;",INDIRECT(ADDRESS(3+$AM326,5,,,"var")),NULL)</f>
        <v>&lt;</v>
      </c>
      <c r="AR326" s="61" cm="1">
        <f t="array" aca="1" ref="AR326" ca="1">IF(INDIRECT(ADDRESS(3+$AM326,6,,,"var"))&lt;&gt;"Fe",INDIRECT(ADDRESS(3+$AM326,6,,,"var")),NULL)</f>
        <v>0.01</v>
      </c>
      <c r="AS326" s="61" t="str" cm="1">
        <f t="array" aca="1" ref="AS326" ca="1">IF(INDIRECT(ADDRESS(3+$AM326,7,,,"var"))&lt;&gt;"&lt;=&gt;",INDIRECT(ADDRESS(3+$AM326,7,,,"var")),NULL)</f>
        <v>&lt;</v>
      </c>
      <c r="AT326" s="61" cm="1">
        <f t="array" aca="1" ref="AT326" ca="1">IF(INDIRECT(ADDRESS(3+$AM326,8,,,"var"))&lt;&gt;"Cu",INDIRECT(ADDRESS(3+$AM326,8,,,"var")),NULL)</f>
        <v>0.01</v>
      </c>
      <c r="AU326" s="61" t="str" cm="1">
        <f t="array" aca="1" ref="AU326" ca="1">IF(INDIRECT(ADDRESS(3+$AM326,9,,,"var"))&lt;&gt;"&lt;=&gt;",INDIRECT(ADDRESS(3+$AM326,9,,,"var")),NULL)</f>
        <v>&lt;</v>
      </c>
      <c r="AV326" s="61" cm="1">
        <f t="array" aca="1" ref="AV326" ca="1">IF(INDIRECT(ADDRESS(3+$AM326,10,,,"var"))&lt;&gt;"Mn",INDIRECT(ADDRESS(3+$AM326,10,,,"var")),NULL)</f>
        <v>0.01</v>
      </c>
      <c r="AW326" s="61" cm="1">
        <f t="array" aca="1" ref="AW326" ca="1">IF(INDIRECT(ADDRESS(3+$AM326,11,,,"var"))&lt;&gt;"&lt;=&gt;",INDIRECT(ADDRESS(3+$AM326,11,,,"var")),NULL)</f>
        <v>0</v>
      </c>
      <c r="AX326" s="61" cm="1">
        <f t="array" aca="1" ref="AX326" ca="1">IF(INDIRECT(ADDRESS(3+$AM326,12,,,"var"))&lt;&gt;"Mg",INDIRECT(ADDRESS(3+$AM326,12,,,"var")),NULL)</f>
        <v>9.1999999999999993</v>
      </c>
      <c r="AY326" s="61" cm="1">
        <f t="array" aca="1" ref="AY326" ca="1">IF(INDIRECT(ADDRESS(3+$AM326,13,,,"var"))&lt;&gt;"&lt;=&gt;",INDIRECT(ADDRESS(3+$AM326,13,,,"var")),NULL)</f>
        <v>0</v>
      </c>
      <c r="AZ326" s="61" cm="1">
        <f t="array" aca="1" ref="AZ326" ca="1">IF(INDIRECT(ADDRESS(3+$AM326,14,,,"var"))&lt;&gt;"Be",INDIRECT(ADDRESS(3+$AM326,14,,,"var")),NULL)</f>
        <v>6.0000000000000001E-3</v>
      </c>
      <c r="BA326" s="61" cm="1">
        <f t="array" aca="1" ref="BA326" ca="1">IF(INDIRECT(ADDRESS(3+$AM326,15,,,"var"))&lt;&gt;"&lt;=&gt;",INDIRECT(ADDRESS(3+$AM326,15,,,"var")),NULL)</f>
        <v>0</v>
      </c>
      <c r="BB326" s="61" cm="1">
        <f t="array" aca="1" ref="BB326" ca="1">IF(INDIRECT(ADDRESS(3+$AM326,16,,,"var"))&lt;&gt;"Zn",INDIRECT(ADDRESS(3+$AM326,16,,,"var")),NULL)</f>
        <v>0.01</v>
      </c>
      <c r="BC326" s="61" cm="1">
        <f t="array" aca="1" ref="BC326" ca="1">IF(INDIRECT(ADDRESS(3+$AM326,17,,,"var"))&lt;&gt;"&lt;=&gt;",INDIRECT(ADDRESS(3+$AM326,17,,,"var")),NULL)</f>
        <v>0</v>
      </c>
      <c r="BD326" s="61" cm="1">
        <f t="array" aca="1" ref="BD326" ca="1">IF(INDIRECT(ADDRESS(3+$AM326,18,,,"var"))&lt;&gt;"Ti",INDIRECT(ADDRESS(3+$AM326,18,,,"var")),NULL)</f>
        <v>0.05</v>
      </c>
      <c r="BE326" s="64" cm="1">
        <f t="array" aca="1" ref="BE326" ca="1">IF(INDIRECT(ADDRESS(3+$AM326,19,,,"var"))&lt;&gt;"D10",INDIRECT(ADDRESS(3+$AM326,19,,,"var")),NULL)</f>
        <v>29.1</v>
      </c>
      <c r="BF326" s="64" cm="1">
        <f t="array" aca="1" ref="BF326" ca="1">IF(INDIRECT(ADDRESS(3+$AM326,20,,,"var"))&lt;&gt;"D50",INDIRECT(ADDRESS(3+$AM326,20,,,"var")),NULL)</f>
        <v>47</v>
      </c>
      <c r="BG326" s="64" cm="1">
        <f t="array" aca="1" ref="BG326" ca="1">IF(INDIRECT(ADDRESS(3+$AM326,21,,,"var"))&lt;&gt;"D90",INDIRECT(ADDRESS(3+$AM326,21,,,"var")),NULL)</f>
        <v>74.5</v>
      </c>
      <c r="BH326" s="64" cm="1">
        <f t="array" aca="1" ref="BH326" ca="1">IF(INDIRECT(ADDRESS(3+$AM326,22,,,"var"))&lt;&gt;"Carney Funnel (s/50g)",INDIRECT(ADDRESS(3+$AM326,22,,,"var")),NULL)</f>
        <v>16</v>
      </c>
      <c r="BI326" s="64" cm="1">
        <f t="array" aca="1" ref="BI326" ca="1">IF(INDIRECT(ADDRESS(3+$AM326,23,,,"var"))&lt;&gt;"Schuttdichte",INDIRECT(ADDRESS(3+$AM326,23,,,"var")),NULL)</f>
        <v>1.28</v>
      </c>
      <c r="BJ326" s="64" cm="1">
        <f t="array" aca="1" ref="BJ326" ca="1">IF(INDIRECT(ADDRESS(3+$AM326,24,,,"var"))&lt;&gt;"Klopfdichte",INDIRECT(ADDRESS(3+$AM326,24,,,"var")),NULL)</f>
        <v>1.61</v>
      </c>
      <c r="BK326" s="81" t="s">
        <v>108</v>
      </c>
      <c r="BM326" s="65"/>
      <c r="BO326"/>
    </row>
    <row r="327" spans="1:67">
      <c r="A327" s="6">
        <v>4</v>
      </c>
      <c r="B327" s="81">
        <v>14</v>
      </c>
      <c r="C327" s="81" t="str">
        <f>var!Z$3</f>
        <v>Concept Laser m2</v>
      </c>
      <c r="D327" s="81" t="str">
        <f>var!AG$3</f>
        <v>Concept Laser parameter dev.</v>
      </c>
      <c r="E327" s="6">
        <v>325</v>
      </c>
      <c r="F327" s="6">
        <v>1400</v>
      </c>
      <c r="G327" s="6">
        <v>60</v>
      </c>
      <c r="H327" s="6">
        <v>0.1</v>
      </c>
      <c r="I327" s="81"/>
      <c r="J327" s="81" t="str">
        <f>var!AD$2</f>
        <v>Density cube</v>
      </c>
      <c r="K327" s="81"/>
      <c r="L327" s="12"/>
      <c r="M327" s="81" t="str">
        <f>var!AF$2</f>
        <v>Stripes</v>
      </c>
      <c r="N327" s="6">
        <v>325</v>
      </c>
      <c r="O327" s="6">
        <v>1400</v>
      </c>
      <c r="P327" s="12"/>
      <c r="Q327" s="6">
        <v>0.05</v>
      </c>
      <c r="R327" s="6">
        <v>110</v>
      </c>
      <c r="S327" s="6">
        <v>5</v>
      </c>
      <c r="T327" s="6">
        <v>1</v>
      </c>
      <c r="U327" s="6">
        <v>79</v>
      </c>
      <c r="V327" s="6">
        <v>0.1</v>
      </c>
      <c r="W327" s="6">
        <v>80</v>
      </c>
      <c r="X327" s="6">
        <v>0.09</v>
      </c>
      <c r="Y327" s="12"/>
      <c r="Z327" s="12"/>
      <c r="AA327" s="12"/>
      <c r="AB327" s="12"/>
      <c r="AC327" s="12"/>
      <c r="AD327" s="12"/>
      <c r="AE327" s="12"/>
      <c r="AF327" s="12"/>
      <c r="AG327" s="6">
        <v>3</v>
      </c>
      <c r="AH327" s="81">
        <f t="shared" si="12"/>
        <v>30.240000000000002</v>
      </c>
      <c r="AI327" s="81">
        <f t="shared" si="13"/>
        <v>38.69047619047619</v>
      </c>
      <c r="AJ327" s="12"/>
      <c r="AK327" s="6"/>
      <c r="AL327" s="28" t="str" cm="1">
        <f t="array" aca="1" ref="AL327" ca="1">IF(INDIRECT(ADDRESS(3+AM327,2,,,"var"))&lt;&gt;"Name of powder",INDIRECT(ADDRESS(3+AM327,2,,,"var")),NULL)</f>
        <v>AlMgty80</v>
      </c>
      <c r="AM327" s="17">
        <v>2</v>
      </c>
      <c r="AN327" s="12">
        <v>3</v>
      </c>
      <c r="AO327" s="61" cm="1">
        <f t="array" aca="1" ref="AO327" ca="1">IF(INDIRECT(ADDRESS(3+$AM327,3,,,"var"))&lt;&gt;"&lt;=&gt;",INDIRECT(ADDRESS(3+$AM327,3,,,"var")),NULL)</f>
        <v>0</v>
      </c>
      <c r="AP327" s="61" cm="1">
        <f t="array" aca="1" ref="AP327" ca="1">IF(INDIRECT(ADDRESS(3+$AM327,4,,,"var"))&lt;&gt;"Si",INDIRECT(ADDRESS(3+$AM327,4,,,"var")),NULL)</f>
        <v>0.09</v>
      </c>
      <c r="AQ327" s="61" t="str" cm="1">
        <f t="array" aca="1" ref="AQ327" ca="1">IF(INDIRECT(ADDRESS(3+$AM327,5,,,"var"))&lt;&gt;"&lt;=&gt;",INDIRECT(ADDRESS(3+$AM327,5,,,"var")),NULL)</f>
        <v>&lt;</v>
      </c>
      <c r="AR327" s="61" cm="1">
        <f t="array" aca="1" ref="AR327" ca="1">IF(INDIRECT(ADDRESS(3+$AM327,6,,,"var"))&lt;&gt;"Fe",INDIRECT(ADDRESS(3+$AM327,6,,,"var")),NULL)</f>
        <v>0.01</v>
      </c>
      <c r="AS327" s="61" t="str" cm="1">
        <f t="array" aca="1" ref="AS327" ca="1">IF(INDIRECT(ADDRESS(3+$AM327,7,,,"var"))&lt;&gt;"&lt;=&gt;",INDIRECT(ADDRESS(3+$AM327,7,,,"var")),NULL)</f>
        <v>&lt;</v>
      </c>
      <c r="AT327" s="61" cm="1">
        <f t="array" aca="1" ref="AT327" ca="1">IF(INDIRECT(ADDRESS(3+$AM327,8,,,"var"))&lt;&gt;"Cu",INDIRECT(ADDRESS(3+$AM327,8,,,"var")),NULL)</f>
        <v>0.01</v>
      </c>
      <c r="AU327" s="61" t="str" cm="1">
        <f t="array" aca="1" ref="AU327" ca="1">IF(INDIRECT(ADDRESS(3+$AM327,9,,,"var"))&lt;&gt;"&lt;=&gt;",INDIRECT(ADDRESS(3+$AM327,9,,,"var")),NULL)</f>
        <v>&lt;</v>
      </c>
      <c r="AV327" s="61" cm="1">
        <f t="array" aca="1" ref="AV327" ca="1">IF(INDIRECT(ADDRESS(3+$AM327,10,,,"var"))&lt;&gt;"Mn",INDIRECT(ADDRESS(3+$AM327,10,,,"var")),NULL)</f>
        <v>0.01</v>
      </c>
      <c r="AW327" s="61" cm="1">
        <f t="array" aca="1" ref="AW327" ca="1">IF(INDIRECT(ADDRESS(3+$AM327,11,,,"var"))&lt;&gt;"&lt;=&gt;",INDIRECT(ADDRESS(3+$AM327,11,,,"var")),NULL)</f>
        <v>0</v>
      </c>
      <c r="AX327" s="61" cm="1">
        <f t="array" aca="1" ref="AX327" ca="1">IF(INDIRECT(ADDRESS(3+$AM327,12,,,"var"))&lt;&gt;"Mg",INDIRECT(ADDRESS(3+$AM327,12,,,"var")),NULL)</f>
        <v>9.1999999999999993</v>
      </c>
      <c r="AY327" s="61" cm="1">
        <f t="array" aca="1" ref="AY327" ca="1">IF(INDIRECT(ADDRESS(3+$AM327,13,,,"var"))&lt;&gt;"&lt;=&gt;",INDIRECT(ADDRESS(3+$AM327,13,,,"var")),NULL)</f>
        <v>0</v>
      </c>
      <c r="AZ327" s="61" cm="1">
        <f t="array" aca="1" ref="AZ327" ca="1">IF(INDIRECT(ADDRESS(3+$AM327,14,,,"var"))&lt;&gt;"Be",INDIRECT(ADDRESS(3+$AM327,14,,,"var")),NULL)</f>
        <v>6.0000000000000001E-3</v>
      </c>
      <c r="BA327" s="61" cm="1">
        <f t="array" aca="1" ref="BA327" ca="1">IF(INDIRECT(ADDRESS(3+$AM327,15,,,"var"))&lt;&gt;"&lt;=&gt;",INDIRECT(ADDRESS(3+$AM327,15,,,"var")),NULL)</f>
        <v>0</v>
      </c>
      <c r="BB327" s="61" cm="1">
        <f t="array" aca="1" ref="BB327" ca="1">IF(INDIRECT(ADDRESS(3+$AM327,16,,,"var"))&lt;&gt;"Zn",INDIRECT(ADDRESS(3+$AM327,16,,,"var")),NULL)</f>
        <v>0.01</v>
      </c>
      <c r="BC327" s="61" cm="1">
        <f t="array" aca="1" ref="BC327" ca="1">IF(INDIRECT(ADDRESS(3+$AM327,17,,,"var"))&lt;&gt;"&lt;=&gt;",INDIRECT(ADDRESS(3+$AM327,17,,,"var")),NULL)</f>
        <v>0</v>
      </c>
      <c r="BD327" s="61" cm="1">
        <f t="array" aca="1" ref="BD327" ca="1">IF(INDIRECT(ADDRESS(3+$AM327,18,,,"var"))&lt;&gt;"Ti",INDIRECT(ADDRESS(3+$AM327,18,,,"var")),NULL)</f>
        <v>0.05</v>
      </c>
      <c r="BE327" s="64" cm="1">
        <f t="array" aca="1" ref="BE327" ca="1">IF(INDIRECT(ADDRESS(3+$AM327,19,,,"var"))&lt;&gt;"D10",INDIRECT(ADDRESS(3+$AM327,19,,,"var")),NULL)</f>
        <v>29.1</v>
      </c>
      <c r="BF327" s="64" cm="1">
        <f t="array" aca="1" ref="BF327" ca="1">IF(INDIRECT(ADDRESS(3+$AM327,20,,,"var"))&lt;&gt;"D50",INDIRECT(ADDRESS(3+$AM327,20,,,"var")),NULL)</f>
        <v>47</v>
      </c>
      <c r="BG327" s="64" cm="1">
        <f t="array" aca="1" ref="BG327" ca="1">IF(INDIRECT(ADDRESS(3+$AM327,21,,,"var"))&lt;&gt;"D90",INDIRECT(ADDRESS(3+$AM327,21,,,"var")),NULL)</f>
        <v>74.5</v>
      </c>
      <c r="BH327" s="64" cm="1">
        <f t="array" aca="1" ref="BH327" ca="1">IF(INDIRECT(ADDRESS(3+$AM327,22,,,"var"))&lt;&gt;"Carney Funnel (s/50g)",INDIRECT(ADDRESS(3+$AM327,22,,,"var")),NULL)</f>
        <v>16</v>
      </c>
      <c r="BI327" s="64" cm="1">
        <f t="array" aca="1" ref="BI327" ca="1">IF(INDIRECT(ADDRESS(3+$AM327,23,,,"var"))&lt;&gt;"Schuttdichte",INDIRECT(ADDRESS(3+$AM327,23,,,"var")),NULL)</f>
        <v>1.28</v>
      </c>
      <c r="BJ327" s="64" cm="1">
        <f t="array" aca="1" ref="BJ327" ca="1">IF(INDIRECT(ADDRESS(3+$AM327,24,,,"var"))&lt;&gt;"Klopfdichte",INDIRECT(ADDRESS(3+$AM327,24,,,"var")),NULL)</f>
        <v>1.61</v>
      </c>
      <c r="BK327" s="81" t="s">
        <v>108</v>
      </c>
      <c r="BM327" s="81"/>
      <c r="BO327"/>
    </row>
    <row r="328" spans="1:67">
      <c r="A328" s="6">
        <v>4</v>
      </c>
      <c r="B328" s="81">
        <v>15</v>
      </c>
      <c r="C328" s="81" t="str">
        <f>var!Z$3</f>
        <v>Concept Laser m2</v>
      </c>
      <c r="D328" s="81" t="str">
        <f>var!AG$3</f>
        <v>Concept Laser parameter dev.</v>
      </c>
      <c r="E328" s="6">
        <v>325</v>
      </c>
      <c r="F328" s="6">
        <v>1200</v>
      </c>
      <c r="G328" s="6">
        <v>60</v>
      </c>
      <c r="H328" s="6">
        <v>0.1</v>
      </c>
      <c r="I328" s="81"/>
      <c r="J328" s="81" t="str">
        <f>var!AD$2</f>
        <v>Density cube</v>
      </c>
      <c r="K328" s="81"/>
      <c r="L328" s="12"/>
      <c r="M328" s="81" t="str">
        <f>var!AF$2</f>
        <v>Stripes</v>
      </c>
      <c r="N328" s="6">
        <v>325</v>
      </c>
      <c r="O328" s="6">
        <v>1200</v>
      </c>
      <c r="P328" s="12"/>
      <c r="Q328" s="6">
        <v>0.05</v>
      </c>
      <c r="R328" s="6">
        <v>110</v>
      </c>
      <c r="S328" s="6">
        <v>5</v>
      </c>
      <c r="T328" s="6">
        <v>1</v>
      </c>
      <c r="U328" s="6">
        <v>79</v>
      </c>
      <c r="V328" s="6">
        <v>0.1</v>
      </c>
      <c r="W328" s="6">
        <v>80</v>
      </c>
      <c r="X328" s="6">
        <v>0.09</v>
      </c>
      <c r="Y328" s="12"/>
      <c r="Z328" s="12"/>
      <c r="AA328" s="12"/>
      <c r="AB328" s="12"/>
      <c r="AC328" s="12"/>
      <c r="AD328" s="12"/>
      <c r="AE328" s="12"/>
      <c r="AF328" s="12"/>
      <c r="AG328" s="6">
        <v>2</v>
      </c>
      <c r="AH328" s="81">
        <f t="shared" si="12"/>
        <v>25.92</v>
      </c>
      <c r="AI328" s="81">
        <f t="shared" si="13"/>
        <v>45.138888888888886</v>
      </c>
      <c r="AJ328" s="12"/>
      <c r="AK328" s="6"/>
      <c r="AL328" s="28" t="str" cm="1">
        <f t="array" aca="1" ref="AL328" ca="1">IF(INDIRECT(ADDRESS(3+AM328,2,,,"var"))&lt;&gt;"Name of powder",INDIRECT(ADDRESS(3+AM328,2,,,"var")),NULL)</f>
        <v>AlMgty80</v>
      </c>
      <c r="AM328" s="17">
        <v>2</v>
      </c>
      <c r="AN328" s="12">
        <v>3</v>
      </c>
      <c r="AO328" s="61" cm="1">
        <f t="array" aca="1" ref="AO328" ca="1">IF(INDIRECT(ADDRESS(3+$AM328,3,,,"var"))&lt;&gt;"&lt;=&gt;",INDIRECT(ADDRESS(3+$AM328,3,,,"var")),NULL)</f>
        <v>0</v>
      </c>
      <c r="AP328" s="61" cm="1">
        <f t="array" aca="1" ref="AP328" ca="1">IF(INDIRECT(ADDRESS(3+$AM328,4,,,"var"))&lt;&gt;"Si",INDIRECT(ADDRESS(3+$AM328,4,,,"var")),NULL)</f>
        <v>0.09</v>
      </c>
      <c r="AQ328" s="61" t="str" cm="1">
        <f t="array" aca="1" ref="AQ328" ca="1">IF(INDIRECT(ADDRESS(3+$AM328,5,,,"var"))&lt;&gt;"&lt;=&gt;",INDIRECT(ADDRESS(3+$AM328,5,,,"var")),NULL)</f>
        <v>&lt;</v>
      </c>
      <c r="AR328" s="61" cm="1">
        <f t="array" aca="1" ref="AR328" ca="1">IF(INDIRECT(ADDRESS(3+$AM328,6,,,"var"))&lt;&gt;"Fe",INDIRECT(ADDRESS(3+$AM328,6,,,"var")),NULL)</f>
        <v>0.01</v>
      </c>
      <c r="AS328" s="61" t="str" cm="1">
        <f t="array" aca="1" ref="AS328" ca="1">IF(INDIRECT(ADDRESS(3+$AM328,7,,,"var"))&lt;&gt;"&lt;=&gt;",INDIRECT(ADDRESS(3+$AM328,7,,,"var")),NULL)</f>
        <v>&lt;</v>
      </c>
      <c r="AT328" s="61" cm="1">
        <f t="array" aca="1" ref="AT328" ca="1">IF(INDIRECT(ADDRESS(3+$AM328,8,,,"var"))&lt;&gt;"Cu",INDIRECT(ADDRESS(3+$AM328,8,,,"var")),NULL)</f>
        <v>0.01</v>
      </c>
      <c r="AU328" s="61" t="str" cm="1">
        <f t="array" aca="1" ref="AU328" ca="1">IF(INDIRECT(ADDRESS(3+$AM328,9,,,"var"))&lt;&gt;"&lt;=&gt;",INDIRECT(ADDRESS(3+$AM328,9,,,"var")),NULL)</f>
        <v>&lt;</v>
      </c>
      <c r="AV328" s="61" cm="1">
        <f t="array" aca="1" ref="AV328" ca="1">IF(INDIRECT(ADDRESS(3+$AM328,10,,,"var"))&lt;&gt;"Mn",INDIRECT(ADDRESS(3+$AM328,10,,,"var")),NULL)</f>
        <v>0.01</v>
      </c>
      <c r="AW328" s="61" cm="1">
        <f t="array" aca="1" ref="AW328" ca="1">IF(INDIRECT(ADDRESS(3+$AM328,11,,,"var"))&lt;&gt;"&lt;=&gt;",INDIRECT(ADDRESS(3+$AM328,11,,,"var")),NULL)</f>
        <v>0</v>
      </c>
      <c r="AX328" s="61" cm="1">
        <f t="array" aca="1" ref="AX328" ca="1">IF(INDIRECT(ADDRESS(3+$AM328,12,,,"var"))&lt;&gt;"Mg",INDIRECT(ADDRESS(3+$AM328,12,,,"var")),NULL)</f>
        <v>9.1999999999999993</v>
      </c>
      <c r="AY328" s="61" cm="1">
        <f t="array" aca="1" ref="AY328" ca="1">IF(INDIRECT(ADDRESS(3+$AM328,13,,,"var"))&lt;&gt;"&lt;=&gt;",INDIRECT(ADDRESS(3+$AM328,13,,,"var")),NULL)</f>
        <v>0</v>
      </c>
      <c r="AZ328" s="61" cm="1">
        <f t="array" aca="1" ref="AZ328" ca="1">IF(INDIRECT(ADDRESS(3+$AM328,14,,,"var"))&lt;&gt;"Be",INDIRECT(ADDRESS(3+$AM328,14,,,"var")),NULL)</f>
        <v>6.0000000000000001E-3</v>
      </c>
      <c r="BA328" s="61" cm="1">
        <f t="array" aca="1" ref="BA328" ca="1">IF(INDIRECT(ADDRESS(3+$AM328,15,,,"var"))&lt;&gt;"&lt;=&gt;",INDIRECT(ADDRESS(3+$AM328,15,,,"var")),NULL)</f>
        <v>0</v>
      </c>
      <c r="BB328" s="61" cm="1">
        <f t="array" aca="1" ref="BB328" ca="1">IF(INDIRECT(ADDRESS(3+$AM328,16,,,"var"))&lt;&gt;"Zn",INDIRECT(ADDRESS(3+$AM328,16,,,"var")),NULL)</f>
        <v>0.01</v>
      </c>
      <c r="BC328" s="61" cm="1">
        <f t="array" aca="1" ref="BC328" ca="1">IF(INDIRECT(ADDRESS(3+$AM328,17,,,"var"))&lt;&gt;"&lt;=&gt;",INDIRECT(ADDRESS(3+$AM328,17,,,"var")),NULL)</f>
        <v>0</v>
      </c>
      <c r="BD328" s="61" cm="1">
        <f t="array" aca="1" ref="BD328" ca="1">IF(INDIRECT(ADDRESS(3+$AM328,18,,,"var"))&lt;&gt;"Ti",INDIRECT(ADDRESS(3+$AM328,18,,,"var")),NULL)</f>
        <v>0.05</v>
      </c>
      <c r="BE328" s="64" cm="1">
        <f t="array" aca="1" ref="BE328" ca="1">IF(INDIRECT(ADDRESS(3+$AM328,19,,,"var"))&lt;&gt;"D10",INDIRECT(ADDRESS(3+$AM328,19,,,"var")),NULL)</f>
        <v>29.1</v>
      </c>
      <c r="BF328" s="64" cm="1">
        <f t="array" aca="1" ref="BF328" ca="1">IF(INDIRECT(ADDRESS(3+$AM328,20,,,"var"))&lt;&gt;"D50",INDIRECT(ADDRESS(3+$AM328,20,,,"var")),NULL)</f>
        <v>47</v>
      </c>
      <c r="BG328" s="64" cm="1">
        <f t="array" aca="1" ref="BG328" ca="1">IF(INDIRECT(ADDRESS(3+$AM328,21,,,"var"))&lt;&gt;"D90",INDIRECT(ADDRESS(3+$AM328,21,,,"var")),NULL)</f>
        <v>74.5</v>
      </c>
      <c r="BH328" s="64" cm="1">
        <f t="array" aca="1" ref="BH328" ca="1">IF(INDIRECT(ADDRESS(3+$AM328,22,,,"var"))&lt;&gt;"Carney Funnel (s/50g)",INDIRECT(ADDRESS(3+$AM328,22,,,"var")),NULL)</f>
        <v>16</v>
      </c>
      <c r="BI328" s="64" cm="1">
        <f t="array" aca="1" ref="BI328" ca="1">IF(INDIRECT(ADDRESS(3+$AM328,23,,,"var"))&lt;&gt;"Schuttdichte",INDIRECT(ADDRESS(3+$AM328,23,,,"var")),NULL)</f>
        <v>1.28</v>
      </c>
      <c r="BJ328" s="64" cm="1">
        <f t="array" aca="1" ref="BJ328" ca="1">IF(INDIRECT(ADDRESS(3+$AM328,24,,,"var"))&lt;&gt;"Klopfdichte",INDIRECT(ADDRESS(3+$AM328,24,,,"var")),NULL)</f>
        <v>1.61</v>
      </c>
      <c r="BK328" s="81" t="s">
        <v>108</v>
      </c>
      <c r="BM328" s="81"/>
      <c r="BO328"/>
    </row>
    <row r="329" spans="1:67">
      <c r="A329" s="6">
        <v>4</v>
      </c>
      <c r="B329" s="81">
        <v>16</v>
      </c>
      <c r="C329" s="81" t="str">
        <f>var!Z$3</f>
        <v>Concept Laser m2</v>
      </c>
      <c r="D329" s="81" t="str">
        <f>var!AG$3</f>
        <v>Concept Laser parameter dev.</v>
      </c>
      <c r="E329" s="6">
        <v>325</v>
      </c>
      <c r="F329" s="6">
        <v>1000</v>
      </c>
      <c r="G329" s="6">
        <v>60</v>
      </c>
      <c r="H329" s="6">
        <v>0.1</v>
      </c>
      <c r="I329" s="81"/>
      <c r="J329" s="81" t="str">
        <f>var!AD$2</f>
        <v>Density cube</v>
      </c>
      <c r="K329" s="81"/>
      <c r="L329" s="12"/>
      <c r="M329" s="81" t="str">
        <f>var!AF$2</f>
        <v>Stripes</v>
      </c>
      <c r="N329" s="6">
        <v>325</v>
      </c>
      <c r="O329" s="6">
        <v>1000</v>
      </c>
      <c r="P329" s="12"/>
      <c r="Q329" s="6">
        <v>0.05</v>
      </c>
      <c r="R329" s="6">
        <v>110</v>
      </c>
      <c r="S329" s="6">
        <v>5</v>
      </c>
      <c r="T329" s="6">
        <v>1</v>
      </c>
      <c r="U329" s="6">
        <v>79</v>
      </c>
      <c r="V329" s="6">
        <v>0.1</v>
      </c>
      <c r="W329" s="6">
        <v>80</v>
      </c>
      <c r="X329" s="6">
        <v>0.09</v>
      </c>
      <c r="Y329" s="12"/>
      <c r="Z329" s="12"/>
      <c r="AA329" s="12"/>
      <c r="AB329" s="12"/>
      <c r="AC329" s="12"/>
      <c r="AD329" s="12"/>
      <c r="AE329" s="12"/>
      <c r="AF329" s="12"/>
      <c r="AG329" s="6">
        <v>2</v>
      </c>
      <c r="AH329" s="81">
        <f t="shared" si="12"/>
        <v>21.6</v>
      </c>
      <c r="AI329" s="81">
        <f t="shared" si="13"/>
        <v>54.166666666666664</v>
      </c>
      <c r="AJ329" s="12"/>
      <c r="AK329" s="6"/>
      <c r="AL329" s="28" t="str" cm="1">
        <f t="array" aca="1" ref="AL329" ca="1">IF(INDIRECT(ADDRESS(3+AM329,2,,,"var"))&lt;&gt;"Name of powder",INDIRECT(ADDRESS(3+AM329,2,,,"var")),NULL)</f>
        <v>AlMgty80</v>
      </c>
      <c r="AM329" s="17">
        <v>2</v>
      </c>
      <c r="AN329" s="12">
        <v>3</v>
      </c>
      <c r="AO329" s="61" cm="1">
        <f t="array" aca="1" ref="AO329" ca="1">IF(INDIRECT(ADDRESS(3+$AM329,3,,,"var"))&lt;&gt;"&lt;=&gt;",INDIRECT(ADDRESS(3+$AM329,3,,,"var")),NULL)</f>
        <v>0</v>
      </c>
      <c r="AP329" s="61" cm="1">
        <f t="array" aca="1" ref="AP329" ca="1">IF(INDIRECT(ADDRESS(3+$AM329,4,,,"var"))&lt;&gt;"Si",INDIRECT(ADDRESS(3+$AM329,4,,,"var")),NULL)</f>
        <v>0.09</v>
      </c>
      <c r="AQ329" s="61" t="str" cm="1">
        <f t="array" aca="1" ref="AQ329" ca="1">IF(INDIRECT(ADDRESS(3+$AM329,5,,,"var"))&lt;&gt;"&lt;=&gt;",INDIRECT(ADDRESS(3+$AM329,5,,,"var")),NULL)</f>
        <v>&lt;</v>
      </c>
      <c r="AR329" s="61" cm="1">
        <f t="array" aca="1" ref="AR329" ca="1">IF(INDIRECT(ADDRESS(3+$AM329,6,,,"var"))&lt;&gt;"Fe",INDIRECT(ADDRESS(3+$AM329,6,,,"var")),NULL)</f>
        <v>0.01</v>
      </c>
      <c r="AS329" s="61" t="str" cm="1">
        <f t="array" aca="1" ref="AS329" ca="1">IF(INDIRECT(ADDRESS(3+$AM329,7,,,"var"))&lt;&gt;"&lt;=&gt;",INDIRECT(ADDRESS(3+$AM329,7,,,"var")),NULL)</f>
        <v>&lt;</v>
      </c>
      <c r="AT329" s="61" cm="1">
        <f t="array" aca="1" ref="AT329" ca="1">IF(INDIRECT(ADDRESS(3+$AM329,8,,,"var"))&lt;&gt;"Cu",INDIRECT(ADDRESS(3+$AM329,8,,,"var")),NULL)</f>
        <v>0.01</v>
      </c>
      <c r="AU329" s="61" t="str" cm="1">
        <f t="array" aca="1" ref="AU329" ca="1">IF(INDIRECT(ADDRESS(3+$AM329,9,,,"var"))&lt;&gt;"&lt;=&gt;",INDIRECT(ADDRESS(3+$AM329,9,,,"var")),NULL)</f>
        <v>&lt;</v>
      </c>
      <c r="AV329" s="61" cm="1">
        <f t="array" aca="1" ref="AV329" ca="1">IF(INDIRECT(ADDRESS(3+$AM329,10,,,"var"))&lt;&gt;"Mn",INDIRECT(ADDRESS(3+$AM329,10,,,"var")),NULL)</f>
        <v>0.01</v>
      </c>
      <c r="AW329" s="61" cm="1">
        <f t="array" aca="1" ref="AW329" ca="1">IF(INDIRECT(ADDRESS(3+$AM329,11,,,"var"))&lt;&gt;"&lt;=&gt;",INDIRECT(ADDRESS(3+$AM329,11,,,"var")),NULL)</f>
        <v>0</v>
      </c>
      <c r="AX329" s="61" cm="1">
        <f t="array" aca="1" ref="AX329" ca="1">IF(INDIRECT(ADDRESS(3+$AM329,12,,,"var"))&lt;&gt;"Mg",INDIRECT(ADDRESS(3+$AM329,12,,,"var")),NULL)</f>
        <v>9.1999999999999993</v>
      </c>
      <c r="AY329" s="61" cm="1">
        <f t="array" aca="1" ref="AY329" ca="1">IF(INDIRECT(ADDRESS(3+$AM329,13,,,"var"))&lt;&gt;"&lt;=&gt;",INDIRECT(ADDRESS(3+$AM329,13,,,"var")),NULL)</f>
        <v>0</v>
      </c>
      <c r="AZ329" s="61" cm="1">
        <f t="array" aca="1" ref="AZ329" ca="1">IF(INDIRECT(ADDRESS(3+$AM329,14,,,"var"))&lt;&gt;"Be",INDIRECT(ADDRESS(3+$AM329,14,,,"var")),NULL)</f>
        <v>6.0000000000000001E-3</v>
      </c>
      <c r="BA329" s="61" cm="1">
        <f t="array" aca="1" ref="BA329" ca="1">IF(INDIRECT(ADDRESS(3+$AM329,15,,,"var"))&lt;&gt;"&lt;=&gt;",INDIRECT(ADDRESS(3+$AM329,15,,,"var")),NULL)</f>
        <v>0</v>
      </c>
      <c r="BB329" s="61" cm="1">
        <f t="array" aca="1" ref="BB329" ca="1">IF(INDIRECT(ADDRESS(3+$AM329,16,,,"var"))&lt;&gt;"Zn",INDIRECT(ADDRESS(3+$AM329,16,,,"var")),NULL)</f>
        <v>0.01</v>
      </c>
      <c r="BC329" s="61" cm="1">
        <f t="array" aca="1" ref="BC329" ca="1">IF(INDIRECT(ADDRESS(3+$AM329,17,,,"var"))&lt;&gt;"&lt;=&gt;",INDIRECT(ADDRESS(3+$AM329,17,,,"var")),NULL)</f>
        <v>0</v>
      </c>
      <c r="BD329" s="61" cm="1">
        <f t="array" aca="1" ref="BD329" ca="1">IF(INDIRECT(ADDRESS(3+$AM329,18,,,"var"))&lt;&gt;"Ti",INDIRECT(ADDRESS(3+$AM329,18,,,"var")),NULL)</f>
        <v>0.05</v>
      </c>
      <c r="BE329" s="64" cm="1">
        <f t="array" aca="1" ref="BE329" ca="1">IF(INDIRECT(ADDRESS(3+$AM329,19,,,"var"))&lt;&gt;"D10",INDIRECT(ADDRESS(3+$AM329,19,,,"var")),NULL)</f>
        <v>29.1</v>
      </c>
      <c r="BF329" s="64" cm="1">
        <f t="array" aca="1" ref="BF329" ca="1">IF(INDIRECT(ADDRESS(3+$AM329,20,,,"var"))&lt;&gt;"D50",INDIRECT(ADDRESS(3+$AM329,20,,,"var")),NULL)</f>
        <v>47</v>
      </c>
      <c r="BG329" s="64" cm="1">
        <f t="array" aca="1" ref="BG329" ca="1">IF(INDIRECT(ADDRESS(3+$AM329,21,,,"var"))&lt;&gt;"D90",INDIRECT(ADDRESS(3+$AM329,21,,,"var")),NULL)</f>
        <v>74.5</v>
      </c>
      <c r="BH329" s="64" cm="1">
        <f t="array" aca="1" ref="BH329" ca="1">IF(INDIRECT(ADDRESS(3+$AM329,22,,,"var"))&lt;&gt;"Carney Funnel (s/50g)",INDIRECT(ADDRESS(3+$AM329,22,,,"var")),NULL)</f>
        <v>16</v>
      </c>
      <c r="BI329" s="64" cm="1">
        <f t="array" aca="1" ref="BI329" ca="1">IF(INDIRECT(ADDRESS(3+$AM329,23,,,"var"))&lt;&gt;"Schuttdichte",INDIRECT(ADDRESS(3+$AM329,23,,,"var")),NULL)</f>
        <v>1.28</v>
      </c>
      <c r="BJ329" s="64" cm="1">
        <f t="array" aca="1" ref="BJ329" ca="1">IF(INDIRECT(ADDRESS(3+$AM329,24,,,"var"))&lt;&gt;"Klopfdichte",INDIRECT(ADDRESS(3+$AM329,24,,,"var")),NULL)</f>
        <v>1.61</v>
      </c>
      <c r="BK329" s="81" t="s">
        <v>108</v>
      </c>
      <c r="BM329" s="81"/>
      <c r="BO329"/>
    </row>
    <row r="330" spans="1:67">
      <c r="A330" s="6">
        <v>4</v>
      </c>
      <c r="B330" s="81">
        <v>17</v>
      </c>
      <c r="C330" s="81" t="str">
        <f>var!Z$3</f>
        <v>Concept Laser m2</v>
      </c>
      <c r="D330" s="81" t="str">
        <f>var!AG$3</f>
        <v>Concept Laser parameter dev.</v>
      </c>
      <c r="E330" s="6">
        <v>275</v>
      </c>
      <c r="F330" s="6">
        <v>1700</v>
      </c>
      <c r="G330" s="6">
        <v>60</v>
      </c>
      <c r="H330" s="6">
        <v>0.08</v>
      </c>
      <c r="I330" s="81"/>
      <c r="J330" s="81" t="str">
        <f>var!AD$2</f>
        <v>Density cube</v>
      </c>
      <c r="K330" s="81"/>
      <c r="L330" s="12"/>
      <c r="M330" s="81" t="str">
        <f>var!AF$2</f>
        <v>Stripes</v>
      </c>
      <c r="N330" s="6">
        <v>275</v>
      </c>
      <c r="O330" s="6">
        <v>1700</v>
      </c>
      <c r="P330" s="12"/>
      <c r="Q330" s="6">
        <v>0.05</v>
      </c>
      <c r="R330" s="6">
        <v>80</v>
      </c>
      <c r="S330" s="6">
        <v>5</v>
      </c>
      <c r="T330" s="6">
        <v>1</v>
      </c>
      <c r="U330" s="6">
        <v>79</v>
      </c>
      <c r="V330" s="6">
        <v>0.1</v>
      </c>
      <c r="W330" s="6">
        <v>80</v>
      </c>
      <c r="X330" s="6">
        <v>0.09</v>
      </c>
      <c r="Y330" s="12"/>
      <c r="Z330" s="12"/>
      <c r="AA330" s="12"/>
      <c r="AB330" s="12"/>
      <c r="AC330" s="12"/>
      <c r="AD330" s="12"/>
      <c r="AE330" s="12"/>
      <c r="AF330" s="12"/>
      <c r="AG330" s="6">
        <v>3</v>
      </c>
      <c r="AH330" s="81">
        <f t="shared" si="12"/>
        <v>29.376000000000001</v>
      </c>
      <c r="AI330" s="81">
        <f t="shared" si="13"/>
        <v>33.700980392156865</v>
      </c>
      <c r="AJ330" s="12"/>
      <c r="AK330" s="6"/>
      <c r="AL330" s="28" t="str" cm="1">
        <f t="array" aca="1" ref="AL330" ca="1">IF(INDIRECT(ADDRESS(3+AM330,2,,,"var"))&lt;&gt;"Name of powder",INDIRECT(ADDRESS(3+AM330,2,,,"var")),NULL)</f>
        <v>AlMgty80</v>
      </c>
      <c r="AM330" s="17">
        <v>2</v>
      </c>
      <c r="AN330" s="12">
        <v>3</v>
      </c>
      <c r="AO330" s="61" cm="1">
        <f t="array" aca="1" ref="AO330" ca="1">IF(INDIRECT(ADDRESS(3+$AM330,3,,,"var"))&lt;&gt;"&lt;=&gt;",INDIRECT(ADDRESS(3+$AM330,3,,,"var")),NULL)</f>
        <v>0</v>
      </c>
      <c r="AP330" s="61" cm="1">
        <f t="array" aca="1" ref="AP330" ca="1">IF(INDIRECT(ADDRESS(3+$AM330,4,,,"var"))&lt;&gt;"Si",INDIRECT(ADDRESS(3+$AM330,4,,,"var")),NULL)</f>
        <v>0.09</v>
      </c>
      <c r="AQ330" s="61" t="str" cm="1">
        <f t="array" aca="1" ref="AQ330" ca="1">IF(INDIRECT(ADDRESS(3+$AM330,5,,,"var"))&lt;&gt;"&lt;=&gt;",INDIRECT(ADDRESS(3+$AM330,5,,,"var")),NULL)</f>
        <v>&lt;</v>
      </c>
      <c r="AR330" s="61" cm="1">
        <f t="array" aca="1" ref="AR330" ca="1">IF(INDIRECT(ADDRESS(3+$AM330,6,,,"var"))&lt;&gt;"Fe",INDIRECT(ADDRESS(3+$AM330,6,,,"var")),NULL)</f>
        <v>0.01</v>
      </c>
      <c r="AS330" s="61" t="str" cm="1">
        <f t="array" aca="1" ref="AS330" ca="1">IF(INDIRECT(ADDRESS(3+$AM330,7,,,"var"))&lt;&gt;"&lt;=&gt;",INDIRECT(ADDRESS(3+$AM330,7,,,"var")),NULL)</f>
        <v>&lt;</v>
      </c>
      <c r="AT330" s="61" cm="1">
        <f t="array" aca="1" ref="AT330" ca="1">IF(INDIRECT(ADDRESS(3+$AM330,8,,,"var"))&lt;&gt;"Cu",INDIRECT(ADDRESS(3+$AM330,8,,,"var")),NULL)</f>
        <v>0.01</v>
      </c>
      <c r="AU330" s="61" t="str" cm="1">
        <f t="array" aca="1" ref="AU330" ca="1">IF(INDIRECT(ADDRESS(3+$AM330,9,,,"var"))&lt;&gt;"&lt;=&gt;",INDIRECT(ADDRESS(3+$AM330,9,,,"var")),NULL)</f>
        <v>&lt;</v>
      </c>
      <c r="AV330" s="61" cm="1">
        <f t="array" aca="1" ref="AV330" ca="1">IF(INDIRECT(ADDRESS(3+$AM330,10,,,"var"))&lt;&gt;"Mn",INDIRECT(ADDRESS(3+$AM330,10,,,"var")),NULL)</f>
        <v>0.01</v>
      </c>
      <c r="AW330" s="61" cm="1">
        <f t="array" aca="1" ref="AW330" ca="1">IF(INDIRECT(ADDRESS(3+$AM330,11,,,"var"))&lt;&gt;"&lt;=&gt;",INDIRECT(ADDRESS(3+$AM330,11,,,"var")),NULL)</f>
        <v>0</v>
      </c>
      <c r="AX330" s="61" cm="1">
        <f t="array" aca="1" ref="AX330" ca="1">IF(INDIRECT(ADDRESS(3+$AM330,12,,,"var"))&lt;&gt;"Mg",INDIRECT(ADDRESS(3+$AM330,12,,,"var")),NULL)</f>
        <v>9.1999999999999993</v>
      </c>
      <c r="AY330" s="61" cm="1">
        <f t="array" aca="1" ref="AY330" ca="1">IF(INDIRECT(ADDRESS(3+$AM330,13,,,"var"))&lt;&gt;"&lt;=&gt;",INDIRECT(ADDRESS(3+$AM330,13,,,"var")),NULL)</f>
        <v>0</v>
      </c>
      <c r="AZ330" s="61" cm="1">
        <f t="array" aca="1" ref="AZ330" ca="1">IF(INDIRECT(ADDRESS(3+$AM330,14,,,"var"))&lt;&gt;"Be",INDIRECT(ADDRESS(3+$AM330,14,,,"var")),NULL)</f>
        <v>6.0000000000000001E-3</v>
      </c>
      <c r="BA330" s="61" cm="1">
        <f t="array" aca="1" ref="BA330" ca="1">IF(INDIRECT(ADDRESS(3+$AM330,15,,,"var"))&lt;&gt;"&lt;=&gt;",INDIRECT(ADDRESS(3+$AM330,15,,,"var")),NULL)</f>
        <v>0</v>
      </c>
      <c r="BB330" s="61" cm="1">
        <f t="array" aca="1" ref="BB330" ca="1">IF(INDIRECT(ADDRESS(3+$AM330,16,,,"var"))&lt;&gt;"Zn",INDIRECT(ADDRESS(3+$AM330,16,,,"var")),NULL)</f>
        <v>0.01</v>
      </c>
      <c r="BC330" s="61" cm="1">
        <f t="array" aca="1" ref="BC330" ca="1">IF(INDIRECT(ADDRESS(3+$AM330,17,,,"var"))&lt;&gt;"&lt;=&gt;",INDIRECT(ADDRESS(3+$AM330,17,,,"var")),NULL)</f>
        <v>0</v>
      </c>
      <c r="BD330" s="61" cm="1">
        <f t="array" aca="1" ref="BD330" ca="1">IF(INDIRECT(ADDRESS(3+$AM330,18,,,"var"))&lt;&gt;"Ti",INDIRECT(ADDRESS(3+$AM330,18,,,"var")),NULL)</f>
        <v>0.05</v>
      </c>
      <c r="BE330" s="64" cm="1">
        <f t="array" aca="1" ref="BE330" ca="1">IF(INDIRECT(ADDRESS(3+$AM330,19,,,"var"))&lt;&gt;"D10",INDIRECT(ADDRESS(3+$AM330,19,,,"var")),NULL)</f>
        <v>29.1</v>
      </c>
      <c r="BF330" s="64" cm="1">
        <f t="array" aca="1" ref="BF330" ca="1">IF(INDIRECT(ADDRESS(3+$AM330,20,,,"var"))&lt;&gt;"D50",INDIRECT(ADDRESS(3+$AM330,20,,,"var")),NULL)</f>
        <v>47</v>
      </c>
      <c r="BG330" s="64" cm="1">
        <f t="array" aca="1" ref="BG330" ca="1">IF(INDIRECT(ADDRESS(3+$AM330,21,,,"var"))&lt;&gt;"D90",INDIRECT(ADDRESS(3+$AM330,21,,,"var")),NULL)</f>
        <v>74.5</v>
      </c>
      <c r="BH330" s="64" cm="1">
        <f t="array" aca="1" ref="BH330" ca="1">IF(INDIRECT(ADDRESS(3+$AM330,22,,,"var"))&lt;&gt;"Carney Funnel (s/50g)",INDIRECT(ADDRESS(3+$AM330,22,,,"var")),NULL)</f>
        <v>16</v>
      </c>
      <c r="BI330" s="64" cm="1">
        <f t="array" aca="1" ref="BI330" ca="1">IF(INDIRECT(ADDRESS(3+$AM330,23,,,"var"))&lt;&gt;"Schuttdichte",INDIRECT(ADDRESS(3+$AM330,23,,,"var")),NULL)</f>
        <v>1.28</v>
      </c>
      <c r="BJ330" s="64" cm="1">
        <f t="array" aca="1" ref="BJ330" ca="1">IF(INDIRECT(ADDRESS(3+$AM330,24,,,"var"))&lt;&gt;"Klopfdichte",INDIRECT(ADDRESS(3+$AM330,24,,,"var")),NULL)</f>
        <v>1.61</v>
      </c>
      <c r="BK330" s="81" t="s">
        <v>108</v>
      </c>
      <c r="BM330" s="65"/>
      <c r="BO330"/>
    </row>
    <row r="331" spans="1:67">
      <c r="A331" s="6">
        <v>4</v>
      </c>
      <c r="B331" s="81">
        <v>18</v>
      </c>
      <c r="C331" s="81" t="str">
        <f>var!Z$3</f>
        <v>Concept Laser m2</v>
      </c>
      <c r="D331" s="81" t="str">
        <f>var!AG$3</f>
        <v>Concept Laser parameter dev.</v>
      </c>
      <c r="E331" s="6">
        <v>275</v>
      </c>
      <c r="F331" s="6">
        <v>1500</v>
      </c>
      <c r="G331" s="6">
        <v>60</v>
      </c>
      <c r="H331" s="6">
        <v>0.08</v>
      </c>
      <c r="I331" s="81"/>
      <c r="J331" s="81" t="str">
        <f>var!AD$2</f>
        <v>Density cube</v>
      </c>
      <c r="K331" s="81"/>
      <c r="L331" s="12"/>
      <c r="M331" s="81" t="str">
        <f>var!AF$2</f>
        <v>Stripes</v>
      </c>
      <c r="N331" s="6">
        <v>275</v>
      </c>
      <c r="O331" s="6">
        <v>1500</v>
      </c>
      <c r="P331" s="12"/>
      <c r="Q331" s="6">
        <v>0.05</v>
      </c>
      <c r="R331" s="6">
        <v>80</v>
      </c>
      <c r="S331" s="6">
        <v>5</v>
      </c>
      <c r="T331" s="6">
        <v>1</v>
      </c>
      <c r="U331" s="6">
        <v>79</v>
      </c>
      <c r="V331" s="6">
        <v>0.1</v>
      </c>
      <c r="W331" s="6">
        <v>80</v>
      </c>
      <c r="X331" s="6">
        <v>0.09</v>
      </c>
      <c r="Y331" s="12"/>
      <c r="Z331" s="12"/>
      <c r="AA331" s="12"/>
      <c r="AB331" s="12"/>
      <c r="AC331" s="12"/>
      <c r="AD331" s="12"/>
      <c r="AE331" s="12"/>
      <c r="AF331" s="12"/>
      <c r="AG331" s="6">
        <v>3</v>
      </c>
      <c r="AH331" s="81">
        <f t="shared" si="12"/>
        <v>25.92</v>
      </c>
      <c r="AI331" s="81">
        <f t="shared" si="13"/>
        <v>38.194444444444443</v>
      </c>
      <c r="AJ331" s="12"/>
      <c r="AK331" s="6"/>
      <c r="AL331" s="28" t="str" cm="1">
        <f t="array" aca="1" ref="AL331" ca="1">IF(INDIRECT(ADDRESS(3+AM331,2,,,"var"))&lt;&gt;"Name of powder",INDIRECT(ADDRESS(3+AM331,2,,,"var")),NULL)</f>
        <v>AlMgty80</v>
      </c>
      <c r="AM331" s="17">
        <v>2</v>
      </c>
      <c r="AN331" s="12">
        <v>3</v>
      </c>
      <c r="AO331" s="61" cm="1">
        <f t="array" aca="1" ref="AO331" ca="1">IF(INDIRECT(ADDRESS(3+$AM331,3,,,"var"))&lt;&gt;"&lt;=&gt;",INDIRECT(ADDRESS(3+$AM331,3,,,"var")),NULL)</f>
        <v>0</v>
      </c>
      <c r="AP331" s="61" cm="1">
        <f t="array" aca="1" ref="AP331" ca="1">IF(INDIRECT(ADDRESS(3+$AM331,4,,,"var"))&lt;&gt;"Si",INDIRECT(ADDRESS(3+$AM331,4,,,"var")),NULL)</f>
        <v>0.09</v>
      </c>
      <c r="AQ331" s="61" t="str" cm="1">
        <f t="array" aca="1" ref="AQ331" ca="1">IF(INDIRECT(ADDRESS(3+$AM331,5,,,"var"))&lt;&gt;"&lt;=&gt;",INDIRECT(ADDRESS(3+$AM331,5,,,"var")),NULL)</f>
        <v>&lt;</v>
      </c>
      <c r="AR331" s="61" cm="1">
        <f t="array" aca="1" ref="AR331" ca="1">IF(INDIRECT(ADDRESS(3+$AM331,6,,,"var"))&lt;&gt;"Fe",INDIRECT(ADDRESS(3+$AM331,6,,,"var")),NULL)</f>
        <v>0.01</v>
      </c>
      <c r="AS331" s="61" t="str" cm="1">
        <f t="array" aca="1" ref="AS331" ca="1">IF(INDIRECT(ADDRESS(3+$AM331,7,,,"var"))&lt;&gt;"&lt;=&gt;",INDIRECT(ADDRESS(3+$AM331,7,,,"var")),NULL)</f>
        <v>&lt;</v>
      </c>
      <c r="AT331" s="61" cm="1">
        <f t="array" aca="1" ref="AT331" ca="1">IF(INDIRECT(ADDRESS(3+$AM331,8,,,"var"))&lt;&gt;"Cu",INDIRECT(ADDRESS(3+$AM331,8,,,"var")),NULL)</f>
        <v>0.01</v>
      </c>
      <c r="AU331" s="61" t="str" cm="1">
        <f t="array" aca="1" ref="AU331" ca="1">IF(INDIRECT(ADDRESS(3+$AM331,9,,,"var"))&lt;&gt;"&lt;=&gt;",INDIRECT(ADDRESS(3+$AM331,9,,,"var")),NULL)</f>
        <v>&lt;</v>
      </c>
      <c r="AV331" s="61" cm="1">
        <f t="array" aca="1" ref="AV331" ca="1">IF(INDIRECT(ADDRESS(3+$AM331,10,,,"var"))&lt;&gt;"Mn",INDIRECT(ADDRESS(3+$AM331,10,,,"var")),NULL)</f>
        <v>0.01</v>
      </c>
      <c r="AW331" s="61" cm="1">
        <f t="array" aca="1" ref="AW331" ca="1">IF(INDIRECT(ADDRESS(3+$AM331,11,,,"var"))&lt;&gt;"&lt;=&gt;",INDIRECT(ADDRESS(3+$AM331,11,,,"var")),NULL)</f>
        <v>0</v>
      </c>
      <c r="AX331" s="61" cm="1">
        <f t="array" aca="1" ref="AX331" ca="1">IF(INDIRECT(ADDRESS(3+$AM331,12,,,"var"))&lt;&gt;"Mg",INDIRECT(ADDRESS(3+$AM331,12,,,"var")),NULL)</f>
        <v>9.1999999999999993</v>
      </c>
      <c r="AY331" s="61" cm="1">
        <f t="array" aca="1" ref="AY331" ca="1">IF(INDIRECT(ADDRESS(3+$AM331,13,,,"var"))&lt;&gt;"&lt;=&gt;",INDIRECT(ADDRESS(3+$AM331,13,,,"var")),NULL)</f>
        <v>0</v>
      </c>
      <c r="AZ331" s="61" cm="1">
        <f t="array" aca="1" ref="AZ331" ca="1">IF(INDIRECT(ADDRESS(3+$AM331,14,,,"var"))&lt;&gt;"Be",INDIRECT(ADDRESS(3+$AM331,14,,,"var")),NULL)</f>
        <v>6.0000000000000001E-3</v>
      </c>
      <c r="BA331" s="61" cm="1">
        <f t="array" aca="1" ref="BA331" ca="1">IF(INDIRECT(ADDRESS(3+$AM331,15,,,"var"))&lt;&gt;"&lt;=&gt;",INDIRECT(ADDRESS(3+$AM331,15,,,"var")),NULL)</f>
        <v>0</v>
      </c>
      <c r="BB331" s="61" cm="1">
        <f t="array" aca="1" ref="BB331" ca="1">IF(INDIRECT(ADDRESS(3+$AM331,16,,,"var"))&lt;&gt;"Zn",INDIRECT(ADDRESS(3+$AM331,16,,,"var")),NULL)</f>
        <v>0.01</v>
      </c>
      <c r="BC331" s="61" cm="1">
        <f t="array" aca="1" ref="BC331" ca="1">IF(INDIRECT(ADDRESS(3+$AM331,17,,,"var"))&lt;&gt;"&lt;=&gt;",INDIRECT(ADDRESS(3+$AM331,17,,,"var")),NULL)</f>
        <v>0</v>
      </c>
      <c r="BD331" s="61" cm="1">
        <f t="array" aca="1" ref="BD331" ca="1">IF(INDIRECT(ADDRESS(3+$AM331,18,,,"var"))&lt;&gt;"Ti",INDIRECT(ADDRESS(3+$AM331,18,,,"var")),NULL)</f>
        <v>0.05</v>
      </c>
      <c r="BE331" s="64" cm="1">
        <f t="array" aca="1" ref="BE331" ca="1">IF(INDIRECT(ADDRESS(3+$AM331,19,,,"var"))&lt;&gt;"D10",INDIRECT(ADDRESS(3+$AM331,19,,,"var")),NULL)</f>
        <v>29.1</v>
      </c>
      <c r="BF331" s="64" cm="1">
        <f t="array" aca="1" ref="BF331" ca="1">IF(INDIRECT(ADDRESS(3+$AM331,20,,,"var"))&lt;&gt;"D50",INDIRECT(ADDRESS(3+$AM331,20,,,"var")),NULL)</f>
        <v>47</v>
      </c>
      <c r="BG331" s="64" cm="1">
        <f t="array" aca="1" ref="BG331" ca="1">IF(INDIRECT(ADDRESS(3+$AM331,21,,,"var"))&lt;&gt;"D90",INDIRECT(ADDRESS(3+$AM331,21,,,"var")),NULL)</f>
        <v>74.5</v>
      </c>
      <c r="BH331" s="64" cm="1">
        <f t="array" aca="1" ref="BH331" ca="1">IF(INDIRECT(ADDRESS(3+$AM331,22,,,"var"))&lt;&gt;"Carney Funnel (s/50g)",INDIRECT(ADDRESS(3+$AM331,22,,,"var")),NULL)</f>
        <v>16</v>
      </c>
      <c r="BI331" s="64" cm="1">
        <f t="array" aca="1" ref="BI331" ca="1">IF(INDIRECT(ADDRESS(3+$AM331,23,,,"var"))&lt;&gt;"Schuttdichte",INDIRECT(ADDRESS(3+$AM331,23,,,"var")),NULL)</f>
        <v>1.28</v>
      </c>
      <c r="BJ331" s="64" cm="1">
        <f t="array" aca="1" ref="BJ331" ca="1">IF(INDIRECT(ADDRESS(3+$AM331,24,,,"var"))&lt;&gt;"Klopfdichte",INDIRECT(ADDRESS(3+$AM331,24,,,"var")),NULL)</f>
        <v>1.61</v>
      </c>
      <c r="BK331" s="81" t="s">
        <v>108</v>
      </c>
      <c r="BM331" s="81"/>
      <c r="BO331"/>
    </row>
    <row r="332" spans="1:67">
      <c r="A332" s="6">
        <v>4</v>
      </c>
      <c r="B332" s="81">
        <v>19</v>
      </c>
      <c r="C332" s="81" t="str">
        <f>var!Z$3</f>
        <v>Concept Laser m2</v>
      </c>
      <c r="D332" s="81" t="str">
        <f>var!AG$3</f>
        <v>Concept Laser parameter dev.</v>
      </c>
      <c r="E332" s="6">
        <v>275</v>
      </c>
      <c r="F332" s="6">
        <v>1300</v>
      </c>
      <c r="G332" s="6">
        <v>60</v>
      </c>
      <c r="H332" s="6">
        <v>0.08</v>
      </c>
      <c r="I332" s="81"/>
      <c r="J332" s="81" t="str">
        <f>var!AD$2</f>
        <v>Density cube</v>
      </c>
      <c r="K332" s="81"/>
      <c r="L332" s="12"/>
      <c r="M332" s="81" t="str">
        <f>var!AF$2</f>
        <v>Stripes</v>
      </c>
      <c r="N332" s="6">
        <v>275</v>
      </c>
      <c r="O332" s="6">
        <v>1300</v>
      </c>
      <c r="P332" s="12"/>
      <c r="Q332" s="6">
        <v>0.05</v>
      </c>
      <c r="R332" s="6">
        <v>80</v>
      </c>
      <c r="S332" s="6">
        <v>5</v>
      </c>
      <c r="T332" s="6">
        <v>1</v>
      </c>
      <c r="U332" s="6">
        <v>79</v>
      </c>
      <c r="V332" s="6">
        <v>0.1</v>
      </c>
      <c r="W332" s="6">
        <v>80</v>
      </c>
      <c r="X332" s="6">
        <v>0.09</v>
      </c>
      <c r="Y332" s="12"/>
      <c r="Z332" s="12"/>
      <c r="AA332" s="12"/>
      <c r="AB332" s="12"/>
      <c r="AC332" s="12"/>
      <c r="AD332" s="12"/>
      <c r="AE332" s="12"/>
      <c r="AF332" s="12"/>
      <c r="AG332" s="6">
        <v>3</v>
      </c>
      <c r="AH332" s="81">
        <f t="shared" si="12"/>
        <v>22.464000000000002</v>
      </c>
      <c r="AI332" s="81">
        <f t="shared" si="13"/>
        <v>44.070512820512818</v>
      </c>
      <c r="AJ332" s="12"/>
      <c r="AK332" s="6"/>
      <c r="AL332" s="28" t="str" cm="1">
        <f t="array" aca="1" ref="AL332" ca="1">IF(INDIRECT(ADDRESS(3+AM332,2,,,"var"))&lt;&gt;"Name of powder",INDIRECT(ADDRESS(3+AM332,2,,,"var")),NULL)</f>
        <v>AlMgty80</v>
      </c>
      <c r="AM332" s="17">
        <v>2</v>
      </c>
      <c r="AN332" s="12">
        <v>3</v>
      </c>
      <c r="AO332" s="61" cm="1">
        <f t="array" aca="1" ref="AO332" ca="1">IF(INDIRECT(ADDRESS(3+$AM332,3,,,"var"))&lt;&gt;"&lt;=&gt;",INDIRECT(ADDRESS(3+$AM332,3,,,"var")),NULL)</f>
        <v>0</v>
      </c>
      <c r="AP332" s="61" cm="1">
        <f t="array" aca="1" ref="AP332" ca="1">IF(INDIRECT(ADDRESS(3+$AM332,4,,,"var"))&lt;&gt;"Si",INDIRECT(ADDRESS(3+$AM332,4,,,"var")),NULL)</f>
        <v>0.09</v>
      </c>
      <c r="AQ332" s="61" t="str" cm="1">
        <f t="array" aca="1" ref="AQ332" ca="1">IF(INDIRECT(ADDRESS(3+$AM332,5,,,"var"))&lt;&gt;"&lt;=&gt;",INDIRECT(ADDRESS(3+$AM332,5,,,"var")),NULL)</f>
        <v>&lt;</v>
      </c>
      <c r="AR332" s="61" cm="1">
        <f t="array" aca="1" ref="AR332" ca="1">IF(INDIRECT(ADDRESS(3+$AM332,6,,,"var"))&lt;&gt;"Fe",INDIRECT(ADDRESS(3+$AM332,6,,,"var")),NULL)</f>
        <v>0.01</v>
      </c>
      <c r="AS332" s="61" t="str" cm="1">
        <f t="array" aca="1" ref="AS332" ca="1">IF(INDIRECT(ADDRESS(3+$AM332,7,,,"var"))&lt;&gt;"&lt;=&gt;",INDIRECT(ADDRESS(3+$AM332,7,,,"var")),NULL)</f>
        <v>&lt;</v>
      </c>
      <c r="AT332" s="61" cm="1">
        <f t="array" aca="1" ref="AT332" ca="1">IF(INDIRECT(ADDRESS(3+$AM332,8,,,"var"))&lt;&gt;"Cu",INDIRECT(ADDRESS(3+$AM332,8,,,"var")),NULL)</f>
        <v>0.01</v>
      </c>
      <c r="AU332" s="61" t="str" cm="1">
        <f t="array" aca="1" ref="AU332" ca="1">IF(INDIRECT(ADDRESS(3+$AM332,9,,,"var"))&lt;&gt;"&lt;=&gt;",INDIRECT(ADDRESS(3+$AM332,9,,,"var")),NULL)</f>
        <v>&lt;</v>
      </c>
      <c r="AV332" s="61" cm="1">
        <f t="array" aca="1" ref="AV332" ca="1">IF(INDIRECT(ADDRESS(3+$AM332,10,,,"var"))&lt;&gt;"Mn",INDIRECT(ADDRESS(3+$AM332,10,,,"var")),NULL)</f>
        <v>0.01</v>
      </c>
      <c r="AW332" s="61" cm="1">
        <f t="array" aca="1" ref="AW332" ca="1">IF(INDIRECT(ADDRESS(3+$AM332,11,,,"var"))&lt;&gt;"&lt;=&gt;",INDIRECT(ADDRESS(3+$AM332,11,,,"var")),NULL)</f>
        <v>0</v>
      </c>
      <c r="AX332" s="61" cm="1">
        <f t="array" aca="1" ref="AX332" ca="1">IF(INDIRECT(ADDRESS(3+$AM332,12,,,"var"))&lt;&gt;"Mg",INDIRECT(ADDRESS(3+$AM332,12,,,"var")),NULL)</f>
        <v>9.1999999999999993</v>
      </c>
      <c r="AY332" s="61" cm="1">
        <f t="array" aca="1" ref="AY332" ca="1">IF(INDIRECT(ADDRESS(3+$AM332,13,,,"var"))&lt;&gt;"&lt;=&gt;",INDIRECT(ADDRESS(3+$AM332,13,,,"var")),NULL)</f>
        <v>0</v>
      </c>
      <c r="AZ332" s="61" cm="1">
        <f t="array" aca="1" ref="AZ332" ca="1">IF(INDIRECT(ADDRESS(3+$AM332,14,,,"var"))&lt;&gt;"Be",INDIRECT(ADDRESS(3+$AM332,14,,,"var")),NULL)</f>
        <v>6.0000000000000001E-3</v>
      </c>
      <c r="BA332" s="61" cm="1">
        <f t="array" aca="1" ref="BA332" ca="1">IF(INDIRECT(ADDRESS(3+$AM332,15,,,"var"))&lt;&gt;"&lt;=&gt;",INDIRECT(ADDRESS(3+$AM332,15,,,"var")),NULL)</f>
        <v>0</v>
      </c>
      <c r="BB332" s="61" cm="1">
        <f t="array" aca="1" ref="BB332" ca="1">IF(INDIRECT(ADDRESS(3+$AM332,16,,,"var"))&lt;&gt;"Zn",INDIRECT(ADDRESS(3+$AM332,16,,,"var")),NULL)</f>
        <v>0.01</v>
      </c>
      <c r="BC332" s="61" cm="1">
        <f t="array" aca="1" ref="BC332" ca="1">IF(INDIRECT(ADDRESS(3+$AM332,17,,,"var"))&lt;&gt;"&lt;=&gt;",INDIRECT(ADDRESS(3+$AM332,17,,,"var")),NULL)</f>
        <v>0</v>
      </c>
      <c r="BD332" s="61" cm="1">
        <f t="array" aca="1" ref="BD332" ca="1">IF(INDIRECT(ADDRESS(3+$AM332,18,,,"var"))&lt;&gt;"Ti",INDIRECT(ADDRESS(3+$AM332,18,,,"var")),NULL)</f>
        <v>0.05</v>
      </c>
      <c r="BE332" s="64" cm="1">
        <f t="array" aca="1" ref="BE332" ca="1">IF(INDIRECT(ADDRESS(3+$AM332,19,,,"var"))&lt;&gt;"D10",INDIRECT(ADDRESS(3+$AM332,19,,,"var")),NULL)</f>
        <v>29.1</v>
      </c>
      <c r="BF332" s="64" cm="1">
        <f t="array" aca="1" ref="BF332" ca="1">IF(INDIRECT(ADDRESS(3+$AM332,20,,,"var"))&lt;&gt;"D50",INDIRECT(ADDRESS(3+$AM332,20,,,"var")),NULL)</f>
        <v>47</v>
      </c>
      <c r="BG332" s="64" cm="1">
        <f t="array" aca="1" ref="BG332" ca="1">IF(INDIRECT(ADDRESS(3+$AM332,21,,,"var"))&lt;&gt;"D90",INDIRECT(ADDRESS(3+$AM332,21,,,"var")),NULL)</f>
        <v>74.5</v>
      </c>
      <c r="BH332" s="64" cm="1">
        <f t="array" aca="1" ref="BH332" ca="1">IF(INDIRECT(ADDRESS(3+$AM332,22,,,"var"))&lt;&gt;"Carney Funnel (s/50g)",INDIRECT(ADDRESS(3+$AM332,22,,,"var")),NULL)</f>
        <v>16</v>
      </c>
      <c r="BI332" s="64" cm="1">
        <f t="array" aca="1" ref="BI332" ca="1">IF(INDIRECT(ADDRESS(3+$AM332,23,,,"var"))&lt;&gt;"Schuttdichte",INDIRECT(ADDRESS(3+$AM332,23,,,"var")),NULL)</f>
        <v>1.28</v>
      </c>
      <c r="BJ332" s="64" cm="1">
        <f t="array" aca="1" ref="BJ332" ca="1">IF(INDIRECT(ADDRESS(3+$AM332,24,,,"var"))&lt;&gt;"Klopfdichte",INDIRECT(ADDRESS(3+$AM332,24,,,"var")),NULL)</f>
        <v>1.61</v>
      </c>
      <c r="BK332" s="81" t="s">
        <v>108</v>
      </c>
      <c r="BM332" s="81"/>
      <c r="BO332"/>
    </row>
    <row r="333" spans="1:67">
      <c r="A333" s="6">
        <v>4</v>
      </c>
      <c r="B333" s="81">
        <v>20</v>
      </c>
      <c r="C333" s="81" t="str">
        <f>var!Z$3</f>
        <v>Concept Laser m2</v>
      </c>
      <c r="D333" s="81" t="str">
        <f>var!AG$3</f>
        <v>Concept Laser parameter dev.</v>
      </c>
      <c r="E333" s="6">
        <v>275</v>
      </c>
      <c r="F333" s="6">
        <v>1100</v>
      </c>
      <c r="G333" s="6">
        <v>60</v>
      </c>
      <c r="H333" s="6">
        <v>0.08</v>
      </c>
      <c r="I333" s="81"/>
      <c r="J333" s="81" t="str">
        <f>var!AD$2</f>
        <v>Density cube</v>
      </c>
      <c r="K333" s="81"/>
      <c r="L333" s="12"/>
      <c r="M333" s="28" t="str">
        <f>var!AF$2</f>
        <v>Stripes</v>
      </c>
      <c r="N333" s="6">
        <v>275</v>
      </c>
      <c r="O333" s="6">
        <v>1100</v>
      </c>
      <c r="P333" s="12"/>
      <c r="Q333" s="6">
        <v>0.05</v>
      </c>
      <c r="R333" s="6">
        <v>80</v>
      </c>
      <c r="S333" s="6">
        <v>5</v>
      </c>
      <c r="T333" s="6">
        <v>1</v>
      </c>
      <c r="U333" s="6">
        <v>79</v>
      </c>
      <c r="V333" s="6">
        <v>0.1</v>
      </c>
      <c r="W333" s="6">
        <v>80</v>
      </c>
      <c r="X333" s="6">
        <v>0.09</v>
      </c>
      <c r="Y333" s="12"/>
      <c r="Z333" s="12"/>
      <c r="AA333" s="12"/>
      <c r="AB333" s="12"/>
      <c r="AC333" s="12"/>
      <c r="AD333" s="12"/>
      <c r="AE333" s="12"/>
      <c r="AF333" s="12"/>
      <c r="AG333" s="6">
        <v>3</v>
      </c>
      <c r="AH333" s="23">
        <f t="shared" si="12"/>
        <v>19.008000000000003</v>
      </c>
      <c r="AI333" s="23">
        <f t="shared" si="13"/>
        <v>52.083333333333329</v>
      </c>
      <c r="AJ333" s="12"/>
      <c r="AK333" s="6"/>
      <c r="AL333" s="28" t="str" cm="1">
        <f t="array" aca="1" ref="AL333" ca="1">IF(INDIRECT(ADDRESS(3+AM333,2,,,"var"))&lt;&gt;"Name of powder",INDIRECT(ADDRESS(3+AM333,2,,,"var")),NULL)</f>
        <v>AlMgty80</v>
      </c>
      <c r="AM333" s="17">
        <v>2</v>
      </c>
      <c r="AN333" s="12">
        <v>3</v>
      </c>
      <c r="AO333" s="61" cm="1">
        <f t="array" aca="1" ref="AO333" ca="1">IF(INDIRECT(ADDRESS(3+$AM333,3,,,"var"))&lt;&gt;"&lt;=&gt;",INDIRECT(ADDRESS(3+$AM333,3,,,"var")),NULL)</f>
        <v>0</v>
      </c>
      <c r="AP333" s="61" cm="1">
        <f t="array" aca="1" ref="AP333" ca="1">IF(INDIRECT(ADDRESS(3+$AM333,4,,,"var"))&lt;&gt;"Si",INDIRECT(ADDRESS(3+$AM333,4,,,"var")),NULL)</f>
        <v>0.09</v>
      </c>
      <c r="AQ333" s="61" t="str" cm="1">
        <f t="array" aca="1" ref="AQ333" ca="1">IF(INDIRECT(ADDRESS(3+$AM333,5,,,"var"))&lt;&gt;"&lt;=&gt;",INDIRECT(ADDRESS(3+$AM333,5,,,"var")),NULL)</f>
        <v>&lt;</v>
      </c>
      <c r="AR333" s="61" cm="1">
        <f t="array" aca="1" ref="AR333" ca="1">IF(INDIRECT(ADDRESS(3+$AM333,6,,,"var"))&lt;&gt;"Fe",INDIRECT(ADDRESS(3+$AM333,6,,,"var")),NULL)</f>
        <v>0.01</v>
      </c>
      <c r="AS333" s="61" t="str" cm="1">
        <f t="array" aca="1" ref="AS333" ca="1">IF(INDIRECT(ADDRESS(3+$AM333,7,,,"var"))&lt;&gt;"&lt;=&gt;",INDIRECT(ADDRESS(3+$AM333,7,,,"var")),NULL)</f>
        <v>&lt;</v>
      </c>
      <c r="AT333" s="61" cm="1">
        <f t="array" aca="1" ref="AT333" ca="1">IF(INDIRECT(ADDRESS(3+$AM333,8,,,"var"))&lt;&gt;"Cu",INDIRECT(ADDRESS(3+$AM333,8,,,"var")),NULL)</f>
        <v>0.01</v>
      </c>
      <c r="AU333" s="61" t="str" cm="1">
        <f t="array" aca="1" ref="AU333" ca="1">IF(INDIRECT(ADDRESS(3+$AM333,9,,,"var"))&lt;&gt;"&lt;=&gt;",INDIRECT(ADDRESS(3+$AM333,9,,,"var")),NULL)</f>
        <v>&lt;</v>
      </c>
      <c r="AV333" s="61" cm="1">
        <f t="array" aca="1" ref="AV333" ca="1">IF(INDIRECT(ADDRESS(3+$AM333,10,,,"var"))&lt;&gt;"Mn",INDIRECT(ADDRESS(3+$AM333,10,,,"var")),NULL)</f>
        <v>0.01</v>
      </c>
      <c r="AW333" s="61" cm="1">
        <f t="array" aca="1" ref="AW333" ca="1">IF(INDIRECT(ADDRESS(3+$AM333,11,,,"var"))&lt;&gt;"&lt;=&gt;",INDIRECT(ADDRESS(3+$AM333,11,,,"var")),NULL)</f>
        <v>0</v>
      </c>
      <c r="AX333" s="61" cm="1">
        <f t="array" aca="1" ref="AX333" ca="1">IF(INDIRECT(ADDRESS(3+$AM333,12,,,"var"))&lt;&gt;"Mg",INDIRECT(ADDRESS(3+$AM333,12,,,"var")),NULL)</f>
        <v>9.1999999999999993</v>
      </c>
      <c r="AY333" s="61" cm="1">
        <f t="array" aca="1" ref="AY333" ca="1">IF(INDIRECT(ADDRESS(3+$AM333,13,,,"var"))&lt;&gt;"&lt;=&gt;",INDIRECT(ADDRESS(3+$AM333,13,,,"var")),NULL)</f>
        <v>0</v>
      </c>
      <c r="AZ333" s="61" cm="1">
        <f t="array" aca="1" ref="AZ333" ca="1">IF(INDIRECT(ADDRESS(3+$AM333,14,,,"var"))&lt;&gt;"Be",INDIRECT(ADDRESS(3+$AM333,14,,,"var")),NULL)</f>
        <v>6.0000000000000001E-3</v>
      </c>
      <c r="BA333" s="61" cm="1">
        <f t="array" aca="1" ref="BA333" ca="1">IF(INDIRECT(ADDRESS(3+$AM333,15,,,"var"))&lt;&gt;"&lt;=&gt;",INDIRECT(ADDRESS(3+$AM333,15,,,"var")),NULL)</f>
        <v>0</v>
      </c>
      <c r="BB333" s="61" cm="1">
        <f t="array" aca="1" ref="BB333" ca="1">IF(INDIRECT(ADDRESS(3+$AM333,16,,,"var"))&lt;&gt;"Zn",INDIRECT(ADDRESS(3+$AM333,16,,,"var")),NULL)</f>
        <v>0.01</v>
      </c>
      <c r="BC333" s="61" cm="1">
        <f t="array" aca="1" ref="BC333" ca="1">IF(INDIRECT(ADDRESS(3+$AM333,17,,,"var"))&lt;&gt;"&lt;=&gt;",INDIRECT(ADDRESS(3+$AM333,17,,,"var")),NULL)</f>
        <v>0</v>
      </c>
      <c r="BD333" s="61" cm="1">
        <f t="array" aca="1" ref="BD333" ca="1">IF(INDIRECT(ADDRESS(3+$AM333,18,,,"var"))&lt;&gt;"Ti",INDIRECT(ADDRESS(3+$AM333,18,,,"var")),NULL)</f>
        <v>0.05</v>
      </c>
      <c r="BE333" s="64" cm="1">
        <f t="array" aca="1" ref="BE333" ca="1">IF(INDIRECT(ADDRESS(3+$AM333,19,,,"var"))&lt;&gt;"D10",INDIRECT(ADDRESS(3+$AM333,19,,,"var")),NULL)</f>
        <v>29.1</v>
      </c>
      <c r="BF333" s="64" cm="1">
        <f t="array" aca="1" ref="BF333" ca="1">IF(INDIRECT(ADDRESS(3+$AM333,20,,,"var"))&lt;&gt;"D50",INDIRECT(ADDRESS(3+$AM333,20,,,"var")),NULL)</f>
        <v>47</v>
      </c>
      <c r="BG333" s="64" cm="1">
        <f t="array" aca="1" ref="BG333" ca="1">IF(INDIRECT(ADDRESS(3+$AM333,21,,,"var"))&lt;&gt;"D90",INDIRECT(ADDRESS(3+$AM333,21,,,"var")),NULL)</f>
        <v>74.5</v>
      </c>
      <c r="BH333" s="64" cm="1">
        <f t="array" aca="1" ref="BH333" ca="1">IF(INDIRECT(ADDRESS(3+$AM333,22,,,"var"))&lt;&gt;"Carney Funnel (s/50g)",INDIRECT(ADDRESS(3+$AM333,22,,,"var")),NULL)</f>
        <v>16</v>
      </c>
      <c r="BI333" s="64" cm="1">
        <f t="array" aca="1" ref="BI333" ca="1">IF(INDIRECT(ADDRESS(3+$AM333,23,,,"var"))&lt;&gt;"Schuttdichte",INDIRECT(ADDRESS(3+$AM333,23,,,"var")),NULL)</f>
        <v>1.28</v>
      </c>
      <c r="BJ333" s="64" cm="1">
        <f t="array" aca="1" ref="BJ333" ca="1">IF(INDIRECT(ADDRESS(3+$AM333,24,,,"var"))&lt;&gt;"Klopfdichte",INDIRECT(ADDRESS(3+$AM333,24,,,"var")),NULL)</f>
        <v>1.61</v>
      </c>
      <c r="BK333" s="81" t="s">
        <v>108</v>
      </c>
      <c r="BM333" s="65"/>
      <c r="BO333"/>
    </row>
    <row r="334" spans="1:67">
      <c r="A334" s="6">
        <v>4</v>
      </c>
      <c r="B334" s="81">
        <v>21</v>
      </c>
      <c r="C334" s="81" t="str">
        <f>var!Z$3</f>
        <v>Concept Laser m2</v>
      </c>
      <c r="D334" s="81" t="str">
        <f>var!AG$3</f>
        <v>Concept Laser parameter dev.</v>
      </c>
      <c r="E334" s="6">
        <v>275</v>
      </c>
      <c r="F334" s="6">
        <v>900</v>
      </c>
      <c r="G334" s="6">
        <v>60</v>
      </c>
      <c r="H334" s="6">
        <v>0.08</v>
      </c>
      <c r="I334" s="81"/>
      <c r="J334" s="81" t="str">
        <f>var!AD$2</f>
        <v>Density cube</v>
      </c>
      <c r="K334" s="81"/>
      <c r="L334" s="12"/>
      <c r="M334" s="81" t="str">
        <f>var!AF$2</f>
        <v>Stripes</v>
      </c>
      <c r="N334" s="6">
        <v>275</v>
      </c>
      <c r="O334" s="6">
        <v>900</v>
      </c>
      <c r="P334" s="12"/>
      <c r="Q334" s="6">
        <v>0.05</v>
      </c>
      <c r="R334" s="6">
        <v>80</v>
      </c>
      <c r="S334" s="6">
        <v>5</v>
      </c>
      <c r="T334" s="6">
        <v>1</v>
      </c>
      <c r="U334" s="6">
        <v>79</v>
      </c>
      <c r="V334" s="6">
        <v>0.1</v>
      </c>
      <c r="W334" s="6">
        <v>80</v>
      </c>
      <c r="X334" s="6">
        <v>0.09</v>
      </c>
      <c r="Y334" s="12"/>
      <c r="Z334" s="12"/>
      <c r="AA334" s="12"/>
      <c r="AB334" s="12"/>
      <c r="AC334" s="12"/>
      <c r="AD334" s="12"/>
      <c r="AE334" s="12"/>
      <c r="AF334" s="12"/>
      <c r="AG334" s="6">
        <v>4</v>
      </c>
      <c r="AH334" s="81">
        <f t="shared" si="12"/>
        <v>15.552000000000001</v>
      </c>
      <c r="AI334" s="81">
        <f t="shared" si="13"/>
        <v>63.657407407407405</v>
      </c>
      <c r="AJ334" s="12"/>
      <c r="AK334" s="6"/>
      <c r="AL334" s="28" t="str" cm="1">
        <f t="array" aca="1" ref="AL334" ca="1">IF(INDIRECT(ADDRESS(3+AM334,2,,,"var"))&lt;&gt;"Name of powder",INDIRECT(ADDRESS(3+AM334,2,,,"var")),NULL)</f>
        <v>AlMgty80</v>
      </c>
      <c r="AM334" s="17">
        <v>2</v>
      </c>
      <c r="AN334" s="12">
        <v>3</v>
      </c>
      <c r="AO334" s="61" cm="1">
        <f t="array" aca="1" ref="AO334" ca="1">IF(INDIRECT(ADDRESS(3+$AM334,3,,,"var"))&lt;&gt;"&lt;=&gt;",INDIRECT(ADDRESS(3+$AM334,3,,,"var")),NULL)</f>
        <v>0</v>
      </c>
      <c r="AP334" s="61" cm="1">
        <f t="array" aca="1" ref="AP334" ca="1">IF(INDIRECT(ADDRESS(3+$AM334,4,,,"var"))&lt;&gt;"Si",INDIRECT(ADDRESS(3+$AM334,4,,,"var")),NULL)</f>
        <v>0.09</v>
      </c>
      <c r="AQ334" s="61" t="str" cm="1">
        <f t="array" aca="1" ref="AQ334" ca="1">IF(INDIRECT(ADDRESS(3+$AM334,5,,,"var"))&lt;&gt;"&lt;=&gt;",INDIRECT(ADDRESS(3+$AM334,5,,,"var")),NULL)</f>
        <v>&lt;</v>
      </c>
      <c r="AR334" s="61" cm="1">
        <f t="array" aca="1" ref="AR334" ca="1">IF(INDIRECT(ADDRESS(3+$AM334,6,,,"var"))&lt;&gt;"Fe",INDIRECT(ADDRESS(3+$AM334,6,,,"var")),NULL)</f>
        <v>0.01</v>
      </c>
      <c r="AS334" s="61" t="str" cm="1">
        <f t="array" aca="1" ref="AS334" ca="1">IF(INDIRECT(ADDRESS(3+$AM334,7,,,"var"))&lt;&gt;"&lt;=&gt;",INDIRECT(ADDRESS(3+$AM334,7,,,"var")),NULL)</f>
        <v>&lt;</v>
      </c>
      <c r="AT334" s="61" cm="1">
        <f t="array" aca="1" ref="AT334" ca="1">IF(INDIRECT(ADDRESS(3+$AM334,8,,,"var"))&lt;&gt;"Cu",INDIRECT(ADDRESS(3+$AM334,8,,,"var")),NULL)</f>
        <v>0.01</v>
      </c>
      <c r="AU334" s="61" t="str" cm="1">
        <f t="array" aca="1" ref="AU334" ca="1">IF(INDIRECT(ADDRESS(3+$AM334,9,,,"var"))&lt;&gt;"&lt;=&gt;",INDIRECT(ADDRESS(3+$AM334,9,,,"var")),NULL)</f>
        <v>&lt;</v>
      </c>
      <c r="AV334" s="61" cm="1">
        <f t="array" aca="1" ref="AV334" ca="1">IF(INDIRECT(ADDRESS(3+$AM334,10,,,"var"))&lt;&gt;"Mn",INDIRECT(ADDRESS(3+$AM334,10,,,"var")),NULL)</f>
        <v>0.01</v>
      </c>
      <c r="AW334" s="61" cm="1">
        <f t="array" aca="1" ref="AW334" ca="1">IF(INDIRECT(ADDRESS(3+$AM334,11,,,"var"))&lt;&gt;"&lt;=&gt;",INDIRECT(ADDRESS(3+$AM334,11,,,"var")),NULL)</f>
        <v>0</v>
      </c>
      <c r="AX334" s="61" cm="1">
        <f t="array" aca="1" ref="AX334" ca="1">IF(INDIRECT(ADDRESS(3+$AM334,12,,,"var"))&lt;&gt;"Mg",INDIRECT(ADDRESS(3+$AM334,12,,,"var")),NULL)</f>
        <v>9.1999999999999993</v>
      </c>
      <c r="AY334" s="61" cm="1">
        <f t="array" aca="1" ref="AY334" ca="1">IF(INDIRECT(ADDRESS(3+$AM334,13,,,"var"))&lt;&gt;"&lt;=&gt;",INDIRECT(ADDRESS(3+$AM334,13,,,"var")),NULL)</f>
        <v>0</v>
      </c>
      <c r="AZ334" s="61" cm="1">
        <f t="array" aca="1" ref="AZ334" ca="1">IF(INDIRECT(ADDRESS(3+$AM334,14,,,"var"))&lt;&gt;"Be",INDIRECT(ADDRESS(3+$AM334,14,,,"var")),NULL)</f>
        <v>6.0000000000000001E-3</v>
      </c>
      <c r="BA334" s="61" cm="1">
        <f t="array" aca="1" ref="BA334" ca="1">IF(INDIRECT(ADDRESS(3+$AM334,15,,,"var"))&lt;&gt;"&lt;=&gt;",INDIRECT(ADDRESS(3+$AM334,15,,,"var")),NULL)</f>
        <v>0</v>
      </c>
      <c r="BB334" s="61" cm="1">
        <f t="array" aca="1" ref="BB334" ca="1">IF(INDIRECT(ADDRESS(3+$AM334,16,,,"var"))&lt;&gt;"Zn",INDIRECT(ADDRESS(3+$AM334,16,,,"var")),NULL)</f>
        <v>0.01</v>
      </c>
      <c r="BC334" s="61" cm="1">
        <f t="array" aca="1" ref="BC334" ca="1">IF(INDIRECT(ADDRESS(3+$AM334,17,,,"var"))&lt;&gt;"&lt;=&gt;",INDIRECT(ADDRESS(3+$AM334,17,,,"var")),NULL)</f>
        <v>0</v>
      </c>
      <c r="BD334" s="61" cm="1">
        <f t="array" aca="1" ref="BD334" ca="1">IF(INDIRECT(ADDRESS(3+$AM334,18,,,"var"))&lt;&gt;"Ti",INDIRECT(ADDRESS(3+$AM334,18,,,"var")),NULL)</f>
        <v>0.05</v>
      </c>
      <c r="BE334" s="64" cm="1">
        <f t="array" aca="1" ref="BE334" ca="1">IF(INDIRECT(ADDRESS(3+$AM334,19,,,"var"))&lt;&gt;"D10",INDIRECT(ADDRESS(3+$AM334,19,,,"var")),NULL)</f>
        <v>29.1</v>
      </c>
      <c r="BF334" s="64" cm="1">
        <f t="array" aca="1" ref="BF334" ca="1">IF(INDIRECT(ADDRESS(3+$AM334,20,,,"var"))&lt;&gt;"D50",INDIRECT(ADDRESS(3+$AM334,20,,,"var")),NULL)</f>
        <v>47</v>
      </c>
      <c r="BG334" s="64" cm="1">
        <f t="array" aca="1" ref="BG334" ca="1">IF(INDIRECT(ADDRESS(3+$AM334,21,,,"var"))&lt;&gt;"D90",INDIRECT(ADDRESS(3+$AM334,21,,,"var")),NULL)</f>
        <v>74.5</v>
      </c>
      <c r="BH334" s="64" cm="1">
        <f t="array" aca="1" ref="BH334" ca="1">IF(INDIRECT(ADDRESS(3+$AM334,22,,,"var"))&lt;&gt;"Carney Funnel (s/50g)",INDIRECT(ADDRESS(3+$AM334,22,,,"var")),NULL)</f>
        <v>16</v>
      </c>
      <c r="BI334" s="64" cm="1">
        <f t="array" aca="1" ref="BI334" ca="1">IF(INDIRECT(ADDRESS(3+$AM334,23,,,"var"))&lt;&gt;"Schuttdichte",INDIRECT(ADDRESS(3+$AM334,23,,,"var")),NULL)</f>
        <v>1.28</v>
      </c>
      <c r="BJ334" s="64" cm="1">
        <f t="array" aca="1" ref="BJ334" ca="1">IF(INDIRECT(ADDRESS(3+$AM334,24,,,"var"))&lt;&gt;"Klopfdichte",INDIRECT(ADDRESS(3+$AM334,24,,,"var")),NULL)</f>
        <v>1.61</v>
      </c>
      <c r="BK334" s="81" t="s">
        <v>108</v>
      </c>
      <c r="BM334" s="65"/>
      <c r="BO334"/>
    </row>
    <row r="335" spans="1:67">
      <c r="A335" s="6">
        <v>4</v>
      </c>
      <c r="B335" s="81">
        <v>22</v>
      </c>
      <c r="C335" s="81" t="str">
        <f>var!Z$3</f>
        <v>Concept Laser m2</v>
      </c>
      <c r="D335" s="81" t="str">
        <f>var!AG$3</f>
        <v>Concept Laser parameter dev.</v>
      </c>
      <c r="E335" s="6">
        <v>275</v>
      </c>
      <c r="F335" s="6">
        <v>1700</v>
      </c>
      <c r="G335" s="6">
        <v>60</v>
      </c>
      <c r="H335" s="6">
        <v>0.08</v>
      </c>
      <c r="I335" s="81"/>
      <c r="J335" s="81" t="str">
        <f>var!AD$2</f>
        <v>Density cube</v>
      </c>
      <c r="K335" s="81"/>
      <c r="L335" s="12"/>
      <c r="M335" s="81" t="str">
        <f>var!AF$2</f>
        <v>Stripes</v>
      </c>
      <c r="N335" s="6">
        <v>275</v>
      </c>
      <c r="O335" s="6">
        <v>1700</v>
      </c>
      <c r="P335" s="12"/>
      <c r="Q335" s="6">
        <v>0.05</v>
      </c>
      <c r="R335" s="6">
        <v>110</v>
      </c>
      <c r="S335" s="6">
        <v>5</v>
      </c>
      <c r="T335" s="6">
        <v>1</v>
      </c>
      <c r="U335" s="6">
        <v>79</v>
      </c>
      <c r="V335" s="6">
        <v>0.1</v>
      </c>
      <c r="W335" s="6">
        <v>80</v>
      </c>
      <c r="X335" s="6">
        <v>0.09</v>
      </c>
      <c r="Y335" s="12"/>
      <c r="Z335" s="12"/>
      <c r="AA335" s="12"/>
      <c r="AB335" s="12"/>
      <c r="AC335" s="12"/>
      <c r="AD335" s="12"/>
      <c r="AE335" s="12"/>
      <c r="AF335" s="12"/>
      <c r="AG335" s="6">
        <v>2</v>
      </c>
      <c r="AH335" s="81">
        <f t="shared" si="12"/>
        <v>29.376000000000001</v>
      </c>
      <c r="AI335" s="81">
        <f t="shared" si="13"/>
        <v>33.700980392156865</v>
      </c>
      <c r="AJ335" s="12"/>
      <c r="AK335" s="6"/>
      <c r="AL335" s="28" t="str" cm="1">
        <f t="array" aca="1" ref="AL335" ca="1">IF(INDIRECT(ADDRESS(3+AM335,2,,,"var"))&lt;&gt;"Name of powder",INDIRECT(ADDRESS(3+AM335,2,,,"var")),NULL)</f>
        <v>AlMgty80</v>
      </c>
      <c r="AM335" s="17">
        <v>2</v>
      </c>
      <c r="AN335" s="12">
        <v>3</v>
      </c>
      <c r="AO335" s="61" cm="1">
        <f t="array" aca="1" ref="AO335" ca="1">IF(INDIRECT(ADDRESS(3+$AM335,3,,,"var"))&lt;&gt;"&lt;=&gt;",INDIRECT(ADDRESS(3+$AM335,3,,,"var")),NULL)</f>
        <v>0</v>
      </c>
      <c r="AP335" s="61" cm="1">
        <f t="array" aca="1" ref="AP335" ca="1">IF(INDIRECT(ADDRESS(3+$AM335,4,,,"var"))&lt;&gt;"Si",INDIRECT(ADDRESS(3+$AM335,4,,,"var")),NULL)</f>
        <v>0.09</v>
      </c>
      <c r="AQ335" s="61" t="str" cm="1">
        <f t="array" aca="1" ref="AQ335" ca="1">IF(INDIRECT(ADDRESS(3+$AM335,5,,,"var"))&lt;&gt;"&lt;=&gt;",INDIRECT(ADDRESS(3+$AM335,5,,,"var")),NULL)</f>
        <v>&lt;</v>
      </c>
      <c r="AR335" s="61" cm="1">
        <f t="array" aca="1" ref="AR335" ca="1">IF(INDIRECT(ADDRESS(3+$AM335,6,,,"var"))&lt;&gt;"Fe",INDIRECT(ADDRESS(3+$AM335,6,,,"var")),NULL)</f>
        <v>0.01</v>
      </c>
      <c r="AS335" s="61" t="str" cm="1">
        <f t="array" aca="1" ref="AS335" ca="1">IF(INDIRECT(ADDRESS(3+$AM335,7,,,"var"))&lt;&gt;"&lt;=&gt;",INDIRECT(ADDRESS(3+$AM335,7,,,"var")),NULL)</f>
        <v>&lt;</v>
      </c>
      <c r="AT335" s="61" cm="1">
        <f t="array" aca="1" ref="AT335" ca="1">IF(INDIRECT(ADDRESS(3+$AM335,8,,,"var"))&lt;&gt;"Cu",INDIRECT(ADDRESS(3+$AM335,8,,,"var")),NULL)</f>
        <v>0.01</v>
      </c>
      <c r="AU335" s="61" t="str" cm="1">
        <f t="array" aca="1" ref="AU335" ca="1">IF(INDIRECT(ADDRESS(3+$AM335,9,,,"var"))&lt;&gt;"&lt;=&gt;",INDIRECT(ADDRESS(3+$AM335,9,,,"var")),NULL)</f>
        <v>&lt;</v>
      </c>
      <c r="AV335" s="61" cm="1">
        <f t="array" aca="1" ref="AV335" ca="1">IF(INDIRECT(ADDRESS(3+$AM335,10,,,"var"))&lt;&gt;"Mn",INDIRECT(ADDRESS(3+$AM335,10,,,"var")),NULL)</f>
        <v>0.01</v>
      </c>
      <c r="AW335" s="61" cm="1">
        <f t="array" aca="1" ref="AW335" ca="1">IF(INDIRECT(ADDRESS(3+$AM335,11,,,"var"))&lt;&gt;"&lt;=&gt;",INDIRECT(ADDRESS(3+$AM335,11,,,"var")),NULL)</f>
        <v>0</v>
      </c>
      <c r="AX335" s="61" cm="1">
        <f t="array" aca="1" ref="AX335" ca="1">IF(INDIRECT(ADDRESS(3+$AM335,12,,,"var"))&lt;&gt;"Mg",INDIRECT(ADDRESS(3+$AM335,12,,,"var")),NULL)</f>
        <v>9.1999999999999993</v>
      </c>
      <c r="AY335" s="61" cm="1">
        <f t="array" aca="1" ref="AY335" ca="1">IF(INDIRECT(ADDRESS(3+$AM335,13,,,"var"))&lt;&gt;"&lt;=&gt;",INDIRECT(ADDRESS(3+$AM335,13,,,"var")),NULL)</f>
        <v>0</v>
      </c>
      <c r="AZ335" s="61" cm="1">
        <f t="array" aca="1" ref="AZ335" ca="1">IF(INDIRECT(ADDRESS(3+$AM335,14,,,"var"))&lt;&gt;"Be",INDIRECT(ADDRESS(3+$AM335,14,,,"var")),NULL)</f>
        <v>6.0000000000000001E-3</v>
      </c>
      <c r="BA335" s="61" cm="1">
        <f t="array" aca="1" ref="BA335" ca="1">IF(INDIRECT(ADDRESS(3+$AM335,15,,,"var"))&lt;&gt;"&lt;=&gt;",INDIRECT(ADDRESS(3+$AM335,15,,,"var")),NULL)</f>
        <v>0</v>
      </c>
      <c r="BB335" s="61" cm="1">
        <f t="array" aca="1" ref="BB335" ca="1">IF(INDIRECT(ADDRESS(3+$AM335,16,,,"var"))&lt;&gt;"Zn",INDIRECT(ADDRESS(3+$AM335,16,,,"var")),NULL)</f>
        <v>0.01</v>
      </c>
      <c r="BC335" s="61" cm="1">
        <f t="array" aca="1" ref="BC335" ca="1">IF(INDIRECT(ADDRESS(3+$AM335,17,,,"var"))&lt;&gt;"&lt;=&gt;",INDIRECT(ADDRESS(3+$AM335,17,,,"var")),NULL)</f>
        <v>0</v>
      </c>
      <c r="BD335" s="61" cm="1">
        <f t="array" aca="1" ref="BD335" ca="1">IF(INDIRECT(ADDRESS(3+$AM335,18,,,"var"))&lt;&gt;"Ti",INDIRECT(ADDRESS(3+$AM335,18,,,"var")),NULL)</f>
        <v>0.05</v>
      </c>
      <c r="BE335" s="64" cm="1">
        <f t="array" aca="1" ref="BE335" ca="1">IF(INDIRECT(ADDRESS(3+$AM335,19,,,"var"))&lt;&gt;"D10",INDIRECT(ADDRESS(3+$AM335,19,,,"var")),NULL)</f>
        <v>29.1</v>
      </c>
      <c r="BF335" s="64" cm="1">
        <f t="array" aca="1" ref="BF335" ca="1">IF(INDIRECT(ADDRESS(3+$AM335,20,,,"var"))&lt;&gt;"D50",INDIRECT(ADDRESS(3+$AM335,20,,,"var")),NULL)</f>
        <v>47</v>
      </c>
      <c r="BG335" s="64" cm="1">
        <f t="array" aca="1" ref="BG335" ca="1">IF(INDIRECT(ADDRESS(3+$AM335,21,,,"var"))&lt;&gt;"D90",INDIRECT(ADDRESS(3+$AM335,21,,,"var")),NULL)</f>
        <v>74.5</v>
      </c>
      <c r="BH335" s="64" cm="1">
        <f t="array" aca="1" ref="BH335" ca="1">IF(INDIRECT(ADDRESS(3+$AM335,22,,,"var"))&lt;&gt;"Carney Funnel (s/50g)",INDIRECT(ADDRESS(3+$AM335,22,,,"var")),NULL)</f>
        <v>16</v>
      </c>
      <c r="BI335" s="64" cm="1">
        <f t="array" aca="1" ref="BI335" ca="1">IF(INDIRECT(ADDRESS(3+$AM335,23,,,"var"))&lt;&gt;"Schuttdichte",INDIRECT(ADDRESS(3+$AM335,23,,,"var")),NULL)</f>
        <v>1.28</v>
      </c>
      <c r="BJ335" s="64" cm="1">
        <f t="array" aca="1" ref="BJ335" ca="1">IF(INDIRECT(ADDRESS(3+$AM335,24,,,"var"))&lt;&gt;"Klopfdichte",INDIRECT(ADDRESS(3+$AM335,24,,,"var")),NULL)</f>
        <v>1.61</v>
      </c>
      <c r="BK335" s="81" t="s">
        <v>108</v>
      </c>
      <c r="BM335" s="65"/>
      <c r="BO335"/>
    </row>
    <row r="336" spans="1:67">
      <c r="A336" s="6">
        <v>4</v>
      </c>
      <c r="B336" s="81">
        <v>23</v>
      </c>
      <c r="C336" s="81" t="str">
        <f>var!Z$3</f>
        <v>Concept Laser m2</v>
      </c>
      <c r="D336" s="81" t="str">
        <f>var!AG$3</f>
        <v>Concept Laser parameter dev.</v>
      </c>
      <c r="E336" s="6">
        <v>275</v>
      </c>
      <c r="F336" s="6">
        <v>1500</v>
      </c>
      <c r="G336" s="6">
        <v>60</v>
      </c>
      <c r="H336" s="6">
        <v>0.08</v>
      </c>
      <c r="I336" s="81"/>
      <c r="J336" s="81" t="str">
        <f>var!AD$2</f>
        <v>Density cube</v>
      </c>
      <c r="K336" s="81"/>
      <c r="L336" s="12"/>
      <c r="M336" s="81" t="str">
        <f>var!AF$2</f>
        <v>Stripes</v>
      </c>
      <c r="N336" s="6">
        <v>275</v>
      </c>
      <c r="O336" s="6">
        <v>1500</v>
      </c>
      <c r="P336" s="12"/>
      <c r="Q336" s="6">
        <v>0.05</v>
      </c>
      <c r="R336" s="6">
        <v>110</v>
      </c>
      <c r="S336" s="6">
        <v>5</v>
      </c>
      <c r="T336" s="6">
        <v>1</v>
      </c>
      <c r="U336" s="6">
        <v>79</v>
      </c>
      <c r="V336" s="6">
        <v>0.1</v>
      </c>
      <c r="W336" s="6">
        <v>80</v>
      </c>
      <c r="X336" s="6">
        <v>0.09</v>
      </c>
      <c r="Y336" s="12"/>
      <c r="Z336" s="12"/>
      <c r="AA336" s="12"/>
      <c r="AB336" s="12"/>
      <c r="AC336" s="12"/>
      <c r="AD336" s="12"/>
      <c r="AE336" s="12"/>
      <c r="AF336" s="12"/>
      <c r="AG336" s="6">
        <v>2</v>
      </c>
      <c r="AH336" s="81">
        <f t="shared" si="12"/>
        <v>25.92</v>
      </c>
      <c r="AI336" s="81">
        <f t="shared" si="13"/>
        <v>38.194444444444443</v>
      </c>
      <c r="AJ336" s="12"/>
      <c r="AK336" s="6"/>
      <c r="AL336" s="81" t="str" cm="1">
        <f t="array" aca="1" ref="AL336" ca="1">IF(INDIRECT(ADDRESS(3+AM336,2,,,"var"))&lt;&gt;"Name of powder",INDIRECT(ADDRESS(3+AM336,2,,,"var")),NULL)</f>
        <v>AlMgty80</v>
      </c>
      <c r="AM336" s="17">
        <v>2</v>
      </c>
      <c r="AN336" s="12">
        <v>3</v>
      </c>
      <c r="AO336" s="61" cm="1">
        <f t="array" aca="1" ref="AO336" ca="1">IF(INDIRECT(ADDRESS(3+$AM336,3,,,"var"))&lt;&gt;"&lt;=&gt;",INDIRECT(ADDRESS(3+$AM336,3,,,"var")),NULL)</f>
        <v>0</v>
      </c>
      <c r="AP336" s="61" cm="1">
        <f t="array" aca="1" ref="AP336" ca="1">IF(INDIRECT(ADDRESS(3+$AM336,4,,,"var"))&lt;&gt;"Si",INDIRECT(ADDRESS(3+$AM336,4,,,"var")),NULL)</f>
        <v>0.09</v>
      </c>
      <c r="AQ336" s="61" t="str" cm="1">
        <f t="array" aca="1" ref="AQ336" ca="1">IF(INDIRECT(ADDRESS(3+$AM336,5,,,"var"))&lt;&gt;"&lt;=&gt;",INDIRECT(ADDRESS(3+$AM336,5,,,"var")),NULL)</f>
        <v>&lt;</v>
      </c>
      <c r="AR336" s="61" cm="1">
        <f t="array" aca="1" ref="AR336" ca="1">IF(INDIRECT(ADDRESS(3+$AM336,6,,,"var"))&lt;&gt;"Fe",INDIRECT(ADDRESS(3+$AM336,6,,,"var")),NULL)</f>
        <v>0.01</v>
      </c>
      <c r="AS336" s="61" t="str" cm="1">
        <f t="array" aca="1" ref="AS336" ca="1">IF(INDIRECT(ADDRESS(3+$AM336,7,,,"var"))&lt;&gt;"&lt;=&gt;",INDIRECT(ADDRESS(3+$AM336,7,,,"var")),NULL)</f>
        <v>&lt;</v>
      </c>
      <c r="AT336" s="61" cm="1">
        <f t="array" aca="1" ref="AT336" ca="1">IF(INDIRECT(ADDRESS(3+$AM336,8,,,"var"))&lt;&gt;"Cu",INDIRECT(ADDRESS(3+$AM336,8,,,"var")),NULL)</f>
        <v>0.01</v>
      </c>
      <c r="AU336" s="61" t="str" cm="1">
        <f t="array" aca="1" ref="AU336" ca="1">IF(INDIRECT(ADDRESS(3+$AM336,9,,,"var"))&lt;&gt;"&lt;=&gt;",INDIRECT(ADDRESS(3+$AM336,9,,,"var")),NULL)</f>
        <v>&lt;</v>
      </c>
      <c r="AV336" s="61" cm="1">
        <f t="array" aca="1" ref="AV336" ca="1">IF(INDIRECT(ADDRESS(3+$AM336,10,,,"var"))&lt;&gt;"Mn",INDIRECT(ADDRESS(3+$AM336,10,,,"var")),NULL)</f>
        <v>0.01</v>
      </c>
      <c r="AW336" s="61" cm="1">
        <f t="array" aca="1" ref="AW336" ca="1">IF(INDIRECT(ADDRESS(3+$AM336,11,,,"var"))&lt;&gt;"&lt;=&gt;",INDIRECT(ADDRESS(3+$AM336,11,,,"var")),NULL)</f>
        <v>0</v>
      </c>
      <c r="AX336" s="61" cm="1">
        <f t="array" aca="1" ref="AX336" ca="1">IF(INDIRECT(ADDRESS(3+$AM336,12,,,"var"))&lt;&gt;"Mg",INDIRECT(ADDRESS(3+$AM336,12,,,"var")),NULL)</f>
        <v>9.1999999999999993</v>
      </c>
      <c r="AY336" s="61" cm="1">
        <f t="array" aca="1" ref="AY336" ca="1">IF(INDIRECT(ADDRESS(3+$AM336,13,,,"var"))&lt;&gt;"&lt;=&gt;",INDIRECT(ADDRESS(3+$AM336,13,,,"var")),NULL)</f>
        <v>0</v>
      </c>
      <c r="AZ336" s="61" cm="1">
        <f t="array" aca="1" ref="AZ336" ca="1">IF(INDIRECT(ADDRESS(3+$AM336,14,,,"var"))&lt;&gt;"Be",INDIRECT(ADDRESS(3+$AM336,14,,,"var")),NULL)</f>
        <v>6.0000000000000001E-3</v>
      </c>
      <c r="BA336" s="61" cm="1">
        <f t="array" aca="1" ref="BA336" ca="1">IF(INDIRECT(ADDRESS(3+$AM336,15,,,"var"))&lt;&gt;"&lt;=&gt;",INDIRECT(ADDRESS(3+$AM336,15,,,"var")),NULL)</f>
        <v>0</v>
      </c>
      <c r="BB336" s="61" cm="1">
        <f t="array" aca="1" ref="BB336" ca="1">IF(INDIRECT(ADDRESS(3+$AM336,16,,,"var"))&lt;&gt;"Zn",INDIRECT(ADDRESS(3+$AM336,16,,,"var")),NULL)</f>
        <v>0.01</v>
      </c>
      <c r="BC336" s="61" cm="1">
        <f t="array" aca="1" ref="BC336" ca="1">IF(INDIRECT(ADDRESS(3+$AM336,17,,,"var"))&lt;&gt;"&lt;=&gt;",INDIRECT(ADDRESS(3+$AM336,17,,,"var")),NULL)</f>
        <v>0</v>
      </c>
      <c r="BD336" s="61" cm="1">
        <f t="array" aca="1" ref="BD336" ca="1">IF(INDIRECT(ADDRESS(3+$AM336,18,,,"var"))&lt;&gt;"Ti",INDIRECT(ADDRESS(3+$AM336,18,,,"var")),NULL)</f>
        <v>0.05</v>
      </c>
      <c r="BE336" s="64" cm="1">
        <f t="array" aca="1" ref="BE336" ca="1">IF(INDIRECT(ADDRESS(3+$AM336,19,,,"var"))&lt;&gt;"D10",INDIRECT(ADDRESS(3+$AM336,19,,,"var")),NULL)</f>
        <v>29.1</v>
      </c>
      <c r="BF336" s="64" cm="1">
        <f t="array" aca="1" ref="BF336" ca="1">IF(INDIRECT(ADDRESS(3+$AM336,20,,,"var"))&lt;&gt;"D50",INDIRECT(ADDRESS(3+$AM336,20,,,"var")),NULL)</f>
        <v>47</v>
      </c>
      <c r="BG336" s="64" cm="1">
        <f t="array" aca="1" ref="BG336" ca="1">IF(INDIRECT(ADDRESS(3+$AM336,21,,,"var"))&lt;&gt;"D90",INDIRECT(ADDRESS(3+$AM336,21,,,"var")),NULL)</f>
        <v>74.5</v>
      </c>
      <c r="BH336" s="64" cm="1">
        <f t="array" aca="1" ref="BH336" ca="1">IF(INDIRECT(ADDRESS(3+$AM336,22,,,"var"))&lt;&gt;"Carney Funnel (s/50g)",INDIRECT(ADDRESS(3+$AM336,22,,,"var")),NULL)</f>
        <v>16</v>
      </c>
      <c r="BI336" s="64" cm="1">
        <f t="array" aca="1" ref="BI336" ca="1">IF(INDIRECT(ADDRESS(3+$AM336,23,,,"var"))&lt;&gt;"Schuttdichte",INDIRECT(ADDRESS(3+$AM336,23,,,"var")),NULL)</f>
        <v>1.28</v>
      </c>
      <c r="BJ336" s="64" cm="1">
        <f t="array" aca="1" ref="BJ336" ca="1">IF(INDIRECT(ADDRESS(3+$AM336,24,,,"var"))&lt;&gt;"Klopfdichte",INDIRECT(ADDRESS(3+$AM336,24,,,"var")),NULL)</f>
        <v>1.61</v>
      </c>
      <c r="BK336" s="81" t="s">
        <v>108</v>
      </c>
      <c r="BM336" s="81"/>
      <c r="BO336"/>
    </row>
    <row r="337" spans="1:67">
      <c r="A337" s="6">
        <v>4</v>
      </c>
      <c r="B337" s="81">
        <v>24</v>
      </c>
      <c r="C337" s="81" t="str">
        <f>var!Z$3</f>
        <v>Concept Laser m2</v>
      </c>
      <c r="D337" s="81" t="str">
        <f>var!AG$3</f>
        <v>Concept Laser parameter dev.</v>
      </c>
      <c r="E337" s="6">
        <v>275</v>
      </c>
      <c r="F337" s="6">
        <v>1300</v>
      </c>
      <c r="G337" s="6">
        <v>60</v>
      </c>
      <c r="H337" s="6">
        <v>0.08</v>
      </c>
      <c r="I337" s="81"/>
      <c r="J337" s="81" t="str">
        <f>var!AD$2</f>
        <v>Density cube</v>
      </c>
      <c r="K337" s="66"/>
      <c r="L337" s="12"/>
      <c r="M337" s="28" t="str">
        <f>var!AF$2</f>
        <v>Stripes</v>
      </c>
      <c r="N337" s="6">
        <v>275</v>
      </c>
      <c r="O337" s="6">
        <v>1300</v>
      </c>
      <c r="P337" s="12"/>
      <c r="Q337" s="6">
        <v>0.05</v>
      </c>
      <c r="R337" s="6">
        <v>110</v>
      </c>
      <c r="S337" s="6">
        <v>5</v>
      </c>
      <c r="T337" s="6">
        <v>1</v>
      </c>
      <c r="U337" s="6">
        <v>79</v>
      </c>
      <c r="V337" s="6">
        <v>0.1</v>
      </c>
      <c r="W337" s="6">
        <v>80</v>
      </c>
      <c r="X337" s="6">
        <v>0.09</v>
      </c>
      <c r="Y337" s="12"/>
      <c r="Z337" s="12"/>
      <c r="AA337" s="12"/>
      <c r="AB337" s="12"/>
      <c r="AC337" s="12"/>
      <c r="AD337" s="12"/>
      <c r="AE337" s="12"/>
      <c r="AF337" s="12"/>
      <c r="AG337" s="6">
        <v>2</v>
      </c>
      <c r="AH337" s="23">
        <f t="shared" si="12"/>
        <v>22.464000000000002</v>
      </c>
      <c r="AI337" s="23">
        <f t="shared" si="13"/>
        <v>44.070512820512818</v>
      </c>
      <c r="AJ337" s="12"/>
      <c r="AK337" s="6"/>
      <c r="AL337" s="81" t="str" cm="1">
        <f t="array" aca="1" ref="AL337" ca="1">IF(INDIRECT(ADDRESS(3+AM337,2,,,"var"))&lt;&gt;"Name of powder",INDIRECT(ADDRESS(3+AM337,2,,,"var")),NULL)</f>
        <v>AlMgty80</v>
      </c>
      <c r="AM337" s="17">
        <v>2</v>
      </c>
      <c r="AN337" s="12">
        <v>3</v>
      </c>
      <c r="AO337" s="61" cm="1">
        <f t="array" aca="1" ref="AO337" ca="1">IF(INDIRECT(ADDRESS(3+$AM337,3,,,"var"))&lt;&gt;"&lt;=&gt;",INDIRECT(ADDRESS(3+$AM337,3,,,"var")),NULL)</f>
        <v>0</v>
      </c>
      <c r="AP337" s="61" cm="1">
        <f t="array" aca="1" ref="AP337" ca="1">IF(INDIRECT(ADDRESS(3+$AM337,4,,,"var"))&lt;&gt;"Si",INDIRECT(ADDRESS(3+$AM337,4,,,"var")),NULL)</f>
        <v>0.09</v>
      </c>
      <c r="AQ337" s="61" t="str" cm="1">
        <f t="array" aca="1" ref="AQ337" ca="1">IF(INDIRECT(ADDRESS(3+$AM337,5,,,"var"))&lt;&gt;"&lt;=&gt;",INDIRECT(ADDRESS(3+$AM337,5,,,"var")),NULL)</f>
        <v>&lt;</v>
      </c>
      <c r="AR337" s="61" cm="1">
        <f t="array" aca="1" ref="AR337" ca="1">IF(INDIRECT(ADDRESS(3+$AM337,6,,,"var"))&lt;&gt;"Fe",INDIRECT(ADDRESS(3+$AM337,6,,,"var")),NULL)</f>
        <v>0.01</v>
      </c>
      <c r="AS337" s="61" t="str" cm="1">
        <f t="array" aca="1" ref="AS337" ca="1">IF(INDIRECT(ADDRESS(3+$AM337,7,,,"var"))&lt;&gt;"&lt;=&gt;",INDIRECT(ADDRESS(3+$AM337,7,,,"var")),NULL)</f>
        <v>&lt;</v>
      </c>
      <c r="AT337" s="61" cm="1">
        <f t="array" aca="1" ref="AT337" ca="1">IF(INDIRECT(ADDRESS(3+$AM337,8,,,"var"))&lt;&gt;"Cu",INDIRECT(ADDRESS(3+$AM337,8,,,"var")),NULL)</f>
        <v>0.01</v>
      </c>
      <c r="AU337" s="61" t="str" cm="1">
        <f t="array" aca="1" ref="AU337" ca="1">IF(INDIRECT(ADDRESS(3+$AM337,9,,,"var"))&lt;&gt;"&lt;=&gt;",INDIRECT(ADDRESS(3+$AM337,9,,,"var")),NULL)</f>
        <v>&lt;</v>
      </c>
      <c r="AV337" s="61" cm="1">
        <f t="array" aca="1" ref="AV337" ca="1">IF(INDIRECT(ADDRESS(3+$AM337,10,,,"var"))&lt;&gt;"Mn",INDIRECT(ADDRESS(3+$AM337,10,,,"var")),NULL)</f>
        <v>0.01</v>
      </c>
      <c r="AW337" s="61" cm="1">
        <f t="array" aca="1" ref="AW337" ca="1">IF(INDIRECT(ADDRESS(3+$AM337,11,,,"var"))&lt;&gt;"&lt;=&gt;",INDIRECT(ADDRESS(3+$AM337,11,,,"var")),NULL)</f>
        <v>0</v>
      </c>
      <c r="AX337" s="61" cm="1">
        <f t="array" aca="1" ref="AX337" ca="1">IF(INDIRECT(ADDRESS(3+$AM337,12,,,"var"))&lt;&gt;"Mg",INDIRECT(ADDRESS(3+$AM337,12,,,"var")),NULL)</f>
        <v>9.1999999999999993</v>
      </c>
      <c r="AY337" s="61" cm="1">
        <f t="array" aca="1" ref="AY337" ca="1">IF(INDIRECT(ADDRESS(3+$AM337,13,,,"var"))&lt;&gt;"&lt;=&gt;",INDIRECT(ADDRESS(3+$AM337,13,,,"var")),NULL)</f>
        <v>0</v>
      </c>
      <c r="AZ337" s="61" cm="1">
        <f t="array" aca="1" ref="AZ337" ca="1">IF(INDIRECT(ADDRESS(3+$AM337,14,,,"var"))&lt;&gt;"Be",INDIRECT(ADDRESS(3+$AM337,14,,,"var")),NULL)</f>
        <v>6.0000000000000001E-3</v>
      </c>
      <c r="BA337" s="61" cm="1">
        <f t="array" aca="1" ref="BA337" ca="1">IF(INDIRECT(ADDRESS(3+$AM337,15,,,"var"))&lt;&gt;"&lt;=&gt;",INDIRECT(ADDRESS(3+$AM337,15,,,"var")),NULL)</f>
        <v>0</v>
      </c>
      <c r="BB337" s="61" cm="1">
        <f t="array" aca="1" ref="BB337" ca="1">IF(INDIRECT(ADDRESS(3+$AM337,16,,,"var"))&lt;&gt;"Zn",INDIRECT(ADDRESS(3+$AM337,16,,,"var")),NULL)</f>
        <v>0.01</v>
      </c>
      <c r="BC337" s="61" cm="1">
        <f t="array" aca="1" ref="BC337" ca="1">IF(INDIRECT(ADDRESS(3+$AM337,17,,,"var"))&lt;&gt;"&lt;=&gt;",INDIRECT(ADDRESS(3+$AM337,17,,,"var")),NULL)</f>
        <v>0</v>
      </c>
      <c r="BD337" s="61" cm="1">
        <f t="array" aca="1" ref="BD337" ca="1">IF(INDIRECT(ADDRESS(3+$AM337,18,,,"var"))&lt;&gt;"Ti",INDIRECT(ADDRESS(3+$AM337,18,,,"var")),NULL)</f>
        <v>0.05</v>
      </c>
      <c r="BE337" s="64" cm="1">
        <f t="array" aca="1" ref="BE337" ca="1">IF(INDIRECT(ADDRESS(3+$AM337,19,,,"var"))&lt;&gt;"D10",INDIRECT(ADDRESS(3+$AM337,19,,,"var")),NULL)</f>
        <v>29.1</v>
      </c>
      <c r="BF337" s="64" cm="1">
        <f t="array" aca="1" ref="BF337" ca="1">IF(INDIRECT(ADDRESS(3+$AM337,20,,,"var"))&lt;&gt;"D50",INDIRECT(ADDRESS(3+$AM337,20,,,"var")),NULL)</f>
        <v>47</v>
      </c>
      <c r="BG337" s="64" cm="1">
        <f t="array" aca="1" ref="BG337" ca="1">IF(INDIRECT(ADDRESS(3+$AM337,21,,,"var"))&lt;&gt;"D90",INDIRECT(ADDRESS(3+$AM337,21,,,"var")),NULL)</f>
        <v>74.5</v>
      </c>
      <c r="BH337" s="64" cm="1">
        <f t="array" aca="1" ref="BH337" ca="1">IF(INDIRECT(ADDRESS(3+$AM337,22,,,"var"))&lt;&gt;"Carney Funnel (s/50g)",INDIRECT(ADDRESS(3+$AM337,22,,,"var")),NULL)</f>
        <v>16</v>
      </c>
      <c r="BI337" s="64" cm="1">
        <f t="array" aca="1" ref="BI337" ca="1">IF(INDIRECT(ADDRESS(3+$AM337,23,,,"var"))&lt;&gt;"Schuttdichte",INDIRECT(ADDRESS(3+$AM337,23,,,"var")),NULL)</f>
        <v>1.28</v>
      </c>
      <c r="BJ337" s="64" cm="1">
        <f t="array" aca="1" ref="BJ337" ca="1">IF(INDIRECT(ADDRESS(3+$AM337,24,,,"var"))&lt;&gt;"Klopfdichte",INDIRECT(ADDRESS(3+$AM337,24,,,"var")),NULL)</f>
        <v>1.61</v>
      </c>
      <c r="BK337" s="81" t="s">
        <v>108</v>
      </c>
      <c r="BM337" s="81"/>
      <c r="BO337"/>
    </row>
    <row r="338" spans="1:67">
      <c r="A338" s="6">
        <v>4</v>
      </c>
      <c r="B338" s="81">
        <v>25</v>
      </c>
      <c r="C338" s="81" t="str">
        <f>var!Z$3</f>
        <v>Concept Laser m2</v>
      </c>
      <c r="D338" s="81" t="str">
        <f>var!AG$3</f>
        <v>Concept Laser parameter dev.</v>
      </c>
      <c r="E338" s="6">
        <v>275</v>
      </c>
      <c r="F338" s="6">
        <v>1100</v>
      </c>
      <c r="G338" s="6">
        <v>60</v>
      </c>
      <c r="H338" s="6">
        <v>0.08</v>
      </c>
      <c r="I338" s="81"/>
      <c r="J338" s="81" t="str">
        <f>var!AD$2</f>
        <v>Density cube</v>
      </c>
      <c r="K338" s="66"/>
      <c r="L338" s="12"/>
      <c r="M338" s="28" t="str">
        <f>var!AF$2</f>
        <v>Stripes</v>
      </c>
      <c r="N338" s="6">
        <v>275</v>
      </c>
      <c r="O338" s="6">
        <v>1100</v>
      </c>
      <c r="P338" s="12"/>
      <c r="Q338" s="6">
        <v>0.05</v>
      </c>
      <c r="R338" s="6">
        <v>110</v>
      </c>
      <c r="S338" s="6">
        <v>5</v>
      </c>
      <c r="T338" s="6">
        <v>1</v>
      </c>
      <c r="U338" s="6">
        <v>79</v>
      </c>
      <c r="V338" s="6">
        <v>0.1</v>
      </c>
      <c r="W338" s="6">
        <v>80</v>
      </c>
      <c r="X338" s="6">
        <v>0.09</v>
      </c>
      <c r="Y338" s="12"/>
      <c r="Z338" s="12"/>
      <c r="AA338" s="12"/>
      <c r="AB338" s="12"/>
      <c r="AC338" s="12"/>
      <c r="AD338" s="12"/>
      <c r="AE338" s="12"/>
      <c r="AF338" s="12"/>
      <c r="AG338" s="6">
        <v>3</v>
      </c>
      <c r="AH338" s="23">
        <f t="shared" si="12"/>
        <v>19.008000000000003</v>
      </c>
      <c r="AI338" s="23">
        <f t="shared" si="13"/>
        <v>52.083333333333329</v>
      </c>
      <c r="AJ338" s="12"/>
      <c r="AK338" s="6"/>
      <c r="AL338" s="81" t="str" cm="1">
        <f t="array" aca="1" ref="AL338" ca="1">IF(INDIRECT(ADDRESS(3+AM338,2,,,"var"))&lt;&gt;"Name of powder",INDIRECT(ADDRESS(3+AM338,2,,,"var")),NULL)</f>
        <v>AlMgty80</v>
      </c>
      <c r="AM338" s="17">
        <v>2</v>
      </c>
      <c r="AN338" s="12">
        <v>3</v>
      </c>
      <c r="AO338" s="61" cm="1">
        <f t="array" aca="1" ref="AO338" ca="1">IF(INDIRECT(ADDRESS(3+$AM338,3,,,"var"))&lt;&gt;"&lt;=&gt;",INDIRECT(ADDRESS(3+$AM338,3,,,"var")),NULL)</f>
        <v>0</v>
      </c>
      <c r="AP338" s="61" cm="1">
        <f t="array" aca="1" ref="AP338" ca="1">IF(INDIRECT(ADDRESS(3+$AM338,4,,,"var"))&lt;&gt;"Si",INDIRECT(ADDRESS(3+$AM338,4,,,"var")),NULL)</f>
        <v>0.09</v>
      </c>
      <c r="AQ338" s="61" t="str" cm="1">
        <f t="array" aca="1" ref="AQ338" ca="1">IF(INDIRECT(ADDRESS(3+$AM338,5,,,"var"))&lt;&gt;"&lt;=&gt;",INDIRECT(ADDRESS(3+$AM338,5,,,"var")),NULL)</f>
        <v>&lt;</v>
      </c>
      <c r="AR338" s="61" cm="1">
        <f t="array" aca="1" ref="AR338" ca="1">IF(INDIRECT(ADDRESS(3+$AM338,6,,,"var"))&lt;&gt;"Fe",INDIRECT(ADDRESS(3+$AM338,6,,,"var")),NULL)</f>
        <v>0.01</v>
      </c>
      <c r="AS338" s="61" t="str" cm="1">
        <f t="array" aca="1" ref="AS338" ca="1">IF(INDIRECT(ADDRESS(3+$AM338,7,,,"var"))&lt;&gt;"&lt;=&gt;",INDIRECT(ADDRESS(3+$AM338,7,,,"var")),NULL)</f>
        <v>&lt;</v>
      </c>
      <c r="AT338" s="61" cm="1">
        <f t="array" aca="1" ref="AT338" ca="1">IF(INDIRECT(ADDRESS(3+$AM338,8,,,"var"))&lt;&gt;"Cu",INDIRECT(ADDRESS(3+$AM338,8,,,"var")),NULL)</f>
        <v>0.01</v>
      </c>
      <c r="AU338" s="61" t="str" cm="1">
        <f t="array" aca="1" ref="AU338" ca="1">IF(INDIRECT(ADDRESS(3+$AM338,9,,,"var"))&lt;&gt;"&lt;=&gt;",INDIRECT(ADDRESS(3+$AM338,9,,,"var")),NULL)</f>
        <v>&lt;</v>
      </c>
      <c r="AV338" s="61" cm="1">
        <f t="array" aca="1" ref="AV338" ca="1">IF(INDIRECT(ADDRESS(3+$AM338,10,,,"var"))&lt;&gt;"Mn",INDIRECT(ADDRESS(3+$AM338,10,,,"var")),NULL)</f>
        <v>0.01</v>
      </c>
      <c r="AW338" s="61" cm="1">
        <f t="array" aca="1" ref="AW338" ca="1">IF(INDIRECT(ADDRESS(3+$AM338,11,,,"var"))&lt;&gt;"&lt;=&gt;",INDIRECT(ADDRESS(3+$AM338,11,,,"var")),NULL)</f>
        <v>0</v>
      </c>
      <c r="AX338" s="61" cm="1">
        <f t="array" aca="1" ref="AX338" ca="1">IF(INDIRECT(ADDRESS(3+$AM338,12,,,"var"))&lt;&gt;"Mg",INDIRECT(ADDRESS(3+$AM338,12,,,"var")),NULL)</f>
        <v>9.1999999999999993</v>
      </c>
      <c r="AY338" s="61" cm="1">
        <f t="array" aca="1" ref="AY338" ca="1">IF(INDIRECT(ADDRESS(3+$AM338,13,,,"var"))&lt;&gt;"&lt;=&gt;",INDIRECT(ADDRESS(3+$AM338,13,,,"var")),NULL)</f>
        <v>0</v>
      </c>
      <c r="AZ338" s="61" cm="1">
        <f t="array" aca="1" ref="AZ338" ca="1">IF(INDIRECT(ADDRESS(3+$AM338,14,,,"var"))&lt;&gt;"Be",INDIRECT(ADDRESS(3+$AM338,14,,,"var")),NULL)</f>
        <v>6.0000000000000001E-3</v>
      </c>
      <c r="BA338" s="61" cm="1">
        <f t="array" aca="1" ref="BA338" ca="1">IF(INDIRECT(ADDRESS(3+$AM338,15,,,"var"))&lt;&gt;"&lt;=&gt;",INDIRECT(ADDRESS(3+$AM338,15,,,"var")),NULL)</f>
        <v>0</v>
      </c>
      <c r="BB338" s="61" cm="1">
        <f t="array" aca="1" ref="BB338" ca="1">IF(INDIRECT(ADDRESS(3+$AM338,16,,,"var"))&lt;&gt;"Zn",INDIRECT(ADDRESS(3+$AM338,16,,,"var")),NULL)</f>
        <v>0.01</v>
      </c>
      <c r="BC338" s="61" cm="1">
        <f t="array" aca="1" ref="BC338" ca="1">IF(INDIRECT(ADDRESS(3+$AM338,17,,,"var"))&lt;&gt;"&lt;=&gt;",INDIRECT(ADDRESS(3+$AM338,17,,,"var")),NULL)</f>
        <v>0</v>
      </c>
      <c r="BD338" s="61" cm="1">
        <f t="array" aca="1" ref="BD338" ca="1">IF(INDIRECT(ADDRESS(3+$AM338,18,,,"var"))&lt;&gt;"Ti",INDIRECT(ADDRESS(3+$AM338,18,,,"var")),NULL)</f>
        <v>0.05</v>
      </c>
      <c r="BE338" s="64" cm="1">
        <f t="array" aca="1" ref="BE338" ca="1">IF(INDIRECT(ADDRESS(3+$AM338,19,,,"var"))&lt;&gt;"D10",INDIRECT(ADDRESS(3+$AM338,19,,,"var")),NULL)</f>
        <v>29.1</v>
      </c>
      <c r="BF338" s="64" cm="1">
        <f t="array" aca="1" ref="BF338" ca="1">IF(INDIRECT(ADDRESS(3+$AM338,20,,,"var"))&lt;&gt;"D50",INDIRECT(ADDRESS(3+$AM338,20,,,"var")),NULL)</f>
        <v>47</v>
      </c>
      <c r="BG338" s="64" cm="1">
        <f t="array" aca="1" ref="BG338" ca="1">IF(INDIRECT(ADDRESS(3+$AM338,21,,,"var"))&lt;&gt;"D90",INDIRECT(ADDRESS(3+$AM338,21,,,"var")),NULL)</f>
        <v>74.5</v>
      </c>
      <c r="BH338" s="64" cm="1">
        <f t="array" aca="1" ref="BH338" ca="1">IF(INDIRECT(ADDRESS(3+$AM338,22,,,"var"))&lt;&gt;"Carney Funnel (s/50g)",INDIRECT(ADDRESS(3+$AM338,22,,,"var")),NULL)</f>
        <v>16</v>
      </c>
      <c r="BI338" s="64" cm="1">
        <f t="array" aca="1" ref="BI338" ca="1">IF(INDIRECT(ADDRESS(3+$AM338,23,,,"var"))&lt;&gt;"Schuttdichte",INDIRECT(ADDRESS(3+$AM338,23,,,"var")),NULL)</f>
        <v>1.28</v>
      </c>
      <c r="BJ338" s="64" cm="1">
        <f t="array" aca="1" ref="BJ338" ca="1">IF(INDIRECT(ADDRESS(3+$AM338,24,,,"var"))&lt;&gt;"Klopfdichte",INDIRECT(ADDRESS(3+$AM338,24,,,"var")),NULL)</f>
        <v>1.61</v>
      </c>
      <c r="BK338" s="81" t="s">
        <v>108</v>
      </c>
      <c r="BM338" s="65"/>
      <c r="BO338"/>
    </row>
    <row r="339" spans="1:67">
      <c r="A339" s="6">
        <v>4</v>
      </c>
      <c r="B339" s="81">
        <v>26</v>
      </c>
      <c r="C339" s="81" t="str">
        <f>var!Z$3</f>
        <v>Concept Laser m2</v>
      </c>
      <c r="D339" s="81" t="str">
        <f>var!AG$3</f>
        <v>Concept Laser parameter dev.</v>
      </c>
      <c r="E339" s="6">
        <v>275</v>
      </c>
      <c r="F339" s="6">
        <v>900</v>
      </c>
      <c r="G339" s="6">
        <v>60</v>
      </c>
      <c r="H339" s="6">
        <v>0.08</v>
      </c>
      <c r="I339" s="81"/>
      <c r="J339" s="81" t="str">
        <f>var!AD$2</f>
        <v>Density cube</v>
      </c>
      <c r="K339" s="66"/>
      <c r="L339" s="12"/>
      <c r="M339" s="28" t="str">
        <f>var!AF$2</f>
        <v>Stripes</v>
      </c>
      <c r="N339" s="6">
        <v>275</v>
      </c>
      <c r="O339" s="6">
        <v>900</v>
      </c>
      <c r="P339" s="12"/>
      <c r="Q339" s="6">
        <v>0.05</v>
      </c>
      <c r="R339" s="6">
        <v>110</v>
      </c>
      <c r="S339" s="6">
        <v>5</v>
      </c>
      <c r="T339" s="6">
        <v>1</v>
      </c>
      <c r="U339" s="6">
        <v>79</v>
      </c>
      <c r="V339" s="6">
        <v>0.1</v>
      </c>
      <c r="W339" s="6">
        <v>80</v>
      </c>
      <c r="X339" s="6">
        <v>0.09</v>
      </c>
      <c r="Y339" s="12"/>
      <c r="Z339" s="12"/>
      <c r="AA339" s="12"/>
      <c r="AB339" s="12"/>
      <c r="AC339" s="12"/>
      <c r="AD339" s="12"/>
      <c r="AE339" s="12"/>
      <c r="AF339" s="12"/>
      <c r="AG339" s="6">
        <v>3</v>
      </c>
      <c r="AH339" s="23">
        <f t="shared" si="12"/>
        <v>15.552000000000001</v>
      </c>
      <c r="AI339" s="23">
        <f t="shared" si="13"/>
        <v>63.657407407407405</v>
      </c>
      <c r="AJ339" s="12"/>
      <c r="AK339" s="6"/>
      <c r="AL339" s="81" t="str" cm="1">
        <f t="array" aca="1" ref="AL339" ca="1">IF(INDIRECT(ADDRESS(3+AM339,2,,,"var"))&lt;&gt;"Name of powder",INDIRECT(ADDRESS(3+AM339,2,,,"var")),NULL)</f>
        <v>AlMgty80</v>
      </c>
      <c r="AM339" s="17">
        <v>2</v>
      </c>
      <c r="AN339" s="12">
        <v>3</v>
      </c>
      <c r="AO339" s="61" cm="1">
        <f t="array" aca="1" ref="AO339" ca="1">IF(INDIRECT(ADDRESS(3+$AM339,3,,,"var"))&lt;&gt;"&lt;=&gt;",INDIRECT(ADDRESS(3+$AM339,3,,,"var")),NULL)</f>
        <v>0</v>
      </c>
      <c r="AP339" s="61" cm="1">
        <f t="array" aca="1" ref="AP339" ca="1">IF(INDIRECT(ADDRESS(3+$AM339,4,,,"var"))&lt;&gt;"Si",INDIRECT(ADDRESS(3+$AM339,4,,,"var")),NULL)</f>
        <v>0.09</v>
      </c>
      <c r="AQ339" s="61" t="str" cm="1">
        <f t="array" aca="1" ref="AQ339" ca="1">IF(INDIRECT(ADDRESS(3+$AM339,5,,,"var"))&lt;&gt;"&lt;=&gt;",INDIRECT(ADDRESS(3+$AM339,5,,,"var")),NULL)</f>
        <v>&lt;</v>
      </c>
      <c r="AR339" s="61" cm="1">
        <f t="array" aca="1" ref="AR339" ca="1">IF(INDIRECT(ADDRESS(3+$AM339,6,,,"var"))&lt;&gt;"Fe",INDIRECT(ADDRESS(3+$AM339,6,,,"var")),NULL)</f>
        <v>0.01</v>
      </c>
      <c r="AS339" s="61" t="str" cm="1">
        <f t="array" aca="1" ref="AS339" ca="1">IF(INDIRECT(ADDRESS(3+$AM339,7,,,"var"))&lt;&gt;"&lt;=&gt;",INDIRECT(ADDRESS(3+$AM339,7,,,"var")),NULL)</f>
        <v>&lt;</v>
      </c>
      <c r="AT339" s="61" cm="1">
        <f t="array" aca="1" ref="AT339" ca="1">IF(INDIRECT(ADDRESS(3+$AM339,8,,,"var"))&lt;&gt;"Cu",INDIRECT(ADDRESS(3+$AM339,8,,,"var")),NULL)</f>
        <v>0.01</v>
      </c>
      <c r="AU339" s="61" t="str" cm="1">
        <f t="array" aca="1" ref="AU339" ca="1">IF(INDIRECT(ADDRESS(3+$AM339,9,,,"var"))&lt;&gt;"&lt;=&gt;",INDIRECT(ADDRESS(3+$AM339,9,,,"var")),NULL)</f>
        <v>&lt;</v>
      </c>
      <c r="AV339" s="61" cm="1">
        <f t="array" aca="1" ref="AV339" ca="1">IF(INDIRECT(ADDRESS(3+$AM339,10,,,"var"))&lt;&gt;"Mn",INDIRECT(ADDRESS(3+$AM339,10,,,"var")),NULL)</f>
        <v>0.01</v>
      </c>
      <c r="AW339" s="61" cm="1">
        <f t="array" aca="1" ref="AW339" ca="1">IF(INDIRECT(ADDRESS(3+$AM339,11,,,"var"))&lt;&gt;"&lt;=&gt;",INDIRECT(ADDRESS(3+$AM339,11,,,"var")),NULL)</f>
        <v>0</v>
      </c>
      <c r="AX339" s="61" cm="1">
        <f t="array" aca="1" ref="AX339" ca="1">IF(INDIRECT(ADDRESS(3+$AM339,12,,,"var"))&lt;&gt;"Mg",INDIRECT(ADDRESS(3+$AM339,12,,,"var")),NULL)</f>
        <v>9.1999999999999993</v>
      </c>
      <c r="AY339" s="61" cm="1">
        <f t="array" aca="1" ref="AY339" ca="1">IF(INDIRECT(ADDRESS(3+$AM339,13,,,"var"))&lt;&gt;"&lt;=&gt;",INDIRECT(ADDRESS(3+$AM339,13,,,"var")),NULL)</f>
        <v>0</v>
      </c>
      <c r="AZ339" s="61" cm="1">
        <f t="array" aca="1" ref="AZ339" ca="1">IF(INDIRECT(ADDRESS(3+$AM339,14,,,"var"))&lt;&gt;"Be",INDIRECT(ADDRESS(3+$AM339,14,,,"var")),NULL)</f>
        <v>6.0000000000000001E-3</v>
      </c>
      <c r="BA339" s="61" cm="1">
        <f t="array" aca="1" ref="BA339" ca="1">IF(INDIRECT(ADDRESS(3+$AM339,15,,,"var"))&lt;&gt;"&lt;=&gt;",INDIRECT(ADDRESS(3+$AM339,15,,,"var")),NULL)</f>
        <v>0</v>
      </c>
      <c r="BB339" s="61" cm="1">
        <f t="array" aca="1" ref="BB339" ca="1">IF(INDIRECT(ADDRESS(3+$AM339,16,,,"var"))&lt;&gt;"Zn",INDIRECT(ADDRESS(3+$AM339,16,,,"var")),NULL)</f>
        <v>0.01</v>
      </c>
      <c r="BC339" s="61" cm="1">
        <f t="array" aca="1" ref="BC339" ca="1">IF(INDIRECT(ADDRESS(3+$AM339,17,,,"var"))&lt;&gt;"&lt;=&gt;",INDIRECT(ADDRESS(3+$AM339,17,,,"var")),NULL)</f>
        <v>0</v>
      </c>
      <c r="BD339" s="61" cm="1">
        <f t="array" aca="1" ref="BD339" ca="1">IF(INDIRECT(ADDRESS(3+$AM339,18,,,"var"))&lt;&gt;"Ti",INDIRECT(ADDRESS(3+$AM339,18,,,"var")),NULL)</f>
        <v>0.05</v>
      </c>
      <c r="BE339" s="64" cm="1">
        <f t="array" aca="1" ref="BE339" ca="1">IF(INDIRECT(ADDRESS(3+$AM339,19,,,"var"))&lt;&gt;"D10",INDIRECT(ADDRESS(3+$AM339,19,,,"var")),NULL)</f>
        <v>29.1</v>
      </c>
      <c r="BF339" s="64" cm="1">
        <f t="array" aca="1" ref="BF339" ca="1">IF(INDIRECT(ADDRESS(3+$AM339,20,,,"var"))&lt;&gt;"D50",INDIRECT(ADDRESS(3+$AM339,20,,,"var")),NULL)</f>
        <v>47</v>
      </c>
      <c r="BG339" s="64" cm="1">
        <f t="array" aca="1" ref="BG339" ca="1">IF(INDIRECT(ADDRESS(3+$AM339,21,,,"var"))&lt;&gt;"D90",INDIRECT(ADDRESS(3+$AM339,21,,,"var")),NULL)</f>
        <v>74.5</v>
      </c>
      <c r="BH339" s="64" cm="1">
        <f t="array" aca="1" ref="BH339" ca="1">IF(INDIRECT(ADDRESS(3+$AM339,22,,,"var"))&lt;&gt;"Carney Funnel (s/50g)",INDIRECT(ADDRESS(3+$AM339,22,,,"var")),NULL)</f>
        <v>16</v>
      </c>
      <c r="BI339" s="64" cm="1">
        <f t="array" aca="1" ref="BI339" ca="1">IF(INDIRECT(ADDRESS(3+$AM339,23,,,"var"))&lt;&gt;"Schuttdichte",INDIRECT(ADDRESS(3+$AM339,23,,,"var")),NULL)</f>
        <v>1.28</v>
      </c>
      <c r="BJ339" s="64" cm="1">
        <f t="array" aca="1" ref="BJ339" ca="1">IF(INDIRECT(ADDRESS(3+$AM339,24,,,"var"))&lt;&gt;"Klopfdichte",INDIRECT(ADDRESS(3+$AM339,24,,,"var")),NULL)</f>
        <v>1.61</v>
      </c>
      <c r="BK339" s="81" t="s">
        <v>108</v>
      </c>
      <c r="BM339" s="65"/>
      <c r="BO339"/>
    </row>
    <row r="340" spans="1:67">
      <c r="A340" s="6">
        <v>4</v>
      </c>
      <c r="B340" s="81">
        <v>27</v>
      </c>
      <c r="C340" s="81" t="str">
        <f>var!Z$3</f>
        <v>Concept Laser m2</v>
      </c>
      <c r="D340" s="81" t="str">
        <f>var!AG$3</f>
        <v>Concept Laser parameter dev.</v>
      </c>
      <c r="E340" s="6">
        <v>275</v>
      </c>
      <c r="F340" s="6">
        <v>1700</v>
      </c>
      <c r="G340" s="6">
        <v>60</v>
      </c>
      <c r="H340" s="6">
        <v>0.1</v>
      </c>
      <c r="I340" s="81"/>
      <c r="J340" s="81" t="str">
        <f>var!AD$2</f>
        <v>Density cube</v>
      </c>
      <c r="K340" s="66"/>
      <c r="L340" s="12"/>
      <c r="M340" s="28" t="str">
        <f>var!AF$2</f>
        <v>Stripes</v>
      </c>
      <c r="N340" s="6">
        <v>275</v>
      </c>
      <c r="O340" s="6">
        <v>1700</v>
      </c>
      <c r="P340" s="12"/>
      <c r="Q340" s="6">
        <v>0.05</v>
      </c>
      <c r="R340" s="6">
        <v>80</v>
      </c>
      <c r="S340" s="6">
        <v>5</v>
      </c>
      <c r="T340" s="6">
        <v>1</v>
      </c>
      <c r="U340" s="6">
        <v>79</v>
      </c>
      <c r="V340" s="6">
        <v>0.1</v>
      </c>
      <c r="W340" s="6">
        <v>80</v>
      </c>
      <c r="X340" s="6">
        <v>0.09</v>
      </c>
      <c r="Y340" s="12"/>
      <c r="Z340" s="12"/>
      <c r="AA340" s="12"/>
      <c r="AB340" s="12"/>
      <c r="AC340" s="12"/>
      <c r="AD340" s="12"/>
      <c r="AE340" s="12"/>
      <c r="AF340" s="12"/>
      <c r="AG340" s="6">
        <v>3</v>
      </c>
      <c r="AH340" s="23">
        <f t="shared" si="12"/>
        <v>36.720000000000006</v>
      </c>
      <c r="AI340" s="23">
        <f t="shared" si="13"/>
        <v>26.960784313725487</v>
      </c>
      <c r="AJ340" s="12"/>
      <c r="AK340" s="6"/>
      <c r="AL340" s="28" t="str" cm="1">
        <f t="array" aca="1" ref="AL340" ca="1">IF(INDIRECT(ADDRESS(3+AM340,2,,,"var"))&lt;&gt;"Name of powder",INDIRECT(ADDRESS(3+AM340,2,,,"var")),NULL)</f>
        <v>AlMgty80</v>
      </c>
      <c r="AM340" s="17">
        <v>2</v>
      </c>
      <c r="AN340" s="12">
        <v>3</v>
      </c>
      <c r="AO340" s="61" cm="1">
        <f t="array" aca="1" ref="AO340" ca="1">IF(INDIRECT(ADDRESS(3+$AM340,3,,,"var"))&lt;&gt;"&lt;=&gt;",INDIRECT(ADDRESS(3+$AM340,3,,,"var")),NULL)</f>
        <v>0</v>
      </c>
      <c r="AP340" s="61" cm="1">
        <f t="array" aca="1" ref="AP340" ca="1">IF(INDIRECT(ADDRESS(3+$AM340,4,,,"var"))&lt;&gt;"Si",INDIRECT(ADDRESS(3+$AM340,4,,,"var")),NULL)</f>
        <v>0.09</v>
      </c>
      <c r="AQ340" s="61" t="str" cm="1">
        <f t="array" aca="1" ref="AQ340" ca="1">IF(INDIRECT(ADDRESS(3+$AM340,5,,,"var"))&lt;&gt;"&lt;=&gt;",INDIRECT(ADDRESS(3+$AM340,5,,,"var")),NULL)</f>
        <v>&lt;</v>
      </c>
      <c r="AR340" s="61" cm="1">
        <f t="array" aca="1" ref="AR340" ca="1">IF(INDIRECT(ADDRESS(3+$AM340,6,,,"var"))&lt;&gt;"Fe",INDIRECT(ADDRESS(3+$AM340,6,,,"var")),NULL)</f>
        <v>0.01</v>
      </c>
      <c r="AS340" s="61" t="str" cm="1">
        <f t="array" aca="1" ref="AS340" ca="1">IF(INDIRECT(ADDRESS(3+$AM340,7,,,"var"))&lt;&gt;"&lt;=&gt;",INDIRECT(ADDRESS(3+$AM340,7,,,"var")),NULL)</f>
        <v>&lt;</v>
      </c>
      <c r="AT340" s="61" cm="1">
        <f t="array" aca="1" ref="AT340" ca="1">IF(INDIRECT(ADDRESS(3+$AM340,8,,,"var"))&lt;&gt;"Cu",INDIRECT(ADDRESS(3+$AM340,8,,,"var")),NULL)</f>
        <v>0.01</v>
      </c>
      <c r="AU340" s="61" t="str" cm="1">
        <f t="array" aca="1" ref="AU340" ca="1">IF(INDIRECT(ADDRESS(3+$AM340,9,,,"var"))&lt;&gt;"&lt;=&gt;",INDIRECT(ADDRESS(3+$AM340,9,,,"var")),NULL)</f>
        <v>&lt;</v>
      </c>
      <c r="AV340" s="61" cm="1">
        <f t="array" aca="1" ref="AV340" ca="1">IF(INDIRECT(ADDRESS(3+$AM340,10,,,"var"))&lt;&gt;"Mn",INDIRECT(ADDRESS(3+$AM340,10,,,"var")),NULL)</f>
        <v>0.01</v>
      </c>
      <c r="AW340" s="61" cm="1">
        <f t="array" aca="1" ref="AW340" ca="1">IF(INDIRECT(ADDRESS(3+$AM340,11,,,"var"))&lt;&gt;"&lt;=&gt;",INDIRECT(ADDRESS(3+$AM340,11,,,"var")),NULL)</f>
        <v>0</v>
      </c>
      <c r="AX340" s="61" cm="1">
        <f t="array" aca="1" ref="AX340" ca="1">IF(INDIRECT(ADDRESS(3+$AM340,12,,,"var"))&lt;&gt;"Mg",INDIRECT(ADDRESS(3+$AM340,12,,,"var")),NULL)</f>
        <v>9.1999999999999993</v>
      </c>
      <c r="AY340" s="61" cm="1">
        <f t="array" aca="1" ref="AY340" ca="1">IF(INDIRECT(ADDRESS(3+$AM340,13,,,"var"))&lt;&gt;"&lt;=&gt;",INDIRECT(ADDRESS(3+$AM340,13,,,"var")),NULL)</f>
        <v>0</v>
      </c>
      <c r="AZ340" s="61" cm="1">
        <f t="array" aca="1" ref="AZ340" ca="1">IF(INDIRECT(ADDRESS(3+$AM340,14,,,"var"))&lt;&gt;"Be",INDIRECT(ADDRESS(3+$AM340,14,,,"var")),NULL)</f>
        <v>6.0000000000000001E-3</v>
      </c>
      <c r="BA340" s="61" cm="1">
        <f t="array" aca="1" ref="BA340" ca="1">IF(INDIRECT(ADDRESS(3+$AM340,15,,,"var"))&lt;&gt;"&lt;=&gt;",INDIRECT(ADDRESS(3+$AM340,15,,,"var")),NULL)</f>
        <v>0</v>
      </c>
      <c r="BB340" s="61" cm="1">
        <f t="array" aca="1" ref="BB340" ca="1">IF(INDIRECT(ADDRESS(3+$AM340,16,,,"var"))&lt;&gt;"Zn",INDIRECT(ADDRESS(3+$AM340,16,,,"var")),NULL)</f>
        <v>0.01</v>
      </c>
      <c r="BC340" s="61" cm="1">
        <f t="array" aca="1" ref="BC340" ca="1">IF(INDIRECT(ADDRESS(3+$AM340,17,,,"var"))&lt;&gt;"&lt;=&gt;",INDIRECT(ADDRESS(3+$AM340,17,,,"var")),NULL)</f>
        <v>0</v>
      </c>
      <c r="BD340" s="61" cm="1">
        <f t="array" aca="1" ref="BD340" ca="1">IF(INDIRECT(ADDRESS(3+$AM340,18,,,"var"))&lt;&gt;"Ti",INDIRECT(ADDRESS(3+$AM340,18,,,"var")),NULL)</f>
        <v>0.05</v>
      </c>
      <c r="BE340" s="64" cm="1">
        <f t="array" aca="1" ref="BE340" ca="1">IF(INDIRECT(ADDRESS(3+$AM340,19,,,"var"))&lt;&gt;"D10",INDIRECT(ADDRESS(3+$AM340,19,,,"var")),NULL)</f>
        <v>29.1</v>
      </c>
      <c r="BF340" s="64" cm="1">
        <f t="array" aca="1" ref="BF340" ca="1">IF(INDIRECT(ADDRESS(3+$AM340,20,,,"var"))&lt;&gt;"D50",INDIRECT(ADDRESS(3+$AM340,20,,,"var")),NULL)</f>
        <v>47</v>
      </c>
      <c r="BG340" s="64" cm="1">
        <f t="array" aca="1" ref="BG340" ca="1">IF(INDIRECT(ADDRESS(3+$AM340,21,,,"var"))&lt;&gt;"D90",INDIRECT(ADDRESS(3+$AM340,21,,,"var")),NULL)</f>
        <v>74.5</v>
      </c>
      <c r="BH340" s="64" cm="1">
        <f t="array" aca="1" ref="BH340" ca="1">IF(INDIRECT(ADDRESS(3+$AM340,22,,,"var"))&lt;&gt;"Carney Funnel (s/50g)",INDIRECT(ADDRESS(3+$AM340,22,,,"var")),NULL)</f>
        <v>16</v>
      </c>
      <c r="BI340" s="64" cm="1">
        <f t="array" aca="1" ref="BI340" ca="1">IF(INDIRECT(ADDRESS(3+$AM340,23,,,"var"))&lt;&gt;"Schuttdichte",INDIRECT(ADDRESS(3+$AM340,23,,,"var")),NULL)</f>
        <v>1.28</v>
      </c>
      <c r="BJ340" s="64" cm="1">
        <f t="array" aca="1" ref="BJ340" ca="1">IF(INDIRECT(ADDRESS(3+$AM340,24,,,"var"))&lt;&gt;"Klopfdichte",INDIRECT(ADDRESS(3+$AM340,24,,,"var")),NULL)</f>
        <v>1.61</v>
      </c>
      <c r="BK340" s="81" t="s">
        <v>108</v>
      </c>
      <c r="BM340" s="65"/>
      <c r="BO340"/>
    </row>
    <row r="341" spans="1:67">
      <c r="A341" s="6">
        <v>4</v>
      </c>
      <c r="B341" s="81">
        <v>28</v>
      </c>
      <c r="C341" s="81" t="str">
        <f>var!Z$3</f>
        <v>Concept Laser m2</v>
      </c>
      <c r="D341" s="81" t="str">
        <f>var!AG$3</f>
        <v>Concept Laser parameter dev.</v>
      </c>
      <c r="E341" s="6">
        <v>275</v>
      </c>
      <c r="F341" s="6">
        <v>1500</v>
      </c>
      <c r="G341" s="6">
        <v>60</v>
      </c>
      <c r="H341" s="6">
        <v>0.1</v>
      </c>
      <c r="I341" s="81"/>
      <c r="J341" s="81" t="str">
        <f>var!AD$2</f>
        <v>Density cube</v>
      </c>
      <c r="K341" s="81"/>
      <c r="L341" s="12"/>
      <c r="M341" s="81" t="str">
        <f>var!AF$2</f>
        <v>Stripes</v>
      </c>
      <c r="N341" s="6">
        <v>275</v>
      </c>
      <c r="O341" s="6">
        <v>1500</v>
      </c>
      <c r="P341" s="12"/>
      <c r="Q341" s="6">
        <v>0.05</v>
      </c>
      <c r="R341" s="6">
        <v>80</v>
      </c>
      <c r="S341" s="6">
        <v>5</v>
      </c>
      <c r="T341" s="6">
        <v>1</v>
      </c>
      <c r="U341" s="6">
        <v>79</v>
      </c>
      <c r="V341" s="6">
        <v>0.1</v>
      </c>
      <c r="W341" s="6">
        <v>80</v>
      </c>
      <c r="X341" s="6">
        <v>0.09</v>
      </c>
      <c r="Y341" s="12"/>
      <c r="Z341" s="12"/>
      <c r="AA341" s="12"/>
      <c r="AB341" s="12"/>
      <c r="AC341" s="12"/>
      <c r="AD341" s="12"/>
      <c r="AE341" s="12"/>
      <c r="AF341" s="12"/>
      <c r="AG341" s="6">
        <v>3</v>
      </c>
      <c r="AH341" s="81">
        <f t="shared" si="12"/>
        <v>32.4</v>
      </c>
      <c r="AI341" s="81">
        <f t="shared" si="13"/>
        <v>30.555555555555557</v>
      </c>
      <c r="AJ341" s="12"/>
      <c r="AK341" s="6"/>
      <c r="AL341" s="81" t="str" cm="1">
        <f t="array" aca="1" ref="AL341" ca="1">IF(INDIRECT(ADDRESS(3+AM341,2,,,"var"))&lt;&gt;"Name of powder",INDIRECT(ADDRESS(3+AM341,2,,,"var")),NULL)</f>
        <v>AlMgty80</v>
      </c>
      <c r="AM341" s="17">
        <v>2</v>
      </c>
      <c r="AN341" s="12">
        <v>3</v>
      </c>
      <c r="AO341" s="61" cm="1">
        <f t="array" aca="1" ref="AO341" ca="1">IF(INDIRECT(ADDRESS(3+$AM341,3,,,"var"))&lt;&gt;"&lt;=&gt;",INDIRECT(ADDRESS(3+$AM341,3,,,"var")),NULL)</f>
        <v>0</v>
      </c>
      <c r="AP341" s="61" cm="1">
        <f t="array" aca="1" ref="AP341" ca="1">IF(INDIRECT(ADDRESS(3+$AM341,4,,,"var"))&lt;&gt;"Si",INDIRECT(ADDRESS(3+$AM341,4,,,"var")),NULL)</f>
        <v>0.09</v>
      </c>
      <c r="AQ341" s="61" t="str" cm="1">
        <f t="array" aca="1" ref="AQ341" ca="1">IF(INDIRECT(ADDRESS(3+$AM341,5,,,"var"))&lt;&gt;"&lt;=&gt;",INDIRECT(ADDRESS(3+$AM341,5,,,"var")),NULL)</f>
        <v>&lt;</v>
      </c>
      <c r="AR341" s="61" cm="1">
        <f t="array" aca="1" ref="AR341" ca="1">IF(INDIRECT(ADDRESS(3+$AM341,6,,,"var"))&lt;&gt;"Fe",INDIRECT(ADDRESS(3+$AM341,6,,,"var")),NULL)</f>
        <v>0.01</v>
      </c>
      <c r="AS341" s="61" t="str" cm="1">
        <f t="array" aca="1" ref="AS341" ca="1">IF(INDIRECT(ADDRESS(3+$AM341,7,,,"var"))&lt;&gt;"&lt;=&gt;",INDIRECT(ADDRESS(3+$AM341,7,,,"var")),NULL)</f>
        <v>&lt;</v>
      </c>
      <c r="AT341" s="61" cm="1">
        <f t="array" aca="1" ref="AT341" ca="1">IF(INDIRECT(ADDRESS(3+$AM341,8,,,"var"))&lt;&gt;"Cu",INDIRECT(ADDRESS(3+$AM341,8,,,"var")),NULL)</f>
        <v>0.01</v>
      </c>
      <c r="AU341" s="61" t="str" cm="1">
        <f t="array" aca="1" ref="AU341" ca="1">IF(INDIRECT(ADDRESS(3+$AM341,9,,,"var"))&lt;&gt;"&lt;=&gt;",INDIRECT(ADDRESS(3+$AM341,9,,,"var")),NULL)</f>
        <v>&lt;</v>
      </c>
      <c r="AV341" s="61" cm="1">
        <f t="array" aca="1" ref="AV341" ca="1">IF(INDIRECT(ADDRESS(3+$AM341,10,,,"var"))&lt;&gt;"Mn",INDIRECT(ADDRESS(3+$AM341,10,,,"var")),NULL)</f>
        <v>0.01</v>
      </c>
      <c r="AW341" s="61" cm="1">
        <f t="array" aca="1" ref="AW341" ca="1">IF(INDIRECT(ADDRESS(3+$AM341,11,,,"var"))&lt;&gt;"&lt;=&gt;",INDIRECT(ADDRESS(3+$AM341,11,,,"var")),NULL)</f>
        <v>0</v>
      </c>
      <c r="AX341" s="61" cm="1">
        <f t="array" aca="1" ref="AX341" ca="1">IF(INDIRECT(ADDRESS(3+$AM341,12,,,"var"))&lt;&gt;"Mg",INDIRECT(ADDRESS(3+$AM341,12,,,"var")),NULL)</f>
        <v>9.1999999999999993</v>
      </c>
      <c r="AY341" s="61" cm="1">
        <f t="array" aca="1" ref="AY341" ca="1">IF(INDIRECT(ADDRESS(3+$AM341,13,,,"var"))&lt;&gt;"&lt;=&gt;",INDIRECT(ADDRESS(3+$AM341,13,,,"var")),NULL)</f>
        <v>0</v>
      </c>
      <c r="AZ341" s="61" cm="1">
        <f t="array" aca="1" ref="AZ341" ca="1">IF(INDIRECT(ADDRESS(3+$AM341,14,,,"var"))&lt;&gt;"Be",INDIRECT(ADDRESS(3+$AM341,14,,,"var")),NULL)</f>
        <v>6.0000000000000001E-3</v>
      </c>
      <c r="BA341" s="61" cm="1">
        <f t="array" aca="1" ref="BA341" ca="1">IF(INDIRECT(ADDRESS(3+$AM341,15,,,"var"))&lt;&gt;"&lt;=&gt;",INDIRECT(ADDRESS(3+$AM341,15,,,"var")),NULL)</f>
        <v>0</v>
      </c>
      <c r="BB341" s="61" cm="1">
        <f t="array" aca="1" ref="BB341" ca="1">IF(INDIRECT(ADDRESS(3+$AM341,16,,,"var"))&lt;&gt;"Zn",INDIRECT(ADDRESS(3+$AM341,16,,,"var")),NULL)</f>
        <v>0.01</v>
      </c>
      <c r="BC341" s="61" cm="1">
        <f t="array" aca="1" ref="BC341" ca="1">IF(INDIRECT(ADDRESS(3+$AM341,17,,,"var"))&lt;&gt;"&lt;=&gt;",INDIRECT(ADDRESS(3+$AM341,17,,,"var")),NULL)</f>
        <v>0</v>
      </c>
      <c r="BD341" s="61" cm="1">
        <f t="array" aca="1" ref="BD341" ca="1">IF(INDIRECT(ADDRESS(3+$AM341,18,,,"var"))&lt;&gt;"Ti",INDIRECT(ADDRESS(3+$AM341,18,,,"var")),NULL)</f>
        <v>0.05</v>
      </c>
      <c r="BE341" s="64" cm="1">
        <f t="array" aca="1" ref="BE341" ca="1">IF(INDIRECT(ADDRESS(3+$AM341,19,,,"var"))&lt;&gt;"D10",INDIRECT(ADDRESS(3+$AM341,19,,,"var")),NULL)</f>
        <v>29.1</v>
      </c>
      <c r="BF341" s="64" cm="1">
        <f t="array" aca="1" ref="BF341" ca="1">IF(INDIRECT(ADDRESS(3+$AM341,20,,,"var"))&lt;&gt;"D50",INDIRECT(ADDRESS(3+$AM341,20,,,"var")),NULL)</f>
        <v>47</v>
      </c>
      <c r="BG341" s="64" cm="1">
        <f t="array" aca="1" ref="BG341" ca="1">IF(INDIRECT(ADDRESS(3+$AM341,21,,,"var"))&lt;&gt;"D90",INDIRECT(ADDRESS(3+$AM341,21,,,"var")),NULL)</f>
        <v>74.5</v>
      </c>
      <c r="BH341" s="64" cm="1">
        <f t="array" aca="1" ref="BH341" ca="1">IF(INDIRECT(ADDRESS(3+$AM341,22,,,"var"))&lt;&gt;"Carney Funnel (s/50g)",INDIRECT(ADDRESS(3+$AM341,22,,,"var")),NULL)</f>
        <v>16</v>
      </c>
      <c r="BI341" s="64" cm="1">
        <f t="array" aca="1" ref="BI341" ca="1">IF(INDIRECT(ADDRESS(3+$AM341,23,,,"var"))&lt;&gt;"Schuttdichte",INDIRECT(ADDRESS(3+$AM341,23,,,"var")),NULL)</f>
        <v>1.28</v>
      </c>
      <c r="BJ341" s="64" cm="1">
        <f t="array" aca="1" ref="BJ341" ca="1">IF(INDIRECT(ADDRESS(3+$AM341,24,,,"var"))&lt;&gt;"Klopfdichte",INDIRECT(ADDRESS(3+$AM341,24,,,"var")),NULL)</f>
        <v>1.61</v>
      </c>
      <c r="BK341" s="81" t="s">
        <v>108</v>
      </c>
      <c r="BM341" s="65"/>
      <c r="BO341"/>
    </row>
    <row r="342" spans="1:67">
      <c r="A342" s="6">
        <v>4</v>
      </c>
      <c r="B342" s="81">
        <v>29</v>
      </c>
      <c r="C342" s="81" t="str">
        <f>var!Z$3</f>
        <v>Concept Laser m2</v>
      </c>
      <c r="D342" s="81" t="str">
        <f>var!AG$3</f>
        <v>Concept Laser parameter dev.</v>
      </c>
      <c r="E342" s="6">
        <v>275</v>
      </c>
      <c r="F342" s="6">
        <v>1300</v>
      </c>
      <c r="G342" s="6">
        <v>60</v>
      </c>
      <c r="H342" s="6">
        <v>0.1</v>
      </c>
      <c r="I342" s="81"/>
      <c r="J342" s="81" t="str">
        <f>var!AD$2</f>
        <v>Density cube</v>
      </c>
      <c r="K342" s="66"/>
      <c r="L342" s="12"/>
      <c r="M342" s="28" t="str">
        <f>var!AF$2</f>
        <v>Stripes</v>
      </c>
      <c r="N342" s="6">
        <v>275</v>
      </c>
      <c r="O342" s="6">
        <v>1300</v>
      </c>
      <c r="P342" s="12"/>
      <c r="Q342" s="6">
        <v>0.05</v>
      </c>
      <c r="R342" s="6">
        <v>80</v>
      </c>
      <c r="S342" s="6">
        <v>5</v>
      </c>
      <c r="T342" s="6">
        <v>1</v>
      </c>
      <c r="U342" s="6">
        <v>79</v>
      </c>
      <c r="V342" s="6">
        <v>0.1</v>
      </c>
      <c r="W342" s="6">
        <v>80</v>
      </c>
      <c r="X342" s="6">
        <v>0.09</v>
      </c>
      <c r="Y342" s="12"/>
      <c r="Z342" s="12"/>
      <c r="AA342" s="12"/>
      <c r="AB342" s="12"/>
      <c r="AC342" s="12"/>
      <c r="AD342" s="12"/>
      <c r="AE342" s="12"/>
      <c r="AF342" s="12"/>
      <c r="AG342" s="6">
        <v>3</v>
      </c>
      <c r="AH342" s="23">
        <f t="shared" si="12"/>
        <v>28.080000000000002</v>
      </c>
      <c r="AI342" s="23">
        <f t="shared" si="13"/>
        <v>35.256410256410255</v>
      </c>
      <c r="AJ342" s="12"/>
      <c r="AK342" s="6"/>
      <c r="AL342" s="28" t="str" cm="1">
        <f t="array" aca="1" ref="AL342" ca="1">IF(INDIRECT(ADDRESS(3+AM342,2,,,"var"))&lt;&gt;"Name of powder",INDIRECT(ADDRESS(3+AM342,2,,,"var")),NULL)</f>
        <v>AlMgty80</v>
      </c>
      <c r="AM342" s="17">
        <v>2</v>
      </c>
      <c r="AN342" s="12">
        <v>3</v>
      </c>
      <c r="AO342" s="61" cm="1">
        <f t="array" aca="1" ref="AO342" ca="1">IF(INDIRECT(ADDRESS(3+$AM342,3,,,"var"))&lt;&gt;"&lt;=&gt;",INDIRECT(ADDRESS(3+$AM342,3,,,"var")),NULL)</f>
        <v>0</v>
      </c>
      <c r="AP342" s="61" cm="1">
        <f t="array" aca="1" ref="AP342" ca="1">IF(INDIRECT(ADDRESS(3+$AM342,4,,,"var"))&lt;&gt;"Si",INDIRECT(ADDRESS(3+$AM342,4,,,"var")),NULL)</f>
        <v>0.09</v>
      </c>
      <c r="AQ342" s="61" t="str" cm="1">
        <f t="array" aca="1" ref="AQ342" ca="1">IF(INDIRECT(ADDRESS(3+$AM342,5,,,"var"))&lt;&gt;"&lt;=&gt;",INDIRECT(ADDRESS(3+$AM342,5,,,"var")),NULL)</f>
        <v>&lt;</v>
      </c>
      <c r="AR342" s="61" cm="1">
        <f t="array" aca="1" ref="AR342" ca="1">IF(INDIRECT(ADDRESS(3+$AM342,6,,,"var"))&lt;&gt;"Fe",INDIRECT(ADDRESS(3+$AM342,6,,,"var")),NULL)</f>
        <v>0.01</v>
      </c>
      <c r="AS342" s="61" t="str" cm="1">
        <f t="array" aca="1" ref="AS342" ca="1">IF(INDIRECT(ADDRESS(3+$AM342,7,,,"var"))&lt;&gt;"&lt;=&gt;",INDIRECT(ADDRESS(3+$AM342,7,,,"var")),NULL)</f>
        <v>&lt;</v>
      </c>
      <c r="AT342" s="61" cm="1">
        <f t="array" aca="1" ref="AT342" ca="1">IF(INDIRECT(ADDRESS(3+$AM342,8,,,"var"))&lt;&gt;"Cu",INDIRECT(ADDRESS(3+$AM342,8,,,"var")),NULL)</f>
        <v>0.01</v>
      </c>
      <c r="AU342" s="61" t="str" cm="1">
        <f t="array" aca="1" ref="AU342" ca="1">IF(INDIRECT(ADDRESS(3+$AM342,9,,,"var"))&lt;&gt;"&lt;=&gt;",INDIRECT(ADDRESS(3+$AM342,9,,,"var")),NULL)</f>
        <v>&lt;</v>
      </c>
      <c r="AV342" s="61" cm="1">
        <f t="array" aca="1" ref="AV342" ca="1">IF(INDIRECT(ADDRESS(3+$AM342,10,,,"var"))&lt;&gt;"Mn",INDIRECT(ADDRESS(3+$AM342,10,,,"var")),NULL)</f>
        <v>0.01</v>
      </c>
      <c r="AW342" s="61" cm="1">
        <f t="array" aca="1" ref="AW342" ca="1">IF(INDIRECT(ADDRESS(3+$AM342,11,,,"var"))&lt;&gt;"&lt;=&gt;",INDIRECT(ADDRESS(3+$AM342,11,,,"var")),NULL)</f>
        <v>0</v>
      </c>
      <c r="AX342" s="61" cm="1">
        <f t="array" aca="1" ref="AX342" ca="1">IF(INDIRECT(ADDRESS(3+$AM342,12,,,"var"))&lt;&gt;"Mg",INDIRECT(ADDRESS(3+$AM342,12,,,"var")),NULL)</f>
        <v>9.1999999999999993</v>
      </c>
      <c r="AY342" s="61" cm="1">
        <f t="array" aca="1" ref="AY342" ca="1">IF(INDIRECT(ADDRESS(3+$AM342,13,,,"var"))&lt;&gt;"&lt;=&gt;",INDIRECT(ADDRESS(3+$AM342,13,,,"var")),NULL)</f>
        <v>0</v>
      </c>
      <c r="AZ342" s="61" cm="1">
        <f t="array" aca="1" ref="AZ342" ca="1">IF(INDIRECT(ADDRESS(3+$AM342,14,,,"var"))&lt;&gt;"Be",INDIRECT(ADDRESS(3+$AM342,14,,,"var")),NULL)</f>
        <v>6.0000000000000001E-3</v>
      </c>
      <c r="BA342" s="61" cm="1">
        <f t="array" aca="1" ref="BA342" ca="1">IF(INDIRECT(ADDRESS(3+$AM342,15,,,"var"))&lt;&gt;"&lt;=&gt;",INDIRECT(ADDRESS(3+$AM342,15,,,"var")),NULL)</f>
        <v>0</v>
      </c>
      <c r="BB342" s="61" cm="1">
        <f t="array" aca="1" ref="BB342" ca="1">IF(INDIRECT(ADDRESS(3+$AM342,16,,,"var"))&lt;&gt;"Zn",INDIRECT(ADDRESS(3+$AM342,16,,,"var")),NULL)</f>
        <v>0.01</v>
      </c>
      <c r="BC342" s="61" cm="1">
        <f t="array" aca="1" ref="BC342" ca="1">IF(INDIRECT(ADDRESS(3+$AM342,17,,,"var"))&lt;&gt;"&lt;=&gt;",INDIRECT(ADDRESS(3+$AM342,17,,,"var")),NULL)</f>
        <v>0</v>
      </c>
      <c r="BD342" s="61" cm="1">
        <f t="array" aca="1" ref="BD342" ca="1">IF(INDIRECT(ADDRESS(3+$AM342,18,,,"var"))&lt;&gt;"Ti",INDIRECT(ADDRESS(3+$AM342,18,,,"var")),NULL)</f>
        <v>0.05</v>
      </c>
      <c r="BE342" s="64" cm="1">
        <f t="array" aca="1" ref="BE342" ca="1">IF(INDIRECT(ADDRESS(3+$AM342,19,,,"var"))&lt;&gt;"D10",INDIRECT(ADDRESS(3+$AM342,19,,,"var")),NULL)</f>
        <v>29.1</v>
      </c>
      <c r="BF342" s="64" cm="1">
        <f t="array" aca="1" ref="BF342" ca="1">IF(INDIRECT(ADDRESS(3+$AM342,20,,,"var"))&lt;&gt;"D50",INDIRECT(ADDRESS(3+$AM342,20,,,"var")),NULL)</f>
        <v>47</v>
      </c>
      <c r="BG342" s="64" cm="1">
        <f t="array" aca="1" ref="BG342" ca="1">IF(INDIRECT(ADDRESS(3+$AM342,21,,,"var"))&lt;&gt;"D90",INDIRECT(ADDRESS(3+$AM342,21,,,"var")),NULL)</f>
        <v>74.5</v>
      </c>
      <c r="BH342" s="64" cm="1">
        <f t="array" aca="1" ref="BH342" ca="1">IF(INDIRECT(ADDRESS(3+$AM342,22,,,"var"))&lt;&gt;"Carney Funnel (s/50g)",INDIRECT(ADDRESS(3+$AM342,22,,,"var")),NULL)</f>
        <v>16</v>
      </c>
      <c r="BI342" s="64" cm="1">
        <f t="array" aca="1" ref="BI342" ca="1">IF(INDIRECT(ADDRESS(3+$AM342,23,,,"var"))&lt;&gt;"Schuttdichte",INDIRECT(ADDRESS(3+$AM342,23,,,"var")),NULL)</f>
        <v>1.28</v>
      </c>
      <c r="BJ342" s="64" cm="1">
        <f t="array" aca="1" ref="BJ342" ca="1">IF(INDIRECT(ADDRESS(3+$AM342,24,,,"var"))&lt;&gt;"Klopfdichte",INDIRECT(ADDRESS(3+$AM342,24,,,"var")),NULL)</f>
        <v>1.61</v>
      </c>
      <c r="BK342" s="81" t="s">
        <v>108</v>
      </c>
      <c r="BM342" s="81"/>
      <c r="BO342"/>
    </row>
    <row r="343" spans="1:67">
      <c r="A343" s="6">
        <v>4</v>
      </c>
      <c r="B343" s="81">
        <v>30</v>
      </c>
      <c r="C343" s="81" t="str">
        <f>var!Z$3</f>
        <v>Concept Laser m2</v>
      </c>
      <c r="D343" s="81" t="str">
        <f>var!AG$3</f>
        <v>Concept Laser parameter dev.</v>
      </c>
      <c r="E343" s="6">
        <v>275</v>
      </c>
      <c r="F343" s="6">
        <v>1100</v>
      </c>
      <c r="G343" s="6">
        <v>60</v>
      </c>
      <c r="H343" s="6">
        <v>0.1</v>
      </c>
      <c r="I343" s="81"/>
      <c r="J343" s="81" t="str">
        <f>var!AD$2</f>
        <v>Density cube</v>
      </c>
      <c r="K343" s="81"/>
      <c r="L343" s="12"/>
      <c r="M343" s="28" t="str">
        <f>var!AF$2</f>
        <v>Stripes</v>
      </c>
      <c r="N343" s="6">
        <v>275</v>
      </c>
      <c r="O343" s="6">
        <v>1100</v>
      </c>
      <c r="P343" s="12"/>
      <c r="Q343" s="6">
        <v>0.05</v>
      </c>
      <c r="R343" s="6">
        <v>80</v>
      </c>
      <c r="S343" s="6">
        <v>5</v>
      </c>
      <c r="T343" s="6">
        <v>1</v>
      </c>
      <c r="U343" s="6">
        <v>79</v>
      </c>
      <c r="V343" s="6">
        <v>0.1</v>
      </c>
      <c r="W343" s="6">
        <v>80</v>
      </c>
      <c r="X343" s="6">
        <v>0.09</v>
      </c>
      <c r="Y343" s="12"/>
      <c r="Z343" s="12"/>
      <c r="AA343" s="12"/>
      <c r="AB343" s="12"/>
      <c r="AC343" s="12"/>
      <c r="AD343" s="12"/>
      <c r="AE343" s="12"/>
      <c r="AF343" s="12"/>
      <c r="AG343" s="6">
        <v>3</v>
      </c>
      <c r="AH343" s="23">
        <f t="shared" si="12"/>
        <v>23.76</v>
      </c>
      <c r="AI343" s="23">
        <f t="shared" si="13"/>
        <v>41.666666666666664</v>
      </c>
      <c r="AJ343" s="12"/>
      <c r="AK343" s="6"/>
      <c r="AL343" s="81" t="str" cm="1">
        <f t="array" aca="1" ref="AL343" ca="1">IF(INDIRECT(ADDRESS(3+AM343,2,,,"var"))&lt;&gt;"Name of powder",INDIRECT(ADDRESS(3+AM343,2,,,"var")),NULL)</f>
        <v>AlMgty80</v>
      </c>
      <c r="AM343" s="17">
        <v>2</v>
      </c>
      <c r="AN343" s="12">
        <v>3</v>
      </c>
      <c r="AO343" s="61" cm="1">
        <f t="array" aca="1" ref="AO343" ca="1">IF(INDIRECT(ADDRESS(3+$AM343,3,,,"var"))&lt;&gt;"&lt;=&gt;",INDIRECT(ADDRESS(3+$AM343,3,,,"var")),NULL)</f>
        <v>0</v>
      </c>
      <c r="AP343" s="61" cm="1">
        <f t="array" aca="1" ref="AP343" ca="1">IF(INDIRECT(ADDRESS(3+$AM343,4,,,"var"))&lt;&gt;"Si",INDIRECT(ADDRESS(3+$AM343,4,,,"var")),NULL)</f>
        <v>0.09</v>
      </c>
      <c r="AQ343" s="61" t="str" cm="1">
        <f t="array" aca="1" ref="AQ343" ca="1">IF(INDIRECT(ADDRESS(3+$AM343,5,,,"var"))&lt;&gt;"&lt;=&gt;",INDIRECT(ADDRESS(3+$AM343,5,,,"var")),NULL)</f>
        <v>&lt;</v>
      </c>
      <c r="AR343" s="61" cm="1">
        <f t="array" aca="1" ref="AR343" ca="1">IF(INDIRECT(ADDRESS(3+$AM343,6,,,"var"))&lt;&gt;"Fe",INDIRECT(ADDRESS(3+$AM343,6,,,"var")),NULL)</f>
        <v>0.01</v>
      </c>
      <c r="AS343" s="61" t="str" cm="1">
        <f t="array" aca="1" ref="AS343" ca="1">IF(INDIRECT(ADDRESS(3+$AM343,7,,,"var"))&lt;&gt;"&lt;=&gt;",INDIRECT(ADDRESS(3+$AM343,7,,,"var")),NULL)</f>
        <v>&lt;</v>
      </c>
      <c r="AT343" s="61" cm="1">
        <f t="array" aca="1" ref="AT343" ca="1">IF(INDIRECT(ADDRESS(3+$AM343,8,,,"var"))&lt;&gt;"Cu",INDIRECT(ADDRESS(3+$AM343,8,,,"var")),NULL)</f>
        <v>0.01</v>
      </c>
      <c r="AU343" s="61" t="str" cm="1">
        <f t="array" aca="1" ref="AU343" ca="1">IF(INDIRECT(ADDRESS(3+$AM343,9,,,"var"))&lt;&gt;"&lt;=&gt;",INDIRECT(ADDRESS(3+$AM343,9,,,"var")),NULL)</f>
        <v>&lt;</v>
      </c>
      <c r="AV343" s="61" cm="1">
        <f t="array" aca="1" ref="AV343" ca="1">IF(INDIRECT(ADDRESS(3+$AM343,10,,,"var"))&lt;&gt;"Mn",INDIRECT(ADDRESS(3+$AM343,10,,,"var")),NULL)</f>
        <v>0.01</v>
      </c>
      <c r="AW343" s="61" cm="1">
        <f t="array" aca="1" ref="AW343" ca="1">IF(INDIRECT(ADDRESS(3+$AM343,11,,,"var"))&lt;&gt;"&lt;=&gt;",INDIRECT(ADDRESS(3+$AM343,11,,,"var")),NULL)</f>
        <v>0</v>
      </c>
      <c r="AX343" s="61" cm="1">
        <f t="array" aca="1" ref="AX343" ca="1">IF(INDIRECT(ADDRESS(3+$AM343,12,,,"var"))&lt;&gt;"Mg",INDIRECT(ADDRESS(3+$AM343,12,,,"var")),NULL)</f>
        <v>9.1999999999999993</v>
      </c>
      <c r="AY343" s="61" cm="1">
        <f t="array" aca="1" ref="AY343" ca="1">IF(INDIRECT(ADDRESS(3+$AM343,13,,,"var"))&lt;&gt;"&lt;=&gt;",INDIRECT(ADDRESS(3+$AM343,13,,,"var")),NULL)</f>
        <v>0</v>
      </c>
      <c r="AZ343" s="61" cm="1">
        <f t="array" aca="1" ref="AZ343" ca="1">IF(INDIRECT(ADDRESS(3+$AM343,14,,,"var"))&lt;&gt;"Be",INDIRECT(ADDRESS(3+$AM343,14,,,"var")),NULL)</f>
        <v>6.0000000000000001E-3</v>
      </c>
      <c r="BA343" s="61" cm="1">
        <f t="array" aca="1" ref="BA343" ca="1">IF(INDIRECT(ADDRESS(3+$AM343,15,,,"var"))&lt;&gt;"&lt;=&gt;",INDIRECT(ADDRESS(3+$AM343,15,,,"var")),NULL)</f>
        <v>0</v>
      </c>
      <c r="BB343" s="61" cm="1">
        <f t="array" aca="1" ref="BB343" ca="1">IF(INDIRECT(ADDRESS(3+$AM343,16,,,"var"))&lt;&gt;"Zn",INDIRECT(ADDRESS(3+$AM343,16,,,"var")),NULL)</f>
        <v>0.01</v>
      </c>
      <c r="BC343" s="61" cm="1">
        <f t="array" aca="1" ref="BC343" ca="1">IF(INDIRECT(ADDRESS(3+$AM343,17,,,"var"))&lt;&gt;"&lt;=&gt;",INDIRECT(ADDRESS(3+$AM343,17,,,"var")),NULL)</f>
        <v>0</v>
      </c>
      <c r="BD343" s="61" cm="1">
        <f t="array" aca="1" ref="BD343" ca="1">IF(INDIRECT(ADDRESS(3+$AM343,18,,,"var"))&lt;&gt;"Ti",INDIRECT(ADDRESS(3+$AM343,18,,,"var")),NULL)</f>
        <v>0.05</v>
      </c>
      <c r="BE343" s="64" cm="1">
        <f t="array" aca="1" ref="BE343" ca="1">IF(INDIRECT(ADDRESS(3+$AM343,19,,,"var"))&lt;&gt;"D10",INDIRECT(ADDRESS(3+$AM343,19,,,"var")),NULL)</f>
        <v>29.1</v>
      </c>
      <c r="BF343" s="64" cm="1">
        <f t="array" aca="1" ref="BF343" ca="1">IF(INDIRECT(ADDRESS(3+$AM343,20,,,"var"))&lt;&gt;"D50",INDIRECT(ADDRESS(3+$AM343,20,,,"var")),NULL)</f>
        <v>47</v>
      </c>
      <c r="BG343" s="64" cm="1">
        <f t="array" aca="1" ref="BG343" ca="1">IF(INDIRECT(ADDRESS(3+$AM343,21,,,"var"))&lt;&gt;"D90",INDIRECT(ADDRESS(3+$AM343,21,,,"var")),NULL)</f>
        <v>74.5</v>
      </c>
      <c r="BH343" s="64" cm="1">
        <f t="array" aca="1" ref="BH343" ca="1">IF(INDIRECT(ADDRESS(3+$AM343,22,,,"var"))&lt;&gt;"Carney Funnel (s/50g)",INDIRECT(ADDRESS(3+$AM343,22,,,"var")),NULL)</f>
        <v>16</v>
      </c>
      <c r="BI343" s="64" cm="1">
        <f t="array" aca="1" ref="BI343" ca="1">IF(INDIRECT(ADDRESS(3+$AM343,23,,,"var"))&lt;&gt;"Schuttdichte",INDIRECT(ADDRESS(3+$AM343,23,,,"var")),NULL)</f>
        <v>1.28</v>
      </c>
      <c r="BJ343" s="64" cm="1">
        <f t="array" aca="1" ref="BJ343" ca="1">IF(INDIRECT(ADDRESS(3+$AM343,24,,,"var"))&lt;&gt;"Klopfdichte",INDIRECT(ADDRESS(3+$AM343,24,,,"var")),NULL)</f>
        <v>1.61</v>
      </c>
      <c r="BK343" s="81" t="s">
        <v>108</v>
      </c>
      <c r="BM343" s="81"/>
      <c r="BO343"/>
    </row>
    <row r="344" spans="1:67">
      <c r="A344" s="6">
        <v>4</v>
      </c>
      <c r="B344" s="81">
        <v>31</v>
      </c>
      <c r="C344" s="81" t="str">
        <f>var!Z$3</f>
        <v>Concept Laser m2</v>
      </c>
      <c r="D344" s="81" t="str">
        <f>var!AG$3</f>
        <v>Concept Laser parameter dev.</v>
      </c>
      <c r="E344" s="6">
        <v>275</v>
      </c>
      <c r="F344" s="6">
        <v>900</v>
      </c>
      <c r="G344" s="6">
        <v>60</v>
      </c>
      <c r="H344" s="6">
        <v>0.1</v>
      </c>
      <c r="I344" s="81"/>
      <c r="J344" s="81" t="str">
        <f>var!AD$2</f>
        <v>Density cube</v>
      </c>
      <c r="K344" s="81"/>
      <c r="L344" s="12"/>
      <c r="M344" s="28" t="str">
        <f>var!AF$2</f>
        <v>Stripes</v>
      </c>
      <c r="N344" s="6">
        <v>275</v>
      </c>
      <c r="O344" s="6">
        <v>900</v>
      </c>
      <c r="P344" s="12"/>
      <c r="Q344" s="6">
        <v>0.05</v>
      </c>
      <c r="R344" s="6">
        <v>80</v>
      </c>
      <c r="S344" s="6">
        <v>5</v>
      </c>
      <c r="T344" s="6">
        <v>1</v>
      </c>
      <c r="U344" s="6">
        <v>79</v>
      </c>
      <c r="V344" s="6">
        <v>0.1</v>
      </c>
      <c r="W344" s="6">
        <v>80</v>
      </c>
      <c r="X344" s="6">
        <v>0.09</v>
      </c>
      <c r="Y344" s="12"/>
      <c r="Z344" s="12"/>
      <c r="AA344" s="12"/>
      <c r="AB344" s="12"/>
      <c r="AC344" s="12"/>
      <c r="AD344" s="12"/>
      <c r="AE344" s="12"/>
      <c r="AF344" s="12"/>
      <c r="AG344" s="6">
        <v>3</v>
      </c>
      <c r="AH344" s="23">
        <f t="shared" si="12"/>
        <v>19.440000000000001</v>
      </c>
      <c r="AI344" s="23">
        <f t="shared" si="13"/>
        <v>50.925925925925924</v>
      </c>
      <c r="AJ344" s="12"/>
      <c r="AK344" s="6"/>
      <c r="AL344" s="28" t="str" cm="1">
        <f t="array" aca="1" ref="AL344" ca="1">IF(INDIRECT(ADDRESS(3+AM344,2,,,"var"))&lt;&gt;"Name of powder",INDIRECT(ADDRESS(3+AM344,2,,,"var")),NULL)</f>
        <v>AlMgty80</v>
      </c>
      <c r="AM344" s="17">
        <v>2</v>
      </c>
      <c r="AN344" s="12">
        <v>3</v>
      </c>
      <c r="AO344" s="61" cm="1">
        <f t="array" aca="1" ref="AO344" ca="1">IF(INDIRECT(ADDRESS(3+$AM344,3,,,"var"))&lt;&gt;"&lt;=&gt;",INDIRECT(ADDRESS(3+$AM344,3,,,"var")),NULL)</f>
        <v>0</v>
      </c>
      <c r="AP344" s="61" cm="1">
        <f t="array" aca="1" ref="AP344" ca="1">IF(INDIRECT(ADDRESS(3+$AM344,4,,,"var"))&lt;&gt;"Si",INDIRECT(ADDRESS(3+$AM344,4,,,"var")),NULL)</f>
        <v>0.09</v>
      </c>
      <c r="AQ344" s="61" t="str" cm="1">
        <f t="array" aca="1" ref="AQ344" ca="1">IF(INDIRECT(ADDRESS(3+$AM344,5,,,"var"))&lt;&gt;"&lt;=&gt;",INDIRECT(ADDRESS(3+$AM344,5,,,"var")),NULL)</f>
        <v>&lt;</v>
      </c>
      <c r="AR344" s="61" cm="1">
        <f t="array" aca="1" ref="AR344" ca="1">IF(INDIRECT(ADDRESS(3+$AM344,6,,,"var"))&lt;&gt;"Fe",INDIRECT(ADDRESS(3+$AM344,6,,,"var")),NULL)</f>
        <v>0.01</v>
      </c>
      <c r="AS344" s="61" t="str" cm="1">
        <f t="array" aca="1" ref="AS344" ca="1">IF(INDIRECT(ADDRESS(3+$AM344,7,,,"var"))&lt;&gt;"&lt;=&gt;",INDIRECT(ADDRESS(3+$AM344,7,,,"var")),NULL)</f>
        <v>&lt;</v>
      </c>
      <c r="AT344" s="61" cm="1">
        <f t="array" aca="1" ref="AT344" ca="1">IF(INDIRECT(ADDRESS(3+$AM344,8,,,"var"))&lt;&gt;"Cu",INDIRECT(ADDRESS(3+$AM344,8,,,"var")),NULL)</f>
        <v>0.01</v>
      </c>
      <c r="AU344" s="61" t="str" cm="1">
        <f t="array" aca="1" ref="AU344" ca="1">IF(INDIRECT(ADDRESS(3+$AM344,9,,,"var"))&lt;&gt;"&lt;=&gt;",INDIRECT(ADDRESS(3+$AM344,9,,,"var")),NULL)</f>
        <v>&lt;</v>
      </c>
      <c r="AV344" s="61" cm="1">
        <f t="array" aca="1" ref="AV344" ca="1">IF(INDIRECT(ADDRESS(3+$AM344,10,,,"var"))&lt;&gt;"Mn",INDIRECT(ADDRESS(3+$AM344,10,,,"var")),NULL)</f>
        <v>0.01</v>
      </c>
      <c r="AW344" s="61" cm="1">
        <f t="array" aca="1" ref="AW344" ca="1">IF(INDIRECT(ADDRESS(3+$AM344,11,,,"var"))&lt;&gt;"&lt;=&gt;",INDIRECT(ADDRESS(3+$AM344,11,,,"var")),NULL)</f>
        <v>0</v>
      </c>
      <c r="AX344" s="61" cm="1">
        <f t="array" aca="1" ref="AX344" ca="1">IF(INDIRECT(ADDRESS(3+$AM344,12,,,"var"))&lt;&gt;"Mg",INDIRECT(ADDRESS(3+$AM344,12,,,"var")),NULL)</f>
        <v>9.1999999999999993</v>
      </c>
      <c r="AY344" s="61" cm="1">
        <f t="array" aca="1" ref="AY344" ca="1">IF(INDIRECT(ADDRESS(3+$AM344,13,,,"var"))&lt;&gt;"&lt;=&gt;",INDIRECT(ADDRESS(3+$AM344,13,,,"var")),NULL)</f>
        <v>0</v>
      </c>
      <c r="AZ344" s="61" cm="1">
        <f t="array" aca="1" ref="AZ344" ca="1">IF(INDIRECT(ADDRESS(3+$AM344,14,,,"var"))&lt;&gt;"Be",INDIRECT(ADDRESS(3+$AM344,14,,,"var")),NULL)</f>
        <v>6.0000000000000001E-3</v>
      </c>
      <c r="BA344" s="61" cm="1">
        <f t="array" aca="1" ref="BA344" ca="1">IF(INDIRECT(ADDRESS(3+$AM344,15,,,"var"))&lt;&gt;"&lt;=&gt;",INDIRECT(ADDRESS(3+$AM344,15,,,"var")),NULL)</f>
        <v>0</v>
      </c>
      <c r="BB344" s="61" cm="1">
        <f t="array" aca="1" ref="BB344" ca="1">IF(INDIRECT(ADDRESS(3+$AM344,16,,,"var"))&lt;&gt;"Zn",INDIRECT(ADDRESS(3+$AM344,16,,,"var")),NULL)</f>
        <v>0.01</v>
      </c>
      <c r="BC344" s="61" cm="1">
        <f t="array" aca="1" ref="BC344" ca="1">IF(INDIRECT(ADDRESS(3+$AM344,17,,,"var"))&lt;&gt;"&lt;=&gt;",INDIRECT(ADDRESS(3+$AM344,17,,,"var")),NULL)</f>
        <v>0</v>
      </c>
      <c r="BD344" s="61" cm="1">
        <f t="array" aca="1" ref="BD344" ca="1">IF(INDIRECT(ADDRESS(3+$AM344,18,,,"var"))&lt;&gt;"Ti",INDIRECT(ADDRESS(3+$AM344,18,,,"var")),NULL)</f>
        <v>0.05</v>
      </c>
      <c r="BE344" s="64" cm="1">
        <f t="array" aca="1" ref="BE344" ca="1">IF(INDIRECT(ADDRESS(3+$AM344,19,,,"var"))&lt;&gt;"D10",INDIRECT(ADDRESS(3+$AM344,19,,,"var")),NULL)</f>
        <v>29.1</v>
      </c>
      <c r="BF344" s="64" cm="1">
        <f t="array" aca="1" ref="BF344" ca="1">IF(INDIRECT(ADDRESS(3+$AM344,20,,,"var"))&lt;&gt;"D50",INDIRECT(ADDRESS(3+$AM344,20,,,"var")),NULL)</f>
        <v>47</v>
      </c>
      <c r="BG344" s="64" cm="1">
        <f t="array" aca="1" ref="BG344" ca="1">IF(INDIRECT(ADDRESS(3+$AM344,21,,,"var"))&lt;&gt;"D90",INDIRECT(ADDRESS(3+$AM344,21,,,"var")),NULL)</f>
        <v>74.5</v>
      </c>
      <c r="BH344" s="64" cm="1">
        <f t="array" aca="1" ref="BH344" ca="1">IF(INDIRECT(ADDRESS(3+$AM344,22,,,"var"))&lt;&gt;"Carney Funnel (s/50g)",INDIRECT(ADDRESS(3+$AM344,22,,,"var")),NULL)</f>
        <v>16</v>
      </c>
      <c r="BI344" s="64" cm="1">
        <f t="array" aca="1" ref="BI344" ca="1">IF(INDIRECT(ADDRESS(3+$AM344,23,,,"var"))&lt;&gt;"Schuttdichte",INDIRECT(ADDRESS(3+$AM344,23,,,"var")),NULL)</f>
        <v>1.28</v>
      </c>
      <c r="BJ344" s="64" cm="1">
        <f t="array" aca="1" ref="BJ344" ca="1">IF(INDIRECT(ADDRESS(3+$AM344,24,,,"var"))&lt;&gt;"Klopfdichte",INDIRECT(ADDRESS(3+$AM344,24,,,"var")),NULL)</f>
        <v>1.61</v>
      </c>
      <c r="BK344" s="81" t="s">
        <v>108</v>
      </c>
      <c r="BM344" s="65"/>
      <c r="BO344"/>
    </row>
    <row r="345" spans="1:67">
      <c r="A345" s="6">
        <v>4</v>
      </c>
      <c r="B345" s="81">
        <v>32</v>
      </c>
      <c r="C345" s="81" t="str">
        <f>var!Z$3</f>
        <v>Concept Laser m2</v>
      </c>
      <c r="D345" s="81" t="str">
        <f>var!AG$3</f>
        <v>Concept Laser parameter dev.</v>
      </c>
      <c r="E345" s="6">
        <v>325</v>
      </c>
      <c r="F345" s="6">
        <v>1400</v>
      </c>
      <c r="G345" s="6">
        <v>60</v>
      </c>
      <c r="H345" s="6">
        <v>0.1</v>
      </c>
      <c r="I345" s="81"/>
      <c r="J345" s="81" t="str">
        <f>var!AD$2</f>
        <v>Density cube</v>
      </c>
      <c r="K345" s="81"/>
      <c r="L345" s="12"/>
      <c r="M345" s="81" t="str">
        <f>var!AF$2</f>
        <v>Stripes</v>
      </c>
      <c r="N345" s="6">
        <v>325</v>
      </c>
      <c r="O345" s="6">
        <v>1400</v>
      </c>
      <c r="P345" s="12"/>
      <c r="Q345" s="6">
        <v>0.05</v>
      </c>
      <c r="R345" s="6">
        <v>110</v>
      </c>
      <c r="S345" s="6">
        <v>5</v>
      </c>
      <c r="T345" s="6">
        <v>1</v>
      </c>
      <c r="U345" s="6">
        <v>79</v>
      </c>
      <c r="V345" s="6">
        <v>0.1</v>
      </c>
      <c r="W345" s="6">
        <v>80</v>
      </c>
      <c r="X345" s="6">
        <v>0.09</v>
      </c>
      <c r="Y345" s="12"/>
      <c r="Z345" s="12"/>
      <c r="AA345" s="12"/>
      <c r="AB345" s="12"/>
      <c r="AC345" s="12"/>
      <c r="AD345" s="12"/>
      <c r="AE345" s="12"/>
      <c r="AF345" s="12"/>
      <c r="AG345" s="6">
        <v>4</v>
      </c>
      <c r="AH345" s="81">
        <f t="shared" si="12"/>
        <v>30.240000000000002</v>
      </c>
      <c r="AI345" s="81">
        <f t="shared" si="13"/>
        <v>38.69047619047619</v>
      </c>
      <c r="AJ345" s="12"/>
      <c r="AK345" s="6"/>
      <c r="AL345" s="81" t="str" cm="1">
        <f t="array" aca="1" ref="AL345" ca="1">IF(INDIRECT(ADDRESS(3+AM345,2,,,"var"))&lt;&gt;"Name of powder",INDIRECT(ADDRESS(3+AM345,2,,,"var")),NULL)</f>
        <v>AlMgty80</v>
      </c>
      <c r="AM345" s="17">
        <v>2</v>
      </c>
      <c r="AN345" s="12">
        <v>3</v>
      </c>
      <c r="AO345" s="61" cm="1">
        <f t="array" aca="1" ref="AO345" ca="1">IF(INDIRECT(ADDRESS(3+$AM345,3,,,"var"))&lt;&gt;"&lt;=&gt;",INDIRECT(ADDRESS(3+$AM345,3,,,"var")),NULL)</f>
        <v>0</v>
      </c>
      <c r="AP345" s="61" cm="1">
        <f t="array" aca="1" ref="AP345" ca="1">IF(INDIRECT(ADDRESS(3+$AM345,4,,,"var"))&lt;&gt;"Si",INDIRECT(ADDRESS(3+$AM345,4,,,"var")),NULL)</f>
        <v>0.09</v>
      </c>
      <c r="AQ345" s="61" t="str" cm="1">
        <f t="array" aca="1" ref="AQ345" ca="1">IF(INDIRECT(ADDRESS(3+$AM345,5,,,"var"))&lt;&gt;"&lt;=&gt;",INDIRECT(ADDRESS(3+$AM345,5,,,"var")),NULL)</f>
        <v>&lt;</v>
      </c>
      <c r="AR345" s="61" cm="1">
        <f t="array" aca="1" ref="AR345" ca="1">IF(INDIRECT(ADDRESS(3+$AM345,6,,,"var"))&lt;&gt;"Fe",INDIRECT(ADDRESS(3+$AM345,6,,,"var")),NULL)</f>
        <v>0.01</v>
      </c>
      <c r="AS345" s="61" t="str" cm="1">
        <f t="array" aca="1" ref="AS345" ca="1">IF(INDIRECT(ADDRESS(3+$AM345,7,,,"var"))&lt;&gt;"&lt;=&gt;",INDIRECT(ADDRESS(3+$AM345,7,,,"var")),NULL)</f>
        <v>&lt;</v>
      </c>
      <c r="AT345" s="61" cm="1">
        <f t="array" aca="1" ref="AT345" ca="1">IF(INDIRECT(ADDRESS(3+$AM345,8,,,"var"))&lt;&gt;"Cu",INDIRECT(ADDRESS(3+$AM345,8,,,"var")),NULL)</f>
        <v>0.01</v>
      </c>
      <c r="AU345" s="61" t="str" cm="1">
        <f t="array" aca="1" ref="AU345" ca="1">IF(INDIRECT(ADDRESS(3+$AM345,9,,,"var"))&lt;&gt;"&lt;=&gt;",INDIRECT(ADDRESS(3+$AM345,9,,,"var")),NULL)</f>
        <v>&lt;</v>
      </c>
      <c r="AV345" s="61" cm="1">
        <f t="array" aca="1" ref="AV345" ca="1">IF(INDIRECT(ADDRESS(3+$AM345,10,,,"var"))&lt;&gt;"Mn",INDIRECT(ADDRESS(3+$AM345,10,,,"var")),NULL)</f>
        <v>0.01</v>
      </c>
      <c r="AW345" s="61" cm="1">
        <f t="array" aca="1" ref="AW345" ca="1">IF(INDIRECT(ADDRESS(3+$AM345,11,,,"var"))&lt;&gt;"&lt;=&gt;",INDIRECT(ADDRESS(3+$AM345,11,,,"var")),NULL)</f>
        <v>0</v>
      </c>
      <c r="AX345" s="61" cm="1">
        <f t="array" aca="1" ref="AX345" ca="1">IF(INDIRECT(ADDRESS(3+$AM345,12,,,"var"))&lt;&gt;"Mg",INDIRECT(ADDRESS(3+$AM345,12,,,"var")),NULL)</f>
        <v>9.1999999999999993</v>
      </c>
      <c r="AY345" s="61" cm="1">
        <f t="array" aca="1" ref="AY345" ca="1">IF(INDIRECT(ADDRESS(3+$AM345,13,,,"var"))&lt;&gt;"&lt;=&gt;",INDIRECT(ADDRESS(3+$AM345,13,,,"var")),NULL)</f>
        <v>0</v>
      </c>
      <c r="AZ345" s="61" cm="1">
        <f t="array" aca="1" ref="AZ345" ca="1">IF(INDIRECT(ADDRESS(3+$AM345,14,,,"var"))&lt;&gt;"Be",INDIRECT(ADDRESS(3+$AM345,14,,,"var")),NULL)</f>
        <v>6.0000000000000001E-3</v>
      </c>
      <c r="BA345" s="61" cm="1">
        <f t="array" aca="1" ref="BA345" ca="1">IF(INDIRECT(ADDRESS(3+$AM345,15,,,"var"))&lt;&gt;"&lt;=&gt;",INDIRECT(ADDRESS(3+$AM345,15,,,"var")),NULL)</f>
        <v>0</v>
      </c>
      <c r="BB345" s="61" cm="1">
        <f t="array" aca="1" ref="BB345" ca="1">IF(INDIRECT(ADDRESS(3+$AM345,16,,,"var"))&lt;&gt;"Zn",INDIRECT(ADDRESS(3+$AM345,16,,,"var")),NULL)</f>
        <v>0.01</v>
      </c>
      <c r="BC345" s="61" cm="1">
        <f t="array" aca="1" ref="BC345" ca="1">IF(INDIRECT(ADDRESS(3+$AM345,17,,,"var"))&lt;&gt;"&lt;=&gt;",INDIRECT(ADDRESS(3+$AM345,17,,,"var")),NULL)</f>
        <v>0</v>
      </c>
      <c r="BD345" s="61" cm="1">
        <f t="array" aca="1" ref="BD345" ca="1">IF(INDIRECT(ADDRESS(3+$AM345,18,,,"var"))&lt;&gt;"Ti",INDIRECT(ADDRESS(3+$AM345,18,,,"var")),NULL)</f>
        <v>0.05</v>
      </c>
      <c r="BE345" s="64" cm="1">
        <f t="array" aca="1" ref="BE345" ca="1">IF(INDIRECT(ADDRESS(3+$AM345,19,,,"var"))&lt;&gt;"D10",INDIRECT(ADDRESS(3+$AM345,19,,,"var")),NULL)</f>
        <v>29.1</v>
      </c>
      <c r="BF345" s="64" cm="1">
        <f t="array" aca="1" ref="BF345" ca="1">IF(INDIRECT(ADDRESS(3+$AM345,20,,,"var"))&lt;&gt;"D50",INDIRECT(ADDRESS(3+$AM345,20,,,"var")),NULL)</f>
        <v>47</v>
      </c>
      <c r="BG345" s="64" cm="1">
        <f t="array" aca="1" ref="BG345" ca="1">IF(INDIRECT(ADDRESS(3+$AM345,21,,,"var"))&lt;&gt;"D90",INDIRECT(ADDRESS(3+$AM345,21,,,"var")),NULL)</f>
        <v>74.5</v>
      </c>
      <c r="BH345" s="64" cm="1">
        <f t="array" aca="1" ref="BH345" ca="1">IF(INDIRECT(ADDRESS(3+$AM345,22,,,"var"))&lt;&gt;"Carney Funnel (s/50g)",INDIRECT(ADDRESS(3+$AM345,22,,,"var")),NULL)</f>
        <v>16</v>
      </c>
      <c r="BI345" s="64" cm="1">
        <f t="array" aca="1" ref="BI345" ca="1">IF(INDIRECT(ADDRESS(3+$AM345,23,,,"var"))&lt;&gt;"Schuttdichte",INDIRECT(ADDRESS(3+$AM345,23,,,"var")),NULL)</f>
        <v>1.28</v>
      </c>
      <c r="BJ345" s="64" cm="1">
        <f t="array" aca="1" ref="BJ345" ca="1">IF(INDIRECT(ADDRESS(3+$AM345,24,,,"var"))&lt;&gt;"Klopfdichte",INDIRECT(ADDRESS(3+$AM345,24,,,"var")),NULL)</f>
        <v>1.61</v>
      </c>
      <c r="BK345" s="81" t="s">
        <v>108</v>
      </c>
      <c r="BM345" s="81"/>
      <c r="BO345"/>
    </row>
    <row r="346" spans="1:67">
      <c r="A346" s="6">
        <v>4</v>
      </c>
      <c r="B346" s="81">
        <v>33</v>
      </c>
      <c r="C346" s="28" t="str">
        <f>var!Z$3</f>
        <v>Concept Laser m2</v>
      </c>
      <c r="D346" s="66" t="str">
        <f>var!AG$3</f>
        <v>Concept Laser parameter dev.</v>
      </c>
      <c r="E346" s="6">
        <v>325</v>
      </c>
      <c r="F346" s="6">
        <v>1400</v>
      </c>
      <c r="G346" s="6">
        <v>60</v>
      </c>
      <c r="H346" s="6">
        <v>0.1</v>
      </c>
      <c r="I346" s="81"/>
      <c r="J346" s="28" t="str">
        <f>var!AD$2</f>
        <v>Density cube</v>
      </c>
      <c r="K346" s="81"/>
      <c r="L346" s="12"/>
      <c r="M346" s="28" t="str">
        <f>var!AF$2</f>
        <v>Stripes</v>
      </c>
      <c r="N346" s="6">
        <v>325</v>
      </c>
      <c r="O346" s="6">
        <v>1400</v>
      </c>
      <c r="P346" s="12"/>
      <c r="Q346" s="6">
        <v>0.05</v>
      </c>
      <c r="R346" s="6">
        <v>110</v>
      </c>
      <c r="S346" s="6">
        <v>5</v>
      </c>
      <c r="T346" s="6">
        <v>1</v>
      </c>
      <c r="U346" s="6">
        <v>79</v>
      </c>
      <c r="V346" s="6">
        <v>0.1</v>
      </c>
      <c r="W346" s="6">
        <v>80</v>
      </c>
      <c r="X346" s="6">
        <v>0.09</v>
      </c>
      <c r="Y346" s="12"/>
      <c r="Z346" s="12"/>
      <c r="AA346" s="12"/>
      <c r="AB346" s="12"/>
      <c r="AC346" s="12"/>
      <c r="AD346" s="12"/>
      <c r="AE346" s="12"/>
      <c r="AF346" s="12"/>
      <c r="AG346" s="6">
        <v>4</v>
      </c>
      <c r="AH346" s="23">
        <f t="shared" si="12"/>
        <v>30.240000000000002</v>
      </c>
      <c r="AI346" s="23">
        <f t="shared" si="13"/>
        <v>38.69047619047619</v>
      </c>
      <c r="AJ346" s="12"/>
      <c r="AK346" s="6"/>
      <c r="AL346" s="28" t="str" cm="1">
        <f t="array" aca="1" ref="AL346" ca="1">IF(INDIRECT(ADDRESS(3+AM346,2,,,"var"))&lt;&gt;"Name of powder",INDIRECT(ADDRESS(3+AM346,2,,,"var")),NULL)</f>
        <v>AlMgty80</v>
      </c>
      <c r="AM346" s="17">
        <v>2</v>
      </c>
      <c r="AN346" s="12">
        <v>3</v>
      </c>
      <c r="AO346" s="61" cm="1">
        <f t="array" aca="1" ref="AO346" ca="1">IF(INDIRECT(ADDRESS(3+$AM346,3,,,"var"))&lt;&gt;"&lt;=&gt;",INDIRECT(ADDRESS(3+$AM346,3,,,"var")),NULL)</f>
        <v>0</v>
      </c>
      <c r="AP346" s="61" cm="1">
        <f t="array" aca="1" ref="AP346" ca="1">IF(INDIRECT(ADDRESS(3+$AM346,4,,,"var"))&lt;&gt;"Si",INDIRECT(ADDRESS(3+$AM346,4,,,"var")),NULL)</f>
        <v>0.09</v>
      </c>
      <c r="AQ346" s="61" t="str" cm="1">
        <f t="array" aca="1" ref="AQ346" ca="1">IF(INDIRECT(ADDRESS(3+$AM346,5,,,"var"))&lt;&gt;"&lt;=&gt;",INDIRECT(ADDRESS(3+$AM346,5,,,"var")),NULL)</f>
        <v>&lt;</v>
      </c>
      <c r="AR346" s="61" cm="1">
        <f t="array" aca="1" ref="AR346" ca="1">IF(INDIRECT(ADDRESS(3+$AM346,6,,,"var"))&lt;&gt;"Fe",INDIRECT(ADDRESS(3+$AM346,6,,,"var")),NULL)</f>
        <v>0.01</v>
      </c>
      <c r="AS346" s="61" t="str" cm="1">
        <f t="array" aca="1" ref="AS346" ca="1">IF(INDIRECT(ADDRESS(3+$AM346,7,,,"var"))&lt;&gt;"&lt;=&gt;",INDIRECT(ADDRESS(3+$AM346,7,,,"var")),NULL)</f>
        <v>&lt;</v>
      </c>
      <c r="AT346" s="61" cm="1">
        <f t="array" aca="1" ref="AT346" ca="1">IF(INDIRECT(ADDRESS(3+$AM346,8,,,"var"))&lt;&gt;"Cu",INDIRECT(ADDRESS(3+$AM346,8,,,"var")),NULL)</f>
        <v>0.01</v>
      </c>
      <c r="AU346" s="61" t="str" cm="1">
        <f t="array" aca="1" ref="AU346" ca="1">IF(INDIRECT(ADDRESS(3+$AM346,9,,,"var"))&lt;&gt;"&lt;=&gt;",INDIRECT(ADDRESS(3+$AM346,9,,,"var")),NULL)</f>
        <v>&lt;</v>
      </c>
      <c r="AV346" s="61" cm="1">
        <f t="array" aca="1" ref="AV346" ca="1">IF(INDIRECT(ADDRESS(3+$AM346,10,,,"var"))&lt;&gt;"Mn",INDIRECT(ADDRESS(3+$AM346,10,,,"var")),NULL)</f>
        <v>0.01</v>
      </c>
      <c r="AW346" s="61" cm="1">
        <f t="array" aca="1" ref="AW346" ca="1">IF(INDIRECT(ADDRESS(3+$AM346,11,,,"var"))&lt;&gt;"&lt;=&gt;",INDIRECT(ADDRESS(3+$AM346,11,,,"var")),NULL)</f>
        <v>0</v>
      </c>
      <c r="AX346" s="61" cm="1">
        <f t="array" aca="1" ref="AX346" ca="1">IF(INDIRECT(ADDRESS(3+$AM346,12,,,"var"))&lt;&gt;"Mg",INDIRECT(ADDRESS(3+$AM346,12,,,"var")),NULL)</f>
        <v>9.1999999999999993</v>
      </c>
      <c r="AY346" s="61" cm="1">
        <f t="array" aca="1" ref="AY346" ca="1">IF(INDIRECT(ADDRESS(3+$AM346,13,,,"var"))&lt;&gt;"&lt;=&gt;",INDIRECT(ADDRESS(3+$AM346,13,,,"var")),NULL)</f>
        <v>0</v>
      </c>
      <c r="AZ346" s="61" cm="1">
        <f t="array" aca="1" ref="AZ346" ca="1">IF(INDIRECT(ADDRESS(3+$AM346,14,,,"var"))&lt;&gt;"Be",INDIRECT(ADDRESS(3+$AM346,14,,,"var")),NULL)</f>
        <v>6.0000000000000001E-3</v>
      </c>
      <c r="BA346" s="61" cm="1">
        <f t="array" aca="1" ref="BA346" ca="1">IF(INDIRECT(ADDRESS(3+$AM346,15,,,"var"))&lt;&gt;"&lt;=&gt;",INDIRECT(ADDRESS(3+$AM346,15,,,"var")),NULL)</f>
        <v>0</v>
      </c>
      <c r="BB346" s="61" cm="1">
        <f t="array" aca="1" ref="BB346" ca="1">IF(INDIRECT(ADDRESS(3+$AM346,16,,,"var"))&lt;&gt;"Zn",INDIRECT(ADDRESS(3+$AM346,16,,,"var")),NULL)</f>
        <v>0.01</v>
      </c>
      <c r="BC346" s="61" cm="1">
        <f t="array" aca="1" ref="BC346" ca="1">IF(INDIRECT(ADDRESS(3+$AM346,17,,,"var"))&lt;&gt;"&lt;=&gt;",INDIRECT(ADDRESS(3+$AM346,17,,,"var")),NULL)</f>
        <v>0</v>
      </c>
      <c r="BD346" s="61" cm="1">
        <f t="array" aca="1" ref="BD346" ca="1">IF(INDIRECT(ADDRESS(3+$AM346,18,,,"var"))&lt;&gt;"Ti",INDIRECT(ADDRESS(3+$AM346,18,,,"var")),NULL)</f>
        <v>0.05</v>
      </c>
      <c r="BE346" s="64" cm="1">
        <f t="array" aca="1" ref="BE346" ca="1">IF(INDIRECT(ADDRESS(3+$AM346,19,,,"var"))&lt;&gt;"D10",INDIRECT(ADDRESS(3+$AM346,19,,,"var")),NULL)</f>
        <v>29.1</v>
      </c>
      <c r="BF346" s="64" cm="1">
        <f t="array" aca="1" ref="BF346" ca="1">IF(INDIRECT(ADDRESS(3+$AM346,20,,,"var"))&lt;&gt;"D50",INDIRECT(ADDRESS(3+$AM346,20,,,"var")),NULL)</f>
        <v>47</v>
      </c>
      <c r="BG346" s="64" cm="1">
        <f t="array" aca="1" ref="BG346" ca="1">IF(INDIRECT(ADDRESS(3+$AM346,21,,,"var"))&lt;&gt;"D90",INDIRECT(ADDRESS(3+$AM346,21,,,"var")),NULL)</f>
        <v>74.5</v>
      </c>
      <c r="BH346" s="64" cm="1">
        <f t="array" aca="1" ref="BH346" ca="1">IF(INDIRECT(ADDRESS(3+$AM346,22,,,"var"))&lt;&gt;"Carney Funnel (s/50g)",INDIRECT(ADDRESS(3+$AM346,22,,,"var")),NULL)</f>
        <v>16</v>
      </c>
      <c r="BI346" s="64" cm="1">
        <f t="array" aca="1" ref="BI346" ca="1">IF(INDIRECT(ADDRESS(3+$AM346,23,,,"var"))&lt;&gt;"Schuttdichte",INDIRECT(ADDRESS(3+$AM346,23,,,"var")),NULL)</f>
        <v>1.28</v>
      </c>
      <c r="BJ346" s="64" cm="1">
        <f t="array" aca="1" ref="BJ346" ca="1">IF(INDIRECT(ADDRESS(3+$AM346,24,,,"var"))&lt;&gt;"Klopfdichte",INDIRECT(ADDRESS(3+$AM346,24,,,"var")),NULL)</f>
        <v>1.61</v>
      </c>
      <c r="BK346" s="81" t="s">
        <v>108</v>
      </c>
      <c r="BM346" s="81"/>
      <c r="BO346"/>
    </row>
    <row r="347" spans="1:67">
      <c r="A347" s="6">
        <v>4</v>
      </c>
      <c r="B347" s="81">
        <v>34</v>
      </c>
      <c r="C347" s="28" t="str">
        <f>var!Z$3</f>
        <v>Concept Laser m2</v>
      </c>
      <c r="D347" s="66" t="str">
        <f>var!AG$3</f>
        <v>Concept Laser parameter dev.</v>
      </c>
      <c r="E347" s="6">
        <v>325</v>
      </c>
      <c r="F347" s="6">
        <v>1400</v>
      </c>
      <c r="G347" s="6">
        <v>60</v>
      </c>
      <c r="H347" s="6">
        <v>0.1</v>
      </c>
      <c r="I347" s="81"/>
      <c r="J347" s="28" t="str">
        <f>var!AD$2</f>
        <v>Density cube</v>
      </c>
      <c r="K347" s="66"/>
      <c r="L347" s="12"/>
      <c r="M347" s="28" t="str">
        <f>var!AF$2</f>
        <v>Stripes</v>
      </c>
      <c r="N347" s="6">
        <v>325</v>
      </c>
      <c r="O347" s="6">
        <v>1400</v>
      </c>
      <c r="P347" s="12"/>
      <c r="Q347" s="6">
        <v>0.05</v>
      </c>
      <c r="R347" s="6">
        <v>110</v>
      </c>
      <c r="S347" s="6">
        <v>5</v>
      </c>
      <c r="T347" s="6">
        <v>1</v>
      </c>
      <c r="U347" s="6">
        <v>79</v>
      </c>
      <c r="V347" s="6">
        <v>0.1</v>
      </c>
      <c r="W347" s="6">
        <v>80</v>
      </c>
      <c r="X347" s="6">
        <v>0.09</v>
      </c>
      <c r="Y347" s="12"/>
      <c r="Z347" s="12"/>
      <c r="AA347" s="12"/>
      <c r="AB347" s="12"/>
      <c r="AC347" s="12"/>
      <c r="AD347" s="12"/>
      <c r="AE347" s="12"/>
      <c r="AF347" s="12"/>
      <c r="AG347" s="6">
        <v>3</v>
      </c>
      <c r="AH347" s="23">
        <f t="shared" si="12"/>
        <v>30.240000000000002</v>
      </c>
      <c r="AI347" s="23">
        <f t="shared" si="13"/>
        <v>38.69047619047619</v>
      </c>
      <c r="AJ347" s="12"/>
      <c r="AK347" s="6"/>
      <c r="AL347" s="81" t="str" cm="1">
        <f t="array" aca="1" ref="AL347" ca="1">IF(INDIRECT(ADDRESS(3+AM347,2,,,"var"))&lt;&gt;"Name of powder",INDIRECT(ADDRESS(3+AM347,2,,,"var")),NULL)</f>
        <v>AlMgty80</v>
      </c>
      <c r="AM347" s="17">
        <v>2</v>
      </c>
      <c r="AN347" s="12">
        <v>3</v>
      </c>
      <c r="AO347" s="61" cm="1">
        <f t="array" aca="1" ref="AO347" ca="1">IF(INDIRECT(ADDRESS(3+$AM347,3,,,"var"))&lt;&gt;"&lt;=&gt;",INDIRECT(ADDRESS(3+$AM347,3,,,"var")),NULL)</f>
        <v>0</v>
      </c>
      <c r="AP347" s="61" cm="1">
        <f t="array" aca="1" ref="AP347" ca="1">IF(INDIRECT(ADDRESS(3+$AM347,4,,,"var"))&lt;&gt;"Si",INDIRECT(ADDRESS(3+$AM347,4,,,"var")),NULL)</f>
        <v>0.09</v>
      </c>
      <c r="AQ347" s="61" t="str" cm="1">
        <f t="array" aca="1" ref="AQ347" ca="1">IF(INDIRECT(ADDRESS(3+$AM347,5,,,"var"))&lt;&gt;"&lt;=&gt;",INDIRECT(ADDRESS(3+$AM347,5,,,"var")),NULL)</f>
        <v>&lt;</v>
      </c>
      <c r="AR347" s="61" cm="1">
        <f t="array" aca="1" ref="AR347" ca="1">IF(INDIRECT(ADDRESS(3+$AM347,6,,,"var"))&lt;&gt;"Fe",INDIRECT(ADDRESS(3+$AM347,6,,,"var")),NULL)</f>
        <v>0.01</v>
      </c>
      <c r="AS347" s="61" t="str" cm="1">
        <f t="array" aca="1" ref="AS347" ca="1">IF(INDIRECT(ADDRESS(3+$AM347,7,,,"var"))&lt;&gt;"&lt;=&gt;",INDIRECT(ADDRESS(3+$AM347,7,,,"var")),NULL)</f>
        <v>&lt;</v>
      </c>
      <c r="AT347" s="61" cm="1">
        <f t="array" aca="1" ref="AT347" ca="1">IF(INDIRECT(ADDRESS(3+$AM347,8,,,"var"))&lt;&gt;"Cu",INDIRECT(ADDRESS(3+$AM347,8,,,"var")),NULL)</f>
        <v>0.01</v>
      </c>
      <c r="AU347" s="61" t="str" cm="1">
        <f t="array" aca="1" ref="AU347" ca="1">IF(INDIRECT(ADDRESS(3+$AM347,9,,,"var"))&lt;&gt;"&lt;=&gt;",INDIRECT(ADDRESS(3+$AM347,9,,,"var")),NULL)</f>
        <v>&lt;</v>
      </c>
      <c r="AV347" s="61" cm="1">
        <f t="array" aca="1" ref="AV347" ca="1">IF(INDIRECT(ADDRESS(3+$AM347,10,,,"var"))&lt;&gt;"Mn",INDIRECT(ADDRESS(3+$AM347,10,,,"var")),NULL)</f>
        <v>0.01</v>
      </c>
      <c r="AW347" s="61" cm="1">
        <f t="array" aca="1" ref="AW347" ca="1">IF(INDIRECT(ADDRESS(3+$AM347,11,,,"var"))&lt;&gt;"&lt;=&gt;",INDIRECT(ADDRESS(3+$AM347,11,,,"var")),NULL)</f>
        <v>0</v>
      </c>
      <c r="AX347" s="61" cm="1">
        <f t="array" aca="1" ref="AX347" ca="1">IF(INDIRECT(ADDRESS(3+$AM347,12,,,"var"))&lt;&gt;"Mg",INDIRECT(ADDRESS(3+$AM347,12,,,"var")),NULL)</f>
        <v>9.1999999999999993</v>
      </c>
      <c r="AY347" s="61" cm="1">
        <f t="array" aca="1" ref="AY347" ca="1">IF(INDIRECT(ADDRESS(3+$AM347,13,,,"var"))&lt;&gt;"&lt;=&gt;",INDIRECT(ADDRESS(3+$AM347,13,,,"var")),NULL)</f>
        <v>0</v>
      </c>
      <c r="AZ347" s="61" cm="1">
        <f t="array" aca="1" ref="AZ347" ca="1">IF(INDIRECT(ADDRESS(3+$AM347,14,,,"var"))&lt;&gt;"Be",INDIRECT(ADDRESS(3+$AM347,14,,,"var")),NULL)</f>
        <v>6.0000000000000001E-3</v>
      </c>
      <c r="BA347" s="61" cm="1">
        <f t="array" aca="1" ref="BA347" ca="1">IF(INDIRECT(ADDRESS(3+$AM347,15,,,"var"))&lt;&gt;"&lt;=&gt;",INDIRECT(ADDRESS(3+$AM347,15,,,"var")),NULL)</f>
        <v>0</v>
      </c>
      <c r="BB347" s="61" cm="1">
        <f t="array" aca="1" ref="BB347" ca="1">IF(INDIRECT(ADDRESS(3+$AM347,16,,,"var"))&lt;&gt;"Zn",INDIRECT(ADDRESS(3+$AM347,16,,,"var")),NULL)</f>
        <v>0.01</v>
      </c>
      <c r="BC347" s="61" cm="1">
        <f t="array" aca="1" ref="BC347" ca="1">IF(INDIRECT(ADDRESS(3+$AM347,17,,,"var"))&lt;&gt;"&lt;=&gt;",INDIRECT(ADDRESS(3+$AM347,17,,,"var")),NULL)</f>
        <v>0</v>
      </c>
      <c r="BD347" s="61" cm="1">
        <f t="array" aca="1" ref="BD347" ca="1">IF(INDIRECT(ADDRESS(3+$AM347,18,,,"var"))&lt;&gt;"Ti",INDIRECT(ADDRESS(3+$AM347,18,,,"var")),NULL)</f>
        <v>0.05</v>
      </c>
      <c r="BE347" s="64" cm="1">
        <f t="array" aca="1" ref="BE347" ca="1">IF(INDIRECT(ADDRESS(3+$AM347,19,,,"var"))&lt;&gt;"D10",INDIRECT(ADDRESS(3+$AM347,19,,,"var")),NULL)</f>
        <v>29.1</v>
      </c>
      <c r="BF347" s="64" cm="1">
        <f t="array" aca="1" ref="BF347" ca="1">IF(INDIRECT(ADDRESS(3+$AM347,20,,,"var"))&lt;&gt;"D50",INDIRECT(ADDRESS(3+$AM347,20,,,"var")),NULL)</f>
        <v>47</v>
      </c>
      <c r="BG347" s="64" cm="1">
        <f t="array" aca="1" ref="BG347" ca="1">IF(INDIRECT(ADDRESS(3+$AM347,21,,,"var"))&lt;&gt;"D90",INDIRECT(ADDRESS(3+$AM347,21,,,"var")),NULL)</f>
        <v>74.5</v>
      </c>
      <c r="BH347" s="64" cm="1">
        <f t="array" aca="1" ref="BH347" ca="1">IF(INDIRECT(ADDRESS(3+$AM347,22,,,"var"))&lt;&gt;"Carney Funnel (s/50g)",INDIRECT(ADDRESS(3+$AM347,22,,,"var")),NULL)</f>
        <v>16</v>
      </c>
      <c r="BI347" s="64" cm="1">
        <f t="array" aca="1" ref="BI347" ca="1">IF(INDIRECT(ADDRESS(3+$AM347,23,,,"var"))&lt;&gt;"Schuttdichte",INDIRECT(ADDRESS(3+$AM347,23,,,"var")),NULL)</f>
        <v>1.28</v>
      </c>
      <c r="BJ347" s="64" cm="1">
        <f t="array" aca="1" ref="BJ347" ca="1">IF(INDIRECT(ADDRESS(3+$AM347,24,,,"var"))&lt;&gt;"Klopfdichte",INDIRECT(ADDRESS(3+$AM347,24,,,"var")),NULL)</f>
        <v>1.61</v>
      </c>
      <c r="BK347" s="81" t="s">
        <v>108</v>
      </c>
      <c r="BM347" s="81"/>
      <c r="BO347"/>
    </row>
    <row r="348" spans="1:67">
      <c r="A348" s="6">
        <v>4</v>
      </c>
      <c r="B348" s="81">
        <v>35</v>
      </c>
      <c r="C348" s="81" t="str">
        <f>var!Z$3</f>
        <v>Concept Laser m2</v>
      </c>
      <c r="D348" s="81" t="str">
        <f>var!AG$3</f>
        <v>Concept Laser parameter dev.</v>
      </c>
      <c r="E348" s="6">
        <v>325</v>
      </c>
      <c r="F348" s="6">
        <v>1400</v>
      </c>
      <c r="G348" s="6">
        <v>60</v>
      </c>
      <c r="H348" s="6">
        <v>0.1</v>
      </c>
      <c r="I348" s="81"/>
      <c r="J348" s="81" t="str">
        <f>var!AD$2</f>
        <v>Density cube</v>
      </c>
      <c r="K348" s="81"/>
      <c r="L348" s="12"/>
      <c r="M348" s="81" t="str">
        <f>var!AF$2</f>
        <v>Stripes</v>
      </c>
      <c r="N348" s="6">
        <v>325</v>
      </c>
      <c r="O348" s="6">
        <v>1400</v>
      </c>
      <c r="P348" s="12"/>
      <c r="Q348" s="6">
        <v>0.05</v>
      </c>
      <c r="R348" s="6">
        <v>110</v>
      </c>
      <c r="S348" s="6">
        <v>5</v>
      </c>
      <c r="T348" s="6">
        <v>1</v>
      </c>
      <c r="U348" s="6">
        <v>79</v>
      </c>
      <c r="V348" s="6">
        <v>0.1</v>
      </c>
      <c r="W348" s="6">
        <v>80</v>
      </c>
      <c r="X348" s="6">
        <v>0.09</v>
      </c>
      <c r="Y348" s="12"/>
      <c r="Z348" s="12"/>
      <c r="AA348" s="12"/>
      <c r="AB348" s="12"/>
      <c r="AC348" s="12"/>
      <c r="AD348" s="12"/>
      <c r="AE348" s="12"/>
      <c r="AF348" s="12"/>
      <c r="AG348" s="6">
        <v>2</v>
      </c>
      <c r="AH348" s="81">
        <f t="shared" si="12"/>
        <v>30.240000000000002</v>
      </c>
      <c r="AI348" s="81">
        <f t="shared" si="13"/>
        <v>38.69047619047619</v>
      </c>
      <c r="AJ348" s="12"/>
      <c r="AK348" s="6"/>
      <c r="AL348" s="28" t="str" cm="1">
        <f t="array" aca="1" ref="AL348" ca="1">IF(INDIRECT(ADDRESS(3+AM348,2,,,"var"))&lt;&gt;"Name of powder",INDIRECT(ADDRESS(3+AM348,2,,,"var")),NULL)</f>
        <v>AlMgty80</v>
      </c>
      <c r="AM348" s="17">
        <v>2</v>
      </c>
      <c r="AN348" s="12">
        <v>3</v>
      </c>
      <c r="AO348" s="61" cm="1">
        <f t="array" aca="1" ref="AO348" ca="1">IF(INDIRECT(ADDRESS(3+$AM348,3,,,"var"))&lt;&gt;"&lt;=&gt;",INDIRECT(ADDRESS(3+$AM348,3,,,"var")),NULL)</f>
        <v>0</v>
      </c>
      <c r="AP348" s="61" cm="1">
        <f t="array" aca="1" ref="AP348" ca="1">IF(INDIRECT(ADDRESS(3+$AM348,4,,,"var"))&lt;&gt;"Si",INDIRECT(ADDRESS(3+$AM348,4,,,"var")),NULL)</f>
        <v>0.09</v>
      </c>
      <c r="AQ348" s="61" t="str" cm="1">
        <f t="array" aca="1" ref="AQ348" ca="1">IF(INDIRECT(ADDRESS(3+$AM348,5,,,"var"))&lt;&gt;"&lt;=&gt;",INDIRECT(ADDRESS(3+$AM348,5,,,"var")),NULL)</f>
        <v>&lt;</v>
      </c>
      <c r="AR348" s="61" cm="1">
        <f t="array" aca="1" ref="AR348" ca="1">IF(INDIRECT(ADDRESS(3+$AM348,6,,,"var"))&lt;&gt;"Fe",INDIRECT(ADDRESS(3+$AM348,6,,,"var")),NULL)</f>
        <v>0.01</v>
      </c>
      <c r="AS348" s="61" t="str" cm="1">
        <f t="array" aca="1" ref="AS348" ca="1">IF(INDIRECT(ADDRESS(3+$AM348,7,,,"var"))&lt;&gt;"&lt;=&gt;",INDIRECT(ADDRESS(3+$AM348,7,,,"var")),NULL)</f>
        <v>&lt;</v>
      </c>
      <c r="AT348" s="61" cm="1">
        <f t="array" aca="1" ref="AT348" ca="1">IF(INDIRECT(ADDRESS(3+$AM348,8,,,"var"))&lt;&gt;"Cu",INDIRECT(ADDRESS(3+$AM348,8,,,"var")),NULL)</f>
        <v>0.01</v>
      </c>
      <c r="AU348" s="61" t="str" cm="1">
        <f t="array" aca="1" ref="AU348" ca="1">IF(INDIRECT(ADDRESS(3+$AM348,9,,,"var"))&lt;&gt;"&lt;=&gt;",INDIRECT(ADDRESS(3+$AM348,9,,,"var")),NULL)</f>
        <v>&lt;</v>
      </c>
      <c r="AV348" s="61" cm="1">
        <f t="array" aca="1" ref="AV348" ca="1">IF(INDIRECT(ADDRESS(3+$AM348,10,,,"var"))&lt;&gt;"Mn",INDIRECT(ADDRESS(3+$AM348,10,,,"var")),NULL)</f>
        <v>0.01</v>
      </c>
      <c r="AW348" s="61" cm="1">
        <f t="array" aca="1" ref="AW348" ca="1">IF(INDIRECT(ADDRESS(3+$AM348,11,,,"var"))&lt;&gt;"&lt;=&gt;",INDIRECT(ADDRESS(3+$AM348,11,,,"var")),NULL)</f>
        <v>0</v>
      </c>
      <c r="AX348" s="61" cm="1">
        <f t="array" aca="1" ref="AX348" ca="1">IF(INDIRECT(ADDRESS(3+$AM348,12,,,"var"))&lt;&gt;"Mg",INDIRECT(ADDRESS(3+$AM348,12,,,"var")),NULL)</f>
        <v>9.1999999999999993</v>
      </c>
      <c r="AY348" s="61" cm="1">
        <f t="array" aca="1" ref="AY348" ca="1">IF(INDIRECT(ADDRESS(3+$AM348,13,,,"var"))&lt;&gt;"&lt;=&gt;",INDIRECT(ADDRESS(3+$AM348,13,,,"var")),NULL)</f>
        <v>0</v>
      </c>
      <c r="AZ348" s="61" cm="1">
        <f t="array" aca="1" ref="AZ348" ca="1">IF(INDIRECT(ADDRESS(3+$AM348,14,,,"var"))&lt;&gt;"Be",INDIRECT(ADDRESS(3+$AM348,14,,,"var")),NULL)</f>
        <v>6.0000000000000001E-3</v>
      </c>
      <c r="BA348" s="61" cm="1">
        <f t="array" aca="1" ref="BA348" ca="1">IF(INDIRECT(ADDRESS(3+$AM348,15,,,"var"))&lt;&gt;"&lt;=&gt;",INDIRECT(ADDRESS(3+$AM348,15,,,"var")),NULL)</f>
        <v>0</v>
      </c>
      <c r="BB348" s="61" cm="1">
        <f t="array" aca="1" ref="BB348" ca="1">IF(INDIRECT(ADDRESS(3+$AM348,16,,,"var"))&lt;&gt;"Zn",INDIRECT(ADDRESS(3+$AM348,16,,,"var")),NULL)</f>
        <v>0.01</v>
      </c>
      <c r="BC348" s="61" cm="1">
        <f t="array" aca="1" ref="BC348" ca="1">IF(INDIRECT(ADDRESS(3+$AM348,17,,,"var"))&lt;&gt;"&lt;=&gt;",INDIRECT(ADDRESS(3+$AM348,17,,,"var")),NULL)</f>
        <v>0</v>
      </c>
      <c r="BD348" s="61" cm="1">
        <f t="array" aca="1" ref="BD348" ca="1">IF(INDIRECT(ADDRESS(3+$AM348,18,,,"var"))&lt;&gt;"Ti",INDIRECT(ADDRESS(3+$AM348,18,,,"var")),NULL)</f>
        <v>0.05</v>
      </c>
      <c r="BE348" s="64" cm="1">
        <f t="array" aca="1" ref="BE348" ca="1">IF(INDIRECT(ADDRESS(3+$AM348,19,,,"var"))&lt;&gt;"D10",INDIRECT(ADDRESS(3+$AM348,19,,,"var")),NULL)</f>
        <v>29.1</v>
      </c>
      <c r="BF348" s="64" cm="1">
        <f t="array" aca="1" ref="BF348" ca="1">IF(INDIRECT(ADDRESS(3+$AM348,20,,,"var"))&lt;&gt;"D50",INDIRECT(ADDRESS(3+$AM348,20,,,"var")),NULL)</f>
        <v>47</v>
      </c>
      <c r="BG348" s="64" cm="1">
        <f t="array" aca="1" ref="BG348" ca="1">IF(INDIRECT(ADDRESS(3+$AM348,21,,,"var"))&lt;&gt;"D90",INDIRECT(ADDRESS(3+$AM348,21,,,"var")),NULL)</f>
        <v>74.5</v>
      </c>
      <c r="BH348" s="64" cm="1">
        <f t="array" aca="1" ref="BH348" ca="1">IF(INDIRECT(ADDRESS(3+$AM348,22,,,"var"))&lt;&gt;"Carney Funnel (s/50g)",INDIRECT(ADDRESS(3+$AM348,22,,,"var")),NULL)</f>
        <v>16</v>
      </c>
      <c r="BI348" s="64" cm="1">
        <f t="array" aca="1" ref="BI348" ca="1">IF(INDIRECT(ADDRESS(3+$AM348,23,,,"var"))&lt;&gt;"Schuttdichte",INDIRECT(ADDRESS(3+$AM348,23,,,"var")),NULL)</f>
        <v>1.28</v>
      </c>
      <c r="BJ348" s="64" cm="1">
        <f t="array" aca="1" ref="BJ348" ca="1">IF(INDIRECT(ADDRESS(3+$AM348,24,,,"var"))&lt;&gt;"Klopfdichte",INDIRECT(ADDRESS(3+$AM348,24,,,"var")),NULL)</f>
        <v>1.61</v>
      </c>
      <c r="BK348" s="81" t="s">
        <v>108</v>
      </c>
      <c r="BM348" s="81"/>
      <c r="BO348"/>
    </row>
    <row r="349" spans="1:67">
      <c r="A349" s="6">
        <v>4</v>
      </c>
      <c r="B349" s="81">
        <v>36</v>
      </c>
      <c r="C349" s="28" t="str">
        <f>var!Z$3</f>
        <v>Concept Laser m2</v>
      </c>
      <c r="D349" s="66" t="str">
        <f>var!AG$3</f>
        <v>Concept Laser parameter dev.</v>
      </c>
      <c r="E349" s="6">
        <v>325</v>
      </c>
      <c r="F349" s="6">
        <v>1400</v>
      </c>
      <c r="G349" s="6">
        <v>60</v>
      </c>
      <c r="H349" s="6">
        <v>0.1</v>
      </c>
      <c r="I349" s="81"/>
      <c r="J349" s="28" t="str">
        <f>var!AD$2</f>
        <v>Density cube</v>
      </c>
      <c r="K349" s="66"/>
      <c r="L349" s="12"/>
      <c r="M349" s="28" t="str">
        <f>var!AF$2</f>
        <v>Stripes</v>
      </c>
      <c r="N349" s="6">
        <v>325</v>
      </c>
      <c r="O349" s="6">
        <v>1400</v>
      </c>
      <c r="P349" s="12"/>
      <c r="Q349" s="6">
        <v>0.05</v>
      </c>
      <c r="R349" s="6">
        <v>110</v>
      </c>
      <c r="S349" s="6">
        <v>5</v>
      </c>
      <c r="T349" s="6">
        <v>1</v>
      </c>
      <c r="U349" s="6">
        <v>79</v>
      </c>
      <c r="V349" s="6">
        <v>0.1</v>
      </c>
      <c r="W349" s="6">
        <v>80</v>
      </c>
      <c r="X349" s="6">
        <v>0.09</v>
      </c>
      <c r="Y349" s="12"/>
      <c r="Z349" s="12"/>
      <c r="AA349" s="12"/>
      <c r="AB349" s="12"/>
      <c r="AC349" s="12"/>
      <c r="AD349" s="12"/>
      <c r="AE349" s="12"/>
      <c r="AF349" s="12"/>
      <c r="AG349" s="6">
        <v>5</v>
      </c>
      <c r="AH349" s="23">
        <f t="shared" si="12"/>
        <v>30.240000000000002</v>
      </c>
      <c r="AI349" s="23">
        <f t="shared" si="13"/>
        <v>38.69047619047619</v>
      </c>
      <c r="AJ349" s="12"/>
      <c r="AK349" s="6"/>
      <c r="AL349" s="28" t="str" cm="1">
        <f t="array" aca="1" ref="AL349" ca="1">IF(INDIRECT(ADDRESS(3+AM349,2,,,"var"))&lt;&gt;"Name of powder",INDIRECT(ADDRESS(3+AM349,2,,,"var")),NULL)</f>
        <v>AlMgty80</v>
      </c>
      <c r="AM349" s="17">
        <v>2</v>
      </c>
      <c r="AN349" s="12">
        <v>3</v>
      </c>
      <c r="AO349" s="61" cm="1">
        <f t="array" aca="1" ref="AO349" ca="1">IF(INDIRECT(ADDRESS(3+$AM349,3,,,"var"))&lt;&gt;"&lt;=&gt;",INDIRECT(ADDRESS(3+$AM349,3,,,"var")),NULL)</f>
        <v>0</v>
      </c>
      <c r="AP349" s="61" cm="1">
        <f t="array" aca="1" ref="AP349" ca="1">IF(INDIRECT(ADDRESS(3+$AM349,4,,,"var"))&lt;&gt;"Si",INDIRECT(ADDRESS(3+$AM349,4,,,"var")),NULL)</f>
        <v>0.09</v>
      </c>
      <c r="AQ349" s="61" t="str" cm="1">
        <f t="array" aca="1" ref="AQ349" ca="1">IF(INDIRECT(ADDRESS(3+$AM349,5,,,"var"))&lt;&gt;"&lt;=&gt;",INDIRECT(ADDRESS(3+$AM349,5,,,"var")),NULL)</f>
        <v>&lt;</v>
      </c>
      <c r="AR349" s="61" cm="1">
        <f t="array" aca="1" ref="AR349" ca="1">IF(INDIRECT(ADDRESS(3+$AM349,6,,,"var"))&lt;&gt;"Fe",INDIRECT(ADDRESS(3+$AM349,6,,,"var")),NULL)</f>
        <v>0.01</v>
      </c>
      <c r="AS349" s="61" t="str" cm="1">
        <f t="array" aca="1" ref="AS349" ca="1">IF(INDIRECT(ADDRESS(3+$AM349,7,,,"var"))&lt;&gt;"&lt;=&gt;",INDIRECT(ADDRESS(3+$AM349,7,,,"var")),NULL)</f>
        <v>&lt;</v>
      </c>
      <c r="AT349" s="61" cm="1">
        <f t="array" aca="1" ref="AT349" ca="1">IF(INDIRECT(ADDRESS(3+$AM349,8,,,"var"))&lt;&gt;"Cu",INDIRECT(ADDRESS(3+$AM349,8,,,"var")),NULL)</f>
        <v>0.01</v>
      </c>
      <c r="AU349" s="61" t="str" cm="1">
        <f t="array" aca="1" ref="AU349" ca="1">IF(INDIRECT(ADDRESS(3+$AM349,9,,,"var"))&lt;&gt;"&lt;=&gt;",INDIRECT(ADDRESS(3+$AM349,9,,,"var")),NULL)</f>
        <v>&lt;</v>
      </c>
      <c r="AV349" s="61" cm="1">
        <f t="array" aca="1" ref="AV349" ca="1">IF(INDIRECT(ADDRESS(3+$AM349,10,,,"var"))&lt;&gt;"Mn",INDIRECT(ADDRESS(3+$AM349,10,,,"var")),NULL)</f>
        <v>0.01</v>
      </c>
      <c r="AW349" s="61" cm="1">
        <f t="array" aca="1" ref="AW349" ca="1">IF(INDIRECT(ADDRESS(3+$AM349,11,,,"var"))&lt;&gt;"&lt;=&gt;",INDIRECT(ADDRESS(3+$AM349,11,,,"var")),NULL)</f>
        <v>0</v>
      </c>
      <c r="AX349" s="61" cm="1">
        <f t="array" aca="1" ref="AX349" ca="1">IF(INDIRECT(ADDRESS(3+$AM349,12,,,"var"))&lt;&gt;"Mg",INDIRECT(ADDRESS(3+$AM349,12,,,"var")),NULL)</f>
        <v>9.1999999999999993</v>
      </c>
      <c r="AY349" s="61" cm="1">
        <f t="array" aca="1" ref="AY349" ca="1">IF(INDIRECT(ADDRESS(3+$AM349,13,,,"var"))&lt;&gt;"&lt;=&gt;",INDIRECT(ADDRESS(3+$AM349,13,,,"var")),NULL)</f>
        <v>0</v>
      </c>
      <c r="AZ349" s="61" cm="1">
        <f t="array" aca="1" ref="AZ349" ca="1">IF(INDIRECT(ADDRESS(3+$AM349,14,,,"var"))&lt;&gt;"Be",INDIRECT(ADDRESS(3+$AM349,14,,,"var")),NULL)</f>
        <v>6.0000000000000001E-3</v>
      </c>
      <c r="BA349" s="61" cm="1">
        <f t="array" aca="1" ref="BA349" ca="1">IF(INDIRECT(ADDRESS(3+$AM349,15,,,"var"))&lt;&gt;"&lt;=&gt;",INDIRECT(ADDRESS(3+$AM349,15,,,"var")),NULL)</f>
        <v>0</v>
      </c>
      <c r="BB349" s="61" cm="1">
        <f t="array" aca="1" ref="BB349" ca="1">IF(INDIRECT(ADDRESS(3+$AM349,16,,,"var"))&lt;&gt;"Zn",INDIRECT(ADDRESS(3+$AM349,16,,,"var")),NULL)</f>
        <v>0.01</v>
      </c>
      <c r="BC349" s="61" cm="1">
        <f t="array" aca="1" ref="BC349" ca="1">IF(INDIRECT(ADDRESS(3+$AM349,17,,,"var"))&lt;&gt;"&lt;=&gt;",INDIRECT(ADDRESS(3+$AM349,17,,,"var")),NULL)</f>
        <v>0</v>
      </c>
      <c r="BD349" s="61" cm="1">
        <f t="array" aca="1" ref="BD349" ca="1">IF(INDIRECT(ADDRESS(3+$AM349,18,,,"var"))&lt;&gt;"Ti",INDIRECT(ADDRESS(3+$AM349,18,,,"var")),NULL)</f>
        <v>0.05</v>
      </c>
      <c r="BE349" s="64" cm="1">
        <f t="array" aca="1" ref="BE349" ca="1">IF(INDIRECT(ADDRESS(3+$AM349,19,,,"var"))&lt;&gt;"D10",INDIRECT(ADDRESS(3+$AM349,19,,,"var")),NULL)</f>
        <v>29.1</v>
      </c>
      <c r="BF349" s="64" cm="1">
        <f t="array" aca="1" ref="BF349" ca="1">IF(INDIRECT(ADDRESS(3+$AM349,20,,,"var"))&lt;&gt;"D50",INDIRECT(ADDRESS(3+$AM349,20,,,"var")),NULL)</f>
        <v>47</v>
      </c>
      <c r="BG349" s="64" cm="1">
        <f t="array" aca="1" ref="BG349" ca="1">IF(INDIRECT(ADDRESS(3+$AM349,21,,,"var"))&lt;&gt;"D90",INDIRECT(ADDRESS(3+$AM349,21,,,"var")),NULL)</f>
        <v>74.5</v>
      </c>
      <c r="BH349" s="64" cm="1">
        <f t="array" aca="1" ref="BH349" ca="1">IF(INDIRECT(ADDRESS(3+$AM349,22,,,"var"))&lt;&gt;"Carney Funnel (s/50g)",INDIRECT(ADDRESS(3+$AM349,22,,,"var")),NULL)</f>
        <v>16</v>
      </c>
      <c r="BI349" s="64" cm="1">
        <f t="array" aca="1" ref="BI349" ca="1">IF(INDIRECT(ADDRESS(3+$AM349,23,,,"var"))&lt;&gt;"Schuttdichte",INDIRECT(ADDRESS(3+$AM349,23,,,"var")),NULL)</f>
        <v>1.28</v>
      </c>
      <c r="BJ349" s="64" cm="1">
        <f t="array" aca="1" ref="BJ349" ca="1">IF(INDIRECT(ADDRESS(3+$AM349,24,,,"var"))&lt;&gt;"Klopfdichte",INDIRECT(ADDRESS(3+$AM349,24,,,"var")),NULL)</f>
        <v>1.61</v>
      </c>
      <c r="BK349" s="81" t="s">
        <v>108</v>
      </c>
      <c r="BM349" s="81"/>
      <c r="BO349"/>
    </row>
    <row r="350" spans="1:67">
      <c r="A350" s="6">
        <v>4</v>
      </c>
      <c r="B350" s="81">
        <v>37</v>
      </c>
      <c r="C350" s="28" t="str">
        <f>var!Z$3</f>
        <v>Concept Laser m2</v>
      </c>
      <c r="D350" s="66" t="str">
        <f>var!AG$3</f>
        <v>Concept Laser parameter dev.</v>
      </c>
      <c r="E350" s="6">
        <v>325</v>
      </c>
      <c r="F350" s="6">
        <v>1400</v>
      </c>
      <c r="G350" s="6">
        <v>60</v>
      </c>
      <c r="H350" s="6">
        <v>0.1</v>
      </c>
      <c r="I350" s="81"/>
      <c r="J350" s="28" t="str">
        <f>var!AD$2</f>
        <v>Density cube</v>
      </c>
      <c r="K350" s="66"/>
      <c r="L350" s="12"/>
      <c r="M350" s="28" t="str">
        <f>var!AF$2</f>
        <v>Stripes</v>
      </c>
      <c r="N350" s="6">
        <v>325</v>
      </c>
      <c r="O350" s="6">
        <v>1400</v>
      </c>
      <c r="P350" s="12"/>
      <c r="Q350" s="6">
        <v>0.05</v>
      </c>
      <c r="R350" s="6">
        <v>110</v>
      </c>
      <c r="S350" s="6">
        <v>5</v>
      </c>
      <c r="T350" s="6">
        <v>1</v>
      </c>
      <c r="U350" s="6">
        <v>79</v>
      </c>
      <c r="V350" s="6">
        <v>0.1</v>
      </c>
      <c r="W350" s="6">
        <v>80</v>
      </c>
      <c r="X350" s="6">
        <v>0.09</v>
      </c>
      <c r="Y350" s="12"/>
      <c r="Z350" s="12"/>
      <c r="AA350" s="12"/>
      <c r="AB350" s="12"/>
      <c r="AC350" s="12"/>
      <c r="AD350" s="12"/>
      <c r="AE350" s="12"/>
      <c r="AF350" s="12"/>
      <c r="AG350" s="6">
        <v>5</v>
      </c>
      <c r="AH350" s="23">
        <f t="shared" si="12"/>
        <v>30.240000000000002</v>
      </c>
      <c r="AI350" s="23">
        <f t="shared" si="13"/>
        <v>38.69047619047619</v>
      </c>
      <c r="AJ350" s="12"/>
      <c r="AK350" s="6"/>
      <c r="AL350" s="28" t="str" cm="1">
        <f t="array" aca="1" ref="AL350" ca="1">IF(INDIRECT(ADDRESS(3+AM350,2,,,"var"))&lt;&gt;"Name of powder",INDIRECT(ADDRESS(3+AM350,2,,,"var")),NULL)</f>
        <v>AlMgty80</v>
      </c>
      <c r="AM350" s="17">
        <v>2</v>
      </c>
      <c r="AN350" s="12">
        <v>3</v>
      </c>
      <c r="AO350" s="61" cm="1">
        <f t="array" aca="1" ref="AO350" ca="1">IF(INDIRECT(ADDRESS(3+$AM350,3,,,"var"))&lt;&gt;"&lt;=&gt;",INDIRECT(ADDRESS(3+$AM350,3,,,"var")),NULL)</f>
        <v>0</v>
      </c>
      <c r="AP350" s="61" cm="1">
        <f t="array" aca="1" ref="AP350" ca="1">IF(INDIRECT(ADDRESS(3+$AM350,4,,,"var"))&lt;&gt;"Si",INDIRECT(ADDRESS(3+$AM350,4,,,"var")),NULL)</f>
        <v>0.09</v>
      </c>
      <c r="AQ350" s="61" t="str" cm="1">
        <f t="array" aca="1" ref="AQ350" ca="1">IF(INDIRECT(ADDRESS(3+$AM350,5,,,"var"))&lt;&gt;"&lt;=&gt;",INDIRECT(ADDRESS(3+$AM350,5,,,"var")),NULL)</f>
        <v>&lt;</v>
      </c>
      <c r="AR350" s="61" cm="1">
        <f t="array" aca="1" ref="AR350" ca="1">IF(INDIRECT(ADDRESS(3+$AM350,6,,,"var"))&lt;&gt;"Fe",INDIRECT(ADDRESS(3+$AM350,6,,,"var")),NULL)</f>
        <v>0.01</v>
      </c>
      <c r="AS350" s="61" t="str" cm="1">
        <f t="array" aca="1" ref="AS350" ca="1">IF(INDIRECT(ADDRESS(3+$AM350,7,,,"var"))&lt;&gt;"&lt;=&gt;",INDIRECT(ADDRESS(3+$AM350,7,,,"var")),NULL)</f>
        <v>&lt;</v>
      </c>
      <c r="AT350" s="61" cm="1">
        <f t="array" aca="1" ref="AT350" ca="1">IF(INDIRECT(ADDRESS(3+$AM350,8,,,"var"))&lt;&gt;"Cu",INDIRECT(ADDRESS(3+$AM350,8,,,"var")),NULL)</f>
        <v>0.01</v>
      </c>
      <c r="AU350" s="61" t="str" cm="1">
        <f t="array" aca="1" ref="AU350" ca="1">IF(INDIRECT(ADDRESS(3+$AM350,9,,,"var"))&lt;&gt;"&lt;=&gt;",INDIRECT(ADDRESS(3+$AM350,9,,,"var")),NULL)</f>
        <v>&lt;</v>
      </c>
      <c r="AV350" s="61" cm="1">
        <f t="array" aca="1" ref="AV350" ca="1">IF(INDIRECT(ADDRESS(3+$AM350,10,,,"var"))&lt;&gt;"Mn",INDIRECT(ADDRESS(3+$AM350,10,,,"var")),NULL)</f>
        <v>0.01</v>
      </c>
      <c r="AW350" s="61" cm="1">
        <f t="array" aca="1" ref="AW350" ca="1">IF(INDIRECT(ADDRESS(3+$AM350,11,,,"var"))&lt;&gt;"&lt;=&gt;",INDIRECT(ADDRESS(3+$AM350,11,,,"var")),NULL)</f>
        <v>0</v>
      </c>
      <c r="AX350" s="61" cm="1">
        <f t="array" aca="1" ref="AX350" ca="1">IF(INDIRECT(ADDRESS(3+$AM350,12,,,"var"))&lt;&gt;"Mg",INDIRECT(ADDRESS(3+$AM350,12,,,"var")),NULL)</f>
        <v>9.1999999999999993</v>
      </c>
      <c r="AY350" s="61" cm="1">
        <f t="array" aca="1" ref="AY350" ca="1">IF(INDIRECT(ADDRESS(3+$AM350,13,,,"var"))&lt;&gt;"&lt;=&gt;",INDIRECT(ADDRESS(3+$AM350,13,,,"var")),NULL)</f>
        <v>0</v>
      </c>
      <c r="AZ350" s="61" cm="1">
        <f t="array" aca="1" ref="AZ350" ca="1">IF(INDIRECT(ADDRESS(3+$AM350,14,,,"var"))&lt;&gt;"Be",INDIRECT(ADDRESS(3+$AM350,14,,,"var")),NULL)</f>
        <v>6.0000000000000001E-3</v>
      </c>
      <c r="BA350" s="61" cm="1">
        <f t="array" aca="1" ref="BA350" ca="1">IF(INDIRECT(ADDRESS(3+$AM350,15,,,"var"))&lt;&gt;"&lt;=&gt;",INDIRECT(ADDRESS(3+$AM350,15,,,"var")),NULL)</f>
        <v>0</v>
      </c>
      <c r="BB350" s="61" cm="1">
        <f t="array" aca="1" ref="BB350" ca="1">IF(INDIRECT(ADDRESS(3+$AM350,16,,,"var"))&lt;&gt;"Zn",INDIRECT(ADDRESS(3+$AM350,16,,,"var")),NULL)</f>
        <v>0.01</v>
      </c>
      <c r="BC350" s="61" cm="1">
        <f t="array" aca="1" ref="BC350" ca="1">IF(INDIRECT(ADDRESS(3+$AM350,17,,,"var"))&lt;&gt;"&lt;=&gt;",INDIRECT(ADDRESS(3+$AM350,17,,,"var")),NULL)</f>
        <v>0</v>
      </c>
      <c r="BD350" s="61" cm="1">
        <f t="array" aca="1" ref="BD350" ca="1">IF(INDIRECT(ADDRESS(3+$AM350,18,,,"var"))&lt;&gt;"Ti",INDIRECT(ADDRESS(3+$AM350,18,,,"var")),NULL)</f>
        <v>0.05</v>
      </c>
      <c r="BE350" s="64" cm="1">
        <f t="array" aca="1" ref="BE350" ca="1">IF(INDIRECT(ADDRESS(3+$AM350,19,,,"var"))&lt;&gt;"D10",INDIRECT(ADDRESS(3+$AM350,19,,,"var")),NULL)</f>
        <v>29.1</v>
      </c>
      <c r="BF350" s="64" cm="1">
        <f t="array" aca="1" ref="BF350" ca="1">IF(INDIRECT(ADDRESS(3+$AM350,20,,,"var"))&lt;&gt;"D50",INDIRECT(ADDRESS(3+$AM350,20,,,"var")),NULL)</f>
        <v>47</v>
      </c>
      <c r="BG350" s="64" cm="1">
        <f t="array" aca="1" ref="BG350" ca="1">IF(INDIRECT(ADDRESS(3+$AM350,21,,,"var"))&lt;&gt;"D90",INDIRECT(ADDRESS(3+$AM350,21,,,"var")),NULL)</f>
        <v>74.5</v>
      </c>
      <c r="BH350" s="64" cm="1">
        <f t="array" aca="1" ref="BH350" ca="1">IF(INDIRECT(ADDRESS(3+$AM350,22,,,"var"))&lt;&gt;"Carney Funnel (s/50g)",INDIRECT(ADDRESS(3+$AM350,22,,,"var")),NULL)</f>
        <v>16</v>
      </c>
      <c r="BI350" s="64" cm="1">
        <f t="array" aca="1" ref="BI350" ca="1">IF(INDIRECT(ADDRESS(3+$AM350,23,,,"var"))&lt;&gt;"Schuttdichte",INDIRECT(ADDRESS(3+$AM350,23,,,"var")),NULL)</f>
        <v>1.28</v>
      </c>
      <c r="BJ350" s="64" cm="1">
        <f t="array" aca="1" ref="BJ350" ca="1">IF(INDIRECT(ADDRESS(3+$AM350,24,,,"var"))&lt;&gt;"Klopfdichte",INDIRECT(ADDRESS(3+$AM350,24,,,"var")),NULL)</f>
        <v>1.61</v>
      </c>
      <c r="BK350" s="81" t="s">
        <v>108</v>
      </c>
      <c r="BM350" s="81"/>
      <c r="BO350"/>
    </row>
    <row r="351" spans="1:67">
      <c r="A351" s="6">
        <v>4</v>
      </c>
      <c r="B351" s="81">
        <v>38</v>
      </c>
      <c r="C351" s="81" t="str">
        <f>var!Z$3</f>
        <v>Concept Laser m2</v>
      </c>
      <c r="D351" s="81" t="str">
        <f>var!AG$3</f>
        <v>Concept Laser parameter dev.</v>
      </c>
      <c r="E351" s="6">
        <v>325</v>
      </c>
      <c r="F351" s="6">
        <v>1400</v>
      </c>
      <c r="G351" s="6">
        <v>60</v>
      </c>
      <c r="H351" s="6">
        <v>0.1</v>
      </c>
      <c r="I351" s="81"/>
      <c r="J351" s="81" t="str">
        <f>var!AD$2</f>
        <v>Density cube</v>
      </c>
      <c r="K351" s="81"/>
      <c r="L351" s="12"/>
      <c r="M351" s="81" t="str">
        <f>var!AF$2</f>
        <v>Stripes</v>
      </c>
      <c r="N351" s="6">
        <v>325</v>
      </c>
      <c r="O351" s="6">
        <v>1400</v>
      </c>
      <c r="P351" s="12"/>
      <c r="Q351" s="6">
        <v>0.05</v>
      </c>
      <c r="R351" s="6">
        <v>110</v>
      </c>
      <c r="S351" s="6">
        <v>5</v>
      </c>
      <c r="T351" s="6">
        <v>1</v>
      </c>
      <c r="U351" s="6">
        <v>79</v>
      </c>
      <c r="V351" s="6">
        <v>0.1</v>
      </c>
      <c r="W351" s="6">
        <v>80</v>
      </c>
      <c r="X351" s="6">
        <v>0.09</v>
      </c>
      <c r="Y351" s="12"/>
      <c r="Z351" s="12"/>
      <c r="AA351" s="12"/>
      <c r="AB351" s="12"/>
      <c r="AC351" s="12"/>
      <c r="AD351" s="12"/>
      <c r="AE351" s="12"/>
      <c r="AF351" s="12"/>
      <c r="AG351" s="6">
        <v>4</v>
      </c>
      <c r="AH351" s="81">
        <f t="shared" si="12"/>
        <v>30.240000000000002</v>
      </c>
      <c r="AI351" s="81">
        <f t="shared" si="13"/>
        <v>38.69047619047619</v>
      </c>
      <c r="AJ351" s="12"/>
      <c r="AK351" s="6"/>
      <c r="AL351" s="28" t="str" cm="1">
        <f t="array" aca="1" ref="AL351" ca="1">IF(INDIRECT(ADDRESS(3+AM351,2,,,"var"))&lt;&gt;"Name of powder",INDIRECT(ADDRESS(3+AM351,2,,,"var")),NULL)</f>
        <v>AlMgty80</v>
      </c>
      <c r="AM351" s="17">
        <v>2</v>
      </c>
      <c r="AN351" s="12">
        <v>3</v>
      </c>
      <c r="AO351" s="61" cm="1">
        <f t="array" aca="1" ref="AO351" ca="1">IF(INDIRECT(ADDRESS(3+$AM351,3,,,"var"))&lt;&gt;"&lt;=&gt;",INDIRECT(ADDRESS(3+$AM351,3,,,"var")),NULL)</f>
        <v>0</v>
      </c>
      <c r="AP351" s="61" cm="1">
        <f t="array" aca="1" ref="AP351" ca="1">IF(INDIRECT(ADDRESS(3+$AM351,4,,,"var"))&lt;&gt;"Si",INDIRECT(ADDRESS(3+$AM351,4,,,"var")),NULL)</f>
        <v>0.09</v>
      </c>
      <c r="AQ351" s="61" t="str" cm="1">
        <f t="array" aca="1" ref="AQ351" ca="1">IF(INDIRECT(ADDRESS(3+$AM351,5,,,"var"))&lt;&gt;"&lt;=&gt;",INDIRECT(ADDRESS(3+$AM351,5,,,"var")),NULL)</f>
        <v>&lt;</v>
      </c>
      <c r="AR351" s="61" cm="1">
        <f t="array" aca="1" ref="AR351" ca="1">IF(INDIRECT(ADDRESS(3+$AM351,6,,,"var"))&lt;&gt;"Fe",INDIRECT(ADDRESS(3+$AM351,6,,,"var")),NULL)</f>
        <v>0.01</v>
      </c>
      <c r="AS351" s="61" t="str" cm="1">
        <f t="array" aca="1" ref="AS351" ca="1">IF(INDIRECT(ADDRESS(3+$AM351,7,,,"var"))&lt;&gt;"&lt;=&gt;",INDIRECT(ADDRESS(3+$AM351,7,,,"var")),NULL)</f>
        <v>&lt;</v>
      </c>
      <c r="AT351" s="61" cm="1">
        <f t="array" aca="1" ref="AT351" ca="1">IF(INDIRECT(ADDRESS(3+$AM351,8,,,"var"))&lt;&gt;"Cu",INDIRECT(ADDRESS(3+$AM351,8,,,"var")),NULL)</f>
        <v>0.01</v>
      </c>
      <c r="AU351" s="61" t="str" cm="1">
        <f t="array" aca="1" ref="AU351" ca="1">IF(INDIRECT(ADDRESS(3+$AM351,9,,,"var"))&lt;&gt;"&lt;=&gt;",INDIRECT(ADDRESS(3+$AM351,9,,,"var")),NULL)</f>
        <v>&lt;</v>
      </c>
      <c r="AV351" s="61" cm="1">
        <f t="array" aca="1" ref="AV351" ca="1">IF(INDIRECT(ADDRESS(3+$AM351,10,,,"var"))&lt;&gt;"Mn",INDIRECT(ADDRESS(3+$AM351,10,,,"var")),NULL)</f>
        <v>0.01</v>
      </c>
      <c r="AW351" s="61" cm="1">
        <f t="array" aca="1" ref="AW351" ca="1">IF(INDIRECT(ADDRESS(3+$AM351,11,,,"var"))&lt;&gt;"&lt;=&gt;",INDIRECT(ADDRESS(3+$AM351,11,,,"var")),NULL)</f>
        <v>0</v>
      </c>
      <c r="AX351" s="61" cm="1">
        <f t="array" aca="1" ref="AX351" ca="1">IF(INDIRECT(ADDRESS(3+$AM351,12,,,"var"))&lt;&gt;"Mg",INDIRECT(ADDRESS(3+$AM351,12,,,"var")),NULL)</f>
        <v>9.1999999999999993</v>
      </c>
      <c r="AY351" s="61" cm="1">
        <f t="array" aca="1" ref="AY351" ca="1">IF(INDIRECT(ADDRESS(3+$AM351,13,,,"var"))&lt;&gt;"&lt;=&gt;",INDIRECT(ADDRESS(3+$AM351,13,,,"var")),NULL)</f>
        <v>0</v>
      </c>
      <c r="AZ351" s="61" cm="1">
        <f t="array" aca="1" ref="AZ351" ca="1">IF(INDIRECT(ADDRESS(3+$AM351,14,,,"var"))&lt;&gt;"Be",INDIRECT(ADDRESS(3+$AM351,14,,,"var")),NULL)</f>
        <v>6.0000000000000001E-3</v>
      </c>
      <c r="BA351" s="61" cm="1">
        <f t="array" aca="1" ref="BA351" ca="1">IF(INDIRECT(ADDRESS(3+$AM351,15,,,"var"))&lt;&gt;"&lt;=&gt;",INDIRECT(ADDRESS(3+$AM351,15,,,"var")),NULL)</f>
        <v>0</v>
      </c>
      <c r="BB351" s="61" cm="1">
        <f t="array" aca="1" ref="BB351" ca="1">IF(INDIRECT(ADDRESS(3+$AM351,16,,,"var"))&lt;&gt;"Zn",INDIRECT(ADDRESS(3+$AM351,16,,,"var")),NULL)</f>
        <v>0.01</v>
      </c>
      <c r="BC351" s="61" cm="1">
        <f t="array" aca="1" ref="BC351" ca="1">IF(INDIRECT(ADDRESS(3+$AM351,17,,,"var"))&lt;&gt;"&lt;=&gt;",INDIRECT(ADDRESS(3+$AM351,17,,,"var")),NULL)</f>
        <v>0</v>
      </c>
      <c r="BD351" s="61" cm="1">
        <f t="array" aca="1" ref="BD351" ca="1">IF(INDIRECT(ADDRESS(3+$AM351,18,,,"var"))&lt;&gt;"Ti",INDIRECT(ADDRESS(3+$AM351,18,,,"var")),NULL)</f>
        <v>0.05</v>
      </c>
      <c r="BE351" s="64" cm="1">
        <f t="array" aca="1" ref="BE351" ca="1">IF(INDIRECT(ADDRESS(3+$AM351,19,,,"var"))&lt;&gt;"D10",INDIRECT(ADDRESS(3+$AM351,19,,,"var")),NULL)</f>
        <v>29.1</v>
      </c>
      <c r="BF351" s="64" cm="1">
        <f t="array" aca="1" ref="BF351" ca="1">IF(INDIRECT(ADDRESS(3+$AM351,20,,,"var"))&lt;&gt;"D50",INDIRECT(ADDRESS(3+$AM351,20,,,"var")),NULL)</f>
        <v>47</v>
      </c>
      <c r="BG351" s="64" cm="1">
        <f t="array" aca="1" ref="BG351" ca="1">IF(INDIRECT(ADDRESS(3+$AM351,21,,,"var"))&lt;&gt;"D90",INDIRECT(ADDRESS(3+$AM351,21,,,"var")),NULL)</f>
        <v>74.5</v>
      </c>
      <c r="BH351" s="64" cm="1">
        <f t="array" aca="1" ref="BH351" ca="1">IF(INDIRECT(ADDRESS(3+$AM351,22,,,"var"))&lt;&gt;"Carney Funnel (s/50g)",INDIRECT(ADDRESS(3+$AM351,22,,,"var")),NULL)</f>
        <v>16</v>
      </c>
      <c r="BI351" s="64" cm="1">
        <f t="array" aca="1" ref="BI351" ca="1">IF(INDIRECT(ADDRESS(3+$AM351,23,,,"var"))&lt;&gt;"Schuttdichte",INDIRECT(ADDRESS(3+$AM351,23,,,"var")),NULL)</f>
        <v>1.28</v>
      </c>
      <c r="BJ351" s="64" cm="1">
        <f t="array" aca="1" ref="BJ351" ca="1">IF(INDIRECT(ADDRESS(3+$AM351,24,,,"var"))&lt;&gt;"Klopfdichte",INDIRECT(ADDRESS(3+$AM351,24,,,"var")),NULL)</f>
        <v>1.61</v>
      </c>
      <c r="BK351" s="81" t="s">
        <v>108</v>
      </c>
      <c r="BM351" s="81"/>
      <c r="BO351"/>
    </row>
    <row r="352" spans="1:67">
      <c r="A352" s="6">
        <v>4</v>
      </c>
      <c r="B352" s="81">
        <v>39</v>
      </c>
      <c r="C352" s="28" t="str">
        <f>var!Z$3</f>
        <v>Concept Laser m2</v>
      </c>
      <c r="D352" s="66" t="str">
        <f>var!AG$3</f>
        <v>Concept Laser parameter dev.</v>
      </c>
      <c r="E352" s="6">
        <v>325</v>
      </c>
      <c r="F352" s="6">
        <v>1400</v>
      </c>
      <c r="G352" s="6">
        <v>60</v>
      </c>
      <c r="H352" s="6">
        <v>0.1</v>
      </c>
      <c r="I352" s="81"/>
      <c r="J352" s="28" t="str">
        <f>var!AD$2</f>
        <v>Density cube</v>
      </c>
      <c r="K352" s="66"/>
      <c r="L352" s="12"/>
      <c r="M352" s="28" t="str">
        <f>var!AF$2</f>
        <v>Stripes</v>
      </c>
      <c r="N352" s="6">
        <v>325</v>
      </c>
      <c r="O352" s="6">
        <v>1400</v>
      </c>
      <c r="P352" s="12"/>
      <c r="Q352" s="6">
        <v>0.05</v>
      </c>
      <c r="R352" s="6">
        <v>110</v>
      </c>
      <c r="S352" s="6">
        <v>5</v>
      </c>
      <c r="T352" s="6">
        <v>1</v>
      </c>
      <c r="U352" s="6">
        <v>79</v>
      </c>
      <c r="V352" s="6">
        <v>0.1</v>
      </c>
      <c r="W352" s="6">
        <v>80</v>
      </c>
      <c r="X352" s="6">
        <v>0.09</v>
      </c>
      <c r="Y352" s="12"/>
      <c r="Z352" s="12"/>
      <c r="AA352" s="12"/>
      <c r="AB352" s="12"/>
      <c r="AC352" s="12"/>
      <c r="AD352" s="12"/>
      <c r="AE352" s="12"/>
      <c r="AF352" s="12"/>
      <c r="AG352" s="6">
        <v>3</v>
      </c>
      <c r="AH352" s="23">
        <f t="shared" si="12"/>
        <v>30.240000000000002</v>
      </c>
      <c r="AI352" s="23">
        <f t="shared" si="13"/>
        <v>38.69047619047619</v>
      </c>
      <c r="AJ352" s="12"/>
      <c r="AK352" s="6"/>
      <c r="AL352" s="28" t="str" cm="1">
        <f t="array" aca="1" ref="AL352" ca="1">IF(INDIRECT(ADDRESS(3+AM352,2,,,"var"))&lt;&gt;"Name of powder",INDIRECT(ADDRESS(3+AM352,2,,,"var")),NULL)</f>
        <v>AlMgty80</v>
      </c>
      <c r="AM352" s="17">
        <v>2</v>
      </c>
      <c r="AN352" s="12">
        <v>3</v>
      </c>
      <c r="AO352" s="61" cm="1">
        <f t="array" aca="1" ref="AO352" ca="1">IF(INDIRECT(ADDRESS(3+$AM352,3,,,"var"))&lt;&gt;"&lt;=&gt;",INDIRECT(ADDRESS(3+$AM352,3,,,"var")),NULL)</f>
        <v>0</v>
      </c>
      <c r="AP352" s="61" cm="1">
        <f t="array" aca="1" ref="AP352" ca="1">IF(INDIRECT(ADDRESS(3+$AM352,4,,,"var"))&lt;&gt;"Si",INDIRECT(ADDRESS(3+$AM352,4,,,"var")),NULL)</f>
        <v>0.09</v>
      </c>
      <c r="AQ352" s="61" t="str" cm="1">
        <f t="array" aca="1" ref="AQ352" ca="1">IF(INDIRECT(ADDRESS(3+$AM352,5,,,"var"))&lt;&gt;"&lt;=&gt;",INDIRECT(ADDRESS(3+$AM352,5,,,"var")),NULL)</f>
        <v>&lt;</v>
      </c>
      <c r="AR352" s="61" cm="1">
        <f t="array" aca="1" ref="AR352" ca="1">IF(INDIRECT(ADDRESS(3+$AM352,6,,,"var"))&lt;&gt;"Fe",INDIRECT(ADDRESS(3+$AM352,6,,,"var")),NULL)</f>
        <v>0.01</v>
      </c>
      <c r="AS352" s="61" t="str" cm="1">
        <f t="array" aca="1" ref="AS352" ca="1">IF(INDIRECT(ADDRESS(3+$AM352,7,,,"var"))&lt;&gt;"&lt;=&gt;",INDIRECT(ADDRESS(3+$AM352,7,,,"var")),NULL)</f>
        <v>&lt;</v>
      </c>
      <c r="AT352" s="61" cm="1">
        <f t="array" aca="1" ref="AT352" ca="1">IF(INDIRECT(ADDRESS(3+$AM352,8,,,"var"))&lt;&gt;"Cu",INDIRECT(ADDRESS(3+$AM352,8,,,"var")),NULL)</f>
        <v>0.01</v>
      </c>
      <c r="AU352" s="61" t="str" cm="1">
        <f t="array" aca="1" ref="AU352" ca="1">IF(INDIRECT(ADDRESS(3+$AM352,9,,,"var"))&lt;&gt;"&lt;=&gt;",INDIRECT(ADDRESS(3+$AM352,9,,,"var")),NULL)</f>
        <v>&lt;</v>
      </c>
      <c r="AV352" s="61" cm="1">
        <f t="array" aca="1" ref="AV352" ca="1">IF(INDIRECT(ADDRESS(3+$AM352,10,,,"var"))&lt;&gt;"Mn",INDIRECT(ADDRESS(3+$AM352,10,,,"var")),NULL)</f>
        <v>0.01</v>
      </c>
      <c r="AW352" s="61" cm="1">
        <f t="array" aca="1" ref="AW352" ca="1">IF(INDIRECT(ADDRESS(3+$AM352,11,,,"var"))&lt;&gt;"&lt;=&gt;",INDIRECT(ADDRESS(3+$AM352,11,,,"var")),NULL)</f>
        <v>0</v>
      </c>
      <c r="AX352" s="61" cm="1">
        <f t="array" aca="1" ref="AX352" ca="1">IF(INDIRECT(ADDRESS(3+$AM352,12,,,"var"))&lt;&gt;"Mg",INDIRECT(ADDRESS(3+$AM352,12,,,"var")),NULL)</f>
        <v>9.1999999999999993</v>
      </c>
      <c r="AY352" s="61" cm="1">
        <f t="array" aca="1" ref="AY352" ca="1">IF(INDIRECT(ADDRESS(3+$AM352,13,,,"var"))&lt;&gt;"&lt;=&gt;",INDIRECT(ADDRESS(3+$AM352,13,,,"var")),NULL)</f>
        <v>0</v>
      </c>
      <c r="AZ352" s="61" cm="1">
        <f t="array" aca="1" ref="AZ352" ca="1">IF(INDIRECT(ADDRESS(3+$AM352,14,,,"var"))&lt;&gt;"Be",INDIRECT(ADDRESS(3+$AM352,14,,,"var")),NULL)</f>
        <v>6.0000000000000001E-3</v>
      </c>
      <c r="BA352" s="61" cm="1">
        <f t="array" aca="1" ref="BA352" ca="1">IF(INDIRECT(ADDRESS(3+$AM352,15,,,"var"))&lt;&gt;"&lt;=&gt;",INDIRECT(ADDRESS(3+$AM352,15,,,"var")),NULL)</f>
        <v>0</v>
      </c>
      <c r="BB352" s="61" cm="1">
        <f t="array" aca="1" ref="BB352" ca="1">IF(INDIRECT(ADDRESS(3+$AM352,16,,,"var"))&lt;&gt;"Zn",INDIRECT(ADDRESS(3+$AM352,16,,,"var")),NULL)</f>
        <v>0.01</v>
      </c>
      <c r="BC352" s="61" cm="1">
        <f t="array" aca="1" ref="BC352" ca="1">IF(INDIRECT(ADDRESS(3+$AM352,17,,,"var"))&lt;&gt;"&lt;=&gt;",INDIRECT(ADDRESS(3+$AM352,17,,,"var")),NULL)</f>
        <v>0</v>
      </c>
      <c r="BD352" s="61" cm="1">
        <f t="array" aca="1" ref="BD352" ca="1">IF(INDIRECT(ADDRESS(3+$AM352,18,,,"var"))&lt;&gt;"Ti",INDIRECT(ADDRESS(3+$AM352,18,,,"var")),NULL)</f>
        <v>0.05</v>
      </c>
      <c r="BE352" s="64" cm="1">
        <f t="array" aca="1" ref="BE352" ca="1">IF(INDIRECT(ADDRESS(3+$AM352,19,,,"var"))&lt;&gt;"D10",INDIRECT(ADDRESS(3+$AM352,19,,,"var")),NULL)</f>
        <v>29.1</v>
      </c>
      <c r="BF352" s="64" cm="1">
        <f t="array" aca="1" ref="BF352" ca="1">IF(INDIRECT(ADDRESS(3+$AM352,20,,,"var"))&lt;&gt;"D50",INDIRECT(ADDRESS(3+$AM352,20,,,"var")),NULL)</f>
        <v>47</v>
      </c>
      <c r="BG352" s="64" cm="1">
        <f t="array" aca="1" ref="BG352" ca="1">IF(INDIRECT(ADDRESS(3+$AM352,21,,,"var"))&lt;&gt;"D90",INDIRECT(ADDRESS(3+$AM352,21,,,"var")),NULL)</f>
        <v>74.5</v>
      </c>
      <c r="BH352" s="64" cm="1">
        <f t="array" aca="1" ref="BH352" ca="1">IF(INDIRECT(ADDRESS(3+$AM352,22,,,"var"))&lt;&gt;"Carney Funnel (s/50g)",INDIRECT(ADDRESS(3+$AM352,22,,,"var")),NULL)</f>
        <v>16</v>
      </c>
      <c r="BI352" s="64" cm="1">
        <f t="array" aca="1" ref="BI352" ca="1">IF(INDIRECT(ADDRESS(3+$AM352,23,,,"var"))&lt;&gt;"Schuttdichte",INDIRECT(ADDRESS(3+$AM352,23,,,"var")),NULL)</f>
        <v>1.28</v>
      </c>
      <c r="BJ352" s="64" cm="1">
        <f t="array" aca="1" ref="BJ352" ca="1">IF(INDIRECT(ADDRESS(3+$AM352,24,,,"var"))&lt;&gt;"Klopfdichte",INDIRECT(ADDRESS(3+$AM352,24,,,"var")),NULL)</f>
        <v>1.61</v>
      </c>
      <c r="BK352" s="81" t="s">
        <v>108</v>
      </c>
      <c r="BM352" s="81"/>
      <c r="BO352"/>
    </row>
    <row r="353" spans="1:67">
      <c r="A353" s="6">
        <v>4</v>
      </c>
      <c r="B353" s="81">
        <v>40</v>
      </c>
      <c r="C353" s="28" t="str">
        <f>var!Z$3</f>
        <v>Concept Laser m2</v>
      </c>
      <c r="D353" s="66" t="str">
        <f>var!AG$3</f>
        <v>Concept Laser parameter dev.</v>
      </c>
      <c r="E353" s="6">
        <v>325</v>
      </c>
      <c r="F353" s="6">
        <v>1400</v>
      </c>
      <c r="G353" s="6">
        <v>60</v>
      </c>
      <c r="H353" s="6">
        <v>0.1</v>
      </c>
      <c r="I353" s="81"/>
      <c r="J353" s="81" t="str">
        <f>var!AD$2</f>
        <v>Density cube</v>
      </c>
      <c r="K353" s="66"/>
      <c r="L353" s="12"/>
      <c r="M353" s="28" t="str">
        <f>var!AF$2</f>
        <v>Stripes</v>
      </c>
      <c r="N353" s="6">
        <v>325</v>
      </c>
      <c r="O353" s="6">
        <v>1400</v>
      </c>
      <c r="P353" s="12"/>
      <c r="Q353" s="6">
        <v>0.05</v>
      </c>
      <c r="R353" s="6">
        <v>110</v>
      </c>
      <c r="S353" s="6">
        <v>5</v>
      </c>
      <c r="T353" s="6">
        <v>1</v>
      </c>
      <c r="U353" s="6">
        <v>79</v>
      </c>
      <c r="V353" s="6">
        <v>0.1</v>
      </c>
      <c r="W353" s="6">
        <v>80</v>
      </c>
      <c r="X353" s="6">
        <v>0.05</v>
      </c>
      <c r="Y353" s="12"/>
      <c r="Z353" s="12"/>
      <c r="AA353" s="12"/>
      <c r="AB353" s="12"/>
      <c r="AC353" s="12"/>
      <c r="AD353" s="12"/>
      <c r="AE353" s="12"/>
      <c r="AF353" s="12"/>
      <c r="AG353" s="6">
        <v>2</v>
      </c>
      <c r="AH353" s="23">
        <f t="shared" si="12"/>
        <v>30.240000000000002</v>
      </c>
      <c r="AI353" s="23">
        <f t="shared" si="13"/>
        <v>38.69047619047619</v>
      </c>
      <c r="AJ353" s="12"/>
      <c r="AK353" s="6"/>
      <c r="AL353" s="28" t="str" cm="1">
        <f t="array" aca="1" ref="AL353" ca="1">IF(INDIRECT(ADDRESS(3+AM353,2,,,"var"))&lt;&gt;"Name of powder",INDIRECT(ADDRESS(3+AM353,2,,,"var")),NULL)</f>
        <v>AlMgty80</v>
      </c>
      <c r="AM353" s="17">
        <v>2</v>
      </c>
      <c r="AN353" s="12">
        <v>3</v>
      </c>
      <c r="AO353" s="61" cm="1">
        <f t="array" aca="1" ref="AO353" ca="1">IF(INDIRECT(ADDRESS(3+$AM353,3,,,"var"))&lt;&gt;"&lt;=&gt;",INDIRECT(ADDRESS(3+$AM353,3,,,"var")),NULL)</f>
        <v>0</v>
      </c>
      <c r="AP353" s="61" cm="1">
        <f t="array" aca="1" ref="AP353" ca="1">IF(INDIRECT(ADDRESS(3+$AM353,4,,,"var"))&lt;&gt;"Si",INDIRECT(ADDRESS(3+$AM353,4,,,"var")),NULL)</f>
        <v>0.09</v>
      </c>
      <c r="AQ353" s="61" t="str" cm="1">
        <f t="array" aca="1" ref="AQ353" ca="1">IF(INDIRECT(ADDRESS(3+$AM353,5,,,"var"))&lt;&gt;"&lt;=&gt;",INDIRECT(ADDRESS(3+$AM353,5,,,"var")),NULL)</f>
        <v>&lt;</v>
      </c>
      <c r="AR353" s="61" cm="1">
        <f t="array" aca="1" ref="AR353" ca="1">IF(INDIRECT(ADDRESS(3+$AM353,6,,,"var"))&lt;&gt;"Fe",INDIRECT(ADDRESS(3+$AM353,6,,,"var")),NULL)</f>
        <v>0.01</v>
      </c>
      <c r="AS353" s="61" t="str" cm="1">
        <f t="array" aca="1" ref="AS353" ca="1">IF(INDIRECT(ADDRESS(3+$AM353,7,,,"var"))&lt;&gt;"&lt;=&gt;",INDIRECT(ADDRESS(3+$AM353,7,,,"var")),NULL)</f>
        <v>&lt;</v>
      </c>
      <c r="AT353" s="61" cm="1">
        <f t="array" aca="1" ref="AT353" ca="1">IF(INDIRECT(ADDRESS(3+$AM353,8,,,"var"))&lt;&gt;"Cu",INDIRECT(ADDRESS(3+$AM353,8,,,"var")),NULL)</f>
        <v>0.01</v>
      </c>
      <c r="AU353" s="61" t="str" cm="1">
        <f t="array" aca="1" ref="AU353" ca="1">IF(INDIRECT(ADDRESS(3+$AM353,9,,,"var"))&lt;&gt;"&lt;=&gt;",INDIRECT(ADDRESS(3+$AM353,9,,,"var")),NULL)</f>
        <v>&lt;</v>
      </c>
      <c r="AV353" s="61" cm="1">
        <f t="array" aca="1" ref="AV353" ca="1">IF(INDIRECT(ADDRESS(3+$AM353,10,,,"var"))&lt;&gt;"Mn",INDIRECT(ADDRESS(3+$AM353,10,,,"var")),NULL)</f>
        <v>0.01</v>
      </c>
      <c r="AW353" s="61" cm="1">
        <f t="array" aca="1" ref="AW353" ca="1">IF(INDIRECT(ADDRESS(3+$AM353,11,,,"var"))&lt;&gt;"&lt;=&gt;",INDIRECT(ADDRESS(3+$AM353,11,,,"var")),NULL)</f>
        <v>0</v>
      </c>
      <c r="AX353" s="61" cm="1">
        <f t="array" aca="1" ref="AX353" ca="1">IF(INDIRECT(ADDRESS(3+$AM353,12,,,"var"))&lt;&gt;"Mg",INDIRECT(ADDRESS(3+$AM353,12,,,"var")),NULL)</f>
        <v>9.1999999999999993</v>
      </c>
      <c r="AY353" s="61" cm="1">
        <f t="array" aca="1" ref="AY353" ca="1">IF(INDIRECT(ADDRESS(3+$AM353,13,,,"var"))&lt;&gt;"&lt;=&gt;",INDIRECT(ADDRESS(3+$AM353,13,,,"var")),NULL)</f>
        <v>0</v>
      </c>
      <c r="AZ353" s="61" cm="1">
        <f t="array" aca="1" ref="AZ353" ca="1">IF(INDIRECT(ADDRESS(3+$AM353,14,,,"var"))&lt;&gt;"Be",INDIRECT(ADDRESS(3+$AM353,14,,,"var")),NULL)</f>
        <v>6.0000000000000001E-3</v>
      </c>
      <c r="BA353" s="61" cm="1">
        <f t="array" aca="1" ref="BA353" ca="1">IF(INDIRECT(ADDRESS(3+$AM353,15,,,"var"))&lt;&gt;"&lt;=&gt;",INDIRECT(ADDRESS(3+$AM353,15,,,"var")),NULL)</f>
        <v>0</v>
      </c>
      <c r="BB353" s="61" cm="1">
        <f t="array" aca="1" ref="BB353" ca="1">IF(INDIRECT(ADDRESS(3+$AM353,16,,,"var"))&lt;&gt;"Zn",INDIRECT(ADDRESS(3+$AM353,16,,,"var")),NULL)</f>
        <v>0.01</v>
      </c>
      <c r="BC353" s="61" cm="1">
        <f t="array" aca="1" ref="BC353" ca="1">IF(INDIRECT(ADDRESS(3+$AM353,17,,,"var"))&lt;&gt;"&lt;=&gt;",INDIRECT(ADDRESS(3+$AM353,17,,,"var")),NULL)</f>
        <v>0</v>
      </c>
      <c r="BD353" s="61" cm="1">
        <f t="array" aca="1" ref="BD353" ca="1">IF(INDIRECT(ADDRESS(3+$AM353,18,,,"var"))&lt;&gt;"Ti",INDIRECT(ADDRESS(3+$AM353,18,,,"var")),NULL)</f>
        <v>0.05</v>
      </c>
      <c r="BE353" s="64" cm="1">
        <f t="array" aca="1" ref="BE353" ca="1">IF(INDIRECT(ADDRESS(3+$AM353,19,,,"var"))&lt;&gt;"D10",INDIRECT(ADDRESS(3+$AM353,19,,,"var")),NULL)</f>
        <v>29.1</v>
      </c>
      <c r="BF353" s="64" cm="1">
        <f t="array" aca="1" ref="BF353" ca="1">IF(INDIRECT(ADDRESS(3+$AM353,20,,,"var"))&lt;&gt;"D50",INDIRECT(ADDRESS(3+$AM353,20,,,"var")),NULL)</f>
        <v>47</v>
      </c>
      <c r="BG353" s="64" cm="1">
        <f t="array" aca="1" ref="BG353" ca="1">IF(INDIRECT(ADDRESS(3+$AM353,21,,,"var"))&lt;&gt;"D90",INDIRECT(ADDRESS(3+$AM353,21,,,"var")),NULL)</f>
        <v>74.5</v>
      </c>
      <c r="BH353" s="64" cm="1">
        <f t="array" aca="1" ref="BH353" ca="1">IF(INDIRECT(ADDRESS(3+$AM353,22,,,"var"))&lt;&gt;"Carney Funnel (s/50g)",INDIRECT(ADDRESS(3+$AM353,22,,,"var")),NULL)</f>
        <v>16</v>
      </c>
      <c r="BI353" s="64" cm="1">
        <f t="array" aca="1" ref="BI353" ca="1">IF(INDIRECT(ADDRESS(3+$AM353,23,,,"var"))&lt;&gt;"Schuttdichte",INDIRECT(ADDRESS(3+$AM353,23,,,"var")),NULL)</f>
        <v>1.28</v>
      </c>
      <c r="BJ353" s="64" cm="1">
        <f t="array" aca="1" ref="BJ353" ca="1">IF(INDIRECT(ADDRESS(3+$AM353,24,,,"var"))&lt;&gt;"Klopfdichte",INDIRECT(ADDRESS(3+$AM353,24,,,"var")),NULL)</f>
        <v>1.61</v>
      </c>
      <c r="BK353" s="81" t="s">
        <v>108</v>
      </c>
      <c r="BM353" s="81"/>
      <c r="BO353"/>
    </row>
    <row r="354" spans="1:67">
      <c r="A354" s="6">
        <v>4</v>
      </c>
      <c r="B354" s="81">
        <v>41</v>
      </c>
      <c r="C354" s="28" t="str">
        <f>var!Z$3</f>
        <v>Concept Laser m2</v>
      </c>
      <c r="D354" s="66" t="str">
        <f>var!AG$3</f>
        <v>Concept Laser parameter dev.</v>
      </c>
      <c r="E354" s="6">
        <v>325</v>
      </c>
      <c r="F354" s="6">
        <v>1400</v>
      </c>
      <c r="G354" s="6">
        <v>60</v>
      </c>
      <c r="H354" s="6">
        <v>0.1</v>
      </c>
      <c r="I354" s="81"/>
      <c r="J354" s="28" t="str">
        <f>var!AD$2</f>
        <v>Density cube</v>
      </c>
      <c r="K354" s="66"/>
      <c r="L354" s="12"/>
      <c r="M354" s="28" t="str">
        <f>var!AF$2</f>
        <v>Stripes</v>
      </c>
      <c r="N354" s="6">
        <v>325</v>
      </c>
      <c r="O354" s="6">
        <v>1400</v>
      </c>
      <c r="P354" s="12"/>
      <c r="Q354" s="6">
        <v>0.05</v>
      </c>
      <c r="R354" s="6">
        <v>110</v>
      </c>
      <c r="S354" s="6">
        <v>5</v>
      </c>
      <c r="T354" s="6">
        <v>1</v>
      </c>
      <c r="U354" s="6">
        <v>79</v>
      </c>
      <c r="V354" s="6">
        <v>0.1</v>
      </c>
      <c r="W354" s="6">
        <v>80</v>
      </c>
      <c r="X354" s="6">
        <v>0.05</v>
      </c>
      <c r="Y354" s="12"/>
      <c r="Z354" s="12"/>
      <c r="AA354" s="12"/>
      <c r="AB354" s="12"/>
      <c r="AC354" s="12"/>
      <c r="AD354" s="12"/>
      <c r="AE354" s="12"/>
      <c r="AF354" s="12"/>
      <c r="AG354" s="6">
        <v>5</v>
      </c>
      <c r="AH354" s="23">
        <f t="shared" si="12"/>
        <v>30.240000000000002</v>
      </c>
      <c r="AI354" s="23">
        <f t="shared" si="13"/>
        <v>38.69047619047619</v>
      </c>
      <c r="AJ354" s="12"/>
      <c r="AK354" s="6"/>
      <c r="AL354" s="28" t="str" cm="1">
        <f t="array" aca="1" ref="AL354" ca="1">IF(INDIRECT(ADDRESS(3+AM354,2,,,"var"))&lt;&gt;"Name of powder",INDIRECT(ADDRESS(3+AM354,2,,,"var")),NULL)</f>
        <v>AlMgty80</v>
      </c>
      <c r="AM354" s="17">
        <v>2</v>
      </c>
      <c r="AN354" s="12">
        <v>3</v>
      </c>
      <c r="AO354" s="61" cm="1">
        <f t="array" aca="1" ref="AO354" ca="1">IF(INDIRECT(ADDRESS(3+$AM354,3,,,"var"))&lt;&gt;"&lt;=&gt;",INDIRECT(ADDRESS(3+$AM354,3,,,"var")),NULL)</f>
        <v>0</v>
      </c>
      <c r="AP354" s="61" cm="1">
        <f t="array" aca="1" ref="AP354" ca="1">IF(INDIRECT(ADDRESS(3+$AM354,4,,,"var"))&lt;&gt;"Si",INDIRECT(ADDRESS(3+$AM354,4,,,"var")),NULL)</f>
        <v>0.09</v>
      </c>
      <c r="AQ354" s="61" t="str" cm="1">
        <f t="array" aca="1" ref="AQ354" ca="1">IF(INDIRECT(ADDRESS(3+$AM354,5,,,"var"))&lt;&gt;"&lt;=&gt;",INDIRECT(ADDRESS(3+$AM354,5,,,"var")),NULL)</f>
        <v>&lt;</v>
      </c>
      <c r="AR354" s="61" cm="1">
        <f t="array" aca="1" ref="AR354" ca="1">IF(INDIRECT(ADDRESS(3+$AM354,6,,,"var"))&lt;&gt;"Fe",INDIRECT(ADDRESS(3+$AM354,6,,,"var")),NULL)</f>
        <v>0.01</v>
      </c>
      <c r="AS354" s="61" t="str" cm="1">
        <f t="array" aca="1" ref="AS354" ca="1">IF(INDIRECT(ADDRESS(3+$AM354,7,,,"var"))&lt;&gt;"&lt;=&gt;",INDIRECT(ADDRESS(3+$AM354,7,,,"var")),NULL)</f>
        <v>&lt;</v>
      </c>
      <c r="AT354" s="61" cm="1">
        <f t="array" aca="1" ref="AT354" ca="1">IF(INDIRECT(ADDRESS(3+$AM354,8,,,"var"))&lt;&gt;"Cu",INDIRECT(ADDRESS(3+$AM354,8,,,"var")),NULL)</f>
        <v>0.01</v>
      </c>
      <c r="AU354" s="61" t="str" cm="1">
        <f t="array" aca="1" ref="AU354" ca="1">IF(INDIRECT(ADDRESS(3+$AM354,9,,,"var"))&lt;&gt;"&lt;=&gt;",INDIRECT(ADDRESS(3+$AM354,9,,,"var")),NULL)</f>
        <v>&lt;</v>
      </c>
      <c r="AV354" s="61" cm="1">
        <f t="array" aca="1" ref="AV354" ca="1">IF(INDIRECT(ADDRESS(3+$AM354,10,,,"var"))&lt;&gt;"Mn",INDIRECT(ADDRESS(3+$AM354,10,,,"var")),NULL)</f>
        <v>0.01</v>
      </c>
      <c r="AW354" s="61" cm="1">
        <f t="array" aca="1" ref="AW354" ca="1">IF(INDIRECT(ADDRESS(3+$AM354,11,,,"var"))&lt;&gt;"&lt;=&gt;",INDIRECT(ADDRESS(3+$AM354,11,,,"var")),NULL)</f>
        <v>0</v>
      </c>
      <c r="AX354" s="61" cm="1">
        <f t="array" aca="1" ref="AX354" ca="1">IF(INDIRECT(ADDRESS(3+$AM354,12,,,"var"))&lt;&gt;"Mg",INDIRECT(ADDRESS(3+$AM354,12,,,"var")),NULL)</f>
        <v>9.1999999999999993</v>
      </c>
      <c r="AY354" s="61" cm="1">
        <f t="array" aca="1" ref="AY354" ca="1">IF(INDIRECT(ADDRESS(3+$AM354,13,,,"var"))&lt;&gt;"&lt;=&gt;",INDIRECT(ADDRESS(3+$AM354,13,,,"var")),NULL)</f>
        <v>0</v>
      </c>
      <c r="AZ354" s="61" cm="1">
        <f t="array" aca="1" ref="AZ354" ca="1">IF(INDIRECT(ADDRESS(3+$AM354,14,,,"var"))&lt;&gt;"Be",INDIRECT(ADDRESS(3+$AM354,14,,,"var")),NULL)</f>
        <v>6.0000000000000001E-3</v>
      </c>
      <c r="BA354" s="61" cm="1">
        <f t="array" aca="1" ref="BA354" ca="1">IF(INDIRECT(ADDRESS(3+$AM354,15,,,"var"))&lt;&gt;"&lt;=&gt;",INDIRECT(ADDRESS(3+$AM354,15,,,"var")),NULL)</f>
        <v>0</v>
      </c>
      <c r="BB354" s="61" cm="1">
        <f t="array" aca="1" ref="BB354" ca="1">IF(INDIRECT(ADDRESS(3+$AM354,16,,,"var"))&lt;&gt;"Zn",INDIRECT(ADDRESS(3+$AM354,16,,,"var")),NULL)</f>
        <v>0.01</v>
      </c>
      <c r="BC354" s="61" cm="1">
        <f t="array" aca="1" ref="BC354" ca="1">IF(INDIRECT(ADDRESS(3+$AM354,17,,,"var"))&lt;&gt;"&lt;=&gt;",INDIRECT(ADDRESS(3+$AM354,17,,,"var")),NULL)</f>
        <v>0</v>
      </c>
      <c r="BD354" s="61" cm="1">
        <f t="array" aca="1" ref="BD354" ca="1">IF(INDIRECT(ADDRESS(3+$AM354,18,,,"var"))&lt;&gt;"Ti",INDIRECT(ADDRESS(3+$AM354,18,,,"var")),NULL)</f>
        <v>0.05</v>
      </c>
      <c r="BE354" s="64" cm="1">
        <f t="array" aca="1" ref="BE354" ca="1">IF(INDIRECT(ADDRESS(3+$AM354,19,,,"var"))&lt;&gt;"D10",INDIRECT(ADDRESS(3+$AM354,19,,,"var")),NULL)</f>
        <v>29.1</v>
      </c>
      <c r="BF354" s="64" cm="1">
        <f t="array" aca="1" ref="BF354" ca="1">IF(INDIRECT(ADDRESS(3+$AM354,20,,,"var"))&lt;&gt;"D50",INDIRECT(ADDRESS(3+$AM354,20,,,"var")),NULL)</f>
        <v>47</v>
      </c>
      <c r="BG354" s="64" cm="1">
        <f t="array" aca="1" ref="BG354" ca="1">IF(INDIRECT(ADDRESS(3+$AM354,21,,,"var"))&lt;&gt;"D90",INDIRECT(ADDRESS(3+$AM354,21,,,"var")),NULL)</f>
        <v>74.5</v>
      </c>
      <c r="BH354" s="64" cm="1">
        <f t="array" aca="1" ref="BH354" ca="1">IF(INDIRECT(ADDRESS(3+$AM354,22,,,"var"))&lt;&gt;"Carney Funnel (s/50g)",INDIRECT(ADDRESS(3+$AM354,22,,,"var")),NULL)</f>
        <v>16</v>
      </c>
      <c r="BI354" s="64" cm="1">
        <f t="array" aca="1" ref="BI354" ca="1">IF(INDIRECT(ADDRESS(3+$AM354,23,,,"var"))&lt;&gt;"Schuttdichte",INDIRECT(ADDRESS(3+$AM354,23,,,"var")),NULL)</f>
        <v>1.28</v>
      </c>
      <c r="BJ354" s="64" cm="1">
        <f t="array" aca="1" ref="BJ354" ca="1">IF(INDIRECT(ADDRESS(3+$AM354,24,,,"var"))&lt;&gt;"Klopfdichte",INDIRECT(ADDRESS(3+$AM354,24,,,"var")),NULL)</f>
        <v>1.61</v>
      </c>
      <c r="BK354" s="81" t="s">
        <v>108</v>
      </c>
      <c r="BM354" s="81"/>
      <c r="BO354"/>
    </row>
    <row r="355" spans="1:67">
      <c r="A355" s="6">
        <v>4</v>
      </c>
      <c r="B355" s="81">
        <v>42</v>
      </c>
      <c r="C355" s="28" t="str">
        <f>var!Z$3</f>
        <v>Concept Laser m2</v>
      </c>
      <c r="D355" s="66" t="str">
        <f>var!AG$3</f>
        <v>Concept Laser parameter dev.</v>
      </c>
      <c r="E355" s="6">
        <v>325</v>
      </c>
      <c r="F355" s="6">
        <v>1400</v>
      </c>
      <c r="G355" s="6">
        <v>60</v>
      </c>
      <c r="H355" s="6">
        <v>0.1</v>
      </c>
      <c r="I355" s="81"/>
      <c r="J355" s="81" t="str">
        <f>var!AD$2</f>
        <v>Density cube</v>
      </c>
      <c r="K355" s="66"/>
      <c r="L355" s="12"/>
      <c r="M355" s="28" t="str">
        <f>var!AF$2</f>
        <v>Stripes</v>
      </c>
      <c r="N355" s="6">
        <v>325</v>
      </c>
      <c r="O355" s="6">
        <v>1400</v>
      </c>
      <c r="P355" s="12"/>
      <c r="Q355" s="6">
        <v>0.05</v>
      </c>
      <c r="R355" s="6">
        <v>110</v>
      </c>
      <c r="S355" s="6">
        <v>5</v>
      </c>
      <c r="T355" s="6">
        <v>1</v>
      </c>
      <c r="U355" s="6">
        <v>79</v>
      </c>
      <c r="V355" s="6">
        <v>0.1</v>
      </c>
      <c r="W355" s="6">
        <v>80</v>
      </c>
      <c r="X355" s="6">
        <v>0.05</v>
      </c>
      <c r="Y355" s="12"/>
      <c r="Z355" s="12"/>
      <c r="AA355" s="12"/>
      <c r="AB355" s="12"/>
      <c r="AC355" s="12"/>
      <c r="AD355" s="12"/>
      <c r="AE355" s="12"/>
      <c r="AF355" s="12"/>
      <c r="AG355" s="6">
        <v>2</v>
      </c>
      <c r="AH355" s="23">
        <f t="shared" si="12"/>
        <v>30.240000000000002</v>
      </c>
      <c r="AI355" s="23">
        <f t="shared" si="13"/>
        <v>38.69047619047619</v>
      </c>
      <c r="AJ355" s="12"/>
      <c r="AK355" s="6"/>
      <c r="AL355" s="28" t="str" cm="1">
        <f t="array" aca="1" ref="AL355" ca="1">IF(INDIRECT(ADDRESS(3+AM355,2,,,"var"))&lt;&gt;"Name of powder",INDIRECT(ADDRESS(3+AM355,2,,,"var")),NULL)</f>
        <v>AlMgty80</v>
      </c>
      <c r="AM355" s="17">
        <v>2</v>
      </c>
      <c r="AN355" s="12">
        <v>3</v>
      </c>
      <c r="AO355" s="61" cm="1">
        <f t="array" aca="1" ref="AO355" ca="1">IF(INDIRECT(ADDRESS(3+$AM355,3,,,"var"))&lt;&gt;"&lt;=&gt;",INDIRECT(ADDRESS(3+$AM355,3,,,"var")),NULL)</f>
        <v>0</v>
      </c>
      <c r="AP355" s="61" cm="1">
        <f t="array" aca="1" ref="AP355" ca="1">IF(INDIRECT(ADDRESS(3+$AM355,4,,,"var"))&lt;&gt;"Si",INDIRECT(ADDRESS(3+$AM355,4,,,"var")),NULL)</f>
        <v>0.09</v>
      </c>
      <c r="AQ355" s="61" t="str" cm="1">
        <f t="array" aca="1" ref="AQ355" ca="1">IF(INDIRECT(ADDRESS(3+$AM355,5,,,"var"))&lt;&gt;"&lt;=&gt;",INDIRECT(ADDRESS(3+$AM355,5,,,"var")),NULL)</f>
        <v>&lt;</v>
      </c>
      <c r="AR355" s="61" cm="1">
        <f t="array" aca="1" ref="AR355" ca="1">IF(INDIRECT(ADDRESS(3+$AM355,6,,,"var"))&lt;&gt;"Fe",INDIRECT(ADDRESS(3+$AM355,6,,,"var")),NULL)</f>
        <v>0.01</v>
      </c>
      <c r="AS355" s="61" t="str" cm="1">
        <f t="array" aca="1" ref="AS355" ca="1">IF(INDIRECT(ADDRESS(3+$AM355,7,,,"var"))&lt;&gt;"&lt;=&gt;",INDIRECT(ADDRESS(3+$AM355,7,,,"var")),NULL)</f>
        <v>&lt;</v>
      </c>
      <c r="AT355" s="61" cm="1">
        <f t="array" aca="1" ref="AT355" ca="1">IF(INDIRECT(ADDRESS(3+$AM355,8,,,"var"))&lt;&gt;"Cu",INDIRECT(ADDRESS(3+$AM355,8,,,"var")),NULL)</f>
        <v>0.01</v>
      </c>
      <c r="AU355" s="61" t="str" cm="1">
        <f t="array" aca="1" ref="AU355" ca="1">IF(INDIRECT(ADDRESS(3+$AM355,9,,,"var"))&lt;&gt;"&lt;=&gt;",INDIRECT(ADDRESS(3+$AM355,9,,,"var")),NULL)</f>
        <v>&lt;</v>
      </c>
      <c r="AV355" s="61" cm="1">
        <f t="array" aca="1" ref="AV355" ca="1">IF(INDIRECT(ADDRESS(3+$AM355,10,,,"var"))&lt;&gt;"Mn",INDIRECT(ADDRESS(3+$AM355,10,,,"var")),NULL)</f>
        <v>0.01</v>
      </c>
      <c r="AW355" s="61" cm="1">
        <f t="array" aca="1" ref="AW355" ca="1">IF(INDIRECT(ADDRESS(3+$AM355,11,,,"var"))&lt;&gt;"&lt;=&gt;",INDIRECT(ADDRESS(3+$AM355,11,,,"var")),NULL)</f>
        <v>0</v>
      </c>
      <c r="AX355" s="61" cm="1">
        <f t="array" aca="1" ref="AX355" ca="1">IF(INDIRECT(ADDRESS(3+$AM355,12,,,"var"))&lt;&gt;"Mg",INDIRECT(ADDRESS(3+$AM355,12,,,"var")),NULL)</f>
        <v>9.1999999999999993</v>
      </c>
      <c r="AY355" s="61" cm="1">
        <f t="array" aca="1" ref="AY355" ca="1">IF(INDIRECT(ADDRESS(3+$AM355,13,,,"var"))&lt;&gt;"&lt;=&gt;",INDIRECT(ADDRESS(3+$AM355,13,,,"var")),NULL)</f>
        <v>0</v>
      </c>
      <c r="AZ355" s="61" cm="1">
        <f t="array" aca="1" ref="AZ355" ca="1">IF(INDIRECT(ADDRESS(3+$AM355,14,,,"var"))&lt;&gt;"Be",INDIRECT(ADDRESS(3+$AM355,14,,,"var")),NULL)</f>
        <v>6.0000000000000001E-3</v>
      </c>
      <c r="BA355" s="61" cm="1">
        <f t="array" aca="1" ref="BA355" ca="1">IF(INDIRECT(ADDRESS(3+$AM355,15,,,"var"))&lt;&gt;"&lt;=&gt;",INDIRECT(ADDRESS(3+$AM355,15,,,"var")),NULL)</f>
        <v>0</v>
      </c>
      <c r="BB355" s="61" cm="1">
        <f t="array" aca="1" ref="BB355" ca="1">IF(INDIRECT(ADDRESS(3+$AM355,16,,,"var"))&lt;&gt;"Zn",INDIRECT(ADDRESS(3+$AM355,16,,,"var")),NULL)</f>
        <v>0.01</v>
      </c>
      <c r="BC355" s="61" cm="1">
        <f t="array" aca="1" ref="BC355" ca="1">IF(INDIRECT(ADDRESS(3+$AM355,17,,,"var"))&lt;&gt;"&lt;=&gt;",INDIRECT(ADDRESS(3+$AM355,17,,,"var")),NULL)</f>
        <v>0</v>
      </c>
      <c r="BD355" s="61" cm="1">
        <f t="array" aca="1" ref="BD355" ca="1">IF(INDIRECT(ADDRESS(3+$AM355,18,,,"var"))&lt;&gt;"Ti",INDIRECT(ADDRESS(3+$AM355,18,,,"var")),NULL)</f>
        <v>0.05</v>
      </c>
      <c r="BE355" s="64" cm="1">
        <f t="array" aca="1" ref="BE355" ca="1">IF(INDIRECT(ADDRESS(3+$AM355,19,,,"var"))&lt;&gt;"D10",INDIRECT(ADDRESS(3+$AM355,19,,,"var")),NULL)</f>
        <v>29.1</v>
      </c>
      <c r="BF355" s="64" cm="1">
        <f t="array" aca="1" ref="BF355" ca="1">IF(INDIRECT(ADDRESS(3+$AM355,20,,,"var"))&lt;&gt;"D50",INDIRECT(ADDRESS(3+$AM355,20,,,"var")),NULL)</f>
        <v>47</v>
      </c>
      <c r="BG355" s="64" cm="1">
        <f t="array" aca="1" ref="BG355" ca="1">IF(INDIRECT(ADDRESS(3+$AM355,21,,,"var"))&lt;&gt;"D90",INDIRECT(ADDRESS(3+$AM355,21,,,"var")),NULL)</f>
        <v>74.5</v>
      </c>
      <c r="BH355" s="64" cm="1">
        <f t="array" aca="1" ref="BH355" ca="1">IF(INDIRECT(ADDRESS(3+$AM355,22,,,"var"))&lt;&gt;"Carney Funnel (s/50g)",INDIRECT(ADDRESS(3+$AM355,22,,,"var")),NULL)</f>
        <v>16</v>
      </c>
      <c r="BI355" s="64" cm="1">
        <f t="array" aca="1" ref="BI355" ca="1">IF(INDIRECT(ADDRESS(3+$AM355,23,,,"var"))&lt;&gt;"Schuttdichte",INDIRECT(ADDRESS(3+$AM355,23,,,"var")),NULL)</f>
        <v>1.28</v>
      </c>
      <c r="BJ355" s="64" cm="1">
        <f t="array" aca="1" ref="BJ355" ca="1">IF(INDIRECT(ADDRESS(3+$AM355,24,,,"var"))&lt;&gt;"Klopfdichte",INDIRECT(ADDRESS(3+$AM355,24,,,"var")),NULL)</f>
        <v>1.61</v>
      </c>
      <c r="BK355" s="81" t="s">
        <v>108</v>
      </c>
      <c r="BM355" s="81"/>
      <c r="BO355"/>
    </row>
    <row r="356" spans="1:67">
      <c r="A356" s="6">
        <v>4</v>
      </c>
      <c r="B356" s="81">
        <v>43</v>
      </c>
      <c r="C356" s="28" t="str">
        <f>var!Z$3</f>
        <v>Concept Laser m2</v>
      </c>
      <c r="D356" s="66" t="str">
        <f>var!AG$3</f>
        <v>Concept Laser parameter dev.</v>
      </c>
      <c r="E356" s="6">
        <v>325</v>
      </c>
      <c r="F356" s="6">
        <v>1400</v>
      </c>
      <c r="G356" s="6">
        <v>60</v>
      </c>
      <c r="H356" s="6">
        <v>0.1</v>
      </c>
      <c r="I356" s="81"/>
      <c r="J356" s="28" t="str">
        <f>var!AD$2</f>
        <v>Density cube</v>
      </c>
      <c r="K356" s="81"/>
      <c r="L356" s="12"/>
      <c r="M356" s="28" t="str">
        <f>var!AF$2</f>
        <v>Stripes</v>
      </c>
      <c r="N356" s="6">
        <v>325</v>
      </c>
      <c r="O356" s="6">
        <v>1400</v>
      </c>
      <c r="P356" s="12"/>
      <c r="Q356" s="6">
        <v>0.05</v>
      </c>
      <c r="R356" s="6">
        <v>110</v>
      </c>
      <c r="S356" s="6">
        <v>5</v>
      </c>
      <c r="T356" s="6">
        <v>1</v>
      </c>
      <c r="U356" s="6">
        <v>79</v>
      </c>
      <c r="V356" s="6">
        <v>0.1</v>
      </c>
      <c r="W356" s="6">
        <v>80</v>
      </c>
      <c r="X356" s="6">
        <v>0.05</v>
      </c>
      <c r="Y356" s="12"/>
      <c r="Z356" s="12"/>
      <c r="AA356" s="12"/>
      <c r="AB356" s="12"/>
      <c r="AC356" s="12"/>
      <c r="AD356" s="12"/>
      <c r="AE356" s="12"/>
      <c r="AF356" s="12"/>
      <c r="AG356" s="6">
        <v>2</v>
      </c>
      <c r="AH356" s="23">
        <f t="shared" si="12"/>
        <v>30.240000000000002</v>
      </c>
      <c r="AI356" s="23">
        <f t="shared" si="13"/>
        <v>38.69047619047619</v>
      </c>
      <c r="AJ356" s="12"/>
      <c r="AK356" s="6"/>
      <c r="AL356" s="28" t="str" cm="1">
        <f t="array" aca="1" ref="AL356" ca="1">IF(INDIRECT(ADDRESS(3+AM356,2,,,"var"))&lt;&gt;"Name of powder",INDIRECT(ADDRESS(3+AM356,2,,,"var")),NULL)</f>
        <v>AlMgty80</v>
      </c>
      <c r="AM356" s="17">
        <v>2</v>
      </c>
      <c r="AN356" s="12">
        <v>3</v>
      </c>
      <c r="AO356" s="61" cm="1">
        <f t="array" aca="1" ref="AO356" ca="1">IF(INDIRECT(ADDRESS(3+$AM356,3,,,"var"))&lt;&gt;"&lt;=&gt;",INDIRECT(ADDRESS(3+$AM356,3,,,"var")),NULL)</f>
        <v>0</v>
      </c>
      <c r="AP356" s="61" cm="1">
        <f t="array" aca="1" ref="AP356" ca="1">IF(INDIRECT(ADDRESS(3+$AM356,4,,,"var"))&lt;&gt;"Si",INDIRECT(ADDRESS(3+$AM356,4,,,"var")),NULL)</f>
        <v>0.09</v>
      </c>
      <c r="AQ356" s="61" t="str" cm="1">
        <f t="array" aca="1" ref="AQ356" ca="1">IF(INDIRECT(ADDRESS(3+$AM356,5,,,"var"))&lt;&gt;"&lt;=&gt;",INDIRECT(ADDRESS(3+$AM356,5,,,"var")),NULL)</f>
        <v>&lt;</v>
      </c>
      <c r="AR356" s="61" cm="1">
        <f t="array" aca="1" ref="AR356" ca="1">IF(INDIRECT(ADDRESS(3+$AM356,6,,,"var"))&lt;&gt;"Fe",INDIRECT(ADDRESS(3+$AM356,6,,,"var")),NULL)</f>
        <v>0.01</v>
      </c>
      <c r="AS356" s="61" t="str" cm="1">
        <f t="array" aca="1" ref="AS356" ca="1">IF(INDIRECT(ADDRESS(3+$AM356,7,,,"var"))&lt;&gt;"&lt;=&gt;",INDIRECT(ADDRESS(3+$AM356,7,,,"var")),NULL)</f>
        <v>&lt;</v>
      </c>
      <c r="AT356" s="61" cm="1">
        <f t="array" aca="1" ref="AT356" ca="1">IF(INDIRECT(ADDRESS(3+$AM356,8,,,"var"))&lt;&gt;"Cu",INDIRECT(ADDRESS(3+$AM356,8,,,"var")),NULL)</f>
        <v>0.01</v>
      </c>
      <c r="AU356" s="61" t="str" cm="1">
        <f t="array" aca="1" ref="AU356" ca="1">IF(INDIRECT(ADDRESS(3+$AM356,9,,,"var"))&lt;&gt;"&lt;=&gt;",INDIRECT(ADDRESS(3+$AM356,9,,,"var")),NULL)</f>
        <v>&lt;</v>
      </c>
      <c r="AV356" s="61" cm="1">
        <f t="array" aca="1" ref="AV356" ca="1">IF(INDIRECT(ADDRESS(3+$AM356,10,,,"var"))&lt;&gt;"Mn",INDIRECT(ADDRESS(3+$AM356,10,,,"var")),NULL)</f>
        <v>0.01</v>
      </c>
      <c r="AW356" s="61" cm="1">
        <f t="array" aca="1" ref="AW356" ca="1">IF(INDIRECT(ADDRESS(3+$AM356,11,,,"var"))&lt;&gt;"&lt;=&gt;",INDIRECT(ADDRESS(3+$AM356,11,,,"var")),NULL)</f>
        <v>0</v>
      </c>
      <c r="AX356" s="61" cm="1">
        <f t="array" aca="1" ref="AX356" ca="1">IF(INDIRECT(ADDRESS(3+$AM356,12,,,"var"))&lt;&gt;"Mg",INDIRECT(ADDRESS(3+$AM356,12,,,"var")),NULL)</f>
        <v>9.1999999999999993</v>
      </c>
      <c r="AY356" s="61" cm="1">
        <f t="array" aca="1" ref="AY356" ca="1">IF(INDIRECT(ADDRESS(3+$AM356,13,,,"var"))&lt;&gt;"&lt;=&gt;",INDIRECT(ADDRESS(3+$AM356,13,,,"var")),NULL)</f>
        <v>0</v>
      </c>
      <c r="AZ356" s="61" cm="1">
        <f t="array" aca="1" ref="AZ356" ca="1">IF(INDIRECT(ADDRESS(3+$AM356,14,,,"var"))&lt;&gt;"Be",INDIRECT(ADDRESS(3+$AM356,14,,,"var")),NULL)</f>
        <v>6.0000000000000001E-3</v>
      </c>
      <c r="BA356" s="61" cm="1">
        <f t="array" aca="1" ref="BA356" ca="1">IF(INDIRECT(ADDRESS(3+$AM356,15,,,"var"))&lt;&gt;"&lt;=&gt;",INDIRECT(ADDRESS(3+$AM356,15,,,"var")),NULL)</f>
        <v>0</v>
      </c>
      <c r="BB356" s="61" cm="1">
        <f t="array" aca="1" ref="BB356" ca="1">IF(INDIRECT(ADDRESS(3+$AM356,16,,,"var"))&lt;&gt;"Zn",INDIRECT(ADDRESS(3+$AM356,16,,,"var")),NULL)</f>
        <v>0.01</v>
      </c>
      <c r="BC356" s="61" cm="1">
        <f t="array" aca="1" ref="BC356" ca="1">IF(INDIRECT(ADDRESS(3+$AM356,17,,,"var"))&lt;&gt;"&lt;=&gt;",INDIRECT(ADDRESS(3+$AM356,17,,,"var")),NULL)</f>
        <v>0</v>
      </c>
      <c r="BD356" s="61" cm="1">
        <f t="array" aca="1" ref="BD356" ca="1">IF(INDIRECT(ADDRESS(3+$AM356,18,,,"var"))&lt;&gt;"Ti",INDIRECT(ADDRESS(3+$AM356,18,,,"var")),NULL)</f>
        <v>0.05</v>
      </c>
      <c r="BE356" s="64" cm="1">
        <f t="array" aca="1" ref="BE356" ca="1">IF(INDIRECT(ADDRESS(3+$AM356,19,,,"var"))&lt;&gt;"D10",INDIRECT(ADDRESS(3+$AM356,19,,,"var")),NULL)</f>
        <v>29.1</v>
      </c>
      <c r="BF356" s="64" cm="1">
        <f t="array" aca="1" ref="BF356" ca="1">IF(INDIRECT(ADDRESS(3+$AM356,20,,,"var"))&lt;&gt;"D50",INDIRECT(ADDRESS(3+$AM356,20,,,"var")),NULL)</f>
        <v>47</v>
      </c>
      <c r="BG356" s="64" cm="1">
        <f t="array" aca="1" ref="BG356" ca="1">IF(INDIRECT(ADDRESS(3+$AM356,21,,,"var"))&lt;&gt;"D90",INDIRECT(ADDRESS(3+$AM356,21,,,"var")),NULL)</f>
        <v>74.5</v>
      </c>
      <c r="BH356" s="64" cm="1">
        <f t="array" aca="1" ref="BH356" ca="1">IF(INDIRECT(ADDRESS(3+$AM356,22,,,"var"))&lt;&gt;"Carney Funnel (s/50g)",INDIRECT(ADDRESS(3+$AM356,22,,,"var")),NULL)</f>
        <v>16</v>
      </c>
      <c r="BI356" s="64" cm="1">
        <f t="array" aca="1" ref="BI356" ca="1">IF(INDIRECT(ADDRESS(3+$AM356,23,,,"var"))&lt;&gt;"Schuttdichte",INDIRECT(ADDRESS(3+$AM356,23,,,"var")),NULL)</f>
        <v>1.28</v>
      </c>
      <c r="BJ356" s="64" cm="1">
        <f t="array" aca="1" ref="BJ356" ca="1">IF(INDIRECT(ADDRESS(3+$AM356,24,,,"var"))&lt;&gt;"Klopfdichte",INDIRECT(ADDRESS(3+$AM356,24,,,"var")),NULL)</f>
        <v>1.61</v>
      </c>
      <c r="BK356" s="81" t="s">
        <v>108</v>
      </c>
      <c r="BM356" s="81"/>
      <c r="BO356"/>
    </row>
    <row r="357" spans="1:67">
      <c r="A357" s="6">
        <v>4</v>
      </c>
      <c r="B357" s="81">
        <v>44</v>
      </c>
      <c r="C357" s="28" t="str">
        <f>var!Z$3</f>
        <v>Concept Laser m2</v>
      </c>
      <c r="D357" s="66" t="str">
        <f>var!AG$3</f>
        <v>Concept Laser parameter dev.</v>
      </c>
      <c r="E357" s="6">
        <v>325</v>
      </c>
      <c r="F357" s="6">
        <v>1400</v>
      </c>
      <c r="G357" s="6">
        <v>60</v>
      </c>
      <c r="H357" s="6">
        <v>0.1</v>
      </c>
      <c r="I357" s="81"/>
      <c r="J357" s="28" t="str">
        <f>var!AD$2</f>
        <v>Density cube</v>
      </c>
      <c r="K357" s="66"/>
      <c r="L357" s="12"/>
      <c r="M357" s="28" t="str">
        <f>var!AF$2</f>
        <v>Stripes</v>
      </c>
      <c r="N357" s="6">
        <v>325</v>
      </c>
      <c r="O357" s="6">
        <v>1400</v>
      </c>
      <c r="P357" s="12"/>
      <c r="Q357" s="6">
        <v>0.05</v>
      </c>
      <c r="R357" s="6">
        <v>110</v>
      </c>
      <c r="S357" s="6">
        <v>5</v>
      </c>
      <c r="T357" s="6">
        <v>1</v>
      </c>
      <c r="U357" s="6">
        <v>79</v>
      </c>
      <c r="V357" s="6">
        <v>0.1</v>
      </c>
      <c r="W357" s="6">
        <v>80</v>
      </c>
      <c r="X357" s="6">
        <v>0.05</v>
      </c>
      <c r="Y357" s="12"/>
      <c r="Z357" s="12"/>
      <c r="AA357" s="12"/>
      <c r="AB357" s="12"/>
      <c r="AC357" s="12"/>
      <c r="AD357" s="12"/>
      <c r="AE357" s="12"/>
      <c r="AF357" s="12"/>
      <c r="AG357" s="6">
        <v>2</v>
      </c>
      <c r="AH357" s="23">
        <f t="shared" si="12"/>
        <v>30.240000000000002</v>
      </c>
      <c r="AI357" s="23">
        <f t="shared" si="13"/>
        <v>38.69047619047619</v>
      </c>
      <c r="AJ357" s="12"/>
      <c r="AK357" s="6"/>
      <c r="AL357" s="28" t="str" cm="1">
        <f t="array" aca="1" ref="AL357" ca="1">IF(INDIRECT(ADDRESS(3+AM357,2,,,"var"))&lt;&gt;"Name of powder",INDIRECT(ADDRESS(3+AM357,2,,,"var")),NULL)</f>
        <v>AlMgty80</v>
      </c>
      <c r="AM357" s="17">
        <v>2</v>
      </c>
      <c r="AN357" s="12">
        <v>3</v>
      </c>
      <c r="AO357" s="61" cm="1">
        <f t="array" aca="1" ref="AO357" ca="1">IF(INDIRECT(ADDRESS(3+$AM357,3,,,"var"))&lt;&gt;"&lt;=&gt;",INDIRECT(ADDRESS(3+$AM357,3,,,"var")),NULL)</f>
        <v>0</v>
      </c>
      <c r="AP357" s="61" cm="1">
        <f t="array" aca="1" ref="AP357" ca="1">IF(INDIRECT(ADDRESS(3+$AM357,4,,,"var"))&lt;&gt;"Si",INDIRECT(ADDRESS(3+$AM357,4,,,"var")),NULL)</f>
        <v>0.09</v>
      </c>
      <c r="AQ357" s="61" t="str" cm="1">
        <f t="array" aca="1" ref="AQ357" ca="1">IF(INDIRECT(ADDRESS(3+$AM357,5,,,"var"))&lt;&gt;"&lt;=&gt;",INDIRECT(ADDRESS(3+$AM357,5,,,"var")),NULL)</f>
        <v>&lt;</v>
      </c>
      <c r="AR357" s="61" cm="1">
        <f t="array" aca="1" ref="AR357" ca="1">IF(INDIRECT(ADDRESS(3+$AM357,6,,,"var"))&lt;&gt;"Fe",INDIRECT(ADDRESS(3+$AM357,6,,,"var")),NULL)</f>
        <v>0.01</v>
      </c>
      <c r="AS357" s="61" t="str" cm="1">
        <f t="array" aca="1" ref="AS357" ca="1">IF(INDIRECT(ADDRESS(3+$AM357,7,,,"var"))&lt;&gt;"&lt;=&gt;",INDIRECT(ADDRESS(3+$AM357,7,,,"var")),NULL)</f>
        <v>&lt;</v>
      </c>
      <c r="AT357" s="61" cm="1">
        <f t="array" aca="1" ref="AT357" ca="1">IF(INDIRECT(ADDRESS(3+$AM357,8,,,"var"))&lt;&gt;"Cu",INDIRECT(ADDRESS(3+$AM357,8,,,"var")),NULL)</f>
        <v>0.01</v>
      </c>
      <c r="AU357" s="61" t="str" cm="1">
        <f t="array" aca="1" ref="AU357" ca="1">IF(INDIRECT(ADDRESS(3+$AM357,9,,,"var"))&lt;&gt;"&lt;=&gt;",INDIRECT(ADDRESS(3+$AM357,9,,,"var")),NULL)</f>
        <v>&lt;</v>
      </c>
      <c r="AV357" s="61" cm="1">
        <f t="array" aca="1" ref="AV357" ca="1">IF(INDIRECT(ADDRESS(3+$AM357,10,,,"var"))&lt;&gt;"Mn",INDIRECT(ADDRESS(3+$AM357,10,,,"var")),NULL)</f>
        <v>0.01</v>
      </c>
      <c r="AW357" s="61" cm="1">
        <f t="array" aca="1" ref="AW357" ca="1">IF(INDIRECT(ADDRESS(3+$AM357,11,,,"var"))&lt;&gt;"&lt;=&gt;",INDIRECT(ADDRESS(3+$AM357,11,,,"var")),NULL)</f>
        <v>0</v>
      </c>
      <c r="AX357" s="61" cm="1">
        <f t="array" aca="1" ref="AX357" ca="1">IF(INDIRECT(ADDRESS(3+$AM357,12,,,"var"))&lt;&gt;"Mg",INDIRECT(ADDRESS(3+$AM357,12,,,"var")),NULL)</f>
        <v>9.1999999999999993</v>
      </c>
      <c r="AY357" s="61" cm="1">
        <f t="array" aca="1" ref="AY357" ca="1">IF(INDIRECT(ADDRESS(3+$AM357,13,,,"var"))&lt;&gt;"&lt;=&gt;",INDIRECT(ADDRESS(3+$AM357,13,,,"var")),NULL)</f>
        <v>0</v>
      </c>
      <c r="AZ357" s="61" cm="1">
        <f t="array" aca="1" ref="AZ357" ca="1">IF(INDIRECT(ADDRESS(3+$AM357,14,,,"var"))&lt;&gt;"Be",INDIRECT(ADDRESS(3+$AM357,14,,,"var")),NULL)</f>
        <v>6.0000000000000001E-3</v>
      </c>
      <c r="BA357" s="61" cm="1">
        <f t="array" aca="1" ref="BA357" ca="1">IF(INDIRECT(ADDRESS(3+$AM357,15,,,"var"))&lt;&gt;"&lt;=&gt;",INDIRECT(ADDRESS(3+$AM357,15,,,"var")),NULL)</f>
        <v>0</v>
      </c>
      <c r="BB357" s="61" cm="1">
        <f t="array" aca="1" ref="BB357" ca="1">IF(INDIRECT(ADDRESS(3+$AM357,16,,,"var"))&lt;&gt;"Zn",INDIRECT(ADDRESS(3+$AM357,16,,,"var")),NULL)</f>
        <v>0.01</v>
      </c>
      <c r="BC357" s="61" cm="1">
        <f t="array" aca="1" ref="BC357" ca="1">IF(INDIRECT(ADDRESS(3+$AM357,17,,,"var"))&lt;&gt;"&lt;=&gt;",INDIRECT(ADDRESS(3+$AM357,17,,,"var")),NULL)</f>
        <v>0</v>
      </c>
      <c r="BD357" s="61" cm="1">
        <f t="array" aca="1" ref="BD357" ca="1">IF(INDIRECT(ADDRESS(3+$AM357,18,,,"var"))&lt;&gt;"Ti",INDIRECT(ADDRESS(3+$AM357,18,,,"var")),NULL)</f>
        <v>0.05</v>
      </c>
      <c r="BE357" s="64" cm="1">
        <f t="array" aca="1" ref="BE357" ca="1">IF(INDIRECT(ADDRESS(3+$AM357,19,,,"var"))&lt;&gt;"D10",INDIRECT(ADDRESS(3+$AM357,19,,,"var")),NULL)</f>
        <v>29.1</v>
      </c>
      <c r="BF357" s="64" cm="1">
        <f t="array" aca="1" ref="BF357" ca="1">IF(INDIRECT(ADDRESS(3+$AM357,20,,,"var"))&lt;&gt;"D50",INDIRECT(ADDRESS(3+$AM357,20,,,"var")),NULL)</f>
        <v>47</v>
      </c>
      <c r="BG357" s="64" cm="1">
        <f t="array" aca="1" ref="BG357" ca="1">IF(INDIRECT(ADDRESS(3+$AM357,21,,,"var"))&lt;&gt;"D90",INDIRECT(ADDRESS(3+$AM357,21,,,"var")),NULL)</f>
        <v>74.5</v>
      </c>
      <c r="BH357" s="64" cm="1">
        <f t="array" aca="1" ref="BH357" ca="1">IF(INDIRECT(ADDRESS(3+$AM357,22,,,"var"))&lt;&gt;"Carney Funnel (s/50g)",INDIRECT(ADDRESS(3+$AM357,22,,,"var")),NULL)</f>
        <v>16</v>
      </c>
      <c r="BI357" s="64" cm="1">
        <f t="array" aca="1" ref="BI357" ca="1">IF(INDIRECT(ADDRESS(3+$AM357,23,,,"var"))&lt;&gt;"Schuttdichte",INDIRECT(ADDRESS(3+$AM357,23,,,"var")),NULL)</f>
        <v>1.28</v>
      </c>
      <c r="BJ357" s="64" cm="1">
        <f t="array" aca="1" ref="BJ357" ca="1">IF(INDIRECT(ADDRESS(3+$AM357,24,,,"var"))&lt;&gt;"Klopfdichte",INDIRECT(ADDRESS(3+$AM357,24,,,"var")),NULL)</f>
        <v>1.61</v>
      </c>
      <c r="BK357" s="81" t="s">
        <v>108</v>
      </c>
      <c r="BM357" s="81"/>
      <c r="BO357"/>
    </row>
    <row r="358" spans="1:67">
      <c r="A358" s="6">
        <v>4</v>
      </c>
      <c r="B358" s="81">
        <v>45</v>
      </c>
      <c r="C358" s="81" t="str">
        <f>var!Z$3</f>
        <v>Concept Laser m2</v>
      </c>
      <c r="D358" s="66" t="str">
        <f>var!AG$3</f>
        <v>Concept Laser parameter dev.</v>
      </c>
      <c r="E358" s="6">
        <v>325</v>
      </c>
      <c r="F358" s="6">
        <v>1400</v>
      </c>
      <c r="G358" s="6">
        <v>60</v>
      </c>
      <c r="H358" s="6">
        <v>0.1</v>
      </c>
      <c r="I358" s="81"/>
      <c r="J358" s="81" t="str">
        <f>var!AD$2</f>
        <v>Density cube</v>
      </c>
      <c r="K358" s="81"/>
      <c r="L358" s="12"/>
      <c r="M358" s="81" t="str">
        <f>var!AF$2</f>
        <v>Stripes</v>
      </c>
      <c r="N358" s="6">
        <v>325</v>
      </c>
      <c r="O358" s="6">
        <v>1400</v>
      </c>
      <c r="P358" s="12"/>
      <c r="Q358" s="6">
        <v>0.05</v>
      </c>
      <c r="R358" s="6">
        <v>110</v>
      </c>
      <c r="S358" s="6">
        <v>5</v>
      </c>
      <c r="T358" s="6">
        <v>1</v>
      </c>
      <c r="U358" s="6">
        <v>79</v>
      </c>
      <c r="V358" s="6">
        <v>0.1</v>
      </c>
      <c r="W358" s="6">
        <v>80</v>
      </c>
      <c r="X358" s="6">
        <v>0.05</v>
      </c>
      <c r="Y358" s="12"/>
      <c r="Z358" s="12"/>
      <c r="AA358" s="12"/>
      <c r="AB358" s="12"/>
      <c r="AC358" s="12"/>
      <c r="AD358" s="12"/>
      <c r="AE358" s="12"/>
      <c r="AF358" s="12"/>
      <c r="AG358" s="6">
        <v>3</v>
      </c>
      <c r="AH358" s="81">
        <f t="shared" si="12"/>
        <v>30.240000000000002</v>
      </c>
      <c r="AI358" s="23">
        <f t="shared" si="13"/>
        <v>38.69047619047619</v>
      </c>
      <c r="AJ358" s="12"/>
      <c r="AK358" s="6"/>
      <c r="AL358" s="81" t="str" cm="1">
        <f t="array" aca="1" ref="AL358" ca="1">IF(INDIRECT(ADDRESS(3+AM358,2,,,"var"))&lt;&gt;"Name of powder",INDIRECT(ADDRESS(3+AM358,2,,,"var")),NULL)</f>
        <v>AlMgty80</v>
      </c>
      <c r="AM358" s="17">
        <v>2</v>
      </c>
      <c r="AN358" s="12">
        <v>3</v>
      </c>
      <c r="AO358" s="61" cm="1">
        <f t="array" aca="1" ref="AO358" ca="1">IF(INDIRECT(ADDRESS(3+$AM358,3,,,"var"))&lt;&gt;"&lt;=&gt;",INDIRECT(ADDRESS(3+$AM358,3,,,"var")),NULL)</f>
        <v>0</v>
      </c>
      <c r="AP358" s="61" cm="1">
        <f t="array" aca="1" ref="AP358" ca="1">IF(INDIRECT(ADDRESS(3+$AM358,4,,,"var"))&lt;&gt;"Si",INDIRECT(ADDRESS(3+$AM358,4,,,"var")),NULL)</f>
        <v>0.09</v>
      </c>
      <c r="AQ358" s="61" t="str" cm="1">
        <f t="array" aca="1" ref="AQ358" ca="1">IF(INDIRECT(ADDRESS(3+$AM358,5,,,"var"))&lt;&gt;"&lt;=&gt;",INDIRECT(ADDRESS(3+$AM358,5,,,"var")),NULL)</f>
        <v>&lt;</v>
      </c>
      <c r="AR358" s="61" cm="1">
        <f t="array" aca="1" ref="AR358" ca="1">IF(INDIRECT(ADDRESS(3+$AM358,6,,,"var"))&lt;&gt;"Fe",INDIRECT(ADDRESS(3+$AM358,6,,,"var")),NULL)</f>
        <v>0.01</v>
      </c>
      <c r="AS358" s="61" t="str" cm="1">
        <f t="array" aca="1" ref="AS358" ca="1">IF(INDIRECT(ADDRESS(3+$AM358,7,,,"var"))&lt;&gt;"&lt;=&gt;",INDIRECT(ADDRESS(3+$AM358,7,,,"var")),NULL)</f>
        <v>&lt;</v>
      </c>
      <c r="AT358" s="61" cm="1">
        <f t="array" aca="1" ref="AT358" ca="1">IF(INDIRECT(ADDRESS(3+$AM358,8,,,"var"))&lt;&gt;"Cu",INDIRECT(ADDRESS(3+$AM358,8,,,"var")),NULL)</f>
        <v>0.01</v>
      </c>
      <c r="AU358" s="61" t="str" cm="1">
        <f t="array" aca="1" ref="AU358" ca="1">IF(INDIRECT(ADDRESS(3+$AM358,9,,,"var"))&lt;&gt;"&lt;=&gt;",INDIRECT(ADDRESS(3+$AM358,9,,,"var")),NULL)</f>
        <v>&lt;</v>
      </c>
      <c r="AV358" s="61" cm="1">
        <f t="array" aca="1" ref="AV358" ca="1">IF(INDIRECT(ADDRESS(3+$AM358,10,,,"var"))&lt;&gt;"Mn",INDIRECT(ADDRESS(3+$AM358,10,,,"var")),NULL)</f>
        <v>0.01</v>
      </c>
      <c r="AW358" s="61" cm="1">
        <f t="array" aca="1" ref="AW358" ca="1">IF(INDIRECT(ADDRESS(3+$AM358,11,,,"var"))&lt;&gt;"&lt;=&gt;",INDIRECT(ADDRESS(3+$AM358,11,,,"var")),NULL)</f>
        <v>0</v>
      </c>
      <c r="AX358" s="61" cm="1">
        <f t="array" aca="1" ref="AX358" ca="1">IF(INDIRECT(ADDRESS(3+$AM358,12,,,"var"))&lt;&gt;"Mg",INDIRECT(ADDRESS(3+$AM358,12,,,"var")),NULL)</f>
        <v>9.1999999999999993</v>
      </c>
      <c r="AY358" s="61" cm="1">
        <f t="array" aca="1" ref="AY358" ca="1">IF(INDIRECT(ADDRESS(3+$AM358,13,,,"var"))&lt;&gt;"&lt;=&gt;",INDIRECT(ADDRESS(3+$AM358,13,,,"var")),NULL)</f>
        <v>0</v>
      </c>
      <c r="AZ358" s="61" cm="1">
        <f t="array" aca="1" ref="AZ358" ca="1">IF(INDIRECT(ADDRESS(3+$AM358,14,,,"var"))&lt;&gt;"Be",INDIRECT(ADDRESS(3+$AM358,14,,,"var")),NULL)</f>
        <v>6.0000000000000001E-3</v>
      </c>
      <c r="BA358" s="61" cm="1">
        <f t="array" aca="1" ref="BA358" ca="1">IF(INDIRECT(ADDRESS(3+$AM358,15,,,"var"))&lt;&gt;"&lt;=&gt;",INDIRECT(ADDRESS(3+$AM358,15,,,"var")),NULL)</f>
        <v>0</v>
      </c>
      <c r="BB358" s="61" cm="1">
        <f t="array" aca="1" ref="BB358" ca="1">IF(INDIRECT(ADDRESS(3+$AM358,16,,,"var"))&lt;&gt;"Zn",INDIRECT(ADDRESS(3+$AM358,16,,,"var")),NULL)</f>
        <v>0.01</v>
      </c>
      <c r="BC358" s="61" cm="1">
        <f t="array" aca="1" ref="BC358" ca="1">IF(INDIRECT(ADDRESS(3+$AM358,17,,,"var"))&lt;&gt;"&lt;=&gt;",INDIRECT(ADDRESS(3+$AM358,17,,,"var")),NULL)</f>
        <v>0</v>
      </c>
      <c r="BD358" s="61" cm="1">
        <f t="array" aca="1" ref="BD358" ca="1">IF(INDIRECT(ADDRESS(3+$AM358,18,,,"var"))&lt;&gt;"Ti",INDIRECT(ADDRESS(3+$AM358,18,,,"var")),NULL)</f>
        <v>0.05</v>
      </c>
      <c r="BE358" s="64" cm="1">
        <f t="array" aca="1" ref="BE358" ca="1">IF(INDIRECT(ADDRESS(3+$AM358,19,,,"var"))&lt;&gt;"D10",INDIRECT(ADDRESS(3+$AM358,19,,,"var")),NULL)</f>
        <v>29.1</v>
      </c>
      <c r="BF358" s="64" cm="1">
        <f t="array" aca="1" ref="BF358" ca="1">IF(INDIRECT(ADDRESS(3+$AM358,20,,,"var"))&lt;&gt;"D50",INDIRECT(ADDRESS(3+$AM358,20,,,"var")),NULL)</f>
        <v>47</v>
      </c>
      <c r="BG358" s="64" cm="1">
        <f t="array" aca="1" ref="BG358" ca="1">IF(INDIRECT(ADDRESS(3+$AM358,21,,,"var"))&lt;&gt;"D90",INDIRECT(ADDRESS(3+$AM358,21,,,"var")),NULL)</f>
        <v>74.5</v>
      </c>
      <c r="BH358" s="64" cm="1">
        <f t="array" aca="1" ref="BH358" ca="1">IF(INDIRECT(ADDRESS(3+$AM358,22,,,"var"))&lt;&gt;"Carney Funnel (s/50g)",INDIRECT(ADDRESS(3+$AM358,22,,,"var")),NULL)</f>
        <v>16</v>
      </c>
      <c r="BI358" s="64" cm="1">
        <f t="array" aca="1" ref="BI358" ca="1">IF(INDIRECT(ADDRESS(3+$AM358,23,,,"var"))&lt;&gt;"Schuttdichte",INDIRECT(ADDRESS(3+$AM358,23,,,"var")),NULL)</f>
        <v>1.28</v>
      </c>
      <c r="BJ358" s="64" cm="1">
        <f t="array" aca="1" ref="BJ358" ca="1">IF(INDIRECT(ADDRESS(3+$AM358,24,,,"var"))&lt;&gt;"Klopfdichte",INDIRECT(ADDRESS(3+$AM358,24,,,"var")),NULL)</f>
        <v>1.61</v>
      </c>
      <c r="BK358" s="81" t="s">
        <v>108</v>
      </c>
      <c r="BM358" s="81"/>
      <c r="BO358"/>
    </row>
    <row r="359" spans="1:67">
      <c r="A359" s="6">
        <v>4</v>
      </c>
      <c r="B359" s="81">
        <v>46</v>
      </c>
      <c r="C359" s="81" t="str">
        <f>var!Z$3</f>
        <v>Concept Laser m2</v>
      </c>
      <c r="D359" s="81" t="str">
        <f>var!AG$3</f>
        <v>Concept Laser parameter dev.</v>
      </c>
      <c r="E359" s="6">
        <v>325</v>
      </c>
      <c r="F359" s="6">
        <v>1400</v>
      </c>
      <c r="G359" s="6">
        <v>60</v>
      </c>
      <c r="H359" s="6">
        <v>0.1</v>
      </c>
      <c r="I359" s="81"/>
      <c r="J359" s="81" t="str">
        <f>var!AD$2</f>
        <v>Density cube</v>
      </c>
      <c r="K359" s="81"/>
      <c r="L359" s="12"/>
      <c r="M359" s="81" t="str">
        <f>var!AF$2</f>
        <v>Stripes</v>
      </c>
      <c r="N359" s="6">
        <v>325</v>
      </c>
      <c r="O359" s="6">
        <v>1400</v>
      </c>
      <c r="P359" s="12"/>
      <c r="Q359" s="6">
        <v>0.05</v>
      </c>
      <c r="R359" s="6">
        <v>110</v>
      </c>
      <c r="S359" s="6">
        <v>5</v>
      </c>
      <c r="T359" s="6">
        <v>1</v>
      </c>
      <c r="U359" s="6">
        <v>79</v>
      </c>
      <c r="V359" s="6">
        <v>0.1</v>
      </c>
      <c r="W359" s="6">
        <v>80</v>
      </c>
      <c r="X359" s="6">
        <v>0.05</v>
      </c>
      <c r="Y359" s="12"/>
      <c r="Z359" s="12"/>
      <c r="AA359" s="12"/>
      <c r="AB359" s="12"/>
      <c r="AC359" s="12"/>
      <c r="AD359" s="12"/>
      <c r="AE359" s="12"/>
      <c r="AF359" s="12"/>
      <c r="AG359" s="6">
        <v>1</v>
      </c>
      <c r="AH359" s="81">
        <f t="shared" si="12"/>
        <v>30.240000000000002</v>
      </c>
      <c r="AI359" s="81">
        <f t="shared" si="13"/>
        <v>38.69047619047619</v>
      </c>
      <c r="AJ359" s="12"/>
      <c r="AK359" s="6"/>
      <c r="AL359" s="28" t="str" cm="1">
        <f t="array" aca="1" ref="AL359" ca="1">IF(INDIRECT(ADDRESS(3+AM359,2,,,"var"))&lt;&gt;"Name of powder",INDIRECT(ADDRESS(3+AM359,2,,,"var")),NULL)</f>
        <v>AlMgty80</v>
      </c>
      <c r="AM359" s="17">
        <v>2</v>
      </c>
      <c r="AN359" s="12">
        <v>3</v>
      </c>
      <c r="AO359" s="61" cm="1">
        <f t="array" aca="1" ref="AO359" ca="1">IF(INDIRECT(ADDRESS(3+$AM359,3,,,"var"))&lt;&gt;"&lt;=&gt;",INDIRECT(ADDRESS(3+$AM359,3,,,"var")),NULL)</f>
        <v>0</v>
      </c>
      <c r="AP359" s="61" cm="1">
        <f t="array" aca="1" ref="AP359" ca="1">IF(INDIRECT(ADDRESS(3+$AM359,4,,,"var"))&lt;&gt;"Si",INDIRECT(ADDRESS(3+$AM359,4,,,"var")),NULL)</f>
        <v>0.09</v>
      </c>
      <c r="AQ359" s="61" t="str" cm="1">
        <f t="array" aca="1" ref="AQ359" ca="1">IF(INDIRECT(ADDRESS(3+$AM359,5,,,"var"))&lt;&gt;"&lt;=&gt;",INDIRECT(ADDRESS(3+$AM359,5,,,"var")),NULL)</f>
        <v>&lt;</v>
      </c>
      <c r="AR359" s="61" cm="1">
        <f t="array" aca="1" ref="AR359" ca="1">IF(INDIRECT(ADDRESS(3+$AM359,6,,,"var"))&lt;&gt;"Fe",INDIRECT(ADDRESS(3+$AM359,6,,,"var")),NULL)</f>
        <v>0.01</v>
      </c>
      <c r="AS359" s="61" t="str" cm="1">
        <f t="array" aca="1" ref="AS359" ca="1">IF(INDIRECT(ADDRESS(3+$AM359,7,,,"var"))&lt;&gt;"&lt;=&gt;",INDIRECT(ADDRESS(3+$AM359,7,,,"var")),NULL)</f>
        <v>&lt;</v>
      </c>
      <c r="AT359" s="61" cm="1">
        <f t="array" aca="1" ref="AT359" ca="1">IF(INDIRECT(ADDRESS(3+$AM359,8,,,"var"))&lt;&gt;"Cu",INDIRECT(ADDRESS(3+$AM359,8,,,"var")),NULL)</f>
        <v>0.01</v>
      </c>
      <c r="AU359" s="61" t="str" cm="1">
        <f t="array" aca="1" ref="AU359" ca="1">IF(INDIRECT(ADDRESS(3+$AM359,9,,,"var"))&lt;&gt;"&lt;=&gt;",INDIRECT(ADDRESS(3+$AM359,9,,,"var")),NULL)</f>
        <v>&lt;</v>
      </c>
      <c r="AV359" s="61" cm="1">
        <f t="array" aca="1" ref="AV359" ca="1">IF(INDIRECT(ADDRESS(3+$AM359,10,,,"var"))&lt;&gt;"Mn",INDIRECT(ADDRESS(3+$AM359,10,,,"var")),NULL)</f>
        <v>0.01</v>
      </c>
      <c r="AW359" s="61" cm="1">
        <f t="array" aca="1" ref="AW359" ca="1">IF(INDIRECT(ADDRESS(3+$AM359,11,,,"var"))&lt;&gt;"&lt;=&gt;",INDIRECT(ADDRESS(3+$AM359,11,,,"var")),NULL)</f>
        <v>0</v>
      </c>
      <c r="AX359" s="61" cm="1">
        <f t="array" aca="1" ref="AX359" ca="1">IF(INDIRECT(ADDRESS(3+$AM359,12,,,"var"))&lt;&gt;"Mg",INDIRECT(ADDRESS(3+$AM359,12,,,"var")),NULL)</f>
        <v>9.1999999999999993</v>
      </c>
      <c r="AY359" s="61" cm="1">
        <f t="array" aca="1" ref="AY359" ca="1">IF(INDIRECT(ADDRESS(3+$AM359,13,,,"var"))&lt;&gt;"&lt;=&gt;",INDIRECT(ADDRESS(3+$AM359,13,,,"var")),NULL)</f>
        <v>0</v>
      </c>
      <c r="AZ359" s="61" cm="1">
        <f t="array" aca="1" ref="AZ359" ca="1">IF(INDIRECT(ADDRESS(3+$AM359,14,,,"var"))&lt;&gt;"Be",INDIRECT(ADDRESS(3+$AM359,14,,,"var")),NULL)</f>
        <v>6.0000000000000001E-3</v>
      </c>
      <c r="BA359" s="61" cm="1">
        <f t="array" aca="1" ref="BA359" ca="1">IF(INDIRECT(ADDRESS(3+$AM359,15,,,"var"))&lt;&gt;"&lt;=&gt;",INDIRECT(ADDRESS(3+$AM359,15,,,"var")),NULL)</f>
        <v>0</v>
      </c>
      <c r="BB359" s="61" cm="1">
        <f t="array" aca="1" ref="BB359" ca="1">IF(INDIRECT(ADDRESS(3+$AM359,16,,,"var"))&lt;&gt;"Zn",INDIRECT(ADDRESS(3+$AM359,16,,,"var")),NULL)</f>
        <v>0.01</v>
      </c>
      <c r="BC359" s="61" cm="1">
        <f t="array" aca="1" ref="BC359" ca="1">IF(INDIRECT(ADDRESS(3+$AM359,17,,,"var"))&lt;&gt;"&lt;=&gt;",INDIRECT(ADDRESS(3+$AM359,17,,,"var")),NULL)</f>
        <v>0</v>
      </c>
      <c r="BD359" s="61" cm="1">
        <f t="array" aca="1" ref="BD359" ca="1">IF(INDIRECT(ADDRESS(3+$AM359,18,,,"var"))&lt;&gt;"Ti",INDIRECT(ADDRESS(3+$AM359,18,,,"var")),NULL)</f>
        <v>0.05</v>
      </c>
      <c r="BE359" s="64" cm="1">
        <f t="array" aca="1" ref="BE359" ca="1">IF(INDIRECT(ADDRESS(3+$AM359,19,,,"var"))&lt;&gt;"D10",INDIRECT(ADDRESS(3+$AM359,19,,,"var")),NULL)</f>
        <v>29.1</v>
      </c>
      <c r="BF359" s="64" cm="1">
        <f t="array" aca="1" ref="BF359" ca="1">IF(INDIRECT(ADDRESS(3+$AM359,20,,,"var"))&lt;&gt;"D50",INDIRECT(ADDRESS(3+$AM359,20,,,"var")),NULL)</f>
        <v>47</v>
      </c>
      <c r="BG359" s="64" cm="1">
        <f t="array" aca="1" ref="BG359" ca="1">IF(INDIRECT(ADDRESS(3+$AM359,21,,,"var"))&lt;&gt;"D90",INDIRECT(ADDRESS(3+$AM359,21,,,"var")),NULL)</f>
        <v>74.5</v>
      </c>
      <c r="BH359" s="64" cm="1">
        <f t="array" aca="1" ref="BH359" ca="1">IF(INDIRECT(ADDRESS(3+$AM359,22,,,"var"))&lt;&gt;"Carney Funnel (s/50g)",INDIRECT(ADDRESS(3+$AM359,22,,,"var")),NULL)</f>
        <v>16</v>
      </c>
      <c r="BI359" s="64" cm="1">
        <f t="array" aca="1" ref="BI359" ca="1">IF(INDIRECT(ADDRESS(3+$AM359,23,,,"var"))&lt;&gt;"Schuttdichte",INDIRECT(ADDRESS(3+$AM359,23,,,"var")),NULL)</f>
        <v>1.28</v>
      </c>
      <c r="BJ359" s="64" cm="1">
        <f t="array" aca="1" ref="BJ359" ca="1">IF(INDIRECT(ADDRESS(3+$AM359,24,,,"var"))&lt;&gt;"Klopfdichte",INDIRECT(ADDRESS(3+$AM359,24,,,"var")),NULL)</f>
        <v>1.61</v>
      </c>
      <c r="BK359" s="81" t="s">
        <v>108</v>
      </c>
      <c r="BM359" s="81"/>
      <c r="BO359"/>
    </row>
    <row r="360" spans="1:67">
      <c r="A360" s="6">
        <v>4</v>
      </c>
      <c r="B360" s="81">
        <v>47</v>
      </c>
      <c r="C360" s="28" t="str">
        <f>var!Z$3</f>
        <v>Concept Laser m2</v>
      </c>
      <c r="D360" s="66" t="str">
        <f>var!AG$3</f>
        <v>Concept Laser parameter dev.</v>
      </c>
      <c r="E360" s="6">
        <v>325</v>
      </c>
      <c r="F360" s="6">
        <v>1400</v>
      </c>
      <c r="G360" s="6">
        <v>60</v>
      </c>
      <c r="H360" s="6">
        <v>0.1</v>
      </c>
      <c r="I360" s="81"/>
      <c r="J360" s="28" t="str">
        <f>var!AD$2</f>
        <v>Density cube</v>
      </c>
      <c r="K360" s="66"/>
      <c r="L360" s="12"/>
      <c r="M360" s="28" t="str">
        <f>var!AF$2</f>
        <v>Stripes</v>
      </c>
      <c r="N360" s="6">
        <v>325</v>
      </c>
      <c r="O360" s="6">
        <v>1400</v>
      </c>
      <c r="P360" s="12"/>
      <c r="Q360" s="6">
        <v>0.05</v>
      </c>
      <c r="R360" s="6">
        <v>110</v>
      </c>
      <c r="S360" s="6">
        <v>5</v>
      </c>
      <c r="T360" s="6">
        <v>1</v>
      </c>
      <c r="U360" s="6">
        <v>79</v>
      </c>
      <c r="V360" s="6">
        <v>0.1</v>
      </c>
      <c r="W360" s="6">
        <v>80</v>
      </c>
      <c r="X360" s="6">
        <v>0.05</v>
      </c>
      <c r="Y360" s="12"/>
      <c r="Z360" s="12"/>
      <c r="AA360" s="12"/>
      <c r="AB360" s="12"/>
      <c r="AC360" s="12"/>
      <c r="AD360" s="12"/>
      <c r="AE360" s="12"/>
      <c r="AF360" s="12"/>
      <c r="AG360" s="6">
        <v>2</v>
      </c>
      <c r="AH360" s="23">
        <f t="shared" si="12"/>
        <v>30.240000000000002</v>
      </c>
      <c r="AI360" s="23">
        <f t="shared" si="13"/>
        <v>38.69047619047619</v>
      </c>
      <c r="AJ360" s="12"/>
      <c r="AK360" s="6"/>
      <c r="AL360" s="28" t="str" cm="1">
        <f t="array" aca="1" ref="AL360" ca="1">IF(INDIRECT(ADDRESS(3+AM360,2,,,"var"))&lt;&gt;"Name of powder",INDIRECT(ADDRESS(3+AM360,2,,,"var")),NULL)</f>
        <v>AlMgty80</v>
      </c>
      <c r="AM360" s="17">
        <v>2</v>
      </c>
      <c r="AN360" s="12">
        <v>3</v>
      </c>
      <c r="AO360" s="61" cm="1">
        <f t="array" aca="1" ref="AO360" ca="1">IF(INDIRECT(ADDRESS(3+$AM360,3,,,"var"))&lt;&gt;"&lt;=&gt;",INDIRECT(ADDRESS(3+$AM360,3,,,"var")),NULL)</f>
        <v>0</v>
      </c>
      <c r="AP360" s="61" cm="1">
        <f t="array" aca="1" ref="AP360" ca="1">IF(INDIRECT(ADDRESS(3+$AM360,4,,,"var"))&lt;&gt;"Si",INDIRECT(ADDRESS(3+$AM360,4,,,"var")),NULL)</f>
        <v>0.09</v>
      </c>
      <c r="AQ360" s="61" t="str" cm="1">
        <f t="array" aca="1" ref="AQ360" ca="1">IF(INDIRECT(ADDRESS(3+$AM360,5,,,"var"))&lt;&gt;"&lt;=&gt;",INDIRECT(ADDRESS(3+$AM360,5,,,"var")),NULL)</f>
        <v>&lt;</v>
      </c>
      <c r="AR360" s="61" cm="1">
        <f t="array" aca="1" ref="AR360" ca="1">IF(INDIRECT(ADDRESS(3+$AM360,6,,,"var"))&lt;&gt;"Fe",INDIRECT(ADDRESS(3+$AM360,6,,,"var")),NULL)</f>
        <v>0.01</v>
      </c>
      <c r="AS360" s="61" t="str" cm="1">
        <f t="array" aca="1" ref="AS360" ca="1">IF(INDIRECT(ADDRESS(3+$AM360,7,,,"var"))&lt;&gt;"&lt;=&gt;",INDIRECT(ADDRESS(3+$AM360,7,,,"var")),NULL)</f>
        <v>&lt;</v>
      </c>
      <c r="AT360" s="61" cm="1">
        <f t="array" aca="1" ref="AT360" ca="1">IF(INDIRECT(ADDRESS(3+$AM360,8,,,"var"))&lt;&gt;"Cu",INDIRECT(ADDRESS(3+$AM360,8,,,"var")),NULL)</f>
        <v>0.01</v>
      </c>
      <c r="AU360" s="61" t="str" cm="1">
        <f t="array" aca="1" ref="AU360" ca="1">IF(INDIRECT(ADDRESS(3+$AM360,9,,,"var"))&lt;&gt;"&lt;=&gt;",INDIRECT(ADDRESS(3+$AM360,9,,,"var")),NULL)</f>
        <v>&lt;</v>
      </c>
      <c r="AV360" s="61" cm="1">
        <f t="array" aca="1" ref="AV360" ca="1">IF(INDIRECT(ADDRESS(3+$AM360,10,,,"var"))&lt;&gt;"Mn",INDIRECT(ADDRESS(3+$AM360,10,,,"var")),NULL)</f>
        <v>0.01</v>
      </c>
      <c r="AW360" s="61" cm="1">
        <f t="array" aca="1" ref="AW360" ca="1">IF(INDIRECT(ADDRESS(3+$AM360,11,,,"var"))&lt;&gt;"&lt;=&gt;",INDIRECT(ADDRESS(3+$AM360,11,,,"var")),NULL)</f>
        <v>0</v>
      </c>
      <c r="AX360" s="61" cm="1">
        <f t="array" aca="1" ref="AX360" ca="1">IF(INDIRECT(ADDRESS(3+$AM360,12,,,"var"))&lt;&gt;"Mg",INDIRECT(ADDRESS(3+$AM360,12,,,"var")),NULL)</f>
        <v>9.1999999999999993</v>
      </c>
      <c r="AY360" s="61" cm="1">
        <f t="array" aca="1" ref="AY360" ca="1">IF(INDIRECT(ADDRESS(3+$AM360,13,,,"var"))&lt;&gt;"&lt;=&gt;",INDIRECT(ADDRESS(3+$AM360,13,,,"var")),NULL)</f>
        <v>0</v>
      </c>
      <c r="AZ360" s="61" cm="1">
        <f t="array" aca="1" ref="AZ360" ca="1">IF(INDIRECT(ADDRESS(3+$AM360,14,,,"var"))&lt;&gt;"Be",INDIRECT(ADDRESS(3+$AM360,14,,,"var")),NULL)</f>
        <v>6.0000000000000001E-3</v>
      </c>
      <c r="BA360" s="61" cm="1">
        <f t="array" aca="1" ref="BA360" ca="1">IF(INDIRECT(ADDRESS(3+$AM360,15,,,"var"))&lt;&gt;"&lt;=&gt;",INDIRECT(ADDRESS(3+$AM360,15,,,"var")),NULL)</f>
        <v>0</v>
      </c>
      <c r="BB360" s="61" cm="1">
        <f t="array" aca="1" ref="BB360" ca="1">IF(INDIRECT(ADDRESS(3+$AM360,16,,,"var"))&lt;&gt;"Zn",INDIRECT(ADDRESS(3+$AM360,16,,,"var")),NULL)</f>
        <v>0.01</v>
      </c>
      <c r="BC360" s="61" cm="1">
        <f t="array" aca="1" ref="BC360" ca="1">IF(INDIRECT(ADDRESS(3+$AM360,17,,,"var"))&lt;&gt;"&lt;=&gt;",INDIRECT(ADDRESS(3+$AM360,17,,,"var")),NULL)</f>
        <v>0</v>
      </c>
      <c r="BD360" s="61" cm="1">
        <f t="array" aca="1" ref="BD360" ca="1">IF(INDIRECT(ADDRESS(3+$AM360,18,,,"var"))&lt;&gt;"Ti",INDIRECT(ADDRESS(3+$AM360,18,,,"var")),NULL)</f>
        <v>0.05</v>
      </c>
      <c r="BE360" s="64" cm="1">
        <f t="array" aca="1" ref="BE360" ca="1">IF(INDIRECT(ADDRESS(3+$AM360,19,,,"var"))&lt;&gt;"D10",INDIRECT(ADDRESS(3+$AM360,19,,,"var")),NULL)</f>
        <v>29.1</v>
      </c>
      <c r="BF360" s="64" cm="1">
        <f t="array" aca="1" ref="BF360" ca="1">IF(INDIRECT(ADDRESS(3+$AM360,20,,,"var"))&lt;&gt;"D50",INDIRECT(ADDRESS(3+$AM360,20,,,"var")),NULL)</f>
        <v>47</v>
      </c>
      <c r="BG360" s="64" cm="1">
        <f t="array" aca="1" ref="BG360" ca="1">IF(INDIRECT(ADDRESS(3+$AM360,21,,,"var"))&lt;&gt;"D90",INDIRECT(ADDRESS(3+$AM360,21,,,"var")),NULL)</f>
        <v>74.5</v>
      </c>
      <c r="BH360" s="64" cm="1">
        <f t="array" aca="1" ref="BH360" ca="1">IF(INDIRECT(ADDRESS(3+$AM360,22,,,"var"))&lt;&gt;"Carney Funnel (s/50g)",INDIRECT(ADDRESS(3+$AM360,22,,,"var")),NULL)</f>
        <v>16</v>
      </c>
      <c r="BI360" s="64" cm="1">
        <f t="array" aca="1" ref="BI360" ca="1">IF(INDIRECT(ADDRESS(3+$AM360,23,,,"var"))&lt;&gt;"Schuttdichte",INDIRECT(ADDRESS(3+$AM360,23,,,"var")),NULL)</f>
        <v>1.28</v>
      </c>
      <c r="BJ360" s="64" cm="1">
        <f t="array" aca="1" ref="BJ360" ca="1">IF(INDIRECT(ADDRESS(3+$AM360,24,,,"var"))&lt;&gt;"Klopfdichte",INDIRECT(ADDRESS(3+$AM360,24,,,"var")),NULL)</f>
        <v>1.61</v>
      </c>
      <c r="BK360" s="81" t="s">
        <v>108</v>
      </c>
      <c r="BM360" s="81"/>
      <c r="BO360"/>
    </row>
    <row r="361" spans="1:67">
      <c r="A361" s="6">
        <v>4</v>
      </c>
      <c r="B361" s="81">
        <v>48</v>
      </c>
      <c r="C361" s="28" t="str">
        <f>var!Z$3</f>
        <v>Concept Laser m2</v>
      </c>
      <c r="D361" s="66" t="str">
        <f>var!AG$3</f>
        <v>Concept Laser parameter dev.</v>
      </c>
      <c r="E361" s="6">
        <v>325</v>
      </c>
      <c r="F361" s="6">
        <v>1400</v>
      </c>
      <c r="G361" s="6">
        <v>60</v>
      </c>
      <c r="H361" s="6">
        <v>0.1</v>
      </c>
      <c r="I361" s="81"/>
      <c r="J361" s="28" t="str">
        <f>var!AD$2</f>
        <v>Density cube</v>
      </c>
      <c r="K361" s="66"/>
      <c r="L361" s="12"/>
      <c r="M361" s="28" t="str">
        <f>var!AF$2</f>
        <v>Stripes</v>
      </c>
      <c r="N361" s="6">
        <v>325</v>
      </c>
      <c r="O361" s="6">
        <v>1400</v>
      </c>
      <c r="P361" s="12"/>
      <c r="Q361" s="6">
        <v>0.05</v>
      </c>
      <c r="R361" s="6">
        <v>110</v>
      </c>
      <c r="S361" s="6">
        <v>5</v>
      </c>
      <c r="T361" s="6">
        <v>1</v>
      </c>
      <c r="U361" s="6">
        <v>79</v>
      </c>
      <c r="V361" s="6">
        <v>0.1</v>
      </c>
      <c r="W361" s="6">
        <v>80</v>
      </c>
      <c r="X361" s="6">
        <v>0.09</v>
      </c>
      <c r="Y361" s="12"/>
      <c r="Z361" s="12"/>
      <c r="AA361" s="12"/>
      <c r="AB361" s="12"/>
      <c r="AC361" s="12"/>
      <c r="AD361" s="12"/>
      <c r="AE361" s="12"/>
      <c r="AF361" s="12"/>
      <c r="AG361" s="6">
        <v>3</v>
      </c>
      <c r="AH361" s="23">
        <f t="shared" si="12"/>
        <v>30.240000000000002</v>
      </c>
      <c r="AI361" s="23">
        <f t="shared" si="13"/>
        <v>38.69047619047619</v>
      </c>
      <c r="AJ361" s="12"/>
      <c r="AK361" s="6"/>
      <c r="AL361" s="28" t="str" cm="1">
        <f t="array" aca="1" ref="AL361" ca="1">IF(INDIRECT(ADDRESS(3+AM361,2,,,"var"))&lt;&gt;"Name of powder",INDIRECT(ADDRESS(3+AM361,2,,,"var")),NULL)</f>
        <v>AlMgty80</v>
      </c>
      <c r="AM361" s="17">
        <v>2</v>
      </c>
      <c r="AN361" s="12">
        <v>3</v>
      </c>
      <c r="AO361" s="61" cm="1">
        <f t="array" aca="1" ref="AO361" ca="1">IF(INDIRECT(ADDRESS(3+$AM361,3,,,"var"))&lt;&gt;"&lt;=&gt;",INDIRECT(ADDRESS(3+$AM361,3,,,"var")),NULL)</f>
        <v>0</v>
      </c>
      <c r="AP361" s="61" cm="1">
        <f t="array" aca="1" ref="AP361" ca="1">IF(INDIRECT(ADDRESS(3+$AM361,4,,,"var"))&lt;&gt;"Si",INDIRECT(ADDRESS(3+$AM361,4,,,"var")),NULL)</f>
        <v>0.09</v>
      </c>
      <c r="AQ361" s="61" t="str" cm="1">
        <f t="array" aca="1" ref="AQ361" ca="1">IF(INDIRECT(ADDRESS(3+$AM361,5,,,"var"))&lt;&gt;"&lt;=&gt;",INDIRECT(ADDRESS(3+$AM361,5,,,"var")),NULL)</f>
        <v>&lt;</v>
      </c>
      <c r="AR361" s="61" cm="1">
        <f t="array" aca="1" ref="AR361" ca="1">IF(INDIRECT(ADDRESS(3+$AM361,6,,,"var"))&lt;&gt;"Fe",INDIRECT(ADDRESS(3+$AM361,6,,,"var")),NULL)</f>
        <v>0.01</v>
      </c>
      <c r="AS361" s="61" t="str" cm="1">
        <f t="array" aca="1" ref="AS361" ca="1">IF(INDIRECT(ADDRESS(3+$AM361,7,,,"var"))&lt;&gt;"&lt;=&gt;",INDIRECT(ADDRESS(3+$AM361,7,,,"var")),NULL)</f>
        <v>&lt;</v>
      </c>
      <c r="AT361" s="61" cm="1">
        <f t="array" aca="1" ref="AT361" ca="1">IF(INDIRECT(ADDRESS(3+$AM361,8,,,"var"))&lt;&gt;"Cu",INDIRECT(ADDRESS(3+$AM361,8,,,"var")),NULL)</f>
        <v>0.01</v>
      </c>
      <c r="AU361" s="61" t="str" cm="1">
        <f t="array" aca="1" ref="AU361" ca="1">IF(INDIRECT(ADDRESS(3+$AM361,9,,,"var"))&lt;&gt;"&lt;=&gt;",INDIRECT(ADDRESS(3+$AM361,9,,,"var")),NULL)</f>
        <v>&lt;</v>
      </c>
      <c r="AV361" s="61" cm="1">
        <f t="array" aca="1" ref="AV361" ca="1">IF(INDIRECT(ADDRESS(3+$AM361,10,,,"var"))&lt;&gt;"Mn",INDIRECT(ADDRESS(3+$AM361,10,,,"var")),NULL)</f>
        <v>0.01</v>
      </c>
      <c r="AW361" s="61" cm="1">
        <f t="array" aca="1" ref="AW361" ca="1">IF(INDIRECT(ADDRESS(3+$AM361,11,,,"var"))&lt;&gt;"&lt;=&gt;",INDIRECT(ADDRESS(3+$AM361,11,,,"var")),NULL)</f>
        <v>0</v>
      </c>
      <c r="AX361" s="61" cm="1">
        <f t="array" aca="1" ref="AX361" ca="1">IF(INDIRECT(ADDRESS(3+$AM361,12,,,"var"))&lt;&gt;"Mg",INDIRECT(ADDRESS(3+$AM361,12,,,"var")),NULL)</f>
        <v>9.1999999999999993</v>
      </c>
      <c r="AY361" s="61" cm="1">
        <f t="array" aca="1" ref="AY361" ca="1">IF(INDIRECT(ADDRESS(3+$AM361,13,,,"var"))&lt;&gt;"&lt;=&gt;",INDIRECT(ADDRESS(3+$AM361,13,,,"var")),NULL)</f>
        <v>0</v>
      </c>
      <c r="AZ361" s="61" cm="1">
        <f t="array" aca="1" ref="AZ361" ca="1">IF(INDIRECT(ADDRESS(3+$AM361,14,,,"var"))&lt;&gt;"Be",INDIRECT(ADDRESS(3+$AM361,14,,,"var")),NULL)</f>
        <v>6.0000000000000001E-3</v>
      </c>
      <c r="BA361" s="61" cm="1">
        <f t="array" aca="1" ref="BA361" ca="1">IF(INDIRECT(ADDRESS(3+$AM361,15,,,"var"))&lt;&gt;"&lt;=&gt;",INDIRECT(ADDRESS(3+$AM361,15,,,"var")),NULL)</f>
        <v>0</v>
      </c>
      <c r="BB361" s="61" cm="1">
        <f t="array" aca="1" ref="BB361" ca="1">IF(INDIRECT(ADDRESS(3+$AM361,16,,,"var"))&lt;&gt;"Zn",INDIRECT(ADDRESS(3+$AM361,16,,,"var")),NULL)</f>
        <v>0.01</v>
      </c>
      <c r="BC361" s="61" cm="1">
        <f t="array" aca="1" ref="BC361" ca="1">IF(INDIRECT(ADDRESS(3+$AM361,17,,,"var"))&lt;&gt;"&lt;=&gt;",INDIRECT(ADDRESS(3+$AM361,17,,,"var")),NULL)</f>
        <v>0</v>
      </c>
      <c r="BD361" s="61" cm="1">
        <f t="array" aca="1" ref="BD361" ca="1">IF(INDIRECT(ADDRESS(3+$AM361,18,,,"var"))&lt;&gt;"Ti",INDIRECT(ADDRESS(3+$AM361,18,,,"var")),NULL)</f>
        <v>0.05</v>
      </c>
      <c r="BE361" s="64" cm="1">
        <f t="array" aca="1" ref="BE361" ca="1">IF(INDIRECT(ADDRESS(3+$AM361,19,,,"var"))&lt;&gt;"D10",INDIRECT(ADDRESS(3+$AM361,19,,,"var")),NULL)</f>
        <v>29.1</v>
      </c>
      <c r="BF361" s="64" cm="1">
        <f t="array" aca="1" ref="BF361" ca="1">IF(INDIRECT(ADDRESS(3+$AM361,20,,,"var"))&lt;&gt;"D50",INDIRECT(ADDRESS(3+$AM361,20,,,"var")),NULL)</f>
        <v>47</v>
      </c>
      <c r="BG361" s="64" cm="1">
        <f t="array" aca="1" ref="BG361" ca="1">IF(INDIRECT(ADDRESS(3+$AM361,21,,,"var"))&lt;&gt;"D90",INDIRECT(ADDRESS(3+$AM361,21,,,"var")),NULL)</f>
        <v>74.5</v>
      </c>
      <c r="BH361" s="64" cm="1">
        <f t="array" aca="1" ref="BH361" ca="1">IF(INDIRECT(ADDRESS(3+$AM361,22,,,"var"))&lt;&gt;"Carney Funnel (s/50g)",INDIRECT(ADDRESS(3+$AM361,22,,,"var")),NULL)</f>
        <v>16</v>
      </c>
      <c r="BI361" s="64" cm="1">
        <f t="array" aca="1" ref="BI361" ca="1">IF(INDIRECT(ADDRESS(3+$AM361,23,,,"var"))&lt;&gt;"Schuttdichte",INDIRECT(ADDRESS(3+$AM361,23,,,"var")),NULL)</f>
        <v>1.28</v>
      </c>
      <c r="BJ361" s="64" cm="1">
        <f t="array" aca="1" ref="BJ361" ca="1">IF(INDIRECT(ADDRESS(3+$AM361,24,,,"var"))&lt;&gt;"Klopfdichte",INDIRECT(ADDRESS(3+$AM361,24,,,"var")),NULL)</f>
        <v>1.61</v>
      </c>
      <c r="BK361" s="81" t="s">
        <v>108</v>
      </c>
      <c r="BM361" s="81"/>
      <c r="BO361"/>
    </row>
    <row r="362" spans="1:67">
      <c r="A362" s="6">
        <v>4</v>
      </c>
      <c r="B362" s="81">
        <v>49</v>
      </c>
      <c r="C362" s="28" t="str">
        <f>var!Z$3</f>
        <v>Concept Laser m2</v>
      </c>
      <c r="D362" s="66" t="str">
        <f>var!AG$3</f>
        <v>Concept Laser parameter dev.</v>
      </c>
      <c r="E362" s="6">
        <v>325</v>
      </c>
      <c r="F362" s="6">
        <v>1400</v>
      </c>
      <c r="G362" s="6">
        <v>60</v>
      </c>
      <c r="H362" s="6">
        <v>0.1</v>
      </c>
      <c r="I362" s="81"/>
      <c r="J362" s="28" t="str">
        <f>var!AD$2</f>
        <v>Density cube</v>
      </c>
      <c r="K362" s="66"/>
      <c r="L362" s="12"/>
      <c r="M362" s="28" t="str">
        <f>var!AF$2</f>
        <v>Stripes</v>
      </c>
      <c r="N362" s="6">
        <v>325</v>
      </c>
      <c r="O362" s="6">
        <v>1400</v>
      </c>
      <c r="P362" s="12"/>
      <c r="Q362" s="6">
        <v>0.05</v>
      </c>
      <c r="R362" s="6">
        <v>110</v>
      </c>
      <c r="S362" s="6">
        <v>5</v>
      </c>
      <c r="T362" s="6">
        <v>1</v>
      </c>
      <c r="U362" s="6">
        <v>79</v>
      </c>
      <c r="V362" s="6">
        <v>0.1</v>
      </c>
      <c r="W362" s="6">
        <v>80</v>
      </c>
      <c r="X362" s="6">
        <v>0.09</v>
      </c>
      <c r="Y362" s="12"/>
      <c r="Z362" s="12"/>
      <c r="AA362" s="12"/>
      <c r="AB362" s="12"/>
      <c r="AC362" s="12"/>
      <c r="AD362" s="12"/>
      <c r="AE362" s="12"/>
      <c r="AF362" s="12"/>
      <c r="AG362" s="6">
        <v>5</v>
      </c>
      <c r="AH362" s="23">
        <f t="shared" si="12"/>
        <v>30.240000000000002</v>
      </c>
      <c r="AI362" s="23">
        <f t="shared" si="13"/>
        <v>38.69047619047619</v>
      </c>
      <c r="AJ362" s="12"/>
      <c r="AK362" s="6"/>
      <c r="AL362" s="28" t="str" cm="1">
        <f t="array" aca="1" ref="AL362" ca="1">IF(INDIRECT(ADDRESS(3+AM362,2,,,"var"))&lt;&gt;"Name of powder",INDIRECT(ADDRESS(3+AM362,2,,,"var")),NULL)</f>
        <v>AlMgty80</v>
      </c>
      <c r="AM362" s="17">
        <v>2</v>
      </c>
      <c r="AN362" s="12">
        <v>3</v>
      </c>
      <c r="AO362" s="61" cm="1">
        <f t="array" aca="1" ref="AO362" ca="1">IF(INDIRECT(ADDRESS(3+$AM362,3,,,"var"))&lt;&gt;"&lt;=&gt;",INDIRECT(ADDRESS(3+$AM362,3,,,"var")),NULL)</f>
        <v>0</v>
      </c>
      <c r="AP362" s="61" cm="1">
        <f t="array" aca="1" ref="AP362" ca="1">IF(INDIRECT(ADDRESS(3+$AM362,4,,,"var"))&lt;&gt;"Si",INDIRECT(ADDRESS(3+$AM362,4,,,"var")),NULL)</f>
        <v>0.09</v>
      </c>
      <c r="AQ362" s="61" t="str" cm="1">
        <f t="array" aca="1" ref="AQ362" ca="1">IF(INDIRECT(ADDRESS(3+$AM362,5,,,"var"))&lt;&gt;"&lt;=&gt;",INDIRECT(ADDRESS(3+$AM362,5,,,"var")),NULL)</f>
        <v>&lt;</v>
      </c>
      <c r="AR362" s="61" cm="1">
        <f t="array" aca="1" ref="AR362" ca="1">IF(INDIRECT(ADDRESS(3+$AM362,6,,,"var"))&lt;&gt;"Fe",INDIRECT(ADDRESS(3+$AM362,6,,,"var")),NULL)</f>
        <v>0.01</v>
      </c>
      <c r="AS362" s="61" t="str" cm="1">
        <f t="array" aca="1" ref="AS362" ca="1">IF(INDIRECT(ADDRESS(3+$AM362,7,,,"var"))&lt;&gt;"&lt;=&gt;",INDIRECT(ADDRESS(3+$AM362,7,,,"var")),NULL)</f>
        <v>&lt;</v>
      </c>
      <c r="AT362" s="61" cm="1">
        <f t="array" aca="1" ref="AT362" ca="1">IF(INDIRECT(ADDRESS(3+$AM362,8,,,"var"))&lt;&gt;"Cu",INDIRECT(ADDRESS(3+$AM362,8,,,"var")),NULL)</f>
        <v>0.01</v>
      </c>
      <c r="AU362" s="61" t="str" cm="1">
        <f t="array" aca="1" ref="AU362" ca="1">IF(INDIRECT(ADDRESS(3+$AM362,9,,,"var"))&lt;&gt;"&lt;=&gt;",INDIRECT(ADDRESS(3+$AM362,9,,,"var")),NULL)</f>
        <v>&lt;</v>
      </c>
      <c r="AV362" s="61" cm="1">
        <f t="array" aca="1" ref="AV362" ca="1">IF(INDIRECT(ADDRESS(3+$AM362,10,,,"var"))&lt;&gt;"Mn",INDIRECT(ADDRESS(3+$AM362,10,,,"var")),NULL)</f>
        <v>0.01</v>
      </c>
      <c r="AW362" s="61" cm="1">
        <f t="array" aca="1" ref="AW362" ca="1">IF(INDIRECT(ADDRESS(3+$AM362,11,,,"var"))&lt;&gt;"&lt;=&gt;",INDIRECT(ADDRESS(3+$AM362,11,,,"var")),NULL)</f>
        <v>0</v>
      </c>
      <c r="AX362" s="61" cm="1">
        <f t="array" aca="1" ref="AX362" ca="1">IF(INDIRECT(ADDRESS(3+$AM362,12,,,"var"))&lt;&gt;"Mg",INDIRECT(ADDRESS(3+$AM362,12,,,"var")),NULL)</f>
        <v>9.1999999999999993</v>
      </c>
      <c r="AY362" s="61" cm="1">
        <f t="array" aca="1" ref="AY362" ca="1">IF(INDIRECT(ADDRESS(3+$AM362,13,,,"var"))&lt;&gt;"&lt;=&gt;",INDIRECT(ADDRESS(3+$AM362,13,,,"var")),NULL)</f>
        <v>0</v>
      </c>
      <c r="AZ362" s="61" cm="1">
        <f t="array" aca="1" ref="AZ362" ca="1">IF(INDIRECT(ADDRESS(3+$AM362,14,,,"var"))&lt;&gt;"Be",INDIRECT(ADDRESS(3+$AM362,14,,,"var")),NULL)</f>
        <v>6.0000000000000001E-3</v>
      </c>
      <c r="BA362" s="61" cm="1">
        <f t="array" aca="1" ref="BA362" ca="1">IF(INDIRECT(ADDRESS(3+$AM362,15,,,"var"))&lt;&gt;"&lt;=&gt;",INDIRECT(ADDRESS(3+$AM362,15,,,"var")),NULL)</f>
        <v>0</v>
      </c>
      <c r="BB362" s="61" cm="1">
        <f t="array" aca="1" ref="BB362" ca="1">IF(INDIRECT(ADDRESS(3+$AM362,16,,,"var"))&lt;&gt;"Zn",INDIRECT(ADDRESS(3+$AM362,16,,,"var")),NULL)</f>
        <v>0.01</v>
      </c>
      <c r="BC362" s="61" cm="1">
        <f t="array" aca="1" ref="BC362" ca="1">IF(INDIRECT(ADDRESS(3+$AM362,17,,,"var"))&lt;&gt;"&lt;=&gt;",INDIRECT(ADDRESS(3+$AM362,17,,,"var")),NULL)</f>
        <v>0</v>
      </c>
      <c r="BD362" s="61" cm="1">
        <f t="array" aca="1" ref="BD362" ca="1">IF(INDIRECT(ADDRESS(3+$AM362,18,,,"var"))&lt;&gt;"Ti",INDIRECT(ADDRESS(3+$AM362,18,,,"var")),NULL)</f>
        <v>0.05</v>
      </c>
      <c r="BE362" s="64" cm="1">
        <f t="array" aca="1" ref="BE362" ca="1">IF(INDIRECT(ADDRESS(3+$AM362,19,,,"var"))&lt;&gt;"D10",INDIRECT(ADDRESS(3+$AM362,19,,,"var")),NULL)</f>
        <v>29.1</v>
      </c>
      <c r="BF362" s="64" cm="1">
        <f t="array" aca="1" ref="BF362" ca="1">IF(INDIRECT(ADDRESS(3+$AM362,20,,,"var"))&lt;&gt;"D50",INDIRECT(ADDRESS(3+$AM362,20,,,"var")),NULL)</f>
        <v>47</v>
      </c>
      <c r="BG362" s="64" cm="1">
        <f t="array" aca="1" ref="BG362" ca="1">IF(INDIRECT(ADDRESS(3+$AM362,21,,,"var"))&lt;&gt;"D90",INDIRECT(ADDRESS(3+$AM362,21,,,"var")),NULL)</f>
        <v>74.5</v>
      </c>
      <c r="BH362" s="64" cm="1">
        <f t="array" aca="1" ref="BH362" ca="1">IF(INDIRECT(ADDRESS(3+$AM362,22,,,"var"))&lt;&gt;"Carney Funnel (s/50g)",INDIRECT(ADDRESS(3+$AM362,22,,,"var")),NULL)</f>
        <v>16</v>
      </c>
      <c r="BI362" s="64" cm="1">
        <f t="array" aca="1" ref="BI362" ca="1">IF(INDIRECT(ADDRESS(3+$AM362,23,,,"var"))&lt;&gt;"Schuttdichte",INDIRECT(ADDRESS(3+$AM362,23,,,"var")),NULL)</f>
        <v>1.28</v>
      </c>
      <c r="BJ362" s="64" cm="1">
        <f t="array" aca="1" ref="BJ362" ca="1">IF(INDIRECT(ADDRESS(3+$AM362,24,,,"var"))&lt;&gt;"Klopfdichte",INDIRECT(ADDRESS(3+$AM362,24,,,"var")),NULL)</f>
        <v>1.61</v>
      </c>
      <c r="BK362" s="81" t="s">
        <v>108</v>
      </c>
      <c r="BM362" s="81"/>
      <c r="BO362"/>
    </row>
    <row r="363" spans="1:67">
      <c r="A363" s="6">
        <v>4</v>
      </c>
      <c r="B363" s="81">
        <v>50</v>
      </c>
      <c r="C363" s="81" t="str">
        <f>var!Z$3</f>
        <v>Concept Laser m2</v>
      </c>
      <c r="D363" s="81" t="str">
        <f>var!AG$3</f>
        <v>Concept Laser parameter dev.</v>
      </c>
      <c r="E363" s="6">
        <v>325</v>
      </c>
      <c r="F363" s="6">
        <v>1400</v>
      </c>
      <c r="G363" s="6">
        <v>60</v>
      </c>
      <c r="H363" s="6">
        <v>0.1</v>
      </c>
      <c r="I363" s="81"/>
      <c r="J363" s="81" t="str">
        <f>var!AD$2</f>
        <v>Density cube</v>
      </c>
      <c r="K363" s="81"/>
      <c r="L363" s="12"/>
      <c r="M363" s="81" t="str">
        <f>var!AF$2</f>
        <v>Stripes</v>
      </c>
      <c r="N363" s="6">
        <v>325</v>
      </c>
      <c r="O363" s="6">
        <v>1400</v>
      </c>
      <c r="P363" s="12"/>
      <c r="Q363" s="6">
        <v>0.05</v>
      </c>
      <c r="R363" s="6">
        <v>110</v>
      </c>
      <c r="S363" s="6">
        <v>5</v>
      </c>
      <c r="T363" s="6">
        <v>1</v>
      </c>
      <c r="U363" s="6">
        <v>79</v>
      </c>
      <c r="V363" s="6">
        <v>0.1</v>
      </c>
      <c r="W363" s="6">
        <v>80</v>
      </c>
      <c r="X363" s="6">
        <v>0.09</v>
      </c>
      <c r="Y363" s="12"/>
      <c r="Z363" s="12"/>
      <c r="AA363" s="12"/>
      <c r="AB363" s="12"/>
      <c r="AC363" s="12"/>
      <c r="AD363" s="12"/>
      <c r="AE363" s="12"/>
      <c r="AF363" s="12"/>
      <c r="AG363" s="6">
        <v>3</v>
      </c>
      <c r="AH363" s="81">
        <f t="shared" si="12"/>
        <v>30.240000000000002</v>
      </c>
      <c r="AI363" s="81">
        <f t="shared" si="13"/>
        <v>38.69047619047619</v>
      </c>
      <c r="AJ363" s="12"/>
      <c r="AK363" s="6"/>
      <c r="AL363" s="28" t="str" cm="1">
        <f t="array" aca="1" ref="AL363" ca="1">IF(INDIRECT(ADDRESS(3+AM363,2,,,"var"))&lt;&gt;"Name of powder",INDIRECT(ADDRESS(3+AM363,2,,,"var")),NULL)</f>
        <v>AlMgty80</v>
      </c>
      <c r="AM363" s="17">
        <v>2</v>
      </c>
      <c r="AN363" s="12">
        <v>3</v>
      </c>
      <c r="AO363" s="61" cm="1">
        <f t="array" aca="1" ref="AO363" ca="1">IF(INDIRECT(ADDRESS(3+$AM363,3,,,"var"))&lt;&gt;"&lt;=&gt;",INDIRECT(ADDRESS(3+$AM363,3,,,"var")),NULL)</f>
        <v>0</v>
      </c>
      <c r="AP363" s="61" cm="1">
        <f t="array" aca="1" ref="AP363" ca="1">IF(INDIRECT(ADDRESS(3+$AM363,4,,,"var"))&lt;&gt;"Si",INDIRECT(ADDRESS(3+$AM363,4,,,"var")),NULL)</f>
        <v>0.09</v>
      </c>
      <c r="AQ363" s="61" t="str" cm="1">
        <f t="array" aca="1" ref="AQ363" ca="1">IF(INDIRECT(ADDRESS(3+$AM363,5,,,"var"))&lt;&gt;"&lt;=&gt;",INDIRECT(ADDRESS(3+$AM363,5,,,"var")),NULL)</f>
        <v>&lt;</v>
      </c>
      <c r="AR363" s="61" cm="1">
        <f t="array" aca="1" ref="AR363" ca="1">IF(INDIRECT(ADDRESS(3+$AM363,6,,,"var"))&lt;&gt;"Fe",INDIRECT(ADDRESS(3+$AM363,6,,,"var")),NULL)</f>
        <v>0.01</v>
      </c>
      <c r="AS363" s="61" t="str" cm="1">
        <f t="array" aca="1" ref="AS363" ca="1">IF(INDIRECT(ADDRESS(3+$AM363,7,,,"var"))&lt;&gt;"&lt;=&gt;",INDIRECT(ADDRESS(3+$AM363,7,,,"var")),NULL)</f>
        <v>&lt;</v>
      </c>
      <c r="AT363" s="61" cm="1">
        <f t="array" aca="1" ref="AT363" ca="1">IF(INDIRECT(ADDRESS(3+$AM363,8,,,"var"))&lt;&gt;"Cu",INDIRECT(ADDRESS(3+$AM363,8,,,"var")),NULL)</f>
        <v>0.01</v>
      </c>
      <c r="AU363" s="61" t="str" cm="1">
        <f t="array" aca="1" ref="AU363" ca="1">IF(INDIRECT(ADDRESS(3+$AM363,9,,,"var"))&lt;&gt;"&lt;=&gt;",INDIRECT(ADDRESS(3+$AM363,9,,,"var")),NULL)</f>
        <v>&lt;</v>
      </c>
      <c r="AV363" s="61" cm="1">
        <f t="array" aca="1" ref="AV363" ca="1">IF(INDIRECT(ADDRESS(3+$AM363,10,,,"var"))&lt;&gt;"Mn",INDIRECT(ADDRESS(3+$AM363,10,,,"var")),NULL)</f>
        <v>0.01</v>
      </c>
      <c r="AW363" s="61" cm="1">
        <f t="array" aca="1" ref="AW363" ca="1">IF(INDIRECT(ADDRESS(3+$AM363,11,,,"var"))&lt;&gt;"&lt;=&gt;",INDIRECT(ADDRESS(3+$AM363,11,,,"var")),NULL)</f>
        <v>0</v>
      </c>
      <c r="AX363" s="61" cm="1">
        <f t="array" aca="1" ref="AX363" ca="1">IF(INDIRECT(ADDRESS(3+$AM363,12,,,"var"))&lt;&gt;"Mg",INDIRECT(ADDRESS(3+$AM363,12,,,"var")),NULL)</f>
        <v>9.1999999999999993</v>
      </c>
      <c r="AY363" s="61" cm="1">
        <f t="array" aca="1" ref="AY363" ca="1">IF(INDIRECT(ADDRESS(3+$AM363,13,,,"var"))&lt;&gt;"&lt;=&gt;",INDIRECT(ADDRESS(3+$AM363,13,,,"var")),NULL)</f>
        <v>0</v>
      </c>
      <c r="AZ363" s="61" cm="1">
        <f t="array" aca="1" ref="AZ363" ca="1">IF(INDIRECT(ADDRESS(3+$AM363,14,,,"var"))&lt;&gt;"Be",INDIRECT(ADDRESS(3+$AM363,14,,,"var")),NULL)</f>
        <v>6.0000000000000001E-3</v>
      </c>
      <c r="BA363" s="61" cm="1">
        <f t="array" aca="1" ref="BA363" ca="1">IF(INDIRECT(ADDRESS(3+$AM363,15,,,"var"))&lt;&gt;"&lt;=&gt;",INDIRECT(ADDRESS(3+$AM363,15,,,"var")),NULL)</f>
        <v>0</v>
      </c>
      <c r="BB363" s="61" cm="1">
        <f t="array" aca="1" ref="BB363" ca="1">IF(INDIRECT(ADDRESS(3+$AM363,16,,,"var"))&lt;&gt;"Zn",INDIRECT(ADDRESS(3+$AM363,16,,,"var")),NULL)</f>
        <v>0.01</v>
      </c>
      <c r="BC363" s="61" cm="1">
        <f t="array" aca="1" ref="BC363" ca="1">IF(INDIRECT(ADDRESS(3+$AM363,17,,,"var"))&lt;&gt;"&lt;=&gt;",INDIRECT(ADDRESS(3+$AM363,17,,,"var")),NULL)</f>
        <v>0</v>
      </c>
      <c r="BD363" s="61" cm="1">
        <f t="array" aca="1" ref="BD363" ca="1">IF(INDIRECT(ADDRESS(3+$AM363,18,,,"var"))&lt;&gt;"Ti",INDIRECT(ADDRESS(3+$AM363,18,,,"var")),NULL)</f>
        <v>0.05</v>
      </c>
      <c r="BE363" s="64" cm="1">
        <f t="array" aca="1" ref="BE363" ca="1">IF(INDIRECT(ADDRESS(3+$AM363,19,,,"var"))&lt;&gt;"D10",INDIRECT(ADDRESS(3+$AM363,19,,,"var")),NULL)</f>
        <v>29.1</v>
      </c>
      <c r="BF363" s="64" cm="1">
        <f t="array" aca="1" ref="BF363" ca="1">IF(INDIRECT(ADDRESS(3+$AM363,20,,,"var"))&lt;&gt;"D50",INDIRECT(ADDRESS(3+$AM363,20,,,"var")),NULL)</f>
        <v>47</v>
      </c>
      <c r="BG363" s="64" cm="1">
        <f t="array" aca="1" ref="BG363" ca="1">IF(INDIRECT(ADDRESS(3+$AM363,21,,,"var"))&lt;&gt;"D90",INDIRECT(ADDRESS(3+$AM363,21,,,"var")),NULL)</f>
        <v>74.5</v>
      </c>
      <c r="BH363" s="64" cm="1">
        <f t="array" aca="1" ref="BH363" ca="1">IF(INDIRECT(ADDRESS(3+$AM363,22,,,"var"))&lt;&gt;"Carney Funnel (s/50g)",INDIRECT(ADDRESS(3+$AM363,22,,,"var")),NULL)</f>
        <v>16</v>
      </c>
      <c r="BI363" s="64" cm="1">
        <f t="array" aca="1" ref="BI363" ca="1">IF(INDIRECT(ADDRESS(3+$AM363,23,,,"var"))&lt;&gt;"Schuttdichte",INDIRECT(ADDRESS(3+$AM363,23,,,"var")),NULL)</f>
        <v>1.28</v>
      </c>
      <c r="BJ363" s="64" cm="1">
        <f t="array" aca="1" ref="BJ363" ca="1">IF(INDIRECT(ADDRESS(3+$AM363,24,,,"var"))&lt;&gt;"Klopfdichte",INDIRECT(ADDRESS(3+$AM363,24,,,"var")),NULL)</f>
        <v>1.61</v>
      </c>
      <c r="BK363" s="81" t="s">
        <v>108</v>
      </c>
      <c r="BM363" s="81"/>
      <c r="BO363"/>
    </row>
    <row r="364" spans="1:67">
      <c r="A364" s="6">
        <v>4</v>
      </c>
      <c r="B364" s="81">
        <v>51</v>
      </c>
      <c r="C364" s="81" t="str">
        <f>var!Z$3</f>
        <v>Concept Laser m2</v>
      </c>
      <c r="D364" s="81" t="str">
        <f>var!AG$3</f>
        <v>Concept Laser parameter dev.</v>
      </c>
      <c r="E364" s="6">
        <v>325</v>
      </c>
      <c r="F364" s="6">
        <v>1400</v>
      </c>
      <c r="G364" s="6">
        <v>60</v>
      </c>
      <c r="H364" s="6">
        <v>0.1</v>
      </c>
      <c r="I364" s="81"/>
      <c r="J364" s="81" t="str">
        <f>var!AD$2</f>
        <v>Density cube</v>
      </c>
      <c r="K364" s="81"/>
      <c r="L364" s="12"/>
      <c r="M364" s="81" t="str">
        <f>var!AF$2</f>
        <v>Stripes</v>
      </c>
      <c r="N364" s="6">
        <v>325</v>
      </c>
      <c r="O364" s="6">
        <v>1400</v>
      </c>
      <c r="P364" s="12"/>
      <c r="Q364" s="6">
        <v>0.05</v>
      </c>
      <c r="R364" s="6">
        <v>110</v>
      </c>
      <c r="S364" s="6">
        <v>5</v>
      </c>
      <c r="T364" s="6">
        <v>1</v>
      </c>
      <c r="U364" s="6">
        <v>79</v>
      </c>
      <c r="V364" s="6">
        <v>0.1</v>
      </c>
      <c r="W364" s="6">
        <v>80</v>
      </c>
      <c r="X364" s="6">
        <v>0.09</v>
      </c>
      <c r="Y364" s="12"/>
      <c r="Z364" s="12"/>
      <c r="AA364" s="12"/>
      <c r="AB364" s="12"/>
      <c r="AC364" s="12"/>
      <c r="AD364" s="12"/>
      <c r="AE364" s="12"/>
      <c r="AF364" s="12"/>
      <c r="AG364" s="6">
        <v>2</v>
      </c>
      <c r="AH364" s="81">
        <f t="shared" si="12"/>
        <v>30.240000000000002</v>
      </c>
      <c r="AI364" s="81">
        <f t="shared" si="13"/>
        <v>38.69047619047619</v>
      </c>
      <c r="AJ364" s="12"/>
      <c r="AK364" s="6"/>
      <c r="AL364" s="28" t="str" cm="1">
        <f t="array" aca="1" ref="AL364" ca="1">IF(INDIRECT(ADDRESS(3+AM364,2,,,"var"))&lt;&gt;"Name of powder",INDIRECT(ADDRESS(3+AM364,2,,,"var")),NULL)</f>
        <v>AlMgty80</v>
      </c>
      <c r="AM364" s="17">
        <v>2</v>
      </c>
      <c r="AN364" s="12">
        <v>3</v>
      </c>
      <c r="AO364" s="61" cm="1">
        <f t="array" aca="1" ref="AO364" ca="1">IF(INDIRECT(ADDRESS(3+$AM364,3,,,"var"))&lt;&gt;"&lt;=&gt;",INDIRECT(ADDRESS(3+$AM364,3,,,"var")),NULL)</f>
        <v>0</v>
      </c>
      <c r="AP364" s="61" cm="1">
        <f t="array" aca="1" ref="AP364" ca="1">IF(INDIRECT(ADDRESS(3+$AM364,4,,,"var"))&lt;&gt;"Si",INDIRECT(ADDRESS(3+$AM364,4,,,"var")),NULL)</f>
        <v>0.09</v>
      </c>
      <c r="AQ364" s="61" t="str" cm="1">
        <f t="array" aca="1" ref="AQ364" ca="1">IF(INDIRECT(ADDRESS(3+$AM364,5,,,"var"))&lt;&gt;"&lt;=&gt;",INDIRECT(ADDRESS(3+$AM364,5,,,"var")),NULL)</f>
        <v>&lt;</v>
      </c>
      <c r="AR364" s="61" cm="1">
        <f t="array" aca="1" ref="AR364" ca="1">IF(INDIRECT(ADDRESS(3+$AM364,6,,,"var"))&lt;&gt;"Fe",INDIRECT(ADDRESS(3+$AM364,6,,,"var")),NULL)</f>
        <v>0.01</v>
      </c>
      <c r="AS364" s="61" t="str" cm="1">
        <f t="array" aca="1" ref="AS364" ca="1">IF(INDIRECT(ADDRESS(3+$AM364,7,,,"var"))&lt;&gt;"&lt;=&gt;",INDIRECT(ADDRESS(3+$AM364,7,,,"var")),NULL)</f>
        <v>&lt;</v>
      </c>
      <c r="AT364" s="61" cm="1">
        <f t="array" aca="1" ref="AT364" ca="1">IF(INDIRECT(ADDRESS(3+$AM364,8,,,"var"))&lt;&gt;"Cu",INDIRECT(ADDRESS(3+$AM364,8,,,"var")),NULL)</f>
        <v>0.01</v>
      </c>
      <c r="AU364" s="61" t="str" cm="1">
        <f t="array" aca="1" ref="AU364" ca="1">IF(INDIRECT(ADDRESS(3+$AM364,9,,,"var"))&lt;&gt;"&lt;=&gt;",INDIRECT(ADDRESS(3+$AM364,9,,,"var")),NULL)</f>
        <v>&lt;</v>
      </c>
      <c r="AV364" s="61" cm="1">
        <f t="array" aca="1" ref="AV364" ca="1">IF(INDIRECT(ADDRESS(3+$AM364,10,,,"var"))&lt;&gt;"Mn",INDIRECT(ADDRESS(3+$AM364,10,,,"var")),NULL)</f>
        <v>0.01</v>
      </c>
      <c r="AW364" s="61" cm="1">
        <f t="array" aca="1" ref="AW364" ca="1">IF(INDIRECT(ADDRESS(3+$AM364,11,,,"var"))&lt;&gt;"&lt;=&gt;",INDIRECT(ADDRESS(3+$AM364,11,,,"var")),NULL)</f>
        <v>0</v>
      </c>
      <c r="AX364" s="61" cm="1">
        <f t="array" aca="1" ref="AX364" ca="1">IF(INDIRECT(ADDRESS(3+$AM364,12,,,"var"))&lt;&gt;"Mg",INDIRECT(ADDRESS(3+$AM364,12,,,"var")),NULL)</f>
        <v>9.1999999999999993</v>
      </c>
      <c r="AY364" s="61" cm="1">
        <f t="array" aca="1" ref="AY364" ca="1">IF(INDIRECT(ADDRESS(3+$AM364,13,,,"var"))&lt;&gt;"&lt;=&gt;",INDIRECT(ADDRESS(3+$AM364,13,,,"var")),NULL)</f>
        <v>0</v>
      </c>
      <c r="AZ364" s="61" cm="1">
        <f t="array" aca="1" ref="AZ364" ca="1">IF(INDIRECT(ADDRESS(3+$AM364,14,,,"var"))&lt;&gt;"Be",INDIRECT(ADDRESS(3+$AM364,14,,,"var")),NULL)</f>
        <v>6.0000000000000001E-3</v>
      </c>
      <c r="BA364" s="61" cm="1">
        <f t="array" aca="1" ref="BA364" ca="1">IF(INDIRECT(ADDRESS(3+$AM364,15,,,"var"))&lt;&gt;"&lt;=&gt;",INDIRECT(ADDRESS(3+$AM364,15,,,"var")),NULL)</f>
        <v>0</v>
      </c>
      <c r="BB364" s="61" cm="1">
        <f t="array" aca="1" ref="BB364" ca="1">IF(INDIRECT(ADDRESS(3+$AM364,16,,,"var"))&lt;&gt;"Zn",INDIRECT(ADDRESS(3+$AM364,16,,,"var")),NULL)</f>
        <v>0.01</v>
      </c>
      <c r="BC364" s="61" cm="1">
        <f t="array" aca="1" ref="BC364" ca="1">IF(INDIRECT(ADDRESS(3+$AM364,17,,,"var"))&lt;&gt;"&lt;=&gt;",INDIRECT(ADDRESS(3+$AM364,17,,,"var")),NULL)</f>
        <v>0</v>
      </c>
      <c r="BD364" s="61" cm="1">
        <f t="array" aca="1" ref="BD364" ca="1">IF(INDIRECT(ADDRESS(3+$AM364,18,,,"var"))&lt;&gt;"Ti",INDIRECT(ADDRESS(3+$AM364,18,,,"var")),NULL)</f>
        <v>0.05</v>
      </c>
      <c r="BE364" s="64" cm="1">
        <f t="array" aca="1" ref="BE364" ca="1">IF(INDIRECT(ADDRESS(3+$AM364,19,,,"var"))&lt;&gt;"D10",INDIRECT(ADDRESS(3+$AM364,19,,,"var")),NULL)</f>
        <v>29.1</v>
      </c>
      <c r="BF364" s="64" cm="1">
        <f t="array" aca="1" ref="BF364" ca="1">IF(INDIRECT(ADDRESS(3+$AM364,20,,,"var"))&lt;&gt;"D50",INDIRECT(ADDRESS(3+$AM364,20,,,"var")),NULL)</f>
        <v>47</v>
      </c>
      <c r="BG364" s="64" cm="1">
        <f t="array" aca="1" ref="BG364" ca="1">IF(INDIRECT(ADDRESS(3+$AM364,21,,,"var"))&lt;&gt;"D90",INDIRECT(ADDRESS(3+$AM364,21,,,"var")),NULL)</f>
        <v>74.5</v>
      </c>
      <c r="BH364" s="64" cm="1">
        <f t="array" aca="1" ref="BH364" ca="1">IF(INDIRECT(ADDRESS(3+$AM364,22,,,"var"))&lt;&gt;"Carney Funnel (s/50g)",INDIRECT(ADDRESS(3+$AM364,22,,,"var")),NULL)</f>
        <v>16</v>
      </c>
      <c r="BI364" s="64" cm="1">
        <f t="array" aca="1" ref="BI364" ca="1">IF(INDIRECT(ADDRESS(3+$AM364,23,,,"var"))&lt;&gt;"Schuttdichte",INDIRECT(ADDRESS(3+$AM364,23,,,"var")),NULL)</f>
        <v>1.28</v>
      </c>
      <c r="BJ364" s="64" cm="1">
        <f t="array" aca="1" ref="BJ364" ca="1">IF(INDIRECT(ADDRESS(3+$AM364,24,,,"var"))&lt;&gt;"Klopfdichte",INDIRECT(ADDRESS(3+$AM364,24,,,"var")),NULL)</f>
        <v>1.61</v>
      </c>
      <c r="BK364" s="81" t="s">
        <v>108</v>
      </c>
      <c r="BM364" s="81"/>
      <c r="BO364"/>
    </row>
    <row r="365" spans="1:67">
      <c r="A365" s="6">
        <v>4</v>
      </c>
      <c r="B365" s="81">
        <v>52</v>
      </c>
      <c r="C365" s="81" t="str">
        <f>var!Z$3</f>
        <v>Concept Laser m2</v>
      </c>
      <c r="D365" s="81" t="str">
        <f>var!AG$3</f>
        <v>Concept Laser parameter dev.</v>
      </c>
      <c r="E365" s="6">
        <v>325</v>
      </c>
      <c r="F365" s="6">
        <v>1400</v>
      </c>
      <c r="G365" s="6">
        <v>60</v>
      </c>
      <c r="H365" s="6">
        <v>0.1</v>
      </c>
      <c r="I365" s="81"/>
      <c r="J365" s="81" t="str">
        <f>var!AD$2</f>
        <v>Density cube</v>
      </c>
      <c r="K365" s="81"/>
      <c r="L365" s="12"/>
      <c r="M365" s="81" t="str">
        <f>var!AF$2</f>
        <v>Stripes</v>
      </c>
      <c r="N365" s="6">
        <v>325</v>
      </c>
      <c r="O365" s="6">
        <v>1400</v>
      </c>
      <c r="P365" s="12"/>
      <c r="Q365" s="6">
        <v>0.05</v>
      </c>
      <c r="R365" s="6">
        <v>110</v>
      </c>
      <c r="S365" s="6">
        <v>5</v>
      </c>
      <c r="T365" s="6">
        <v>1</v>
      </c>
      <c r="U365" s="6">
        <v>79</v>
      </c>
      <c r="V365" s="6">
        <v>0.1</v>
      </c>
      <c r="W365" s="6">
        <v>80</v>
      </c>
      <c r="X365" s="6">
        <v>0.09</v>
      </c>
      <c r="Y365" s="12"/>
      <c r="Z365" s="12"/>
      <c r="AA365" s="12"/>
      <c r="AB365" s="12"/>
      <c r="AC365" s="12"/>
      <c r="AD365" s="12"/>
      <c r="AE365" s="12"/>
      <c r="AF365" s="12"/>
      <c r="AG365" s="6">
        <v>3</v>
      </c>
      <c r="AH365" s="81">
        <f t="shared" si="12"/>
        <v>30.240000000000002</v>
      </c>
      <c r="AI365" s="81">
        <f t="shared" si="13"/>
        <v>38.69047619047619</v>
      </c>
      <c r="AJ365" s="12"/>
      <c r="AK365" s="6"/>
      <c r="AL365" s="28" t="str" cm="1">
        <f t="array" aca="1" ref="AL365" ca="1">IF(INDIRECT(ADDRESS(3+AM365,2,,,"var"))&lt;&gt;"Name of powder",INDIRECT(ADDRESS(3+AM365,2,,,"var")),NULL)</f>
        <v>AlMgty80</v>
      </c>
      <c r="AM365" s="17">
        <v>2</v>
      </c>
      <c r="AN365" s="12">
        <v>3</v>
      </c>
      <c r="AO365" s="61" cm="1">
        <f t="array" aca="1" ref="AO365" ca="1">IF(INDIRECT(ADDRESS(3+$AM365,3,,,"var"))&lt;&gt;"&lt;=&gt;",INDIRECT(ADDRESS(3+$AM365,3,,,"var")),NULL)</f>
        <v>0</v>
      </c>
      <c r="AP365" s="61" cm="1">
        <f t="array" aca="1" ref="AP365" ca="1">IF(INDIRECT(ADDRESS(3+$AM365,4,,,"var"))&lt;&gt;"Si",INDIRECT(ADDRESS(3+$AM365,4,,,"var")),NULL)</f>
        <v>0.09</v>
      </c>
      <c r="AQ365" s="61" t="str" cm="1">
        <f t="array" aca="1" ref="AQ365" ca="1">IF(INDIRECT(ADDRESS(3+$AM365,5,,,"var"))&lt;&gt;"&lt;=&gt;",INDIRECT(ADDRESS(3+$AM365,5,,,"var")),NULL)</f>
        <v>&lt;</v>
      </c>
      <c r="AR365" s="61" cm="1">
        <f t="array" aca="1" ref="AR365" ca="1">IF(INDIRECT(ADDRESS(3+$AM365,6,,,"var"))&lt;&gt;"Fe",INDIRECT(ADDRESS(3+$AM365,6,,,"var")),NULL)</f>
        <v>0.01</v>
      </c>
      <c r="AS365" s="61" t="str" cm="1">
        <f t="array" aca="1" ref="AS365" ca="1">IF(INDIRECT(ADDRESS(3+$AM365,7,,,"var"))&lt;&gt;"&lt;=&gt;",INDIRECT(ADDRESS(3+$AM365,7,,,"var")),NULL)</f>
        <v>&lt;</v>
      </c>
      <c r="AT365" s="61" cm="1">
        <f t="array" aca="1" ref="AT365" ca="1">IF(INDIRECT(ADDRESS(3+$AM365,8,,,"var"))&lt;&gt;"Cu",INDIRECT(ADDRESS(3+$AM365,8,,,"var")),NULL)</f>
        <v>0.01</v>
      </c>
      <c r="AU365" s="61" t="str" cm="1">
        <f t="array" aca="1" ref="AU365" ca="1">IF(INDIRECT(ADDRESS(3+$AM365,9,,,"var"))&lt;&gt;"&lt;=&gt;",INDIRECT(ADDRESS(3+$AM365,9,,,"var")),NULL)</f>
        <v>&lt;</v>
      </c>
      <c r="AV365" s="61" cm="1">
        <f t="array" aca="1" ref="AV365" ca="1">IF(INDIRECT(ADDRESS(3+$AM365,10,,,"var"))&lt;&gt;"Mn",INDIRECT(ADDRESS(3+$AM365,10,,,"var")),NULL)</f>
        <v>0.01</v>
      </c>
      <c r="AW365" s="61" cm="1">
        <f t="array" aca="1" ref="AW365" ca="1">IF(INDIRECT(ADDRESS(3+$AM365,11,,,"var"))&lt;&gt;"&lt;=&gt;",INDIRECT(ADDRESS(3+$AM365,11,,,"var")),NULL)</f>
        <v>0</v>
      </c>
      <c r="AX365" s="61" cm="1">
        <f t="array" aca="1" ref="AX365" ca="1">IF(INDIRECT(ADDRESS(3+$AM365,12,,,"var"))&lt;&gt;"Mg",INDIRECT(ADDRESS(3+$AM365,12,,,"var")),NULL)</f>
        <v>9.1999999999999993</v>
      </c>
      <c r="AY365" s="61" cm="1">
        <f t="array" aca="1" ref="AY365" ca="1">IF(INDIRECT(ADDRESS(3+$AM365,13,,,"var"))&lt;&gt;"&lt;=&gt;",INDIRECT(ADDRESS(3+$AM365,13,,,"var")),NULL)</f>
        <v>0</v>
      </c>
      <c r="AZ365" s="61" cm="1">
        <f t="array" aca="1" ref="AZ365" ca="1">IF(INDIRECT(ADDRESS(3+$AM365,14,,,"var"))&lt;&gt;"Be",INDIRECT(ADDRESS(3+$AM365,14,,,"var")),NULL)</f>
        <v>6.0000000000000001E-3</v>
      </c>
      <c r="BA365" s="61" cm="1">
        <f t="array" aca="1" ref="BA365" ca="1">IF(INDIRECT(ADDRESS(3+$AM365,15,,,"var"))&lt;&gt;"&lt;=&gt;",INDIRECT(ADDRESS(3+$AM365,15,,,"var")),NULL)</f>
        <v>0</v>
      </c>
      <c r="BB365" s="61" cm="1">
        <f t="array" aca="1" ref="BB365" ca="1">IF(INDIRECT(ADDRESS(3+$AM365,16,,,"var"))&lt;&gt;"Zn",INDIRECT(ADDRESS(3+$AM365,16,,,"var")),NULL)</f>
        <v>0.01</v>
      </c>
      <c r="BC365" s="61" cm="1">
        <f t="array" aca="1" ref="BC365" ca="1">IF(INDIRECT(ADDRESS(3+$AM365,17,,,"var"))&lt;&gt;"&lt;=&gt;",INDIRECT(ADDRESS(3+$AM365,17,,,"var")),NULL)</f>
        <v>0</v>
      </c>
      <c r="BD365" s="61" cm="1">
        <f t="array" aca="1" ref="BD365" ca="1">IF(INDIRECT(ADDRESS(3+$AM365,18,,,"var"))&lt;&gt;"Ti",INDIRECT(ADDRESS(3+$AM365,18,,,"var")),NULL)</f>
        <v>0.05</v>
      </c>
      <c r="BE365" s="64" cm="1">
        <f t="array" aca="1" ref="BE365" ca="1">IF(INDIRECT(ADDRESS(3+$AM365,19,,,"var"))&lt;&gt;"D10",INDIRECT(ADDRESS(3+$AM365,19,,,"var")),NULL)</f>
        <v>29.1</v>
      </c>
      <c r="BF365" s="64" cm="1">
        <f t="array" aca="1" ref="BF365" ca="1">IF(INDIRECT(ADDRESS(3+$AM365,20,,,"var"))&lt;&gt;"D50",INDIRECT(ADDRESS(3+$AM365,20,,,"var")),NULL)</f>
        <v>47</v>
      </c>
      <c r="BG365" s="64" cm="1">
        <f t="array" aca="1" ref="BG365" ca="1">IF(INDIRECT(ADDRESS(3+$AM365,21,,,"var"))&lt;&gt;"D90",INDIRECT(ADDRESS(3+$AM365,21,,,"var")),NULL)</f>
        <v>74.5</v>
      </c>
      <c r="BH365" s="64" cm="1">
        <f t="array" aca="1" ref="BH365" ca="1">IF(INDIRECT(ADDRESS(3+$AM365,22,,,"var"))&lt;&gt;"Carney Funnel (s/50g)",INDIRECT(ADDRESS(3+$AM365,22,,,"var")),NULL)</f>
        <v>16</v>
      </c>
      <c r="BI365" s="64" cm="1">
        <f t="array" aca="1" ref="BI365" ca="1">IF(INDIRECT(ADDRESS(3+$AM365,23,,,"var"))&lt;&gt;"Schuttdichte",INDIRECT(ADDRESS(3+$AM365,23,,,"var")),NULL)</f>
        <v>1.28</v>
      </c>
      <c r="BJ365" s="64" cm="1">
        <f t="array" aca="1" ref="BJ365" ca="1">IF(INDIRECT(ADDRESS(3+$AM365,24,,,"var"))&lt;&gt;"Klopfdichte",INDIRECT(ADDRESS(3+$AM365,24,,,"var")),NULL)</f>
        <v>1.61</v>
      </c>
      <c r="BK365" s="81" t="s">
        <v>108</v>
      </c>
      <c r="BM365" s="81"/>
      <c r="BO365"/>
    </row>
    <row r="366" spans="1:67">
      <c r="A366" s="6">
        <v>4</v>
      </c>
      <c r="B366" s="81">
        <v>53</v>
      </c>
      <c r="C366" s="28" t="str">
        <f>var!Z$3</f>
        <v>Concept Laser m2</v>
      </c>
      <c r="D366" s="66" t="str">
        <f>var!AG$3</f>
        <v>Concept Laser parameter dev.</v>
      </c>
      <c r="E366" s="6">
        <v>325</v>
      </c>
      <c r="F366" s="6">
        <v>1400</v>
      </c>
      <c r="G366" s="6">
        <v>60</v>
      </c>
      <c r="H366" s="6">
        <v>0.1</v>
      </c>
      <c r="I366" s="81"/>
      <c r="J366" s="28" t="str">
        <f>var!AD$2</f>
        <v>Density cube</v>
      </c>
      <c r="K366" s="66"/>
      <c r="L366" s="12"/>
      <c r="M366" s="28" t="str">
        <f>var!AF$2</f>
        <v>Stripes</v>
      </c>
      <c r="N366" s="6">
        <v>325</v>
      </c>
      <c r="O366" s="6">
        <v>1400</v>
      </c>
      <c r="P366" s="12"/>
      <c r="Q366" s="6">
        <v>0.05</v>
      </c>
      <c r="R366" s="6">
        <v>110</v>
      </c>
      <c r="S366" s="6">
        <v>5</v>
      </c>
      <c r="T366" s="6">
        <v>1</v>
      </c>
      <c r="U366" s="6">
        <v>79</v>
      </c>
      <c r="V366" s="6">
        <v>0.1</v>
      </c>
      <c r="W366" s="6">
        <v>80</v>
      </c>
      <c r="X366" s="6">
        <v>0.09</v>
      </c>
      <c r="Y366" s="12"/>
      <c r="Z366" s="12"/>
      <c r="AA366" s="12"/>
      <c r="AB366" s="12"/>
      <c r="AC366" s="12"/>
      <c r="AD366" s="12"/>
      <c r="AE366" s="12"/>
      <c r="AF366" s="12"/>
      <c r="AG366" s="6">
        <v>4</v>
      </c>
      <c r="AH366" s="23">
        <f t="shared" si="12"/>
        <v>30.240000000000002</v>
      </c>
      <c r="AI366" s="23">
        <f t="shared" si="13"/>
        <v>38.69047619047619</v>
      </c>
      <c r="AJ366" s="12"/>
      <c r="AK366" s="6"/>
      <c r="AL366" s="28" t="str" cm="1">
        <f t="array" aca="1" ref="AL366" ca="1">IF(INDIRECT(ADDRESS(3+AM366,2,,,"var"))&lt;&gt;"Name of powder",INDIRECT(ADDRESS(3+AM366,2,,,"var")),NULL)</f>
        <v>AlMgty80</v>
      </c>
      <c r="AM366" s="17">
        <v>2</v>
      </c>
      <c r="AN366" s="12">
        <v>3</v>
      </c>
      <c r="AO366" s="61" cm="1">
        <f t="array" aca="1" ref="AO366" ca="1">IF(INDIRECT(ADDRESS(3+$AM366,3,,,"var"))&lt;&gt;"&lt;=&gt;",INDIRECT(ADDRESS(3+$AM366,3,,,"var")),NULL)</f>
        <v>0</v>
      </c>
      <c r="AP366" s="61" cm="1">
        <f t="array" aca="1" ref="AP366" ca="1">IF(INDIRECT(ADDRESS(3+$AM366,4,,,"var"))&lt;&gt;"Si",INDIRECT(ADDRESS(3+$AM366,4,,,"var")),NULL)</f>
        <v>0.09</v>
      </c>
      <c r="AQ366" s="61" t="str" cm="1">
        <f t="array" aca="1" ref="AQ366" ca="1">IF(INDIRECT(ADDRESS(3+$AM366,5,,,"var"))&lt;&gt;"&lt;=&gt;",INDIRECT(ADDRESS(3+$AM366,5,,,"var")),NULL)</f>
        <v>&lt;</v>
      </c>
      <c r="AR366" s="61" cm="1">
        <f t="array" aca="1" ref="AR366" ca="1">IF(INDIRECT(ADDRESS(3+$AM366,6,,,"var"))&lt;&gt;"Fe",INDIRECT(ADDRESS(3+$AM366,6,,,"var")),NULL)</f>
        <v>0.01</v>
      </c>
      <c r="AS366" s="61" t="str" cm="1">
        <f t="array" aca="1" ref="AS366" ca="1">IF(INDIRECT(ADDRESS(3+$AM366,7,,,"var"))&lt;&gt;"&lt;=&gt;",INDIRECT(ADDRESS(3+$AM366,7,,,"var")),NULL)</f>
        <v>&lt;</v>
      </c>
      <c r="AT366" s="61" cm="1">
        <f t="array" aca="1" ref="AT366" ca="1">IF(INDIRECT(ADDRESS(3+$AM366,8,,,"var"))&lt;&gt;"Cu",INDIRECT(ADDRESS(3+$AM366,8,,,"var")),NULL)</f>
        <v>0.01</v>
      </c>
      <c r="AU366" s="61" t="str" cm="1">
        <f t="array" aca="1" ref="AU366" ca="1">IF(INDIRECT(ADDRESS(3+$AM366,9,,,"var"))&lt;&gt;"&lt;=&gt;",INDIRECT(ADDRESS(3+$AM366,9,,,"var")),NULL)</f>
        <v>&lt;</v>
      </c>
      <c r="AV366" s="61" cm="1">
        <f t="array" aca="1" ref="AV366" ca="1">IF(INDIRECT(ADDRESS(3+$AM366,10,,,"var"))&lt;&gt;"Mn",INDIRECT(ADDRESS(3+$AM366,10,,,"var")),NULL)</f>
        <v>0.01</v>
      </c>
      <c r="AW366" s="61" cm="1">
        <f t="array" aca="1" ref="AW366" ca="1">IF(INDIRECT(ADDRESS(3+$AM366,11,,,"var"))&lt;&gt;"&lt;=&gt;",INDIRECT(ADDRESS(3+$AM366,11,,,"var")),NULL)</f>
        <v>0</v>
      </c>
      <c r="AX366" s="61" cm="1">
        <f t="array" aca="1" ref="AX366" ca="1">IF(INDIRECT(ADDRESS(3+$AM366,12,,,"var"))&lt;&gt;"Mg",INDIRECT(ADDRESS(3+$AM366,12,,,"var")),NULL)</f>
        <v>9.1999999999999993</v>
      </c>
      <c r="AY366" s="61" cm="1">
        <f t="array" aca="1" ref="AY366" ca="1">IF(INDIRECT(ADDRESS(3+$AM366,13,,,"var"))&lt;&gt;"&lt;=&gt;",INDIRECT(ADDRESS(3+$AM366,13,,,"var")),NULL)</f>
        <v>0</v>
      </c>
      <c r="AZ366" s="61" cm="1">
        <f t="array" aca="1" ref="AZ366" ca="1">IF(INDIRECT(ADDRESS(3+$AM366,14,,,"var"))&lt;&gt;"Be",INDIRECT(ADDRESS(3+$AM366,14,,,"var")),NULL)</f>
        <v>6.0000000000000001E-3</v>
      </c>
      <c r="BA366" s="61" cm="1">
        <f t="array" aca="1" ref="BA366" ca="1">IF(INDIRECT(ADDRESS(3+$AM366,15,,,"var"))&lt;&gt;"&lt;=&gt;",INDIRECT(ADDRESS(3+$AM366,15,,,"var")),NULL)</f>
        <v>0</v>
      </c>
      <c r="BB366" s="61" cm="1">
        <f t="array" aca="1" ref="BB366" ca="1">IF(INDIRECT(ADDRESS(3+$AM366,16,,,"var"))&lt;&gt;"Zn",INDIRECT(ADDRESS(3+$AM366,16,,,"var")),NULL)</f>
        <v>0.01</v>
      </c>
      <c r="BC366" s="61" cm="1">
        <f t="array" aca="1" ref="BC366" ca="1">IF(INDIRECT(ADDRESS(3+$AM366,17,,,"var"))&lt;&gt;"&lt;=&gt;",INDIRECT(ADDRESS(3+$AM366,17,,,"var")),NULL)</f>
        <v>0</v>
      </c>
      <c r="BD366" s="61" cm="1">
        <f t="array" aca="1" ref="BD366" ca="1">IF(INDIRECT(ADDRESS(3+$AM366,18,,,"var"))&lt;&gt;"Ti",INDIRECT(ADDRESS(3+$AM366,18,,,"var")),NULL)</f>
        <v>0.05</v>
      </c>
      <c r="BE366" s="64" cm="1">
        <f t="array" aca="1" ref="BE366" ca="1">IF(INDIRECT(ADDRESS(3+$AM366,19,,,"var"))&lt;&gt;"D10",INDIRECT(ADDRESS(3+$AM366,19,,,"var")),NULL)</f>
        <v>29.1</v>
      </c>
      <c r="BF366" s="64" cm="1">
        <f t="array" aca="1" ref="BF366" ca="1">IF(INDIRECT(ADDRESS(3+$AM366,20,,,"var"))&lt;&gt;"D50",INDIRECT(ADDRESS(3+$AM366,20,,,"var")),NULL)</f>
        <v>47</v>
      </c>
      <c r="BG366" s="64" cm="1">
        <f t="array" aca="1" ref="BG366" ca="1">IF(INDIRECT(ADDRESS(3+$AM366,21,,,"var"))&lt;&gt;"D90",INDIRECT(ADDRESS(3+$AM366,21,,,"var")),NULL)</f>
        <v>74.5</v>
      </c>
      <c r="BH366" s="64" cm="1">
        <f t="array" aca="1" ref="BH366" ca="1">IF(INDIRECT(ADDRESS(3+$AM366,22,,,"var"))&lt;&gt;"Carney Funnel (s/50g)",INDIRECT(ADDRESS(3+$AM366,22,,,"var")),NULL)</f>
        <v>16</v>
      </c>
      <c r="BI366" s="64" cm="1">
        <f t="array" aca="1" ref="BI366" ca="1">IF(INDIRECT(ADDRESS(3+$AM366,23,,,"var"))&lt;&gt;"Schuttdichte",INDIRECT(ADDRESS(3+$AM366,23,,,"var")),NULL)</f>
        <v>1.28</v>
      </c>
      <c r="BJ366" s="64" cm="1">
        <f t="array" aca="1" ref="BJ366" ca="1">IF(INDIRECT(ADDRESS(3+$AM366,24,,,"var"))&lt;&gt;"Klopfdichte",INDIRECT(ADDRESS(3+$AM366,24,,,"var")),NULL)</f>
        <v>1.61</v>
      </c>
      <c r="BK366" s="81" t="s">
        <v>108</v>
      </c>
      <c r="BM366" s="81"/>
      <c r="BO366"/>
    </row>
    <row r="367" spans="1:67">
      <c r="A367" s="6">
        <v>4</v>
      </c>
      <c r="B367" s="81">
        <v>54</v>
      </c>
      <c r="C367" s="28" t="str">
        <f>var!Z$3</f>
        <v>Concept Laser m2</v>
      </c>
      <c r="D367" s="66" t="str">
        <f>var!AG$3</f>
        <v>Concept Laser parameter dev.</v>
      </c>
      <c r="E367" s="6">
        <v>325</v>
      </c>
      <c r="F367" s="6">
        <v>1400</v>
      </c>
      <c r="G367" s="6">
        <v>60</v>
      </c>
      <c r="H367" s="6">
        <v>0.1</v>
      </c>
      <c r="I367" s="81"/>
      <c r="J367" s="28" t="str">
        <f>var!AD$2</f>
        <v>Density cube</v>
      </c>
      <c r="K367" s="66"/>
      <c r="L367" s="12"/>
      <c r="M367" s="28" t="str">
        <f>var!AF$2</f>
        <v>Stripes</v>
      </c>
      <c r="N367" s="6">
        <v>325</v>
      </c>
      <c r="O367" s="6">
        <v>1400</v>
      </c>
      <c r="P367" s="12"/>
      <c r="Q367" s="6">
        <v>0.05</v>
      </c>
      <c r="R367" s="6">
        <v>110</v>
      </c>
      <c r="S367" s="6">
        <v>5</v>
      </c>
      <c r="T367" s="6">
        <v>1</v>
      </c>
      <c r="U367" s="6">
        <v>79</v>
      </c>
      <c r="V367" s="6">
        <v>0.1</v>
      </c>
      <c r="W367" s="6">
        <v>80</v>
      </c>
      <c r="X367" s="6">
        <v>0.09</v>
      </c>
      <c r="Y367" s="12"/>
      <c r="Z367" s="12"/>
      <c r="AA367" s="12"/>
      <c r="AB367" s="12"/>
      <c r="AC367" s="12"/>
      <c r="AD367" s="12"/>
      <c r="AE367" s="12"/>
      <c r="AF367" s="12"/>
      <c r="AG367" s="6">
        <v>3</v>
      </c>
      <c r="AH367" s="23">
        <f t="shared" si="12"/>
        <v>30.240000000000002</v>
      </c>
      <c r="AI367" s="23">
        <f t="shared" si="13"/>
        <v>38.69047619047619</v>
      </c>
      <c r="AJ367" s="12"/>
      <c r="AK367" s="6"/>
      <c r="AL367" s="28" t="str" cm="1">
        <f t="array" aca="1" ref="AL367" ca="1">IF(INDIRECT(ADDRESS(3+AM367,2,,,"var"))&lt;&gt;"Name of powder",INDIRECT(ADDRESS(3+AM367,2,,,"var")),NULL)</f>
        <v>AlMgty80</v>
      </c>
      <c r="AM367" s="17">
        <v>2</v>
      </c>
      <c r="AN367" s="12">
        <v>3</v>
      </c>
      <c r="AO367" s="61" cm="1">
        <f t="array" aca="1" ref="AO367" ca="1">IF(INDIRECT(ADDRESS(3+$AM367,3,,,"var"))&lt;&gt;"&lt;=&gt;",INDIRECT(ADDRESS(3+$AM367,3,,,"var")),NULL)</f>
        <v>0</v>
      </c>
      <c r="AP367" s="61" cm="1">
        <f t="array" aca="1" ref="AP367" ca="1">IF(INDIRECT(ADDRESS(3+$AM367,4,,,"var"))&lt;&gt;"Si",INDIRECT(ADDRESS(3+$AM367,4,,,"var")),NULL)</f>
        <v>0.09</v>
      </c>
      <c r="AQ367" s="61" t="str" cm="1">
        <f t="array" aca="1" ref="AQ367" ca="1">IF(INDIRECT(ADDRESS(3+$AM367,5,,,"var"))&lt;&gt;"&lt;=&gt;",INDIRECT(ADDRESS(3+$AM367,5,,,"var")),NULL)</f>
        <v>&lt;</v>
      </c>
      <c r="AR367" s="61" cm="1">
        <f t="array" aca="1" ref="AR367" ca="1">IF(INDIRECT(ADDRESS(3+$AM367,6,,,"var"))&lt;&gt;"Fe",INDIRECT(ADDRESS(3+$AM367,6,,,"var")),NULL)</f>
        <v>0.01</v>
      </c>
      <c r="AS367" s="61" t="str" cm="1">
        <f t="array" aca="1" ref="AS367" ca="1">IF(INDIRECT(ADDRESS(3+$AM367,7,,,"var"))&lt;&gt;"&lt;=&gt;",INDIRECT(ADDRESS(3+$AM367,7,,,"var")),NULL)</f>
        <v>&lt;</v>
      </c>
      <c r="AT367" s="61" cm="1">
        <f t="array" aca="1" ref="AT367" ca="1">IF(INDIRECT(ADDRESS(3+$AM367,8,,,"var"))&lt;&gt;"Cu",INDIRECT(ADDRESS(3+$AM367,8,,,"var")),NULL)</f>
        <v>0.01</v>
      </c>
      <c r="AU367" s="61" t="str" cm="1">
        <f t="array" aca="1" ref="AU367" ca="1">IF(INDIRECT(ADDRESS(3+$AM367,9,,,"var"))&lt;&gt;"&lt;=&gt;",INDIRECT(ADDRESS(3+$AM367,9,,,"var")),NULL)</f>
        <v>&lt;</v>
      </c>
      <c r="AV367" s="61" cm="1">
        <f t="array" aca="1" ref="AV367" ca="1">IF(INDIRECT(ADDRESS(3+$AM367,10,,,"var"))&lt;&gt;"Mn",INDIRECT(ADDRESS(3+$AM367,10,,,"var")),NULL)</f>
        <v>0.01</v>
      </c>
      <c r="AW367" s="61" cm="1">
        <f t="array" aca="1" ref="AW367" ca="1">IF(INDIRECT(ADDRESS(3+$AM367,11,,,"var"))&lt;&gt;"&lt;=&gt;",INDIRECT(ADDRESS(3+$AM367,11,,,"var")),NULL)</f>
        <v>0</v>
      </c>
      <c r="AX367" s="61" cm="1">
        <f t="array" aca="1" ref="AX367" ca="1">IF(INDIRECT(ADDRESS(3+$AM367,12,,,"var"))&lt;&gt;"Mg",INDIRECT(ADDRESS(3+$AM367,12,,,"var")),NULL)</f>
        <v>9.1999999999999993</v>
      </c>
      <c r="AY367" s="61" cm="1">
        <f t="array" aca="1" ref="AY367" ca="1">IF(INDIRECT(ADDRESS(3+$AM367,13,,,"var"))&lt;&gt;"&lt;=&gt;",INDIRECT(ADDRESS(3+$AM367,13,,,"var")),NULL)</f>
        <v>0</v>
      </c>
      <c r="AZ367" s="61" cm="1">
        <f t="array" aca="1" ref="AZ367" ca="1">IF(INDIRECT(ADDRESS(3+$AM367,14,,,"var"))&lt;&gt;"Be",INDIRECT(ADDRESS(3+$AM367,14,,,"var")),NULL)</f>
        <v>6.0000000000000001E-3</v>
      </c>
      <c r="BA367" s="61" cm="1">
        <f t="array" aca="1" ref="BA367" ca="1">IF(INDIRECT(ADDRESS(3+$AM367,15,,,"var"))&lt;&gt;"&lt;=&gt;",INDIRECT(ADDRESS(3+$AM367,15,,,"var")),NULL)</f>
        <v>0</v>
      </c>
      <c r="BB367" s="61" cm="1">
        <f t="array" aca="1" ref="BB367" ca="1">IF(INDIRECT(ADDRESS(3+$AM367,16,,,"var"))&lt;&gt;"Zn",INDIRECT(ADDRESS(3+$AM367,16,,,"var")),NULL)</f>
        <v>0.01</v>
      </c>
      <c r="BC367" s="61" cm="1">
        <f t="array" aca="1" ref="BC367" ca="1">IF(INDIRECT(ADDRESS(3+$AM367,17,,,"var"))&lt;&gt;"&lt;=&gt;",INDIRECT(ADDRESS(3+$AM367,17,,,"var")),NULL)</f>
        <v>0</v>
      </c>
      <c r="BD367" s="61" cm="1">
        <f t="array" aca="1" ref="BD367" ca="1">IF(INDIRECT(ADDRESS(3+$AM367,18,,,"var"))&lt;&gt;"Ti",INDIRECT(ADDRESS(3+$AM367,18,,,"var")),NULL)</f>
        <v>0.05</v>
      </c>
      <c r="BE367" s="64" cm="1">
        <f t="array" aca="1" ref="BE367" ca="1">IF(INDIRECT(ADDRESS(3+$AM367,19,,,"var"))&lt;&gt;"D10",INDIRECT(ADDRESS(3+$AM367,19,,,"var")),NULL)</f>
        <v>29.1</v>
      </c>
      <c r="BF367" s="64" cm="1">
        <f t="array" aca="1" ref="BF367" ca="1">IF(INDIRECT(ADDRESS(3+$AM367,20,,,"var"))&lt;&gt;"D50",INDIRECT(ADDRESS(3+$AM367,20,,,"var")),NULL)</f>
        <v>47</v>
      </c>
      <c r="BG367" s="64" cm="1">
        <f t="array" aca="1" ref="BG367" ca="1">IF(INDIRECT(ADDRESS(3+$AM367,21,,,"var"))&lt;&gt;"D90",INDIRECT(ADDRESS(3+$AM367,21,,,"var")),NULL)</f>
        <v>74.5</v>
      </c>
      <c r="BH367" s="64" cm="1">
        <f t="array" aca="1" ref="BH367" ca="1">IF(INDIRECT(ADDRESS(3+$AM367,22,,,"var"))&lt;&gt;"Carney Funnel (s/50g)",INDIRECT(ADDRESS(3+$AM367,22,,,"var")),NULL)</f>
        <v>16</v>
      </c>
      <c r="BI367" s="64" cm="1">
        <f t="array" aca="1" ref="BI367" ca="1">IF(INDIRECT(ADDRESS(3+$AM367,23,,,"var"))&lt;&gt;"Schuttdichte",INDIRECT(ADDRESS(3+$AM367,23,,,"var")),NULL)</f>
        <v>1.28</v>
      </c>
      <c r="BJ367" s="64" cm="1">
        <f t="array" aca="1" ref="BJ367" ca="1">IF(INDIRECT(ADDRESS(3+$AM367,24,,,"var"))&lt;&gt;"Klopfdichte",INDIRECT(ADDRESS(3+$AM367,24,,,"var")),NULL)</f>
        <v>1.61</v>
      </c>
      <c r="BK367" s="81" t="s">
        <v>108</v>
      </c>
      <c r="BM367" s="81"/>
      <c r="BO367"/>
    </row>
    <row r="368" spans="1:67">
      <c r="A368" s="6">
        <v>4</v>
      </c>
      <c r="B368" s="81">
        <v>55</v>
      </c>
      <c r="C368" s="28" t="str">
        <f>var!Z$3</f>
        <v>Concept Laser m2</v>
      </c>
      <c r="D368" s="66" t="str">
        <f>var!AG$3</f>
        <v>Concept Laser parameter dev.</v>
      </c>
      <c r="E368" s="6">
        <v>325</v>
      </c>
      <c r="F368" s="6">
        <v>1400</v>
      </c>
      <c r="G368" s="6">
        <v>60</v>
      </c>
      <c r="H368" s="6">
        <v>0.1</v>
      </c>
      <c r="I368" s="81"/>
      <c r="J368" s="28" t="str">
        <f>var!AD$2</f>
        <v>Density cube</v>
      </c>
      <c r="K368" s="66"/>
      <c r="L368" s="12"/>
      <c r="M368" s="28" t="str">
        <f>var!AF$2</f>
        <v>Stripes</v>
      </c>
      <c r="N368" s="6">
        <v>325</v>
      </c>
      <c r="O368" s="6">
        <v>1400</v>
      </c>
      <c r="P368" s="12"/>
      <c r="Q368" s="6">
        <v>0.05</v>
      </c>
      <c r="R368" s="6">
        <v>110</v>
      </c>
      <c r="S368" s="6">
        <v>5</v>
      </c>
      <c r="T368" s="6">
        <v>1</v>
      </c>
      <c r="U368" s="6">
        <v>79</v>
      </c>
      <c r="V368" s="6">
        <v>0.1</v>
      </c>
      <c r="W368" s="6">
        <v>80</v>
      </c>
      <c r="X368" s="6">
        <v>0.09</v>
      </c>
      <c r="Y368" s="12"/>
      <c r="Z368" s="12"/>
      <c r="AA368" s="12"/>
      <c r="AB368" s="12"/>
      <c r="AC368" s="12"/>
      <c r="AD368" s="12"/>
      <c r="AE368" s="12"/>
      <c r="AF368" s="12"/>
      <c r="AG368" s="6">
        <v>2</v>
      </c>
      <c r="AH368" s="23">
        <f t="shared" si="12"/>
        <v>30.240000000000002</v>
      </c>
      <c r="AI368" s="23">
        <f t="shared" si="13"/>
        <v>38.69047619047619</v>
      </c>
      <c r="AJ368" s="12"/>
      <c r="AK368" s="6"/>
      <c r="AL368" s="28" t="str" cm="1">
        <f t="array" aca="1" ref="AL368" ca="1">IF(INDIRECT(ADDRESS(3+AM368,2,,,"var"))&lt;&gt;"Name of powder",INDIRECT(ADDRESS(3+AM368,2,,,"var")),NULL)</f>
        <v>AlMgty80</v>
      </c>
      <c r="AM368" s="17">
        <v>2</v>
      </c>
      <c r="AN368" s="12">
        <v>3</v>
      </c>
      <c r="AO368" s="61" cm="1">
        <f t="array" aca="1" ref="AO368" ca="1">IF(INDIRECT(ADDRESS(3+$AM368,3,,,"var"))&lt;&gt;"&lt;=&gt;",INDIRECT(ADDRESS(3+$AM368,3,,,"var")),NULL)</f>
        <v>0</v>
      </c>
      <c r="AP368" s="61" cm="1">
        <f t="array" aca="1" ref="AP368" ca="1">IF(INDIRECT(ADDRESS(3+$AM368,4,,,"var"))&lt;&gt;"Si",INDIRECT(ADDRESS(3+$AM368,4,,,"var")),NULL)</f>
        <v>0.09</v>
      </c>
      <c r="AQ368" s="61" t="str" cm="1">
        <f t="array" aca="1" ref="AQ368" ca="1">IF(INDIRECT(ADDRESS(3+$AM368,5,,,"var"))&lt;&gt;"&lt;=&gt;",INDIRECT(ADDRESS(3+$AM368,5,,,"var")),NULL)</f>
        <v>&lt;</v>
      </c>
      <c r="AR368" s="61" cm="1">
        <f t="array" aca="1" ref="AR368" ca="1">IF(INDIRECT(ADDRESS(3+$AM368,6,,,"var"))&lt;&gt;"Fe",INDIRECT(ADDRESS(3+$AM368,6,,,"var")),NULL)</f>
        <v>0.01</v>
      </c>
      <c r="AS368" s="61" t="str" cm="1">
        <f t="array" aca="1" ref="AS368" ca="1">IF(INDIRECT(ADDRESS(3+$AM368,7,,,"var"))&lt;&gt;"&lt;=&gt;",INDIRECT(ADDRESS(3+$AM368,7,,,"var")),NULL)</f>
        <v>&lt;</v>
      </c>
      <c r="AT368" s="61" cm="1">
        <f t="array" aca="1" ref="AT368" ca="1">IF(INDIRECT(ADDRESS(3+$AM368,8,,,"var"))&lt;&gt;"Cu",INDIRECT(ADDRESS(3+$AM368,8,,,"var")),NULL)</f>
        <v>0.01</v>
      </c>
      <c r="AU368" s="61" t="str" cm="1">
        <f t="array" aca="1" ref="AU368" ca="1">IF(INDIRECT(ADDRESS(3+$AM368,9,,,"var"))&lt;&gt;"&lt;=&gt;",INDIRECT(ADDRESS(3+$AM368,9,,,"var")),NULL)</f>
        <v>&lt;</v>
      </c>
      <c r="AV368" s="61" cm="1">
        <f t="array" aca="1" ref="AV368" ca="1">IF(INDIRECT(ADDRESS(3+$AM368,10,,,"var"))&lt;&gt;"Mn",INDIRECT(ADDRESS(3+$AM368,10,,,"var")),NULL)</f>
        <v>0.01</v>
      </c>
      <c r="AW368" s="61" cm="1">
        <f t="array" aca="1" ref="AW368" ca="1">IF(INDIRECT(ADDRESS(3+$AM368,11,,,"var"))&lt;&gt;"&lt;=&gt;",INDIRECT(ADDRESS(3+$AM368,11,,,"var")),NULL)</f>
        <v>0</v>
      </c>
      <c r="AX368" s="61" cm="1">
        <f t="array" aca="1" ref="AX368" ca="1">IF(INDIRECT(ADDRESS(3+$AM368,12,,,"var"))&lt;&gt;"Mg",INDIRECT(ADDRESS(3+$AM368,12,,,"var")),NULL)</f>
        <v>9.1999999999999993</v>
      </c>
      <c r="AY368" s="61" cm="1">
        <f t="array" aca="1" ref="AY368" ca="1">IF(INDIRECT(ADDRESS(3+$AM368,13,,,"var"))&lt;&gt;"&lt;=&gt;",INDIRECT(ADDRESS(3+$AM368,13,,,"var")),NULL)</f>
        <v>0</v>
      </c>
      <c r="AZ368" s="61" cm="1">
        <f t="array" aca="1" ref="AZ368" ca="1">IF(INDIRECT(ADDRESS(3+$AM368,14,,,"var"))&lt;&gt;"Be",INDIRECT(ADDRESS(3+$AM368,14,,,"var")),NULL)</f>
        <v>6.0000000000000001E-3</v>
      </c>
      <c r="BA368" s="61" cm="1">
        <f t="array" aca="1" ref="BA368" ca="1">IF(INDIRECT(ADDRESS(3+$AM368,15,,,"var"))&lt;&gt;"&lt;=&gt;",INDIRECT(ADDRESS(3+$AM368,15,,,"var")),NULL)</f>
        <v>0</v>
      </c>
      <c r="BB368" s="61" cm="1">
        <f t="array" aca="1" ref="BB368" ca="1">IF(INDIRECT(ADDRESS(3+$AM368,16,,,"var"))&lt;&gt;"Zn",INDIRECT(ADDRESS(3+$AM368,16,,,"var")),NULL)</f>
        <v>0.01</v>
      </c>
      <c r="BC368" s="61" cm="1">
        <f t="array" aca="1" ref="BC368" ca="1">IF(INDIRECT(ADDRESS(3+$AM368,17,,,"var"))&lt;&gt;"&lt;=&gt;",INDIRECT(ADDRESS(3+$AM368,17,,,"var")),NULL)</f>
        <v>0</v>
      </c>
      <c r="BD368" s="61" cm="1">
        <f t="array" aca="1" ref="BD368" ca="1">IF(INDIRECT(ADDRESS(3+$AM368,18,,,"var"))&lt;&gt;"Ti",INDIRECT(ADDRESS(3+$AM368,18,,,"var")),NULL)</f>
        <v>0.05</v>
      </c>
      <c r="BE368" s="64" cm="1">
        <f t="array" aca="1" ref="BE368" ca="1">IF(INDIRECT(ADDRESS(3+$AM368,19,,,"var"))&lt;&gt;"D10",INDIRECT(ADDRESS(3+$AM368,19,,,"var")),NULL)</f>
        <v>29.1</v>
      </c>
      <c r="BF368" s="64" cm="1">
        <f t="array" aca="1" ref="BF368" ca="1">IF(INDIRECT(ADDRESS(3+$AM368,20,,,"var"))&lt;&gt;"D50",INDIRECT(ADDRESS(3+$AM368,20,,,"var")),NULL)</f>
        <v>47</v>
      </c>
      <c r="BG368" s="64" cm="1">
        <f t="array" aca="1" ref="BG368" ca="1">IF(INDIRECT(ADDRESS(3+$AM368,21,,,"var"))&lt;&gt;"D90",INDIRECT(ADDRESS(3+$AM368,21,,,"var")),NULL)</f>
        <v>74.5</v>
      </c>
      <c r="BH368" s="64" cm="1">
        <f t="array" aca="1" ref="BH368" ca="1">IF(INDIRECT(ADDRESS(3+$AM368,22,,,"var"))&lt;&gt;"Carney Funnel (s/50g)",INDIRECT(ADDRESS(3+$AM368,22,,,"var")),NULL)</f>
        <v>16</v>
      </c>
      <c r="BI368" s="64" cm="1">
        <f t="array" aca="1" ref="BI368" ca="1">IF(INDIRECT(ADDRESS(3+$AM368,23,,,"var"))&lt;&gt;"Schuttdichte",INDIRECT(ADDRESS(3+$AM368,23,,,"var")),NULL)</f>
        <v>1.28</v>
      </c>
      <c r="BJ368" s="64" cm="1">
        <f t="array" aca="1" ref="BJ368" ca="1">IF(INDIRECT(ADDRESS(3+$AM368,24,,,"var"))&lt;&gt;"Klopfdichte",INDIRECT(ADDRESS(3+$AM368,24,,,"var")),NULL)</f>
        <v>1.61</v>
      </c>
      <c r="BK368" s="81" t="s">
        <v>108</v>
      </c>
      <c r="BM368" s="65"/>
      <c r="BO368"/>
    </row>
    <row r="369" spans="1:67">
      <c r="A369" s="6">
        <v>4</v>
      </c>
      <c r="B369" s="81">
        <v>56</v>
      </c>
      <c r="C369" s="28" t="str">
        <f>var!Z$3</f>
        <v>Concept Laser m2</v>
      </c>
      <c r="D369" s="66" t="str">
        <f>var!AG$3</f>
        <v>Concept Laser parameter dev.</v>
      </c>
      <c r="E369" s="6">
        <v>325</v>
      </c>
      <c r="F369" s="6">
        <v>1400</v>
      </c>
      <c r="G369" s="6">
        <v>60</v>
      </c>
      <c r="H369" s="6">
        <v>0.1</v>
      </c>
      <c r="I369" s="81"/>
      <c r="J369" s="28" t="str">
        <f>var!AD$2</f>
        <v>Density cube</v>
      </c>
      <c r="K369" s="66"/>
      <c r="L369" s="12"/>
      <c r="M369" s="28" t="str">
        <f>var!AF$2</f>
        <v>Stripes</v>
      </c>
      <c r="N369" s="6">
        <v>325</v>
      </c>
      <c r="O369" s="6">
        <v>1400</v>
      </c>
      <c r="P369" s="12"/>
      <c r="Q369" s="6">
        <v>0.05</v>
      </c>
      <c r="R369" s="6">
        <v>110</v>
      </c>
      <c r="S369" s="6">
        <v>5</v>
      </c>
      <c r="T369" s="6">
        <v>1</v>
      </c>
      <c r="U369" s="6">
        <v>79</v>
      </c>
      <c r="V369" s="6">
        <v>0.1</v>
      </c>
      <c r="W369" s="6">
        <v>80</v>
      </c>
      <c r="X369" s="6">
        <v>0.09</v>
      </c>
      <c r="Y369" s="12"/>
      <c r="Z369" s="12"/>
      <c r="AA369" s="12"/>
      <c r="AB369" s="12"/>
      <c r="AC369" s="12"/>
      <c r="AD369" s="12"/>
      <c r="AE369" s="12"/>
      <c r="AF369" s="12"/>
      <c r="AG369" s="6">
        <v>1</v>
      </c>
      <c r="AH369" s="23">
        <f t="shared" si="12"/>
        <v>30.240000000000002</v>
      </c>
      <c r="AI369" s="23">
        <f t="shared" si="13"/>
        <v>38.69047619047619</v>
      </c>
      <c r="AJ369" s="12"/>
      <c r="AK369" s="6"/>
      <c r="AL369" s="28" t="str" cm="1">
        <f t="array" aca="1" ref="AL369" ca="1">IF(INDIRECT(ADDRESS(3+AM369,2,,,"var"))&lt;&gt;"Name of powder",INDIRECT(ADDRESS(3+AM369,2,,,"var")),NULL)</f>
        <v>AlMgty80</v>
      </c>
      <c r="AM369" s="17">
        <v>2</v>
      </c>
      <c r="AN369" s="12">
        <v>3</v>
      </c>
      <c r="AO369" s="61" cm="1">
        <f t="array" aca="1" ref="AO369" ca="1">IF(INDIRECT(ADDRESS(3+$AM369,3,,,"var"))&lt;&gt;"&lt;=&gt;",INDIRECT(ADDRESS(3+$AM369,3,,,"var")),NULL)</f>
        <v>0</v>
      </c>
      <c r="AP369" s="61" cm="1">
        <f t="array" aca="1" ref="AP369" ca="1">IF(INDIRECT(ADDRESS(3+$AM369,4,,,"var"))&lt;&gt;"Si",INDIRECT(ADDRESS(3+$AM369,4,,,"var")),NULL)</f>
        <v>0.09</v>
      </c>
      <c r="AQ369" s="61" t="str" cm="1">
        <f t="array" aca="1" ref="AQ369" ca="1">IF(INDIRECT(ADDRESS(3+$AM369,5,,,"var"))&lt;&gt;"&lt;=&gt;",INDIRECT(ADDRESS(3+$AM369,5,,,"var")),NULL)</f>
        <v>&lt;</v>
      </c>
      <c r="AR369" s="61" cm="1">
        <f t="array" aca="1" ref="AR369" ca="1">IF(INDIRECT(ADDRESS(3+$AM369,6,,,"var"))&lt;&gt;"Fe",INDIRECT(ADDRESS(3+$AM369,6,,,"var")),NULL)</f>
        <v>0.01</v>
      </c>
      <c r="AS369" s="61" t="str" cm="1">
        <f t="array" aca="1" ref="AS369" ca="1">IF(INDIRECT(ADDRESS(3+$AM369,7,,,"var"))&lt;&gt;"&lt;=&gt;",INDIRECT(ADDRESS(3+$AM369,7,,,"var")),NULL)</f>
        <v>&lt;</v>
      </c>
      <c r="AT369" s="61" cm="1">
        <f t="array" aca="1" ref="AT369" ca="1">IF(INDIRECT(ADDRESS(3+$AM369,8,,,"var"))&lt;&gt;"Cu",INDIRECT(ADDRESS(3+$AM369,8,,,"var")),NULL)</f>
        <v>0.01</v>
      </c>
      <c r="AU369" s="61" t="str" cm="1">
        <f t="array" aca="1" ref="AU369" ca="1">IF(INDIRECT(ADDRESS(3+$AM369,9,,,"var"))&lt;&gt;"&lt;=&gt;",INDIRECT(ADDRESS(3+$AM369,9,,,"var")),NULL)</f>
        <v>&lt;</v>
      </c>
      <c r="AV369" s="61" cm="1">
        <f t="array" aca="1" ref="AV369" ca="1">IF(INDIRECT(ADDRESS(3+$AM369,10,,,"var"))&lt;&gt;"Mn",INDIRECT(ADDRESS(3+$AM369,10,,,"var")),NULL)</f>
        <v>0.01</v>
      </c>
      <c r="AW369" s="61" cm="1">
        <f t="array" aca="1" ref="AW369" ca="1">IF(INDIRECT(ADDRESS(3+$AM369,11,,,"var"))&lt;&gt;"&lt;=&gt;",INDIRECT(ADDRESS(3+$AM369,11,,,"var")),NULL)</f>
        <v>0</v>
      </c>
      <c r="AX369" s="61" cm="1">
        <f t="array" aca="1" ref="AX369" ca="1">IF(INDIRECT(ADDRESS(3+$AM369,12,,,"var"))&lt;&gt;"Mg",INDIRECT(ADDRESS(3+$AM369,12,,,"var")),NULL)</f>
        <v>9.1999999999999993</v>
      </c>
      <c r="AY369" s="61" cm="1">
        <f t="array" aca="1" ref="AY369" ca="1">IF(INDIRECT(ADDRESS(3+$AM369,13,,,"var"))&lt;&gt;"&lt;=&gt;",INDIRECT(ADDRESS(3+$AM369,13,,,"var")),NULL)</f>
        <v>0</v>
      </c>
      <c r="AZ369" s="61" cm="1">
        <f t="array" aca="1" ref="AZ369" ca="1">IF(INDIRECT(ADDRESS(3+$AM369,14,,,"var"))&lt;&gt;"Be",INDIRECT(ADDRESS(3+$AM369,14,,,"var")),NULL)</f>
        <v>6.0000000000000001E-3</v>
      </c>
      <c r="BA369" s="61" cm="1">
        <f t="array" aca="1" ref="BA369" ca="1">IF(INDIRECT(ADDRESS(3+$AM369,15,,,"var"))&lt;&gt;"&lt;=&gt;",INDIRECT(ADDRESS(3+$AM369,15,,,"var")),NULL)</f>
        <v>0</v>
      </c>
      <c r="BB369" s="61" cm="1">
        <f t="array" aca="1" ref="BB369" ca="1">IF(INDIRECT(ADDRESS(3+$AM369,16,,,"var"))&lt;&gt;"Zn",INDIRECT(ADDRESS(3+$AM369,16,,,"var")),NULL)</f>
        <v>0.01</v>
      </c>
      <c r="BC369" s="61" cm="1">
        <f t="array" aca="1" ref="BC369" ca="1">IF(INDIRECT(ADDRESS(3+$AM369,17,,,"var"))&lt;&gt;"&lt;=&gt;",INDIRECT(ADDRESS(3+$AM369,17,,,"var")),NULL)</f>
        <v>0</v>
      </c>
      <c r="BD369" s="61" cm="1">
        <f t="array" aca="1" ref="BD369" ca="1">IF(INDIRECT(ADDRESS(3+$AM369,18,,,"var"))&lt;&gt;"Ti",INDIRECT(ADDRESS(3+$AM369,18,,,"var")),NULL)</f>
        <v>0.05</v>
      </c>
      <c r="BE369" s="64" cm="1">
        <f t="array" aca="1" ref="BE369" ca="1">IF(INDIRECT(ADDRESS(3+$AM369,19,,,"var"))&lt;&gt;"D10",INDIRECT(ADDRESS(3+$AM369,19,,,"var")),NULL)</f>
        <v>29.1</v>
      </c>
      <c r="BF369" s="64" cm="1">
        <f t="array" aca="1" ref="BF369" ca="1">IF(INDIRECT(ADDRESS(3+$AM369,20,,,"var"))&lt;&gt;"D50",INDIRECT(ADDRESS(3+$AM369,20,,,"var")),NULL)</f>
        <v>47</v>
      </c>
      <c r="BG369" s="64" cm="1">
        <f t="array" aca="1" ref="BG369" ca="1">IF(INDIRECT(ADDRESS(3+$AM369,21,,,"var"))&lt;&gt;"D90",INDIRECT(ADDRESS(3+$AM369,21,,,"var")),NULL)</f>
        <v>74.5</v>
      </c>
      <c r="BH369" s="64" cm="1">
        <f t="array" aca="1" ref="BH369" ca="1">IF(INDIRECT(ADDRESS(3+$AM369,22,,,"var"))&lt;&gt;"Carney Funnel (s/50g)",INDIRECT(ADDRESS(3+$AM369,22,,,"var")),NULL)</f>
        <v>16</v>
      </c>
      <c r="BI369" s="64" cm="1">
        <f t="array" aca="1" ref="BI369" ca="1">IF(INDIRECT(ADDRESS(3+$AM369,23,,,"var"))&lt;&gt;"Schuttdichte",INDIRECT(ADDRESS(3+$AM369,23,,,"var")),NULL)</f>
        <v>1.28</v>
      </c>
      <c r="BJ369" s="64" cm="1">
        <f t="array" aca="1" ref="BJ369" ca="1">IF(INDIRECT(ADDRESS(3+$AM369,24,,,"var"))&lt;&gt;"Klopfdichte",INDIRECT(ADDRESS(3+$AM369,24,,,"var")),NULL)</f>
        <v>1.61</v>
      </c>
      <c r="BK369" s="81" t="s">
        <v>108</v>
      </c>
      <c r="BM369" s="65"/>
      <c r="BO369"/>
    </row>
    <row r="370" spans="1:67">
      <c r="A370" s="6">
        <v>4</v>
      </c>
      <c r="B370" s="81">
        <v>57</v>
      </c>
      <c r="C370" s="81" t="str">
        <f>var!Z$3</f>
        <v>Concept Laser m2</v>
      </c>
      <c r="D370" s="81" t="str">
        <f>var!AG$3</f>
        <v>Concept Laser parameter dev.</v>
      </c>
      <c r="E370" s="6">
        <v>325</v>
      </c>
      <c r="F370" s="6">
        <v>1400</v>
      </c>
      <c r="G370" s="6">
        <v>60</v>
      </c>
      <c r="H370" s="6">
        <v>0.1</v>
      </c>
      <c r="I370" s="81"/>
      <c r="J370" s="81" t="str">
        <f>var!AD$2</f>
        <v>Density cube</v>
      </c>
      <c r="K370" s="81"/>
      <c r="L370" s="12"/>
      <c r="M370" s="81" t="str">
        <f>var!AF$2</f>
        <v>Stripes</v>
      </c>
      <c r="N370" s="6">
        <v>325</v>
      </c>
      <c r="O370" s="6">
        <v>1400</v>
      </c>
      <c r="P370" s="12"/>
      <c r="Q370" s="6">
        <v>0.05</v>
      </c>
      <c r="R370" s="6">
        <v>110</v>
      </c>
      <c r="S370" s="6">
        <v>5</v>
      </c>
      <c r="T370" s="6">
        <v>1</v>
      </c>
      <c r="U370" s="6">
        <v>79</v>
      </c>
      <c r="V370" s="6">
        <v>0.1</v>
      </c>
      <c r="W370" s="6">
        <v>80</v>
      </c>
      <c r="X370" s="6">
        <v>0.09</v>
      </c>
      <c r="Y370" s="12"/>
      <c r="Z370" s="12"/>
      <c r="AA370" s="12"/>
      <c r="AB370" s="12"/>
      <c r="AC370" s="12"/>
      <c r="AD370" s="12"/>
      <c r="AE370" s="12"/>
      <c r="AF370" s="12"/>
      <c r="AG370" s="6">
        <v>4</v>
      </c>
      <c r="AH370" s="81">
        <f t="shared" si="12"/>
        <v>30.240000000000002</v>
      </c>
      <c r="AI370" s="81">
        <f t="shared" si="13"/>
        <v>38.69047619047619</v>
      </c>
      <c r="AJ370" s="12"/>
      <c r="AK370" s="6"/>
      <c r="AL370" s="28" t="str" cm="1">
        <f t="array" aca="1" ref="AL370" ca="1">IF(INDIRECT(ADDRESS(3+AM370,2,,,"var"))&lt;&gt;"Name of powder",INDIRECT(ADDRESS(3+AM370,2,,,"var")),NULL)</f>
        <v>AlMgty80</v>
      </c>
      <c r="AM370" s="17">
        <v>2</v>
      </c>
      <c r="AN370" s="12">
        <v>3</v>
      </c>
      <c r="AO370" s="61" cm="1">
        <f t="array" aca="1" ref="AO370" ca="1">IF(INDIRECT(ADDRESS(3+$AM370,3,,,"var"))&lt;&gt;"&lt;=&gt;",INDIRECT(ADDRESS(3+$AM370,3,,,"var")),NULL)</f>
        <v>0</v>
      </c>
      <c r="AP370" s="61" cm="1">
        <f t="array" aca="1" ref="AP370" ca="1">IF(INDIRECT(ADDRESS(3+$AM370,4,,,"var"))&lt;&gt;"Si",INDIRECT(ADDRESS(3+$AM370,4,,,"var")),NULL)</f>
        <v>0.09</v>
      </c>
      <c r="AQ370" s="61" t="str" cm="1">
        <f t="array" aca="1" ref="AQ370" ca="1">IF(INDIRECT(ADDRESS(3+$AM370,5,,,"var"))&lt;&gt;"&lt;=&gt;",INDIRECT(ADDRESS(3+$AM370,5,,,"var")),NULL)</f>
        <v>&lt;</v>
      </c>
      <c r="AR370" s="61" cm="1">
        <f t="array" aca="1" ref="AR370" ca="1">IF(INDIRECT(ADDRESS(3+$AM370,6,,,"var"))&lt;&gt;"Fe",INDIRECT(ADDRESS(3+$AM370,6,,,"var")),NULL)</f>
        <v>0.01</v>
      </c>
      <c r="AS370" s="61" t="str" cm="1">
        <f t="array" aca="1" ref="AS370" ca="1">IF(INDIRECT(ADDRESS(3+$AM370,7,,,"var"))&lt;&gt;"&lt;=&gt;",INDIRECT(ADDRESS(3+$AM370,7,,,"var")),NULL)</f>
        <v>&lt;</v>
      </c>
      <c r="AT370" s="61" cm="1">
        <f t="array" aca="1" ref="AT370" ca="1">IF(INDIRECT(ADDRESS(3+$AM370,8,,,"var"))&lt;&gt;"Cu",INDIRECT(ADDRESS(3+$AM370,8,,,"var")),NULL)</f>
        <v>0.01</v>
      </c>
      <c r="AU370" s="61" t="str" cm="1">
        <f t="array" aca="1" ref="AU370" ca="1">IF(INDIRECT(ADDRESS(3+$AM370,9,,,"var"))&lt;&gt;"&lt;=&gt;",INDIRECT(ADDRESS(3+$AM370,9,,,"var")),NULL)</f>
        <v>&lt;</v>
      </c>
      <c r="AV370" s="61" cm="1">
        <f t="array" aca="1" ref="AV370" ca="1">IF(INDIRECT(ADDRESS(3+$AM370,10,,,"var"))&lt;&gt;"Mn",INDIRECT(ADDRESS(3+$AM370,10,,,"var")),NULL)</f>
        <v>0.01</v>
      </c>
      <c r="AW370" s="61" cm="1">
        <f t="array" aca="1" ref="AW370" ca="1">IF(INDIRECT(ADDRESS(3+$AM370,11,,,"var"))&lt;&gt;"&lt;=&gt;",INDIRECT(ADDRESS(3+$AM370,11,,,"var")),NULL)</f>
        <v>0</v>
      </c>
      <c r="AX370" s="61" cm="1">
        <f t="array" aca="1" ref="AX370" ca="1">IF(INDIRECT(ADDRESS(3+$AM370,12,,,"var"))&lt;&gt;"Mg",INDIRECT(ADDRESS(3+$AM370,12,,,"var")),NULL)</f>
        <v>9.1999999999999993</v>
      </c>
      <c r="AY370" s="61" cm="1">
        <f t="array" aca="1" ref="AY370" ca="1">IF(INDIRECT(ADDRESS(3+$AM370,13,,,"var"))&lt;&gt;"&lt;=&gt;",INDIRECT(ADDRESS(3+$AM370,13,,,"var")),NULL)</f>
        <v>0</v>
      </c>
      <c r="AZ370" s="61" cm="1">
        <f t="array" aca="1" ref="AZ370" ca="1">IF(INDIRECT(ADDRESS(3+$AM370,14,,,"var"))&lt;&gt;"Be",INDIRECT(ADDRESS(3+$AM370,14,,,"var")),NULL)</f>
        <v>6.0000000000000001E-3</v>
      </c>
      <c r="BA370" s="61" cm="1">
        <f t="array" aca="1" ref="BA370" ca="1">IF(INDIRECT(ADDRESS(3+$AM370,15,,,"var"))&lt;&gt;"&lt;=&gt;",INDIRECT(ADDRESS(3+$AM370,15,,,"var")),NULL)</f>
        <v>0</v>
      </c>
      <c r="BB370" s="61" cm="1">
        <f t="array" aca="1" ref="BB370" ca="1">IF(INDIRECT(ADDRESS(3+$AM370,16,,,"var"))&lt;&gt;"Zn",INDIRECT(ADDRESS(3+$AM370,16,,,"var")),NULL)</f>
        <v>0.01</v>
      </c>
      <c r="BC370" s="61" cm="1">
        <f t="array" aca="1" ref="BC370" ca="1">IF(INDIRECT(ADDRESS(3+$AM370,17,,,"var"))&lt;&gt;"&lt;=&gt;",INDIRECT(ADDRESS(3+$AM370,17,,,"var")),NULL)</f>
        <v>0</v>
      </c>
      <c r="BD370" s="61" cm="1">
        <f t="array" aca="1" ref="BD370" ca="1">IF(INDIRECT(ADDRESS(3+$AM370,18,,,"var"))&lt;&gt;"Ti",INDIRECT(ADDRESS(3+$AM370,18,,,"var")),NULL)</f>
        <v>0.05</v>
      </c>
      <c r="BE370" s="64" cm="1">
        <f t="array" aca="1" ref="BE370" ca="1">IF(INDIRECT(ADDRESS(3+$AM370,19,,,"var"))&lt;&gt;"D10",INDIRECT(ADDRESS(3+$AM370,19,,,"var")),NULL)</f>
        <v>29.1</v>
      </c>
      <c r="BF370" s="64" cm="1">
        <f t="array" aca="1" ref="BF370" ca="1">IF(INDIRECT(ADDRESS(3+$AM370,20,,,"var"))&lt;&gt;"D50",INDIRECT(ADDRESS(3+$AM370,20,,,"var")),NULL)</f>
        <v>47</v>
      </c>
      <c r="BG370" s="64" cm="1">
        <f t="array" aca="1" ref="BG370" ca="1">IF(INDIRECT(ADDRESS(3+$AM370,21,,,"var"))&lt;&gt;"D90",INDIRECT(ADDRESS(3+$AM370,21,,,"var")),NULL)</f>
        <v>74.5</v>
      </c>
      <c r="BH370" s="64" cm="1">
        <f t="array" aca="1" ref="BH370" ca="1">IF(INDIRECT(ADDRESS(3+$AM370,22,,,"var"))&lt;&gt;"Carney Funnel (s/50g)",INDIRECT(ADDRESS(3+$AM370,22,,,"var")),NULL)</f>
        <v>16</v>
      </c>
      <c r="BI370" s="64" cm="1">
        <f t="array" aca="1" ref="BI370" ca="1">IF(INDIRECT(ADDRESS(3+$AM370,23,,,"var"))&lt;&gt;"Schuttdichte",INDIRECT(ADDRESS(3+$AM370,23,,,"var")),NULL)</f>
        <v>1.28</v>
      </c>
      <c r="BJ370" s="64" cm="1">
        <f t="array" aca="1" ref="BJ370" ca="1">IF(INDIRECT(ADDRESS(3+$AM370,24,,,"var"))&lt;&gt;"Klopfdichte",INDIRECT(ADDRESS(3+$AM370,24,,,"var")),NULL)</f>
        <v>1.61</v>
      </c>
      <c r="BK370" s="81" t="s">
        <v>108</v>
      </c>
      <c r="BM370" s="65"/>
      <c r="BO370"/>
    </row>
    <row r="371" spans="1:67">
      <c r="A371" s="6">
        <v>4</v>
      </c>
      <c r="B371" s="81">
        <v>58</v>
      </c>
      <c r="C371" s="28" t="str">
        <f>var!Z$3</f>
        <v>Concept Laser m2</v>
      </c>
      <c r="D371" s="66" t="str">
        <f>var!AG$3</f>
        <v>Concept Laser parameter dev.</v>
      </c>
      <c r="E371" s="6">
        <v>325</v>
      </c>
      <c r="F371" s="6">
        <v>1400</v>
      </c>
      <c r="G371" s="6">
        <v>60</v>
      </c>
      <c r="H371" s="6">
        <v>0.1</v>
      </c>
      <c r="I371" s="81"/>
      <c r="J371" s="28" t="str">
        <f>var!AD$2</f>
        <v>Density cube</v>
      </c>
      <c r="K371" s="66"/>
      <c r="L371" s="12"/>
      <c r="M371" s="28" t="str">
        <f>var!AF$2</f>
        <v>Stripes</v>
      </c>
      <c r="N371" s="6">
        <v>325</v>
      </c>
      <c r="O371" s="6">
        <v>1400</v>
      </c>
      <c r="P371" s="12"/>
      <c r="Q371" s="6">
        <v>0.05</v>
      </c>
      <c r="R371" s="6">
        <v>110</v>
      </c>
      <c r="S371" s="6">
        <v>5</v>
      </c>
      <c r="T371" s="6">
        <v>1</v>
      </c>
      <c r="U371" s="6">
        <v>79</v>
      </c>
      <c r="V371" s="6">
        <v>0.1</v>
      </c>
      <c r="W371" s="6">
        <v>80</v>
      </c>
      <c r="X371" s="6">
        <v>0.09</v>
      </c>
      <c r="Y371" s="12"/>
      <c r="Z371" s="12"/>
      <c r="AA371" s="12"/>
      <c r="AB371" s="12"/>
      <c r="AC371" s="12"/>
      <c r="AD371" s="12"/>
      <c r="AE371" s="12"/>
      <c r="AF371" s="12"/>
      <c r="AG371" s="6">
        <v>3</v>
      </c>
      <c r="AH371" s="23">
        <f t="shared" si="12"/>
        <v>30.240000000000002</v>
      </c>
      <c r="AI371" s="23">
        <f t="shared" si="13"/>
        <v>38.69047619047619</v>
      </c>
      <c r="AJ371" s="12"/>
      <c r="AK371" s="6"/>
      <c r="AL371" s="28" t="str" cm="1">
        <f t="array" aca="1" ref="AL371" ca="1">IF(INDIRECT(ADDRESS(3+AM371,2,,,"var"))&lt;&gt;"Name of powder",INDIRECT(ADDRESS(3+AM371,2,,,"var")),NULL)</f>
        <v>AlMgty80</v>
      </c>
      <c r="AM371" s="17">
        <v>2</v>
      </c>
      <c r="AN371" s="12">
        <v>3</v>
      </c>
      <c r="AO371" s="61" cm="1">
        <f t="array" aca="1" ref="AO371" ca="1">IF(INDIRECT(ADDRESS(3+$AM371,3,,,"var"))&lt;&gt;"&lt;=&gt;",INDIRECT(ADDRESS(3+$AM371,3,,,"var")),NULL)</f>
        <v>0</v>
      </c>
      <c r="AP371" s="61" cm="1">
        <f t="array" aca="1" ref="AP371" ca="1">IF(INDIRECT(ADDRESS(3+$AM371,4,,,"var"))&lt;&gt;"Si",INDIRECT(ADDRESS(3+$AM371,4,,,"var")),NULL)</f>
        <v>0.09</v>
      </c>
      <c r="AQ371" s="61" t="str" cm="1">
        <f t="array" aca="1" ref="AQ371" ca="1">IF(INDIRECT(ADDRESS(3+$AM371,5,,,"var"))&lt;&gt;"&lt;=&gt;",INDIRECT(ADDRESS(3+$AM371,5,,,"var")),NULL)</f>
        <v>&lt;</v>
      </c>
      <c r="AR371" s="61" cm="1">
        <f t="array" aca="1" ref="AR371" ca="1">IF(INDIRECT(ADDRESS(3+$AM371,6,,,"var"))&lt;&gt;"Fe",INDIRECT(ADDRESS(3+$AM371,6,,,"var")),NULL)</f>
        <v>0.01</v>
      </c>
      <c r="AS371" s="61" t="str" cm="1">
        <f t="array" aca="1" ref="AS371" ca="1">IF(INDIRECT(ADDRESS(3+$AM371,7,,,"var"))&lt;&gt;"&lt;=&gt;",INDIRECT(ADDRESS(3+$AM371,7,,,"var")),NULL)</f>
        <v>&lt;</v>
      </c>
      <c r="AT371" s="61" cm="1">
        <f t="array" aca="1" ref="AT371" ca="1">IF(INDIRECT(ADDRESS(3+$AM371,8,,,"var"))&lt;&gt;"Cu",INDIRECT(ADDRESS(3+$AM371,8,,,"var")),NULL)</f>
        <v>0.01</v>
      </c>
      <c r="AU371" s="61" t="str" cm="1">
        <f t="array" aca="1" ref="AU371" ca="1">IF(INDIRECT(ADDRESS(3+$AM371,9,,,"var"))&lt;&gt;"&lt;=&gt;",INDIRECT(ADDRESS(3+$AM371,9,,,"var")),NULL)</f>
        <v>&lt;</v>
      </c>
      <c r="AV371" s="61" cm="1">
        <f t="array" aca="1" ref="AV371" ca="1">IF(INDIRECT(ADDRESS(3+$AM371,10,,,"var"))&lt;&gt;"Mn",INDIRECT(ADDRESS(3+$AM371,10,,,"var")),NULL)</f>
        <v>0.01</v>
      </c>
      <c r="AW371" s="61" cm="1">
        <f t="array" aca="1" ref="AW371" ca="1">IF(INDIRECT(ADDRESS(3+$AM371,11,,,"var"))&lt;&gt;"&lt;=&gt;",INDIRECT(ADDRESS(3+$AM371,11,,,"var")),NULL)</f>
        <v>0</v>
      </c>
      <c r="AX371" s="61" cm="1">
        <f t="array" aca="1" ref="AX371" ca="1">IF(INDIRECT(ADDRESS(3+$AM371,12,,,"var"))&lt;&gt;"Mg",INDIRECT(ADDRESS(3+$AM371,12,,,"var")),NULL)</f>
        <v>9.1999999999999993</v>
      </c>
      <c r="AY371" s="61" cm="1">
        <f t="array" aca="1" ref="AY371" ca="1">IF(INDIRECT(ADDRESS(3+$AM371,13,,,"var"))&lt;&gt;"&lt;=&gt;",INDIRECT(ADDRESS(3+$AM371,13,,,"var")),NULL)</f>
        <v>0</v>
      </c>
      <c r="AZ371" s="61" cm="1">
        <f t="array" aca="1" ref="AZ371" ca="1">IF(INDIRECT(ADDRESS(3+$AM371,14,,,"var"))&lt;&gt;"Be",INDIRECT(ADDRESS(3+$AM371,14,,,"var")),NULL)</f>
        <v>6.0000000000000001E-3</v>
      </c>
      <c r="BA371" s="61" cm="1">
        <f t="array" aca="1" ref="BA371" ca="1">IF(INDIRECT(ADDRESS(3+$AM371,15,,,"var"))&lt;&gt;"&lt;=&gt;",INDIRECT(ADDRESS(3+$AM371,15,,,"var")),NULL)</f>
        <v>0</v>
      </c>
      <c r="BB371" s="61" cm="1">
        <f t="array" aca="1" ref="BB371" ca="1">IF(INDIRECT(ADDRESS(3+$AM371,16,,,"var"))&lt;&gt;"Zn",INDIRECT(ADDRESS(3+$AM371,16,,,"var")),NULL)</f>
        <v>0.01</v>
      </c>
      <c r="BC371" s="61" cm="1">
        <f t="array" aca="1" ref="BC371" ca="1">IF(INDIRECT(ADDRESS(3+$AM371,17,,,"var"))&lt;&gt;"&lt;=&gt;",INDIRECT(ADDRESS(3+$AM371,17,,,"var")),NULL)</f>
        <v>0</v>
      </c>
      <c r="BD371" s="61" cm="1">
        <f t="array" aca="1" ref="BD371" ca="1">IF(INDIRECT(ADDRESS(3+$AM371,18,,,"var"))&lt;&gt;"Ti",INDIRECT(ADDRESS(3+$AM371,18,,,"var")),NULL)</f>
        <v>0.05</v>
      </c>
      <c r="BE371" s="64" cm="1">
        <f t="array" aca="1" ref="BE371" ca="1">IF(INDIRECT(ADDRESS(3+$AM371,19,,,"var"))&lt;&gt;"D10",INDIRECT(ADDRESS(3+$AM371,19,,,"var")),NULL)</f>
        <v>29.1</v>
      </c>
      <c r="BF371" s="64" cm="1">
        <f t="array" aca="1" ref="BF371" ca="1">IF(INDIRECT(ADDRESS(3+$AM371,20,,,"var"))&lt;&gt;"D50",INDIRECT(ADDRESS(3+$AM371,20,,,"var")),NULL)</f>
        <v>47</v>
      </c>
      <c r="BG371" s="64" cm="1">
        <f t="array" aca="1" ref="BG371" ca="1">IF(INDIRECT(ADDRESS(3+$AM371,21,,,"var"))&lt;&gt;"D90",INDIRECT(ADDRESS(3+$AM371,21,,,"var")),NULL)</f>
        <v>74.5</v>
      </c>
      <c r="BH371" s="64" cm="1">
        <f t="array" aca="1" ref="BH371" ca="1">IF(INDIRECT(ADDRESS(3+$AM371,22,,,"var"))&lt;&gt;"Carney Funnel (s/50g)",INDIRECT(ADDRESS(3+$AM371,22,,,"var")),NULL)</f>
        <v>16</v>
      </c>
      <c r="BI371" s="64" cm="1">
        <f t="array" aca="1" ref="BI371" ca="1">IF(INDIRECT(ADDRESS(3+$AM371,23,,,"var"))&lt;&gt;"Schuttdichte",INDIRECT(ADDRESS(3+$AM371,23,,,"var")),NULL)</f>
        <v>1.28</v>
      </c>
      <c r="BJ371" s="64" cm="1">
        <f t="array" aca="1" ref="BJ371" ca="1">IF(INDIRECT(ADDRESS(3+$AM371,24,,,"var"))&lt;&gt;"Klopfdichte",INDIRECT(ADDRESS(3+$AM371,24,,,"var")),NULL)</f>
        <v>1.61</v>
      </c>
      <c r="BK371" s="81" t="s">
        <v>108</v>
      </c>
      <c r="BM371" s="65"/>
      <c r="BO371"/>
    </row>
    <row r="372" spans="1:67">
      <c r="A372" s="6">
        <v>4</v>
      </c>
      <c r="B372" s="81">
        <v>59</v>
      </c>
      <c r="C372" s="28" t="str">
        <f>var!Z$3</f>
        <v>Concept Laser m2</v>
      </c>
      <c r="D372" s="66" t="str">
        <f>var!AG$3</f>
        <v>Concept Laser parameter dev.</v>
      </c>
      <c r="E372" s="6">
        <v>325</v>
      </c>
      <c r="F372" s="6">
        <v>1400</v>
      </c>
      <c r="G372" s="6">
        <v>60</v>
      </c>
      <c r="H372" s="6">
        <v>0.1</v>
      </c>
      <c r="I372" s="81"/>
      <c r="J372" s="28" t="str">
        <f>var!AD$2</f>
        <v>Density cube</v>
      </c>
      <c r="K372" s="66"/>
      <c r="L372" s="12"/>
      <c r="M372" s="28" t="str">
        <f>var!AF$2</f>
        <v>Stripes</v>
      </c>
      <c r="N372" s="6">
        <v>325</v>
      </c>
      <c r="O372" s="6">
        <v>1400</v>
      </c>
      <c r="P372" s="12"/>
      <c r="Q372" s="6">
        <v>0.05</v>
      </c>
      <c r="R372" s="6">
        <v>110</v>
      </c>
      <c r="S372" s="6">
        <v>5</v>
      </c>
      <c r="T372" s="6">
        <v>1</v>
      </c>
      <c r="U372" s="6">
        <v>79</v>
      </c>
      <c r="V372" s="6">
        <v>0.1</v>
      </c>
      <c r="W372" s="6">
        <v>80</v>
      </c>
      <c r="X372" s="6">
        <v>0.09</v>
      </c>
      <c r="Y372" s="12"/>
      <c r="Z372" s="12"/>
      <c r="AA372" s="12"/>
      <c r="AB372" s="12"/>
      <c r="AC372" s="12"/>
      <c r="AD372" s="12"/>
      <c r="AE372" s="12"/>
      <c r="AF372" s="12"/>
      <c r="AG372" s="6">
        <v>2</v>
      </c>
      <c r="AH372" s="23">
        <f t="shared" si="12"/>
        <v>30.240000000000002</v>
      </c>
      <c r="AI372" s="23">
        <f t="shared" si="13"/>
        <v>38.69047619047619</v>
      </c>
      <c r="AJ372" s="12"/>
      <c r="AK372" s="6"/>
      <c r="AL372" s="28" t="str" cm="1">
        <f t="array" aca="1" ref="AL372" ca="1">IF(INDIRECT(ADDRESS(3+AM372,2,,,"var"))&lt;&gt;"Name of powder",INDIRECT(ADDRESS(3+AM372,2,,,"var")),NULL)</f>
        <v>AlMgty80</v>
      </c>
      <c r="AM372" s="17">
        <v>2</v>
      </c>
      <c r="AN372" s="12">
        <v>3</v>
      </c>
      <c r="AO372" s="61" cm="1">
        <f t="array" aca="1" ref="AO372" ca="1">IF(INDIRECT(ADDRESS(3+$AM372,3,,,"var"))&lt;&gt;"&lt;=&gt;",INDIRECT(ADDRESS(3+$AM372,3,,,"var")),NULL)</f>
        <v>0</v>
      </c>
      <c r="AP372" s="61" cm="1">
        <f t="array" aca="1" ref="AP372" ca="1">IF(INDIRECT(ADDRESS(3+$AM372,4,,,"var"))&lt;&gt;"Si",INDIRECT(ADDRESS(3+$AM372,4,,,"var")),NULL)</f>
        <v>0.09</v>
      </c>
      <c r="AQ372" s="61" t="str" cm="1">
        <f t="array" aca="1" ref="AQ372" ca="1">IF(INDIRECT(ADDRESS(3+$AM372,5,,,"var"))&lt;&gt;"&lt;=&gt;",INDIRECT(ADDRESS(3+$AM372,5,,,"var")),NULL)</f>
        <v>&lt;</v>
      </c>
      <c r="AR372" s="61" cm="1">
        <f t="array" aca="1" ref="AR372" ca="1">IF(INDIRECT(ADDRESS(3+$AM372,6,,,"var"))&lt;&gt;"Fe",INDIRECT(ADDRESS(3+$AM372,6,,,"var")),NULL)</f>
        <v>0.01</v>
      </c>
      <c r="AS372" s="61" t="str" cm="1">
        <f t="array" aca="1" ref="AS372" ca="1">IF(INDIRECT(ADDRESS(3+$AM372,7,,,"var"))&lt;&gt;"&lt;=&gt;",INDIRECT(ADDRESS(3+$AM372,7,,,"var")),NULL)</f>
        <v>&lt;</v>
      </c>
      <c r="AT372" s="61" cm="1">
        <f t="array" aca="1" ref="AT372" ca="1">IF(INDIRECT(ADDRESS(3+$AM372,8,,,"var"))&lt;&gt;"Cu",INDIRECT(ADDRESS(3+$AM372,8,,,"var")),NULL)</f>
        <v>0.01</v>
      </c>
      <c r="AU372" s="61" t="str" cm="1">
        <f t="array" aca="1" ref="AU372" ca="1">IF(INDIRECT(ADDRESS(3+$AM372,9,,,"var"))&lt;&gt;"&lt;=&gt;",INDIRECT(ADDRESS(3+$AM372,9,,,"var")),NULL)</f>
        <v>&lt;</v>
      </c>
      <c r="AV372" s="61" cm="1">
        <f t="array" aca="1" ref="AV372" ca="1">IF(INDIRECT(ADDRESS(3+$AM372,10,,,"var"))&lt;&gt;"Mn",INDIRECT(ADDRESS(3+$AM372,10,,,"var")),NULL)</f>
        <v>0.01</v>
      </c>
      <c r="AW372" s="61" cm="1">
        <f t="array" aca="1" ref="AW372" ca="1">IF(INDIRECT(ADDRESS(3+$AM372,11,,,"var"))&lt;&gt;"&lt;=&gt;",INDIRECT(ADDRESS(3+$AM372,11,,,"var")),NULL)</f>
        <v>0</v>
      </c>
      <c r="AX372" s="61" cm="1">
        <f t="array" aca="1" ref="AX372" ca="1">IF(INDIRECT(ADDRESS(3+$AM372,12,,,"var"))&lt;&gt;"Mg",INDIRECT(ADDRESS(3+$AM372,12,,,"var")),NULL)</f>
        <v>9.1999999999999993</v>
      </c>
      <c r="AY372" s="61" cm="1">
        <f t="array" aca="1" ref="AY372" ca="1">IF(INDIRECT(ADDRESS(3+$AM372,13,,,"var"))&lt;&gt;"&lt;=&gt;",INDIRECT(ADDRESS(3+$AM372,13,,,"var")),NULL)</f>
        <v>0</v>
      </c>
      <c r="AZ372" s="61" cm="1">
        <f t="array" aca="1" ref="AZ372" ca="1">IF(INDIRECT(ADDRESS(3+$AM372,14,,,"var"))&lt;&gt;"Be",INDIRECT(ADDRESS(3+$AM372,14,,,"var")),NULL)</f>
        <v>6.0000000000000001E-3</v>
      </c>
      <c r="BA372" s="61" cm="1">
        <f t="array" aca="1" ref="BA372" ca="1">IF(INDIRECT(ADDRESS(3+$AM372,15,,,"var"))&lt;&gt;"&lt;=&gt;",INDIRECT(ADDRESS(3+$AM372,15,,,"var")),NULL)</f>
        <v>0</v>
      </c>
      <c r="BB372" s="61" cm="1">
        <f t="array" aca="1" ref="BB372" ca="1">IF(INDIRECT(ADDRESS(3+$AM372,16,,,"var"))&lt;&gt;"Zn",INDIRECT(ADDRESS(3+$AM372,16,,,"var")),NULL)</f>
        <v>0.01</v>
      </c>
      <c r="BC372" s="61" cm="1">
        <f t="array" aca="1" ref="BC372" ca="1">IF(INDIRECT(ADDRESS(3+$AM372,17,,,"var"))&lt;&gt;"&lt;=&gt;",INDIRECT(ADDRESS(3+$AM372,17,,,"var")),NULL)</f>
        <v>0</v>
      </c>
      <c r="BD372" s="61" cm="1">
        <f t="array" aca="1" ref="BD372" ca="1">IF(INDIRECT(ADDRESS(3+$AM372,18,,,"var"))&lt;&gt;"Ti",INDIRECT(ADDRESS(3+$AM372,18,,,"var")),NULL)</f>
        <v>0.05</v>
      </c>
      <c r="BE372" s="64" cm="1">
        <f t="array" aca="1" ref="BE372" ca="1">IF(INDIRECT(ADDRESS(3+$AM372,19,,,"var"))&lt;&gt;"D10",INDIRECT(ADDRESS(3+$AM372,19,,,"var")),NULL)</f>
        <v>29.1</v>
      </c>
      <c r="BF372" s="64" cm="1">
        <f t="array" aca="1" ref="BF372" ca="1">IF(INDIRECT(ADDRESS(3+$AM372,20,,,"var"))&lt;&gt;"D50",INDIRECT(ADDRESS(3+$AM372,20,,,"var")),NULL)</f>
        <v>47</v>
      </c>
      <c r="BG372" s="64" cm="1">
        <f t="array" aca="1" ref="BG372" ca="1">IF(INDIRECT(ADDRESS(3+$AM372,21,,,"var"))&lt;&gt;"D90",INDIRECT(ADDRESS(3+$AM372,21,,,"var")),NULL)</f>
        <v>74.5</v>
      </c>
      <c r="BH372" s="64" cm="1">
        <f t="array" aca="1" ref="BH372" ca="1">IF(INDIRECT(ADDRESS(3+$AM372,22,,,"var"))&lt;&gt;"Carney Funnel (s/50g)",INDIRECT(ADDRESS(3+$AM372,22,,,"var")),NULL)</f>
        <v>16</v>
      </c>
      <c r="BI372" s="64" cm="1">
        <f t="array" aca="1" ref="BI372" ca="1">IF(INDIRECT(ADDRESS(3+$AM372,23,,,"var"))&lt;&gt;"Schuttdichte",INDIRECT(ADDRESS(3+$AM372,23,,,"var")),NULL)</f>
        <v>1.28</v>
      </c>
      <c r="BJ372" s="64" cm="1">
        <f t="array" aca="1" ref="BJ372" ca="1">IF(INDIRECT(ADDRESS(3+$AM372,24,,,"var"))&lt;&gt;"Klopfdichte",INDIRECT(ADDRESS(3+$AM372,24,,,"var")),NULL)</f>
        <v>1.61</v>
      </c>
      <c r="BK372" s="81" t="s">
        <v>108</v>
      </c>
      <c r="BM372" s="65"/>
      <c r="BO372"/>
    </row>
    <row r="373" spans="1:67">
      <c r="A373" s="6">
        <v>4</v>
      </c>
      <c r="B373" s="81">
        <v>60</v>
      </c>
      <c r="C373" s="81" t="str">
        <f>var!Z$3</f>
        <v>Concept Laser m2</v>
      </c>
      <c r="D373" s="81" t="str">
        <f>var!AG$3</f>
        <v>Concept Laser parameter dev.</v>
      </c>
      <c r="E373" s="6">
        <v>325</v>
      </c>
      <c r="F373" s="6">
        <v>1400</v>
      </c>
      <c r="G373" s="6">
        <v>60</v>
      </c>
      <c r="H373" s="6">
        <v>0.1</v>
      </c>
      <c r="I373" s="81"/>
      <c r="J373" s="81" t="str">
        <f>var!AD$2</f>
        <v>Density cube</v>
      </c>
      <c r="K373" s="81"/>
      <c r="L373" s="12"/>
      <c r="M373" s="81" t="str">
        <f>var!AF$2</f>
        <v>Stripes</v>
      </c>
      <c r="N373" s="6">
        <v>325</v>
      </c>
      <c r="O373" s="6">
        <v>1400</v>
      </c>
      <c r="P373" s="12"/>
      <c r="Q373" s="6">
        <v>0.05</v>
      </c>
      <c r="R373" s="6">
        <v>110</v>
      </c>
      <c r="S373" s="6">
        <v>5</v>
      </c>
      <c r="T373" s="6">
        <v>1</v>
      </c>
      <c r="U373" s="6">
        <v>79</v>
      </c>
      <c r="V373" s="6">
        <v>0.1</v>
      </c>
      <c r="W373" s="6">
        <v>80</v>
      </c>
      <c r="X373" s="6">
        <v>0.09</v>
      </c>
      <c r="Y373" s="12"/>
      <c r="Z373" s="12"/>
      <c r="AA373" s="12"/>
      <c r="AB373" s="12"/>
      <c r="AC373" s="12"/>
      <c r="AD373" s="12"/>
      <c r="AE373" s="12"/>
      <c r="AF373" s="12"/>
      <c r="AG373" s="6">
        <v>1</v>
      </c>
      <c r="AH373" s="81">
        <f t="shared" si="12"/>
        <v>30.240000000000002</v>
      </c>
      <c r="AI373" s="81">
        <f t="shared" si="13"/>
        <v>38.69047619047619</v>
      </c>
      <c r="AJ373" s="12"/>
      <c r="AK373" s="6"/>
      <c r="AL373" s="28" t="str" cm="1">
        <f t="array" aca="1" ref="AL373" ca="1">IF(INDIRECT(ADDRESS(3+AM373,2,,,"var"))&lt;&gt;"Name of powder",INDIRECT(ADDRESS(3+AM373,2,,,"var")),NULL)</f>
        <v>AlMgty80</v>
      </c>
      <c r="AM373" s="17">
        <v>2</v>
      </c>
      <c r="AN373" s="12">
        <v>3</v>
      </c>
      <c r="AO373" s="61" cm="1">
        <f t="array" aca="1" ref="AO373" ca="1">IF(INDIRECT(ADDRESS(3+$AM373,3,,,"var"))&lt;&gt;"&lt;=&gt;",INDIRECT(ADDRESS(3+$AM373,3,,,"var")),NULL)</f>
        <v>0</v>
      </c>
      <c r="AP373" s="61" cm="1">
        <f t="array" aca="1" ref="AP373" ca="1">IF(INDIRECT(ADDRESS(3+$AM373,4,,,"var"))&lt;&gt;"Si",INDIRECT(ADDRESS(3+$AM373,4,,,"var")),NULL)</f>
        <v>0.09</v>
      </c>
      <c r="AQ373" s="61" t="str" cm="1">
        <f t="array" aca="1" ref="AQ373" ca="1">IF(INDIRECT(ADDRESS(3+$AM373,5,,,"var"))&lt;&gt;"&lt;=&gt;",INDIRECT(ADDRESS(3+$AM373,5,,,"var")),NULL)</f>
        <v>&lt;</v>
      </c>
      <c r="AR373" s="61" cm="1">
        <f t="array" aca="1" ref="AR373" ca="1">IF(INDIRECT(ADDRESS(3+$AM373,6,,,"var"))&lt;&gt;"Fe",INDIRECT(ADDRESS(3+$AM373,6,,,"var")),NULL)</f>
        <v>0.01</v>
      </c>
      <c r="AS373" s="61" t="str" cm="1">
        <f t="array" aca="1" ref="AS373" ca="1">IF(INDIRECT(ADDRESS(3+$AM373,7,,,"var"))&lt;&gt;"&lt;=&gt;",INDIRECT(ADDRESS(3+$AM373,7,,,"var")),NULL)</f>
        <v>&lt;</v>
      </c>
      <c r="AT373" s="61" cm="1">
        <f t="array" aca="1" ref="AT373" ca="1">IF(INDIRECT(ADDRESS(3+$AM373,8,,,"var"))&lt;&gt;"Cu",INDIRECT(ADDRESS(3+$AM373,8,,,"var")),NULL)</f>
        <v>0.01</v>
      </c>
      <c r="AU373" s="61" t="str" cm="1">
        <f t="array" aca="1" ref="AU373" ca="1">IF(INDIRECT(ADDRESS(3+$AM373,9,,,"var"))&lt;&gt;"&lt;=&gt;",INDIRECT(ADDRESS(3+$AM373,9,,,"var")),NULL)</f>
        <v>&lt;</v>
      </c>
      <c r="AV373" s="61" cm="1">
        <f t="array" aca="1" ref="AV373" ca="1">IF(INDIRECT(ADDRESS(3+$AM373,10,,,"var"))&lt;&gt;"Mn",INDIRECT(ADDRESS(3+$AM373,10,,,"var")),NULL)</f>
        <v>0.01</v>
      </c>
      <c r="AW373" s="61" cm="1">
        <f t="array" aca="1" ref="AW373" ca="1">IF(INDIRECT(ADDRESS(3+$AM373,11,,,"var"))&lt;&gt;"&lt;=&gt;",INDIRECT(ADDRESS(3+$AM373,11,,,"var")),NULL)</f>
        <v>0</v>
      </c>
      <c r="AX373" s="61" cm="1">
        <f t="array" aca="1" ref="AX373" ca="1">IF(INDIRECT(ADDRESS(3+$AM373,12,,,"var"))&lt;&gt;"Mg",INDIRECT(ADDRESS(3+$AM373,12,,,"var")),NULL)</f>
        <v>9.1999999999999993</v>
      </c>
      <c r="AY373" s="61" cm="1">
        <f t="array" aca="1" ref="AY373" ca="1">IF(INDIRECT(ADDRESS(3+$AM373,13,,,"var"))&lt;&gt;"&lt;=&gt;",INDIRECT(ADDRESS(3+$AM373,13,,,"var")),NULL)</f>
        <v>0</v>
      </c>
      <c r="AZ373" s="61" cm="1">
        <f t="array" aca="1" ref="AZ373" ca="1">IF(INDIRECT(ADDRESS(3+$AM373,14,,,"var"))&lt;&gt;"Be",INDIRECT(ADDRESS(3+$AM373,14,,,"var")),NULL)</f>
        <v>6.0000000000000001E-3</v>
      </c>
      <c r="BA373" s="61" cm="1">
        <f t="array" aca="1" ref="BA373" ca="1">IF(INDIRECT(ADDRESS(3+$AM373,15,,,"var"))&lt;&gt;"&lt;=&gt;",INDIRECT(ADDRESS(3+$AM373,15,,,"var")),NULL)</f>
        <v>0</v>
      </c>
      <c r="BB373" s="61" cm="1">
        <f t="array" aca="1" ref="BB373" ca="1">IF(INDIRECT(ADDRESS(3+$AM373,16,,,"var"))&lt;&gt;"Zn",INDIRECT(ADDRESS(3+$AM373,16,,,"var")),NULL)</f>
        <v>0.01</v>
      </c>
      <c r="BC373" s="61" cm="1">
        <f t="array" aca="1" ref="BC373" ca="1">IF(INDIRECT(ADDRESS(3+$AM373,17,,,"var"))&lt;&gt;"&lt;=&gt;",INDIRECT(ADDRESS(3+$AM373,17,,,"var")),NULL)</f>
        <v>0</v>
      </c>
      <c r="BD373" s="61" cm="1">
        <f t="array" aca="1" ref="BD373" ca="1">IF(INDIRECT(ADDRESS(3+$AM373,18,,,"var"))&lt;&gt;"Ti",INDIRECT(ADDRESS(3+$AM373,18,,,"var")),NULL)</f>
        <v>0.05</v>
      </c>
      <c r="BE373" s="64" cm="1">
        <f t="array" aca="1" ref="BE373" ca="1">IF(INDIRECT(ADDRESS(3+$AM373,19,,,"var"))&lt;&gt;"D10",INDIRECT(ADDRESS(3+$AM373,19,,,"var")),NULL)</f>
        <v>29.1</v>
      </c>
      <c r="BF373" s="64" cm="1">
        <f t="array" aca="1" ref="BF373" ca="1">IF(INDIRECT(ADDRESS(3+$AM373,20,,,"var"))&lt;&gt;"D50",INDIRECT(ADDRESS(3+$AM373,20,,,"var")),NULL)</f>
        <v>47</v>
      </c>
      <c r="BG373" s="64" cm="1">
        <f t="array" aca="1" ref="BG373" ca="1">IF(INDIRECT(ADDRESS(3+$AM373,21,,,"var"))&lt;&gt;"D90",INDIRECT(ADDRESS(3+$AM373,21,,,"var")),NULL)</f>
        <v>74.5</v>
      </c>
      <c r="BH373" s="64" cm="1">
        <f t="array" aca="1" ref="BH373" ca="1">IF(INDIRECT(ADDRESS(3+$AM373,22,,,"var"))&lt;&gt;"Carney Funnel (s/50g)",INDIRECT(ADDRESS(3+$AM373,22,,,"var")),NULL)</f>
        <v>16</v>
      </c>
      <c r="BI373" s="64" cm="1">
        <f t="array" aca="1" ref="BI373" ca="1">IF(INDIRECT(ADDRESS(3+$AM373,23,,,"var"))&lt;&gt;"Schuttdichte",INDIRECT(ADDRESS(3+$AM373,23,,,"var")),NULL)</f>
        <v>1.28</v>
      </c>
      <c r="BJ373" s="64" cm="1">
        <f t="array" aca="1" ref="BJ373" ca="1">IF(INDIRECT(ADDRESS(3+$AM373,24,,,"var"))&lt;&gt;"Klopfdichte",INDIRECT(ADDRESS(3+$AM373,24,,,"var")),NULL)</f>
        <v>1.61</v>
      </c>
      <c r="BK373" s="81" t="s">
        <v>108</v>
      </c>
      <c r="BM373" s="65"/>
      <c r="BO373"/>
    </row>
    <row r="374" spans="1:67">
      <c r="A374" s="6">
        <v>5</v>
      </c>
      <c r="B374" s="81">
        <v>1</v>
      </c>
      <c r="C374" s="81" t="str">
        <f>var!Z$3</f>
        <v>Concept Laser m2</v>
      </c>
      <c r="D374" s="81" t="str">
        <f>var!AG$3</f>
        <v>Concept Laser parameter dev.</v>
      </c>
      <c r="E374" s="6">
        <v>325</v>
      </c>
      <c r="F374" s="6">
        <v>1400</v>
      </c>
      <c r="G374" s="6">
        <v>60</v>
      </c>
      <c r="H374" s="6">
        <v>0.08</v>
      </c>
      <c r="I374" s="81"/>
      <c r="J374" s="81" t="str">
        <f>var!AD$2</f>
        <v>Density cube</v>
      </c>
      <c r="K374" s="81"/>
      <c r="L374" s="12"/>
      <c r="M374" s="81" t="str">
        <f>var!AF$2</f>
        <v>Stripes</v>
      </c>
      <c r="N374" s="6">
        <v>325</v>
      </c>
      <c r="O374" s="6">
        <v>1400</v>
      </c>
      <c r="P374" s="12"/>
      <c r="Q374" s="6">
        <v>0.05</v>
      </c>
      <c r="R374" s="6">
        <v>110</v>
      </c>
      <c r="S374" s="6">
        <v>5</v>
      </c>
      <c r="T374" s="6">
        <v>1</v>
      </c>
      <c r="U374" s="6">
        <v>79</v>
      </c>
      <c r="V374" s="6">
        <v>0.1</v>
      </c>
      <c r="W374" s="6">
        <v>80</v>
      </c>
      <c r="X374" s="6">
        <v>0.09</v>
      </c>
      <c r="Y374" s="12"/>
      <c r="Z374" s="12"/>
      <c r="AA374" s="12"/>
      <c r="AB374" s="12"/>
      <c r="AC374" s="12"/>
      <c r="AD374" s="12"/>
      <c r="AE374" s="12">
        <v>1.7929999999999999</v>
      </c>
      <c r="AF374" s="12"/>
      <c r="AG374" s="6"/>
      <c r="AH374" s="81">
        <f t="shared" si="12"/>
        <v>24.192</v>
      </c>
      <c r="AI374" s="81">
        <f t="shared" si="13"/>
        <v>48.363095238095241</v>
      </c>
      <c r="AJ374" s="12"/>
      <c r="AK374" s="6">
        <f>100-Tabelle1[[#This Row],[Porositaet Flaeche Bionic polished]]</f>
        <v>98.206999999999994</v>
      </c>
      <c r="AL374" s="28" t="str" cm="1">
        <f t="array" aca="1" ref="AL374" ca="1">IF(INDIRECT(ADDRESS(3+AM374,2,,,"var"))&lt;&gt;"Name of powder",INDIRECT(ADDRESS(3+AM374,2,,,"var")),NULL)</f>
        <v>AlMgty80</v>
      </c>
      <c r="AM374" s="17">
        <v>2</v>
      </c>
      <c r="AN374" s="12">
        <v>4</v>
      </c>
      <c r="AO374" s="61" cm="1">
        <f t="array" aca="1" ref="AO374" ca="1">IF(INDIRECT(ADDRESS(3+$AM374,3,,,"var"))&lt;&gt;"&lt;=&gt;",INDIRECT(ADDRESS(3+$AM374,3,,,"var")),NULL)</f>
        <v>0</v>
      </c>
      <c r="AP374" s="61" cm="1">
        <f t="array" aca="1" ref="AP374" ca="1">IF(INDIRECT(ADDRESS(3+$AM374,4,,,"var"))&lt;&gt;"Si",INDIRECT(ADDRESS(3+$AM374,4,,,"var")),NULL)</f>
        <v>0.09</v>
      </c>
      <c r="AQ374" s="61" t="str" cm="1">
        <f t="array" aca="1" ref="AQ374" ca="1">IF(INDIRECT(ADDRESS(3+$AM374,5,,,"var"))&lt;&gt;"&lt;=&gt;",INDIRECT(ADDRESS(3+$AM374,5,,,"var")),NULL)</f>
        <v>&lt;</v>
      </c>
      <c r="AR374" s="61" cm="1">
        <f t="array" aca="1" ref="AR374" ca="1">IF(INDIRECT(ADDRESS(3+$AM374,6,,,"var"))&lt;&gt;"Fe",INDIRECT(ADDRESS(3+$AM374,6,,,"var")),NULL)</f>
        <v>0.01</v>
      </c>
      <c r="AS374" s="61" t="str" cm="1">
        <f t="array" aca="1" ref="AS374" ca="1">IF(INDIRECT(ADDRESS(3+$AM374,7,,,"var"))&lt;&gt;"&lt;=&gt;",INDIRECT(ADDRESS(3+$AM374,7,,,"var")),NULL)</f>
        <v>&lt;</v>
      </c>
      <c r="AT374" s="61" cm="1">
        <f t="array" aca="1" ref="AT374" ca="1">IF(INDIRECT(ADDRESS(3+$AM374,8,,,"var"))&lt;&gt;"Cu",INDIRECT(ADDRESS(3+$AM374,8,,,"var")),NULL)</f>
        <v>0.01</v>
      </c>
      <c r="AU374" s="61" t="str" cm="1">
        <f t="array" aca="1" ref="AU374" ca="1">IF(INDIRECT(ADDRESS(3+$AM374,9,,,"var"))&lt;&gt;"&lt;=&gt;",INDIRECT(ADDRESS(3+$AM374,9,,,"var")),NULL)</f>
        <v>&lt;</v>
      </c>
      <c r="AV374" s="61" cm="1">
        <f t="array" aca="1" ref="AV374" ca="1">IF(INDIRECT(ADDRESS(3+$AM374,10,,,"var"))&lt;&gt;"Mn",INDIRECT(ADDRESS(3+$AM374,10,,,"var")),NULL)</f>
        <v>0.01</v>
      </c>
      <c r="AW374" s="61" cm="1">
        <f t="array" aca="1" ref="AW374" ca="1">IF(INDIRECT(ADDRESS(3+$AM374,11,,,"var"))&lt;&gt;"&lt;=&gt;",INDIRECT(ADDRESS(3+$AM374,11,,,"var")),NULL)</f>
        <v>0</v>
      </c>
      <c r="AX374" s="61" cm="1">
        <f t="array" aca="1" ref="AX374" ca="1">IF(INDIRECT(ADDRESS(3+$AM374,12,,,"var"))&lt;&gt;"Mg",INDIRECT(ADDRESS(3+$AM374,12,,,"var")),NULL)</f>
        <v>9.1999999999999993</v>
      </c>
      <c r="AY374" s="61" cm="1">
        <f t="array" aca="1" ref="AY374" ca="1">IF(INDIRECT(ADDRESS(3+$AM374,13,,,"var"))&lt;&gt;"&lt;=&gt;",INDIRECT(ADDRESS(3+$AM374,13,,,"var")),NULL)</f>
        <v>0</v>
      </c>
      <c r="AZ374" s="61" cm="1">
        <f t="array" aca="1" ref="AZ374" ca="1">IF(INDIRECT(ADDRESS(3+$AM374,14,,,"var"))&lt;&gt;"Be",INDIRECT(ADDRESS(3+$AM374,14,,,"var")),NULL)</f>
        <v>6.0000000000000001E-3</v>
      </c>
      <c r="BA374" s="61" cm="1">
        <f t="array" aca="1" ref="BA374" ca="1">IF(INDIRECT(ADDRESS(3+$AM374,15,,,"var"))&lt;&gt;"&lt;=&gt;",INDIRECT(ADDRESS(3+$AM374,15,,,"var")),NULL)</f>
        <v>0</v>
      </c>
      <c r="BB374" s="61" cm="1">
        <f t="array" aca="1" ref="BB374" ca="1">IF(INDIRECT(ADDRESS(3+$AM374,16,,,"var"))&lt;&gt;"Zn",INDIRECT(ADDRESS(3+$AM374,16,,,"var")),NULL)</f>
        <v>0.01</v>
      </c>
      <c r="BC374" s="61" cm="1">
        <f t="array" aca="1" ref="BC374" ca="1">IF(INDIRECT(ADDRESS(3+$AM374,17,,,"var"))&lt;&gt;"&lt;=&gt;",INDIRECT(ADDRESS(3+$AM374,17,,,"var")),NULL)</f>
        <v>0</v>
      </c>
      <c r="BD374" s="61" cm="1">
        <f t="array" aca="1" ref="BD374" ca="1">IF(INDIRECT(ADDRESS(3+$AM374,18,,,"var"))&lt;&gt;"Ti",INDIRECT(ADDRESS(3+$AM374,18,,,"var")),NULL)</f>
        <v>0.05</v>
      </c>
      <c r="BE374" s="64" cm="1">
        <f t="array" aca="1" ref="BE374" ca="1">IF(INDIRECT(ADDRESS(3+$AM374,19,,,"var"))&lt;&gt;"D10",INDIRECT(ADDRESS(3+$AM374,19,,,"var")),NULL)</f>
        <v>29.1</v>
      </c>
      <c r="BF374" s="64" cm="1">
        <f t="array" aca="1" ref="BF374" ca="1">IF(INDIRECT(ADDRESS(3+$AM374,20,,,"var"))&lt;&gt;"D50",INDIRECT(ADDRESS(3+$AM374,20,,,"var")),NULL)</f>
        <v>47</v>
      </c>
      <c r="BG374" s="64" cm="1">
        <f t="array" aca="1" ref="BG374" ca="1">IF(INDIRECT(ADDRESS(3+$AM374,21,,,"var"))&lt;&gt;"D90",INDIRECT(ADDRESS(3+$AM374,21,,,"var")),NULL)</f>
        <v>74.5</v>
      </c>
      <c r="BH374" s="64" cm="1">
        <f t="array" aca="1" ref="BH374" ca="1">IF(INDIRECT(ADDRESS(3+$AM374,22,,,"var"))&lt;&gt;"Carney Funnel (s/50g)",INDIRECT(ADDRESS(3+$AM374,22,,,"var")),NULL)</f>
        <v>16</v>
      </c>
      <c r="BI374" s="64" cm="1">
        <f t="array" aca="1" ref="BI374" ca="1">IF(INDIRECT(ADDRESS(3+$AM374,23,,,"var"))&lt;&gt;"Schuttdichte",INDIRECT(ADDRESS(3+$AM374,23,,,"var")),NULL)</f>
        <v>1.28</v>
      </c>
      <c r="BJ374" s="64" cm="1">
        <f t="array" aca="1" ref="BJ374" ca="1">IF(INDIRECT(ADDRESS(3+$AM374,24,,,"var"))&lt;&gt;"Klopfdichte",INDIRECT(ADDRESS(3+$AM374,24,,,"var")),NULL)</f>
        <v>1.61</v>
      </c>
      <c r="BK374" s="81" t="s">
        <v>108</v>
      </c>
      <c r="BM374" s="81"/>
      <c r="BO374"/>
    </row>
    <row r="375" spans="1:67">
      <c r="A375" s="6">
        <v>5</v>
      </c>
      <c r="B375" s="81">
        <v>2</v>
      </c>
      <c r="C375" s="28" t="str">
        <f>var!Z$3</f>
        <v>Concept Laser m2</v>
      </c>
      <c r="D375" s="66" t="str">
        <f>var!AG$3</f>
        <v>Concept Laser parameter dev.</v>
      </c>
      <c r="E375" s="6">
        <v>325</v>
      </c>
      <c r="F375" s="6">
        <v>1400</v>
      </c>
      <c r="G375" s="6">
        <v>60</v>
      </c>
      <c r="H375" s="6">
        <v>0.1</v>
      </c>
      <c r="I375" s="81"/>
      <c r="J375" s="28" t="str">
        <f>var!AD$2</f>
        <v>Density cube</v>
      </c>
      <c r="K375" s="66"/>
      <c r="L375" s="12"/>
      <c r="M375" s="28" t="str">
        <f>var!AF$2</f>
        <v>Stripes</v>
      </c>
      <c r="N375" s="6">
        <v>325</v>
      </c>
      <c r="O375" s="6">
        <v>1400</v>
      </c>
      <c r="P375" s="12"/>
      <c r="Q375" s="6">
        <v>0.05</v>
      </c>
      <c r="R375" s="6">
        <v>110</v>
      </c>
      <c r="S375" s="6">
        <v>5</v>
      </c>
      <c r="T375" s="6">
        <v>1</v>
      </c>
      <c r="U375" s="6">
        <v>79</v>
      </c>
      <c r="V375" s="6">
        <v>0.1</v>
      </c>
      <c r="W375" s="6">
        <v>80</v>
      </c>
      <c r="X375" s="6">
        <v>0.09</v>
      </c>
      <c r="Y375" s="12"/>
      <c r="Z375" s="12"/>
      <c r="AA375" s="12"/>
      <c r="AB375" s="12"/>
      <c r="AC375" s="12"/>
      <c r="AD375" s="12"/>
      <c r="AE375" s="12">
        <v>2.2530000000000001</v>
      </c>
      <c r="AF375" s="12"/>
      <c r="AG375" s="6"/>
      <c r="AH375" s="23">
        <f t="shared" si="12"/>
        <v>30.240000000000002</v>
      </c>
      <c r="AI375" s="23">
        <f t="shared" si="13"/>
        <v>38.69047619047619</v>
      </c>
      <c r="AJ375" s="12"/>
      <c r="AK375" s="6">
        <f>100-Tabelle1[[#This Row],[Porositaet Flaeche Bionic polished]]</f>
        <v>97.747</v>
      </c>
      <c r="AL375" s="28" t="str" cm="1">
        <f t="array" aca="1" ref="AL375" ca="1">IF(INDIRECT(ADDRESS(3+AM375,2,,,"var"))&lt;&gt;"Name of powder",INDIRECT(ADDRESS(3+AM375,2,,,"var")),NULL)</f>
        <v>AlMgty80</v>
      </c>
      <c r="AM375" s="17">
        <v>2</v>
      </c>
      <c r="AN375" s="12">
        <v>4</v>
      </c>
      <c r="AO375" s="61" cm="1">
        <f t="array" aca="1" ref="AO375" ca="1">IF(INDIRECT(ADDRESS(3+$AM375,3,,,"var"))&lt;&gt;"&lt;=&gt;",INDIRECT(ADDRESS(3+$AM375,3,,,"var")),NULL)</f>
        <v>0</v>
      </c>
      <c r="AP375" s="61" cm="1">
        <f t="array" aca="1" ref="AP375" ca="1">IF(INDIRECT(ADDRESS(3+$AM375,4,,,"var"))&lt;&gt;"Si",INDIRECT(ADDRESS(3+$AM375,4,,,"var")),NULL)</f>
        <v>0.09</v>
      </c>
      <c r="AQ375" s="61" t="str" cm="1">
        <f t="array" aca="1" ref="AQ375" ca="1">IF(INDIRECT(ADDRESS(3+$AM375,5,,,"var"))&lt;&gt;"&lt;=&gt;",INDIRECT(ADDRESS(3+$AM375,5,,,"var")),NULL)</f>
        <v>&lt;</v>
      </c>
      <c r="AR375" s="61" cm="1">
        <f t="array" aca="1" ref="AR375" ca="1">IF(INDIRECT(ADDRESS(3+$AM375,6,,,"var"))&lt;&gt;"Fe",INDIRECT(ADDRESS(3+$AM375,6,,,"var")),NULL)</f>
        <v>0.01</v>
      </c>
      <c r="AS375" s="61" t="str" cm="1">
        <f t="array" aca="1" ref="AS375" ca="1">IF(INDIRECT(ADDRESS(3+$AM375,7,,,"var"))&lt;&gt;"&lt;=&gt;",INDIRECT(ADDRESS(3+$AM375,7,,,"var")),NULL)</f>
        <v>&lt;</v>
      </c>
      <c r="AT375" s="61" cm="1">
        <f t="array" aca="1" ref="AT375" ca="1">IF(INDIRECT(ADDRESS(3+$AM375,8,,,"var"))&lt;&gt;"Cu",INDIRECT(ADDRESS(3+$AM375,8,,,"var")),NULL)</f>
        <v>0.01</v>
      </c>
      <c r="AU375" s="61" t="str" cm="1">
        <f t="array" aca="1" ref="AU375" ca="1">IF(INDIRECT(ADDRESS(3+$AM375,9,,,"var"))&lt;&gt;"&lt;=&gt;",INDIRECT(ADDRESS(3+$AM375,9,,,"var")),NULL)</f>
        <v>&lt;</v>
      </c>
      <c r="AV375" s="61" cm="1">
        <f t="array" aca="1" ref="AV375" ca="1">IF(INDIRECT(ADDRESS(3+$AM375,10,,,"var"))&lt;&gt;"Mn",INDIRECT(ADDRESS(3+$AM375,10,,,"var")),NULL)</f>
        <v>0.01</v>
      </c>
      <c r="AW375" s="61" cm="1">
        <f t="array" aca="1" ref="AW375" ca="1">IF(INDIRECT(ADDRESS(3+$AM375,11,,,"var"))&lt;&gt;"&lt;=&gt;",INDIRECT(ADDRESS(3+$AM375,11,,,"var")),NULL)</f>
        <v>0</v>
      </c>
      <c r="AX375" s="61" cm="1">
        <f t="array" aca="1" ref="AX375" ca="1">IF(INDIRECT(ADDRESS(3+$AM375,12,,,"var"))&lt;&gt;"Mg",INDIRECT(ADDRESS(3+$AM375,12,,,"var")),NULL)</f>
        <v>9.1999999999999993</v>
      </c>
      <c r="AY375" s="61" cm="1">
        <f t="array" aca="1" ref="AY375" ca="1">IF(INDIRECT(ADDRESS(3+$AM375,13,,,"var"))&lt;&gt;"&lt;=&gt;",INDIRECT(ADDRESS(3+$AM375,13,,,"var")),NULL)</f>
        <v>0</v>
      </c>
      <c r="AZ375" s="61" cm="1">
        <f t="array" aca="1" ref="AZ375" ca="1">IF(INDIRECT(ADDRESS(3+$AM375,14,,,"var"))&lt;&gt;"Be",INDIRECT(ADDRESS(3+$AM375,14,,,"var")),NULL)</f>
        <v>6.0000000000000001E-3</v>
      </c>
      <c r="BA375" s="61" cm="1">
        <f t="array" aca="1" ref="BA375" ca="1">IF(INDIRECT(ADDRESS(3+$AM375,15,,,"var"))&lt;&gt;"&lt;=&gt;",INDIRECT(ADDRESS(3+$AM375,15,,,"var")),NULL)</f>
        <v>0</v>
      </c>
      <c r="BB375" s="61" cm="1">
        <f t="array" aca="1" ref="BB375" ca="1">IF(INDIRECT(ADDRESS(3+$AM375,16,,,"var"))&lt;&gt;"Zn",INDIRECT(ADDRESS(3+$AM375,16,,,"var")),NULL)</f>
        <v>0.01</v>
      </c>
      <c r="BC375" s="61" cm="1">
        <f t="array" aca="1" ref="BC375" ca="1">IF(INDIRECT(ADDRESS(3+$AM375,17,,,"var"))&lt;&gt;"&lt;=&gt;",INDIRECT(ADDRESS(3+$AM375,17,,,"var")),NULL)</f>
        <v>0</v>
      </c>
      <c r="BD375" s="61" cm="1">
        <f t="array" aca="1" ref="BD375" ca="1">IF(INDIRECT(ADDRESS(3+$AM375,18,,,"var"))&lt;&gt;"Ti",INDIRECT(ADDRESS(3+$AM375,18,,,"var")),NULL)</f>
        <v>0.05</v>
      </c>
      <c r="BE375" s="64" cm="1">
        <f t="array" aca="1" ref="BE375" ca="1">IF(INDIRECT(ADDRESS(3+$AM375,19,,,"var"))&lt;&gt;"D10",INDIRECT(ADDRESS(3+$AM375,19,,,"var")),NULL)</f>
        <v>29.1</v>
      </c>
      <c r="BF375" s="64" cm="1">
        <f t="array" aca="1" ref="BF375" ca="1">IF(INDIRECT(ADDRESS(3+$AM375,20,,,"var"))&lt;&gt;"D50",INDIRECT(ADDRESS(3+$AM375,20,,,"var")),NULL)</f>
        <v>47</v>
      </c>
      <c r="BG375" s="64" cm="1">
        <f t="array" aca="1" ref="BG375" ca="1">IF(INDIRECT(ADDRESS(3+$AM375,21,,,"var"))&lt;&gt;"D90",INDIRECT(ADDRESS(3+$AM375,21,,,"var")),NULL)</f>
        <v>74.5</v>
      </c>
      <c r="BH375" s="64" cm="1">
        <f t="array" aca="1" ref="BH375" ca="1">IF(INDIRECT(ADDRESS(3+$AM375,22,,,"var"))&lt;&gt;"Carney Funnel (s/50g)",INDIRECT(ADDRESS(3+$AM375,22,,,"var")),NULL)</f>
        <v>16</v>
      </c>
      <c r="BI375" s="64" cm="1">
        <f t="array" aca="1" ref="BI375" ca="1">IF(INDIRECT(ADDRESS(3+$AM375,23,,,"var"))&lt;&gt;"Schuttdichte",INDIRECT(ADDRESS(3+$AM375,23,,,"var")),NULL)</f>
        <v>1.28</v>
      </c>
      <c r="BJ375" s="64" cm="1">
        <f t="array" aca="1" ref="BJ375" ca="1">IF(INDIRECT(ADDRESS(3+$AM375,24,,,"var"))&lt;&gt;"Klopfdichte",INDIRECT(ADDRESS(3+$AM375,24,,,"var")),NULL)</f>
        <v>1.61</v>
      </c>
      <c r="BK375" s="81" t="s">
        <v>108</v>
      </c>
      <c r="BM375" s="81"/>
      <c r="BO375"/>
    </row>
    <row r="376" spans="1:67">
      <c r="A376" s="6">
        <v>5</v>
      </c>
      <c r="B376" s="81">
        <v>3</v>
      </c>
      <c r="C376" s="81" t="str">
        <f>var!Z$3</f>
        <v>Concept Laser m2</v>
      </c>
      <c r="D376" s="81" t="str">
        <f>var!AG$3</f>
        <v>Concept Laser parameter dev.</v>
      </c>
      <c r="E376" s="6">
        <v>325</v>
      </c>
      <c r="F376" s="6">
        <v>1400</v>
      </c>
      <c r="G376" s="6">
        <v>60</v>
      </c>
      <c r="H376" s="6">
        <v>0.13</v>
      </c>
      <c r="I376" s="81"/>
      <c r="J376" s="81" t="str">
        <f>var!AD$2</f>
        <v>Density cube</v>
      </c>
      <c r="K376" s="81"/>
      <c r="L376" s="12"/>
      <c r="M376" s="81" t="str">
        <f>var!AF$2</f>
        <v>Stripes</v>
      </c>
      <c r="N376" s="6">
        <v>325</v>
      </c>
      <c r="O376" s="6">
        <v>1400</v>
      </c>
      <c r="P376" s="12"/>
      <c r="Q376" s="6">
        <v>0.05</v>
      </c>
      <c r="R376" s="6">
        <v>110</v>
      </c>
      <c r="S376" s="6">
        <v>5</v>
      </c>
      <c r="T376" s="6">
        <v>1</v>
      </c>
      <c r="U376" s="6">
        <v>79</v>
      </c>
      <c r="V376" s="6">
        <v>0.1</v>
      </c>
      <c r="W376" s="6">
        <v>80</v>
      </c>
      <c r="X376" s="6">
        <v>0.09</v>
      </c>
      <c r="Y376" s="12"/>
      <c r="Z376" s="12"/>
      <c r="AA376" s="12"/>
      <c r="AB376" s="12"/>
      <c r="AC376" s="12"/>
      <c r="AD376" s="12"/>
      <c r="AE376" s="12">
        <v>3.41</v>
      </c>
      <c r="AF376" s="12"/>
      <c r="AG376" s="6"/>
      <c r="AH376" s="81">
        <f t="shared" si="12"/>
        <v>39.311999999999998</v>
      </c>
      <c r="AI376" s="81">
        <f t="shared" si="13"/>
        <v>29.761904761904763</v>
      </c>
      <c r="AJ376" s="12"/>
      <c r="AK376" s="6">
        <f>100-Tabelle1[[#This Row],[Porositaet Flaeche Bionic polished]]</f>
        <v>96.59</v>
      </c>
      <c r="AL376" s="28" t="str" cm="1">
        <f t="array" aca="1" ref="AL376" ca="1">IF(INDIRECT(ADDRESS(3+AM376,2,,,"var"))&lt;&gt;"Name of powder",INDIRECT(ADDRESS(3+AM376,2,,,"var")),NULL)</f>
        <v>AlMgty80</v>
      </c>
      <c r="AM376" s="17">
        <v>2</v>
      </c>
      <c r="AN376" s="12">
        <v>4</v>
      </c>
      <c r="AO376" s="61" cm="1">
        <f t="array" aca="1" ref="AO376" ca="1">IF(INDIRECT(ADDRESS(3+$AM376,3,,,"var"))&lt;&gt;"&lt;=&gt;",INDIRECT(ADDRESS(3+$AM376,3,,,"var")),NULL)</f>
        <v>0</v>
      </c>
      <c r="AP376" s="61" cm="1">
        <f t="array" aca="1" ref="AP376" ca="1">IF(INDIRECT(ADDRESS(3+$AM376,4,,,"var"))&lt;&gt;"Si",INDIRECT(ADDRESS(3+$AM376,4,,,"var")),NULL)</f>
        <v>0.09</v>
      </c>
      <c r="AQ376" s="61" t="str" cm="1">
        <f t="array" aca="1" ref="AQ376" ca="1">IF(INDIRECT(ADDRESS(3+$AM376,5,,,"var"))&lt;&gt;"&lt;=&gt;",INDIRECT(ADDRESS(3+$AM376,5,,,"var")),NULL)</f>
        <v>&lt;</v>
      </c>
      <c r="AR376" s="61" cm="1">
        <f t="array" aca="1" ref="AR376" ca="1">IF(INDIRECT(ADDRESS(3+$AM376,6,,,"var"))&lt;&gt;"Fe",INDIRECT(ADDRESS(3+$AM376,6,,,"var")),NULL)</f>
        <v>0.01</v>
      </c>
      <c r="AS376" s="61" t="str" cm="1">
        <f t="array" aca="1" ref="AS376" ca="1">IF(INDIRECT(ADDRESS(3+$AM376,7,,,"var"))&lt;&gt;"&lt;=&gt;",INDIRECT(ADDRESS(3+$AM376,7,,,"var")),NULL)</f>
        <v>&lt;</v>
      </c>
      <c r="AT376" s="61" cm="1">
        <f t="array" aca="1" ref="AT376" ca="1">IF(INDIRECT(ADDRESS(3+$AM376,8,,,"var"))&lt;&gt;"Cu",INDIRECT(ADDRESS(3+$AM376,8,,,"var")),NULL)</f>
        <v>0.01</v>
      </c>
      <c r="AU376" s="61" t="str" cm="1">
        <f t="array" aca="1" ref="AU376" ca="1">IF(INDIRECT(ADDRESS(3+$AM376,9,,,"var"))&lt;&gt;"&lt;=&gt;",INDIRECT(ADDRESS(3+$AM376,9,,,"var")),NULL)</f>
        <v>&lt;</v>
      </c>
      <c r="AV376" s="61" cm="1">
        <f t="array" aca="1" ref="AV376" ca="1">IF(INDIRECT(ADDRESS(3+$AM376,10,,,"var"))&lt;&gt;"Mn",INDIRECT(ADDRESS(3+$AM376,10,,,"var")),NULL)</f>
        <v>0.01</v>
      </c>
      <c r="AW376" s="61" cm="1">
        <f t="array" aca="1" ref="AW376" ca="1">IF(INDIRECT(ADDRESS(3+$AM376,11,,,"var"))&lt;&gt;"&lt;=&gt;",INDIRECT(ADDRESS(3+$AM376,11,,,"var")),NULL)</f>
        <v>0</v>
      </c>
      <c r="AX376" s="61" cm="1">
        <f t="array" aca="1" ref="AX376" ca="1">IF(INDIRECT(ADDRESS(3+$AM376,12,,,"var"))&lt;&gt;"Mg",INDIRECT(ADDRESS(3+$AM376,12,,,"var")),NULL)</f>
        <v>9.1999999999999993</v>
      </c>
      <c r="AY376" s="61" cm="1">
        <f t="array" aca="1" ref="AY376" ca="1">IF(INDIRECT(ADDRESS(3+$AM376,13,,,"var"))&lt;&gt;"&lt;=&gt;",INDIRECT(ADDRESS(3+$AM376,13,,,"var")),NULL)</f>
        <v>0</v>
      </c>
      <c r="AZ376" s="61" cm="1">
        <f t="array" aca="1" ref="AZ376" ca="1">IF(INDIRECT(ADDRESS(3+$AM376,14,,,"var"))&lt;&gt;"Be",INDIRECT(ADDRESS(3+$AM376,14,,,"var")),NULL)</f>
        <v>6.0000000000000001E-3</v>
      </c>
      <c r="BA376" s="61" cm="1">
        <f t="array" aca="1" ref="BA376" ca="1">IF(INDIRECT(ADDRESS(3+$AM376,15,,,"var"))&lt;&gt;"&lt;=&gt;",INDIRECT(ADDRESS(3+$AM376,15,,,"var")),NULL)</f>
        <v>0</v>
      </c>
      <c r="BB376" s="61" cm="1">
        <f t="array" aca="1" ref="BB376" ca="1">IF(INDIRECT(ADDRESS(3+$AM376,16,,,"var"))&lt;&gt;"Zn",INDIRECT(ADDRESS(3+$AM376,16,,,"var")),NULL)</f>
        <v>0.01</v>
      </c>
      <c r="BC376" s="61" cm="1">
        <f t="array" aca="1" ref="BC376" ca="1">IF(INDIRECT(ADDRESS(3+$AM376,17,,,"var"))&lt;&gt;"&lt;=&gt;",INDIRECT(ADDRESS(3+$AM376,17,,,"var")),NULL)</f>
        <v>0</v>
      </c>
      <c r="BD376" s="61" cm="1">
        <f t="array" aca="1" ref="BD376" ca="1">IF(INDIRECT(ADDRESS(3+$AM376,18,,,"var"))&lt;&gt;"Ti",INDIRECT(ADDRESS(3+$AM376,18,,,"var")),NULL)</f>
        <v>0.05</v>
      </c>
      <c r="BE376" s="64" cm="1">
        <f t="array" aca="1" ref="BE376" ca="1">IF(INDIRECT(ADDRESS(3+$AM376,19,,,"var"))&lt;&gt;"D10",INDIRECT(ADDRESS(3+$AM376,19,,,"var")),NULL)</f>
        <v>29.1</v>
      </c>
      <c r="BF376" s="64" cm="1">
        <f t="array" aca="1" ref="BF376" ca="1">IF(INDIRECT(ADDRESS(3+$AM376,20,,,"var"))&lt;&gt;"D50",INDIRECT(ADDRESS(3+$AM376,20,,,"var")),NULL)</f>
        <v>47</v>
      </c>
      <c r="BG376" s="64" cm="1">
        <f t="array" aca="1" ref="BG376" ca="1">IF(INDIRECT(ADDRESS(3+$AM376,21,,,"var"))&lt;&gt;"D90",INDIRECT(ADDRESS(3+$AM376,21,,,"var")),NULL)</f>
        <v>74.5</v>
      </c>
      <c r="BH376" s="64" cm="1">
        <f t="array" aca="1" ref="BH376" ca="1">IF(INDIRECT(ADDRESS(3+$AM376,22,,,"var"))&lt;&gt;"Carney Funnel (s/50g)",INDIRECT(ADDRESS(3+$AM376,22,,,"var")),NULL)</f>
        <v>16</v>
      </c>
      <c r="BI376" s="64" cm="1">
        <f t="array" aca="1" ref="BI376" ca="1">IF(INDIRECT(ADDRESS(3+$AM376,23,,,"var"))&lt;&gt;"Schuttdichte",INDIRECT(ADDRESS(3+$AM376,23,,,"var")),NULL)</f>
        <v>1.28</v>
      </c>
      <c r="BJ376" s="64" cm="1">
        <f t="array" aca="1" ref="BJ376" ca="1">IF(INDIRECT(ADDRESS(3+$AM376,24,,,"var"))&lt;&gt;"Klopfdichte",INDIRECT(ADDRESS(3+$AM376,24,,,"var")),NULL)</f>
        <v>1.61</v>
      </c>
      <c r="BK376" s="81" t="s">
        <v>108</v>
      </c>
      <c r="BM376" s="65"/>
      <c r="BO376"/>
    </row>
    <row r="377" spans="1:67">
      <c r="A377" s="6">
        <v>5</v>
      </c>
      <c r="B377" s="81">
        <v>4</v>
      </c>
      <c r="C377" s="81" t="str">
        <f>var!Z$3</f>
        <v>Concept Laser m2</v>
      </c>
      <c r="D377" s="81" t="str">
        <f>var!AG$3</f>
        <v>Concept Laser parameter dev.</v>
      </c>
      <c r="E377" s="6">
        <v>325</v>
      </c>
      <c r="F377" s="6">
        <v>1600</v>
      </c>
      <c r="G377" s="6">
        <v>60</v>
      </c>
      <c r="H377" s="6">
        <v>0.08</v>
      </c>
      <c r="I377" s="81"/>
      <c r="J377" s="81" t="str">
        <f>var!AD$2</f>
        <v>Density cube</v>
      </c>
      <c r="K377" s="81"/>
      <c r="L377" s="12"/>
      <c r="M377" s="81" t="str">
        <f>var!AF$2</f>
        <v>Stripes</v>
      </c>
      <c r="N377" s="6">
        <v>325</v>
      </c>
      <c r="O377" s="6">
        <v>1600</v>
      </c>
      <c r="P377" s="12"/>
      <c r="Q377" s="6">
        <v>0.1</v>
      </c>
      <c r="R377" s="6">
        <v>110</v>
      </c>
      <c r="S377" s="6">
        <v>5</v>
      </c>
      <c r="T377" s="6">
        <v>1</v>
      </c>
      <c r="U377" s="6">
        <v>79</v>
      </c>
      <c r="V377" s="6">
        <v>0.1</v>
      </c>
      <c r="W377" s="6">
        <v>80</v>
      </c>
      <c r="X377" s="6">
        <v>0.09</v>
      </c>
      <c r="Y377" s="12"/>
      <c r="Z377" s="12"/>
      <c r="AA377" s="12"/>
      <c r="AB377" s="12"/>
      <c r="AC377" s="12"/>
      <c r="AD377" s="12"/>
      <c r="AE377" s="12">
        <v>2.1539999999999999</v>
      </c>
      <c r="AF377" s="12"/>
      <c r="AG377" s="6"/>
      <c r="AH377" s="81">
        <f t="shared" si="12"/>
        <v>27.648</v>
      </c>
      <c r="AI377" s="81">
        <f t="shared" si="13"/>
        <v>42.317708333333336</v>
      </c>
      <c r="AJ377" s="12"/>
      <c r="AK377" s="6">
        <f>100-Tabelle1[[#This Row],[Porositaet Flaeche Bionic polished]]</f>
        <v>97.846000000000004</v>
      </c>
      <c r="AL377" s="28" t="str" cm="1">
        <f t="array" aca="1" ref="AL377" ca="1">IF(INDIRECT(ADDRESS(3+AM377,2,,,"var"))&lt;&gt;"Name of powder",INDIRECT(ADDRESS(3+AM377,2,,,"var")),NULL)</f>
        <v>AlMgty80</v>
      </c>
      <c r="AM377" s="17">
        <v>2</v>
      </c>
      <c r="AN377" s="12">
        <v>4</v>
      </c>
      <c r="AO377" s="61" cm="1">
        <f t="array" aca="1" ref="AO377" ca="1">IF(INDIRECT(ADDRESS(3+$AM377,3,,,"var"))&lt;&gt;"&lt;=&gt;",INDIRECT(ADDRESS(3+$AM377,3,,,"var")),NULL)</f>
        <v>0</v>
      </c>
      <c r="AP377" s="61" cm="1">
        <f t="array" aca="1" ref="AP377" ca="1">IF(INDIRECT(ADDRESS(3+$AM377,4,,,"var"))&lt;&gt;"Si",INDIRECT(ADDRESS(3+$AM377,4,,,"var")),NULL)</f>
        <v>0.09</v>
      </c>
      <c r="AQ377" s="61" t="str" cm="1">
        <f t="array" aca="1" ref="AQ377" ca="1">IF(INDIRECT(ADDRESS(3+$AM377,5,,,"var"))&lt;&gt;"&lt;=&gt;",INDIRECT(ADDRESS(3+$AM377,5,,,"var")),NULL)</f>
        <v>&lt;</v>
      </c>
      <c r="AR377" s="61" cm="1">
        <f t="array" aca="1" ref="AR377" ca="1">IF(INDIRECT(ADDRESS(3+$AM377,6,,,"var"))&lt;&gt;"Fe",INDIRECT(ADDRESS(3+$AM377,6,,,"var")),NULL)</f>
        <v>0.01</v>
      </c>
      <c r="AS377" s="61" t="str" cm="1">
        <f t="array" aca="1" ref="AS377" ca="1">IF(INDIRECT(ADDRESS(3+$AM377,7,,,"var"))&lt;&gt;"&lt;=&gt;",INDIRECT(ADDRESS(3+$AM377,7,,,"var")),NULL)</f>
        <v>&lt;</v>
      </c>
      <c r="AT377" s="61" cm="1">
        <f t="array" aca="1" ref="AT377" ca="1">IF(INDIRECT(ADDRESS(3+$AM377,8,,,"var"))&lt;&gt;"Cu",INDIRECT(ADDRESS(3+$AM377,8,,,"var")),NULL)</f>
        <v>0.01</v>
      </c>
      <c r="AU377" s="61" t="str" cm="1">
        <f t="array" aca="1" ref="AU377" ca="1">IF(INDIRECT(ADDRESS(3+$AM377,9,,,"var"))&lt;&gt;"&lt;=&gt;",INDIRECT(ADDRESS(3+$AM377,9,,,"var")),NULL)</f>
        <v>&lt;</v>
      </c>
      <c r="AV377" s="61" cm="1">
        <f t="array" aca="1" ref="AV377" ca="1">IF(INDIRECT(ADDRESS(3+$AM377,10,,,"var"))&lt;&gt;"Mn",INDIRECT(ADDRESS(3+$AM377,10,,,"var")),NULL)</f>
        <v>0.01</v>
      </c>
      <c r="AW377" s="61" cm="1">
        <f t="array" aca="1" ref="AW377" ca="1">IF(INDIRECT(ADDRESS(3+$AM377,11,,,"var"))&lt;&gt;"&lt;=&gt;",INDIRECT(ADDRESS(3+$AM377,11,,,"var")),NULL)</f>
        <v>0</v>
      </c>
      <c r="AX377" s="61" cm="1">
        <f t="array" aca="1" ref="AX377" ca="1">IF(INDIRECT(ADDRESS(3+$AM377,12,,,"var"))&lt;&gt;"Mg",INDIRECT(ADDRESS(3+$AM377,12,,,"var")),NULL)</f>
        <v>9.1999999999999993</v>
      </c>
      <c r="AY377" s="61" cm="1">
        <f t="array" aca="1" ref="AY377" ca="1">IF(INDIRECT(ADDRESS(3+$AM377,13,,,"var"))&lt;&gt;"&lt;=&gt;",INDIRECT(ADDRESS(3+$AM377,13,,,"var")),NULL)</f>
        <v>0</v>
      </c>
      <c r="AZ377" s="61" cm="1">
        <f t="array" aca="1" ref="AZ377" ca="1">IF(INDIRECT(ADDRESS(3+$AM377,14,,,"var"))&lt;&gt;"Be",INDIRECT(ADDRESS(3+$AM377,14,,,"var")),NULL)</f>
        <v>6.0000000000000001E-3</v>
      </c>
      <c r="BA377" s="61" cm="1">
        <f t="array" aca="1" ref="BA377" ca="1">IF(INDIRECT(ADDRESS(3+$AM377,15,,,"var"))&lt;&gt;"&lt;=&gt;",INDIRECT(ADDRESS(3+$AM377,15,,,"var")),NULL)</f>
        <v>0</v>
      </c>
      <c r="BB377" s="61" cm="1">
        <f t="array" aca="1" ref="BB377" ca="1">IF(INDIRECT(ADDRESS(3+$AM377,16,,,"var"))&lt;&gt;"Zn",INDIRECT(ADDRESS(3+$AM377,16,,,"var")),NULL)</f>
        <v>0.01</v>
      </c>
      <c r="BC377" s="61" cm="1">
        <f t="array" aca="1" ref="BC377" ca="1">IF(INDIRECT(ADDRESS(3+$AM377,17,,,"var"))&lt;&gt;"&lt;=&gt;",INDIRECT(ADDRESS(3+$AM377,17,,,"var")),NULL)</f>
        <v>0</v>
      </c>
      <c r="BD377" s="61" cm="1">
        <f t="array" aca="1" ref="BD377" ca="1">IF(INDIRECT(ADDRESS(3+$AM377,18,,,"var"))&lt;&gt;"Ti",INDIRECT(ADDRESS(3+$AM377,18,,,"var")),NULL)</f>
        <v>0.05</v>
      </c>
      <c r="BE377" s="64" cm="1">
        <f t="array" aca="1" ref="BE377" ca="1">IF(INDIRECT(ADDRESS(3+$AM377,19,,,"var"))&lt;&gt;"D10",INDIRECT(ADDRESS(3+$AM377,19,,,"var")),NULL)</f>
        <v>29.1</v>
      </c>
      <c r="BF377" s="64" cm="1">
        <f t="array" aca="1" ref="BF377" ca="1">IF(INDIRECT(ADDRESS(3+$AM377,20,,,"var"))&lt;&gt;"D50",INDIRECT(ADDRESS(3+$AM377,20,,,"var")),NULL)</f>
        <v>47</v>
      </c>
      <c r="BG377" s="64" cm="1">
        <f t="array" aca="1" ref="BG377" ca="1">IF(INDIRECT(ADDRESS(3+$AM377,21,,,"var"))&lt;&gt;"D90",INDIRECT(ADDRESS(3+$AM377,21,,,"var")),NULL)</f>
        <v>74.5</v>
      </c>
      <c r="BH377" s="64" cm="1">
        <f t="array" aca="1" ref="BH377" ca="1">IF(INDIRECT(ADDRESS(3+$AM377,22,,,"var"))&lt;&gt;"Carney Funnel (s/50g)",INDIRECT(ADDRESS(3+$AM377,22,,,"var")),NULL)</f>
        <v>16</v>
      </c>
      <c r="BI377" s="64" cm="1">
        <f t="array" aca="1" ref="BI377" ca="1">IF(INDIRECT(ADDRESS(3+$AM377,23,,,"var"))&lt;&gt;"Schuttdichte",INDIRECT(ADDRESS(3+$AM377,23,,,"var")),NULL)</f>
        <v>1.28</v>
      </c>
      <c r="BJ377" s="64" cm="1">
        <f t="array" aca="1" ref="BJ377" ca="1">IF(INDIRECT(ADDRESS(3+$AM377,24,,,"var"))&lt;&gt;"Klopfdichte",INDIRECT(ADDRESS(3+$AM377,24,,,"var")),NULL)</f>
        <v>1.61</v>
      </c>
      <c r="BK377" s="81" t="s">
        <v>108</v>
      </c>
      <c r="BM377" s="81"/>
      <c r="BO377"/>
    </row>
    <row r="378" spans="1:67">
      <c r="A378" s="6">
        <v>5</v>
      </c>
      <c r="B378" s="81">
        <v>5</v>
      </c>
      <c r="C378" s="81" t="str">
        <f>var!Z$3</f>
        <v>Concept Laser m2</v>
      </c>
      <c r="D378" s="81" t="str">
        <f>var!AG$3</f>
        <v>Concept Laser parameter dev.</v>
      </c>
      <c r="E378" s="6">
        <v>325</v>
      </c>
      <c r="F378" s="6">
        <v>1400</v>
      </c>
      <c r="G378" s="6">
        <v>60</v>
      </c>
      <c r="H378" s="6">
        <v>0.08</v>
      </c>
      <c r="I378" s="81"/>
      <c r="J378" s="81" t="str">
        <f>var!AD$2</f>
        <v>Density cube</v>
      </c>
      <c r="K378" s="81"/>
      <c r="L378" s="12"/>
      <c r="M378" s="81" t="str">
        <f>var!AF$2</f>
        <v>Stripes</v>
      </c>
      <c r="N378" s="6">
        <v>325</v>
      </c>
      <c r="O378" s="6">
        <v>1400</v>
      </c>
      <c r="P378" s="12"/>
      <c r="Q378" s="6">
        <v>0.1</v>
      </c>
      <c r="R378" s="6">
        <v>110</v>
      </c>
      <c r="S378" s="6">
        <v>5</v>
      </c>
      <c r="T378" s="6">
        <v>1</v>
      </c>
      <c r="U378" s="6">
        <v>79</v>
      </c>
      <c r="V378" s="6">
        <v>0.1</v>
      </c>
      <c r="W378" s="6">
        <v>80</v>
      </c>
      <c r="X378" s="6">
        <v>0.09</v>
      </c>
      <c r="Y378" s="12"/>
      <c r="Z378" s="12"/>
      <c r="AA378" s="12"/>
      <c r="AB378" s="12"/>
      <c r="AC378" s="12"/>
      <c r="AD378" s="12"/>
      <c r="AE378" s="12">
        <v>1.7170000000000001</v>
      </c>
      <c r="AF378" s="12"/>
      <c r="AG378" s="6"/>
      <c r="AH378" s="81">
        <f t="shared" si="12"/>
        <v>24.192</v>
      </c>
      <c r="AI378" s="81">
        <f t="shared" si="13"/>
        <v>48.363095238095241</v>
      </c>
      <c r="AJ378" s="12"/>
      <c r="AK378" s="6">
        <f>100-Tabelle1[[#This Row],[Porositaet Flaeche Bionic polished]]</f>
        <v>98.283000000000001</v>
      </c>
      <c r="AL378" s="28" t="str" cm="1">
        <f t="array" aca="1" ref="AL378" ca="1">IF(INDIRECT(ADDRESS(3+AM378,2,,,"var"))&lt;&gt;"Name of powder",INDIRECT(ADDRESS(3+AM378,2,,,"var")),NULL)</f>
        <v>AlMgty80</v>
      </c>
      <c r="AM378" s="17">
        <v>2</v>
      </c>
      <c r="AN378" s="12">
        <v>4</v>
      </c>
      <c r="AO378" s="61" cm="1">
        <f t="array" aca="1" ref="AO378" ca="1">IF(INDIRECT(ADDRESS(3+$AM378,3,,,"var"))&lt;&gt;"&lt;=&gt;",INDIRECT(ADDRESS(3+$AM378,3,,,"var")),NULL)</f>
        <v>0</v>
      </c>
      <c r="AP378" s="61" cm="1">
        <f t="array" aca="1" ref="AP378" ca="1">IF(INDIRECT(ADDRESS(3+$AM378,4,,,"var"))&lt;&gt;"Si",INDIRECT(ADDRESS(3+$AM378,4,,,"var")),NULL)</f>
        <v>0.09</v>
      </c>
      <c r="AQ378" s="61" t="str" cm="1">
        <f t="array" aca="1" ref="AQ378" ca="1">IF(INDIRECT(ADDRESS(3+$AM378,5,,,"var"))&lt;&gt;"&lt;=&gt;",INDIRECT(ADDRESS(3+$AM378,5,,,"var")),NULL)</f>
        <v>&lt;</v>
      </c>
      <c r="AR378" s="61" cm="1">
        <f t="array" aca="1" ref="AR378" ca="1">IF(INDIRECT(ADDRESS(3+$AM378,6,,,"var"))&lt;&gt;"Fe",INDIRECT(ADDRESS(3+$AM378,6,,,"var")),NULL)</f>
        <v>0.01</v>
      </c>
      <c r="AS378" s="61" t="str" cm="1">
        <f t="array" aca="1" ref="AS378" ca="1">IF(INDIRECT(ADDRESS(3+$AM378,7,,,"var"))&lt;&gt;"&lt;=&gt;",INDIRECT(ADDRESS(3+$AM378,7,,,"var")),NULL)</f>
        <v>&lt;</v>
      </c>
      <c r="AT378" s="61" cm="1">
        <f t="array" aca="1" ref="AT378" ca="1">IF(INDIRECT(ADDRESS(3+$AM378,8,,,"var"))&lt;&gt;"Cu",INDIRECT(ADDRESS(3+$AM378,8,,,"var")),NULL)</f>
        <v>0.01</v>
      </c>
      <c r="AU378" s="61" t="str" cm="1">
        <f t="array" aca="1" ref="AU378" ca="1">IF(INDIRECT(ADDRESS(3+$AM378,9,,,"var"))&lt;&gt;"&lt;=&gt;",INDIRECT(ADDRESS(3+$AM378,9,,,"var")),NULL)</f>
        <v>&lt;</v>
      </c>
      <c r="AV378" s="61" cm="1">
        <f t="array" aca="1" ref="AV378" ca="1">IF(INDIRECT(ADDRESS(3+$AM378,10,,,"var"))&lt;&gt;"Mn",INDIRECT(ADDRESS(3+$AM378,10,,,"var")),NULL)</f>
        <v>0.01</v>
      </c>
      <c r="AW378" s="61" cm="1">
        <f t="array" aca="1" ref="AW378" ca="1">IF(INDIRECT(ADDRESS(3+$AM378,11,,,"var"))&lt;&gt;"&lt;=&gt;",INDIRECT(ADDRESS(3+$AM378,11,,,"var")),NULL)</f>
        <v>0</v>
      </c>
      <c r="AX378" s="61" cm="1">
        <f t="array" aca="1" ref="AX378" ca="1">IF(INDIRECT(ADDRESS(3+$AM378,12,,,"var"))&lt;&gt;"Mg",INDIRECT(ADDRESS(3+$AM378,12,,,"var")),NULL)</f>
        <v>9.1999999999999993</v>
      </c>
      <c r="AY378" s="61" cm="1">
        <f t="array" aca="1" ref="AY378" ca="1">IF(INDIRECT(ADDRESS(3+$AM378,13,,,"var"))&lt;&gt;"&lt;=&gt;",INDIRECT(ADDRESS(3+$AM378,13,,,"var")),NULL)</f>
        <v>0</v>
      </c>
      <c r="AZ378" s="61" cm="1">
        <f t="array" aca="1" ref="AZ378" ca="1">IF(INDIRECT(ADDRESS(3+$AM378,14,,,"var"))&lt;&gt;"Be",INDIRECT(ADDRESS(3+$AM378,14,,,"var")),NULL)</f>
        <v>6.0000000000000001E-3</v>
      </c>
      <c r="BA378" s="61" cm="1">
        <f t="array" aca="1" ref="BA378" ca="1">IF(INDIRECT(ADDRESS(3+$AM378,15,,,"var"))&lt;&gt;"&lt;=&gt;",INDIRECT(ADDRESS(3+$AM378,15,,,"var")),NULL)</f>
        <v>0</v>
      </c>
      <c r="BB378" s="61" cm="1">
        <f t="array" aca="1" ref="BB378" ca="1">IF(INDIRECT(ADDRESS(3+$AM378,16,,,"var"))&lt;&gt;"Zn",INDIRECT(ADDRESS(3+$AM378,16,,,"var")),NULL)</f>
        <v>0.01</v>
      </c>
      <c r="BC378" s="61" cm="1">
        <f t="array" aca="1" ref="BC378" ca="1">IF(INDIRECT(ADDRESS(3+$AM378,17,,,"var"))&lt;&gt;"&lt;=&gt;",INDIRECT(ADDRESS(3+$AM378,17,,,"var")),NULL)</f>
        <v>0</v>
      </c>
      <c r="BD378" s="61" cm="1">
        <f t="array" aca="1" ref="BD378" ca="1">IF(INDIRECT(ADDRESS(3+$AM378,18,,,"var"))&lt;&gt;"Ti",INDIRECT(ADDRESS(3+$AM378,18,,,"var")),NULL)</f>
        <v>0.05</v>
      </c>
      <c r="BE378" s="64" cm="1">
        <f t="array" aca="1" ref="BE378" ca="1">IF(INDIRECT(ADDRESS(3+$AM378,19,,,"var"))&lt;&gt;"D10",INDIRECT(ADDRESS(3+$AM378,19,,,"var")),NULL)</f>
        <v>29.1</v>
      </c>
      <c r="BF378" s="64" cm="1">
        <f t="array" aca="1" ref="BF378" ca="1">IF(INDIRECT(ADDRESS(3+$AM378,20,,,"var"))&lt;&gt;"D50",INDIRECT(ADDRESS(3+$AM378,20,,,"var")),NULL)</f>
        <v>47</v>
      </c>
      <c r="BG378" s="64" cm="1">
        <f t="array" aca="1" ref="BG378" ca="1">IF(INDIRECT(ADDRESS(3+$AM378,21,,,"var"))&lt;&gt;"D90",INDIRECT(ADDRESS(3+$AM378,21,,,"var")),NULL)</f>
        <v>74.5</v>
      </c>
      <c r="BH378" s="64" cm="1">
        <f t="array" aca="1" ref="BH378" ca="1">IF(INDIRECT(ADDRESS(3+$AM378,22,,,"var"))&lt;&gt;"Carney Funnel (s/50g)",INDIRECT(ADDRESS(3+$AM378,22,,,"var")),NULL)</f>
        <v>16</v>
      </c>
      <c r="BI378" s="64" cm="1">
        <f t="array" aca="1" ref="BI378" ca="1">IF(INDIRECT(ADDRESS(3+$AM378,23,,,"var"))&lt;&gt;"Schuttdichte",INDIRECT(ADDRESS(3+$AM378,23,,,"var")),NULL)</f>
        <v>1.28</v>
      </c>
      <c r="BJ378" s="64" cm="1">
        <f t="array" aca="1" ref="BJ378" ca="1">IF(INDIRECT(ADDRESS(3+$AM378,24,,,"var"))&lt;&gt;"Klopfdichte",INDIRECT(ADDRESS(3+$AM378,24,,,"var")),NULL)</f>
        <v>1.61</v>
      </c>
      <c r="BK378" t="s">
        <v>108</v>
      </c>
      <c r="BM378" s="81"/>
      <c r="BO378"/>
    </row>
    <row r="379" spans="1:67">
      <c r="A379" s="6">
        <v>5</v>
      </c>
      <c r="B379" s="81">
        <v>6</v>
      </c>
      <c r="C379" s="81" t="str">
        <f>var!Z$3</f>
        <v>Concept Laser m2</v>
      </c>
      <c r="D379" s="81" t="str">
        <f>var!AG$3</f>
        <v>Concept Laser parameter dev.</v>
      </c>
      <c r="E379" s="6">
        <v>325</v>
      </c>
      <c r="F379" s="6">
        <v>1200</v>
      </c>
      <c r="G379" s="6">
        <v>60</v>
      </c>
      <c r="H379" s="6">
        <v>0.08</v>
      </c>
      <c r="I379" s="81"/>
      <c r="J379" s="81" t="str">
        <f>var!AD$2</f>
        <v>Density cube</v>
      </c>
      <c r="K379" s="81"/>
      <c r="L379" s="12"/>
      <c r="M379" s="81" t="str">
        <f>var!AF$2</f>
        <v>Stripes</v>
      </c>
      <c r="N379" s="6">
        <v>325</v>
      </c>
      <c r="O379" s="6">
        <v>1200</v>
      </c>
      <c r="P379" s="12"/>
      <c r="Q379" s="6">
        <v>0.1</v>
      </c>
      <c r="R379" s="6">
        <v>110</v>
      </c>
      <c r="S379" s="6">
        <v>5</v>
      </c>
      <c r="T379" s="6">
        <v>1</v>
      </c>
      <c r="U379" s="6">
        <v>79</v>
      </c>
      <c r="V379" s="6">
        <v>0.1</v>
      </c>
      <c r="W379" s="6">
        <v>80</v>
      </c>
      <c r="X379" s="6">
        <v>0.09</v>
      </c>
      <c r="Y379" s="12"/>
      <c r="Z379" s="12"/>
      <c r="AA379" s="12"/>
      <c r="AB379" s="12"/>
      <c r="AC379" s="12"/>
      <c r="AD379" s="12"/>
      <c r="AE379" s="12">
        <v>0.91800000000000004</v>
      </c>
      <c r="AF379" s="12"/>
      <c r="AG379" s="6"/>
      <c r="AH379" s="81">
        <f t="shared" si="12"/>
        <v>20.736000000000001</v>
      </c>
      <c r="AI379" s="81">
        <f t="shared" si="13"/>
        <v>56.423611111111114</v>
      </c>
      <c r="AJ379" s="12"/>
      <c r="AK379" s="6">
        <f>100-Tabelle1[[#This Row],[Porositaet Flaeche Bionic polished]]</f>
        <v>99.081999999999994</v>
      </c>
      <c r="AL379" s="81" t="str" cm="1">
        <f t="array" aca="1" ref="AL379" ca="1">IF(INDIRECT(ADDRESS(3+AM379,2,,,"var"))&lt;&gt;"Name of powder",INDIRECT(ADDRESS(3+AM379,2,,,"var")),NULL)</f>
        <v>AlMgty80</v>
      </c>
      <c r="AM379" s="17">
        <v>2</v>
      </c>
      <c r="AN379" s="12">
        <v>4</v>
      </c>
      <c r="AO379" s="61" cm="1">
        <f t="array" aca="1" ref="AO379" ca="1">IF(INDIRECT(ADDRESS(3+$AM379,3,,,"var"))&lt;&gt;"&lt;=&gt;",INDIRECT(ADDRESS(3+$AM379,3,,,"var")),NULL)</f>
        <v>0</v>
      </c>
      <c r="AP379" s="61" cm="1">
        <f t="array" aca="1" ref="AP379" ca="1">IF(INDIRECT(ADDRESS(3+$AM379,4,,,"var"))&lt;&gt;"Si",INDIRECT(ADDRESS(3+$AM379,4,,,"var")),NULL)</f>
        <v>0.09</v>
      </c>
      <c r="AQ379" s="61" t="str" cm="1">
        <f t="array" aca="1" ref="AQ379" ca="1">IF(INDIRECT(ADDRESS(3+$AM379,5,,,"var"))&lt;&gt;"&lt;=&gt;",INDIRECT(ADDRESS(3+$AM379,5,,,"var")),NULL)</f>
        <v>&lt;</v>
      </c>
      <c r="AR379" s="61" cm="1">
        <f t="array" aca="1" ref="AR379" ca="1">IF(INDIRECT(ADDRESS(3+$AM379,6,,,"var"))&lt;&gt;"Fe",INDIRECT(ADDRESS(3+$AM379,6,,,"var")),NULL)</f>
        <v>0.01</v>
      </c>
      <c r="AS379" s="61" t="str" cm="1">
        <f t="array" aca="1" ref="AS379" ca="1">IF(INDIRECT(ADDRESS(3+$AM379,7,,,"var"))&lt;&gt;"&lt;=&gt;",INDIRECT(ADDRESS(3+$AM379,7,,,"var")),NULL)</f>
        <v>&lt;</v>
      </c>
      <c r="AT379" s="61" cm="1">
        <f t="array" aca="1" ref="AT379" ca="1">IF(INDIRECT(ADDRESS(3+$AM379,8,,,"var"))&lt;&gt;"Cu",INDIRECT(ADDRESS(3+$AM379,8,,,"var")),NULL)</f>
        <v>0.01</v>
      </c>
      <c r="AU379" s="61" t="str" cm="1">
        <f t="array" aca="1" ref="AU379" ca="1">IF(INDIRECT(ADDRESS(3+$AM379,9,,,"var"))&lt;&gt;"&lt;=&gt;",INDIRECT(ADDRESS(3+$AM379,9,,,"var")),NULL)</f>
        <v>&lt;</v>
      </c>
      <c r="AV379" s="61" cm="1">
        <f t="array" aca="1" ref="AV379" ca="1">IF(INDIRECT(ADDRESS(3+$AM379,10,,,"var"))&lt;&gt;"Mn",INDIRECT(ADDRESS(3+$AM379,10,,,"var")),NULL)</f>
        <v>0.01</v>
      </c>
      <c r="AW379" s="61" cm="1">
        <f t="array" aca="1" ref="AW379" ca="1">IF(INDIRECT(ADDRESS(3+$AM379,11,,,"var"))&lt;&gt;"&lt;=&gt;",INDIRECT(ADDRESS(3+$AM379,11,,,"var")),NULL)</f>
        <v>0</v>
      </c>
      <c r="AX379" s="61" cm="1">
        <f t="array" aca="1" ref="AX379" ca="1">IF(INDIRECT(ADDRESS(3+$AM379,12,,,"var"))&lt;&gt;"Mg",INDIRECT(ADDRESS(3+$AM379,12,,,"var")),NULL)</f>
        <v>9.1999999999999993</v>
      </c>
      <c r="AY379" s="61" cm="1">
        <f t="array" aca="1" ref="AY379" ca="1">IF(INDIRECT(ADDRESS(3+$AM379,13,,,"var"))&lt;&gt;"&lt;=&gt;",INDIRECT(ADDRESS(3+$AM379,13,,,"var")),NULL)</f>
        <v>0</v>
      </c>
      <c r="AZ379" s="61" cm="1">
        <f t="array" aca="1" ref="AZ379" ca="1">IF(INDIRECT(ADDRESS(3+$AM379,14,,,"var"))&lt;&gt;"Be",INDIRECT(ADDRESS(3+$AM379,14,,,"var")),NULL)</f>
        <v>6.0000000000000001E-3</v>
      </c>
      <c r="BA379" s="61" cm="1">
        <f t="array" aca="1" ref="BA379" ca="1">IF(INDIRECT(ADDRESS(3+$AM379,15,,,"var"))&lt;&gt;"&lt;=&gt;",INDIRECT(ADDRESS(3+$AM379,15,,,"var")),NULL)</f>
        <v>0</v>
      </c>
      <c r="BB379" s="61" cm="1">
        <f t="array" aca="1" ref="BB379" ca="1">IF(INDIRECT(ADDRESS(3+$AM379,16,,,"var"))&lt;&gt;"Zn",INDIRECT(ADDRESS(3+$AM379,16,,,"var")),NULL)</f>
        <v>0.01</v>
      </c>
      <c r="BC379" s="61" cm="1">
        <f t="array" aca="1" ref="BC379" ca="1">IF(INDIRECT(ADDRESS(3+$AM379,17,,,"var"))&lt;&gt;"&lt;=&gt;",INDIRECT(ADDRESS(3+$AM379,17,,,"var")),NULL)</f>
        <v>0</v>
      </c>
      <c r="BD379" s="61" cm="1">
        <f t="array" aca="1" ref="BD379" ca="1">IF(INDIRECT(ADDRESS(3+$AM379,18,,,"var"))&lt;&gt;"Ti",INDIRECT(ADDRESS(3+$AM379,18,,,"var")),NULL)</f>
        <v>0.05</v>
      </c>
      <c r="BE379" s="64" cm="1">
        <f t="array" aca="1" ref="BE379" ca="1">IF(INDIRECT(ADDRESS(3+$AM379,19,,,"var"))&lt;&gt;"D10",INDIRECT(ADDRESS(3+$AM379,19,,,"var")),NULL)</f>
        <v>29.1</v>
      </c>
      <c r="BF379" s="64" cm="1">
        <f t="array" aca="1" ref="BF379" ca="1">IF(INDIRECT(ADDRESS(3+$AM379,20,,,"var"))&lt;&gt;"D50",INDIRECT(ADDRESS(3+$AM379,20,,,"var")),NULL)</f>
        <v>47</v>
      </c>
      <c r="BG379" s="64" cm="1">
        <f t="array" aca="1" ref="BG379" ca="1">IF(INDIRECT(ADDRESS(3+$AM379,21,,,"var"))&lt;&gt;"D90",INDIRECT(ADDRESS(3+$AM379,21,,,"var")),NULL)</f>
        <v>74.5</v>
      </c>
      <c r="BH379" s="64" cm="1">
        <f t="array" aca="1" ref="BH379" ca="1">IF(INDIRECT(ADDRESS(3+$AM379,22,,,"var"))&lt;&gt;"Carney Funnel (s/50g)",INDIRECT(ADDRESS(3+$AM379,22,,,"var")),NULL)</f>
        <v>16</v>
      </c>
      <c r="BI379" s="64" cm="1">
        <f t="array" aca="1" ref="BI379" ca="1">IF(INDIRECT(ADDRESS(3+$AM379,23,,,"var"))&lt;&gt;"Schuttdichte",INDIRECT(ADDRESS(3+$AM379,23,,,"var")),NULL)</f>
        <v>1.28</v>
      </c>
      <c r="BJ379" s="64" cm="1">
        <f t="array" aca="1" ref="BJ379" ca="1">IF(INDIRECT(ADDRESS(3+$AM379,24,,,"var"))&lt;&gt;"Klopfdichte",INDIRECT(ADDRESS(3+$AM379,24,,,"var")),NULL)</f>
        <v>1.61</v>
      </c>
      <c r="BK379" s="81" t="s">
        <v>108</v>
      </c>
      <c r="BM379" s="65"/>
      <c r="BO379"/>
    </row>
    <row r="380" spans="1:67">
      <c r="A380" s="6">
        <v>5</v>
      </c>
      <c r="B380" s="81">
        <v>7</v>
      </c>
      <c r="C380" s="81" t="str">
        <f>var!Z$3</f>
        <v>Concept Laser m2</v>
      </c>
      <c r="D380" s="81" t="str">
        <f>var!AG$3</f>
        <v>Concept Laser parameter dev.</v>
      </c>
      <c r="E380" s="6">
        <v>325</v>
      </c>
      <c r="F380" s="6">
        <v>1000</v>
      </c>
      <c r="G380" s="6">
        <v>60</v>
      </c>
      <c r="H380" s="6">
        <v>0.08</v>
      </c>
      <c r="I380" s="81"/>
      <c r="J380" s="81" t="str">
        <f>var!AD$2</f>
        <v>Density cube</v>
      </c>
      <c r="K380" s="81"/>
      <c r="L380" s="12"/>
      <c r="M380" s="81" t="str">
        <f>var!AF$2</f>
        <v>Stripes</v>
      </c>
      <c r="N380" s="6">
        <v>325</v>
      </c>
      <c r="O380" s="6">
        <v>1000</v>
      </c>
      <c r="P380" s="12"/>
      <c r="Q380" s="6">
        <v>0.1</v>
      </c>
      <c r="R380" s="6">
        <v>110</v>
      </c>
      <c r="S380" s="6">
        <v>5</v>
      </c>
      <c r="T380" s="6">
        <v>1</v>
      </c>
      <c r="U380" s="6">
        <v>79</v>
      </c>
      <c r="V380" s="6">
        <v>0.1</v>
      </c>
      <c r="W380" s="6">
        <v>80</v>
      </c>
      <c r="X380" s="6">
        <v>0.09</v>
      </c>
      <c r="Y380" s="12"/>
      <c r="Z380" s="12"/>
      <c r="AA380" s="12"/>
      <c r="AB380" s="12"/>
      <c r="AC380" s="12"/>
      <c r="AD380" s="12"/>
      <c r="AE380" s="12">
        <v>2.31</v>
      </c>
      <c r="AF380" s="12"/>
      <c r="AG380" s="6"/>
      <c r="AH380" s="81">
        <f t="shared" si="12"/>
        <v>17.28</v>
      </c>
      <c r="AI380" s="81">
        <f t="shared" si="13"/>
        <v>67.708333333333343</v>
      </c>
      <c r="AJ380" s="12"/>
      <c r="AK380" s="6">
        <f>100-Tabelle1[[#This Row],[Porositaet Flaeche Bionic polished]]</f>
        <v>97.69</v>
      </c>
      <c r="AL380" s="81" t="str" cm="1">
        <f t="array" aca="1" ref="AL380" ca="1">IF(INDIRECT(ADDRESS(3+AM380,2,,,"var"))&lt;&gt;"Name of powder",INDIRECT(ADDRESS(3+AM380,2,,,"var")),NULL)</f>
        <v>AlMgty80</v>
      </c>
      <c r="AM380" s="17">
        <v>2</v>
      </c>
      <c r="AN380" s="12">
        <v>4</v>
      </c>
      <c r="AO380" s="61" cm="1">
        <f t="array" aca="1" ref="AO380" ca="1">IF(INDIRECT(ADDRESS(3+$AM380,3,,,"var"))&lt;&gt;"&lt;=&gt;",INDIRECT(ADDRESS(3+$AM380,3,,,"var")),NULL)</f>
        <v>0</v>
      </c>
      <c r="AP380" s="61" cm="1">
        <f t="array" aca="1" ref="AP380" ca="1">IF(INDIRECT(ADDRESS(3+$AM380,4,,,"var"))&lt;&gt;"Si",INDIRECT(ADDRESS(3+$AM380,4,,,"var")),NULL)</f>
        <v>0.09</v>
      </c>
      <c r="AQ380" s="61" t="str" cm="1">
        <f t="array" aca="1" ref="AQ380" ca="1">IF(INDIRECT(ADDRESS(3+$AM380,5,,,"var"))&lt;&gt;"&lt;=&gt;",INDIRECT(ADDRESS(3+$AM380,5,,,"var")),NULL)</f>
        <v>&lt;</v>
      </c>
      <c r="AR380" s="61" cm="1">
        <f t="array" aca="1" ref="AR380" ca="1">IF(INDIRECT(ADDRESS(3+$AM380,6,,,"var"))&lt;&gt;"Fe",INDIRECT(ADDRESS(3+$AM380,6,,,"var")),NULL)</f>
        <v>0.01</v>
      </c>
      <c r="AS380" s="61" t="str" cm="1">
        <f t="array" aca="1" ref="AS380" ca="1">IF(INDIRECT(ADDRESS(3+$AM380,7,,,"var"))&lt;&gt;"&lt;=&gt;",INDIRECT(ADDRESS(3+$AM380,7,,,"var")),NULL)</f>
        <v>&lt;</v>
      </c>
      <c r="AT380" s="61" cm="1">
        <f t="array" aca="1" ref="AT380" ca="1">IF(INDIRECT(ADDRESS(3+$AM380,8,,,"var"))&lt;&gt;"Cu",INDIRECT(ADDRESS(3+$AM380,8,,,"var")),NULL)</f>
        <v>0.01</v>
      </c>
      <c r="AU380" s="61" t="str" cm="1">
        <f t="array" aca="1" ref="AU380" ca="1">IF(INDIRECT(ADDRESS(3+$AM380,9,,,"var"))&lt;&gt;"&lt;=&gt;",INDIRECT(ADDRESS(3+$AM380,9,,,"var")),NULL)</f>
        <v>&lt;</v>
      </c>
      <c r="AV380" s="61" cm="1">
        <f t="array" aca="1" ref="AV380" ca="1">IF(INDIRECT(ADDRESS(3+$AM380,10,,,"var"))&lt;&gt;"Mn",INDIRECT(ADDRESS(3+$AM380,10,,,"var")),NULL)</f>
        <v>0.01</v>
      </c>
      <c r="AW380" s="61" cm="1">
        <f t="array" aca="1" ref="AW380" ca="1">IF(INDIRECT(ADDRESS(3+$AM380,11,,,"var"))&lt;&gt;"&lt;=&gt;",INDIRECT(ADDRESS(3+$AM380,11,,,"var")),NULL)</f>
        <v>0</v>
      </c>
      <c r="AX380" s="61" cm="1">
        <f t="array" aca="1" ref="AX380" ca="1">IF(INDIRECT(ADDRESS(3+$AM380,12,,,"var"))&lt;&gt;"Mg",INDIRECT(ADDRESS(3+$AM380,12,,,"var")),NULL)</f>
        <v>9.1999999999999993</v>
      </c>
      <c r="AY380" s="61" cm="1">
        <f t="array" aca="1" ref="AY380" ca="1">IF(INDIRECT(ADDRESS(3+$AM380,13,,,"var"))&lt;&gt;"&lt;=&gt;",INDIRECT(ADDRESS(3+$AM380,13,,,"var")),NULL)</f>
        <v>0</v>
      </c>
      <c r="AZ380" s="61" cm="1">
        <f t="array" aca="1" ref="AZ380" ca="1">IF(INDIRECT(ADDRESS(3+$AM380,14,,,"var"))&lt;&gt;"Be",INDIRECT(ADDRESS(3+$AM380,14,,,"var")),NULL)</f>
        <v>6.0000000000000001E-3</v>
      </c>
      <c r="BA380" s="61" cm="1">
        <f t="array" aca="1" ref="BA380" ca="1">IF(INDIRECT(ADDRESS(3+$AM380,15,,,"var"))&lt;&gt;"&lt;=&gt;",INDIRECT(ADDRESS(3+$AM380,15,,,"var")),NULL)</f>
        <v>0</v>
      </c>
      <c r="BB380" s="61" cm="1">
        <f t="array" aca="1" ref="BB380" ca="1">IF(INDIRECT(ADDRESS(3+$AM380,16,,,"var"))&lt;&gt;"Zn",INDIRECT(ADDRESS(3+$AM380,16,,,"var")),NULL)</f>
        <v>0.01</v>
      </c>
      <c r="BC380" s="61" cm="1">
        <f t="array" aca="1" ref="BC380" ca="1">IF(INDIRECT(ADDRESS(3+$AM380,17,,,"var"))&lt;&gt;"&lt;=&gt;",INDIRECT(ADDRESS(3+$AM380,17,,,"var")),NULL)</f>
        <v>0</v>
      </c>
      <c r="BD380" s="61" cm="1">
        <f t="array" aca="1" ref="BD380" ca="1">IF(INDIRECT(ADDRESS(3+$AM380,18,,,"var"))&lt;&gt;"Ti",INDIRECT(ADDRESS(3+$AM380,18,,,"var")),NULL)</f>
        <v>0.05</v>
      </c>
      <c r="BE380" s="64" cm="1">
        <f t="array" aca="1" ref="BE380" ca="1">IF(INDIRECT(ADDRESS(3+$AM380,19,,,"var"))&lt;&gt;"D10",INDIRECT(ADDRESS(3+$AM380,19,,,"var")),NULL)</f>
        <v>29.1</v>
      </c>
      <c r="BF380" s="64" cm="1">
        <f t="array" aca="1" ref="BF380" ca="1">IF(INDIRECT(ADDRESS(3+$AM380,20,,,"var"))&lt;&gt;"D50",INDIRECT(ADDRESS(3+$AM380,20,,,"var")),NULL)</f>
        <v>47</v>
      </c>
      <c r="BG380" s="64" cm="1">
        <f t="array" aca="1" ref="BG380" ca="1">IF(INDIRECT(ADDRESS(3+$AM380,21,,,"var"))&lt;&gt;"D90",INDIRECT(ADDRESS(3+$AM380,21,,,"var")),NULL)</f>
        <v>74.5</v>
      </c>
      <c r="BH380" s="64" cm="1">
        <f t="array" aca="1" ref="BH380" ca="1">IF(INDIRECT(ADDRESS(3+$AM380,22,,,"var"))&lt;&gt;"Carney Funnel (s/50g)",INDIRECT(ADDRESS(3+$AM380,22,,,"var")),NULL)</f>
        <v>16</v>
      </c>
      <c r="BI380" s="64" cm="1">
        <f t="array" aca="1" ref="BI380" ca="1">IF(INDIRECT(ADDRESS(3+$AM380,23,,,"var"))&lt;&gt;"Schuttdichte",INDIRECT(ADDRESS(3+$AM380,23,,,"var")),NULL)</f>
        <v>1.28</v>
      </c>
      <c r="BJ380" s="64" cm="1">
        <f t="array" aca="1" ref="BJ380" ca="1">IF(INDIRECT(ADDRESS(3+$AM380,24,,,"var"))&lt;&gt;"Klopfdichte",INDIRECT(ADDRESS(3+$AM380,24,,,"var")),NULL)</f>
        <v>1.61</v>
      </c>
      <c r="BK380" s="81" t="s">
        <v>108</v>
      </c>
      <c r="BM380" s="65"/>
      <c r="BO380"/>
    </row>
    <row r="381" spans="1:67">
      <c r="A381" s="6">
        <v>5</v>
      </c>
      <c r="B381" s="81">
        <v>8</v>
      </c>
      <c r="C381" s="81" t="str">
        <f>var!Z$3</f>
        <v>Concept Laser m2</v>
      </c>
      <c r="D381" s="81" t="str">
        <f>var!AG$3</f>
        <v>Concept Laser parameter dev.</v>
      </c>
      <c r="E381" s="6">
        <v>325</v>
      </c>
      <c r="F381" s="6">
        <v>1400</v>
      </c>
      <c r="G381" s="6">
        <v>60</v>
      </c>
      <c r="H381" s="6">
        <v>0.08</v>
      </c>
      <c r="I381" s="81"/>
      <c r="J381" s="81" t="str">
        <f>var!AD$2</f>
        <v>Density cube</v>
      </c>
      <c r="K381" s="81"/>
      <c r="L381" s="12"/>
      <c r="M381" s="81" t="str">
        <f>var!AF$2</f>
        <v>Stripes</v>
      </c>
      <c r="N381" s="6">
        <v>325</v>
      </c>
      <c r="O381" s="6">
        <v>1400</v>
      </c>
      <c r="P381" s="12"/>
      <c r="Q381" s="6">
        <v>0.1</v>
      </c>
      <c r="R381" s="6">
        <v>130</v>
      </c>
      <c r="S381" s="6">
        <v>5</v>
      </c>
      <c r="T381" s="6">
        <v>1</v>
      </c>
      <c r="U381" s="6">
        <v>79</v>
      </c>
      <c r="V381" s="6">
        <v>0.1</v>
      </c>
      <c r="W381" s="6">
        <v>80</v>
      </c>
      <c r="X381" s="6">
        <v>0.09</v>
      </c>
      <c r="Y381" s="12"/>
      <c r="Z381" s="12"/>
      <c r="AA381" s="12"/>
      <c r="AB381" s="12"/>
      <c r="AC381" s="12"/>
      <c r="AD381" s="12"/>
      <c r="AE381" s="12">
        <v>0.80800000000000005</v>
      </c>
      <c r="AF381" s="12"/>
      <c r="AG381" s="6"/>
      <c r="AH381" s="81">
        <f t="shared" si="12"/>
        <v>24.192</v>
      </c>
      <c r="AI381" s="81">
        <f t="shared" si="13"/>
        <v>48.363095238095241</v>
      </c>
      <c r="AJ381" s="12"/>
      <c r="AK381" s="6">
        <f>100-Tabelle1[[#This Row],[Porositaet Flaeche Bionic polished]]</f>
        <v>99.191999999999993</v>
      </c>
      <c r="AL381" s="28" t="str" cm="1">
        <f t="array" aca="1" ref="AL381" ca="1">IF(INDIRECT(ADDRESS(3+AM381,2,,,"var"))&lt;&gt;"Name of powder",INDIRECT(ADDRESS(3+AM381,2,,,"var")),NULL)</f>
        <v>AlMgty80</v>
      </c>
      <c r="AM381" s="17">
        <v>2</v>
      </c>
      <c r="AN381" s="12">
        <v>4</v>
      </c>
      <c r="AO381" s="61" cm="1">
        <f t="array" aca="1" ref="AO381" ca="1">IF(INDIRECT(ADDRESS(3+$AM381,3,,,"var"))&lt;&gt;"&lt;=&gt;",INDIRECT(ADDRESS(3+$AM381,3,,,"var")),NULL)</f>
        <v>0</v>
      </c>
      <c r="AP381" s="61" cm="1">
        <f t="array" aca="1" ref="AP381" ca="1">IF(INDIRECT(ADDRESS(3+$AM381,4,,,"var"))&lt;&gt;"Si",INDIRECT(ADDRESS(3+$AM381,4,,,"var")),NULL)</f>
        <v>0.09</v>
      </c>
      <c r="AQ381" s="61" t="str" cm="1">
        <f t="array" aca="1" ref="AQ381" ca="1">IF(INDIRECT(ADDRESS(3+$AM381,5,,,"var"))&lt;&gt;"&lt;=&gt;",INDIRECT(ADDRESS(3+$AM381,5,,,"var")),NULL)</f>
        <v>&lt;</v>
      </c>
      <c r="AR381" s="61" cm="1">
        <f t="array" aca="1" ref="AR381" ca="1">IF(INDIRECT(ADDRESS(3+$AM381,6,,,"var"))&lt;&gt;"Fe",INDIRECT(ADDRESS(3+$AM381,6,,,"var")),NULL)</f>
        <v>0.01</v>
      </c>
      <c r="AS381" s="61" t="str" cm="1">
        <f t="array" aca="1" ref="AS381" ca="1">IF(INDIRECT(ADDRESS(3+$AM381,7,,,"var"))&lt;&gt;"&lt;=&gt;",INDIRECT(ADDRESS(3+$AM381,7,,,"var")),NULL)</f>
        <v>&lt;</v>
      </c>
      <c r="AT381" s="61" cm="1">
        <f t="array" aca="1" ref="AT381" ca="1">IF(INDIRECT(ADDRESS(3+$AM381,8,,,"var"))&lt;&gt;"Cu",INDIRECT(ADDRESS(3+$AM381,8,,,"var")),NULL)</f>
        <v>0.01</v>
      </c>
      <c r="AU381" s="61" t="str" cm="1">
        <f t="array" aca="1" ref="AU381" ca="1">IF(INDIRECT(ADDRESS(3+$AM381,9,,,"var"))&lt;&gt;"&lt;=&gt;",INDIRECT(ADDRESS(3+$AM381,9,,,"var")),NULL)</f>
        <v>&lt;</v>
      </c>
      <c r="AV381" s="61" cm="1">
        <f t="array" aca="1" ref="AV381" ca="1">IF(INDIRECT(ADDRESS(3+$AM381,10,,,"var"))&lt;&gt;"Mn",INDIRECT(ADDRESS(3+$AM381,10,,,"var")),NULL)</f>
        <v>0.01</v>
      </c>
      <c r="AW381" s="61" cm="1">
        <f t="array" aca="1" ref="AW381" ca="1">IF(INDIRECT(ADDRESS(3+$AM381,11,,,"var"))&lt;&gt;"&lt;=&gt;",INDIRECT(ADDRESS(3+$AM381,11,,,"var")),NULL)</f>
        <v>0</v>
      </c>
      <c r="AX381" s="61" cm="1">
        <f t="array" aca="1" ref="AX381" ca="1">IF(INDIRECT(ADDRESS(3+$AM381,12,,,"var"))&lt;&gt;"Mg",INDIRECT(ADDRESS(3+$AM381,12,,,"var")),NULL)</f>
        <v>9.1999999999999993</v>
      </c>
      <c r="AY381" s="61" cm="1">
        <f t="array" aca="1" ref="AY381" ca="1">IF(INDIRECT(ADDRESS(3+$AM381,13,,,"var"))&lt;&gt;"&lt;=&gt;",INDIRECT(ADDRESS(3+$AM381,13,,,"var")),NULL)</f>
        <v>0</v>
      </c>
      <c r="AZ381" s="61" cm="1">
        <f t="array" aca="1" ref="AZ381" ca="1">IF(INDIRECT(ADDRESS(3+$AM381,14,,,"var"))&lt;&gt;"Be",INDIRECT(ADDRESS(3+$AM381,14,,,"var")),NULL)</f>
        <v>6.0000000000000001E-3</v>
      </c>
      <c r="BA381" s="61" cm="1">
        <f t="array" aca="1" ref="BA381" ca="1">IF(INDIRECT(ADDRESS(3+$AM381,15,,,"var"))&lt;&gt;"&lt;=&gt;",INDIRECT(ADDRESS(3+$AM381,15,,,"var")),NULL)</f>
        <v>0</v>
      </c>
      <c r="BB381" s="61" cm="1">
        <f t="array" aca="1" ref="BB381" ca="1">IF(INDIRECT(ADDRESS(3+$AM381,16,,,"var"))&lt;&gt;"Zn",INDIRECT(ADDRESS(3+$AM381,16,,,"var")),NULL)</f>
        <v>0.01</v>
      </c>
      <c r="BC381" s="61" cm="1">
        <f t="array" aca="1" ref="BC381" ca="1">IF(INDIRECT(ADDRESS(3+$AM381,17,,,"var"))&lt;&gt;"&lt;=&gt;",INDIRECT(ADDRESS(3+$AM381,17,,,"var")),NULL)</f>
        <v>0</v>
      </c>
      <c r="BD381" s="61" cm="1">
        <f t="array" aca="1" ref="BD381" ca="1">IF(INDIRECT(ADDRESS(3+$AM381,18,,,"var"))&lt;&gt;"Ti",INDIRECT(ADDRESS(3+$AM381,18,,,"var")),NULL)</f>
        <v>0.05</v>
      </c>
      <c r="BE381" s="64" cm="1">
        <f t="array" aca="1" ref="BE381" ca="1">IF(INDIRECT(ADDRESS(3+$AM381,19,,,"var"))&lt;&gt;"D10",INDIRECT(ADDRESS(3+$AM381,19,,,"var")),NULL)</f>
        <v>29.1</v>
      </c>
      <c r="BF381" s="64" cm="1">
        <f t="array" aca="1" ref="BF381" ca="1">IF(INDIRECT(ADDRESS(3+$AM381,20,,,"var"))&lt;&gt;"D50",INDIRECT(ADDRESS(3+$AM381,20,,,"var")),NULL)</f>
        <v>47</v>
      </c>
      <c r="BG381" s="64" cm="1">
        <f t="array" aca="1" ref="BG381" ca="1">IF(INDIRECT(ADDRESS(3+$AM381,21,,,"var"))&lt;&gt;"D90",INDIRECT(ADDRESS(3+$AM381,21,,,"var")),NULL)</f>
        <v>74.5</v>
      </c>
      <c r="BH381" s="64" cm="1">
        <f t="array" aca="1" ref="BH381" ca="1">IF(INDIRECT(ADDRESS(3+$AM381,22,,,"var"))&lt;&gt;"Carney Funnel (s/50g)",INDIRECT(ADDRESS(3+$AM381,22,,,"var")),NULL)</f>
        <v>16</v>
      </c>
      <c r="BI381" s="64" cm="1">
        <f t="array" aca="1" ref="BI381" ca="1">IF(INDIRECT(ADDRESS(3+$AM381,23,,,"var"))&lt;&gt;"Schuttdichte",INDIRECT(ADDRESS(3+$AM381,23,,,"var")),NULL)</f>
        <v>1.28</v>
      </c>
      <c r="BJ381" s="64" cm="1">
        <f t="array" aca="1" ref="BJ381" ca="1">IF(INDIRECT(ADDRESS(3+$AM381,24,,,"var"))&lt;&gt;"Klopfdichte",INDIRECT(ADDRESS(3+$AM381,24,,,"var")),NULL)</f>
        <v>1.61</v>
      </c>
      <c r="BK381" s="81" t="s">
        <v>108</v>
      </c>
      <c r="BM381" s="81"/>
      <c r="BO381"/>
    </row>
    <row r="382" spans="1:67">
      <c r="A382" s="6">
        <v>5</v>
      </c>
      <c r="B382" s="81">
        <v>9</v>
      </c>
      <c r="C382" s="81" t="str">
        <f>var!Z$3</f>
        <v>Concept Laser m2</v>
      </c>
      <c r="D382" s="81" t="str">
        <f>var!AG$3</f>
        <v>Concept Laser parameter dev.</v>
      </c>
      <c r="E382" s="6">
        <v>325</v>
      </c>
      <c r="F382" s="6">
        <v>1200</v>
      </c>
      <c r="G382" s="6">
        <v>60</v>
      </c>
      <c r="H382" s="6">
        <v>0.08</v>
      </c>
      <c r="I382" s="81"/>
      <c r="J382" s="81" t="str">
        <f>var!AD$2</f>
        <v>Density cube</v>
      </c>
      <c r="K382" s="81"/>
      <c r="L382" s="12"/>
      <c r="M382" s="81" t="str">
        <f>var!AF$2</f>
        <v>Stripes</v>
      </c>
      <c r="N382" s="6">
        <v>325</v>
      </c>
      <c r="O382" s="6">
        <v>1200</v>
      </c>
      <c r="P382" s="12"/>
      <c r="Q382" s="6">
        <v>0.1</v>
      </c>
      <c r="R382" s="6">
        <v>130</v>
      </c>
      <c r="S382" s="6">
        <v>5</v>
      </c>
      <c r="T382" s="6">
        <v>1</v>
      </c>
      <c r="U382" s="6">
        <v>79</v>
      </c>
      <c r="V382" s="6">
        <v>0.1</v>
      </c>
      <c r="W382" s="6">
        <v>80</v>
      </c>
      <c r="X382" s="6">
        <v>0.09</v>
      </c>
      <c r="Y382" s="12"/>
      <c r="Z382" s="12"/>
      <c r="AA382" s="12"/>
      <c r="AB382" s="12"/>
      <c r="AC382" s="12"/>
      <c r="AD382" s="12"/>
      <c r="AE382" s="12">
        <v>0.54500000000000004</v>
      </c>
      <c r="AF382" s="12"/>
      <c r="AG382" s="6"/>
      <c r="AH382" s="81">
        <f t="shared" si="12"/>
        <v>20.736000000000001</v>
      </c>
      <c r="AI382" s="81">
        <f t="shared" si="13"/>
        <v>56.423611111111114</v>
      </c>
      <c r="AJ382" s="12"/>
      <c r="AK382" s="6">
        <f>100-Tabelle1[[#This Row],[Porositaet Flaeche Bionic polished]]</f>
        <v>99.454999999999998</v>
      </c>
      <c r="AL382" s="28" t="str" cm="1">
        <f t="array" aca="1" ref="AL382" ca="1">IF(INDIRECT(ADDRESS(3+AM382,2,,,"var"))&lt;&gt;"Name of powder",INDIRECT(ADDRESS(3+AM382,2,,,"var")),NULL)</f>
        <v>AlMgty80</v>
      </c>
      <c r="AM382" s="17">
        <v>2</v>
      </c>
      <c r="AN382" s="12">
        <v>4</v>
      </c>
      <c r="AO382" s="61" cm="1">
        <f t="array" aca="1" ref="AO382" ca="1">IF(INDIRECT(ADDRESS(3+$AM382,3,,,"var"))&lt;&gt;"&lt;=&gt;",INDIRECT(ADDRESS(3+$AM382,3,,,"var")),NULL)</f>
        <v>0</v>
      </c>
      <c r="AP382" s="61" cm="1">
        <f t="array" aca="1" ref="AP382" ca="1">IF(INDIRECT(ADDRESS(3+$AM382,4,,,"var"))&lt;&gt;"Si",INDIRECT(ADDRESS(3+$AM382,4,,,"var")),NULL)</f>
        <v>0.09</v>
      </c>
      <c r="AQ382" s="61" t="str" cm="1">
        <f t="array" aca="1" ref="AQ382" ca="1">IF(INDIRECT(ADDRESS(3+$AM382,5,,,"var"))&lt;&gt;"&lt;=&gt;",INDIRECT(ADDRESS(3+$AM382,5,,,"var")),NULL)</f>
        <v>&lt;</v>
      </c>
      <c r="AR382" s="61" cm="1">
        <f t="array" aca="1" ref="AR382" ca="1">IF(INDIRECT(ADDRESS(3+$AM382,6,,,"var"))&lt;&gt;"Fe",INDIRECT(ADDRESS(3+$AM382,6,,,"var")),NULL)</f>
        <v>0.01</v>
      </c>
      <c r="AS382" s="61" t="str" cm="1">
        <f t="array" aca="1" ref="AS382" ca="1">IF(INDIRECT(ADDRESS(3+$AM382,7,,,"var"))&lt;&gt;"&lt;=&gt;",INDIRECT(ADDRESS(3+$AM382,7,,,"var")),NULL)</f>
        <v>&lt;</v>
      </c>
      <c r="AT382" s="61" cm="1">
        <f t="array" aca="1" ref="AT382" ca="1">IF(INDIRECT(ADDRESS(3+$AM382,8,,,"var"))&lt;&gt;"Cu",INDIRECT(ADDRESS(3+$AM382,8,,,"var")),NULL)</f>
        <v>0.01</v>
      </c>
      <c r="AU382" s="61" t="str" cm="1">
        <f t="array" aca="1" ref="AU382" ca="1">IF(INDIRECT(ADDRESS(3+$AM382,9,,,"var"))&lt;&gt;"&lt;=&gt;",INDIRECT(ADDRESS(3+$AM382,9,,,"var")),NULL)</f>
        <v>&lt;</v>
      </c>
      <c r="AV382" s="61" cm="1">
        <f t="array" aca="1" ref="AV382" ca="1">IF(INDIRECT(ADDRESS(3+$AM382,10,,,"var"))&lt;&gt;"Mn",INDIRECT(ADDRESS(3+$AM382,10,,,"var")),NULL)</f>
        <v>0.01</v>
      </c>
      <c r="AW382" s="61" cm="1">
        <f t="array" aca="1" ref="AW382" ca="1">IF(INDIRECT(ADDRESS(3+$AM382,11,,,"var"))&lt;&gt;"&lt;=&gt;",INDIRECT(ADDRESS(3+$AM382,11,,,"var")),NULL)</f>
        <v>0</v>
      </c>
      <c r="AX382" s="61" cm="1">
        <f t="array" aca="1" ref="AX382" ca="1">IF(INDIRECT(ADDRESS(3+$AM382,12,,,"var"))&lt;&gt;"Mg",INDIRECT(ADDRESS(3+$AM382,12,,,"var")),NULL)</f>
        <v>9.1999999999999993</v>
      </c>
      <c r="AY382" s="61" cm="1">
        <f t="array" aca="1" ref="AY382" ca="1">IF(INDIRECT(ADDRESS(3+$AM382,13,,,"var"))&lt;&gt;"&lt;=&gt;",INDIRECT(ADDRESS(3+$AM382,13,,,"var")),NULL)</f>
        <v>0</v>
      </c>
      <c r="AZ382" s="61" cm="1">
        <f t="array" aca="1" ref="AZ382" ca="1">IF(INDIRECT(ADDRESS(3+$AM382,14,,,"var"))&lt;&gt;"Be",INDIRECT(ADDRESS(3+$AM382,14,,,"var")),NULL)</f>
        <v>6.0000000000000001E-3</v>
      </c>
      <c r="BA382" s="61" cm="1">
        <f t="array" aca="1" ref="BA382" ca="1">IF(INDIRECT(ADDRESS(3+$AM382,15,,,"var"))&lt;&gt;"&lt;=&gt;",INDIRECT(ADDRESS(3+$AM382,15,,,"var")),NULL)</f>
        <v>0</v>
      </c>
      <c r="BB382" s="61" cm="1">
        <f t="array" aca="1" ref="BB382" ca="1">IF(INDIRECT(ADDRESS(3+$AM382,16,,,"var"))&lt;&gt;"Zn",INDIRECT(ADDRESS(3+$AM382,16,,,"var")),NULL)</f>
        <v>0.01</v>
      </c>
      <c r="BC382" s="61" cm="1">
        <f t="array" aca="1" ref="BC382" ca="1">IF(INDIRECT(ADDRESS(3+$AM382,17,,,"var"))&lt;&gt;"&lt;=&gt;",INDIRECT(ADDRESS(3+$AM382,17,,,"var")),NULL)</f>
        <v>0</v>
      </c>
      <c r="BD382" s="61" cm="1">
        <f t="array" aca="1" ref="BD382" ca="1">IF(INDIRECT(ADDRESS(3+$AM382,18,,,"var"))&lt;&gt;"Ti",INDIRECT(ADDRESS(3+$AM382,18,,,"var")),NULL)</f>
        <v>0.05</v>
      </c>
      <c r="BE382" s="64" cm="1">
        <f t="array" aca="1" ref="BE382" ca="1">IF(INDIRECT(ADDRESS(3+$AM382,19,,,"var"))&lt;&gt;"D10",INDIRECT(ADDRESS(3+$AM382,19,,,"var")),NULL)</f>
        <v>29.1</v>
      </c>
      <c r="BF382" s="64" cm="1">
        <f t="array" aca="1" ref="BF382" ca="1">IF(INDIRECT(ADDRESS(3+$AM382,20,,,"var"))&lt;&gt;"D50",INDIRECT(ADDRESS(3+$AM382,20,,,"var")),NULL)</f>
        <v>47</v>
      </c>
      <c r="BG382" s="64" cm="1">
        <f t="array" aca="1" ref="BG382" ca="1">IF(INDIRECT(ADDRESS(3+$AM382,21,,,"var"))&lt;&gt;"D90",INDIRECT(ADDRESS(3+$AM382,21,,,"var")),NULL)</f>
        <v>74.5</v>
      </c>
      <c r="BH382" s="64" cm="1">
        <f t="array" aca="1" ref="BH382" ca="1">IF(INDIRECT(ADDRESS(3+$AM382,22,,,"var"))&lt;&gt;"Carney Funnel (s/50g)",INDIRECT(ADDRESS(3+$AM382,22,,,"var")),NULL)</f>
        <v>16</v>
      </c>
      <c r="BI382" s="64" cm="1">
        <f t="array" aca="1" ref="BI382" ca="1">IF(INDIRECT(ADDRESS(3+$AM382,23,,,"var"))&lt;&gt;"Schuttdichte",INDIRECT(ADDRESS(3+$AM382,23,,,"var")),NULL)</f>
        <v>1.28</v>
      </c>
      <c r="BJ382" s="64" cm="1">
        <f t="array" aca="1" ref="BJ382" ca="1">IF(INDIRECT(ADDRESS(3+$AM382,24,,,"var"))&lt;&gt;"Klopfdichte",INDIRECT(ADDRESS(3+$AM382,24,,,"var")),NULL)</f>
        <v>1.61</v>
      </c>
      <c r="BK382" s="81" t="s">
        <v>108</v>
      </c>
      <c r="BM382" s="65"/>
      <c r="BO382"/>
    </row>
    <row r="383" spans="1:67">
      <c r="A383" s="6">
        <v>5</v>
      </c>
      <c r="B383" s="81">
        <v>10</v>
      </c>
      <c r="C383" s="81" t="str">
        <f>var!Z$3</f>
        <v>Concept Laser m2</v>
      </c>
      <c r="D383" s="81" t="str">
        <f>var!AG$3</f>
        <v>Concept Laser parameter dev.</v>
      </c>
      <c r="E383" s="6">
        <v>325</v>
      </c>
      <c r="F383" s="6">
        <v>1000</v>
      </c>
      <c r="G383" s="6">
        <v>60</v>
      </c>
      <c r="H383" s="6">
        <v>0.08</v>
      </c>
      <c r="I383" s="81"/>
      <c r="J383" s="81" t="str">
        <f>var!AD$2</f>
        <v>Density cube</v>
      </c>
      <c r="K383" s="81"/>
      <c r="L383" s="12"/>
      <c r="M383" s="81" t="str">
        <f>var!AF$2</f>
        <v>Stripes</v>
      </c>
      <c r="N383" s="6">
        <v>325</v>
      </c>
      <c r="O383" s="6">
        <v>1000</v>
      </c>
      <c r="P383" s="12"/>
      <c r="Q383" s="6">
        <v>0.1</v>
      </c>
      <c r="R383" s="6">
        <v>130</v>
      </c>
      <c r="S383" s="6">
        <v>5</v>
      </c>
      <c r="T383" s="6">
        <v>1</v>
      </c>
      <c r="U383" s="6">
        <v>79</v>
      </c>
      <c r="V383" s="6">
        <v>0.1</v>
      </c>
      <c r="W383" s="6">
        <v>80</v>
      </c>
      <c r="X383" s="6">
        <v>0.09</v>
      </c>
      <c r="Y383" s="12"/>
      <c r="Z383" s="12"/>
      <c r="AA383" s="12"/>
      <c r="AB383" s="12"/>
      <c r="AC383" s="12"/>
      <c r="AD383" s="12"/>
      <c r="AE383" s="12">
        <v>1.405</v>
      </c>
      <c r="AF383" s="12"/>
      <c r="AG383" s="6"/>
      <c r="AH383" s="81">
        <f t="shared" si="12"/>
        <v>17.28</v>
      </c>
      <c r="AI383" s="81">
        <f t="shared" si="13"/>
        <v>67.708333333333343</v>
      </c>
      <c r="AJ383" s="12"/>
      <c r="AK383" s="6">
        <f>100-Tabelle1[[#This Row],[Porositaet Flaeche Bionic polished]]</f>
        <v>98.594999999999999</v>
      </c>
      <c r="AL383" s="28" t="str" cm="1">
        <f t="array" aca="1" ref="AL383" ca="1">IF(INDIRECT(ADDRESS(3+AM383,2,,,"var"))&lt;&gt;"Name of powder",INDIRECT(ADDRESS(3+AM383,2,,,"var")),NULL)</f>
        <v>AlMgty80</v>
      </c>
      <c r="AM383" s="17">
        <v>2</v>
      </c>
      <c r="AN383" s="12">
        <v>4</v>
      </c>
      <c r="AO383" s="61" cm="1">
        <f t="array" aca="1" ref="AO383" ca="1">IF(INDIRECT(ADDRESS(3+$AM383,3,,,"var"))&lt;&gt;"&lt;=&gt;",INDIRECT(ADDRESS(3+$AM383,3,,,"var")),NULL)</f>
        <v>0</v>
      </c>
      <c r="AP383" s="61" cm="1">
        <f t="array" aca="1" ref="AP383" ca="1">IF(INDIRECT(ADDRESS(3+$AM383,4,,,"var"))&lt;&gt;"Si",INDIRECT(ADDRESS(3+$AM383,4,,,"var")),NULL)</f>
        <v>0.09</v>
      </c>
      <c r="AQ383" s="61" t="str" cm="1">
        <f t="array" aca="1" ref="AQ383" ca="1">IF(INDIRECT(ADDRESS(3+$AM383,5,,,"var"))&lt;&gt;"&lt;=&gt;",INDIRECT(ADDRESS(3+$AM383,5,,,"var")),NULL)</f>
        <v>&lt;</v>
      </c>
      <c r="AR383" s="61" cm="1">
        <f t="array" aca="1" ref="AR383" ca="1">IF(INDIRECT(ADDRESS(3+$AM383,6,,,"var"))&lt;&gt;"Fe",INDIRECT(ADDRESS(3+$AM383,6,,,"var")),NULL)</f>
        <v>0.01</v>
      </c>
      <c r="AS383" s="61" t="str" cm="1">
        <f t="array" aca="1" ref="AS383" ca="1">IF(INDIRECT(ADDRESS(3+$AM383,7,,,"var"))&lt;&gt;"&lt;=&gt;",INDIRECT(ADDRESS(3+$AM383,7,,,"var")),NULL)</f>
        <v>&lt;</v>
      </c>
      <c r="AT383" s="61" cm="1">
        <f t="array" aca="1" ref="AT383" ca="1">IF(INDIRECT(ADDRESS(3+$AM383,8,,,"var"))&lt;&gt;"Cu",INDIRECT(ADDRESS(3+$AM383,8,,,"var")),NULL)</f>
        <v>0.01</v>
      </c>
      <c r="AU383" s="61" t="str" cm="1">
        <f t="array" aca="1" ref="AU383" ca="1">IF(INDIRECT(ADDRESS(3+$AM383,9,,,"var"))&lt;&gt;"&lt;=&gt;",INDIRECT(ADDRESS(3+$AM383,9,,,"var")),NULL)</f>
        <v>&lt;</v>
      </c>
      <c r="AV383" s="61" cm="1">
        <f t="array" aca="1" ref="AV383" ca="1">IF(INDIRECT(ADDRESS(3+$AM383,10,,,"var"))&lt;&gt;"Mn",INDIRECT(ADDRESS(3+$AM383,10,,,"var")),NULL)</f>
        <v>0.01</v>
      </c>
      <c r="AW383" s="61" cm="1">
        <f t="array" aca="1" ref="AW383" ca="1">IF(INDIRECT(ADDRESS(3+$AM383,11,,,"var"))&lt;&gt;"&lt;=&gt;",INDIRECT(ADDRESS(3+$AM383,11,,,"var")),NULL)</f>
        <v>0</v>
      </c>
      <c r="AX383" s="61" cm="1">
        <f t="array" aca="1" ref="AX383" ca="1">IF(INDIRECT(ADDRESS(3+$AM383,12,,,"var"))&lt;&gt;"Mg",INDIRECT(ADDRESS(3+$AM383,12,,,"var")),NULL)</f>
        <v>9.1999999999999993</v>
      </c>
      <c r="AY383" s="61" cm="1">
        <f t="array" aca="1" ref="AY383" ca="1">IF(INDIRECT(ADDRESS(3+$AM383,13,,,"var"))&lt;&gt;"&lt;=&gt;",INDIRECT(ADDRESS(3+$AM383,13,,,"var")),NULL)</f>
        <v>0</v>
      </c>
      <c r="AZ383" s="61" cm="1">
        <f t="array" aca="1" ref="AZ383" ca="1">IF(INDIRECT(ADDRESS(3+$AM383,14,,,"var"))&lt;&gt;"Be",INDIRECT(ADDRESS(3+$AM383,14,,,"var")),NULL)</f>
        <v>6.0000000000000001E-3</v>
      </c>
      <c r="BA383" s="61" cm="1">
        <f t="array" aca="1" ref="BA383" ca="1">IF(INDIRECT(ADDRESS(3+$AM383,15,,,"var"))&lt;&gt;"&lt;=&gt;",INDIRECT(ADDRESS(3+$AM383,15,,,"var")),NULL)</f>
        <v>0</v>
      </c>
      <c r="BB383" s="61" cm="1">
        <f t="array" aca="1" ref="BB383" ca="1">IF(INDIRECT(ADDRESS(3+$AM383,16,,,"var"))&lt;&gt;"Zn",INDIRECT(ADDRESS(3+$AM383,16,,,"var")),NULL)</f>
        <v>0.01</v>
      </c>
      <c r="BC383" s="61" cm="1">
        <f t="array" aca="1" ref="BC383" ca="1">IF(INDIRECT(ADDRESS(3+$AM383,17,,,"var"))&lt;&gt;"&lt;=&gt;",INDIRECT(ADDRESS(3+$AM383,17,,,"var")),NULL)</f>
        <v>0</v>
      </c>
      <c r="BD383" s="61" cm="1">
        <f t="array" aca="1" ref="BD383" ca="1">IF(INDIRECT(ADDRESS(3+$AM383,18,,,"var"))&lt;&gt;"Ti",INDIRECT(ADDRESS(3+$AM383,18,,,"var")),NULL)</f>
        <v>0.05</v>
      </c>
      <c r="BE383" s="64" cm="1">
        <f t="array" aca="1" ref="BE383" ca="1">IF(INDIRECT(ADDRESS(3+$AM383,19,,,"var"))&lt;&gt;"D10",INDIRECT(ADDRESS(3+$AM383,19,,,"var")),NULL)</f>
        <v>29.1</v>
      </c>
      <c r="BF383" s="64" cm="1">
        <f t="array" aca="1" ref="BF383" ca="1">IF(INDIRECT(ADDRESS(3+$AM383,20,,,"var"))&lt;&gt;"D50",INDIRECT(ADDRESS(3+$AM383,20,,,"var")),NULL)</f>
        <v>47</v>
      </c>
      <c r="BG383" s="64" cm="1">
        <f t="array" aca="1" ref="BG383" ca="1">IF(INDIRECT(ADDRESS(3+$AM383,21,,,"var"))&lt;&gt;"D90",INDIRECT(ADDRESS(3+$AM383,21,,,"var")),NULL)</f>
        <v>74.5</v>
      </c>
      <c r="BH383" s="64" cm="1">
        <f t="array" aca="1" ref="BH383" ca="1">IF(INDIRECT(ADDRESS(3+$AM383,22,,,"var"))&lt;&gt;"Carney Funnel (s/50g)",INDIRECT(ADDRESS(3+$AM383,22,,,"var")),NULL)</f>
        <v>16</v>
      </c>
      <c r="BI383" s="64" cm="1">
        <f t="array" aca="1" ref="BI383" ca="1">IF(INDIRECT(ADDRESS(3+$AM383,23,,,"var"))&lt;&gt;"Schuttdichte",INDIRECT(ADDRESS(3+$AM383,23,,,"var")),NULL)</f>
        <v>1.28</v>
      </c>
      <c r="BJ383" s="64" cm="1">
        <f t="array" aca="1" ref="BJ383" ca="1">IF(INDIRECT(ADDRESS(3+$AM383,24,,,"var"))&lt;&gt;"Klopfdichte",INDIRECT(ADDRESS(3+$AM383,24,,,"var")),NULL)</f>
        <v>1.61</v>
      </c>
      <c r="BK383" s="81" t="s">
        <v>108</v>
      </c>
      <c r="BM383" s="65"/>
      <c r="BO383"/>
    </row>
    <row r="384" spans="1:67">
      <c r="A384" s="6">
        <v>5</v>
      </c>
      <c r="B384" s="81">
        <v>11</v>
      </c>
      <c r="C384" s="81" t="str">
        <f>var!Z$3</f>
        <v>Concept Laser m2</v>
      </c>
      <c r="D384" s="81" t="str">
        <f>var!AG$3</f>
        <v>Concept Laser parameter dev.</v>
      </c>
      <c r="E384" s="6">
        <v>325</v>
      </c>
      <c r="F384" s="6">
        <v>1400</v>
      </c>
      <c r="G384" s="6">
        <v>60</v>
      </c>
      <c r="H384" s="6">
        <v>0.08</v>
      </c>
      <c r="I384" s="81"/>
      <c r="J384" s="81" t="str">
        <f>var!AD$2</f>
        <v>Density cube</v>
      </c>
      <c r="K384" s="81"/>
      <c r="L384" s="12"/>
      <c r="M384" s="81" t="str">
        <f>var!AF$2</f>
        <v>Stripes</v>
      </c>
      <c r="N384" s="6">
        <v>325</v>
      </c>
      <c r="O384" s="6">
        <v>1400</v>
      </c>
      <c r="P384" s="12"/>
      <c r="Q384" s="6">
        <v>0.1</v>
      </c>
      <c r="R384" s="6">
        <v>150</v>
      </c>
      <c r="S384" s="6">
        <v>5</v>
      </c>
      <c r="T384" s="6">
        <v>1</v>
      </c>
      <c r="U384" s="6">
        <v>79</v>
      </c>
      <c r="V384" s="6">
        <v>0.1</v>
      </c>
      <c r="W384" s="6">
        <v>80</v>
      </c>
      <c r="X384" s="6">
        <v>0.09</v>
      </c>
      <c r="Y384" s="12"/>
      <c r="Z384" s="12"/>
      <c r="AA384" s="12"/>
      <c r="AB384" s="12"/>
      <c r="AC384" s="12"/>
      <c r="AD384" s="12"/>
      <c r="AE384" s="12">
        <v>1.401</v>
      </c>
      <c r="AF384" s="12"/>
      <c r="AG384" s="6"/>
      <c r="AH384" s="81">
        <f t="shared" si="12"/>
        <v>24.192</v>
      </c>
      <c r="AI384" s="81">
        <f t="shared" si="13"/>
        <v>48.363095238095241</v>
      </c>
      <c r="AJ384" s="12"/>
      <c r="AK384" s="6">
        <f>100-Tabelle1[[#This Row],[Porositaet Flaeche Bionic polished]]</f>
        <v>98.599000000000004</v>
      </c>
      <c r="AL384" s="28" t="str" cm="1">
        <f t="array" aca="1" ref="AL384" ca="1">IF(INDIRECT(ADDRESS(3+AM384,2,,,"var"))&lt;&gt;"Name of powder",INDIRECT(ADDRESS(3+AM384,2,,,"var")),NULL)</f>
        <v>AlMgty80</v>
      </c>
      <c r="AM384" s="17">
        <v>2</v>
      </c>
      <c r="AN384" s="12">
        <v>4</v>
      </c>
      <c r="AO384" s="61" cm="1">
        <f t="array" aca="1" ref="AO384" ca="1">IF(INDIRECT(ADDRESS(3+$AM384,3,,,"var"))&lt;&gt;"&lt;=&gt;",INDIRECT(ADDRESS(3+$AM384,3,,,"var")),NULL)</f>
        <v>0</v>
      </c>
      <c r="AP384" s="61" cm="1">
        <f t="array" aca="1" ref="AP384" ca="1">IF(INDIRECT(ADDRESS(3+$AM384,4,,,"var"))&lt;&gt;"Si",INDIRECT(ADDRESS(3+$AM384,4,,,"var")),NULL)</f>
        <v>0.09</v>
      </c>
      <c r="AQ384" s="61" t="str" cm="1">
        <f t="array" aca="1" ref="AQ384" ca="1">IF(INDIRECT(ADDRESS(3+$AM384,5,,,"var"))&lt;&gt;"&lt;=&gt;",INDIRECT(ADDRESS(3+$AM384,5,,,"var")),NULL)</f>
        <v>&lt;</v>
      </c>
      <c r="AR384" s="61" cm="1">
        <f t="array" aca="1" ref="AR384" ca="1">IF(INDIRECT(ADDRESS(3+$AM384,6,,,"var"))&lt;&gt;"Fe",INDIRECT(ADDRESS(3+$AM384,6,,,"var")),NULL)</f>
        <v>0.01</v>
      </c>
      <c r="AS384" s="61" t="str" cm="1">
        <f t="array" aca="1" ref="AS384" ca="1">IF(INDIRECT(ADDRESS(3+$AM384,7,,,"var"))&lt;&gt;"&lt;=&gt;",INDIRECT(ADDRESS(3+$AM384,7,,,"var")),NULL)</f>
        <v>&lt;</v>
      </c>
      <c r="AT384" s="61" cm="1">
        <f t="array" aca="1" ref="AT384" ca="1">IF(INDIRECT(ADDRESS(3+$AM384,8,,,"var"))&lt;&gt;"Cu",INDIRECT(ADDRESS(3+$AM384,8,,,"var")),NULL)</f>
        <v>0.01</v>
      </c>
      <c r="AU384" s="61" t="str" cm="1">
        <f t="array" aca="1" ref="AU384" ca="1">IF(INDIRECT(ADDRESS(3+$AM384,9,,,"var"))&lt;&gt;"&lt;=&gt;",INDIRECT(ADDRESS(3+$AM384,9,,,"var")),NULL)</f>
        <v>&lt;</v>
      </c>
      <c r="AV384" s="61" cm="1">
        <f t="array" aca="1" ref="AV384" ca="1">IF(INDIRECT(ADDRESS(3+$AM384,10,,,"var"))&lt;&gt;"Mn",INDIRECT(ADDRESS(3+$AM384,10,,,"var")),NULL)</f>
        <v>0.01</v>
      </c>
      <c r="AW384" s="61" cm="1">
        <f t="array" aca="1" ref="AW384" ca="1">IF(INDIRECT(ADDRESS(3+$AM384,11,,,"var"))&lt;&gt;"&lt;=&gt;",INDIRECT(ADDRESS(3+$AM384,11,,,"var")),NULL)</f>
        <v>0</v>
      </c>
      <c r="AX384" s="61" cm="1">
        <f t="array" aca="1" ref="AX384" ca="1">IF(INDIRECT(ADDRESS(3+$AM384,12,,,"var"))&lt;&gt;"Mg",INDIRECT(ADDRESS(3+$AM384,12,,,"var")),NULL)</f>
        <v>9.1999999999999993</v>
      </c>
      <c r="AY384" s="61" cm="1">
        <f t="array" aca="1" ref="AY384" ca="1">IF(INDIRECT(ADDRESS(3+$AM384,13,,,"var"))&lt;&gt;"&lt;=&gt;",INDIRECT(ADDRESS(3+$AM384,13,,,"var")),NULL)</f>
        <v>0</v>
      </c>
      <c r="AZ384" s="61" cm="1">
        <f t="array" aca="1" ref="AZ384" ca="1">IF(INDIRECT(ADDRESS(3+$AM384,14,,,"var"))&lt;&gt;"Be",INDIRECT(ADDRESS(3+$AM384,14,,,"var")),NULL)</f>
        <v>6.0000000000000001E-3</v>
      </c>
      <c r="BA384" s="61" cm="1">
        <f t="array" aca="1" ref="BA384" ca="1">IF(INDIRECT(ADDRESS(3+$AM384,15,,,"var"))&lt;&gt;"&lt;=&gt;",INDIRECT(ADDRESS(3+$AM384,15,,,"var")),NULL)</f>
        <v>0</v>
      </c>
      <c r="BB384" s="61" cm="1">
        <f t="array" aca="1" ref="BB384" ca="1">IF(INDIRECT(ADDRESS(3+$AM384,16,,,"var"))&lt;&gt;"Zn",INDIRECT(ADDRESS(3+$AM384,16,,,"var")),NULL)</f>
        <v>0.01</v>
      </c>
      <c r="BC384" s="61" cm="1">
        <f t="array" aca="1" ref="BC384" ca="1">IF(INDIRECT(ADDRESS(3+$AM384,17,,,"var"))&lt;&gt;"&lt;=&gt;",INDIRECT(ADDRESS(3+$AM384,17,,,"var")),NULL)</f>
        <v>0</v>
      </c>
      <c r="BD384" s="61" cm="1">
        <f t="array" aca="1" ref="BD384" ca="1">IF(INDIRECT(ADDRESS(3+$AM384,18,,,"var"))&lt;&gt;"Ti",INDIRECT(ADDRESS(3+$AM384,18,,,"var")),NULL)</f>
        <v>0.05</v>
      </c>
      <c r="BE384" s="64" cm="1">
        <f t="array" aca="1" ref="BE384" ca="1">IF(INDIRECT(ADDRESS(3+$AM384,19,,,"var"))&lt;&gt;"D10",INDIRECT(ADDRESS(3+$AM384,19,,,"var")),NULL)</f>
        <v>29.1</v>
      </c>
      <c r="BF384" s="64" cm="1">
        <f t="array" aca="1" ref="BF384" ca="1">IF(INDIRECT(ADDRESS(3+$AM384,20,,,"var"))&lt;&gt;"D50",INDIRECT(ADDRESS(3+$AM384,20,,,"var")),NULL)</f>
        <v>47</v>
      </c>
      <c r="BG384" s="64" cm="1">
        <f t="array" aca="1" ref="BG384" ca="1">IF(INDIRECT(ADDRESS(3+$AM384,21,,,"var"))&lt;&gt;"D90",INDIRECT(ADDRESS(3+$AM384,21,,,"var")),NULL)</f>
        <v>74.5</v>
      </c>
      <c r="BH384" s="64" cm="1">
        <f t="array" aca="1" ref="BH384" ca="1">IF(INDIRECT(ADDRESS(3+$AM384,22,,,"var"))&lt;&gt;"Carney Funnel (s/50g)",INDIRECT(ADDRESS(3+$AM384,22,,,"var")),NULL)</f>
        <v>16</v>
      </c>
      <c r="BI384" s="64" cm="1">
        <f t="array" aca="1" ref="BI384" ca="1">IF(INDIRECT(ADDRESS(3+$AM384,23,,,"var"))&lt;&gt;"Schuttdichte",INDIRECT(ADDRESS(3+$AM384,23,,,"var")),NULL)</f>
        <v>1.28</v>
      </c>
      <c r="BJ384" s="64" cm="1">
        <f t="array" aca="1" ref="BJ384" ca="1">IF(INDIRECT(ADDRESS(3+$AM384,24,,,"var"))&lt;&gt;"Klopfdichte",INDIRECT(ADDRESS(3+$AM384,24,,,"var")),NULL)</f>
        <v>1.61</v>
      </c>
      <c r="BK384" s="81" t="s">
        <v>108</v>
      </c>
      <c r="BM384" s="81"/>
      <c r="BO384"/>
    </row>
    <row r="385" spans="1:67">
      <c r="A385" s="6">
        <v>5</v>
      </c>
      <c r="B385" s="81">
        <v>12</v>
      </c>
      <c r="C385" s="81" t="str">
        <f>var!Z$3</f>
        <v>Concept Laser m2</v>
      </c>
      <c r="D385" s="81" t="str">
        <f>var!AG$3</f>
        <v>Concept Laser parameter dev.</v>
      </c>
      <c r="E385" s="6">
        <v>325</v>
      </c>
      <c r="F385" s="6">
        <v>1200</v>
      </c>
      <c r="G385" s="6">
        <v>60</v>
      </c>
      <c r="H385" s="6">
        <v>0.08</v>
      </c>
      <c r="I385" s="81"/>
      <c r="J385" s="81" t="str">
        <f>var!AD$2</f>
        <v>Density cube</v>
      </c>
      <c r="K385" s="81"/>
      <c r="L385" s="12"/>
      <c r="M385" s="81" t="str">
        <f>var!AF$2</f>
        <v>Stripes</v>
      </c>
      <c r="N385" s="6">
        <v>325</v>
      </c>
      <c r="O385" s="6">
        <v>1200</v>
      </c>
      <c r="P385" s="12"/>
      <c r="Q385" s="6">
        <v>0.1</v>
      </c>
      <c r="R385" s="6">
        <v>150</v>
      </c>
      <c r="S385" s="6">
        <v>5</v>
      </c>
      <c r="T385" s="6">
        <v>1</v>
      </c>
      <c r="U385" s="6">
        <v>79</v>
      </c>
      <c r="V385" s="6">
        <v>0.1</v>
      </c>
      <c r="W385" s="6">
        <v>80</v>
      </c>
      <c r="X385" s="6">
        <v>0.09</v>
      </c>
      <c r="Y385" s="12"/>
      <c r="Z385" s="12"/>
      <c r="AA385" s="12"/>
      <c r="AB385" s="12"/>
      <c r="AC385" s="12"/>
      <c r="AD385" s="12"/>
      <c r="AE385" s="12">
        <v>1.032</v>
      </c>
      <c r="AF385" s="12"/>
      <c r="AG385" s="6"/>
      <c r="AH385" s="81">
        <f t="shared" si="12"/>
        <v>20.736000000000001</v>
      </c>
      <c r="AI385" s="81">
        <f t="shared" si="13"/>
        <v>56.423611111111114</v>
      </c>
      <c r="AJ385" s="12"/>
      <c r="AK385" s="6">
        <f>100-Tabelle1[[#This Row],[Porositaet Flaeche Bionic polished]]</f>
        <v>98.968000000000004</v>
      </c>
      <c r="AL385" s="28" t="str" cm="1">
        <f t="array" aca="1" ref="AL385" ca="1">IF(INDIRECT(ADDRESS(3+AM385,2,,,"var"))&lt;&gt;"Name of powder",INDIRECT(ADDRESS(3+AM385,2,,,"var")),NULL)</f>
        <v>AlMgty80</v>
      </c>
      <c r="AM385" s="17">
        <v>2</v>
      </c>
      <c r="AN385" s="12">
        <v>4</v>
      </c>
      <c r="AO385" s="61" cm="1">
        <f t="array" aca="1" ref="AO385" ca="1">IF(INDIRECT(ADDRESS(3+$AM385,3,,,"var"))&lt;&gt;"&lt;=&gt;",INDIRECT(ADDRESS(3+$AM385,3,,,"var")),NULL)</f>
        <v>0</v>
      </c>
      <c r="AP385" s="61" cm="1">
        <f t="array" aca="1" ref="AP385" ca="1">IF(INDIRECT(ADDRESS(3+$AM385,4,,,"var"))&lt;&gt;"Si",INDIRECT(ADDRESS(3+$AM385,4,,,"var")),NULL)</f>
        <v>0.09</v>
      </c>
      <c r="AQ385" s="61" t="str" cm="1">
        <f t="array" aca="1" ref="AQ385" ca="1">IF(INDIRECT(ADDRESS(3+$AM385,5,,,"var"))&lt;&gt;"&lt;=&gt;",INDIRECT(ADDRESS(3+$AM385,5,,,"var")),NULL)</f>
        <v>&lt;</v>
      </c>
      <c r="AR385" s="61" cm="1">
        <f t="array" aca="1" ref="AR385" ca="1">IF(INDIRECT(ADDRESS(3+$AM385,6,,,"var"))&lt;&gt;"Fe",INDIRECT(ADDRESS(3+$AM385,6,,,"var")),NULL)</f>
        <v>0.01</v>
      </c>
      <c r="AS385" s="61" t="str" cm="1">
        <f t="array" aca="1" ref="AS385" ca="1">IF(INDIRECT(ADDRESS(3+$AM385,7,,,"var"))&lt;&gt;"&lt;=&gt;",INDIRECT(ADDRESS(3+$AM385,7,,,"var")),NULL)</f>
        <v>&lt;</v>
      </c>
      <c r="AT385" s="61" cm="1">
        <f t="array" aca="1" ref="AT385" ca="1">IF(INDIRECT(ADDRESS(3+$AM385,8,,,"var"))&lt;&gt;"Cu",INDIRECT(ADDRESS(3+$AM385,8,,,"var")),NULL)</f>
        <v>0.01</v>
      </c>
      <c r="AU385" s="61" t="str" cm="1">
        <f t="array" aca="1" ref="AU385" ca="1">IF(INDIRECT(ADDRESS(3+$AM385,9,,,"var"))&lt;&gt;"&lt;=&gt;",INDIRECT(ADDRESS(3+$AM385,9,,,"var")),NULL)</f>
        <v>&lt;</v>
      </c>
      <c r="AV385" s="61" cm="1">
        <f t="array" aca="1" ref="AV385" ca="1">IF(INDIRECT(ADDRESS(3+$AM385,10,,,"var"))&lt;&gt;"Mn",INDIRECT(ADDRESS(3+$AM385,10,,,"var")),NULL)</f>
        <v>0.01</v>
      </c>
      <c r="AW385" s="61" cm="1">
        <f t="array" aca="1" ref="AW385" ca="1">IF(INDIRECT(ADDRESS(3+$AM385,11,,,"var"))&lt;&gt;"&lt;=&gt;",INDIRECT(ADDRESS(3+$AM385,11,,,"var")),NULL)</f>
        <v>0</v>
      </c>
      <c r="AX385" s="61" cm="1">
        <f t="array" aca="1" ref="AX385" ca="1">IF(INDIRECT(ADDRESS(3+$AM385,12,,,"var"))&lt;&gt;"Mg",INDIRECT(ADDRESS(3+$AM385,12,,,"var")),NULL)</f>
        <v>9.1999999999999993</v>
      </c>
      <c r="AY385" s="61" cm="1">
        <f t="array" aca="1" ref="AY385" ca="1">IF(INDIRECT(ADDRESS(3+$AM385,13,,,"var"))&lt;&gt;"&lt;=&gt;",INDIRECT(ADDRESS(3+$AM385,13,,,"var")),NULL)</f>
        <v>0</v>
      </c>
      <c r="AZ385" s="61" cm="1">
        <f t="array" aca="1" ref="AZ385" ca="1">IF(INDIRECT(ADDRESS(3+$AM385,14,,,"var"))&lt;&gt;"Be",INDIRECT(ADDRESS(3+$AM385,14,,,"var")),NULL)</f>
        <v>6.0000000000000001E-3</v>
      </c>
      <c r="BA385" s="61" cm="1">
        <f t="array" aca="1" ref="BA385" ca="1">IF(INDIRECT(ADDRESS(3+$AM385,15,,,"var"))&lt;&gt;"&lt;=&gt;",INDIRECT(ADDRESS(3+$AM385,15,,,"var")),NULL)</f>
        <v>0</v>
      </c>
      <c r="BB385" s="61" cm="1">
        <f t="array" aca="1" ref="BB385" ca="1">IF(INDIRECT(ADDRESS(3+$AM385,16,,,"var"))&lt;&gt;"Zn",INDIRECT(ADDRESS(3+$AM385,16,,,"var")),NULL)</f>
        <v>0.01</v>
      </c>
      <c r="BC385" s="61" cm="1">
        <f t="array" aca="1" ref="BC385" ca="1">IF(INDIRECT(ADDRESS(3+$AM385,17,,,"var"))&lt;&gt;"&lt;=&gt;",INDIRECT(ADDRESS(3+$AM385,17,,,"var")),NULL)</f>
        <v>0</v>
      </c>
      <c r="BD385" s="61" cm="1">
        <f t="array" aca="1" ref="BD385" ca="1">IF(INDIRECT(ADDRESS(3+$AM385,18,,,"var"))&lt;&gt;"Ti",INDIRECT(ADDRESS(3+$AM385,18,,,"var")),NULL)</f>
        <v>0.05</v>
      </c>
      <c r="BE385" s="64" cm="1">
        <f t="array" aca="1" ref="BE385" ca="1">IF(INDIRECT(ADDRESS(3+$AM385,19,,,"var"))&lt;&gt;"D10",INDIRECT(ADDRESS(3+$AM385,19,,,"var")),NULL)</f>
        <v>29.1</v>
      </c>
      <c r="BF385" s="64" cm="1">
        <f t="array" aca="1" ref="BF385" ca="1">IF(INDIRECT(ADDRESS(3+$AM385,20,,,"var"))&lt;&gt;"D50",INDIRECT(ADDRESS(3+$AM385,20,,,"var")),NULL)</f>
        <v>47</v>
      </c>
      <c r="BG385" s="64" cm="1">
        <f t="array" aca="1" ref="BG385" ca="1">IF(INDIRECT(ADDRESS(3+$AM385,21,,,"var"))&lt;&gt;"D90",INDIRECT(ADDRESS(3+$AM385,21,,,"var")),NULL)</f>
        <v>74.5</v>
      </c>
      <c r="BH385" s="64" cm="1">
        <f t="array" aca="1" ref="BH385" ca="1">IF(INDIRECT(ADDRESS(3+$AM385,22,,,"var"))&lt;&gt;"Carney Funnel (s/50g)",INDIRECT(ADDRESS(3+$AM385,22,,,"var")),NULL)</f>
        <v>16</v>
      </c>
      <c r="BI385" s="64" cm="1">
        <f t="array" aca="1" ref="BI385" ca="1">IF(INDIRECT(ADDRESS(3+$AM385,23,,,"var"))&lt;&gt;"Schuttdichte",INDIRECT(ADDRESS(3+$AM385,23,,,"var")),NULL)</f>
        <v>1.28</v>
      </c>
      <c r="BJ385" s="64" cm="1">
        <f t="array" aca="1" ref="BJ385" ca="1">IF(INDIRECT(ADDRESS(3+$AM385,24,,,"var"))&lt;&gt;"Klopfdichte",INDIRECT(ADDRESS(3+$AM385,24,,,"var")),NULL)</f>
        <v>1.61</v>
      </c>
      <c r="BK385" s="81" t="s">
        <v>108</v>
      </c>
      <c r="BM385" s="65"/>
      <c r="BO385"/>
    </row>
    <row r="386" spans="1:67">
      <c r="A386" s="6">
        <v>5</v>
      </c>
      <c r="B386" s="81">
        <v>13</v>
      </c>
      <c r="C386" s="81" t="str">
        <f>var!Z$3</f>
        <v>Concept Laser m2</v>
      </c>
      <c r="D386" s="81" t="str">
        <f>var!AG$3</f>
        <v>Concept Laser parameter dev.</v>
      </c>
      <c r="E386" s="6">
        <v>325</v>
      </c>
      <c r="F386" s="6">
        <v>1000</v>
      </c>
      <c r="G386" s="6">
        <v>60</v>
      </c>
      <c r="H386" s="6">
        <v>0.08</v>
      </c>
      <c r="I386" s="81"/>
      <c r="J386" s="81" t="str">
        <f>var!AD$2</f>
        <v>Density cube</v>
      </c>
      <c r="K386" s="81"/>
      <c r="L386" s="12"/>
      <c r="M386" s="81" t="str">
        <f>var!AF$2</f>
        <v>Stripes</v>
      </c>
      <c r="N386" s="6">
        <v>325</v>
      </c>
      <c r="O386" s="6">
        <v>1000</v>
      </c>
      <c r="P386" s="12"/>
      <c r="Q386" s="6">
        <v>0.1</v>
      </c>
      <c r="R386" s="6">
        <v>150</v>
      </c>
      <c r="S386" s="6">
        <v>5</v>
      </c>
      <c r="T386" s="6">
        <v>1</v>
      </c>
      <c r="U386" s="6">
        <v>79</v>
      </c>
      <c r="V386" s="6">
        <v>0.1</v>
      </c>
      <c r="W386" s="6">
        <v>80</v>
      </c>
      <c r="X386" s="6">
        <v>0.09</v>
      </c>
      <c r="Y386" s="12"/>
      <c r="Z386" s="12"/>
      <c r="AA386" s="12"/>
      <c r="AB386" s="12"/>
      <c r="AC386" s="12"/>
      <c r="AD386" s="12"/>
      <c r="AE386" s="12">
        <v>0.78600000000000003</v>
      </c>
      <c r="AF386" s="12"/>
      <c r="AG386" s="6"/>
      <c r="AH386" s="81">
        <f t="shared" ref="AH386:AH449" si="14">(F386*(G386/1000)*H386)*3.6</f>
        <v>17.28</v>
      </c>
      <c r="AI386" s="81">
        <f t="shared" ref="AI386:AI449" si="15">E386/(F386*(G386/1000)*H386)</f>
        <v>67.708333333333343</v>
      </c>
      <c r="AJ386" s="12"/>
      <c r="AK386" s="6">
        <f>100-Tabelle1[[#This Row],[Porositaet Flaeche Bionic polished]]</f>
        <v>99.213999999999999</v>
      </c>
      <c r="AL386" s="28" t="str" cm="1">
        <f t="array" aca="1" ref="AL386" ca="1">IF(INDIRECT(ADDRESS(3+AM386,2,,,"var"))&lt;&gt;"Name of powder",INDIRECT(ADDRESS(3+AM386,2,,,"var")),NULL)</f>
        <v>AlMgty80</v>
      </c>
      <c r="AM386" s="17">
        <v>2</v>
      </c>
      <c r="AN386" s="12">
        <v>4</v>
      </c>
      <c r="AO386" s="61" cm="1">
        <f t="array" aca="1" ref="AO386" ca="1">IF(INDIRECT(ADDRESS(3+$AM386,3,,,"var"))&lt;&gt;"&lt;=&gt;",INDIRECT(ADDRESS(3+$AM386,3,,,"var")),NULL)</f>
        <v>0</v>
      </c>
      <c r="AP386" s="61" cm="1">
        <f t="array" aca="1" ref="AP386" ca="1">IF(INDIRECT(ADDRESS(3+$AM386,4,,,"var"))&lt;&gt;"Si",INDIRECT(ADDRESS(3+$AM386,4,,,"var")),NULL)</f>
        <v>0.09</v>
      </c>
      <c r="AQ386" s="61" t="str" cm="1">
        <f t="array" aca="1" ref="AQ386" ca="1">IF(INDIRECT(ADDRESS(3+$AM386,5,,,"var"))&lt;&gt;"&lt;=&gt;",INDIRECT(ADDRESS(3+$AM386,5,,,"var")),NULL)</f>
        <v>&lt;</v>
      </c>
      <c r="AR386" s="61" cm="1">
        <f t="array" aca="1" ref="AR386" ca="1">IF(INDIRECT(ADDRESS(3+$AM386,6,,,"var"))&lt;&gt;"Fe",INDIRECT(ADDRESS(3+$AM386,6,,,"var")),NULL)</f>
        <v>0.01</v>
      </c>
      <c r="AS386" s="61" t="str" cm="1">
        <f t="array" aca="1" ref="AS386" ca="1">IF(INDIRECT(ADDRESS(3+$AM386,7,,,"var"))&lt;&gt;"&lt;=&gt;",INDIRECT(ADDRESS(3+$AM386,7,,,"var")),NULL)</f>
        <v>&lt;</v>
      </c>
      <c r="AT386" s="61" cm="1">
        <f t="array" aca="1" ref="AT386" ca="1">IF(INDIRECT(ADDRESS(3+$AM386,8,,,"var"))&lt;&gt;"Cu",INDIRECT(ADDRESS(3+$AM386,8,,,"var")),NULL)</f>
        <v>0.01</v>
      </c>
      <c r="AU386" s="61" t="str" cm="1">
        <f t="array" aca="1" ref="AU386" ca="1">IF(INDIRECT(ADDRESS(3+$AM386,9,,,"var"))&lt;&gt;"&lt;=&gt;",INDIRECT(ADDRESS(3+$AM386,9,,,"var")),NULL)</f>
        <v>&lt;</v>
      </c>
      <c r="AV386" s="61" cm="1">
        <f t="array" aca="1" ref="AV386" ca="1">IF(INDIRECT(ADDRESS(3+$AM386,10,,,"var"))&lt;&gt;"Mn",INDIRECT(ADDRESS(3+$AM386,10,,,"var")),NULL)</f>
        <v>0.01</v>
      </c>
      <c r="AW386" s="61" cm="1">
        <f t="array" aca="1" ref="AW386" ca="1">IF(INDIRECT(ADDRESS(3+$AM386,11,,,"var"))&lt;&gt;"&lt;=&gt;",INDIRECT(ADDRESS(3+$AM386,11,,,"var")),NULL)</f>
        <v>0</v>
      </c>
      <c r="AX386" s="61" cm="1">
        <f t="array" aca="1" ref="AX386" ca="1">IF(INDIRECT(ADDRESS(3+$AM386,12,,,"var"))&lt;&gt;"Mg",INDIRECT(ADDRESS(3+$AM386,12,,,"var")),NULL)</f>
        <v>9.1999999999999993</v>
      </c>
      <c r="AY386" s="61" cm="1">
        <f t="array" aca="1" ref="AY386" ca="1">IF(INDIRECT(ADDRESS(3+$AM386,13,,,"var"))&lt;&gt;"&lt;=&gt;",INDIRECT(ADDRESS(3+$AM386,13,,,"var")),NULL)</f>
        <v>0</v>
      </c>
      <c r="AZ386" s="61" cm="1">
        <f t="array" aca="1" ref="AZ386" ca="1">IF(INDIRECT(ADDRESS(3+$AM386,14,,,"var"))&lt;&gt;"Be",INDIRECT(ADDRESS(3+$AM386,14,,,"var")),NULL)</f>
        <v>6.0000000000000001E-3</v>
      </c>
      <c r="BA386" s="61" cm="1">
        <f t="array" aca="1" ref="BA386" ca="1">IF(INDIRECT(ADDRESS(3+$AM386,15,,,"var"))&lt;&gt;"&lt;=&gt;",INDIRECT(ADDRESS(3+$AM386,15,,,"var")),NULL)</f>
        <v>0</v>
      </c>
      <c r="BB386" s="61" cm="1">
        <f t="array" aca="1" ref="BB386" ca="1">IF(INDIRECT(ADDRESS(3+$AM386,16,,,"var"))&lt;&gt;"Zn",INDIRECT(ADDRESS(3+$AM386,16,,,"var")),NULL)</f>
        <v>0.01</v>
      </c>
      <c r="BC386" s="61" cm="1">
        <f t="array" aca="1" ref="BC386" ca="1">IF(INDIRECT(ADDRESS(3+$AM386,17,,,"var"))&lt;&gt;"&lt;=&gt;",INDIRECT(ADDRESS(3+$AM386,17,,,"var")),NULL)</f>
        <v>0</v>
      </c>
      <c r="BD386" s="61" cm="1">
        <f t="array" aca="1" ref="BD386" ca="1">IF(INDIRECT(ADDRESS(3+$AM386,18,,,"var"))&lt;&gt;"Ti",INDIRECT(ADDRESS(3+$AM386,18,,,"var")),NULL)</f>
        <v>0.05</v>
      </c>
      <c r="BE386" s="64" cm="1">
        <f t="array" aca="1" ref="BE386" ca="1">IF(INDIRECT(ADDRESS(3+$AM386,19,,,"var"))&lt;&gt;"D10",INDIRECT(ADDRESS(3+$AM386,19,,,"var")),NULL)</f>
        <v>29.1</v>
      </c>
      <c r="BF386" s="64" cm="1">
        <f t="array" aca="1" ref="BF386" ca="1">IF(INDIRECT(ADDRESS(3+$AM386,20,,,"var"))&lt;&gt;"D50",INDIRECT(ADDRESS(3+$AM386,20,,,"var")),NULL)</f>
        <v>47</v>
      </c>
      <c r="BG386" s="64" cm="1">
        <f t="array" aca="1" ref="BG386" ca="1">IF(INDIRECT(ADDRESS(3+$AM386,21,,,"var"))&lt;&gt;"D90",INDIRECT(ADDRESS(3+$AM386,21,,,"var")),NULL)</f>
        <v>74.5</v>
      </c>
      <c r="BH386" s="64" cm="1">
        <f t="array" aca="1" ref="BH386" ca="1">IF(INDIRECT(ADDRESS(3+$AM386,22,,,"var"))&lt;&gt;"Carney Funnel (s/50g)",INDIRECT(ADDRESS(3+$AM386,22,,,"var")),NULL)</f>
        <v>16</v>
      </c>
      <c r="BI386" s="64" cm="1">
        <f t="array" aca="1" ref="BI386" ca="1">IF(INDIRECT(ADDRESS(3+$AM386,23,,,"var"))&lt;&gt;"Schuttdichte",INDIRECT(ADDRESS(3+$AM386,23,,,"var")),NULL)</f>
        <v>1.28</v>
      </c>
      <c r="BJ386" s="64" cm="1">
        <f t="array" aca="1" ref="BJ386" ca="1">IF(INDIRECT(ADDRESS(3+$AM386,24,,,"var"))&lt;&gt;"Klopfdichte",INDIRECT(ADDRESS(3+$AM386,24,,,"var")),NULL)</f>
        <v>1.61</v>
      </c>
      <c r="BK386" s="81" t="s">
        <v>108</v>
      </c>
      <c r="BM386" s="65"/>
      <c r="BO386"/>
    </row>
    <row r="387" spans="1:67">
      <c r="A387" s="6">
        <v>5</v>
      </c>
      <c r="B387" s="81">
        <v>14</v>
      </c>
      <c r="C387" s="81" t="str">
        <f>var!Z$3</f>
        <v>Concept Laser m2</v>
      </c>
      <c r="D387" s="81" t="str">
        <f>var!AG$3</f>
        <v>Concept Laser parameter dev.</v>
      </c>
      <c r="E387" s="6">
        <v>325</v>
      </c>
      <c r="F387" s="6">
        <v>1600</v>
      </c>
      <c r="G387" s="6">
        <v>60</v>
      </c>
      <c r="H387" s="6">
        <v>0.1</v>
      </c>
      <c r="I387" s="81"/>
      <c r="J387" s="81" t="str">
        <f>var!AD$2</f>
        <v>Density cube</v>
      </c>
      <c r="K387" s="81"/>
      <c r="L387" s="12"/>
      <c r="M387" s="81" t="str">
        <f>var!AF$2</f>
        <v>Stripes</v>
      </c>
      <c r="N387" s="6">
        <v>325</v>
      </c>
      <c r="O387" s="6">
        <v>1600</v>
      </c>
      <c r="P387" s="12"/>
      <c r="Q387" s="6">
        <v>0.1</v>
      </c>
      <c r="R387" s="6">
        <v>110</v>
      </c>
      <c r="S387" s="6">
        <v>5</v>
      </c>
      <c r="T387" s="6">
        <v>1</v>
      </c>
      <c r="U387" s="6">
        <v>79</v>
      </c>
      <c r="V387" s="6">
        <v>0.1</v>
      </c>
      <c r="W387" s="6">
        <v>80</v>
      </c>
      <c r="X387" s="6">
        <v>0.09</v>
      </c>
      <c r="Y387" s="12"/>
      <c r="Z387" s="12"/>
      <c r="AA387" s="12"/>
      <c r="AB387" s="12"/>
      <c r="AC387" s="12"/>
      <c r="AD387" s="12"/>
      <c r="AE387" s="12">
        <v>2.4220000000000002</v>
      </c>
      <c r="AF387" s="12"/>
      <c r="AG387" s="6"/>
      <c r="AH387" s="81">
        <f t="shared" si="14"/>
        <v>34.560000000000009</v>
      </c>
      <c r="AI387" s="81">
        <f t="shared" si="15"/>
        <v>33.854166666666664</v>
      </c>
      <c r="AJ387" s="12"/>
      <c r="AK387" s="6">
        <f>100-Tabelle1[[#This Row],[Porositaet Flaeche Bionic polished]]</f>
        <v>97.578000000000003</v>
      </c>
      <c r="AL387" s="28" t="str" cm="1">
        <f t="array" aca="1" ref="AL387" ca="1">IF(INDIRECT(ADDRESS(3+AM387,2,,,"var"))&lt;&gt;"Name of powder",INDIRECT(ADDRESS(3+AM387,2,,,"var")),NULL)</f>
        <v>AlMgty80</v>
      </c>
      <c r="AM387" s="17">
        <v>2</v>
      </c>
      <c r="AN387" s="12">
        <v>4</v>
      </c>
      <c r="AO387" s="61" cm="1">
        <f t="array" aca="1" ref="AO387" ca="1">IF(INDIRECT(ADDRESS(3+$AM387,3,,,"var"))&lt;&gt;"&lt;=&gt;",INDIRECT(ADDRESS(3+$AM387,3,,,"var")),NULL)</f>
        <v>0</v>
      </c>
      <c r="AP387" s="61" cm="1">
        <f t="array" aca="1" ref="AP387" ca="1">IF(INDIRECT(ADDRESS(3+$AM387,4,,,"var"))&lt;&gt;"Si",INDIRECT(ADDRESS(3+$AM387,4,,,"var")),NULL)</f>
        <v>0.09</v>
      </c>
      <c r="AQ387" s="61" t="str" cm="1">
        <f t="array" aca="1" ref="AQ387" ca="1">IF(INDIRECT(ADDRESS(3+$AM387,5,,,"var"))&lt;&gt;"&lt;=&gt;",INDIRECT(ADDRESS(3+$AM387,5,,,"var")),NULL)</f>
        <v>&lt;</v>
      </c>
      <c r="AR387" s="61" cm="1">
        <f t="array" aca="1" ref="AR387" ca="1">IF(INDIRECT(ADDRESS(3+$AM387,6,,,"var"))&lt;&gt;"Fe",INDIRECT(ADDRESS(3+$AM387,6,,,"var")),NULL)</f>
        <v>0.01</v>
      </c>
      <c r="AS387" s="61" t="str" cm="1">
        <f t="array" aca="1" ref="AS387" ca="1">IF(INDIRECT(ADDRESS(3+$AM387,7,,,"var"))&lt;&gt;"&lt;=&gt;",INDIRECT(ADDRESS(3+$AM387,7,,,"var")),NULL)</f>
        <v>&lt;</v>
      </c>
      <c r="AT387" s="61" cm="1">
        <f t="array" aca="1" ref="AT387" ca="1">IF(INDIRECT(ADDRESS(3+$AM387,8,,,"var"))&lt;&gt;"Cu",INDIRECT(ADDRESS(3+$AM387,8,,,"var")),NULL)</f>
        <v>0.01</v>
      </c>
      <c r="AU387" s="61" t="str" cm="1">
        <f t="array" aca="1" ref="AU387" ca="1">IF(INDIRECT(ADDRESS(3+$AM387,9,,,"var"))&lt;&gt;"&lt;=&gt;",INDIRECT(ADDRESS(3+$AM387,9,,,"var")),NULL)</f>
        <v>&lt;</v>
      </c>
      <c r="AV387" s="61" cm="1">
        <f t="array" aca="1" ref="AV387" ca="1">IF(INDIRECT(ADDRESS(3+$AM387,10,,,"var"))&lt;&gt;"Mn",INDIRECT(ADDRESS(3+$AM387,10,,,"var")),NULL)</f>
        <v>0.01</v>
      </c>
      <c r="AW387" s="61" cm="1">
        <f t="array" aca="1" ref="AW387" ca="1">IF(INDIRECT(ADDRESS(3+$AM387,11,,,"var"))&lt;&gt;"&lt;=&gt;",INDIRECT(ADDRESS(3+$AM387,11,,,"var")),NULL)</f>
        <v>0</v>
      </c>
      <c r="AX387" s="61" cm="1">
        <f t="array" aca="1" ref="AX387" ca="1">IF(INDIRECT(ADDRESS(3+$AM387,12,,,"var"))&lt;&gt;"Mg",INDIRECT(ADDRESS(3+$AM387,12,,,"var")),NULL)</f>
        <v>9.1999999999999993</v>
      </c>
      <c r="AY387" s="61" cm="1">
        <f t="array" aca="1" ref="AY387" ca="1">IF(INDIRECT(ADDRESS(3+$AM387,13,,,"var"))&lt;&gt;"&lt;=&gt;",INDIRECT(ADDRESS(3+$AM387,13,,,"var")),NULL)</f>
        <v>0</v>
      </c>
      <c r="AZ387" s="61" cm="1">
        <f t="array" aca="1" ref="AZ387" ca="1">IF(INDIRECT(ADDRESS(3+$AM387,14,,,"var"))&lt;&gt;"Be",INDIRECT(ADDRESS(3+$AM387,14,,,"var")),NULL)</f>
        <v>6.0000000000000001E-3</v>
      </c>
      <c r="BA387" s="61" cm="1">
        <f t="array" aca="1" ref="BA387" ca="1">IF(INDIRECT(ADDRESS(3+$AM387,15,,,"var"))&lt;&gt;"&lt;=&gt;",INDIRECT(ADDRESS(3+$AM387,15,,,"var")),NULL)</f>
        <v>0</v>
      </c>
      <c r="BB387" s="61" cm="1">
        <f t="array" aca="1" ref="BB387" ca="1">IF(INDIRECT(ADDRESS(3+$AM387,16,,,"var"))&lt;&gt;"Zn",INDIRECT(ADDRESS(3+$AM387,16,,,"var")),NULL)</f>
        <v>0.01</v>
      </c>
      <c r="BC387" s="61" cm="1">
        <f t="array" aca="1" ref="BC387" ca="1">IF(INDIRECT(ADDRESS(3+$AM387,17,,,"var"))&lt;&gt;"&lt;=&gt;",INDIRECT(ADDRESS(3+$AM387,17,,,"var")),NULL)</f>
        <v>0</v>
      </c>
      <c r="BD387" s="61" cm="1">
        <f t="array" aca="1" ref="BD387" ca="1">IF(INDIRECT(ADDRESS(3+$AM387,18,,,"var"))&lt;&gt;"Ti",INDIRECT(ADDRESS(3+$AM387,18,,,"var")),NULL)</f>
        <v>0.05</v>
      </c>
      <c r="BE387" s="64" cm="1">
        <f t="array" aca="1" ref="BE387" ca="1">IF(INDIRECT(ADDRESS(3+$AM387,19,,,"var"))&lt;&gt;"D10",INDIRECT(ADDRESS(3+$AM387,19,,,"var")),NULL)</f>
        <v>29.1</v>
      </c>
      <c r="BF387" s="64" cm="1">
        <f t="array" aca="1" ref="BF387" ca="1">IF(INDIRECT(ADDRESS(3+$AM387,20,,,"var"))&lt;&gt;"D50",INDIRECT(ADDRESS(3+$AM387,20,,,"var")),NULL)</f>
        <v>47</v>
      </c>
      <c r="BG387" s="64" cm="1">
        <f t="array" aca="1" ref="BG387" ca="1">IF(INDIRECT(ADDRESS(3+$AM387,21,,,"var"))&lt;&gt;"D90",INDIRECT(ADDRESS(3+$AM387,21,,,"var")),NULL)</f>
        <v>74.5</v>
      </c>
      <c r="BH387" s="64" cm="1">
        <f t="array" aca="1" ref="BH387" ca="1">IF(INDIRECT(ADDRESS(3+$AM387,22,,,"var"))&lt;&gt;"Carney Funnel (s/50g)",INDIRECT(ADDRESS(3+$AM387,22,,,"var")),NULL)</f>
        <v>16</v>
      </c>
      <c r="BI387" s="64" cm="1">
        <f t="array" aca="1" ref="BI387" ca="1">IF(INDIRECT(ADDRESS(3+$AM387,23,,,"var"))&lt;&gt;"Schuttdichte",INDIRECT(ADDRESS(3+$AM387,23,,,"var")),NULL)</f>
        <v>1.28</v>
      </c>
      <c r="BJ387" s="64" cm="1">
        <f t="array" aca="1" ref="BJ387" ca="1">IF(INDIRECT(ADDRESS(3+$AM387,24,,,"var"))&lt;&gt;"Klopfdichte",INDIRECT(ADDRESS(3+$AM387,24,,,"var")),NULL)</f>
        <v>1.61</v>
      </c>
      <c r="BK387" s="81" t="s">
        <v>108</v>
      </c>
      <c r="BM387" s="65"/>
      <c r="BO387"/>
    </row>
    <row r="388" spans="1:67">
      <c r="A388" s="6">
        <v>5</v>
      </c>
      <c r="B388" s="81">
        <v>15</v>
      </c>
      <c r="C388" s="81" t="str">
        <f>var!Z$3</f>
        <v>Concept Laser m2</v>
      </c>
      <c r="D388" s="81" t="str">
        <f>var!AG$3</f>
        <v>Concept Laser parameter dev.</v>
      </c>
      <c r="E388" s="6">
        <v>325</v>
      </c>
      <c r="F388" s="6">
        <v>1400</v>
      </c>
      <c r="G388" s="6">
        <v>60</v>
      </c>
      <c r="H388" s="6">
        <v>0.1</v>
      </c>
      <c r="I388" s="81"/>
      <c r="J388" s="81" t="str">
        <f>var!AD$2</f>
        <v>Density cube</v>
      </c>
      <c r="K388" s="81"/>
      <c r="L388" s="12"/>
      <c r="M388" s="28" t="str">
        <f>var!AF$2</f>
        <v>Stripes</v>
      </c>
      <c r="N388" s="6">
        <v>325</v>
      </c>
      <c r="O388" s="6">
        <v>1400</v>
      </c>
      <c r="P388" s="12"/>
      <c r="Q388" s="6">
        <v>0.1</v>
      </c>
      <c r="R388" s="6">
        <v>110</v>
      </c>
      <c r="S388" s="6">
        <v>5</v>
      </c>
      <c r="T388" s="6">
        <v>1</v>
      </c>
      <c r="U388" s="6">
        <v>79</v>
      </c>
      <c r="V388" s="6">
        <v>0.1</v>
      </c>
      <c r="W388" s="6">
        <v>80</v>
      </c>
      <c r="X388" s="6">
        <v>0.09</v>
      </c>
      <c r="Y388" s="12"/>
      <c r="Z388" s="12"/>
      <c r="AA388" s="12"/>
      <c r="AB388" s="12"/>
      <c r="AC388" s="12"/>
      <c r="AD388" s="12"/>
      <c r="AE388" s="12">
        <v>2.4279999999999999</v>
      </c>
      <c r="AF388" s="12"/>
      <c r="AG388" s="6"/>
      <c r="AH388" s="23">
        <f t="shared" si="14"/>
        <v>30.240000000000002</v>
      </c>
      <c r="AI388" s="23">
        <f t="shared" si="15"/>
        <v>38.69047619047619</v>
      </c>
      <c r="AJ388" s="12"/>
      <c r="AK388" s="6">
        <f>100-Tabelle1[[#This Row],[Porositaet Flaeche Bionic polished]]</f>
        <v>97.572000000000003</v>
      </c>
      <c r="AL388" s="28" t="str" cm="1">
        <f t="array" aca="1" ref="AL388" ca="1">IF(INDIRECT(ADDRESS(3+AM388,2,,,"var"))&lt;&gt;"Name of powder",INDIRECT(ADDRESS(3+AM388,2,,,"var")),NULL)</f>
        <v>AlMgty80</v>
      </c>
      <c r="AM388" s="17">
        <v>2</v>
      </c>
      <c r="AN388" s="12">
        <v>4</v>
      </c>
      <c r="AO388" s="61" cm="1">
        <f t="array" aca="1" ref="AO388" ca="1">IF(INDIRECT(ADDRESS(3+$AM388,3,,,"var"))&lt;&gt;"&lt;=&gt;",INDIRECT(ADDRESS(3+$AM388,3,,,"var")),NULL)</f>
        <v>0</v>
      </c>
      <c r="AP388" s="61" cm="1">
        <f t="array" aca="1" ref="AP388" ca="1">IF(INDIRECT(ADDRESS(3+$AM388,4,,,"var"))&lt;&gt;"Si",INDIRECT(ADDRESS(3+$AM388,4,,,"var")),NULL)</f>
        <v>0.09</v>
      </c>
      <c r="AQ388" s="61" t="str" cm="1">
        <f t="array" aca="1" ref="AQ388" ca="1">IF(INDIRECT(ADDRESS(3+$AM388,5,,,"var"))&lt;&gt;"&lt;=&gt;",INDIRECT(ADDRESS(3+$AM388,5,,,"var")),NULL)</f>
        <v>&lt;</v>
      </c>
      <c r="AR388" s="61" cm="1">
        <f t="array" aca="1" ref="AR388" ca="1">IF(INDIRECT(ADDRESS(3+$AM388,6,,,"var"))&lt;&gt;"Fe",INDIRECT(ADDRESS(3+$AM388,6,,,"var")),NULL)</f>
        <v>0.01</v>
      </c>
      <c r="AS388" s="61" t="str" cm="1">
        <f t="array" aca="1" ref="AS388" ca="1">IF(INDIRECT(ADDRESS(3+$AM388,7,,,"var"))&lt;&gt;"&lt;=&gt;",INDIRECT(ADDRESS(3+$AM388,7,,,"var")),NULL)</f>
        <v>&lt;</v>
      </c>
      <c r="AT388" s="61" cm="1">
        <f t="array" aca="1" ref="AT388" ca="1">IF(INDIRECT(ADDRESS(3+$AM388,8,,,"var"))&lt;&gt;"Cu",INDIRECT(ADDRESS(3+$AM388,8,,,"var")),NULL)</f>
        <v>0.01</v>
      </c>
      <c r="AU388" s="61" t="str" cm="1">
        <f t="array" aca="1" ref="AU388" ca="1">IF(INDIRECT(ADDRESS(3+$AM388,9,,,"var"))&lt;&gt;"&lt;=&gt;",INDIRECT(ADDRESS(3+$AM388,9,,,"var")),NULL)</f>
        <v>&lt;</v>
      </c>
      <c r="AV388" s="61" cm="1">
        <f t="array" aca="1" ref="AV388" ca="1">IF(INDIRECT(ADDRESS(3+$AM388,10,,,"var"))&lt;&gt;"Mn",INDIRECT(ADDRESS(3+$AM388,10,,,"var")),NULL)</f>
        <v>0.01</v>
      </c>
      <c r="AW388" s="61" cm="1">
        <f t="array" aca="1" ref="AW388" ca="1">IF(INDIRECT(ADDRESS(3+$AM388,11,,,"var"))&lt;&gt;"&lt;=&gt;",INDIRECT(ADDRESS(3+$AM388,11,,,"var")),NULL)</f>
        <v>0</v>
      </c>
      <c r="AX388" s="61" cm="1">
        <f t="array" aca="1" ref="AX388" ca="1">IF(INDIRECT(ADDRESS(3+$AM388,12,,,"var"))&lt;&gt;"Mg",INDIRECT(ADDRESS(3+$AM388,12,,,"var")),NULL)</f>
        <v>9.1999999999999993</v>
      </c>
      <c r="AY388" s="61" cm="1">
        <f t="array" aca="1" ref="AY388" ca="1">IF(INDIRECT(ADDRESS(3+$AM388,13,,,"var"))&lt;&gt;"&lt;=&gt;",INDIRECT(ADDRESS(3+$AM388,13,,,"var")),NULL)</f>
        <v>0</v>
      </c>
      <c r="AZ388" s="61" cm="1">
        <f t="array" aca="1" ref="AZ388" ca="1">IF(INDIRECT(ADDRESS(3+$AM388,14,,,"var"))&lt;&gt;"Be",INDIRECT(ADDRESS(3+$AM388,14,,,"var")),NULL)</f>
        <v>6.0000000000000001E-3</v>
      </c>
      <c r="BA388" s="61" cm="1">
        <f t="array" aca="1" ref="BA388" ca="1">IF(INDIRECT(ADDRESS(3+$AM388,15,,,"var"))&lt;&gt;"&lt;=&gt;",INDIRECT(ADDRESS(3+$AM388,15,,,"var")),NULL)</f>
        <v>0</v>
      </c>
      <c r="BB388" s="61" cm="1">
        <f t="array" aca="1" ref="BB388" ca="1">IF(INDIRECT(ADDRESS(3+$AM388,16,,,"var"))&lt;&gt;"Zn",INDIRECT(ADDRESS(3+$AM388,16,,,"var")),NULL)</f>
        <v>0.01</v>
      </c>
      <c r="BC388" s="61" cm="1">
        <f t="array" aca="1" ref="BC388" ca="1">IF(INDIRECT(ADDRESS(3+$AM388,17,,,"var"))&lt;&gt;"&lt;=&gt;",INDIRECT(ADDRESS(3+$AM388,17,,,"var")),NULL)</f>
        <v>0</v>
      </c>
      <c r="BD388" s="61" cm="1">
        <f t="array" aca="1" ref="BD388" ca="1">IF(INDIRECT(ADDRESS(3+$AM388,18,,,"var"))&lt;&gt;"Ti",INDIRECT(ADDRESS(3+$AM388,18,,,"var")),NULL)</f>
        <v>0.05</v>
      </c>
      <c r="BE388" s="64" cm="1">
        <f t="array" aca="1" ref="BE388" ca="1">IF(INDIRECT(ADDRESS(3+$AM388,19,,,"var"))&lt;&gt;"D10",INDIRECT(ADDRESS(3+$AM388,19,,,"var")),NULL)</f>
        <v>29.1</v>
      </c>
      <c r="BF388" s="64" cm="1">
        <f t="array" aca="1" ref="BF388" ca="1">IF(INDIRECT(ADDRESS(3+$AM388,20,,,"var"))&lt;&gt;"D50",INDIRECT(ADDRESS(3+$AM388,20,,,"var")),NULL)</f>
        <v>47</v>
      </c>
      <c r="BG388" s="64" cm="1">
        <f t="array" aca="1" ref="BG388" ca="1">IF(INDIRECT(ADDRESS(3+$AM388,21,,,"var"))&lt;&gt;"D90",INDIRECT(ADDRESS(3+$AM388,21,,,"var")),NULL)</f>
        <v>74.5</v>
      </c>
      <c r="BH388" s="64" cm="1">
        <f t="array" aca="1" ref="BH388" ca="1">IF(INDIRECT(ADDRESS(3+$AM388,22,,,"var"))&lt;&gt;"Carney Funnel (s/50g)",INDIRECT(ADDRESS(3+$AM388,22,,,"var")),NULL)</f>
        <v>16</v>
      </c>
      <c r="BI388" s="64" cm="1">
        <f t="array" aca="1" ref="BI388" ca="1">IF(INDIRECT(ADDRESS(3+$AM388,23,,,"var"))&lt;&gt;"Schuttdichte",INDIRECT(ADDRESS(3+$AM388,23,,,"var")),NULL)</f>
        <v>1.28</v>
      </c>
      <c r="BJ388" s="64" cm="1">
        <f t="array" aca="1" ref="BJ388" ca="1">IF(INDIRECT(ADDRESS(3+$AM388,24,,,"var"))&lt;&gt;"Klopfdichte",INDIRECT(ADDRESS(3+$AM388,24,,,"var")),NULL)</f>
        <v>1.61</v>
      </c>
      <c r="BK388" s="81" t="s">
        <v>108</v>
      </c>
      <c r="BM388" s="81"/>
      <c r="BO388"/>
    </row>
    <row r="389" spans="1:67">
      <c r="A389" s="6">
        <v>5</v>
      </c>
      <c r="B389" s="81">
        <v>16</v>
      </c>
      <c r="C389" s="81" t="str">
        <f>var!Z$3</f>
        <v>Concept Laser m2</v>
      </c>
      <c r="D389" s="81" t="str">
        <f>var!AG$3</f>
        <v>Concept Laser parameter dev.</v>
      </c>
      <c r="E389" s="6">
        <v>325</v>
      </c>
      <c r="F389" s="6">
        <v>1200</v>
      </c>
      <c r="G389" s="6">
        <v>60</v>
      </c>
      <c r="H389" s="6">
        <v>0.1</v>
      </c>
      <c r="I389" s="81"/>
      <c r="J389" s="81" t="str">
        <f>var!AD$2</f>
        <v>Density cube</v>
      </c>
      <c r="L389" s="12"/>
      <c r="M389" s="28" t="str">
        <f>var!AF$2</f>
        <v>Stripes</v>
      </c>
      <c r="N389" s="6">
        <v>325</v>
      </c>
      <c r="O389" s="6">
        <v>1200</v>
      </c>
      <c r="P389" s="12"/>
      <c r="Q389" s="6">
        <v>0.1</v>
      </c>
      <c r="R389" s="6">
        <v>110</v>
      </c>
      <c r="S389" s="6">
        <v>5</v>
      </c>
      <c r="T389" s="6">
        <v>1</v>
      </c>
      <c r="U389" s="6">
        <v>79</v>
      </c>
      <c r="V389" s="6">
        <v>0.1</v>
      </c>
      <c r="W389" s="6">
        <v>80</v>
      </c>
      <c r="X389" s="6">
        <v>0.09</v>
      </c>
      <c r="Y389" s="12"/>
      <c r="Z389" s="12"/>
      <c r="AA389" s="12"/>
      <c r="AB389" s="12"/>
      <c r="AC389" s="12"/>
      <c r="AD389" s="12"/>
      <c r="AE389" s="12">
        <v>1.0620000000000001</v>
      </c>
      <c r="AF389" s="12"/>
      <c r="AG389" s="6"/>
      <c r="AH389" s="23">
        <f t="shared" si="14"/>
        <v>25.92</v>
      </c>
      <c r="AI389" s="23">
        <f t="shared" si="15"/>
        <v>45.138888888888886</v>
      </c>
      <c r="AJ389" s="12"/>
      <c r="AK389" s="6">
        <f>100-Tabelle1[[#This Row],[Porositaet Flaeche Bionic polished]]</f>
        <v>98.938000000000002</v>
      </c>
      <c r="AL389" s="28" t="str" cm="1">
        <f t="array" aca="1" ref="AL389" ca="1">IF(INDIRECT(ADDRESS(3+AM389,2,,,"var"))&lt;&gt;"Name of powder",INDIRECT(ADDRESS(3+AM389,2,,,"var")),NULL)</f>
        <v>AlMgty80</v>
      </c>
      <c r="AM389" s="17">
        <v>2</v>
      </c>
      <c r="AN389" s="12">
        <v>4</v>
      </c>
      <c r="AO389" s="61" cm="1">
        <f t="array" aca="1" ref="AO389" ca="1">IF(INDIRECT(ADDRESS(3+$AM389,3,,,"var"))&lt;&gt;"&lt;=&gt;",INDIRECT(ADDRESS(3+$AM389,3,,,"var")),NULL)</f>
        <v>0</v>
      </c>
      <c r="AP389" s="61" cm="1">
        <f t="array" aca="1" ref="AP389" ca="1">IF(INDIRECT(ADDRESS(3+$AM389,4,,,"var"))&lt;&gt;"Si",INDIRECT(ADDRESS(3+$AM389,4,,,"var")),NULL)</f>
        <v>0.09</v>
      </c>
      <c r="AQ389" s="61" t="str" cm="1">
        <f t="array" aca="1" ref="AQ389" ca="1">IF(INDIRECT(ADDRESS(3+$AM389,5,,,"var"))&lt;&gt;"&lt;=&gt;",INDIRECT(ADDRESS(3+$AM389,5,,,"var")),NULL)</f>
        <v>&lt;</v>
      </c>
      <c r="AR389" s="61" cm="1">
        <f t="array" aca="1" ref="AR389" ca="1">IF(INDIRECT(ADDRESS(3+$AM389,6,,,"var"))&lt;&gt;"Fe",INDIRECT(ADDRESS(3+$AM389,6,,,"var")),NULL)</f>
        <v>0.01</v>
      </c>
      <c r="AS389" s="61" t="str" cm="1">
        <f t="array" aca="1" ref="AS389" ca="1">IF(INDIRECT(ADDRESS(3+$AM389,7,,,"var"))&lt;&gt;"&lt;=&gt;",INDIRECT(ADDRESS(3+$AM389,7,,,"var")),NULL)</f>
        <v>&lt;</v>
      </c>
      <c r="AT389" s="61" cm="1">
        <f t="array" aca="1" ref="AT389" ca="1">IF(INDIRECT(ADDRESS(3+$AM389,8,,,"var"))&lt;&gt;"Cu",INDIRECT(ADDRESS(3+$AM389,8,,,"var")),NULL)</f>
        <v>0.01</v>
      </c>
      <c r="AU389" s="61" t="str" cm="1">
        <f t="array" aca="1" ref="AU389" ca="1">IF(INDIRECT(ADDRESS(3+$AM389,9,,,"var"))&lt;&gt;"&lt;=&gt;",INDIRECT(ADDRESS(3+$AM389,9,,,"var")),NULL)</f>
        <v>&lt;</v>
      </c>
      <c r="AV389" s="61" cm="1">
        <f t="array" aca="1" ref="AV389" ca="1">IF(INDIRECT(ADDRESS(3+$AM389,10,,,"var"))&lt;&gt;"Mn",INDIRECT(ADDRESS(3+$AM389,10,,,"var")),NULL)</f>
        <v>0.01</v>
      </c>
      <c r="AW389" s="61" cm="1">
        <f t="array" aca="1" ref="AW389" ca="1">IF(INDIRECT(ADDRESS(3+$AM389,11,,,"var"))&lt;&gt;"&lt;=&gt;",INDIRECT(ADDRESS(3+$AM389,11,,,"var")),NULL)</f>
        <v>0</v>
      </c>
      <c r="AX389" s="61" cm="1">
        <f t="array" aca="1" ref="AX389" ca="1">IF(INDIRECT(ADDRESS(3+$AM389,12,,,"var"))&lt;&gt;"Mg",INDIRECT(ADDRESS(3+$AM389,12,,,"var")),NULL)</f>
        <v>9.1999999999999993</v>
      </c>
      <c r="AY389" s="61" cm="1">
        <f t="array" aca="1" ref="AY389" ca="1">IF(INDIRECT(ADDRESS(3+$AM389,13,,,"var"))&lt;&gt;"&lt;=&gt;",INDIRECT(ADDRESS(3+$AM389,13,,,"var")),NULL)</f>
        <v>0</v>
      </c>
      <c r="AZ389" s="61" cm="1">
        <f t="array" aca="1" ref="AZ389" ca="1">IF(INDIRECT(ADDRESS(3+$AM389,14,,,"var"))&lt;&gt;"Be",INDIRECT(ADDRESS(3+$AM389,14,,,"var")),NULL)</f>
        <v>6.0000000000000001E-3</v>
      </c>
      <c r="BA389" s="61" cm="1">
        <f t="array" aca="1" ref="BA389" ca="1">IF(INDIRECT(ADDRESS(3+$AM389,15,,,"var"))&lt;&gt;"&lt;=&gt;",INDIRECT(ADDRESS(3+$AM389,15,,,"var")),NULL)</f>
        <v>0</v>
      </c>
      <c r="BB389" s="61" cm="1">
        <f t="array" aca="1" ref="BB389" ca="1">IF(INDIRECT(ADDRESS(3+$AM389,16,,,"var"))&lt;&gt;"Zn",INDIRECT(ADDRESS(3+$AM389,16,,,"var")),NULL)</f>
        <v>0.01</v>
      </c>
      <c r="BC389" s="61" cm="1">
        <f t="array" aca="1" ref="BC389" ca="1">IF(INDIRECT(ADDRESS(3+$AM389,17,,,"var"))&lt;&gt;"&lt;=&gt;",INDIRECT(ADDRESS(3+$AM389,17,,,"var")),NULL)</f>
        <v>0</v>
      </c>
      <c r="BD389" s="61" cm="1">
        <f t="array" aca="1" ref="BD389" ca="1">IF(INDIRECT(ADDRESS(3+$AM389,18,,,"var"))&lt;&gt;"Ti",INDIRECT(ADDRESS(3+$AM389,18,,,"var")),NULL)</f>
        <v>0.05</v>
      </c>
      <c r="BE389" s="64" cm="1">
        <f t="array" aca="1" ref="BE389" ca="1">IF(INDIRECT(ADDRESS(3+$AM389,19,,,"var"))&lt;&gt;"D10",INDIRECT(ADDRESS(3+$AM389,19,,,"var")),NULL)</f>
        <v>29.1</v>
      </c>
      <c r="BF389" s="64" cm="1">
        <f t="array" aca="1" ref="BF389" ca="1">IF(INDIRECT(ADDRESS(3+$AM389,20,,,"var"))&lt;&gt;"D50",INDIRECT(ADDRESS(3+$AM389,20,,,"var")),NULL)</f>
        <v>47</v>
      </c>
      <c r="BG389" s="64" cm="1">
        <f t="array" aca="1" ref="BG389" ca="1">IF(INDIRECT(ADDRESS(3+$AM389,21,,,"var"))&lt;&gt;"D90",INDIRECT(ADDRESS(3+$AM389,21,,,"var")),NULL)</f>
        <v>74.5</v>
      </c>
      <c r="BH389" s="64" cm="1">
        <f t="array" aca="1" ref="BH389" ca="1">IF(INDIRECT(ADDRESS(3+$AM389,22,,,"var"))&lt;&gt;"Carney Funnel (s/50g)",INDIRECT(ADDRESS(3+$AM389,22,,,"var")),NULL)</f>
        <v>16</v>
      </c>
      <c r="BI389" s="64" cm="1">
        <f t="array" aca="1" ref="BI389" ca="1">IF(INDIRECT(ADDRESS(3+$AM389,23,,,"var"))&lt;&gt;"Schuttdichte",INDIRECT(ADDRESS(3+$AM389,23,,,"var")),NULL)</f>
        <v>1.28</v>
      </c>
      <c r="BJ389" s="64" cm="1">
        <f t="array" aca="1" ref="BJ389" ca="1">IF(INDIRECT(ADDRESS(3+$AM389,24,,,"var"))&lt;&gt;"Klopfdichte",INDIRECT(ADDRESS(3+$AM389,24,,,"var")),NULL)</f>
        <v>1.61</v>
      </c>
      <c r="BK389" s="81" t="s">
        <v>108</v>
      </c>
      <c r="BM389" s="81"/>
      <c r="BO389"/>
    </row>
    <row r="390" spans="1:67">
      <c r="A390" s="6">
        <v>5</v>
      </c>
      <c r="B390" s="81">
        <v>17</v>
      </c>
      <c r="C390" s="81" t="str">
        <f>var!Z$3</f>
        <v>Concept Laser m2</v>
      </c>
      <c r="D390" s="81" t="str">
        <f>var!AG$3</f>
        <v>Concept Laser parameter dev.</v>
      </c>
      <c r="E390" s="6">
        <v>325</v>
      </c>
      <c r="F390" s="6">
        <v>1000</v>
      </c>
      <c r="G390" s="6">
        <v>60</v>
      </c>
      <c r="H390" s="6">
        <v>0.1</v>
      </c>
      <c r="I390" s="81"/>
      <c r="J390" s="81" t="str">
        <f>var!AD$2</f>
        <v>Density cube</v>
      </c>
      <c r="K390" s="81"/>
      <c r="L390" s="12"/>
      <c r="M390" s="81" t="str">
        <f>var!AF$2</f>
        <v>Stripes</v>
      </c>
      <c r="N390" s="6">
        <v>325</v>
      </c>
      <c r="O390" s="6">
        <v>1000</v>
      </c>
      <c r="P390" s="12"/>
      <c r="Q390" s="6">
        <v>0.1</v>
      </c>
      <c r="R390" s="6">
        <v>110</v>
      </c>
      <c r="S390" s="6">
        <v>5</v>
      </c>
      <c r="T390" s="6">
        <v>1</v>
      </c>
      <c r="U390" s="6">
        <v>79</v>
      </c>
      <c r="V390" s="6">
        <v>0.1</v>
      </c>
      <c r="W390" s="6">
        <v>80</v>
      </c>
      <c r="X390" s="6">
        <v>0.09</v>
      </c>
      <c r="Y390" s="12"/>
      <c r="Z390" s="12"/>
      <c r="AA390" s="12"/>
      <c r="AB390" s="12"/>
      <c r="AC390" s="12"/>
      <c r="AD390" s="12"/>
      <c r="AE390" s="12">
        <v>2.0819999999999999</v>
      </c>
      <c r="AF390" s="12"/>
      <c r="AG390" s="6"/>
      <c r="AH390" s="81">
        <f t="shared" si="14"/>
        <v>21.6</v>
      </c>
      <c r="AI390" s="81">
        <f t="shared" si="15"/>
        <v>54.166666666666664</v>
      </c>
      <c r="AJ390" s="12"/>
      <c r="AK390" s="6">
        <f>100-Tabelle1[[#This Row],[Porositaet Flaeche Bionic polished]]</f>
        <v>97.918000000000006</v>
      </c>
      <c r="AL390" s="28" t="str" cm="1">
        <f t="array" aca="1" ref="AL390" ca="1">IF(INDIRECT(ADDRESS(3+AM390,2,,,"var"))&lt;&gt;"Name of powder",INDIRECT(ADDRESS(3+AM390,2,,,"var")),NULL)</f>
        <v>AlMgty80</v>
      </c>
      <c r="AM390" s="17">
        <v>2</v>
      </c>
      <c r="AN390" s="12">
        <v>4</v>
      </c>
      <c r="AO390" s="61" cm="1">
        <f t="array" aca="1" ref="AO390" ca="1">IF(INDIRECT(ADDRESS(3+$AM390,3,,,"var"))&lt;&gt;"&lt;=&gt;",INDIRECT(ADDRESS(3+$AM390,3,,,"var")),NULL)</f>
        <v>0</v>
      </c>
      <c r="AP390" s="61" cm="1">
        <f t="array" aca="1" ref="AP390" ca="1">IF(INDIRECT(ADDRESS(3+$AM390,4,,,"var"))&lt;&gt;"Si",INDIRECT(ADDRESS(3+$AM390,4,,,"var")),NULL)</f>
        <v>0.09</v>
      </c>
      <c r="AQ390" s="61" t="str" cm="1">
        <f t="array" aca="1" ref="AQ390" ca="1">IF(INDIRECT(ADDRESS(3+$AM390,5,,,"var"))&lt;&gt;"&lt;=&gt;",INDIRECT(ADDRESS(3+$AM390,5,,,"var")),NULL)</f>
        <v>&lt;</v>
      </c>
      <c r="AR390" s="61" cm="1">
        <f t="array" aca="1" ref="AR390" ca="1">IF(INDIRECT(ADDRESS(3+$AM390,6,,,"var"))&lt;&gt;"Fe",INDIRECT(ADDRESS(3+$AM390,6,,,"var")),NULL)</f>
        <v>0.01</v>
      </c>
      <c r="AS390" s="61" t="str" cm="1">
        <f t="array" aca="1" ref="AS390" ca="1">IF(INDIRECT(ADDRESS(3+$AM390,7,,,"var"))&lt;&gt;"&lt;=&gt;",INDIRECT(ADDRESS(3+$AM390,7,,,"var")),NULL)</f>
        <v>&lt;</v>
      </c>
      <c r="AT390" s="61" cm="1">
        <f t="array" aca="1" ref="AT390" ca="1">IF(INDIRECT(ADDRESS(3+$AM390,8,,,"var"))&lt;&gt;"Cu",INDIRECT(ADDRESS(3+$AM390,8,,,"var")),NULL)</f>
        <v>0.01</v>
      </c>
      <c r="AU390" s="61" t="str" cm="1">
        <f t="array" aca="1" ref="AU390" ca="1">IF(INDIRECT(ADDRESS(3+$AM390,9,,,"var"))&lt;&gt;"&lt;=&gt;",INDIRECT(ADDRESS(3+$AM390,9,,,"var")),NULL)</f>
        <v>&lt;</v>
      </c>
      <c r="AV390" s="61" cm="1">
        <f t="array" aca="1" ref="AV390" ca="1">IF(INDIRECT(ADDRESS(3+$AM390,10,,,"var"))&lt;&gt;"Mn",INDIRECT(ADDRESS(3+$AM390,10,,,"var")),NULL)</f>
        <v>0.01</v>
      </c>
      <c r="AW390" s="61" cm="1">
        <f t="array" aca="1" ref="AW390" ca="1">IF(INDIRECT(ADDRESS(3+$AM390,11,,,"var"))&lt;&gt;"&lt;=&gt;",INDIRECT(ADDRESS(3+$AM390,11,,,"var")),NULL)</f>
        <v>0</v>
      </c>
      <c r="AX390" s="61" cm="1">
        <f t="array" aca="1" ref="AX390" ca="1">IF(INDIRECT(ADDRESS(3+$AM390,12,,,"var"))&lt;&gt;"Mg",INDIRECT(ADDRESS(3+$AM390,12,,,"var")),NULL)</f>
        <v>9.1999999999999993</v>
      </c>
      <c r="AY390" s="61" cm="1">
        <f t="array" aca="1" ref="AY390" ca="1">IF(INDIRECT(ADDRESS(3+$AM390,13,,,"var"))&lt;&gt;"&lt;=&gt;",INDIRECT(ADDRESS(3+$AM390,13,,,"var")),NULL)</f>
        <v>0</v>
      </c>
      <c r="AZ390" s="61" cm="1">
        <f t="array" aca="1" ref="AZ390" ca="1">IF(INDIRECT(ADDRESS(3+$AM390,14,,,"var"))&lt;&gt;"Be",INDIRECT(ADDRESS(3+$AM390,14,,,"var")),NULL)</f>
        <v>6.0000000000000001E-3</v>
      </c>
      <c r="BA390" s="61" cm="1">
        <f t="array" aca="1" ref="BA390" ca="1">IF(INDIRECT(ADDRESS(3+$AM390,15,,,"var"))&lt;&gt;"&lt;=&gt;",INDIRECT(ADDRESS(3+$AM390,15,,,"var")),NULL)</f>
        <v>0</v>
      </c>
      <c r="BB390" s="61" cm="1">
        <f t="array" aca="1" ref="BB390" ca="1">IF(INDIRECT(ADDRESS(3+$AM390,16,,,"var"))&lt;&gt;"Zn",INDIRECT(ADDRESS(3+$AM390,16,,,"var")),NULL)</f>
        <v>0.01</v>
      </c>
      <c r="BC390" s="61" cm="1">
        <f t="array" aca="1" ref="BC390" ca="1">IF(INDIRECT(ADDRESS(3+$AM390,17,,,"var"))&lt;&gt;"&lt;=&gt;",INDIRECT(ADDRESS(3+$AM390,17,,,"var")),NULL)</f>
        <v>0</v>
      </c>
      <c r="BD390" s="61" cm="1">
        <f t="array" aca="1" ref="BD390" ca="1">IF(INDIRECT(ADDRESS(3+$AM390,18,,,"var"))&lt;&gt;"Ti",INDIRECT(ADDRESS(3+$AM390,18,,,"var")),NULL)</f>
        <v>0.05</v>
      </c>
      <c r="BE390" s="64" cm="1">
        <f t="array" aca="1" ref="BE390" ca="1">IF(INDIRECT(ADDRESS(3+$AM390,19,,,"var"))&lt;&gt;"D10",INDIRECT(ADDRESS(3+$AM390,19,,,"var")),NULL)</f>
        <v>29.1</v>
      </c>
      <c r="BF390" s="64" cm="1">
        <f t="array" aca="1" ref="BF390" ca="1">IF(INDIRECT(ADDRESS(3+$AM390,20,,,"var"))&lt;&gt;"D50",INDIRECT(ADDRESS(3+$AM390,20,,,"var")),NULL)</f>
        <v>47</v>
      </c>
      <c r="BG390" s="64" cm="1">
        <f t="array" aca="1" ref="BG390" ca="1">IF(INDIRECT(ADDRESS(3+$AM390,21,,,"var"))&lt;&gt;"D90",INDIRECT(ADDRESS(3+$AM390,21,,,"var")),NULL)</f>
        <v>74.5</v>
      </c>
      <c r="BH390" s="64" cm="1">
        <f t="array" aca="1" ref="BH390" ca="1">IF(INDIRECT(ADDRESS(3+$AM390,22,,,"var"))&lt;&gt;"Carney Funnel (s/50g)",INDIRECT(ADDRESS(3+$AM390,22,,,"var")),NULL)</f>
        <v>16</v>
      </c>
      <c r="BI390" s="64" cm="1">
        <f t="array" aca="1" ref="BI390" ca="1">IF(INDIRECT(ADDRESS(3+$AM390,23,,,"var"))&lt;&gt;"Schuttdichte",INDIRECT(ADDRESS(3+$AM390,23,,,"var")),NULL)</f>
        <v>1.28</v>
      </c>
      <c r="BJ390" s="64" cm="1">
        <f t="array" aca="1" ref="BJ390" ca="1">IF(INDIRECT(ADDRESS(3+$AM390,24,,,"var"))&lt;&gt;"Klopfdichte",INDIRECT(ADDRESS(3+$AM390,24,,,"var")),NULL)</f>
        <v>1.61</v>
      </c>
      <c r="BK390" s="81" t="s">
        <v>108</v>
      </c>
      <c r="BM390" s="81"/>
      <c r="BO390"/>
    </row>
    <row r="391" spans="1:67">
      <c r="A391" s="6">
        <v>5</v>
      </c>
      <c r="B391" s="81">
        <v>18</v>
      </c>
      <c r="C391" s="81" t="str">
        <f>var!Z$3</f>
        <v>Concept Laser m2</v>
      </c>
      <c r="D391" s="81" t="str">
        <f>var!AG$3</f>
        <v>Concept Laser parameter dev.</v>
      </c>
      <c r="E391" s="6">
        <v>325</v>
      </c>
      <c r="F391" s="6">
        <v>1400</v>
      </c>
      <c r="G391" s="6">
        <v>60</v>
      </c>
      <c r="H391" s="6">
        <v>0.1</v>
      </c>
      <c r="I391" s="81"/>
      <c r="J391" s="81" t="str">
        <f>var!AD$2</f>
        <v>Density cube</v>
      </c>
      <c r="K391" s="81"/>
      <c r="L391" s="12"/>
      <c r="M391" s="81" t="str">
        <f>var!AF$2</f>
        <v>Stripes</v>
      </c>
      <c r="N391" s="6">
        <v>325</v>
      </c>
      <c r="O391" s="6">
        <v>1400</v>
      </c>
      <c r="P391" s="12"/>
      <c r="Q391" s="6">
        <v>0.1</v>
      </c>
      <c r="R391" s="6">
        <v>130</v>
      </c>
      <c r="S391" s="6">
        <v>5</v>
      </c>
      <c r="T391" s="6">
        <v>1</v>
      </c>
      <c r="U391" s="6">
        <v>79</v>
      </c>
      <c r="V391" s="6">
        <v>0.1</v>
      </c>
      <c r="W391" s="6">
        <v>80</v>
      </c>
      <c r="X391" s="6">
        <v>0.09</v>
      </c>
      <c r="Y391" s="12"/>
      <c r="Z391" s="12"/>
      <c r="AA391" s="12"/>
      <c r="AB391" s="12"/>
      <c r="AC391" s="12"/>
      <c r="AD391" s="12"/>
      <c r="AE391" s="12">
        <v>1.891</v>
      </c>
      <c r="AF391" s="12"/>
      <c r="AG391" s="6"/>
      <c r="AH391" s="81">
        <f t="shared" si="14"/>
        <v>30.240000000000002</v>
      </c>
      <c r="AI391" s="81">
        <f t="shared" si="15"/>
        <v>38.69047619047619</v>
      </c>
      <c r="AJ391" s="12"/>
      <c r="AK391" s="6">
        <f>100-Tabelle1[[#This Row],[Porositaet Flaeche Bionic polished]]</f>
        <v>98.108999999999995</v>
      </c>
      <c r="AL391" s="28" t="str" cm="1">
        <f t="array" aca="1" ref="AL391" ca="1">IF(INDIRECT(ADDRESS(3+AM391,2,,,"var"))&lt;&gt;"Name of powder",INDIRECT(ADDRESS(3+AM391,2,,,"var")),NULL)</f>
        <v>AlMgty80</v>
      </c>
      <c r="AM391" s="17">
        <v>2</v>
      </c>
      <c r="AN391" s="12">
        <v>4</v>
      </c>
      <c r="AO391" s="61" cm="1">
        <f t="array" aca="1" ref="AO391" ca="1">IF(INDIRECT(ADDRESS(3+$AM391,3,,,"var"))&lt;&gt;"&lt;=&gt;",INDIRECT(ADDRESS(3+$AM391,3,,,"var")),NULL)</f>
        <v>0</v>
      </c>
      <c r="AP391" s="61" cm="1">
        <f t="array" aca="1" ref="AP391" ca="1">IF(INDIRECT(ADDRESS(3+$AM391,4,,,"var"))&lt;&gt;"Si",INDIRECT(ADDRESS(3+$AM391,4,,,"var")),NULL)</f>
        <v>0.09</v>
      </c>
      <c r="AQ391" s="61" t="str" cm="1">
        <f t="array" aca="1" ref="AQ391" ca="1">IF(INDIRECT(ADDRESS(3+$AM391,5,,,"var"))&lt;&gt;"&lt;=&gt;",INDIRECT(ADDRESS(3+$AM391,5,,,"var")),NULL)</f>
        <v>&lt;</v>
      </c>
      <c r="AR391" s="61" cm="1">
        <f t="array" aca="1" ref="AR391" ca="1">IF(INDIRECT(ADDRESS(3+$AM391,6,,,"var"))&lt;&gt;"Fe",INDIRECT(ADDRESS(3+$AM391,6,,,"var")),NULL)</f>
        <v>0.01</v>
      </c>
      <c r="AS391" s="61" t="str" cm="1">
        <f t="array" aca="1" ref="AS391" ca="1">IF(INDIRECT(ADDRESS(3+$AM391,7,,,"var"))&lt;&gt;"&lt;=&gt;",INDIRECT(ADDRESS(3+$AM391,7,,,"var")),NULL)</f>
        <v>&lt;</v>
      </c>
      <c r="AT391" s="61" cm="1">
        <f t="array" aca="1" ref="AT391" ca="1">IF(INDIRECT(ADDRESS(3+$AM391,8,,,"var"))&lt;&gt;"Cu",INDIRECT(ADDRESS(3+$AM391,8,,,"var")),NULL)</f>
        <v>0.01</v>
      </c>
      <c r="AU391" s="61" t="str" cm="1">
        <f t="array" aca="1" ref="AU391" ca="1">IF(INDIRECT(ADDRESS(3+$AM391,9,,,"var"))&lt;&gt;"&lt;=&gt;",INDIRECT(ADDRESS(3+$AM391,9,,,"var")),NULL)</f>
        <v>&lt;</v>
      </c>
      <c r="AV391" s="61" cm="1">
        <f t="array" aca="1" ref="AV391" ca="1">IF(INDIRECT(ADDRESS(3+$AM391,10,,,"var"))&lt;&gt;"Mn",INDIRECT(ADDRESS(3+$AM391,10,,,"var")),NULL)</f>
        <v>0.01</v>
      </c>
      <c r="AW391" s="61" cm="1">
        <f t="array" aca="1" ref="AW391" ca="1">IF(INDIRECT(ADDRESS(3+$AM391,11,,,"var"))&lt;&gt;"&lt;=&gt;",INDIRECT(ADDRESS(3+$AM391,11,,,"var")),NULL)</f>
        <v>0</v>
      </c>
      <c r="AX391" s="61" cm="1">
        <f t="array" aca="1" ref="AX391" ca="1">IF(INDIRECT(ADDRESS(3+$AM391,12,,,"var"))&lt;&gt;"Mg",INDIRECT(ADDRESS(3+$AM391,12,,,"var")),NULL)</f>
        <v>9.1999999999999993</v>
      </c>
      <c r="AY391" s="61" cm="1">
        <f t="array" aca="1" ref="AY391" ca="1">IF(INDIRECT(ADDRESS(3+$AM391,13,,,"var"))&lt;&gt;"&lt;=&gt;",INDIRECT(ADDRESS(3+$AM391,13,,,"var")),NULL)</f>
        <v>0</v>
      </c>
      <c r="AZ391" s="61" cm="1">
        <f t="array" aca="1" ref="AZ391" ca="1">IF(INDIRECT(ADDRESS(3+$AM391,14,,,"var"))&lt;&gt;"Be",INDIRECT(ADDRESS(3+$AM391,14,,,"var")),NULL)</f>
        <v>6.0000000000000001E-3</v>
      </c>
      <c r="BA391" s="61" cm="1">
        <f t="array" aca="1" ref="BA391" ca="1">IF(INDIRECT(ADDRESS(3+$AM391,15,,,"var"))&lt;&gt;"&lt;=&gt;",INDIRECT(ADDRESS(3+$AM391,15,,,"var")),NULL)</f>
        <v>0</v>
      </c>
      <c r="BB391" s="61" cm="1">
        <f t="array" aca="1" ref="BB391" ca="1">IF(INDIRECT(ADDRESS(3+$AM391,16,,,"var"))&lt;&gt;"Zn",INDIRECT(ADDRESS(3+$AM391,16,,,"var")),NULL)</f>
        <v>0.01</v>
      </c>
      <c r="BC391" s="61" cm="1">
        <f t="array" aca="1" ref="BC391" ca="1">IF(INDIRECT(ADDRESS(3+$AM391,17,,,"var"))&lt;&gt;"&lt;=&gt;",INDIRECT(ADDRESS(3+$AM391,17,,,"var")),NULL)</f>
        <v>0</v>
      </c>
      <c r="BD391" s="61" cm="1">
        <f t="array" aca="1" ref="BD391" ca="1">IF(INDIRECT(ADDRESS(3+$AM391,18,,,"var"))&lt;&gt;"Ti",INDIRECT(ADDRESS(3+$AM391,18,,,"var")),NULL)</f>
        <v>0.05</v>
      </c>
      <c r="BE391" s="64" cm="1">
        <f t="array" aca="1" ref="BE391" ca="1">IF(INDIRECT(ADDRESS(3+$AM391,19,,,"var"))&lt;&gt;"D10",INDIRECT(ADDRESS(3+$AM391,19,,,"var")),NULL)</f>
        <v>29.1</v>
      </c>
      <c r="BF391" s="64" cm="1">
        <f t="array" aca="1" ref="BF391" ca="1">IF(INDIRECT(ADDRESS(3+$AM391,20,,,"var"))&lt;&gt;"D50",INDIRECT(ADDRESS(3+$AM391,20,,,"var")),NULL)</f>
        <v>47</v>
      </c>
      <c r="BG391" s="64" cm="1">
        <f t="array" aca="1" ref="BG391" ca="1">IF(INDIRECT(ADDRESS(3+$AM391,21,,,"var"))&lt;&gt;"D90",INDIRECT(ADDRESS(3+$AM391,21,,,"var")),NULL)</f>
        <v>74.5</v>
      </c>
      <c r="BH391" s="64" cm="1">
        <f t="array" aca="1" ref="BH391" ca="1">IF(INDIRECT(ADDRESS(3+$AM391,22,,,"var"))&lt;&gt;"Carney Funnel (s/50g)",INDIRECT(ADDRESS(3+$AM391,22,,,"var")),NULL)</f>
        <v>16</v>
      </c>
      <c r="BI391" s="64" cm="1">
        <f t="array" aca="1" ref="BI391" ca="1">IF(INDIRECT(ADDRESS(3+$AM391,23,,,"var"))&lt;&gt;"Schuttdichte",INDIRECT(ADDRESS(3+$AM391,23,,,"var")),NULL)</f>
        <v>1.28</v>
      </c>
      <c r="BJ391" s="64" cm="1">
        <f t="array" aca="1" ref="BJ391" ca="1">IF(INDIRECT(ADDRESS(3+$AM391,24,,,"var"))&lt;&gt;"Klopfdichte",INDIRECT(ADDRESS(3+$AM391,24,,,"var")),NULL)</f>
        <v>1.61</v>
      </c>
      <c r="BK391" s="81" t="s">
        <v>108</v>
      </c>
      <c r="BM391" s="81"/>
      <c r="BO391"/>
    </row>
    <row r="392" spans="1:67">
      <c r="A392" s="6">
        <v>5</v>
      </c>
      <c r="B392" s="81">
        <v>19</v>
      </c>
      <c r="C392" s="81" t="str">
        <f>var!Z$3</f>
        <v>Concept Laser m2</v>
      </c>
      <c r="D392" s="81" t="str">
        <f>var!AG$3</f>
        <v>Concept Laser parameter dev.</v>
      </c>
      <c r="E392" s="6">
        <v>325</v>
      </c>
      <c r="F392" s="6">
        <v>1200</v>
      </c>
      <c r="G392" s="6">
        <v>60</v>
      </c>
      <c r="H392" s="6">
        <v>0.1</v>
      </c>
      <c r="I392" s="81"/>
      <c r="J392" s="81" t="str">
        <f>var!AD$2</f>
        <v>Density cube</v>
      </c>
      <c r="K392" s="81"/>
      <c r="L392" s="12"/>
      <c r="M392" s="81" t="str">
        <f>var!AF$2</f>
        <v>Stripes</v>
      </c>
      <c r="N392" s="6">
        <v>325</v>
      </c>
      <c r="O392" s="6">
        <v>1200</v>
      </c>
      <c r="P392" s="12"/>
      <c r="Q392" s="6">
        <v>0.1</v>
      </c>
      <c r="R392" s="6">
        <v>130</v>
      </c>
      <c r="S392" s="6">
        <v>5</v>
      </c>
      <c r="T392" s="6">
        <v>1</v>
      </c>
      <c r="U392" s="6">
        <v>79</v>
      </c>
      <c r="V392" s="6">
        <v>0.1</v>
      </c>
      <c r="W392" s="6">
        <v>80</v>
      </c>
      <c r="X392" s="6">
        <v>0.09</v>
      </c>
      <c r="Y392" s="12"/>
      <c r="Z392" s="12"/>
      <c r="AA392" s="12"/>
      <c r="AB392" s="12"/>
      <c r="AC392" s="12"/>
      <c r="AD392" s="12"/>
      <c r="AE392" s="12">
        <v>0.94199999999999995</v>
      </c>
      <c r="AF392" s="12"/>
      <c r="AG392" s="6"/>
      <c r="AH392" s="81">
        <f t="shared" si="14"/>
        <v>25.92</v>
      </c>
      <c r="AI392" s="81">
        <f t="shared" si="15"/>
        <v>45.138888888888886</v>
      </c>
      <c r="AJ392" s="12"/>
      <c r="AK392" s="6">
        <f>100-Tabelle1[[#This Row],[Porositaet Flaeche Bionic polished]]</f>
        <v>99.058000000000007</v>
      </c>
      <c r="AL392" s="28" t="str" cm="1">
        <f t="array" aca="1" ref="AL392" ca="1">IF(INDIRECT(ADDRESS(3+AM392,2,,,"var"))&lt;&gt;"Name of powder",INDIRECT(ADDRESS(3+AM392,2,,,"var")),NULL)</f>
        <v>AlMgty80</v>
      </c>
      <c r="AM392" s="17">
        <v>2</v>
      </c>
      <c r="AN392" s="12">
        <v>4</v>
      </c>
      <c r="AO392" s="61" cm="1">
        <f t="array" aca="1" ref="AO392" ca="1">IF(INDIRECT(ADDRESS(3+$AM392,3,,,"var"))&lt;&gt;"&lt;=&gt;",INDIRECT(ADDRESS(3+$AM392,3,,,"var")),NULL)</f>
        <v>0</v>
      </c>
      <c r="AP392" s="61" cm="1">
        <f t="array" aca="1" ref="AP392" ca="1">IF(INDIRECT(ADDRESS(3+$AM392,4,,,"var"))&lt;&gt;"Si",INDIRECT(ADDRESS(3+$AM392,4,,,"var")),NULL)</f>
        <v>0.09</v>
      </c>
      <c r="AQ392" s="61" t="str" cm="1">
        <f t="array" aca="1" ref="AQ392" ca="1">IF(INDIRECT(ADDRESS(3+$AM392,5,,,"var"))&lt;&gt;"&lt;=&gt;",INDIRECT(ADDRESS(3+$AM392,5,,,"var")),NULL)</f>
        <v>&lt;</v>
      </c>
      <c r="AR392" s="61" cm="1">
        <f t="array" aca="1" ref="AR392" ca="1">IF(INDIRECT(ADDRESS(3+$AM392,6,,,"var"))&lt;&gt;"Fe",INDIRECT(ADDRESS(3+$AM392,6,,,"var")),NULL)</f>
        <v>0.01</v>
      </c>
      <c r="AS392" s="61" t="str" cm="1">
        <f t="array" aca="1" ref="AS392" ca="1">IF(INDIRECT(ADDRESS(3+$AM392,7,,,"var"))&lt;&gt;"&lt;=&gt;",INDIRECT(ADDRESS(3+$AM392,7,,,"var")),NULL)</f>
        <v>&lt;</v>
      </c>
      <c r="AT392" s="61" cm="1">
        <f t="array" aca="1" ref="AT392" ca="1">IF(INDIRECT(ADDRESS(3+$AM392,8,,,"var"))&lt;&gt;"Cu",INDIRECT(ADDRESS(3+$AM392,8,,,"var")),NULL)</f>
        <v>0.01</v>
      </c>
      <c r="AU392" s="61" t="str" cm="1">
        <f t="array" aca="1" ref="AU392" ca="1">IF(INDIRECT(ADDRESS(3+$AM392,9,,,"var"))&lt;&gt;"&lt;=&gt;",INDIRECT(ADDRESS(3+$AM392,9,,,"var")),NULL)</f>
        <v>&lt;</v>
      </c>
      <c r="AV392" s="61" cm="1">
        <f t="array" aca="1" ref="AV392" ca="1">IF(INDIRECT(ADDRESS(3+$AM392,10,,,"var"))&lt;&gt;"Mn",INDIRECT(ADDRESS(3+$AM392,10,,,"var")),NULL)</f>
        <v>0.01</v>
      </c>
      <c r="AW392" s="61" cm="1">
        <f t="array" aca="1" ref="AW392" ca="1">IF(INDIRECT(ADDRESS(3+$AM392,11,,,"var"))&lt;&gt;"&lt;=&gt;",INDIRECT(ADDRESS(3+$AM392,11,,,"var")),NULL)</f>
        <v>0</v>
      </c>
      <c r="AX392" s="61" cm="1">
        <f t="array" aca="1" ref="AX392" ca="1">IF(INDIRECT(ADDRESS(3+$AM392,12,,,"var"))&lt;&gt;"Mg",INDIRECT(ADDRESS(3+$AM392,12,,,"var")),NULL)</f>
        <v>9.1999999999999993</v>
      </c>
      <c r="AY392" s="61" cm="1">
        <f t="array" aca="1" ref="AY392" ca="1">IF(INDIRECT(ADDRESS(3+$AM392,13,,,"var"))&lt;&gt;"&lt;=&gt;",INDIRECT(ADDRESS(3+$AM392,13,,,"var")),NULL)</f>
        <v>0</v>
      </c>
      <c r="AZ392" s="61" cm="1">
        <f t="array" aca="1" ref="AZ392" ca="1">IF(INDIRECT(ADDRESS(3+$AM392,14,,,"var"))&lt;&gt;"Be",INDIRECT(ADDRESS(3+$AM392,14,,,"var")),NULL)</f>
        <v>6.0000000000000001E-3</v>
      </c>
      <c r="BA392" s="61" cm="1">
        <f t="array" aca="1" ref="BA392" ca="1">IF(INDIRECT(ADDRESS(3+$AM392,15,,,"var"))&lt;&gt;"&lt;=&gt;",INDIRECT(ADDRESS(3+$AM392,15,,,"var")),NULL)</f>
        <v>0</v>
      </c>
      <c r="BB392" s="61" cm="1">
        <f t="array" aca="1" ref="BB392" ca="1">IF(INDIRECT(ADDRESS(3+$AM392,16,,,"var"))&lt;&gt;"Zn",INDIRECT(ADDRESS(3+$AM392,16,,,"var")),NULL)</f>
        <v>0.01</v>
      </c>
      <c r="BC392" s="61" cm="1">
        <f t="array" aca="1" ref="BC392" ca="1">IF(INDIRECT(ADDRESS(3+$AM392,17,,,"var"))&lt;&gt;"&lt;=&gt;",INDIRECT(ADDRESS(3+$AM392,17,,,"var")),NULL)</f>
        <v>0</v>
      </c>
      <c r="BD392" s="61" cm="1">
        <f t="array" aca="1" ref="BD392" ca="1">IF(INDIRECT(ADDRESS(3+$AM392,18,,,"var"))&lt;&gt;"Ti",INDIRECT(ADDRESS(3+$AM392,18,,,"var")),NULL)</f>
        <v>0.05</v>
      </c>
      <c r="BE392" s="64" cm="1">
        <f t="array" aca="1" ref="BE392" ca="1">IF(INDIRECT(ADDRESS(3+$AM392,19,,,"var"))&lt;&gt;"D10",INDIRECT(ADDRESS(3+$AM392,19,,,"var")),NULL)</f>
        <v>29.1</v>
      </c>
      <c r="BF392" s="64" cm="1">
        <f t="array" aca="1" ref="BF392" ca="1">IF(INDIRECT(ADDRESS(3+$AM392,20,,,"var"))&lt;&gt;"D50",INDIRECT(ADDRESS(3+$AM392,20,,,"var")),NULL)</f>
        <v>47</v>
      </c>
      <c r="BG392" s="64" cm="1">
        <f t="array" aca="1" ref="BG392" ca="1">IF(INDIRECT(ADDRESS(3+$AM392,21,,,"var"))&lt;&gt;"D90",INDIRECT(ADDRESS(3+$AM392,21,,,"var")),NULL)</f>
        <v>74.5</v>
      </c>
      <c r="BH392" s="64" cm="1">
        <f t="array" aca="1" ref="BH392" ca="1">IF(INDIRECT(ADDRESS(3+$AM392,22,,,"var"))&lt;&gt;"Carney Funnel (s/50g)",INDIRECT(ADDRESS(3+$AM392,22,,,"var")),NULL)</f>
        <v>16</v>
      </c>
      <c r="BI392" s="64" cm="1">
        <f t="array" aca="1" ref="BI392" ca="1">IF(INDIRECT(ADDRESS(3+$AM392,23,,,"var"))&lt;&gt;"Schuttdichte",INDIRECT(ADDRESS(3+$AM392,23,,,"var")),NULL)</f>
        <v>1.28</v>
      </c>
      <c r="BJ392" s="64" cm="1">
        <f t="array" aca="1" ref="BJ392" ca="1">IF(INDIRECT(ADDRESS(3+$AM392,24,,,"var"))&lt;&gt;"Klopfdichte",INDIRECT(ADDRESS(3+$AM392,24,,,"var")),NULL)</f>
        <v>1.61</v>
      </c>
      <c r="BK392" s="81" t="s">
        <v>108</v>
      </c>
      <c r="BM392" s="81"/>
      <c r="BO392"/>
    </row>
    <row r="393" spans="1:67">
      <c r="A393" s="6">
        <v>5</v>
      </c>
      <c r="B393" s="81">
        <v>20</v>
      </c>
      <c r="C393" s="81" t="str">
        <f>var!Z$3</f>
        <v>Concept Laser m2</v>
      </c>
      <c r="D393" s="81" t="str">
        <f>var!AG$3</f>
        <v>Concept Laser parameter dev.</v>
      </c>
      <c r="E393" s="6">
        <v>325</v>
      </c>
      <c r="F393" s="6">
        <v>1000</v>
      </c>
      <c r="G393" s="6">
        <v>60</v>
      </c>
      <c r="H393" s="6">
        <v>0.1</v>
      </c>
      <c r="I393" s="81"/>
      <c r="J393" s="81" t="str">
        <f>var!AD$2</f>
        <v>Density cube</v>
      </c>
      <c r="K393" s="81"/>
      <c r="L393" s="12"/>
      <c r="M393" s="81" t="str">
        <f>var!AF$2</f>
        <v>Stripes</v>
      </c>
      <c r="N393" s="6">
        <v>325</v>
      </c>
      <c r="O393" s="6">
        <v>1000</v>
      </c>
      <c r="P393" s="12"/>
      <c r="Q393" s="6">
        <v>0.1</v>
      </c>
      <c r="R393" s="6">
        <v>130</v>
      </c>
      <c r="S393" s="6">
        <v>5</v>
      </c>
      <c r="T393" s="6">
        <v>1</v>
      </c>
      <c r="U393" s="6">
        <v>79</v>
      </c>
      <c r="V393" s="6">
        <v>0.1</v>
      </c>
      <c r="W393" s="6">
        <v>80</v>
      </c>
      <c r="X393" s="6">
        <v>0.09</v>
      </c>
      <c r="Y393" s="12"/>
      <c r="Z393" s="12"/>
      <c r="AA393" s="12"/>
      <c r="AB393" s="12"/>
      <c r="AC393" s="12"/>
      <c r="AD393" s="12"/>
      <c r="AE393" s="12">
        <v>0.71599999999999997</v>
      </c>
      <c r="AF393" s="12"/>
      <c r="AG393" s="6"/>
      <c r="AH393" s="81">
        <f t="shared" si="14"/>
        <v>21.6</v>
      </c>
      <c r="AI393" s="81">
        <f t="shared" si="15"/>
        <v>54.166666666666664</v>
      </c>
      <c r="AJ393" s="12"/>
      <c r="AK393" s="6">
        <f>100-Tabelle1[[#This Row],[Porositaet Flaeche Bionic polished]]</f>
        <v>99.284000000000006</v>
      </c>
      <c r="AL393" s="28" t="str" cm="1">
        <f t="array" aca="1" ref="AL393" ca="1">IF(INDIRECT(ADDRESS(3+AM393,2,,,"var"))&lt;&gt;"Name of powder",INDIRECT(ADDRESS(3+AM393,2,,,"var")),NULL)</f>
        <v>AlMgty80</v>
      </c>
      <c r="AM393" s="17">
        <v>2</v>
      </c>
      <c r="AN393" s="12">
        <v>4</v>
      </c>
      <c r="AO393" s="61" cm="1">
        <f t="array" aca="1" ref="AO393" ca="1">IF(INDIRECT(ADDRESS(3+$AM393,3,,,"var"))&lt;&gt;"&lt;=&gt;",INDIRECT(ADDRESS(3+$AM393,3,,,"var")),NULL)</f>
        <v>0</v>
      </c>
      <c r="AP393" s="61" cm="1">
        <f t="array" aca="1" ref="AP393" ca="1">IF(INDIRECT(ADDRESS(3+$AM393,4,,,"var"))&lt;&gt;"Si",INDIRECT(ADDRESS(3+$AM393,4,,,"var")),NULL)</f>
        <v>0.09</v>
      </c>
      <c r="AQ393" s="61" t="str" cm="1">
        <f t="array" aca="1" ref="AQ393" ca="1">IF(INDIRECT(ADDRESS(3+$AM393,5,,,"var"))&lt;&gt;"&lt;=&gt;",INDIRECT(ADDRESS(3+$AM393,5,,,"var")),NULL)</f>
        <v>&lt;</v>
      </c>
      <c r="AR393" s="61" cm="1">
        <f t="array" aca="1" ref="AR393" ca="1">IF(INDIRECT(ADDRESS(3+$AM393,6,,,"var"))&lt;&gt;"Fe",INDIRECT(ADDRESS(3+$AM393,6,,,"var")),NULL)</f>
        <v>0.01</v>
      </c>
      <c r="AS393" s="61" t="str" cm="1">
        <f t="array" aca="1" ref="AS393" ca="1">IF(INDIRECT(ADDRESS(3+$AM393,7,,,"var"))&lt;&gt;"&lt;=&gt;",INDIRECT(ADDRESS(3+$AM393,7,,,"var")),NULL)</f>
        <v>&lt;</v>
      </c>
      <c r="AT393" s="61" cm="1">
        <f t="array" aca="1" ref="AT393" ca="1">IF(INDIRECT(ADDRESS(3+$AM393,8,,,"var"))&lt;&gt;"Cu",INDIRECT(ADDRESS(3+$AM393,8,,,"var")),NULL)</f>
        <v>0.01</v>
      </c>
      <c r="AU393" s="61" t="str" cm="1">
        <f t="array" aca="1" ref="AU393" ca="1">IF(INDIRECT(ADDRESS(3+$AM393,9,,,"var"))&lt;&gt;"&lt;=&gt;",INDIRECT(ADDRESS(3+$AM393,9,,,"var")),NULL)</f>
        <v>&lt;</v>
      </c>
      <c r="AV393" s="61" cm="1">
        <f t="array" aca="1" ref="AV393" ca="1">IF(INDIRECT(ADDRESS(3+$AM393,10,,,"var"))&lt;&gt;"Mn",INDIRECT(ADDRESS(3+$AM393,10,,,"var")),NULL)</f>
        <v>0.01</v>
      </c>
      <c r="AW393" s="61" cm="1">
        <f t="array" aca="1" ref="AW393" ca="1">IF(INDIRECT(ADDRESS(3+$AM393,11,,,"var"))&lt;&gt;"&lt;=&gt;",INDIRECT(ADDRESS(3+$AM393,11,,,"var")),NULL)</f>
        <v>0</v>
      </c>
      <c r="AX393" s="61" cm="1">
        <f t="array" aca="1" ref="AX393" ca="1">IF(INDIRECT(ADDRESS(3+$AM393,12,,,"var"))&lt;&gt;"Mg",INDIRECT(ADDRESS(3+$AM393,12,,,"var")),NULL)</f>
        <v>9.1999999999999993</v>
      </c>
      <c r="AY393" s="61" cm="1">
        <f t="array" aca="1" ref="AY393" ca="1">IF(INDIRECT(ADDRESS(3+$AM393,13,,,"var"))&lt;&gt;"&lt;=&gt;",INDIRECT(ADDRESS(3+$AM393,13,,,"var")),NULL)</f>
        <v>0</v>
      </c>
      <c r="AZ393" s="61" cm="1">
        <f t="array" aca="1" ref="AZ393" ca="1">IF(INDIRECT(ADDRESS(3+$AM393,14,,,"var"))&lt;&gt;"Be",INDIRECT(ADDRESS(3+$AM393,14,,,"var")),NULL)</f>
        <v>6.0000000000000001E-3</v>
      </c>
      <c r="BA393" s="61" cm="1">
        <f t="array" aca="1" ref="BA393" ca="1">IF(INDIRECT(ADDRESS(3+$AM393,15,,,"var"))&lt;&gt;"&lt;=&gt;",INDIRECT(ADDRESS(3+$AM393,15,,,"var")),NULL)</f>
        <v>0</v>
      </c>
      <c r="BB393" s="61" cm="1">
        <f t="array" aca="1" ref="BB393" ca="1">IF(INDIRECT(ADDRESS(3+$AM393,16,,,"var"))&lt;&gt;"Zn",INDIRECT(ADDRESS(3+$AM393,16,,,"var")),NULL)</f>
        <v>0.01</v>
      </c>
      <c r="BC393" s="61" cm="1">
        <f t="array" aca="1" ref="BC393" ca="1">IF(INDIRECT(ADDRESS(3+$AM393,17,,,"var"))&lt;&gt;"&lt;=&gt;",INDIRECT(ADDRESS(3+$AM393,17,,,"var")),NULL)</f>
        <v>0</v>
      </c>
      <c r="BD393" s="61" cm="1">
        <f t="array" aca="1" ref="BD393" ca="1">IF(INDIRECT(ADDRESS(3+$AM393,18,,,"var"))&lt;&gt;"Ti",INDIRECT(ADDRESS(3+$AM393,18,,,"var")),NULL)</f>
        <v>0.05</v>
      </c>
      <c r="BE393" s="64" cm="1">
        <f t="array" aca="1" ref="BE393" ca="1">IF(INDIRECT(ADDRESS(3+$AM393,19,,,"var"))&lt;&gt;"D10",INDIRECT(ADDRESS(3+$AM393,19,,,"var")),NULL)</f>
        <v>29.1</v>
      </c>
      <c r="BF393" s="64" cm="1">
        <f t="array" aca="1" ref="BF393" ca="1">IF(INDIRECT(ADDRESS(3+$AM393,20,,,"var"))&lt;&gt;"D50",INDIRECT(ADDRESS(3+$AM393,20,,,"var")),NULL)</f>
        <v>47</v>
      </c>
      <c r="BG393" s="64" cm="1">
        <f t="array" aca="1" ref="BG393" ca="1">IF(INDIRECT(ADDRESS(3+$AM393,21,,,"var"))&lt;&gt;"D90",INDIRECT(ADDRESS(3+$AM393,21,,,"var")),NULL)</f>
        <v>74.5</v>
      </c>
      <c r="BH393" s="64" cm="1">
        <f t="array" aca="1" ref="BH393" ca="1">IF(INDIRECT(ADDRESS(3+$AM393,22,,,"var"))&lt;&gt;"Carney Funnel (s/50g)",INDIRECT(ADDRESS(3+$AM393,22,,,"var")),NULL)</f>
        <v>16</v>
      </c>
      <c r="BI393" s="64" cm="1">
        <f t="array" aca="1" ref="BI393" ca="1">IF(INDIRECT(ADDRESS(3+$AM393,23,,,"var"))&lt;&gt;"Schuttdichte",INDIRECT(ADDRESS(3+$AM393,23,,,"var")),NULL)</f>
        <v>1.28</v>
      </c>
      <c r="BJ393" s="64" cm="1">
        <f t="array" aca="1" ref="BJ393" ca="1">IF(INDIRECT(ADDRESS(3+$AM393,24,,,"var"))&lt;&gt;"Klopfdichte",INDIRECT(ADDRESS(3+$AM393,24,,,"var")),NULL)</f>
        <v>1.61</v>
      </c>
      <c r="BK393" s="81" t="s">
        <v>108</v>
      </c>
      <c r="BM393" s="81"/>
      <c r="BO393"/>
    </row>
    <row r="394" spans="1:67">
      <c r="A394" s="6">
        <v>5</v>
      </c>
      <c r="B394" s="81">
        <v>21</v>
      </c>
      <c r="C394" s="81" t="str">
        <f>var!Z$3</f>
        <v>Concept Laser m2</v>
      </c>
      <c r="D394" s="81" t="str">
        <f>var!AG$3</f>
        <v>Concept Laser parameter dev.</v>
      </c>
      <c r="E394" s="6">
        <v>325</v>
      </c>
      <c r="F394" s="6">
        <v>1400</v>
      </c>
      <c r="G394" s="6">
        <v>60</v>
      </c>
      <c r="H394" s="6">
        <v>0.1</v>
      </c>
      <c r="I394" s="81"/>
      <c r="J394" s="81" t="str">
        <f>var!AD$2</f>
        <v>Density cube</v>
      </c>
      <c r="K394" s="81"/>
      <c r="L394" s="12"/>
      <c r="M394" s="81" t="str">
        <f>var!AF$2</f>
        <v>Stripes</v>
      </c>
      <c r="N394" s="6">
        <v>325</v>
      </c>
      <c r="O394" s="6">
        <v>1400</v>
      </c>
      <c r="P394" s="12"/>
      <c r="Q394" s="6">
        <v>0.1</v>
      </c>
      <c r="R394" s="6">
        <v>150</v>
      </c>
      <c r="S394" s="6">
        <v>5</v>
      </c>
      <c r="T394" s="6">
        <v>1</v>
      </c>
      <c r="U394" s="6">
        <v>79</v>
      </c>
      <c r="V394" s="6">
        <v>0.1</v>
      </c>
      <c r="W394" s="6">
        <v>80</v>
      </c>
      <c r="X394" s="6">
        <v>0.09</v>
      </c>
      <c r="Y394" s="12"/>
      <c r="Z394" s="12"/>
      <c r="AA394" s="12"/>
      <c r="AB394" s="12"/>
      <c r="AC394" s="12"/>
      <c r="AD394" s="12"/>
      <c r="AE394" s="12">
        <v>2.16</v>
      </c>
      <c r="AF394" s="12"/>
      <c r="AG394" s="6"/>
      <c r="AH394" s="81">
        <f t="shared" si="14"/>
        <v>30.240000000000002</v>
      </c>
      <c r="AI394" s="81">
        <f t="shared" si="15"/>
        <v>38.69047619047619</v>
      </c>
      <c r="AJ394" s="12"/>
      <c r="AK394" s="6">
        <f>100-Tabelle1[[#This Row],[Porositaet Flaeche Bionic polished]]</f>
        <v>97.84</v>
      </c>
      <c r="AL394" s="28" t="str" cm="1">
        <f t="array" aca="1" ref="AL394" ca="1">IF(INDIRECT(ADDRESS(3+AM394,2,,,"var"))&lt;&gt;"Name of powder",INDIRECT(ADDRESS(3+AM394,2,,,"var")),NULL)</f>
        <v>AlMgty80</v>
      </c>
      <c r="AM394" s="17">
        <v>2</v>
      </c>
      <c r="AN394" s="12">
        <v>4</v>
      </c>
      <c r="AO394" s="61" cm="1">
        <f t="array" aca="1" ref="AO394" ca="1">IF(INDIRECT(ADDRESS(3+$AM394,3,,,"var"))&lt;&gt;"&lt;=&gt;",INDIRECT(ADDRESS(3+$AM394,3,,,"var")),NULL)</f>
        <v>0</v>
      </c>
      <c r="AP394" s="61" cm="1">
        <f t="array" aca="1" ref="AP394" ca="1">IF(INDIRECT(ADDRESS(3+$AM394,4,,,"var"))&lt;&gt;"Si",INDIRECT(ADDRESS(3+$AM394,4,,,"var")),NULL)</f>
        <v>0.09</v>
      </c>
      <c r="AQ394" s="61" t="str" cm="1">
        <f t="array" aca="1" ref="AQ394" ca="1">IF(INDIRECT(ADDRESS(3+$AM394,5,,,"var"))&lt;&gt;"&lt;=&gt;",INDIRECT(ADDRESS(3+$AM394,5,,,"var")),NULL)</f>
        <v>&lt;</v>
      </c>
      <c r="AR394" s="61" cm="1">
        <f t="array" aca="1" ref="AR394" ca="1">IF(INDIRECT(ADDRESS(3+$AM394,6,,,"var"))&lt;&gt;"Fe",INDIRECT(ADDRESS(3+$AM394,6,,,"var")),NULL)</f>
        <v>0.01</v>
      </c>
      <c r="AS394" s="61" t="str" cm="1">
        <f t="array" aca="1" ref="AS394" ca="1">IF(INDIRECT(ADDRESS(3+$AM394,7,,,"var"))&lt;&gt;"&lt;=&gt;",INDIRECT(ADDRESS(3+$AM394,7,,,"var")),NULL)</f>
        <v>&lt;</v>
      </c>
      <c r="AT394" s="61" cm="1">
        <f t="array" aca="1" ref="AT394" ca="1">IF(INDIRECT(ADDRESS(3+$AM394,8,,,"var"))&lt;&gt;"Cu",INDIRECT(ADDRESS(3+$AM394,8,,,"var")),NULL)</f>
        <v>0.01</v>
      </c>
      <c r="AU394" s="61" t="str" cm="1">
        <f t="array" aca="1" ref="AU394" ca="1">IF(INDIRECT(ADDRESS(3+$AM394,9,,,"var"))&lt;&gt;"&lt;=&gt;",INDIRECT(ADDRESS(3+$AM394,9,,,"var")),NULL)</f>
        <v>&lt;</v>
      </c>
      <c r="AV394" s="61" cm="1">
        <f t="array" aca="1" ref="AV394" ca="1">IF(INDIRECT(ADDRESS(3+$AM394,10,,,"var"))&lt;&gt;"Mn",INDIRECT(ADDRESS(3+$AM394,10,,,"var")),NULL)</f>
        <v>0.01</v>
      </c>
      <c r="AW394" s="61" cm="1">
        <f t="array" aca="1" ref="AW394" ca="1">IF(INDIRECT(ADDRESS(3+$AM394,11,,,"var"))&lt;&gt;"&lt;=&gt;",INDIRECT(ADDRESS(3+$AM394,11,,,"var")),NULL)</f>
        <v>0</v>
      </c>
      <c r="AX394" s="61" cm="1">
        <f t="array" aca="1" ref="AX394" ca="1">IF(INDIRECT(ADDRESS(3+$AM394,12,,,"var"))&lt;&gt;"Mg",INDIRECT(ADDRESS(3+$AM394,12,,,"var")),NULL)</f>
        <v>9.1999999999999993</v>
      </c>
      <c r="AY394" s="61" cm="1">
        <f t="array" aca="1" ref="AY394" ca="1">IF(INDIRECT(ADDRESS(3+$AM394,13,,,"var"))&lt;&gt;"&lt;=&gt;",INDIRECT(ADDRESS(3+$AM394,13,,,"var")),NULL)</f>
        <v>0</v>
      </c>
      <c r="AZ394" s="61" cm="1">
        <f t="array" aca="1" ref="AZ394" ca="1">IF(INDIRECT(ADDRESS(3+$AM394,14,,,"var"))&lt;&gt;"Be",INDIRECT(ADDRESS(3+$AM394,14,,,"var")),NULL)</f>
        <v>6.0000000000000001E-3</v>
      </c>
      <c r="BA394" s="61" cm="1">
        <f t="array" aca="1" ref="BA394" ca="1">IF(INDIRECT(ADDRESS(3+$AM394,15,,,"var"))&lt;&gt;"&lt;=&gt;",INDIRECT(ADDRESS(3+$AM394,15,,,"var")),NULL)</f>
        <v>0</v>
      </c>
      <c r="BB394" s="61" cm="1">
        <f t="array" aca="1" ref="BB394" ca="1">IF(INDIRECT(ADDRESS(3+$AM394,16,,,"var"))&lt;&gt;"Zn",INDIRECT(ADDRESS(3+$AM394,16,,,"var")),NULL)</f>
        <v>0.01</v>
      </c>
      <c r="BC394" s="61" cm="1">
        <f t="array" aca="1" ref="BC394" ca="1">IF(INDIRECT(ADDRESS(3+$AM394,17,,,"var"))&lt;&gt;"&lt;=&gt;",INDIRECT(ADDRESS(3+$AM394,17,,,"var")),NULL)</f>
        <v>0</v>
      </c>
      <c r="BD394" s="61" cm="1">
        <f t="array" aca="1" ref="BD394" ca="1">IF(INDIRECT(ADDRESS(3+$AM394,18,,,"var"))&lt;&gt;"Ti",INDIRECT(ADDRESS(3+$AM394,18,,,"var")),NULL)</f>
        <v>0.05</v>
      </c>
      <c r="BE394" s="64" cm="1">
        <f t="array" aca="1" ref="BE394" ca="1">IF(INDIRECT(ADDRESS(3+$AM394,19,,,"var"))&lt;&gt;"D10",INDIRECT(ADDRESS(3+$AM394,19,,,"var")),NULL)</f>
        <v>29.1</v>
      </c>
      <c r="BF394" s="64" cm="1">
        <f t="array" aca="1" ref="BF394" ca="1">IF(INDIRECT(ADDRESS(3+$AM394,20,,,"var"))&lt;&gt;"D50",INDIRECT(ADDRESS(3+$AM394,20,,,"var")),NULL)</f>
        <v>47</v>
      </c>
      <c r="BG394" s="64" cm="1">
        <f t="array" aca="1" ref="BG394" ca="1">IF(INDIRECT(ADDRESS(3+$AM394,21,,,"var"))&lt;&gt;"D90",INDIRECT(ADDRESS(3+$AM394,21,,,"var")),NULL)</f>
        <v>74.5</v>
      </c>
      <c r="BH394" s="64" cm="1">
        <f t="array" aca="1" ref="BH394" ca="1">IF(INDIRECT(ADDRESS(3+$AM394,22,,,"var"))&lt;&gt;"Carney Funnel (s/50g)",INDIRECT(ADDRESS(3+$AM394,22,,,"var")),NULL)</f>
        <v>16</v>
      </c>
      <c r="BI394" s="64" cm="1">
        <f t="array" aca="1" ref="BI394" ca="1">IF(INDIRECT(ADDRESS(3+$AM394,23,,,"var"))&lt;&gt;"Schuttdichte",INDIRECT(ADDRESS(3+$AM394,23,,,"var")),NULL)</f>
        <v>1.28</v>
      </c>
      <c r="BJ394" s="64" cm="1">
        <f t="array" aca="1" ref="BJ394" ca="1">IF(INDIRECT(ADDRESS(3+$AM394,24,,,"var"))&lt;&gt;"Klopfdichte",INDIRECT(ADDRESS(3+$AM394,24,,,"var")),NULL)</f>
        <v>1.61</v>
      </c>
      <c r="BK394" s="81" t="s">
        <v>108</v>
      </c>
      <c r="BM394" s="81"/>
      <c r="BO394"/>
    </row>
    <row r="395" spans="1:67">
      <c r="A395" s="6">
        <v>5</v>
      </c>
      <c r="B395" s="81">
        <v>22</v>
      </c>
      <c r="C395" s="81" t="str">
        <f>var!Z$3</f>
        <v>Concept Laser m2</v>
      </c>
      <c r="D395" s="81" t="str">
        <f>var!AG$3</f>
        <v>Concept Laser parameter dev.</v>
      </c>
      <c r="E395" s="6">
        <v>325</v>
      </c>
      <c r="F395" s="6">
        <v>1200</v>
      </c>
      <c r="G395" s="6">
        <v>60</v>
      </c>
      <c r="H395" s="6">
        <v>0.1</v>
      </c>
      <c r="I395" s="81"/>
      <c r="J395" s="81" t="str">
        <f>var!AD$2</f>
        <v>Density cube</v>
      </c>
      <c r="K395" s="81"/>
      <c r="L395" s="12"/>
      <c r="M395" s="81" t="str">
        <f>var!AF$2</f>
        <v>Stripes</v>
      </c>
      <c r="N395" s="6">
        <v>325</v>
      </c>
      <c r="O395" s="6">
        <v>1200</v>
      </c>
      <c r="P395" s="12"/>
      <c r="Q395" s="6">
        <v>0.1</v>
      </c>
      <c r="R395" s="6">
        <v>150</v>
      </c>
      <c r="S395" s="6">
        <v>5</v>
      </c>
      <c r="T395" s="6">
        <v>1</v>
      </c>
      <c r="U395" s="6">
        <v>79</v>
      </c>
      <c r="V395" s="6">
        <v>0.1</v>
      </c>
      <c r="W395" s="6">
        <v>80</v>
      </c>
      <c r="X395" s="6">
        <v>0.09</v>
      </c>
      <c r="Y395" s="12"/>
      <c r="Z395" s="12"/>
      <c r="AA395" s="12"/>
      <c r="AB395" s="12"/>
      <c r="AC395" s="12"/>
      <c r="AD395" s="12"/>
      <c r="AE395" s="12">
        <v>0.85299999999999998</v>
      </c>
      <c r="AF395" s="12"/>
      <c r="AG395" s="6"/>
      <c r="AH395" s="81">
        <f t="shared" si="14"/>
        <v>25.92</v>
      </c>
      <c r="AI395" s="81">
        <f t="shared" si="15"/>
        <v>45.138888888888886</v>
      </c>
      <c r="AJ395" s="12"/>
      <c r="AK395" s="6">
        <f>100-Tabelle1[[#This Row],[Porositaet Flaeche Bionic polished]]</f>
        <v>99.147000000000006</v>
      </c>
      <c r="AL395" s="28" t="str" cm="1">
        <f t="array" aca="1" ref="AL395" ca="1">IF(INDIRECT(ADDRESS(3+AM395,2,,,"var"))&lt;&gt;"Name of powder",INDIRECT(ADDRESS(3+AM395,2,,,"var")),NULL)</f>
        <v>AlMgty80</v>
      </c>
      <c r="AM395" s="17">
        <v>2</v>
      </c>
      <c r="AN395" s="12">
        <v>4</v>
      </c>
      <c r="AO395" s="61" cm="1">
        <f t="array" aca="1" ref="AO395" ca="1">IF(INDIRECT(ADDRESS(3+$AM395,3,,,"var"))&lt;&gt;"&lt;=&gt;",INDIRECT(ADDRESS(3+$AM395,3,,,"var")),NULL)</f>
        <v>0</v>
      </c>
      <c r="AP395" s="61" cm="1">
        <f t="array" aca="1" ref="AP395" ca="1">IF(INDIRECT(ADDRESS(3+$AM395,4,,,"var"))&lt;&gt;"Si",INDIRECT(ADDRESS(3+$AM395,4,,,"var")),NULL)</f>
        <v>0.09</v>
      </c>
      <c r="AQ395" s="61" t="str" cm="1">
        <f t="array" aca="1" ref="AQ395" ca="1">IF(INDIRECT(ADDRESS(3+$AM395,5,,,"var"))&lt;&gt;"&lt;=&gt;",INDIRECT(ADDRESS(3+$AM395,5,,,"var")),NULL)</f>
        <v>&lt;</v>
      </c>
      <c r="AR395" s="61" cm="1">
        <f t="array" aca="1" ref="AR395" ca="1">IF(INDIRECT(ADDRESS(3+$AM395,6,,,"var"))&lt;&gt;"Fe",INDIRECT(ADDRESS(3+$AM395,6,,,"var")),NULL)</f>
        <v>0.01</v>
      </c>
      <c r="AS395" s="61" t="str" cm="1">
        <f t="array" aca="1" ref="AS395" ca="1">IF(INDIRECT(ADDRESS(3+$AM395,7,,,"var"))&lt;&gt;"&lt;=&gt;",INDIRECT(ADDRESS(3+$AM395,7,,,"var")),NULL)</f>
        <v>&lt;</v>
      </c>
      <c r="AT395" s="61" cm="1">
        <f t="array" aca="1" ref="AT395" ca="1">IF(INDIRECT(ADDRESS(3+$AM395,8,,,"var"))&lt;&gt;"Cu",INDIRECT(ADDRESS(3+$AM395,8,,,"var")),NULL)</f>
        <v>0.01</v>
      </c>
      <c r="AU395" s="61" t="str" cm="1">
        <f t="array" aca="1" ref="AU395" ca="1">IF(INDIRECT(ADDRESS(3+$AM395,9,,,"var"))&lt;&gt;"&lt;=&gt;",INDIRECT(ADDRESS(3+$AM395,9,,,"var")),NULL)</f>
        <v>&lt;</v>
      </c>
      <c r="AV395" s="61" cm="1">
        <f t="array" aca="1" ref="AV395" ca="1">IF(INDIRECT(ADDRESS(3+$AM395,10,,,"var"))&lt;&gt;"Mn",INDIRECT(ADDRESS(3+$AM395,10,,,"var")),NULL)</f>
        <v>0.01</v>
      </c>
      <c r="AW395" s="61" cm="1">
        <f t="array" aca="1" ref="AW395" ca="1">IF(INDIRECT(ADDRESS(3+$AM395,11,,,"var"))&lt;&gt;"&lt;=&gt;",INDIRECT(ADDRESS(3+$AM395,11,,,"var")),NULL)</f>
        <v>0</v>
      </c>
      <c r="AX395" s="61" cm="1">
        <f t="array" aca="1" ref="AX395" ca="1">IF(INDIRECT(ADDRESS(3+$AM395,12,,,"var"))&lt;&gt;"Mg",INDIRECT(ADDRESS(3+$AM395,12,,,"var")),NULL)</f>
        <v>9.1999999999999993</v>
      </c>
      <c r="AY395" s="61" cm="1">
        <f t="array" aca="1" ref="AY395" ca="1">IF(INDIRECT(ADDRESS(3+$AM395,13,,,"var"))&lt;&gt;"&lt;=&gt;",INDIRECT(ADDRESS(3+$AM395,13,,,"var")),NULL)</f>
        <v>0</v>
      </c>
      <c r="AZ395" s="61" cm="1">
        <f t="array" aca="1" ref="AZ395" ca="1">IF(INDIRECT(ADDRESS(3+$AM395,14,,,"var"))&lt;&gt;"Be",INDIRECT(ADDRESS(3+$AM395,14,,,"var")),NULL)</f>
        <v>6.0000000000000001E-3</v>
      </c>
      <c r="BA395" s="61" cm="1">
        <f t="array" aca="1" ref="BA395" ca="1">IF(INDIRECT(ADDRESS(3+$AM395,15,,,"var"))&lt;&gt;"&lt;=&gt;",INDIRECT(ADDRESS(3+$AM395,15,,,"var")),NULL)</f>
        <v>0</v>
      </c>
      <c r="BB395" s="61" cm="1">
        <f t="array" aca="1" ref="BB395" ca="1">IF(INDIRECT(ADDRESS(3+$AM395,16,,,"var"))&lt;&gt;"Zn",INDIRECT(ADDRESS(3+$AM395,16,,,"var")),NULL)</f>
        <v>0.01</v>
      </c>
      <c r="BC395" s="61" cm="1">
        <f t="array" aca="1" ref="BC395" ca="1">IF(INDIRECT(ADDRESS(3+$AM395,17,,,"var"))&lt;&gt;"&lt;=&gt;",INDIRECT(ADDRESS(3+$AM395,17,,,"var")),NULL)</f>
        <v>0</v>
      </c>
      <c r="BD395" s="61" cm="1">
        <f t="array" aca="1" ref="BD395" ca="1">IF(INDIRECT(ADDRESS(3+$AM395,18,,,"var"))&lt;&gt;"Ti",INDIRECT(ADDRESS(3+$AM395,18,,,"var")),NULL)</f>
        <v>0.05</v>
      </c>
      <c r="BE395" s="64" cm="1">
        <f t="array" aca="1" ref="BE395" ca="1">IF(INDIRECT(ADDRESS(3+$AM395,19,,,"var"))&lt;&gt;"D10",INDIRECT(ADDRESS(3+$AM395,19,,,"var")),NULL)</f>
        <v>29.1</v>
      </c>
      <c r="BF395" s="64" cm="1">
        <f t="array" aca="1" ref="BF395" ca="1">IF(INDIRECT(ADDRESS(3+$AM395,20,,,"var"))&lt;&gt;"D50",INDIRECT(ADDRESS(3+$AM395,20,,,"var")),NULL)</f>
        <v>47</v>
      </c>
      <c r="BG395" s="64" cm="1">
        <f t="array" aca="1" ref="BG395" ca="1">IF(INDIRECT(ADDRESS(3+$AM395,21,,,"var"))&lt;&gt;"D90",INDIRECT(ADDRESS(3+$AM395,21,,,"var")),NULL)</f>
        <v>74.5</v>
      </c>
      <c r="BH395" s="64" cm="1">
        <f t="array" aca="1" ref="BH395" ca="1">IF(INDIRECT(ADDRESS(3+$AM395,22,,,"var"))&lt;&gt;"Carney Funnel (s/50g)",INDIRECT(ADDRESS(3+$AM395,22,,,"var")),NULL)</f>
        <v>16</v>
      </c>
      <c r="BI395" s="64" cm="1">
        <f t="array" aca="1" ref="BI395" ca="1">IF(INDIRECT(ADDRESS(3+$AM395,23,,,"var"))&lt;&gt;"Schuttdichte",INDIRECT(ADDRESS(3+$AM395,23,,,"var")),NULL)</f>
        <v>1.28</v>
      </c>
      <c r="BJ395" s="64" cm="1">
        <f t="array" aca="1" ref="BJ395" ca="1">IF(INDIRECT(ADDRESS(3+$AM395,24,,,"var"))&lt;&gt;"Klopfdichte",INDIRECT(ADDRESS(3+$AM395,24,,,"var")),NULL)</f>
        <v>1.61</v>
      </c>
      <c r="BK395" s="81" t="s">
        <v>108</v>
      </c>
      <c r="BM395" s="81"/>
      <c r="BO395"/>
    </row>
    <row r="396" spans="1:67">
      <c r="A396" s="6">
        <v>5</v>
      </c>
      <c r="B396" s="81">
        <v>23</v>
      </c>
      <c r="C396" s="81" t="str">
        <f>var!Z$3</f>
        <v>Concept Laser m2</v>
      </c>
      <c r="D396" s="81" t="str">
        <f>var!AG$3</f>
        <v>Concept Laser parameter dev.</v>
      </c>
      <c r="E396" s="6">
        <v>325</v>
      </c>
      <c r="F396" s="6">
        <v>1000</v>
      </c>
      <c r="G396" s="6">
        <v>60</v>
      </c>
      <c r="H396" s="6">
        <v>0.1</v>
      </c>
      <c r="I396" s="81"/>
      <c r="J396" s="81" t="str">
        <f>var!AD$2</f>
        <v>Density cube</v>
      </c>
      <c r="K396" s="81"/>
      <c r="L396" s="12"/>
      <c r="M396" s="81" t="str">
        <f>var!AF$2</f>
        <v>Stripes</v>
      </c>
      <c r="N396" s="6">
        <v>325</v>
      </c>
      <c r="O396" s="6">
        <v>1000</v>
      </c>
      <c r="P396" s="12"/>
      <c r="Q396" s="6">
        <v>0.1</v>
      </c>
      <c r="R396" s="6">
        <v>150</v>
      </c>
      <c r="S396" s="6">
        <v>5</v>
      </c>
      <c r="T396" s="6">
        <v>1</v>
      </c>
      <c r="U396" s="6">
        <v>79</v>
      </c>
      <c r="V396" s="6">
        <v>0.1</v>
      </c>
      <c r="W396" s="6">
        <v>80</v>
      </c>
      <c r="X396" s="6">
        <v>0.09</v>
      </c>
      <c r="Y396" s="12"/>
      <c r="Z396" s="12"/>
      <c r="AA396" s="12"/>
      <c r="AB396" s="12"/>
      <c r="AC396" s="12"/>
      <c r="AD396" s="12"/>
      <c r="AE396" s="12">
        <v>0.58199999999999996</v>
      </c>
      <c r="AF396" s="12"/>
      <c r="AG396" s="6"/>
      <c r="AH396" s="81">
        <f t="shared" si="14"/>
        <v>21.6</v>
      </c>
      <c r="AI396" s="81">
        <f t="shared" si="15"/>
        <v>54.166666666666664</v>
      </c>
      <c r="AJ396" s="12"/>
      <c r="AK396" s="6">
        <f>100-Tabelle1[[#This Row],[Porositaet Flaeche Bionic polished]]</f>
        <v>99.418000000000006</v>
      </c>
      <c r="AL396" s="28" t="str" cm="1">
        <f t="array" aca="1" ref="AL396" ca="1">IF(INDIRECT(ADDRESS(3+AM396,2,,,"var"))&lt;&gt;"Name of powder",INDIRECT(ADDRESS(3+AM396,2,,,"var")),NULL)</f>
        <v>AlMgty80</v>
      </c>
      <c r="AM396" s="17">
        <v>2</v>
      </c>
      <c r="AN396" s="12">
        <v>4</v>
      </c>
      <c r="AO396" s="61" cm="1">
        <f t="array" aca="1" ref="AO396" ca="1">IF(INDIRECT(ADDRESS(3+$AM396,3,,,"var"))&lt;&gt;"&lt;=&gt;",INDIRECT(ADDRESS(3+$AM396,3,,,"var")),NULL)</f>
        <v>0</v>
      </c>
      <c r="AP396" s="61" cm="1">
        <f t="array" aca="1" ref="AP396" ca="1">IF(INDIRECT(ADDRESS(3+$AM396,4,,,"var"))&lt;&gt;"Si",INDIRECT(ADDRESS(3+$AM396,4,,,"var")),NULL)</f>
        <v>0.09</v>
      </c>
      <c r="AQ396" s="61" t="str" cm="1">
        <f t="array" aca="1" ref="AQ396" ca="1">IF(INDIRECT(ADDRESS(3+$AM396,5,,,"var"))&lt;&gt;"&lt;=&gt;",INDIRECT(ADDRESS(3+$AM396,5,,,"var")),NULL)</f>
        <v>&lt;</v>
      </c>
      <c r="AR396" s="61" cm="1">
        <f t="array" aca="1" ref="AR396" ca="1">IF(INDIRECT(ADDRESS(3+$AM396,6,,,"var"))&lt;&gt;"Fe",INDIRECT(ADDRESS(3+$AM396,6,,,"var")),NULL)</f>
        <v>0.01</v>
      </c>
      <c r="AS396" s="61" t="str" cm="1">
        <f t="array" aca="1" ref="AS396" ca="1">IF(INDIRECT(ADDRESS(3+$AM396,7,,,"var"))&lt;&gt;"&lt;=&gt;",INDIRECT(ADDRESS(3+$AM396,7,,,"var")),NULL)</f>
        <v>&lt;</v>
      </c>
      <c r="AT396" s="61" cm="1">
        <f t="array" aca="1" ref="AT396" ca="1">IF(INDIRECT(ADDRESS(3+$AM396,8,,,"var"))&lt;&gt;"Cu",INDIRECT(ADDRESS(3+$AM396,8,,,"var")),NULL)</f>
        <v>0.01</v>
      </c>
      <c r="AU396" s="61" t="str" cm="1">
        <f t="array" aca="1" ref="AU396" ca="1">IF(INDIRECT(ADDRESS(3+$AM396,9,,,"var"))&lt;&gt;"&lt;=&gt;",INDIRECT(ADDRESS(3+$AM396,9,,,"var")),NULL)</f>
        <v>&lt;</v>
      </c>
      <c r="AV396" s="61" cm="1">
        <f t="array" aca="1" ref="AV396" ca="1">IF(INDIRECT(ADDRESS(3+$AM396,10,,,"var"))&lt;&gt;"Mn",INDIRECT(ADDRESS(3+$AM396,10,,,"var")),NULL)</f>
        <v>0.01</v>
      </c>
      <c r="AW396" s="61" cm="1">
        <f t="array" aca="1" ref="AW396" ca="1">IF(INDIRECT(ADDRESS(3+$AM396,11,,,"var"))&lt;&gt;"&lt;=&gt;",INDIRECT(ADDRESS(3+$AM396,11,,,"var")),NULL)</f>
        <v>0</v>
      </c>
      <c r="AX396" s="61" cm="1">
        <f t="array" aca="1" ref="AX396" ca="1">IF(INDIRECT(ADDRESS(3+$AM396,12,,,"var"))&lt;&gt;"Mg",INDIRECT(ADDRESS(3+$AM396,12,,,"var")),NULL)</f>
        <v>9.1999999999999993</v>
      </c>
      <c r="AY396" s="61" cm="1">
        <f t="array" aca="1" ref="AY396" ca="1">IF(INDIRECT(ADDRESS(3+$AM396,13,,,"var"))&lt;&gt;"&lt;=&gt;",INDIRECT(ADDRESS(3+$AM396,13,,,"var")),NULL)</f>
        <v>0</v>
      </c>
      <c r="AZ396" s="61" cm="1">
        <f t="array" aca="1" ref="AZ396" ca="1">IF(INDIRECT(ADDRESS(3+$AM396,14,,,"var"))&lt;&gt;"Be",INDIRECT(ADDRESS(3+$AM396,14,,,"var")),NULL)</f>
        <v>6.0000000000000001E-3</v>
      </c>
      <c r="BA396" s="61" cm="1">
        <f t="array" aca="1" ref="BA396" ca="1">IF(INDIRECT(ADDRESS(3+$AM396,15,,,"var"))&lt;&gt;"&lt;=&gt;",INDIRECT(ADDRESS(3+$AM396,15,,,"var")),NULL)</f>
        <v>0</v>
      </c>
      <c r="BB396" s="61" cm="1">
        <f t="array" aca="1" ref="BB396" ca="1">IF(INDIRECT(ADDRESS(3+$AM396,16,,,"var"))&lt;&gt;"Zn",INDIRECT(ADDRESS(3+$AM396,16,,,"var")),NULL)</f>
        <v>0.01</v>
      </c>
      <c r="BC396" s="61" cm="1">
        <f t="array" aca="1" ref="BC396" ca="1">IF(INDIRECT(ADDRESS(3+$AM396,17,,,"var"))&lt;&gt;"&lt;=&gt;",INDIRECT(ADDRESS(3+$AM396,17,,,"var")),NULL)</f>
        <v>0</v>
      </c>
      <c r="BD396" s="61" cm="1">
        <f t="array" aca="1" ref="BD396" ca="1">IF(INDIRECT(ADDRESS(3+$AM396,18,,,"var"))&lt;&gt;"Ti",INDIRECT(ADDRESS(3+$AM396,18,,,"var")),NULL)</f>
        <v>0.05</v>
      </c>
      <c r="BE396" s="64" cm="1">
        <f t="array" aca="1" ref="BE396" ca="1">IF(INDIRECT(ADDRESS(3+$AM396,19,,,"var"))&lt;&gt;"D10",INDIRECT(ADDRESS(3+$AM396,19,,,"var")),NULL)</f>
        <v>29.1</v>
      </c>
      <c r="BF396" s="64" cm="1">
        <f t="array" aca="1" ref="BF396" ca="1">IF(INDIRECT(ADDRESS(3+$AM396,20,,,"var"))&lt;&gt;"D50",INDIRECT(ADDRESS(3+$AM396,20,,,"var")),NULL)</f>
        <v>47</v>
      </c>
      <c r="BG396" s="64" cm="1">
        <f t="array" aca="1" ref="BG396" ca="1">IF(INDIRECT(ADDRESS(3+$AM396,21,,,"var"))&lt;&gt;"D90",INDIRECT(ADDRESS(3+$AM396,21,,,"var")),NULL)</f>
        <v>74.5</v>
      </c>
      <c r="BH396" s="64" cm="1">
        <f t="array" aca="1" ref="BH396" ca="1">IF(INDIRECT(ADDRESS(3+$AM396,22,,,"var"))&lt;&gt;"Carney Funnel (s/50g)",INDIRECT(ADDRESS(3+$AM396,22,,,"var")),NULL)</f>
        <v>16</v>
      </c>
      <c r="BI396" s="64" cm="1">
        <f t="array" aca="1" ref="BI396" ca="1">IF(INDIRECT(ADDRESS(3+$AM396,23,,,"var"))&lt;&gt;"Schuttdichte",INDIRECT(ADDRESS(3+$AM396,23,,,"var")),NULL)</f>
        <v>1.28</v>
      </c>
      <c r="BJ396" s="64" cm="1">
        <f t="array" aca="1" ref="BJ396" ca="1">IF(INDIRECT(ADDRESS(3+$AM396,24,,,"var"))&lt;&gt;"Klopfdichte",INDIRECT(ADDRESS(3+$AM396,24,,,"var")),NULL)</f>
        <v>1.61</v>
      </c>
      <c r="BK396" s="81" t="s">
        <v>108</v>
      </c>
      <c r="BM396" s="81"/>
      <c r="BO396"/>
    </row>
    <row r="397" spans="1:67">
      <c r="A397" s="6">
        <v>5</v>
      </c>
      <c r="B397" s="81">
        <v>24</v>
      </c>
      <c r="C397" s="81" t="str">
        <f>var!Z$3</f>
        <v>Concept Laser m2</v>
      </c>
      <c r="D397" s="81" t="str">
        <f>var!AG$3</f>
        <v>Concept Laser parameter dev.</v>
      </c>
      <c r="E397" s="6">
        <v>325</v>
      </c>
      <c r="F397" s="6">
        <v>1600</v>
      </c>
      <c r="G397" s="6">
        <v>60</v>
      </c>
      <c r="H397" s="6">
        <v>0.13</v>
      </c>
      <c r="I397" s="81"/>
      <c r="J397" s="81" t="str">
        <f>var!AD$2</f>
        <v>Density cube</v>
      </c>
      <c r="K397" s="81"/>
      <c r="L397" s="12"/>
      <c r="M397" s="81" t="str">
        <f>var!AF$2</f>
        <v>Stripes</v>
      </c>
      <c r="N397" s="6">
        <v>325</v>
      </c>
      <c r="O397" s="6">
        <v>1600</v>
      </c>
      <c r="P397" s="12"/>
      <c r="Q397" s="6">
        <v>0.1</v>
      </c>
      <c r="R397" s="6">
        <v>110</v>
      </c>
      <c r="S397" s="6">
        <v>5</v>
      </c>
      <c r="T397" s="6">
        <v>1</v>
      </c>
      <c r="U397" s="6">
        <v>79</v>
      </c>
      <c r="V397" s="6">
        <v>0.1</v>
      </c>
      <c r="W397" s="6">
        <v>80</v>
      </c>
      <c r="X397" s="6">
        <v>0.09</v>
      </c>
      <c r="Y397" s="12"/>
      <c r="Z397" s="12"/>
      <c r="AA397" s="12"/>
      <c r="AB397" s="12"/>
      <c r="AC397" s="12"/>
      <c r="AD397" s="12"/>
      <c r="AE397" s="12">
        <v>2.9350000000000001</v>
      </c>
      <c r="AF397" s="12"/>
      <c r="AG397" s="6"/>
      <c r="AH397" s="81">
        <f t="shared" si="14"/>
        <v>44.928000000000004</v>
      </c>
      <c r="AI397" s="81">
        <f t="shared" si="15"/>
        <v>26.041666666666664</v>
      </c>
      <c r="AJ397" s="12"/>
      <c r="AK397" s="6">
        <f>100-Tabelle1[[#This Row],[Porositaet Flaeche Bionic polished]]</f>
        <v>97.064999999999998</v>
      </c>
      <c r="AL397" s="28" t="str" cm="1">
        <f t="array" aca="1" ref="AL397" ca="1">IF(INDIRECT(ADDRESS(3+AM397,2,,,"var"))&lt;&gt;"Name of powder",INDIRECT(ADDRESS(3+AM397,2,,,"var")),NULL)</f>
        <v>AlMgty80</v>
      </c>
      <c r="AM397" s="17">
        <v>2</v>
      </c>
      <c r="AN397" s="12">
        <v>4</v>
      </c>
      <c r="AO397" s="61" cm="1">
        <f t="array" aca="1" ref="AO397" ca="1">IF(INDIRECT(ADDRESS(3+$AM397,3,,,"var"))&lt;&gt;"&lt;=&gt;",INDIRECT(ADDRESS(3+$AM397,3,,,"var")),NULL)</f>
        <v>0</v>
      </c>
      <c r="AP397" s="61" cm="1">
        <f t="array" aca="1" ref="AP397" ca="1">IF(INDIRECT(ADDRESS(3+$AM397,4,,,"var"))&lt;&gt;"Si",INDIRECT(ADDRESS(3+$AM397,4,,,"var")),NULL)</f>
        <v>0.09</v>
      </c>
      <c r="AQ397" s="61" t="str" cm="1">
        <f t="array" aca="1" ref="AQ397" ca="1">IF(INDIRECT(ADDRESS(3+$AM397,5,,,"var"))&lt;&gt;"&lt;=&gt;",INDIRECT(ADDRESS(3+$AM397,5,,,"var")),NULL)</f>
        <v>&lt;</v>
      </c>
      <c r="AR397" s="61" cm="1">
        <f t="array" aca="1" ref="AR397" ca="1">IF(INDIRECT(ADDRESS(3+$AM397,6,,,"var"))&lt;&gt;"Fe",INDIRECT(ADDRESS(3+$AM397,6,,,"var")),NULL)</f>
        <v>0.01</v>
      </c>
      <c r="AS397" s="61" t="str" cm="1">
        <f t="array" aca="1" ref="AS397" ca="1">IF(INDIRECT(ADDRESS(3+$AM397,7,,,"var"))&lt;&gt;"&lt;=&gt;",INDIRECT(ADDRESS(3+$AM397,7,,,"var")),NULL)</f>
        <v>&lt;</v>
      </c>
      <c r="AT397" s="61" cm="1">
        <f t="array" aca="1" ref="AT397" ca="1">IF(INDIRECT(ADDRESS(3+$AM397,8,,,"var"))&lt;&gt;"Cu",INDIRECT(ADDRESS(3+$AM397,8,,,"var")),NULL)</f>
        <v>0.01</v>
      </c>
      <c r="AU397" s="61" t="str" cm="1">
        <f t="array" aca="1" ref="AU397" ca="1">IF(INDIRECT(ADDRESS(3+$AM397,9,,,"var"))&lt;&gt;"&lt;=&gt;",INDIRECT(ADDRESS(3+$AM397,9,,,"var")),NULL)</f>
        <v>&lt;</v>
      </c>
      <c r="AV397" s="61" cm="1">
        <f t="array" aca="1" ref="AV397" ca="1">IF(INDIRECT(ADDRESS(3+$AM397,10,,,"var"))&lt;&gt;"Mn",INDIRECT(ADDRESS(3+$AM397,10,,,"var")),NULL)</f>
        <v>0.01</v>
      </c>
      <c r="AW397" s="61" cm="1">
        <f t="array" aca="1" ref="AW397" ca="1">IF(INDIRECT(ADDRESS(3+$AM397,11,,,"var"))&lt;&gt;"&lt;=&gt;",INDIRECT(ADDRESS(3+$AM397,11,,,"var")),NULL)</f>
        <v>0</v>
      </c>
      <c r="AX397" s="61" cm="1">
        <f t="array" aca="1" ref="AX397" ca="1">IF(INDIRECT(ADDRESS(3+$AM397,12,,,"var"))&lt;&gt;"Mg",INDIRECT(ADDRESS(3+$AM397,12,,,"var")),NULL)</f>
        <v>9.1999999999999993</v>
      </c>
      <c r="AY397" s="61" cm="1">
        <f t="array" aca="1" ref="AY397" ca="1">IF(INDIRECT(ADDRESS(3+$AM397,13,,,"var"))&lt;&gt;"&lt;=&gt;",INDIRECT(ADDRESS(3+$AM397,13,,,"var")),NULL)</f>
        <v>0</v>
      </c>
      <c r="AZ397" s="61" cm="1">
        <f t="array" aca="1" ref="AZ397" ca="1">IF(INDIRECT(ADDRESS(3+$AM397,14,,,"var"))&lt;&gt;"Be",INDIRECT(ADDRESS(3+$AM397,14,,,"var")),NULL)</f>
        <v>6.0000000000000001E-3</v>
      </c>
      <c r="BA397" s="61" cm="1">
        <f t="array" aca="1" ref="BA397" ca="1">IF(INDIRECT(ADDRESS(3+$AM397,15,,,"var"))&lt;&gt;"&lt;=&gt;",INDIRECT(ADDRESS(3+$AM397,15,,,"var")),NULL)</f>
        <v>0</v>
      </c>
      <c r="BB397" s="61" cm="1">
        <f t="array" aca="1" ref="BB397" ca="1">IF(INDIRECT(ADDRESS(3+$AM397,16,,,"var"))&lt;&gt;"Zn",INDIRECT(ADDRESS(3+$AM397,16,,,"var")),NULL)</f>
        <v>0.01</v>
      </c>
      <c r="BC397" s="61" cm="1">
        <f t="array" aca="1" ref="BC397" ca="1">IF(INDIRECT(ADDRESS(3+$AM397,17,,,"var"))&lt;&gt;"&lt;=&gt;",INDIRECT(ADDRESS(3+$AM397,17,,,"var")),NULL)</f>
        <v>0</v>
      </c>
      <c r="BD397" s="61" cm="1">
        <f t="array" aca="1" ref="BD397" ca="1">IF(INDIRECT(ADDRESS(3+$AM397,18,,,"var"))&lt;&gt;"Ti",INDIRECT(ADDRESS(3+$AM397,18,,,"var")),NULL)</f>
        <v>0.05</v>
      </c>
      <c r="BE397" s="64" cm="1">
        <f t="array" aca="1" ref="BE397" ca="1">IF(INDIRECT(ADDRESS(3+$AM397,19,,,"var"))&lt;&gt;"D10",INDIRECT(ADDRESS(3+$AM397,19,,,"var")),NULL)</f>
        <v>29.1</v>
      </c>
      <c r="BF397" s="64" cm="1">
        <f t="array" aca="1" ref="BF397" ca="1">IF(INDIRECT(ADDRESS(3+$AM397,20,,,"var"))&lt;&gt;"D50",INDIRECT(ADDRESS(3+$AM397,20,,,"var")),NULL)</f>
        <v>47</v>
      </c>
      <c r="BG397" s="64" cm="1">
        <f t="array" aca="1" ref="BG397" ca="1">IF(INDIRECT(ADDRESS(3+$AM397,21,,,"var"))&lt;&gt;"D90",INDIRECT(ADDRESS(3+$AM397,21,,,"var")),NULL)</f>
        <v>74.5</v>
      </c>
      <c r="BH397" s="64" cm="1">
        <f t="array" aca="1" ref="BH397" ca="1">IF(INDIRECT(ADDRESS(3+$AM397,22,,,"var"))&lt;&gt;"Carney Funnel (s/50g)",INDIRECT(ADDRESS(3+$AM397,22,,,"var")),NULL)</f>
        <v>16</v>
      </c>
      <c r="BI397" s="64" cm="1">
        <f t="array" aca="1" ref="BI397" ca="1">IF(INDIRECT(ADDRESS(3+$AM397,23,,,"var"))&lt;&gt;"Schuttdichte",INDIRECT(ADDRESS(3+$AM397,23,,,"var")),NULL)</f>
        <v>1.28</v>
      </c>
      <c r="BJ397" s="64" cm="1">
        <f t="array" aca="1" ref="BJ397" ca="1">IF(INDIRECT(ADDRESS(3+$AM397,24,,,"var"))&lt;&gt;"Klopfdichte",INDIRECT(ADDRESS(3+$AM397,24,,,"var")),NULL)</f>
        <v>1.61</v>
      </c>
      <c r="BK397" s="81" t="s">
        <v>108</v>
      </c>
      <c r="BM397" s="65"/>
      <c r="BO397"/>
    </row>
    <row r="398" spans="1:67">
      <c r="A398" s="6">
        <v>5</v>
      </c>
      <c r="B398" s="81">
        <v>25</v>
      </c>
      <c r="C398" s="81" t="str">
        <f>var!Z$3</f>
        <v>Concept Laser m2</v>
      </c>
      <c r="D398" s="81" t="str">
        <f>var!AG$3</f>
        <v>Concept Laser parameter dev.</v>
      </c>
      <c r="E398" s="6">
        <v>325</v>
      </c>
      <c r="F398" s="6">
        <v>1400</v>
      </c>
      <c r="G398" s="6">
        <v>60</v>
      </c>
      <c r="H398" s="6">
        <v>0.13</v>
      </c>
      <c r="I398" s="81"/>
      <c r="J398" s="81" t="str">
        <f>var!AD$2</f>
        <v>Density cube</v>
      </c>
      <c r="L398" s="12"/>
      <c r="M398" s="28" t="str">
        <f>var!AF$2</f>
        <v>Stripes</v>
      </c>
      <c r="N398" s="6">
        <v>325</v>
      </c>
      <c r="O398" s="6">
        <v>1400</v>
      </c>
      <c r="P398" s="12"/>
      <c r="Q398" s="6">
        <v>0.1</v>
      </c>
      <c r="R398" s="6">
        <v>110</v>
      </c>
      <c r="S398" s="6">
        <v>5</v>
      </c>
      <c r="T398" s="6">
        <v>1</v>
      </c>
      <c r="U398" s="6">
        <v>79</v>
      </c>
      <c r="V398" s="6">
        <v>0.1</v>
      </c>
      <c r="W398" s="6">
        <v>80</v>
      </c>
      <c r="X398" s="6">
        <v>0.09</v>
      </c>
      <c r="Y398" s="12"/>
      <c r="Z398" s="12"/>
      <c r="AA398" s="12"/>
      <c r="AB398" s="12"/>
      <c r="AC398" s="12"/>
      <c r="AD398" s="12"/>
      <c r="AE398" s="12">
        <v>3.222</v>
      </c>
      <c r="AF398" s="12"/>
      <c r="AG398" s="6"/>
      <c r="AH398" s="23">
        <f t="shared" si="14"/>
        <v>39.311999999999998</v>
      </c>
      <c r="AI398" s="23">
        <f t="shared" si="15"/>
        <v>29.761904761904763</v>
      </c>
      <c r="AJ398" s="12"/>
      <c r="AK398" s="6">
        <f>100-Tabelle1[[#This Row],[Porositaet Flaeche Bionic polished]]</f>
        <v>96.778000000000006</v>
      </c>
      <c r="AL398" s="28" t="str" cm="1">
        <f t="array" aca="1" ref="AL398" ca="1">IF(INDIRECT(ADDRESS(3+AM398,2,,,"var"))&lt;&gt;"Name of powder",INDIRECT(ADDRESS(3+AM398,2,,,"var")),NULL)</f>
        <v>AlMgty80</v>
      </c>
      <c r="AM398" s="17">
        <v>2</v>
      </c>
      <c r="AN398" s="12">
        <v>4</v>
      </c>
      <c r="AO398" s="61" cm="1">
        <f t="array" aca="1" ref="AO398" ca="1">IF(INDIRECT(ADDRESS(3+$AM398,3,,,"var"))&lt;&gt;"&lt;=&gt;",INDIRECT(ADDRESS(3+$AM398,3,,,"var")),NULL)</f>
        <v>0</v>
      </c>
      <c r="AP398" s="61" cm="1">
        <f t="array" aca="1" ref="AP398" ca="1">IF(INDIRECT(ADDRESS(3+$AM398,4,,,"var"))&lt;&gt;"Si",INDIRECT(ADDRESS(3+$AM398,4,,,"var")),NULL)</f>
        <v>0.09</v>
      </c>
      <c r="AQ398" s="61" t="str" cm="1">
        <f t="array" aca="1" ref="AQ398" ca="1">IF(INDIRECT(ADDRESS(3+$AM398,5,,,"var"))&lt;&gt;"&lt;=&gt;",INDIRECT(ADDRESS(3+$AM398,5,,,"var")),NULL)</f>
        <v>&lt;</v>
      </c>
      <c r="AR398" s="61" cm="1">
        <f t="array" aca="1" ref="AR398" ca="1">IF(INDIRECT(ADDRESS(3+$AM398,6,,,"var"))&lt;&gt;"Fe",INDIRECT(ADDRESS(3+$AM398,6,,,"var")),NULL)</f>
        <v>0.01</v>
      </c>
      <c r="AS398" s="61" t="str" cm="1">
        <f t="array" aca="1" ref="AS398" ca="1">IF(INDIRECT(ADDRESS(3+$AM398,7,,,"var"))&lt;&gt;"&lt;=&gt;",INDIRECT(ADDRESS(3+$AM398,7,,,"var")),NULL)</f>
        <v>&lt;</v>
      </c>
      <c r="AT398" s="61" cm="1">
        <f t="array" aca="1" ref="AT398" ca="1">IF(INDIRECT(ADDRESS(3+$AM398,8,,,"var"))&lt;&gt;"Cu",INDIRECT(ADDRESS(3+$AM398,8,,,"var")),NULL)</f>
        <v>0.01</v>
      </c>
      <c r="AU398" s="61" t="str" cm="1">
        <f t="array" aca="1" ref="AU398" ca="1">IF(INDIRECT(ADDRESS(3+$AM398,9,,,"var"))&lt;&gt;"&lt;=&gt;",INDIRECT(ADDRESS(3+$AM398,9,,,"var")),NULL)</f>
        <v>&lt;</v>
      </c>
      <c r="AV398" s="61" cm="1">
        <f t="array" aca="1" ref="AV398" ca="1">IF(INDIRECT(ADDRESS(3+$AM398,10,,,"var"))&lt;&gt;"Mn",INDIRECT(ADDRESS(3+$AM398,10,,,"var")),NULL)</f>
        <v>0.01</v>
      </c>
      <c r="AW398" s="61" cm="1">
        <f t="array" aca="1" ref="AW398" ca="1">IF(INDIRECT(ADDRESS(3+$AM398,11,,,"var"))&lt;&gt;"&lt;=&gt;",INDIRECT(ADDRESS(3+$AM398,11,,,"var")),NULL)</f>
        <v>0</v>
      </c>
      <c r="AX398" s="61" cm="1">
        <f t="array" aca="1" ref="AX398" ca="1">IF(INDIRECT(ADDRESS(3+$AM398,12,,,"var"))&lt;&gt;"Mg",INDIRECT(ADDRESS(3+$AM398,12,,,"var")),NULL)</f>
        <v>9.1999999999999993</v>
      </c>
      <c r="AY398" s="61" cm="1">
        <f t="array" aca="1" ref="AY398" ca="1">IF(INDIRECT(ADDRESS(3+$AM398,13,,,"var"))&lt;&gt;"&lt;=&gt;",INDIRECT(ADDRESS(3+$AM398,13,,,"var")),NULL)</f>
        <v>0</v>
      </c>
      <c r="AZ398" s="61" cm="1">
        <f t="array" aca="1" ref="AZ398" ca="1">IF(INDIRECT(ADDRESS(3+$AM398,14,,,"var"))&lt;&gt;"Be",INDIRECT(ADDRESS(3+$AM398,14,,,"var")),NULL)</f>
        <v>6.0000000000000001E-3</v>
      </c>
      <c r="BA398" s="61" cm="1">
        <f t="array" aca="1" ref="BA398" ca="1">IF(INDIRECT(ADDRESS(3+$AM398,15,,,"var"))&lt;&gt;"&lt;=&gt;",INDIRECT(ADDRESS(3+$AM398,15,,,"var")),NULL)</f>
        <v>0</v>
      </c>
      <c r="BB398" s="61" cm="1">
        <f t="array" aca="1" ref="BB398" ca="1">IF(INDIRECT(ADDRESS(3+$AM398,16,,,"var"))&lt;&gt;"Zn",INDIRECT(ADDRESS(3+$AM398,16,,,"var")),NULL)</f>
        <v>0.01</v>
      </c>
      <c r="BC398" s="61" cm="1">
        <f t="array" aca="1" ref="BC398" ca="1">IF(INDIRECT(ADDRESS(3+$AM398,17,,,"var"))&lt;&gt;"&lt;=&gt;",INDIRECT(ADDRESS(3+$AM398,17,,,"var")),NULL)</f>
        <v>0</v>
      </c>
      <c r="BD398" s="61" cm="1">
        <f t="array" aca="1" ref="BD398" ca="1">IF(INDIRECT(ADDRESS(3+$AM398,18,,,"var"))&lt;&gt;"Ti",INDIRECT(ADDRESS(3+$AM398,18,,,"var")),NULL)</f>
        <v>0.05</v>
      </c>
      <c r="BE398" s="64" cm="1">
        <f t="array" aca="1" ref="BE398" ca="1">IF(INDIRECT(ADDRESS(3+$AM398,19,,,"var"))&lt;&gt;"D10",INDIRECT(ADDRESS(3+$AM398,19,,,"var")),NULL)</f>
        <v>29.1</v>
      </c>
      <c r="BF398" s="64" cm="1">
        <f t="array" aca="1" ref="BF398" ca="1">IF(INDIRECT(ADDRESS(3+$AM398,20,,,"var"))&lt;&gt;"D50",INDIRECT(ADDRESS(3+$AM398,20,,,"var")),NULL)</f>
        <v>47</v>
      </c>
      <c r="BG398" s="64" cm="1">
        <f t="array" aca="1" ref="BG398" ca="1">IF(INDIRECT(ADDRESS(3+$AM398,21,,,"var"))&lt;&gt;"D90",INDIRECT(ADDRESS(3+$AM398,21,,,"var")),NULL)</f>
        <v>74.5</v>
      </c>
      <c r="BH398" s="64" cm="1">
        <f t="array" aca="1" ref="BH398" ca="1">IF(INDIRECT(ADDRESS(3+$AM398,22,,,"var"))&lt;&gt;"Carney Funnel (s/50g)",INDIRECT(ADDRESS(3+$AM398,22,,,"var")),NULL)</f>
        <v>16</v>
      </c>
      <c r="BI398" s="64" cm="1">
        <f t="array" aca="1" ref="BI398" ca="1">IF(INDIRECT(ADDRESS(3+$AM398,23,,,"var"))&lt;&gt;"Schuttdichte",INDIRECT(ADDRESS(3+$AM398,23,,,"var")),NULL)</f>
        <v>1.28</v>
      </c>
      <c r="BJ398" s="64" cm="1">
        <f t="array" aca="1" ref="BJ398" ca="1">IF(INDIRECT(ADDRESS(3+$AM398,24,,,"var"))&lt;&gt;"Klopfdichte",INDIRECT(ADDRESS(3+$AM398,24,,,"var")),NULL)</f>
        <v>1.61</v>
      </c>
      <c r="BK398" s="81" t="s">
        <v>108</v>
      </c>
      <c r="BM398" s="65"/>
      <c r="BO398"/>
    </row>
    <row r="399" spans="1:67">
      <c r="A399" s="6">
        <v>5</v>
      </c>
      <c r="B399" s="81">
        <v>26</v>
      </c>
      <c r="C399" s="81" t="str">
        <f>var!Z$3</f>
        <v>Concept Laser m2</v>
      </c>
      <c r="D399" s="81" t="str">
        <f>var!AG$3</f>
        <v>Concept Laser parameter dev.</v>
      </c>
      <c r="E399" s="6">
        <v>325</v>
      </c>
      <c r="F399" s="6">
        <v>1200</v>
      </c>
      <c r="G399" s="6">
        <v>60</v>
      </c>
      <c r="H399" s="6">
        <v>0.13</v>
      </c>
      <c r="I399" s="81"/>
      <c r="J399" s="81" t="str">
        <f>var!AD$2</f>
        <v>Density cube</v>
      </c>
      <c r="K399" s="81"/>
      <c r="L399" s="12"/>
      <c r="M399" s="81" t="str">
        <f>var!AF$2</f>
        <v>Stripes</v>
      </c>
      <c r="N399" s="6">
        <v>325</v>
      </c>
      <c r="O399" s="6">
        <v>1200</v>
      </c>
      <c r="P399" s="12"/>
      <c r="Q399" s="6">
        <v>0.1</v>
      </c>
      <c r="R399" s="6">
        <v>110</v>
      </c>
      <c r="S399" s="6">
        <v>5</v>
      </c>
      <c r="T399" s="6">
        <v>1</v>
      </c>
      <c r="U399" s="6">
        <v>79</v>
      </c>
      <c r="V399" s="6">
        <v>0.1</v>
      </c>
      <c r="W399" s="6">
        <v>80</v>
      </c>
      <c r="X399" s="6">
        <v>0.09</v>
      </c>
      <c r="Y399" s="12"/>
      <c r="Z399" s="12"/>
      <c r="AA399" s="12"/>
      <c r="AB399" s="12"/>
      <c r="AC399" s="12"/>
      <c r="AD399" s="12"/>
      <c r="AE399" s="12">
        <v>2.2040000000000002</v>
      </c>
      <c r="AF399" s="12"/>
      <c r="AG399" s="6"/>
      <c r="AH399" s="81">
        <f t="shared" si="14"/>
        <v>33.695999999999998</v>
      </c>
      <c r="AI399" s="81">
        <f t="shared" si="15"/>
        <v>34.722222222222221</v>
      </c>
      <c r="AJ399" s="12"/>
      <c r="AK399" s="6">
        <f>100-Tabelle1[[#This Row],[Porositaet Flaeche Bionic polished]]</f>
        <v>97.796000000000006</v>
      </c>
      <c r="AL399" s="28" t="str" cm="1">
        <f t="array" aca="1" ref="AL399" ca="1">IF(INDIRECT(ADDRESS(3+AM399,2,,,"var"))&lt;&gt;"Name of powder",INDIRECT(ADDRESS(3+AM399,2,,,"var")),NULL)</f>
        <v>AlMgty80</v>
      </c>
      <c r="AM399" s="17">
        <v>2</v>
      </c>
      <c r="AN399" s="12">
        <v>4</v>
      </c>
      <c r="AO399" s="61" cm="1">
        <f t="array" aca="1" ref="AO399" ca="1">IF(INDIRECT(ADDRESS(3+$AM399,3,,,"var"))&lt;&gt;"&lt;=&gt;",INDIRECT(ADDRESS(3+$AM399,3,,,"var")),NULL)</f>
        <v>0</v>
      </c>
      <c r="AP399" s="61" cm="1">
        <f t="array" aca="1" ref="AP399" ca="1">IF(INDIRECT(ADDRESS(3+$AM399,4,,,"var"))&lt;&gt;"Si",INDIRECT(ADDRESS(3+$AM399,4,,,"var")),NULL)</f>
        <v>0.09</v>
      </c>
      <c r="AQ399" s="61" t="str" cm="1">
        <f t="array" aca="1" ref="AQ399" ca="1">IF(INDIRECT(ADDRESS(3+$AM399,5,,,"var"))&lt;&gt;"&lt;=&gt;",INDIRECT(ADDRESS(3+$AM399,5,,,"var")),NULL)</f>
        <v>&lt;</v>
      </c>
      <c r="AR399" s="61" cm="1">
        <f t="array" aca="1" ref="AR399" ca="1">IF(INDIRECT(ADDRESS(3+$AM399,6,,,"var"))&lt;&gt;"Fe",INDIRECT(ADDRESS(3+$AM399,6,,,"var")),NULL)</f>
        <v>0.01</v>
      </c>
      <c r="AS399" s="61" t="str" cm="1">
        <f t="array" aca="1" ref="AS399" ca="1">IF(INDIRECT(ADDRESS(3+$AM399,7,,,"var"))&lt;&gt;"&lt;=&gt;",INDIRECT(ADDRESS(3+$AM399,7,,,"var")),NULL)</f>
        <v>&lt;</v>
      </c>
      <c r="AT399" s="61" cm="1">
        <f t="array" aca="1" ref="AT399" ca="1">IF(INDIRECT(ADDRESS(3+$AM399,8,,,"var"))&lt;&gt;"Cu",INDIRECT(ADDRESS(3+$AM399,8,,,"var")),NULL)</f>
        <v>0.01</v>
      </c>
      <c r="AU399" s="61" t="str" cm="1">
        <f t="array" aca="1" ref="AU399" ca="1">IF(INDIRECT(ADDRESS(3+$AM399,9,,,"var"))&lt;&gt;"&lt;=&gt;",INDIRECT(ADDRESS(3+$AM399,9,,,"var")),NULL)</f>
        <v>&lt;</v>
      </c>
      <c r="AV399" s="61" cm="1">
        <f t="array" aca="1" ref="AV399" ca="1">IF(INDIRECT(ADDRESS(3+$AM399,10,,,"var"))&lt;&gt;"Mn",INDIRECT(ADDRESS(3+$AM399,10,,,"var")),NULL)</f>
        <v>0.01</v>
      </c>
      <c r="AW399" s="61" cm="1">
        <f t="array" aca="1" ref="AW399" ca="1">IF(INDIRECT(ADDRESS(3+$AM399,11,,,"var"))&lt;&gt;"&lt;=&gt;",INDIRECT(ADDRESS(3+$AM399,11,,,"var")),NULL)</f>
        <v>0</v>
      </c>
      <c r="AX399" s="61" cm="1">
        <f t="array" aca="1" ref="AX399" ca="1">IF(INDIRECT(ADDRESS(3+$AM399,12,,,"var"))&lt;&gt;"Mg",INDIRECT(ADDRESS(3+$AM399,12,,,"var")),NULL)</f>
        <v>9.1999999999999993</v>
      </c>
      <c r="AY399" s="61" cm="1">
        <f t="array" aca="1" ref="AY399" ca="1">IF(INDIRECT(ADDRESS(3+$AM399,13,,,"var"))&lt;&gt;"&lt;=&gt;",INDIRECT(ADDRESS(3+$AM399,13,,,"var")),NULL)</f>
        <v>0</v>
      </c>
      <c r="AZ399" s="61" cm="1">
        <f t="array" aca="1" ref="AZ399" ca="1">IF(INDIRECT(ADDRESS(3+$AM399,14,,,"var"))&lt;&gt;"Be",INDIRECT(ADDRESS(3+$AM399,14,,,"var")),NULL)</f>
        <v>6.0000000000000001E-3</v>
      </c>
      <c r="BA399" s="61" cm="1">
        <f t="array" aca="1" ref="BA399" ca="1">IF(INDIRECT(ADDRESS(3+$AM399,15,,,"var"))&lt;&gt;"&lt;=&gt;",INDIRECT(ADDRESS(3+$AM399,15,,,"var")),NULL)</f>
        <v>0</v>
      </c>
      <c r="BB399" s="61" cm="1">
        <f t="array" aca="1" ref="BB399" ca="1">IF(INDIRECT(ADDRESS(3+$AM399,16,,,"var"))&lt;&gt;"Zn",INDIRECT(ADDRESS(3+$AM399,16,,,"var")),NULL)</f>
        <v>0.01</v>
      </c>
      <c r="BC399" s="61" cm="1">
        <f t="array" aca="1" ref="BC399" ca="1">IF(INDIRECT(ADDRESS(3+$AM399,17,,,"var"))&lt;&gt;"&lt;=&gt;",INDIRECT(ADDRESS(3+$AM399,17,,,"var")),NULL)</f>
        <v>0</v>
      </c>
      <c r="BD399" s="61" cm="1">
        <f t="array" aca="1" ref="BD399" ca="1">IF(INDIRECT(ADDRESS(3+$AM399,18,,,"var"))&lt;&gt;"Ti",INDIRECT(ADDRESS(3+$AM399,18,,,"var")),NULL)</f>
        <v>0.05</v>
      </c>
      <c r="BE399" s="64" cm="1">
        <f t="array" aca="1" ref="BE399" ca="1">IF(INDIRECT(ADDRESS(3+$AM399,19,,,"var"))&lt;&gt;"D10",INDIRECT(ADDRESS(3+$AM399,19,,,"var")),NULL)</f>
        <v>29.1</v>
      </c>
      <c r="BF399" s="64" cm="1">
        <f t="array" aca="1" ref="BF399" ca="1">IF(INDIRECT(ADDRESS(3+$AM399,20,,,"var"))&lt;&gt;"D50",INDIRECT(ADDRESS(3+$AM399,20,,,"var")),NULL)</f>
        <v>47</v>
      </c>
      <c r="BG399" s="64" cm="1">
        <f t="array" aca="1" ref="BG399" ca="1">IF(INDIRECT(ADDRESS(3+$AM399,21,,,"var"))&lt;&gt;"D90",INDIRECT(ADDRESS(3+$AM399,21,,,"var")),NULL)</f>
        <v>74.5</v>
      </c>
      <c r="BH399" s="64" cm="1">
        <f t="array" aca="1" ref="BH399" ca="1">IF(INDIRECT(ADDRESS(3+$AM399,22,,,"var"))&lt;&gt;"Carney Funnel (s/50g)",INDIRECT(ADDRESS(3+$AM399,22,,,"var")),NULL)</f>
        <v>16</v>
      </c>
      <c r="BI399" s="64" cm="1">
        <f t="array" aca="1" ref="BI399" ca="1">IF(INDIRECT(ADDRESS(3+$AM399,23,,,"var"))&lt;&gt;"Schuttdichte",INDIRECT(ADDRESS(3+$AM399,23,,,"var")),NULL)</f>
        <v>1.28</v>
      </c>
      <c r="BJ399" s="64" cm="1">
        <f t="array" aca="1" ref="BJ399" ca="1">IF(INDIRECT(ADDRESS(3+$AM399,24,,,"var"))&lt;&gt;"Klopfdichte",INDIRECT(ADDRESS(3+$AM399,24,,,"var")),NULL)</f>
        <v>1.61</v>
      </c>
      <c r="BK399" s="81" t="s">
        <v>108</v>
      </c>
      <c r="BM399" s="65"/>
      <c r="BO399"/>
    </row>
    <row r="400" spans="1:67">
      <c r="A400" s="6">
        <v>5</v>
      </c>
      <c r="B400" s="81">
        <v>27</v>
      </c>
      <c r="C400" s="81" t="str">
        <f>var!Z$3</f>
        <v>Concept Laser m2</v>
      </c>
      <c r="D400" s="81" t="str">
        <f>var!AG$3</f>
        <v>Concept Laser parameter dev.</v>
      </c>
      <c r="E400" s="6">
        <v>325</v>
      </c>
      <c r="F400" s="6">
        <v>1000</v>
      </c>
      <c r="G400" s="6">
        <v>60</v>
      </c>
      <c r="H400" s="6">
        <v>0.13</v>
      </c>
      <c r="I400" s="81"/>
      <c r="J400" s="81" t="str">
        <f>var!AD$2</f>
        <v>Density cube</v>
      </c>
      <c r="K400" s="81"/>
      <c r="L400" s="12"/>
      <c r="M400" s="81" t="str">
        <f>var!AF$2</f>
        <v>Stripes</v>
      </c>
      <c r="N400" s="6">
        <v>325</v>
      </c>
      <c r="O400" s="6">
        <v>1000</v>
      </c>
      <c r="P400" s="12"/>
      <c r="Q400" s="6">
        <v>0.1</v>
      </c>
      <c r="R400" s="6">
        <v>110</v>
      </c>
      <c r="S400" s="6">
        <v>5</v>
      </c>
      <c r="T400" s="6">
        <v>1</v>
      </c>
      <c r="U400" s="6">
        <v>79</v>
      </c>
      <c r="V400" s="6">
        <v>0.1</v>
      </c>
      <c r="W400" s="6">
        <v>80</v>
      </c>
      <c r="X400" s="6">
        <v>0.09</v>
      </c>
      <c r="Y400" s="12"/>
      <c r="Z400" s="12"/>
      <c r="AA400" s="12"/>
      <c r="AB400" s="12"/>
      <c r="AC400" s="12"/>
      <c r="AD400" s="12"/>
      <c r="AE400" s="12">
        <v>1.952</v>
      </c>
      <c r="AF400" s="12"/>
      <c r="AG400" s="6"/>
      <c r="AH400" s="81">
        <f t="shared" si="14"/>
        <v>28.080000000000002</v>
      </c>
      <c r="AI400" s="23">
        <f t="shared" si="15"/>
        <v>41.666666666666664</v>
      </c>
      <c r="AJ400" s="12"/>
      <c r="AK400" s="6">
        <f>100-Tabelle1[[#This Row],[Porositaet Flaeche Bionic polished]]</f>
        <v>98.048000000000002</v>
      </c>
      <c r="AL400" s="81" t="str" cm="1">
        <f t="array" aca="1" ref="AL400" ca="1">IF(INDIRECT(ADDRESS(3+AM400,2,,,"var"))&lt;&gt;"Name of powder",INDIRECT(ADDRESS(3+AM400,2,,,"var")),NULL)</f>
        <v>AlMgty80</v>
      </c>
      <c r="AM400" s="17">
        <v>2</v>
      </c>
      <c r="AN400" s="12">
        <v>4</v>
      </c>
      <c r="AO400" s="61" cm="1">
        <f t="array" aca="1" ref="AO400" ca="1">IF(INDIRECT(ADDRESS(3+$AM400,3,,,"var"))&lt;&gt;"&lt;=&gt;",INDIRECT(ADDRESS(3+$AM400,3,,,"var")),NULL)</f>
        <v>0</v>
      </c>
      <c r="AP400" s="61" cm="1">
        <f t="array" aca="1" ref="AP400" ca="1">IF(INDIRECT(ADDRESS(3+$AM400,4,,,"var"))&lt;&gt;"Si",INDIRECT(ADDRESS(3+$AM400,4,,,"var")),NULL)</f>
        <v>0.09</v>
      </c>
      <c r="AQ400" s="61" t="str" cm="1">
        <f t="array" aca="1" ref="AQ400" ca="1">IF(INDIRECT(ADDRESS(3+$AM400,5,,,"var"))&lt;&gt;"&lt;=&gt;",INDIRECT(ADDRESS(3+$AM400,5,,,"var")),NULL)</f>
        <v>&lt;</v>
      </c>
      <c r="AR400" s="61" cm="1">
        <f t="array" aca="1" ref="AR400" ca="1">IF(INDIRECT(ADDRESS(3+$AM400,6,,,"var"))&lt;&gt;"Fe",INDIRECT(ADDRESS(3+$AM400,6,,,"var")),NULL)</f>
        <v>0.01</v>
      </c>
      <c r="AS400" s="61" t="str" cm="1">
        <f t="array" aca="1" ref="AS400" ca="1">IF(INDIRECT(ADDRESS(3+$AM400,7,,,"var"))&lt;&gt;"&lt;=&gt;",INDIRECT(ADDRESS(3+$AM400,7,,,"var")),NULL)</f>
        <v>&lt;</v>
      </c>
      <c r="AT400" s="61" cm="1">
        <f t="array" aca="1" ref="AT400" ca="1">IF(INDIRECT(ADDRESS(3+$AM400,8,,,"var"))&lt;&gt;"Cu",INDIRECT(ADDRESS(3+$AM400,8,,,"var")),NULL)</f>
        <v>0.01</v>
      </c>
      <c r="AU400" s="61" t="str" cm="1">
        <f t="array" aca="1" ref="AU400" ca="1">IF(INDIRECT(ADDRESS(3+$AM400,9,,,"var"))&lt;&gt;"&lt;=&gt;",INDIRECT(ADDRESS(3+$AM400,9,,,"var")),NULL)</f>
        <v>&lt;</v>
      </c>
      <c r="AV400" s="61" cm="1">
        <f t="array" aca="1" ref="AV400" ca="1">IF(INDIRECT(ADDRESS(3+$AM400,10,,,"var"))&lt;&gt;"Mn",INDIRECT(ADDRESS(3+$AM400,10,,,"var")),NULL)</f>
        <v>0.01</v>
      </c>
      <c r="AW400" s="61" cm="1">
        <f t="array" aca="1" ref="AW400" ca="1">IF(INDIRECT(ADDRESS(3+$AM400,11,,,"var"))&lt;&gt;"&lt;=&gt;",INDIRECT(ADDRESS(3+$AM400,11,,,"var")),NULL)</f>
        <v>0</v>
      </c>
      <c r="AX400" s="61" cm="1">
        <f t="array" aca="1" ref="AX400" ca="1">IF(INDIRECT(ADDRESS(3+$AM400,12,,,"var"))&lt;&gt;"Mg",INDIRECT(ADDRESS(3+$AM400,12,,,"var")),NULL)</f>
        <v>9.1999999999999993</v>
      </c>
      <c r="AY400" s="61" cm="1">
        <f t="array" aca="1" ref="AY400" ca="1">IF(INDIRECT(ADDRESS(3+$AM400,13,,,"var"))&lt;&gt;"&lt;=&gt;",INDIRECT(ADDRESS(3+$AM400,13,,,"var")),NULL)</f>
        <v>0</v>
      </c>
      <c r="AZ400" s="61" cm="1">
        <f t="array" aca="1" ref="AZ400" ca="1">IF(INDIRECT(ADDRESS(3+$AM400,14,,,"var"))&lt;&gt;"Be",INDIRECT(ADDRESS(3+$AM400,14,,,"var")),NULL)</f>
        <v>6.0000000000000001E-3</v>
      </c>
      <c r="BA400" s="61" cm="1">
        <f t="array" aca="1" ref="BA400" ca="1">IF(INDIRECT(ADDRESS(3+$AM400,15,,,"var"))&lt;&gt;"&lt;=&gt;",INDIRECT(ADDRESS(3+$AM400,15,,,"var")),NULL)</f>
        <v>0</v>
      </c>
      <c r="BB400" s="61" cm="1">
        <f t="array" aca="1" ref="BB400" ca="1">IF(INDIRECT(ADDRESS(3+$AM400,16,,,"var"))&lt;&gt;"Zn",INDIRECT(ADDRESS(3+$AM400,16,,,"var")),NULL)</f>
        <v>0.01</v>
      </c>
      <c r="BC400" s="61" cm="1">
        <f t="array" aca="1" ref="BC400" ca="1">IF(INDIRECT(ADDRESS(3+$AM400,17,,,"var"))&lt;&gt;"&lt;=&gt;",INDIRECT(ADDRESS(3+$AM400,17,,,"var")),NULL)</f>
        <v>0</v>
      </c>
      <c r="BD400" s="61" cm="1">
        <f t="array" aca="1" ref="BD400" ca="1">IF(INDIRECT(ADDRESS(3+$AM400,18,,,"var"))&lt;&gt;"Ti",INDIRECT(ADDRESS(3+$AM400,18,,,"var")),NULL)</f>
        <v>0.05</v>
      </c>
      <c r="BE400" s="64" cm="1">
        <f t="array" aca="1" ref="BE400" ca="1">IF(INDIRECT(ADDRESS(3+$AM400,19,,,"var"))&lt;&gt;"D10",INDIRECT(ADDRESS(3+$AM400,19,,,"var")),NULL)</f>
        <v>29.1</v>
      </c>
      <c r="BF400" s="64" cm="1">
        <f t="array" aca="1" ref="BF400" ca="1">IF(INDIRECT(ADDRESS(3+$AM400,20,,,"var"))&lt;&gt;"D50",INDIRECT(ADDRESS(3+$AM400,20,,,"var")),NULL)</f>
        <v>47</v>
      </c>
      <c r="BG400" s="64" cm="1">
        <f t="array" aca="1" ref="BG400" ca="1">IF(INDIRECT(ADDRESS(3+$AM400,21,,,"var"))&lt;&gt;"D90",INDIRECT(ADDRESS(3+$AM400,21,,,"var")),NULL)</f>
        <v>74.5</v>
      </c>
      <c r="BH400" s="64" cm="1">
        <f t="array" aca="1" ref="BH400" ca="1">IF(INDIRECT(ADDRESS(3+$AM400,22,,,"var"))&lt;&gt;"Carney Funnel (s/50g)",INDIRECT(ADDRESS(3+$AM400,22,,,"var")),NULL)</f>
        <v>16</v>
      </c>
      <c r="BI400" s="64" cm="1">
        <f t="array" aca="1" ref="BI400" ca="1">IF(INDIRECT(ADDRESS(3+$AM400,23,,,"var"))&lt;&gt;"Schuttdichte",INDIRECT(ADDRESS(3+$AM400,23,,,"var")),NULL)</f>
        <v>1.28</v>
      </c>
      <c r="BJ400" s="64" cm="1">
        <f t="array" aca="1" ref="BJ400" ca="1">IF(INDIRECT(ADDRESS(3+$AM400,24,,,"var"))&lt;&gt;"Klopfdichte",INDIRECT(ADDRESS(3+$AM400,24,,,"var")),NULL)</f>
        <v>1.61</v>
      </c>
      <c r="BK400" s="81" t="s">
        <v>108</v>
      </c>
      <c r="BM400" s="81"/>
      <c r="BO400"/>
    </row>
    <row r="401" spans="1:67">
      <c r="A401" s="6">
        <v>5</v>
      </c>
      <c r="B401" s="81">
        <v>28</v>
      </c>
      <c r="C401" s="81" t="str">
        <f>var!Z$3</f>
        <v>Concept Laser m2</v>
      </c>
      <c r="D401" s="81" t="str">
        <f>var!AG$3</f>
        <v>Concept Laser parameter dev.</v>
      </c>
      <c r="E401" s="6">
        <v>325</v>
      </c>
      <c r="F401" s="6">
        <v>1400</v>
      </c>
      <c r="G401" s="6">
        <v>60</v>
      </c>
      <c r="H401" s="6">
        <v>0.13</v>
      </c>
      <c r="I401" s="81"/>
      <c r="J401" s="81" t="str">
        <f>var!AD$2</f>
        <v>Density cube</v>
      </c>
      <c r="L401" s="12"/>
      <c r="M401" t="str">
        <f>var!AF$2</f>
        <v>Stripes</v>
      </c>
      <c r="N401" s="6">
        <v>325</v>
      </c>
      <c r="O401" s="6">
        <v>1400</v>
      </c>
      <c r="P401" s="12"/>
      <c r="Q401" s="6">
        <v>0.1</v>
      </c>
      <c r="R401" s="6">
        <v>130</v>
      </c>
      <c r="S401" s="6">
        <v>5</v>
      </c>
      <c r="T401" s="6">
        <v>1</v>
      </c>
      <c r="U401" s="6">
        <v>79</v>
      </c>
      <c r="V401" s="6">
        <v>0.1</v>
      </c>
      <c r="W401" s="6">
        <v>80</v>
      </c>
      <c r="X401" s="6">
        <v>0.09</v>
      </c>
      <c r="Y401" s="12"/>
      <c r="Z401" s="12"/>
      <c r="AA401" s="12"/>
      <c r="AB401" s="12"/>
      <c r="AC401" s="12"/>
      <c r="AD401" s="12"/>
      <c r="AE401" s="12">
        <v>2.133</v>
      </c>
      <c r="AF401" s="12"/>
      <c r="AG401" s="6"/>
      <c r="AH401" s="23">
        <f t="shared" si="14"/>
        <v>39.311999999999998</v>
      </c>
      <c r="AI401" s="23">
        <f t="shared" si="15"/>
        <v>29.761904761904763</v>
      </c>
      <c r="AJ401" s="12"/>
      <c r="AK401" s="6">
        <f>100-Tabelle1[[#This Row],[Porositaet Flaeche Bionic polished]]</f>
        <v>97.867000000000004</v>
      </c>
      <c r="AL401" s="28" t="str" cm="1">
        <f t="array" aca="1" ref="AL401" ca="1">IF(INDIRECT(ADDRESS(3+AM401,2,,,"var"))&lt;&gt;"Name of powder",INDIRECT(ADDRESS(3+AM401,2,,,"var")),NULL)</f>
        <v>AlMgty80</v>
      </c>
      <c r="AM401" s="17">
        <v>2</v>
      </c>
      <c r="AN401" s="12">
        <v>4</v>
      </c>
      <c r="AO401" s="61" cm="1">
        <f t="array" aca="1" ref="AO401" ca="1">IF(INDIRECT(ADDRESS(3+$AM401,3,,,"var"))&lt;&gt;"&lt;=&gt;",INDIRECT(ADDRESS(3+$AM401,3,,,"var")),NULL)</f>
        <v>0</v>
      </c>
      <c r="AP401" s="61" cm="1">
        <f t="array" aca="1" ref="AP401" ca="1">IF(INDIRECT(ADDRESS(3+$AM401,4,,,"var"))&lt;&gt;"Si",INDIRECT(ADDRESS(3+$AM401,4,,,"var")),NULL)</f>
        <v>0.09</v>
      </c>
      <c r="AQ401" s="61" t="str" cm="1">
        <f t="array" aca="1" ref="AQ401" ca="1">IF(INDIRECT(ADDRESS(3+$AM401,5,,,"var"))&lt;&gt;"&lt;=&gt;",INDIRECT(ADDRESS(3+$AM401,5,,,"var")),NULL)</f>
        <v>&lt;</v>
      </c>
      <c r="AR401" s="61" cm="1">
        <f t="array" aca="1" ref="AR401" ca="1">IF(INDIRECT(ADDRESS(3+$AM401,6,,,"var"))&lt;&gt;"Fe",INDIRECT(ADDRESS(3+$AM401,6,,,"var")),NULL)</f>
        <v>0.01</v>
      </c>
      <c r="AS401" s="61" t="str" cm="1">
        <f t="array" aca="1" ref="AS401" ca="1">IF(INDIRECT(ADDRESS(3+$AM401,7,,,"var"))&lt;&gt;"&lt;=&gt;",INDIRECT(ADDRESS(3+$AM401,7,,,"var")),NULL)</f>
        <v>&lt;</v>
      </c>
      <c r="AT401" s="61" cm="1">
        <f t="array" aca="1" ref="AT401" ca="1">IF(INDIRECT(ADDRESS(3+$AM401,8,,,"var"))&lt;&gt;"Cu",INDIRECT(ADDRESS(3+$AM401,8,,,"var")),NULL)</f>
        <v>0.01</v>
      </c>
      <c r="AU401" s="61" t="str" cm="1">
        <f t="array" aca="1" ref="AU401" ca="1">IF(INDIRECT(ADDRESS(3+$AM401,9,,,"var"))&lt;&gt;"&lt;=&gt;",INDIRECT(ADDRESS(3+$AM401,9,,,"var")),NULL)</f>
        <v>&lt;</v>
      </c>
      <c r="AV401" s="61" cm="1">
        <f t="array" aca="1" ref="AV401" ca="1">IF(INDIRECT(ADDRESS(3+$AM401,10,,,"var"))&lt;&gt;"Mn",INDIRECT(ADDRESS(3+$AM401,10,,,"var")),NULL)</f>
        <v>0.01</v>
      </c>
      <c r="AW401" s="61" cm="1">
        <f t="array" aca="1" ref="AW401" ca="1">IF(INDIRECT(ADDRESS(3+$AM401,11,,,"var"))&lt;&gt;"&lt;=&gt;",INDIRECT(ADDRESS(3+$AM401,11,,,"var")),NULL)</f>
        <v>0</v>
      </c>
      <c r="AX401" s="61" cm="1">
        <f t="array" aca="1" ref="AX401" ca="1">IF(INDIRECT(ADDRESS(3+$AM401,12,,,"var"))&lt;&gt;"Mg",INDIRECT(ADDRESS(3+$AM401,12,,,"var")),NULL)</f>
        <v>9.1999999999999993</v>
      </c>
      <c r="AY401" s="61" cm="1">
        <f t="array" aca="1" ref="AY401" ca="1">IF(INDIRECT(ADDRESS(3+$AM401,13,,,"var"))&lt;&gt;"&lt;=&gt;",INDIRECT(ADDRESS(3+$AM401,13,,,"var")),NULL)</f>
        <v>0</v>
      </c>
      <c r="AZ401" s="61" cm="1">
        <f t="array" aca="1" ref="AZ401" ca="1">IF(INDIRECT(ADDRESS(3+$AM401,14,,,"var"))&lt;&gt;"Be",INDIRECT(ADDRESS(3+$AM401,14,,,"var")),NULL)</f>
        <v>6.0000000000000001E-3</v>
      </c>
      <c r="BA401" s="61" cm="1">
        <f t="array" aca="1" ref="BA401" ca="1">IF(INDIRECT(ADDRESS(3+$AM401,15,,,"var"))&lt;&gt;"&lt;=&gt;",INDIRECT(ADDRESS(3+$AM401,15,,,"var")),NULL)</f>
        <v>0</v>
      </c>
      <c r="BB401" s="61" cm="1">
        <f t="array" aca="1" ref="BB401" ca="1">IF(INDIRECT(ADDRESS(3+$AM401,16,,,"var"))&lt;&gt;"Zn",INDIRECT(ADDRESS(3+$AM401,16,,,"var")),NULL)</f>
        <v>0.01</v>
      </c>
      <c r="BC401" s="61" cm="1">
        <f t="array" aca="1" ref="BC401" ca="1">IF(INDIRECT(ADDRESS(3+$AM401,17,,,"var"))&lt;&gt;"&lt;=&gt;",INDIRECT(ADDRESS(3+$AM401,17,,,"var")),NULL)</f>
        <v>0</v>
      </c>
      <c r="BD401" s="61" cm="1">
        <f t="array" aca="1" ref="BD401" ca="1">IF(INDIRECT(ADDRESS(3+$AM401,18,,,"var"))&lt;&gt;"Ti",INDIRECT(ADDRESS(3+$AM401,18,,,"var")),NULL)</f>
        <v>0.05</v>
      </c>
      <c r="BE401" s="64" cm="1">
        <f t="array" aca="1" ref="BE401" ca="1">IF(INDIRECT(ADDRESS(3+$AM401,19,,,"var"))&lt;&gt;"D10",INDIRECT(ADDRESS(3+$AM401,19,,,"var")),NULL)</f>
        <v>29.1</v>
      </c>
      <c r="BF401" s="64" cm="1">
        <f t="array" aca="1" ref="BF401" ca="1">IF(INDIRECT(ADDRESS(3+$AM401,20,,,"var"))&lt;&gt;"D50",INDIRECT(ADDRESS(3+$AM401,20,,,"var")),NULL)</f>
        <v>47</v>
      </c>
      <c r="BG401" s="64" cm="1">
        <f t="array" aca="1" ref="BG401" ca="1">IF(INDIRECT(ADDRESS(3+$AM401,21,,,"var"))&lt;&gt;"D90",INDIRECT(ADDRESS(3+$AM401,21,,,"var")),NULL)</f>
        <v>74.5</v>
      </c>
      <c r="BH401" s="64" cm="1">
        <f t="array" aca="1" ref="BH401" ca="1">IF(INDIRECT(ADDRESS(3+$AM401,22,,,"var"))&lt;&gt;"Carney Funnel (s/50g)",INDIRECT(ADDRESS(3+$AM401,22,,,"var")),NULL)</f>
        <v>16</v>
      </c>
      <c r="BI401" s="64" cm="1">
        <f t="array" aca="1" ref="BI401" ca="1">IF(INDIRECT(ADDRESS(3+$AM401,23,,,"var"))&lt;&gt;"Schuttdichte",INDIRECT(ADDRESS(3+$AM401,23,,,"var")),NULL)</f>
        <v>1.28</v>
      </c>
      <c r="BJ401" s="64" cm="1">
        <f t="array" aca="1" ref="BJ401" ca="1">IF(INDIRECT(ADDRESS(3+$AM401,24,,,"var"))&lt;&gt;"Klopfdichte",INDIRECT(ADDRESS(3+$AM401,24,,,"var")),NULL)</f>
        <v>1.61</v>
      </c>
      <c r="BK401" s="81" t="s">
        <v>108</v>
      </c>
      <c r="BM401" s="65"/>
      <c r="BO401"/>
    </row>
    <row r="402" spans="1:67">
      <c r="A402" s="6">
        <v>5</v>
      </c>
      <c r="B402" s="81">
        <v>29</v>
      </c>
      <c r="C402" s="81" t="str">
        <f>var!Z$3</f>
        <v>Concept Laser m2</v>
      </c>
      <c r="D402" s="81" t="str">
        <f>var!AG$3</f>
        <v>Concept Laser parameter dev.</v>
      </c>
      <c r="E402" s="6">
        <v>325</v>
      </c>
      <c r="F402" s="6">
        <v>1200</v>
      </c>
      <c r="G402" s="6">
        <v>60</v>
      </c>
      <c r="H402" s="6">
        <v>0.13</v>
      </c>
      <c r="I402" s="81"/>
      <c r="J402" s="81" t="str">
        <f>var!AD$2</f>
        <v>Density cube</v>
      </c>
      <c r="L402" s="12"/>
      <c r="M402" s="28" t="str">
        <f>var!AF$2</f>
        <v>Stripes</v>
      </c>
      <c r="N402" s="6">
        <v>325</v>
      </c>
      <c r="O402" s="6">
        <v>1200</v>
      </c>
      <c r="P402" s="12"/>
      <c r="Q402" s="6">
        <v>0.1</v>
      </c>
      <c r="R402" s="6">
        <v>130</v>
      </c>
      <c r="S402" s="6">
        <v>5</v>
      </c>
      <c r="T402" s="6">
        <v>1</v>
      </c>
      <c r="U402" s="6">
        <v>79</v>
      </c>
      <c r="V402" s="6">
        <v>0.1</v>
      </c>
      <c r="W402" s="6">
        <v>80</v>
      </c>
      <c r="X402" s="6">
        <v>0.09</v>
      </c>
      <c r="Y402" s="12"/>
      <c r="Z402" s="12"/>
      <c r="AA402" s="12"/>
      <c r="AB402" s="12"/>
      <c r="AC402" s="12"/>
      <c r="AD402" s="12"/>
      <c r="AE402" s="12">
        <v>1.335</v>
      </c>
      <c r="AF402" s="12"/>
      <c r="AG402" s="6"/>
      <c r="AH402" s="23">
        <f t="shared" si="14"/>
        <v>33.695999999999998</v>
      </c>
      <c r="AI402" s="23">
        <f t="shared" si="15"/>
        <v>34.722222222222221</v>
      </c>
      <c r="AJ402" s="12"/>
      <c r="AK402" s="6">
        <f>100-Tabelle1[[#This Row],[Porositaet Flaeche Bionic polished]]</f>
        <v>98.665000000000006</v>
      </c>
      <c r="AL402" s="28" t="str" cm="1">
        <f t="array" aca="1" ref="AL402" ca="1">IF(INDIRECT(ADDRESS(3+AM402,2,,,"var"))&lt;&gt;"Name of powder",INDIRECT(ADDRESS(3+AM402,2,,,"var")),NULL)</f>
        <v>AlMgty80</v>
      </c>
      <c r="AM402" s="17">
        <v>2</v>
      </c>
      <c r="AN402" s="12">
        <v>4</v>
      </c>
      <c r="AO402" s="61" cm="1">
        <f t="array" aca="1" ref="AO402" ca="1">IF(INDIRECT(ADDRESS(3+$AM402,3,,,"var"))&lt;&gt;"&lt;=&gt;",INDIRECT(ADDRESS(3+$AM402,3,,,"var")),NULL)</f>
        <v>0</v>
      </c>
      <c r="AP402" s="61" cm="1">
        <f t="array" aca="1" ref="AP402" ca="1">IF(INDIRECT(ADDRESS(3+$AM402,4,,,"var"))&lt;&gt;"Si",INDIRECT(ADDRESS(3+$AM402,4,,,"var")),NULL)</f>
        <v>0.09</v>
      </c>
      <c r="AQ402" s="61" t="str" cm="1">
        <f t="array" aca="1" ref="AQ402" ca="1">IF(INDIRECT(ADDRESS(3+$AM402,5,,,"var"))&lt;&gt;"&lt;=&gt;",INDIRECT(ADDRESS(3+$AM402,5,,,"var")),NULL)</f>
        <v>&lt;</v>
      </c>
      <c r="AR402" s="61" cm="1">
        <f t="array" aca="1" ref="AR402" ca="1">IF(INDIRECT(ADDRESS(3+$AM402,6,,,"var"))&lt;&gt;"Fe",INDIRECT(ADDRESS(3+$AM402,6,,,"var")),NULL)</f>
        <v>0.01</v>
      </c>
      <c r="AS402" s="61" t="str" cm="1">
        <f t="array" aca="1" ref="AS402" ca="1">IF(INDIRECT(ADDRESS(3+$AM402,7,,,"var"))&lt;&gt;"&lt;=&gt;",INDIRECT(ADDRESS(3+$AM402,7,,,"var")),NULL)</f>
        <v>&lt;</v>
      </c>
      <c r="AT402" s="61" cm="1">
        <f t="array" aca="1" ref="AT402" ca="1">IF(INDIRECT(ADDRESS(3+$AM402,8,,,"var"))&lt;&gt;"Cu",INDIRECT(ADDRESS(3+$AM402,8,,,"var")),NULL)</f>
        <v>0.01</v>
      </c>
      <c r="AU402" s="61" t="str" cm="1">
        <f t="array" aca="1" ref="AU402" ca="1">IF(INDIRECT(ADDRESS(3+$AM402,9,,,"var"))&lt;&gt;"&lt;=&gt;",INDIRECT(ADDRESS(3+$AM402,9,,,"var")),NULL)</f>
        <v>&lt;</v>
      </c>
      <c r="AV402" s="61" cm="1">
        <f t="array" aca="1" ref="AV402" ca="1">IF(INDIRECT(ADDRESS(3+$AM402,10,,,"var"))&lt;&gt;"Mn",INDIRECT(ADDRESS(3+$AM402,10,,,"var")),NULL)</f>
        <v>0.01</v>
      </c>
      <c r="AW402" s="61" cm="1">
        <f t="array" aca="1" ref="AW402" ca="1">IF(INDIRECT(ADDRESS(3+$AM402,11,,,"var"))&lt;&gt;"&lt;=&gt;",INDIRECT(ADDRESS(3+$AM402,11,,,"var")),NULL)</f>
        <v>0</v>
      </c>
      <c r="AX402" s="61" cm="1">
        <f t="array" aca="1" ref="AX402" ca="1">IF(INDIRECT(ADDRESS(3+$AM402,12,,,"var"))&lt;&gt;"Mg",INDIRECT(ADDRESS(3+$AM402,12,,,"var")),NULL)</f>
        <v>9.1999999999999993</v>
      </c>
      <c r="AY402" s="61" cm="1">
        <f t="array" aca="1" ref="AY402" ca="1">IF(INDIRECT(ADDRESS(3+$AM402,13,,,"var"))&lt;&gt;"&lt;=&gt;",INDIRECT(ADDRESS(3+$AM402,13,,,"var")),NULL)</f>
        <v>0</v>
      </c>
      <c r="AZ402" s="61" cm="1">
        <f t="array" aca="1" ref="AZ402" ca="1">IF(INDIRECT(ADDRESS(3+$AM402,14,,,"var"))&lt;&gt;"Be",INDIRECT(ADDRESS(3+$AM402,14,,,"var")),NULL)</f>
        <v>6.0000000000000001E-3</v>
      </c>
      <c r="BA402" s="61" cm="1">
        <f t="array" aca="1" ref="BA402" ca="1">IF(INDIRECT(ADDRESS(3+$AM402,15,,,"var"))&lt;&gt;"&lt;=&gt;",INDIRECT(ADDRESS(3+$AM402,15,,,"var")),NULL)</f>
        <v>0</v>
      </c>
      <c r="BB402" s="61" cm="1">
        <f t="array" aca="1" ref="BB402" ca="1">IF(INDIRECT(ADDRESS(3+$AM402,16,,,"var"))&lt;&gt;"Zn",INDIRECT(ADDRESS(3+$AM402,16,,,"var")),NULL)</f>
        <v>0.01</v>
      </c>
      <c r="BC402" s="61" cm="1">
        <f t="array" aca="1" ref="BC402" ca="1">IF(INDIRECT(ADDRESS(3+$AM402,17,,,"var"))&lt;&gt;"&lt;=&gt;",INDIRECT(ADDRESS(3+$AM402,17,,,"var")),NULL)</f>
        <v>0</v>
      </c>
      <c r="BD402" s="61" cm="1">
        <f t="array" aca="1" ref="BD402" ca="1">IF(INDIRECT(ADDRESS(3+$AM402,18,,,"var"))&lt;&gt;"Ti",INDIRECT(ADDRESS(3+$AM402,18,,,"var")),NULL)</f>
        <v>0.05</v>
      </c>
      <c r="BE402" s="64" cm="1">
        <f t="array" aca="1" ref="BE402" ca="1">IF(INDIRECT(ADDRESS(3+$AM402,19,,,"var"))&lt;&gt;"D10",INDIRECT(ADDRESS(3+$AM402,19,,,"var")),NULL)</f>
        <v>29.1</v>
      </c>
      <c r="BF402" s="64" cm="1">
        <f t="array" aca="1" ref="BF402" ca="1">IF(INDIRECT(ADDRESS(3+$AM402,20,,,"var"))&lt;&gt;"D50",INDIRECT(ADDRESS(3+$AM402,20,,,"var")),NULL)</f>
        <v>47</v>
      </c>
      <c r="BG402" s="64" cm="1">
        <f t="array" aca="1" ref="BG402" ca="1">IF(INDIRECT(ADDRESS(3+$AM402,21,,,"var"))&lt;&gt;"D90",INDIRECT(ADDRESS(3+$AM402,21,,,"var")),NULL)</f>
        <v>74.5</v>
      </c>
      <c r="BH402" s="64" cm="1">
        <f t="array" aca="1" ref="BH402" ca="1">IF(INDIRECT(ADDRESS(3+$AM402,22,,,"var"))&lt;&gt;"Carney Funnel (s/50g)",INDIRECT(ADDRESS(3+$AM402,22,,,"var")),NULL)</f>
        <v>16</v>
      </c>
      <c r="BI402" s="64" cm="1">
        <f t="array" aca="1" ref="BI402" ca="1">IF(INDIRECT(ADDRESS(3+$AM402,23,,,"var"))&lt;&gt;"Schuttdichte",INDIRECT(ADDRESS(3+$AM402,23,,,"var")),NULL)</f>
        <v>1.28</v>
      </c>
      <c r="BJ402" s="64" cm="1">
        <f t="array" aca="1" ref="BJ402" ca="1">IF(INDIRECT(ADDRESS(3+$AM402,24,,,"var"))&lt;&gt;"Klopfdichte",INDIRECT(ADDRESS(3+$AM402,24,,,"var")),NULL)</f>
        <v>1.61</v>
      </c>
      <c r="BK402" s="81" t="s">
        <v>108</v>
      </c>
      <c r="BM402" s="65"/>
      <c r="BO402"/>
    </row>
    <row r="403" spans="1:67">
      <c r="A403" s="6">
        <v>5</v>
      </c>
      <c r="B403" s="81">
        <v>30</v>
      </c>
      <c r="C403" s="81" t="str">
        <f>var!Z$3</f>
        <v>Concept Laser m2</v>
      </c>
      <c r="D403" s="81" t="str">
        <f>var!AG$3</f>
        <v>Concept Laser parameter dev.</v>
      </c>
      <c r="E403" s="6">
        <v>325</v>
      </c>
      <c r="F403" s="6">
        <v>1000</v>
      </c>
      <c r="G403" s="6">
        <v>60</v>
      </c>
      <c r="H403" s="6">
        <v>0.13</v>
      </c>
      <c r="I403" s="81"/>
      <c r="J403" s="81" t="str">
        <f>var!AD$2</f>
        <v>Density cube</v>
      </c>
      <c r="K403" s="81"/>
      <c r="L403" s="12"/>
      <c r="M403" s="81" t="str">
        <f>var!AF$2</f>
        <v>Stripes</v>
      </c>
      <c r="N403" s="6">
        <v>325</v>
      </c>
      <c r="O403" s="6">
        <v>1000</v>
      </c>
      <c r="P403" s="12"/>
      <c r="Q403" s="6">
        <v>0.1</v>
      </c>
      <c r="R403" s="6">
        <v>130</v>
      </c>
      <c r="S403" s="6">
        <v>5</v>
      </c>
      <c r="T403" s="6">
        <v>1</v>
      </c>
      <c r="U403" s="6">
        <v>79</v>
      </c>
      <c r="V403" s="6">
        <v>0.1</v>
      </c>
      <c r="W403" s="6">
        <v>80</v>
      </c>
      <c r="X403" s="6">
        <v>0.09</v>
      </c>
      <c r="Y403" s="12"/>
      <c r="Z403" s="12"/>
      <c r="AA403" s="12"/>
      <c r="AB403" s="12"/>
      <c r="AC403" s="12"/>
      <c r="AD403" s="12"/>
      <c r="AE403" s="12">
        <v>0.97499999999999998</v>
      </c>
      <c r="AF403" s="12"/>
      <c r="AG403" s="6"/>
      <c r="AH403" s="81">
        <f t="shared" si="14"/>
        <v>28.080000000000002</v>
      </c>
      <c r="AI403" s="81">
        <f t="shared" si="15"/>
        <v>41.666666666666664</v>
      </c>
      <c r="AJ403" s="12"/>
      <c r="AK403" s="6">
        <f>100-Tabelle1[[#This Row],[Porositaet Flaeche Bionic polished]]</f>
        <v>99.025000000000006</v>
      </c>
      <c r="AL403" s="28" t="str" cm="1">
        <f t="array" aca="1" ref="AL403" ca="1">IF(INDIRECT(ADDRESS(3+AM403,2,,,"var"))&lt;&gt;"Name of powder",INDIRECT(ADDRESS(3+AM403,2,,,"var")),NULL)</f>
        <v>AlMgty80</v>
      </c>
      <c r="AM403" s="17">
        <v>2</v>
      </c>
      <c r="AN403" s="12">
        <v>4</v>
      </c>
      <c r="AO403" s="61" cm="1">
        <f t="array" aca="1" ref="AO403" ca="1">IF(INDIRECT(ADDRESS(3+$AM403,3,,,"var"))&lt;&gt;"&lt;=&gt;",INDIRECT(ADDRESS(3+$AM403,3,,,"var")),NULL)</f>
        <v>0</v>
      </c>
      <c r="AP403" s="61" cm="1">
        <f t="array" aca="1" ref="AP403" ca="1">IF(INDIRECT(ADDRESS(3+$AM403,4,,,"var"))&lt;&gt;"Si",INDIRECT(ADDRESS(3+$AM403,4,,,"var")),NULL)</f>
        <v>0.09</v>
      </c>
      <c r="AQ403" s="61" t="str" cm="1">
        <f t="array" aca="1" ref="AQ403" ca="1">IF(INDIRECT(ADDRESS(3+$AM403,5,,,"var"))&lt;&gt;"&lt;=&gt;",INDIRECT(ADDRESS(3+$AM403,5,,,"var")),NULL)</f>
        <v>&lt;</v>
      </c>
      <c r="AR403" s="61" cm="1">
        <f t="array" aca="1" ref="AR403" ca="1">IF(INDIRECT(ADDRESS(3+$AM403,6,,,"var"))&lt;&gt;"Fe",INDIRECT(ADDRESS(3+$AM403,6,,,"var")),NULL)</f>
        <v>0.01</v>
      </c>
      <c r="AS403" s="61" t="str" cm="1">
        <f t="array" aca="1" ref="AS403" ca="1">IF(INDIRECT(ADDRESS(3+$AM403,7,,,"var"))&lt;&gt;"&lt;=&gt;",INDIRECT(ADDRESS(3+$AM403,7,,,"var")),NULL)</f>
        <v>&lt;</v>
      </c>
      <c r="AT403" s="61" cm="1">
        <f t="array" aca="1" ref="AT403" ca="1">IF(INDIRECT(ADDRESS(3+$AM403,8,,,"var"))&lt;&gt;"Cu",INDIRECT(ADDRESS(3+$AM403,8,,,"var")),NULL)</f>
        <v>0.01</v>
      </c>
      <c r="AU403" s="61" t="str" cm="1">
        <f t="array" aca="1" ref="AU403" ca="1">IF(INDIRECT(ADDRESS(3+$AM403,9,,,"var"))&lt;&gt;"&lt;=&gt;",INDIRECT(ADDRESS(3+$AM403,9,,,"var")),NULL)</f>
        <v>&lt;</v>
      </c>
      <c r="AV403" s="61" cm="1">
        <f t="array" aca="1" ref="AV403" ca="1">IF(INDIRECT(ADDRESS(3+$AM403,10,,,"var"))&lt;&gt;"Mn",INDIRECT(ADDRESS(3+$AM403,10,,,"var")),NULL)</f>
        <v>0.01</v>
      </c>
      <c r="AW403" s="61" cm="1">
        <f t="array" aca="1" ref="AW403" ca="1">IF(INDIRECT(ADDRESS(3+$AM403,11,,,"var"))&lt;&gt;"&lt;=&gt;",INDIRECT(ADDRESS(3+$AM403,11,,,"var")),NULL)</f>
        <v>0</v>
      </c>
      <c r="AX403" s="61" cm="1">
        <f t="array" aca="1" ref="AX403" ca="1">IF(INDIRECT(ADDRESS(3+$AM403,12,,,"var"))&lt;&gt;"Mg",INDIRECT(ADDRESS(3+$AM403,12,,,"var")),NULL)</f>
        <v>9.1999999999999993</v>
      </c>
      <c r="AY403" s="61" cm="1">
        <f t="array" aca="1" ref="AY403" ca="1">IF(INDIRECT(ADDRESS(3+$AM403,13,,,"var"))&lt;&gt;"&lt;=&gt;",INDIRECT(ADDRESS(3+$AM403,13,,,"var")),NULL)</f>
        <v>0</v>
      </c>
      <c r="AZ403" s="61" cm="1">
        <f t="array" aca="1" ref="AZ403" ca="1">IF(INDIRECT(ADDRESS(3+$AM403,14,,,"var"))&lt;&gt;"Be",INDIRECT(ADDRESS(3+$AM403,14,,,"var")),NULL)</f>
        <v>6.0000000000000001E-3</v>
      </c>
      <c r="BA403" s="61" cm="1">
        <f t="array" aca="1" ref="BA403" ca="1">IF(INDIRECT(ADDRESS(3+$AM403,15,,,"var"))&lt;&gt;"&lt;=&gt;",INDIRECT(ADDRESS(3+$AM403,15,,,"var")),NULL)</f>
        <v>0</v>
      </c>
      <c r="BB403" s="61" cm="1">
        <f t="array" aca="1" ref="BB403" ca="1">IF(INDIRECT(ADDRESS(3+$AM403,16,,,"var"))&lt;&gt;"Zn",INDIRECT(ADDRESS(3+$AM403,16,,,"var")),NULL)</f>
        <v>0.01</v>
      </c>
      <c r="BC403" s="61" cm="1">
        <f t="array" aca="1" ref="BC403" ca="1">IF(INDIRECT(ADDRESS(3+$AM403,17,,,"var"))&lt;&gt;"&lt;=&gt;",INDIRECT(ADDRESS(3+$AM403,17,,,"var")),NULL)</f>
        <v>0</v>
      </c>
      <c r="BD403" s="61" cm="1">
        <f t="array" aca="1" ref="BD403" ca="1">IF(INDIRECT(ADDRESS(3+$AM403,18,,,"var"))&lt;&gt;"Ti",INDIRECT(ADDRESS(3+$AM403,18,,,"var")),NULL)</f>
        <v>0.05</v>
      </c>
      <c r="BE403" s="64" cm="1">
        <f t="array" aca="1" ref="BE403" ca="1">IF(INDIRECT(ADDRESS(3+$AM403,19,,,"var"))&lt;&gt;"D10",INDIRECT(ADDRESS(3+$AM403,19,,,"var")),NULL)</f>
        <v>29.1</v>
      </c>
      <c r="BF403" s="64" cm="1">
        <f t="array" aca="1" ref="BF403" ca="1">IF(INDIRECT(ADDRESS(3+$AM403,20,,,"var"))&lt;&gt;"D50",INDIRECT(ADDRESS(3+$AM403,20,,,"var")),NULL)</f>
        <v>47</v>
      </c>
      <c r="BG403" s="64" cm="1">
        <f t="array" aca="1" ref="BG403" ca="1">IF(INDIRECT(ADDRESS(3+$AM403,21,,,"var"))&lt;&gt;"D90",INDIRECT(ADDRESS(3+$AM403,21,,,"var")),NULL)</f>
        <v>74.5</v>
      </c>
      <c r="BH403" s="64" cm="1">
        <f t="array" aca="1" ref="BH403" ca="1">IF(INDIRECT(ADDRESS(3+$AM403,22,,,"var"))&lt;&gt;"Carney Funnel (s/50g)",INDIRECT(ADDRESS(3+$AM403,22,,,"var")),NULL)</f>
        <v>16</v>
      </c>
      <c r="BI403" s="64" cm="1">
        <f t="array" aca="1" ref="BI403" ca="1">IF(INDIRECT(ADDRESS(3+$AM403,23,,,"var"))&lt;&gt;"Schuttdichte",INDIRECT(ADDRESS(3+$AM403,23,,,"var")),NULL)</f>
        <v>1.28</v>
      </c>
      <c r="BJ403" s="64" cm="1">
        <f t="array" aca="1" ref="BJ403" ca="1">IF(INDIRECT(ADDRESS(3+$AM403,24,,,"var"))&lt;&gt;"Klopfdichte",INDIRECT(ADDRESS(3+$AM403,24,,,"var")),NULL)</f>
        <v>1.61</v>
      </c>
      <c r="BK403" s="81" t="s">
        <v>108</v>
      </c>
      <c r="BM403" s="81"/>
      <c r="BO403"/>
    </row>
    <row r="404" spans="1:67">
      <c r="A404" s="6">
        <v>5</v>
      </c>
      <c r="B404" s="81">
        <v>31</v>
      </c>
      <c r="C404" s="81" t="str">
        <f>var!Z$3</f>
        <v>Concept Laser m2</v>
      </c>
      <c r="D404" s="81" t="str">
        <f>var!AG$3</f>
        <v>Concept Laser parameter dev.</v>
      </c>
      <c r="E404" s="6">
        <v>325</v>
      </c>
      <c r="F404" s="6">
        <v>1400</v>
      </c>
      <c r="G404" s="6">
        <v>60</v>
      </c>
      <c r="H404" s="6">
        <v>0.13</v>
      </c>
      <c r="I404" s="81"/>
      <c r="J404" s="81" t="str">
        <f>var!AD$2</f>
        <v>Density cube</v>
      </c>
      <c r="L404" s="12"/>
      <c r="M404" s="28" t="str">
        <f>var!AF$2</f>
        <v>Stripes</v>
      </c>
      <c r="N404" s="6">
        <v>325</v>
      </c>
      <c r="O404" s="6">
        <v>1400</v>
      </c>
      <c r="P404" s="12"/>
      <c r="Q404" s="6">
        <v>0.1</v>
      </c>
      <c r="R404" s="6">
        <v>150</v>
      </c>
      <c r="S404" s="6">
        <v>5</v>
      </c>
      <c r="T404" s="6">
        <v>1</v>
      </c>
      <c r="U404" s="6">
        <v>79</v>
      </c>
      <c r="V404" s="6">
        <v>0.1</v>
      </c>
      <c r="W404" s="6">
        <v>80</v>
      </c>
      <c r="X404" s="6">
        <v>0.09</v>
      </c>
      <c r="Y404" s="12"/>
      <c r="Z404" s="12"/>
      <c r="AA404" s="12"/>
      <c r="AB404" s="12"/>
      <c r="AC404" s="12"/>
      <c r="AD404" s="12"/>
      <c r="AE404" s="12">
        <v>2.3199999999999998</v>
      </c>
      <c r="AF404" s="12"/>
      <c r="AG404" s="6"/>
      <c r="AH404" s="23">
        <f t="shared" si="14"/>
        <v>39.311999999999998</v>
      </c>
      <c r="AI404" s="23">
        <f t="shared" si="15"/>
        <v>29.761904761904763</v>
      </c>
      <c r="AJ404" s="12"/>
      <c r="AK404" s="6">
        <f>100-Tabelle1[[#This Row],[Porositaet Flaeche Bionic polished]]</f>
        <v>97.68</v>
      </c>
      <c r="AL404" s="28" t="str" cm="1">
        <f t="array" aca="1" ref="AL404" ca="1">IF(INDIRECT(ADDRESS(3+AM404,2,,,"var"))&lt;&gt;"Name of powder",INDIRECT(ADDRESS(3+AM404,2,,,"var")),NULL)</f>
        <v>AlMgty80</v>
      </c>
      <c r="AM404" s="17">
        <v>2</v>
      </c>
      <c r="AN404" s="12">
        <v>4</v>
      </c>
      <c r="AO404" s="61" cm="1">
        <f t="array" aca="1" ref="AO404" ca="1">IF(INDIRECT(ADDRESS(3+$AM404,3,,,"var"))&lt;&gt;"&lt;=&gt;",INDIRECT(ADDRESS(3+$AM404,3,,,"var")),NULL)</f>
        <v>0</v>
      </c>
      <c r="AP404" s="61" cm="1">
        <f t="array" aca="1" ref="AP404" ca="1">IF(INDIRECT(ADDRESS(3+$AM404,4,,,"var"))&lt;&gt;"Si",INDIRECT(ADDRESS(3+$AM404,4,,,"var")),NULL)</f>
        <v>0.09</v>
      </c>
      <c r="AQ404" s="61" t="str" cm="1">
        <f t="array" aca="1" ref="AQ404" ca="1">IF(INDIRECT(ADDRESS(3+$AM404,5,,,"var"))&lt;&gt;"&lt;=&gt;",INDIRECT(ADDRESS(3+$AM404,5,,,"var")),NULL)</f>
        <v>&lt;</v>
      </c>
      <c r="AR404" s="61" cm="1">
        <f t="array" aca="1" ref="AR404" ca="1">IF(INDIRECT(ADDRESS(3+$AM404,6,,,"var"))&lt;&gt;"Fe",INDIRECT(ADDRESS(3+$AM404,6,,,"var")),NULL)</f>
        <v>0.01</v>
      </c>
      <c r="AS404" s="61" t="str" cm="1">
        <f t="array" aca="1" ref="AS404" ca="1">IF(INDIRECT(ADDRESS(3+$AM404,7,,,"var"))&lt;&gt;"&lt;=&gt;",INDIRECT(ADDRESS(3+$AM404,7,,,"var")),NULL)</f>
        <v>&lt;</v>
      </c>
      <c r="AT404" s="61" cm="1">
        <f t="array" aca="1" ref="AT404" ca="1">IF(INDIRECT(ADDRESS(3+$AM404,8,,,"var"))&lt;&gt;"Cu",INDIRECT(ADDRESS(3+$AM404,8,,,"var")),NULL)</f>
        <v>0.01</v>
      </c>
      <c r="AU404" s="61" t="str" cm="1">
        <f t="array" aca="1" ref="AU404" ca="1">IF(INDIRECT(ADDRESS(3+$AM404,9,,,"var"))&lt;&gt;"&lt;=&gt;",INDIRECT(ADDRESS(3+$AM404,9,,,"var")),NULL)</f>
        <v>&lt;</v>
      </c>
      <c r="AV404" s="61" cm="1">
        <f t="array" aca="1" ref="AV404" ca="1">IF(INDIRECT(ADDRESS(3+$AM404,10,,,"var"))&lt;&gt;"Mn",INDIRECT(ADDRESS(3+$AM404,10,,,"var")),NULL)</f>
        <v>0.01</v>
      </c>
      <c r="AW404" s="61" cm="1">
        <f t="array" aca="1" ref="AW404" ca="1">IF(INDIRECT(ADDRESS(3+$AM404,11,,,"var"))&lt;&gt;"&lt;=&gt;",INDIRECT(ADDRESS(3+$AM404,11,,,"var")),NULL)</f>
        <v>0</v>
      </c>
      <c r="AX404" s="61" cm="1">
        <f t="array" aca="1" ref="AX404" ca="1">IF(INDIRECT(ADDRESS(3+$AM404,12,,,"var"))&lt;&gt;"Mg",INDIRECT(ADDRESS(3+$AM404,12,,,"var")),NULL)</f>
        <v>9.1999999999999993</v>
      </c>
      <c r="AY404" s="61" cm="1">
        <f t="array" aca="1" ref="AY404" ca="1">IF(INDIRECT(ADDRESS(3+$AM404,13,,,"var"))&lt;&gt;"&lt;=&gt;",INDIRECT(ADDRESS(3+$AM404,13,,,"var")),NULL)</f>
        <v>0</v>
      </c>
      <c r="AZ404" s="61" cm="1">
        <f t="array" aca="1" ref="AZ404" ca="1">IF(INDIRECT(ADDRESS(3+$AM404,14,,,"var"))&lt;&gt;"Be",INDIRECT(ADDRESS(3+$AM404,14,,,"var")),NULL)</f>
        <v>6.0000000000000001E-3</v>
      </c>
      <c r="BA404" s="61" cm="1">
        <f t="array" aca="1" ref="BA404" ca="1">IF(INDIRECT(ADDRESS(3+$AM404,15,,,"var"))&lt;&gt;"&lt;=&gt;",INDIRECT(ADDRESS(3+$AM404,15,,,"var")),NULL)</f>
        <v>0</v>
      </c>
      <c r="BB404" s="61" cm="1">
        <f t="array" aca="1" ref="BB404" ca="1">IF(INDIRECT(ADDRESS(3+$AM404,16,,,"var"))&lt;&gt;"Zn",INDIRECT(ADDRESS(3+$AM404,16,,,"var")),NULL)</f>
        <v>0.01</v>
      </c>
      <c r="BC404" s="61" cm="1">
        <f t="array" aca="1" ref="BC404" ca="1">IF(INDIRECT(ADDRESS(3+$AM404,17,,,"var"))&lt;&gt;"&lt;=&gt;",INDIRECT(ADDRESS(3+$AM404,17,,,"var")),NULL)</f>
        <v>0</v>
      </c>
      <c r="BD404" s="61" cm="1">
        <f t="array" aca="1" ref="BD404" ca="1">IF(INDIRECT(ADDRESS(3+$AM404,18,,,"var"))&lt;&gt;"Ti",INDIRECT(ADDRESS(3+$AM404,18,,,"var")),NULL)</f>
        <v>0.05</v>
      </c>
      <c r="BE404" s="64" cm="1">
        <f t="array" aca="1" ref="BE404" ca="1">IF(INDIRECT(ADDRESS(3+$AM404,19,,,"var"))&lt;&gt;"D10",INDIRECT(ADDRESS(3+$AM404,19,,,"var")),NULL)</f>
        <v>29.1</v>
      </c>
      <c r="BF404" s="64" cm="1">
        <f t="array" aca="1" ref="BF404" ca="1">IF(INDIRECT(ADDRESS(3+$AM404,20,,,"var"))&lt;&gt;"D50",INDIRECT(ADDRESS(3+$AM404,20,,,"var")),NULL)</f>
        <v>47</v>
      </c>
      <c r="BG404" s="64" cm="1">
        <f t="array" aca="1" ref="BG404" ca="1">IF(INDIRECT(ADDRESS(3+$AM404,21,,,"var"))&lt;&gt;"D90",INDIRECT(ADDRESS(3+$AM404,21,,,"var")),NULL)</f>
        <v>74.5</v>
      </c>
      <c r="BH404" s="64" cm="1">
        <f t="array" aca="1" ref="BH404" ca="1">IF(INDIRECT(ADDRESS(3+$AM404,22,,,"var"))&lt;&gt;"Carney Funnel (s/50g)",INDIRECT(ADDRESS(3+$AM404,22,,,"var")),NULL)</f>
        <v>16</v>
      </c>
      <c r="BI404" s="64" cm="1">
        <f t="array" aca="1" ref="BI404" ca="1">IF(INDIRECT(ADDRESS(3+$AM404,23,,,"var"))&lt;&gt;"Schuttdichte",INDIRECT(ADDRESS(3+$AM404,23,,,"var")),NULL)</f>
        <v>1.28</v>
      </c>
      <c r="BJ404" s="64" cm="1">
        <f t="array" aca="1" ref="BJ404" ca="1">IF(INDIRECT(ADDRESS(3+$AM404,24,,,"var"))&lt;&gt;"Klopfdichte",INDIRECT(ADDRESS(3+$AM404,24,,,"var")),NULL)</f>
        <v>1.61</v>
      </c>
      <c r="BK404" s="81" t="s">
        <v>108</v>
      </c>
      <c r="BM404" s="65"/>
      <c r="BO404"/>
    </row>
    <row r="405" spans="1:67">
      <c r="A405" s="6">
        <v>5</v>
      </c>
      <c r="B405" s="81">
        <v>32</v>
      </c>
      <c r="C405" s="81" t="str">
        <f>var!Z$3</f>
        <v>Concept Laser m2</v>
      </c>
      <c r="D405" s="81" t="str">
        <f>var!AG$3</f>
        <v>Concept Laser parameter dev.</v>
      </c>
      <c r="E405" s="6">
        <v>325</v>
      </c>
      <c r="F405" s="6">
        <v>1200</v>
      </c>
      <c r="G405" s="6">
        <v>60</v>
      </c>
      <c r="H405" s="6">
        <v>0.13</v>
      </c>
      <c r="I405" s="81"/>
      <c r="J405" s="81" t="str">
        <f>var!AD$2</f>
        <v>Density cube</v>
      </c>
      <c r="K405" s="81"/>
      <c r="L405" s="12"/>
      <c r="M405" s="81" t="str">
        <f>var!AF$2</f>
        <v>Stripes</v>
      </c>
      <c r="N405" s="6">
        <v>325</v>
      </c>
      <c r="O405" s="6">
        <v>1200</v>
      </c>
      <c r="P405" s="12"/>
      <c r="Q405" s="6">
        <v>0.1</v>
      </c>
      <c r="R405" s="6">
        <v>150</v>
      </c>
      <c r="S405" s="6">
        <v>5</v>
      </c>
      <c r="T405" s="6">
        <v>1</v>
      </c>
      <c r="U405" s="6">
        <v>79</v>
      </c>
      <c r="V405" s="6">
        <v>0.1</v>
      </c>
      <c r="W405" s="6">
        <v>80</v>
      </c>
      <c r="X405" s="6">
        <v>0.09</v>
      </c>
      <c r="Y405" s="12"/>
      <c r="Z405" s="12"/>
      <c r="AA405" s="12"/>
      <c r="AB405" s="12"/>
      <c r="AC405" s="12"/>
      <c r="AD405" s="12"/>
      <c r="AE405" s="12">
        <v>2.3959999999999999</v>
      </c>
      <c r="AF405" s="12"/>
      <c r="AG405" s="6"/>
      <c r="AH405" s="81">
        <f t="shared" si="14"/>
        <v>33.695999999999998</v>
      </c>
      <c r="AI405" s="81">
        <f t="shared" si="15"/>
        <v>34.722222222222221</v>
      </c>
      <c r="AJ405" s="12"/>
      <c r="AK405" s="6">
        <f>100-Tabelle1[[#This Row],[Porositaet Flaeche Bionic polished]]</f>
        <v>97.603999999999999</v>
      </c>
      <c r="AL405" s="28" t="str" cm="1">
        <f t="array" aca="1" ref="AL405" ca="1">IF(INDIRECT(ADDRESS(3+AM405,2,,,"var"))&lt;&gt;"Name of powder",INDIRECT(ADDRESS(3+AM405,2,,,"var")),NULL)</f>
        <v>AlMgty80</v>
      </c>
      <c r="AM405" s="17">
        <v>2</v>
      </c>
      <c r="AN405" s="12">
        <v>4</v>
      </c>
      <c r="AO405" s="61" cm="1">
        <f t="array" aca="1" ref="AO405" ca="1">IF(INDIRECT(ADDRESS(3+$AM405,3,,,"var"))&lt;&gt;"&lt;=&gt;",INDIRECT(ADDRESS(3+$AM405,3,,,"var")),NULL)</f>
        <v>0</v>
      </c>
      <c r="AP405" s="61" cm="1">
        <f t="array" aca="1" ref="AP405" ca="1">IF(INDIRECT(ADDRESS(3+$AM405,4,,,"var"))&lt;&gt;"Si",INDIRECT(ADDRESS(3+$AM405,4,,,"var")),NULL)</f>
        <v>0.09</v>
      </c>
      <c r="AQ405" s="61" t="str" cm="1">
        <f t="array" aca="1" ref="AQ405" ca="1">IF(INDIRECT(ADDRESS(3+$AM405,5,,,"var"))&lt;&gt;"&lt;=&gt;",INDIRECT(ADDRESS(3+$AM405,5,,,"var")),NULL)</f>
        <v>&lt;</v>
      </c>
      <c r="AR405" s="61" cm="1">
        <f t="array" aca="1" ref="AR405" ca="1">IF(INDIRECT(ADDRESS(3+$AM405,6,,,"var"))&lt;&gt;"Fe",INDIRECT(ADDRESS(3+$AM405,6,,,"var")),NULL)</f>
        <v>0.01</v>
      </c>
      <c r="AS405" s="61" t="str" cm="1">
        <f t="array" aca="1" ref="AS405" ca="1">IF(INDIRECT(ADDRESS(3+$AM405,7,,,"var"))&lt;&gt;"&lt;=&gt;",INDIRECT(ADDRESS(3+$AM405,7,,,"var")),NULL)</f>
        <v>&lt;</v>
      </c>
      <c r="AT405" s="61" cm="1">
        <f t="array" aca="1" ref="AT405" ca="1">IF(INDIRECT(ADDRESS(3+$AM405,8,,,"var"))&lt;&gt;"Cu",INDIRECT(ADDRESS(3+$AM405,8,,,"var")),NULL)</f>
        <v>0.01</v>
      </c>
      <c r="AU405" s="61" t="str" cm="1">
        <f t="array" aca="1" ref="AU405" ca="1">IF(INDIRECT(ADDRESS(3+$AM405,9,,,"var"))&lt;&gt;"&lt;=&gt;",INDIRECT(ADDRESS(3+$AM405,9,,,"var")),NULL)</f>
        <v>&lt;</v>
      </c>
      <c r="AV405" s="61" cm="1">
        <f t="array" aca="1" ref="AV405" ca="1">IF(INDIRECT(ADDRESS(3+$AM405,10,,,"var"))&lt;&gt;"Mn",INDIRECT(ADDRESS(3+$AM405,10,,,"var")),NULL)</f>
        <v>0.01</v>
      </c>
      <c r="AW405" s="61" cm="1">
        <f t="array" aca="1" ref="AW405" ca="1">IF(INDIRECT(ADDRESS(3+$AM405,11,,,"var"))&lt;&gt;"&lt;=&gt;",INDIRECT(ADDRESS(3+$AM405,11,,,"var")),NULL)</f>
        <v>0</v>
      </c>
      <c r="AX405" s="61" cm="1">
        <f t="array" aca="1" ref="AX405" ca="1">IF(INDIRECT(ADDRESS(3+$AM405,12,,,"var"))&lt;&gt;"Mg",INDIRECT(ADDRESS(3+$AM405,12,,,"var")),NULL)</f>
        <v>9.1999999999999993</v>
      </c>
      <c r="AY405" s="61" cm="1">
        <f t="array" aca="1" ref="AY405" ca="1">IF(INDIRECT(ADDRESS(3+$AM405,13,,,"var"))&lt;&gt;"&lt;=&gt;",INDIRECT(ADDRESS(3+$AM405,13,,,"var")),NULL)</f>
        <v>0</v>
      </c>
      <c r="AZ405" s="61" cm="1">
        <f t="array" aca="1" ref="AZ405" ca="1">IF(INDIRECT(ADDRESS(3+$AM405,14,,,"var"))&lt;&gt;"Be",INDIRECT(ADDRESS(3+$AM405,14,,,"var")),NULL)</f>
        <v>6.0000000000000001E-3</v>
      </c>
      <c r="BA405" s="61" cm="1">
        <f t="array" aca="1" ref="BA405" ca="1">IF(INDIRECT(ADDRESS(3+$AM405,15,,,"var"))&lt;&gt;"&lt;=&gt;",INDIRECT(ADDRESS(3+$AM405,15,,,"var")),NULL)</f>
        <v>0</v>
      </c>
      <c r="BB405" s="61" cm="1">
        <f t="array" aca="1" ref="BB405" ca="1">IF(INDIRECT(ADDRESS(3+$AM405,16,,,"var"))&lt;&gt;"Zn",INDIRECT(ADDRESS(3+$AM405,16,,,"var")),NULL)</f>
        <v>0.01</v>
      </c>
      <c r="BC405" s="61" cm="1">
        <f t="array" aca="1" ref="BC405" ca="1">IF(INDIRECT(ADDRESS(3+$AM405,17,,,"var"))&lt;&gt;"&lt;=&gt;",INDIRECT(ADDRESS(3+$AM405,17,,,"var")),NULL)</f>
        <v>0</v>
      </c>
      <c r="BD405" s="61" cm="1">
        <f t="array" aca="1" ref="BD405" ca="1">IF(INDIRECT(ADDRESS(3+$AM405,18,,,"var"))&lt;&gt;"Ti",INDIRECT(ADDRESS(3+$AM405,18,,,"var")),NULL)</f>
        <v>0.05</v>
      </c>
      <c r="BE405" s="64" cm="1">
        <f t="array" aca="1" ref="BE405" ca="1">IF(INDIRECT(ADDRESS(3+$AM405,19,,,"var"))&lt;&gt;"D10",INDIRECT(ADDRESS(3+$AM405,19,,,"var")),NULL)</f>
        <v>29.1</v>
      </c>
      <c r="BF405" s="64" cm="1">
        <f t="array" aca="1" ref="BF405" ca="1">IF(INDIRECT(ADDRESS(3+$AM405,20,,,"var"))&lt;&gt;"D50",INDIRECT(ADDRESS(3+$AM405,20,,,"var")),NULL)</f>
        <v>47</v>
      </c>
      <c r="BG405" s="64" cm="1">
        <f t="array" aca="1" ref="BG405" ca="1">IF(INDIRECT(ADDRESS(3+$AM405,21,,,"var"))&lt;&gt;"D90",INDIRECT(ADDRESS(3+$AM405,21,,,"var")),NULL)</f>
        <v>74.5</v>
      </c>
      <c r="BH405" s="64" cm="1">
        <f t="array" aca="1" ref="BH405" ca="1">IF(INDIRECT(ADDRESS(3+$AM405,22,,,"var"))&lt;&gt;"Carney Funnel (s/50g)",INDIRECT(ADDRESS(3+$AM405,22,,,"var")),NULL)</f>
        <v>16</v>
      </c>
      <c r="BI405" s="64" cm="1">
        <f t="array" aca="1" ref="BI405" ca="1">IF(INDIRECT(ADDRESS(3+$AM405,23,,,"var"))&lt;&gt;"Schuttdichte",INDIRECT(ADDRESS(3+$AM405,23,,,"var")),NULL)</f>
        <v>1.28</v>
      </c>
      <c r="BJ405" s="64" cm="1">
        <f t="array" aca="1" ref="BJ405" ca="1">IF(INDIRECT(ADDRESS(3+$AM405,24,,,"var"))&lt;&gt;"Klopfdichte",INDIRECT(ADDRESS(3+$AM405,24,,,"var")),NULL)</f>
        <v>1.61</v>
      </c>
      <c r="BK405" s="81" t="s">
        <v>108</v>
      </c>
      <c r="BM405" s="65"/>
      <c r="BO405"/>
    </row>
    <row r="406" spans="1:67">
      <c r="A406" s="6">
        <v>5</v>
      </c>
      <c r="B406" s="81">
        <v>33</v>
      </c>
      <c r="C406" s="81" t="str">
        <f>var!Z$3</f>
        <v>Concept Laser m2</v>
      </c>
      <c r="D406" s="81" t="str">
        <f>var!AG$3</f>
        <v>Concept Laser parameter dev.</v>
      </c>
      <c r="E406" s="6">
        <v>325</v>
      </c>
      <c r="F406" s="6">
        <v>1000</v>
      </c>
      <c r="G406" s="6">
        <v>60</v>
      </c>
      <c r="H406" s="6">
        <v>0.13</v>
      </c>
      <c r="I406" s="81"/>
      <c r="J406" s="81" t="str">
        <f>var!AD$2</f>
        <v>Density cube</v>
      </c>
      <c r="K406" s="81"/>
      <c r="L406" s="12"/>
      <c r="M406" s="81" t="str">
        <f>var!AF$2</f>
        <v>Stripes</v>
      </c>
      <c r="N406" s="6">
        <v>325</v>
      </c>
      <c r="O406" s="6">
        <v>1000</v>
      </c>
      <c r="P406" s="12"/>
      <c r="Q406" s="6">
        <v>0.1</v>
      </c>
      <c r="R406" s="6">
        <v>150</v>
      </c>
      <c r="S406" s="6">
        <v>5</v>
      </c>
      <c r="T406" s="6">
        <v>1</v>
      </c>
      <c r="U406" s="6">
        <v>79</v>
      </c>
      <c r="V406" s="6">
        <v>0.1</v>
      </c>
      <c r="W406" s="6">
        <v>80</v>
      </c>
      <c r="X406" s="6">
        <v>0.09</v>
      </c>
      <c r="Y406" s="12"/>
      <c r="Z406" s="12"/>
      <c r="AA406" s="12"/>
      <c r="AB406" s="12"/>
      <c r="AC406" s="12"/>
      <c r="AD406" s="12"/>
      <c r="AE406" s="12">
        <v>1.476</v>
      </c>
      <c r="AF406" s="12"/>
      <c r="AG406" s="6"/>
      <c r="AH406" s="81">
        <f t="shared" si="14"/>
        <v>28.080000000000002</v>
      </c>
      <c r="AI406" s="81">
        <f t="shared" si="15"/>
        <v>41.666666666666664</v>
      </c>
      <c r="AJ406" s="12"/>
      <c r="AK406" s="6">
        <f>100-Tabelle1[[#This Row],[Porositaet Flaeche Bionic polished]]</f>
        <v>98.524000000000001</v>
      </c>
      <c r="AL406" s="28" t="str" cm="1">
        <f t="array" aca="1" ref="AL406" ca="1">IF(INDIRECT(ADDRESS(3+AM406,2,,,"var"))&lt;&gt;"Name of powder",INDIRECT(ADDRESS(3+AM406,2,,,"var")),NULL)</f>
        <v>AlMgty80</v>
      </c>
      <c r="AM406" s="17">
        <v>2</v>
      </c>
      <c r="AN406" s="12">
        <v>4</v>
      </c>
      <c r="AO406" s="61" cm="1">
        <f t="array" aca="1" ref="AO406" ca="1">IF(INDIRECT(ADDRESS(3+$AM406,3,,,"var"))&lt;&gt;"&lt;=&gt;",INDIRECT(ADDRESS(3+$AM406,3,,,"var")),NULL)</f>
        <v>0</v>
      </c>
      <c r="AP406" s="61" cm="1">
        <f t="array" aca="1" ref="AP406" ca="1">IF(INDIRECT(ADDRESS(3+$AM406,4,,,"var"))&lt;&gt;"Si",INDIRECT(ADDRESS(3+$AM406,4,,,"var")),NULL)</f>
        <v>0.09</v>
      </c>
      <c r="AQ406" s="61" t="str" cm="1">
        <f t="array" aca="1" ref="AQ406" ca="1">IF(INDIRECT(ADDRESS(3+$AM406,5,,,"var"))&lt;&gt;"&lt;=&gt;",INDIRECT(ADDRESS(3+$AM406,5,,,"var")),NULL)</f>
        <v>&lt;</v>
      </c>
      <c r="AR406" s="61" cm="1">
        <f t="array" aca="1" ref="AR406" ca="1">IF(INDIRECT(ADDRESS(3+$AM406,6,,,"var"))&lt;&gt;"Fe",INDIRECT(ADDRESS(3+$AM406,6,,,"var")),NULL)</f>
        <v>0.01</v>
      </c>
      <c r="AS406" s="61" t="str" cm="1">
        <f t="array" aca="1" ref="AS406" ca="1">IF(INDIRECT(ADDRESS(3+$AM406,7,,,"var"))&lt;&gt;"&lt;=&gt;",INDIRECT(ADDRESS(3+$AM406,7,,,"var")),NULL)</f>
        <v>&lt;</v>
      </c>
      <c r="AT406" s="61" cm="1">
        <f t="array" aca="1" ref="AT406" ca="1">IF(INDIRECT(ADDRESS(3+$AM406,8,,,"var"))&lt;&gt;"Cu",INDIRECT(ADDRESS(3+$AM406,8,,,"var")),NULL)</f>
        <v>0.01</v>
      </c>
      <c r="AU406" s="61" t="str" cm="1">
        <f t="array" aca="1" ref="AU406" ca="1">IF(INDIRECT(ADDRESS(3+$AM406,9,,,"var"))&lt;&gt;"&lt;=&gt;",INDIRECT(ADDRESS(3+$AM406,9,,,"var")),NULL)</f>
        <v>&lt;</v>
      </c>
      <c r="AV406" s="61" cm="1">
        <f t="array" aca="1" ref="AV406" ca="1">IF(INDIRECT(ADDRESS(3+$AM406,10,,,"var"))&lt;&gt;"Mn",INDIRECT(ADDRESS(3+$AM406,10,,,"var")),NULL)</f>
        <v>0.01</v>
      </c>
      <c r="AW406" s="61" cm="1">
        <f t="array" aca="1" ref="AW406" ca="1">IF(INDIRECT(ADDRESS(3+$AM406,11,,,"var"))&lt;&gt;"&lt;=&gt;",INDIRECT(ADDRESS(3+$AM406,11,,,"var")),NULL)</f>
        <v>0</v>
      </c>
      <c r="AX406" s="61" cm="1">
        <f t="array" aca="1" ref="AX406" ca="1">IF(INDIRECT(ADDRESS(3+$AM406,12,,,"var"))&lt;&gt;"Mg",INDIRECT(ADDRESS(3+$AM406,12,,,"var")),NULL)</f>
        <v>9.1999999999999993</v>
      </c>
      <c r="AY406" s="61" cm="1">
        <f t="array" aca="1" ref="AY406" ca="1">IF(INDIRECT(ADDRESS(3+$AM406,13,,,"var"))&lt;&gt;"&lt;=&gt;",INDIRECT(ADDRESS(3+$AM406,13,,,"var")),NULL)</f>
        <v>0</v>
      </c>
      <c r="AZ406" s="61" cm="1">
        <f t="array" aca="1" ref="AZ406" ca="1">IF(INDIRECT(ADDRESS(3+$AM406,14,,,"var"))&lt;&gt;"Be",INDIRECT(ADDRESS(3+$AM406,14,,,"var")),NULL)</f>
        <v>6.0000000000000001E-3</v>
      </c>
      <c r="BA406" s="61" cm="1">
        <f t="array" aca="1" ref="BA406" ca="1">IF(INDIRECT(ADDRESS(3+$AM406,15,,,"var"))&lt;&gt;"&lt;=&gt;",INDIRECT(ADDRESS(3+$AM406,15,,,"var")),NULL)</f>
        <v>0</v>
      </c>
      <c r="BB406" s="61" cm="1">
        <f t="array" aca="1" ref="BB406" ca="1">IF(INDIRECT(ADDRESS(3+$AM406,16,,,"var"))&lt;&gt;"Zn",INDIRECT(ADDRESS(3+$AM406,16,,,"var")),NULL)</f>
        <v>0.01</v>
      </c>
      <c r="BC406" s="61" cm="1">
        <f t="array" aca="1" ref="BC406" ca="1">IF(INDIRECT(ADDRESS(3+$AM406,17,,,"var"))&lt;&gt;"&lt;=&gt;",INDIRECT(ADDRESS(3+$AM406,17,,,"var")),NULL)</f>
        <v>0</v>
      </c>
      <c r="BD406" s="61" cm="1">
        <f t="array" aca="1" ref="BD406" ca="1">IF(INDIRECT(ADDRESS(3+$AM406,18,,,"var"))&lt;&gt;"Ti",INDIRECT(ADDRESS(3+$AM406,18,,,"var")),NULL)</f>
        <v>0.05</v>
      </c>
      <c r="BE406" s="64" cm="1">
        <f t="array" aca="1" ref="BE406" ca="1">IF(INDIRECT(ADDRESS(3+$AM406,19,,,"var"))&lt;&gt;"D10",INDIRECT(ADDRESS(3+$AM406,19,,,"var")),NULL)</f>
        <v>29.1</v>
      </c>
      <c r="BF406" s="64" cm="1">
        <f t="array" aca="1" ref="BF406" ca="1">IF(INDIRECT(ADDRESS(3+$AM406,20,,,"var"))&lt;&gt;"D50",INDIRECT(ADDRESS(3+$AM406,20,,,"var")),NULL)</f>
        <v>47</v>
      </c>
      <c r="BG406" s="64" cm="1">
        <f t="array" aca="1" ref="BG406" ca="1">IF(INDIRECT(ADDRESS(3+$AM406,21,,,"var"))&lt;&gt;"D90",INDIRECT(ADDRESS(3+$AM406,21,,,"var")),NULL)</f>
        <v>74.5</v>
      </c>
      <c r="BH406" s="64" cm="1">
        <f t="array" aca="1" ref="BH406" ca="1">IF(INDIRECT(ADDRESS(3+$AM406,22,,,"var"))&lt;&gt;"Carney Funnel (s/50g)",INDIRECT(ADDRESS(3+$AM406,22,,,"var")),NULL)</f>
        <v>16</v>
      </c>
      <c r="BI406" s="64" cm="1">
        <f t="array" aca="1" ref="BI406" ca="1">IF(INDIRECT(ADDRESS(3+$AM406,23,,,"var"))&lt;&gt;"Schuttdichte",INDIRECT(ADDRESS(3+$AM406,23,,,"var")),NULL)</f>
        <v>1.28</v>
      </c>
      <c r="BJ406" s="64" cm="1">
        <f t="array" aca="1" ref="BJ406" ca="1">IF(INDIRECT(ADDRESS(3+$AM406,24,,,"var"))&lt;&gt;"Klopfdichte",INDIRECT(ADDRESS(3+$AM406,24,,,"var")),NULL)</f>
        <v>1.61</v>
      </c>
      <c r="BK406" s="81" t="s">
        <v>108</v>
      </c>
      <c r="BM406" s="81"/>
      <c r="BO406"/>
    </row>
    <row r="407" spans="1:67">
      <c r="A407" s="6">
        <v>5</v>
      </c>
      <c r="B407" s="81">
        <v>34</v>
      </c>
      <c r="C407" s="81" t="str">
        <f>var!Z$3</f>
        <v>Concept Laser m2</v>
      </c>
      <c r="D407" s="81" t="str">
        <f>var!AG$3</f>
        <v>Concept Laser parameter dev.</v>
      </c>
      <c r="E407" s="6">
        <v>325</v>
      </c>
      <c r="F407" s="6">
        <v>1400</v>
      </c>
      <c r="G407" s="6">
        <v>60</v>
      </c>
      <c r="H407" s="6">
        <v>0.1</v>
      </c>
      <c r="I407" s="81"/>
      <c r="J407" s="81" t="str">
        <f>var!AD$2</f>
        <v>Density cube</v>
      </c>
      <c r="K407" s="81"/>
      <c r="L407" s="12"/>
      <c r="M407" s="81" t="str">
        <f>var!AF$2</f>
        <v>Stripes</v>
      </c>
      <c r="N407" s="6">
        <v>325</v>
      </c>
      <c r="O407" s="6">
        <v>1400</v>
      </c>
      <c r="P407" s="12"/>
      <c r="Q407" s="6">
        <v>0.1</v>
      </c>
      <c r="R407" s="6">
        <v>110</v>
      </c>
      <c r="S407" s="6">
        <v>5</v>
      </c>
      <c r="T407" s="6">
        <v>1</v>
      </c>
      <c r="U407" s="6">
        <v>79</v>
      </c>
      <c r="V407" s="6">
        <v>0.1</v>
      </c>
      <c r="W407" s="6">
        <v>80</v>
      </c>
      <c r="X407" s="6">
        <v>7.0000000000000007E-2</v>
      </c>
      <c r="Y407" s="12"/>
      <c r="Z407" s="12"/>
      <c r="AA407" s="12"/>
      <c r="AB407" s="12"/>
      <c r="AC407" s="12"/>
      <c r="AD407" s="12"/>
      <c r="AE407" s="12">
        <v>1.206</v>
      </c>
      <c r="AF407" s="12"/>
      <c r="AG407" s="6"/>
      <c r="AH407" s="81">
        <f t="shared" si="14"/>
        <v>30.240000000000002</v>
      </c>
      <c r="AI407" s="81">
        <f t="shared" si="15"/>
        <v>38.69047619047619</v>
      </c>
      <c r="AJ407" s="12"/>
      <c r="AK407" s="6">
        <f>100-Tabelle1[[#This Row],[Porositaet Flaeche Bionic polished]]</f>
        <v>98.793999999999997</v>
      </c>
      <c r="AL407" s="28" t="str" cm="1">
        <f t="array" aca="1" ref="AL407" ca="1">IF(INDIRECT(ADDRESS(3+AM407,2,,,"var"))&lt;&gt;"Name of powder",INDIRECT(ADDRESS(3+AM407,2,,,"var")),NULL)</f>
        <v>AlMgty80</v>
      </c>
      <c r="AM407" s="17">
        <v>2</v>
      </c>
      <c r="AN407" s="12">
        <v>4</v>
      </c>
      <c r="AO407" s="61" cm="1">
        <f t="array" aca="1" ref="AO407" ca="1">IF(INDIRECT(ADDRESS(3+$AM407,3,,,"var"))&lt;&gt;"&lt;=&gt;",INDIRECT(ADDRESS(3+$AM407,3,,,"var")),NULL)</f>
        <v>0</v>
      </c>
      <c r="AP407" s="61" cm="1">
        <f t="array" aca="1" ref="AP407" ca="1">IF(INDIRECT(ADDRESS(3+$AM407,4,,,"var"))&lt;&gt;"Si",INDIRECT(ADDRESS(3+$AM407,4,,,"var")),NULL)</f>
        <v>0.09</v>
      </c>
      <c r="AQ407" s="61" t="str" cm="1">
        <f t="array" aca="1" ref="AQ407" ca="1">IF(INDIRECT(ADDRESS(3+$AM407,5,,,"var"))&lt;&gt;"&lt;=&gt;",INDIRECT(ADDRESS(3+$AM407,5,,,"var")),NULL)</f>
        <v>&lt;</v>
      </c>
      <c r="AR407" s="61" cm="1">
        <f t="array" aca="1" ref="AR407" ca="1">IF(INDIRECT(ADDRESS(3+$AM407,6,,,"var"))&lt;&gt;"Fe",INDIRECT(ADDRESS(3+$AM407,6,,,"var")),NULL)</f>
        <v>0.01</v>
      </c>
      <c r="AS407" s="61" t="str" cm="1">
        <f t="array" aca="1" ref="AS407" ca="1">IF(INDIRECT(ADDRESS(3+$AM407,7,,,"var"))&lt;&gt;"&lt;=&gt;",INDIRECT(ADDRESS(3+$AM407,7,,,"var")),NULL)</f>
        <v>&lt;</v>
      </c>
      <c r="AT407" s="61" cm="1">
        <f t="array" aca="1" ref="AT407" ca="1">IF(INDIRECT(ADDRESS(3+$AM407,8,,,"var"))&lt;&gt;"Cu",INDIRECT(ADDRESS(3+$AM407,8,,,"var")),NULL)</f>
        <v>0.01</v>
      </c>
      <c r="AU407" s="61" t="str" cm="1">
        <f t="array" aca="1" ref="AU407" ca="1">IF(INDIRECT(ADDRESS(3+$AM407,9,,,"var"))&lt;&gt;"&lt;=&gt;",INDIRECT(ADDRESS(3+$AM407,9,,,"var")),NULL)</f>
        <v>&lt;</v>
      </c>
      <c r="AV407" s="61" cm="1">
        <f t="array" aca="1" ref="AV407" ca="1">IF(INDIRECT(ADDRESS(3+$AM407,10,,,"var"))&lt;&gt;"Mn",INDIRECT(ADDRESS(3+$AM407,10,,,"var")),NULL)</f>
        <v>0.01</v>
      </c>
      <c r="AW407" s="61" cm="1">
        <f t="array" aca="1" ref="AW407" ca="1">IF(INDIRECT(ADDRESS(3+$AM407,11,,,"var"))&lt;&gt;"&lt;=&gt;",INDIRECT(ADDRESS(3+$AM407,11,,,"var")),NULL)</f>
        <v>0</v>
      </c>
      <c r="AX407" s="61" cm="1">
        <f t="array" aca="1" ref="AX407" ca="1">IF(INDIRECT(ADDRESS(3+$AM407,12,,,"var"))&lt;&gt;"Mg",INDIRECT(ADDRESS(3+$AM407,12,,,"var")),NULL)</f>
        <v>9.1999999999999993</v>
      </c>
      <c r="AY407" s="61" cm="1">
        <f t="array" aca="1" ref="AY407" ca="1">IF(INDIRECT(ADDRESS(3+$AM407,13,,,"var"))&lt;&gt;"&lt;=&gt;",INDIRECT(ADDRESS(3+$AM407,13,,,"var")),NULL)</f>
        <v>0</v>
      </c>
      <c r="AZ407" s="61" cm="1">
        <f t="array" aca="1" ref="AZ407" ca="1">IF(INDIRECT(ADDRESS(3+$AM407,14,,,"var"))&lt;&gt;"Be",INDIRECT(ADDRESS(3+$AM407,14,,,"var")),NULL)</f>
        <v>6.0000000000000001E-3</v>
      </c>
      <c r="BA407" s="61" cm="1">
        <f t="array" aca="1" ref="BA407" ca="1">IF(INDIRECT(ADDRESS(3+$AM407,15,,,"var"))&lt;&gt;"&lt;=&gt;",INDIRECT(ADDRESS(3+$AM407,15,,,"var")),NULL)</f>
        <v>0</v>
      </c>
      <c r="BB407" s="61" cm="1">
        <f t="array" aca="1" ref="BB407" ca="1">IF(INDIRECT(ADDRESS(3+$AM407,16,,,"var"))&lt;&gt;"Zn",INDIRECT(ADDRESS(3+$AM407,16,,,"var")),NULL)</f>
        <v>0.01</v>
      </c>
      <c r="BC407" s="61" cm="1">
        <f t="array" aca="1" ref="BC407" ca="1">IF(INDIRECT(ADDRESS(3+$AM407,17,,,"var"))&lt;&gt;"&lt;=&gt;",INDIRECT(ADDRESS(3+$AM407,17,,,"var")),NULL)</f>
        <v>0</v>
      </c>
      <c r="BD407" s="61" cm="1">
        <f t="array" aca="1" ref="BD407" ca="1">IF(INDIRECT(ADDRESS(3+$AM407,18,,,"var"))&lt;&gt;"Ti",INDIRECT(ADDRESS(3+$AM407,18,,,"var")),NULL)</f>
        <v>0.05</v>
      </c>
      <c r="BE407" s="64" cm="1">
        <f t="array" aca="1" ref="BE407" ca="1">IF(INDIRECT(ADDRESS(3+$AM407,19,,,"var"))&lt;&gt;"D10",INDIRECT(ADDRESS(3+$AM407,19,,,"var")),NULL)</f>
        <v>29.1</v>
      </c>
      <c r="BF407" s="64" cm="1">
        <f t="array" aca="1" ref="BF407" ca="1">IF(INDIRECT(ADDRESS(3+$AM407,20,,,"var"))&lt;&gt;"D50",INDIRECT(ADDRESS(3+$AM407,20,,,"var")),NULL)</f>
        <v>47</v>
      </c>
      <c r="BG407" s="64" cm="1">
        <f t="array" aca="1" ref="BG407" ca="1">IF(INDIRECT(ADDRESS(3+$AM407,21,,,"var"))&lt;&gt;"D90",INDIRECT(ADDRESS(3+$AM407,21,,,"var")),NULL)</f>
        <v>74.5</v>
      </c>
      <c r="BH407" s="64" cm="1">
        <f t="array" aca="1" ref="BH407" ca="1">IF(INDIRECT(ADDRESS(3+$AM407,22,,,"var"))&lt;&gt;"Carney Funnel (s/50g)",INDIRECT(ADDRESS(3+$AM407,22,,,"var")),NULL)</f>
        <v>16</v>
      </c>
      <c r="BI407" s="64" cm="1">
        <f t="array" aca="1" ref="BI407" ca="1">IF(INDIRECT(ADDRESS(3+$AM407,23,,,"var"))&lt;&gt;"Schuttdichte",INDIRECT(ADDRESS(3+$AM407,23,,,"var")),NULL)</f>
        <v>1.28</v>
      </c>
      <c r="BJ407" s="64" cm="1">
        <f t="array" aca="1" ref="BJ407" ca="1">IF(INDIRECT(ADDRESS(3+$AM407,24,,,"var"))&lt;&gt;"Klopfdichte",INDIRECT(ADDRESS(3+$AM407,24,,,"var")),NULL)</f>
        <v>1.61</v>
      </c>
      <c r="BK407" s="81" t="s">
        <v>108</v>
      </c>
      <c r="BM407" s="81"/>
      <c r="BO407"/>
    </row>
    <row r="408" spans="1:67">
      <c r="A408" s="6">
        <v>5</v>
      </c>
      <c r="B408" s="81">
        <v>35</v>
      </c>
      <c r="C408" s="81" t="str">
        <f>var!Z$3</f>
        <v>Concept Laser m2</v>
      </c>
      <c r="D408" s="81" t="str">
        <f>var!AG$3</f>
        <v>Concept Laser parameter dev.</v>
      </c>
      <c r="E408" s="6">
        <v>325</v>
      </c>
      <c r="F408" s="6">
        <v>1400</v>
      </c>
      <c r="G408" s="6">
        <v>60</v>
      </c>
      <c r="H408" s="6">
        <v>0.1</v>
      </c>
      <c r="I408" s="81"/>
      <c r="J408" s="81" t="str">
        <f>var!AD$2</f>
        <v>Density cube</v>
      </c>
      <c r="K408" s="81"/>
      <c r="L408" s="12"/>
      <c r="M408" s="81" t="str">
        <f>var!AF$2</f>
        <v>Stripes</v>
      </c>
      <c r="N408" s="6">
        <v>325</v>
      </c>
      <c r="O408" s="6">
        <v>1400</v>
      </c>
      <c r="P408" s="12"/>
      <c r="Q408" s="6">
        <v>0.1</v>
      </c>
      <c r="R408" s="6">
        <v>110</v>
      </c>
      <c r="S408" s="6">
        <v>5</v>
      </c>
      <c r="T408" s="6">
        <v>1</v>
      </c>
      <c r="U408" s="6">
        <v>79</v>
      </c>
      <c r="V408" s="6">
        <v>0.1</v>
      </c>
      <c r="W408" s="6">
        <v>80</v>
      </c>
      <c r="X408" s="6">
        <v>0.05</v>
      </c>
      <c r="Y408" s="12"/>
      <c r="Z408" s="12"/>
      <c r="AA408" s="12"/>
      <c r="AB408" s="12"/>
      <c r="AC408" s="12"/>
      <c r="AD408" s="12"/>
      <c r="AE408" s="12">
        <v>1.732</v>
      </c>
      <c r="AF408" s="12"/>
      <c r="AG408" s="6"/>
      <c r="AH408" s="81">
        <f t="shared" si="14"/>
        <v>30.240000000000002</v>
      </c>
      <c r="AI408" s="81">
        <f t="shared" si="15"/>
        <v>38.69047619047619</v>
      </c>
      <c r="AJ408" s="12"/>
      <c r="AK408" s="6">
        <f>100-Tabelle1[[#This Row],[Porositaet Flaeche Bionic polished]]</f>
        <v>98.268000000000001</v>
      </c>
      <c r="AL408" s="28" t="str" cm="1">
        <f t="array" aca="1" ref="AL408" ca="1">IF(INDIRECT(ADDRESS(3+AM408,2,,,"var"))&lt;&gt;"Name of powder",INDIRECT(ADDRESS(3+AM408,2,,,"var")),NULL)</f>
        <v>AlMgty80</v>
      </c>
      <c r="AM408" s="17">
        <v>2</v>
      </c>
      <c r="AN408" s="12">
        <v>4</v>
      </c>
      <c r="AO408" s="61" cm="1">
        <f t="array" aca="1" ref="AO408" ca="1">IF(INDIRECT(ADDRESS(3+$AM408,3,,,"var"))&lt;&gt;"&lt;=&gt;",INDIRECT(ADDRESS(3+$AM408,3,,,"var")),NULL)</f>
        <v>0</v>
      </c>
      <c r="AP408" s="61" cm="1">
        <f t="array" aca="1" ref="AP408" ca="1">IF(INDIRECT(ADDRESS(3+$AM408,4,,,"var"))&lt;&gt;"Si",INDIRECT(ADDRESS(3+$AM408,4,,,"var")),NULL)</f>
        <v>0.09</v>
      </c>
      <c r="AQ408" s="61" t="str" cm="1">
        <f t="array" aca="1" ref="AQ408" ca="1">IF(INDIRECT(ADDRESS(3+$AM408,5,,,"var"))&lt;&gt;"&lt;=&gt;",INDIRECT(ADDRESS(3+$AM408,5,,,"var")),NULL)</f>
        <v>&lt;</v>
      </c>
      <c r="AR408" s="61" cm="1">
        <f t="array" aca="1" ref="AR408" ca="1">IF(INDIRECT(ADDRESS(3+$AM408,6,,,"var"))&lt;&gt;"Fe",INDIRECT(ADDRESS(3+$AM408,6,,,"var")),NULL)</f>
        <v>0.01</v>
      </c>
      <c r="AS408" s="61" t="str" cm="1">
        <f t="array" aca="1" ref="AS408" ca="1">IF(INDIRECT(ADDRESS(3+$AM408,7,,,"var"))&lt;&gt;"&lt;=&gt;",INDIRECT(ADDRESS(3+$AM408,7,,,"var")),NULL)</f>
        <v>&lt;</v>
      </c>
      <c r="AT408" s="61" cm="1">
        <f t="array" aca="1" ref="AT408" ca="1">IF(INDIRECT(ADDRESS(3+$AM408,8,,,"var"))&lt;&gt;"Cu",INDIRECT(ADDRESS(3+$AM408,8,,,"var")),NULL)</f>
        <v>0.01</v>
      </c>
      <c r="AU408" s="61" t="str" cm="1">
        <f t="array" aca="1" ref="AU408" ca="1">IF(INDIRECT(ADDRESS(3+$AM408,9,,,"var"))&lt;&gt;"&lt;=&gt;",INDIRECT(ADDRESS(3+$AM408,9,,,"var")),NULL)</f>
        <v>&lt;</v>
      </c>
      <c r="AV408" s="61" cm="1">
        <f t="array" aca="1" ref="AV408" ca="1">IF(INDIRECT(ADDRESS(3+$AM408,10,,,"var"))&lt;&gt;"Mn",INDIRECT(ADDRESS(3+$AM408,10,,,"var")),NULL)</f>
        <v>0.01</v>
      </c>
      <c r="AW408" s="61" cm="1">
        <f t="array" aca="1" ref="AW408" ca="1">IF(INDIRECT(ADDRESS(3+$AM408,11,,,"var"))&lt;&gt;"&lt;=&gt;",INDIRECT(ADDRESS(3+$AM408,11,,,"var")),NULL)</f>
        <v>0</v>
      </c>
      <c r="AX408" s="61" cm="1">
        <f t="array" aca="1" ref="AX408" ca="1">IF(INDIRECT(ADDRESS(3+$AM408,12,,,"var"))&lt;&gt;"Mg",INDIRECT(ADDRESS(3+$AM408,12,,,"var")),NULL)</f>
        <v>9.1999999999999993</v>
      </c>
      <c r="AY408" s="61" cm="1">
        <f t="array" aca="1" ref="AY408" ca="1">IF(INDIRECT(ADDRESS(3+$AM408,13,,,"var"))&lt;&gt;"&lt;=&gt;",INDIRECT(ADDRESS(3+$AM408,13,,,"var")),NULL)</f>
        <v>0</v>
      </c>
      <c r="AZ408" s="61" cm="1">
        <f t="array" aca="1" ref="AZ408" ca="1">IF(INDIRECT(ADDRESS(3+$AM408,14,,,"var"))&lt;&gt;"Be",INDIRECT(ADDRESS(3+$AM408,14,,,"var")),NULL)</f>
        <v>6.0000000000000001E-3</v>
      </c>
      <c r="BA408" s="61" cm="1">
        <f t="array" aca="1" ref="BA408" ca="1">IF(INDIRECT(ADDRESS(3+$AM408,15,,,"var"))&lt;&gt;"&lt;=&gt;",INDIRECT(ADDRESS(3+$AM408,15,,,"var")),NULL)</f>
        <v>0</v>
      </c>
      <c r="BB408" s="61" cm="1">
        <f t="array" aca="1" ref="BB408" ca="1">IF(INDIRECT(ADDRESS(3+$AM408,16,,,"var"))&lt;&gt;"Zn",INDIRECT(ADDRESS(3+$AM408,16,,,"var")),NULL)</f>
        <v>0.01</v>
      </c>
      <c r="BC408" s="61" cm="1">
        <f t="array" aca="1" ref="BC408" ca="1">IF(INDIRECT(ADDRESS(3+$AM408,17,,,"var"))&lt;&gt;"&lt;=&gt;",INDIRECT(ADDRESS(3+$AM408,17,,,"var")),NULL)</f>
        <v>0</v>
      </c>
      <c r="BD408" s="61" cm="1">
        <f t="array" aca="1" ref="BD408" ca="1">IF(INDIRECT(ADDRESS(3+$AM408,18,,,"var"))&lt;&gt;"Ti",INDIRECT(ADDRESS(3+$AM408,18,,,"var")),NULL)</f>
        <v>0.05</v>
      </c>
      <c r="BE408" s="64" cm="1">
        <f t="array" aca="1" ref="BE408" ca="1">IF(INDIRECT(ADDRESS(3+$AM408,19,,,"var"))&lt;&gt;"D10",INDIRECT(ADDRESS(3+$AM408,19,,,"var")),NULL)</f>
        <v>29.1</v>
      </c>
      <c r="BF408" s="64" cm="1">
        <f t="array" aca="1" ref="BF408" ca="1">IF(INDIRECT(ADDRESS(3+$AM408,20,,,"var"))&lt;&gt;"D50",INDIRECT(ADDRESS(3+$AM408,20,,,"var")),NULL)</f>
        <v>47</v>
      </c>
      <c r="BG408" s="64" cm="1">
        <f t="array" aca="1" ref="BG408" ca="1">IF(INDIRECT(ADDRESS(3+$AM408,21,,,"var"))&lt;&gt;"D90",INDIRECT(ADDRESS(3+$AM408,21,,,"var")),NULL)</f>
        <v>74.5</v>
      </c>
      <c r="BH408" s="64" cm="1">
        <f t="array" aca="1" ref="BH408" ca="1">IF(INDIRECT(ADDRESS(3+$AM408,22,,,"var"))&lt;&gt;"Carney Funnel (s/50g)",INDIRECT(ADDRESS(3+$AM408,22,,,"var")),NULL)</f>
        <v>16</v>
      </c>
      <c r="BI408" s="64" cm="1">
        <f t="array" aca="1" ref="BI408" ca="1">IF(INDIRECT(ADDRESS(3+$AM408,23,,,"var"))&lt;&gt;"Schuttdichte",INDIRECT(ADDRESS(3+$AM408,23,,,"var")),NULL)</f>
        <v>1.28</v>
      </c>
      <c r="BJ408" s="64" cm="1">
        <f t="array" aca="1" ref="BJ408" ca="1">IF(INDIRECT(ADDRESS(3+$AM408,24,,,"var"))&lt;&gt;"Klopfdichte",INDIRECT(ADDRESS(3+$AM408,24,,,"var")),NULL)</f>
        <v>1.61</v>
      </c>
      <c r="BK408" s="81" t="s">
        <v>108</v>
      </c>
      <c r="BM408" s="81"/>
      <c r="BO408"/>
    </row>
    <row r="409" spans="1:67">
      <c r="A409" s="6">
        <v>5</v>
      </c>
      <c r="B409" s="81">
        <v>36</v>
      </c>
      <c r="C409" s="81" t="str">
        <f>var!Z$3</f>
        <v>Concept Laser m2</v>
      </c>
      <c r="D409" s="81" t="str">
        <f>var!AG$3</f>
        <v>Concept Laser parameter dev.</v>
      </c>
      <c r="E409" s="6">
        <v>325</v>
      </c>
      <c r="F409" s="6">
        <v>1400</v>
      </c>
      <c r="G409" s="6">
        <v>60</v>
      </c>
      <c r="H409" s="6">
        <v>0.1</v>
      </c>
      <c r="I409" s="81"/>
      <c r="J409" s="81" t="str">
        <f>var!AD$2</f>
        <v>Density cube</v>
      </c>
      <c r="L409" s="12"/>
      <c r="M409" s="28" t="str">
        <f>var!AF$2</f>
        <v>Stripes</v>
      </c>
      <c r="N409" s="6">
        <v>325</v>
      </c>
      <c r="O409" s="6">
        <v>1400</v>
      </c>
      <c r="P409" s="12"/>
      <c r="Q409" s="6">
        <v>0.1</v>
      </c>
      <c r="R409" s="6">
        <v>110</v>
      </c>
      <c r="S409" s="6">
        <v>5</v>
      </c>
      <c r="T409" s="6">
        <v>1</v>
      </c>
      <c r="U409" s="6">
        <v>79</v>
      </c>
      <c r="V409" s="6">
        <v>0.1</v>
      </c>
      <c r="W409" s="6">
        <v>80</v>
      </c>
      <c r="X409" s="6">
        <v>0.03</v>
      </c>
      <c r="Y409" s="12"/>
      <c r="Z409" s="12"/>
      <c r="AA409" s="12"/>
      <c r="AB409" s="12"/>
      <c r="AC409" s="12"/>
      <c r="AD409" s="12"/>
      <c r="AE409" s="12">
        <v>1.6639999999999999</v>
      </c>
      <c r="AF409" s="12"/>
      <c r="AG409" s="6"/>
      <c r="AH409" s="23">
        <f t="shared" si="14"/>
        <v>30.240000000000002</v>
      </c>
      <c r="AI409" s="23">
        <f t="shared" si="15"/>
        <v>38.69047619047619</v>
      </c>
      <c r="AJ409" s="12"/>
      <c r="AK409" s="6">
        <f>100-Tabelle1[[#This Row],[Porositaet Flaeche Bionic polished]]</f>
        <v>98.335999999999999</v>
      </c>
      <c r="AL409" s="28" t="str" cm="1">
        <f t="array" aca="1" ref="AL409" ca="1">IF(INDIRECT(ADDRESS(3+AM409,2,,,"var"))&lt;&gt;"Name of powder",INDIRECT(ADDRESS(3+AM409,2,,,"var")),NULL)</f>
        <v>AlMgty80</v>
      </c>
      <c r="AM409" s="17">
        <v>2</v>
      </c>
      <c r="AN409" s="12">
        <v>4</v>
      </c>
      <c r="AO409" s="61" cm="1">
        <f t="array" aca="1" ref="AO409" ca="1">IF(INDIRECT(ADDRESS(3+$AM409,3,,,"var"))&lt;&gt;"&lt;=&gt;",INDIRECT(ADDRESS(3+$AM409,3,,,"var")),NULL)</f>
        <v>0</v>
      </c>
      <c r="AP409" s="61" cm="1">
        <f t="array" aca="1" ref="AP409" ca="1">IF(INDIRECT(ADDRESS(3+$AM409,4,,,"var"))&lt;&gt;"Si",INDIRECT(ADDRESS(3+$AM409,4,,,"var")),NULL)</f>
        <v>0.09</v>
      </c>
      <c r="AQ409" s="61" t="str" cm="1">
        <f t="array" aca="1" ref="AQ409" ca="1">IF(INDIRECT(ADDRESS(3+$AM409,5,,,"var"))&lt;&gt;"&lt;=&gt;",INDIRECT(ADDRESS(3+$AM409,5,,,"var")),NULL)</f>
        <v>&lt;</v>
      </c>
      <c r="AR409" s="61" cm="1">
        <f t="array" aca="1" ref="AR409" ca="1">IF(INDIRECT(ADDRESS(3+$AM409,6,,,"var"))&lt;&gt;"Fe",INDIRECT(ADDRESS(3+$AM409,6,,,"var")),NULL)</f>
        <v>0.01</v>
      </c>
      <c r="AS409" s="61" t="str" cm="1">
        <f t="array" aca="1" ref="AS409" ca="1">IF(INDIRECT(ADDRESS(3+$AM409,7,,,"var"))&lt;&gt;"&lt;=&gt;",INDIRECT(ADDRESS(3+$AM409,7,,,"var")),NULL)</f>
        <v>&lt;</v>
      </c>
      <c r="AT409" s="61" cm="1">
        <f t="array" aca="1" ref="AT409" ca="1">IF(INDIRECT(ADDRESS(3+$AM409,8,,,"var"))&lt;&gt;"Cu",INDIRECT(ADDRESS(3+$AM409,8,,,"var")),NULL)</f>
        <v>0.01</v>
      </c>
      <c r="AU409" s="61" t="str" cm="1">
        <f t="array" aca="1" ref="AU409" ca="1">IF(INDIRECT(ADDRESS(3+$AM409,9,,,"var"))&lt;&gt;"&lt;=&gt;",INDIRECT(ADDRESS(3+$AM409,9,,,"var")),NULL)</f>
        <v>&lt;</v>
      </c>
      <c r="AV409" s="61" cm="1">
        <f t="array" aca="1" ref="AV409" ca="1">IF(INDIRECT(ADDRESS(3+$AM409,10,,,"var"))&lt;&gt;"Mn",INDIRECT(ADDRESS(3+$AM409,10,,,"var")),NULL)</f>
        <v>0.01</v>
      </c>
      <c r="AW409" s="61" cm="1">
        <f t="array" aca="1" ref="AW409" ca="1">IF(INDIRECT(ADDRESS(3+$AM409,11,,,"var"))&lt;&gt;"&lt;=&gt;",INDIRECT(ADDRESS(3+$AM409,11,,,"var")),NULL)</f>
        <v>0</v>
      </c>
      <c r="AX409" s="61" cm="1">
        <f t="array" aca="1" ref="AX409" ca="1">IF(INDIRECT(ADDRESS(3+$AM409,12,,,"var"))&lt;&gt;"Mg",INDIRECT(ADDRESS(3+$AM409,12,,,"var")),NULL)</f>
        <v>9.1999999999999993</v>
      </c>
      <c r="AY409" s="61" cm="1">
        <f t="array" aca="1" ref="AY409" ca="1">IF(INDIRECT(ADDRESS(3+$AM409,13,,,"var"))&lt;&gt;"&lt;=&gt;",INDIRECT(ADDRESS(3+$AM409,13,,,"var")),NULL)</f>
        <v>0</v>
      </c>
      <c r="AZ409" s="61" cm="1">
        <f t="array" aca="1" ref="AZ409" ca="1">IF(INDIRECT(ADDRESS(3+$AM409,14,,,"var"))&lt;&gt;"Be",INDIRECT(ADDRESS(3+$AM409,14,,,"var")),NULL)</f>
        <v>6.0000000000000001E-3</v>
      </c>
      <c r="BA409" s="61" cm="1">
        <f t="array" aca="1" ref="BA409" ca="1">IF(INDIRECT(ADDRESS(3+$AM409,15,,,"var"))&lt;&gt;"&lt;=&gt;",INDIRECT(ADDRESS(3+$AM409,15,,,"var")),NULL)</f>
        <v>0</v>
      </c>
      <c r="BB409" s="61" cm="1">
        <f t="array" aca="1" ref="BB409" ca="1">IF(INDIRECT(ADDRESS(3+$AM409,16,,,"var"))&lt;&gt;"Zn",INDIRECT(ADDRESS(3+$AM409,16,,,"var")),NULL)</f>
        <v>0.01</v>
      </c>
      <c r="BC409" s="61" cm="1">
        <f t="array" aca="1" ref="BC409" ca="1">IF(INDIRECT(ADDRESS(3+$AM409,17,,,"var"))&lt;&gt;"&lt;=&gt;",INDIRECT(ADDRESS(3+$AM409,17,,,"var")),NULL)</f>
        <v>0</v>
      </c>
      <c r="BD409" s="61" cm="1">
        <f t="array" aca="1" ref="BD409" ca="1">IF(INDIRECT(ADDRESS(3+$AM409,18,,,"var"))&lt;&gt;"Ti",INDIRECT(ADDRESS(3+$AM409,18,,,"var")),NULL)</f>
        <v>0.05</v>
      </c>
      <c r="BE409" s="64" cm="1">
        <f t="array" aca="1" ref="BE409" ca="1">IF(INDIRECT(ADDRESS(3+$AM409,19,,,"var"))&lt;&gt;"D10",INDIRECT(ADDRESS(3+$AM409,19,,,"var")),NULL)</f>
        <v>29.1</v>
      </c>
      <c r="BF409" s="64" cm="1">
        <f t="array" aca="1" ref="BF409" ca="1">IF(INDIRECT(ADDRESS(3+$AM409,20,,,"var"))&lt;&gt;"D50",INDIRECT(ADDRESS(3+$AM409,20,,,"var")),NULL)</f>
        <v>47</v>
      </c>
      <c r="BG409" s="64" cm="1">
        <f t="array" aca="1" ref="BG409" ca="1">IF(INDIRECT(ADDRESS(3+$AM409,21,,,"var"))&lt;&gt;"D90",INDIRECT(ADDRESS(3+$AM409,21,,,"var")),NULL)</f>
        <v>74.5</v>
      </c>
      <c r="BH409" s="64" cm="1">
        <f t="array" aca="1" ref="BH409" ca="1">IF(INDIRECT(ADDRESS(3+$AM409,22,,,"var"))&lt;&gt;"Carney Funnel (s/50g)",INDIRECT(ADDRESS(3+$AM409,22,,,"var")),NULL)</f>
        <v>16</v>
      </c>
      <c r="BI409" s="64" cm="1">
        <f t="array" aca="1" ref="BI409" ca="1">IF(INDIRECT(ADDRESS(3+$AM409,23,,,"var"))&lt;&gt;"Schuttdichte",INDIRECT(ADDRESS(3+$AM409,23,,,"var")),NULL)</f>
        <v>1.28</v>
      </c>
      <c r="BJ409" s="64" cm="1">
        <f t="array" aca="1" ref="BJ409" ca="1">IF(INDIRECT(ADDRESS(3+$AM409,24,,,"var"))&lt;&gt;"Klopfdichte",INDIRECT(ADDRESS(3+$AM409,24,,,"var")),NULL)</f>
        <v>1.61</v>
      </c>
      <c r="BK409" s="81" t="s">
        <v>108</v>
      </c>
      <c r="BM409" s="81"/>
      <c r="BO409"/>
    </row>
    <row r="410" spans="1:67">
      <c r="A410" s="6">
        <v>6</v>
      </c>
      <c r="B410" s="81">
        <v>1</v>
      </c>
      <c r="C410" s="81" t="str">
        <f>var!Z$3</f>
        <v>Concept Laser m2</v>
      </c>
      <c r="D410" s="81" t="str">
        <f>var!AG$3</f>
        <v>Concept Laser parameter dev.</v>
      </c>
      <c r="E410" s="6">
        <v>350</v>
      </c>
      <c r="F410" s="6">
        <v>1400</v>
      </c>
      <c r="G410" s="6">
        <v>60</v>
      </c>
      <c r="H410" s="6">
        <v>0.16</v>
      </c>
      <c r="I410" s="81"/>
      <c r="J410" s="81" t="str">
        <f>var!AD$2</f>
        <v>Density cube</v>
      </c>
      <c r="K410" s="36"/>
      <c r="L410" s="12"/>
      <c r="M410" s="81" t="str">
        <f>var!AF$2</f>
        <v>Stripes</v>
      </c>
      <c r="N410" s="6">
        <v>350</v>
      </c>
      <c r="O410" s="6">
        <v>1400</v>
      </c>
      <c r="P410" s="12"/>
      <c r="Q410" s="6">
        <v>0.1</v>
      </c>
      <c r="R410" s="6">
        <v>130</v>
      </c>
      <c r="S410" s="6">
        <v>5</v>
      </c>
      <c r="T410" s="6">
        <v>1</v>
      </c>
      <c r="U410" s="6">
        <v>79</v>
      </c>
      <c r="V410" s="6">
        <v>0.1</v>
      </c>
      <c r="W410" s="6">
        <v>80</v>
      </c>
      <c r="X410" s="6">
        <v>0.09</v>
      </c>
      <c r="Y410" s="12"/>
      <c r="Z410" s="12"/>
      <c r="AA410" s="12"/>
      <c r="AB410" s="12"/>
      <c r="AC410" s="12"/>
      <c r="AD410" s="12"/>
      <c r="AE410" s="12">
        <v>1.9239999999999999</v>
      </c>
      <c r="AF410" s="12"/>
      <c r="AG410" s="6"/>
      <c r="AH410" s="81">
        <f t="shared" si="14"/>
        <v>48.384</v>
      </c>
      <c r="AI410" s="81">
        <f t="shared" si="15"/>
        <v>26.041666666666668</v>
      </c>
      <c r="AJ410" s="12"/>
      <c r="AK410" s="6">
        <f>100-Tabelle1[[#This Row],[Porositaet Flaeche Bionic polished]]</f>
        <v>98.075999999999993</v>
      </c>
      <c r="AL410" s="28" t="str" cm="1">
        <f t="array" aca="1" ref="AL410" ca="1">IF(INDIRECT(ADDRESS(3+AM410,2,,,"var"))&lt;&gt;"Name of powder",INDIRECT(ADDRESS(3+AM410,2,,,"var")),NULL)</f>
        <v>AlMgty80</v>
      </c>
      <c r="AM410" s="81">
        <v>20</v>
      </c>
      <c r="AN410" s="12">
        <v>0</v>
      </c>
      <c r="AO410" s="61" cm="1">
        <f t="array" aca="1" ref="AO410" ca="1">IF(INDIRECT(ADDRESS(3+$AM410,3,,,"var"))&lt;&gt;"&lt;=&gt;",INDIRECT(ADDRESS(3+$AM410,3,,,"var")),NULL)</f>
        <v>0</v>
      </c>
      <c r="AP410" s="61" cm="1">
        <f t="array" aca="1" ref="AP410" ca="1">IF(INDIRECT(ADDRESS(3+$AM410,4,,,"var"))&lt;&gt;"Si",INDIRECT(ADDRESS(3+$AM410,4,,,"var")),NULL)</f>
        <v>0.05</v>
      </c>
      <c r="AQ410" s="61" cm="1">
        <f t="array" aca="1" ref="AQ410" ca="1">IF(INDIRECT(ADDRESS(3+$AM410,5,,,"var"))&lt;&gt;"&lt;=&gt;",INDIRECT(ADDRESS(3+$AM410,5,,,"var")),NULL)</f>
        <v>0</v>
      </c>
      <c r="AR410" s="61" cm="1">
        <f t="array" aca="1" ref="AR410" ca="1">IF(INDIRECT(ADDRESS(3+$AM410,6,,,"var"))&lt;&gt;"Fe",INDIRECT(ADDRESS(3+$AM410,6,,,"var")),NULL)</f>
        <v>7.0000000000000007E-2</v>
      </c>
      <c r="AS410" s="61" cm="1">
        <f t="array" aca="1" ref="AS410" ca="1">IF(INDIRECT(ADDRESS(3+$AM410,7,,,"var"))&lt;&gt;"&lt;=&gt;",INDIRECT(ADDRESS(3+$AM410,7,,,"var")),NULL)</f>
        <v>0</v>
      </c>
      <c r="AT410" s="61" cm="1">
        <f t="array" aca="1" ref="AT410" ca="1">IF(INDIRECT(ADDRESS(3+$AM410,8,,,"var"))&lt;&gt;"Cu",INDIRECT(ADDRESS(3+$AM410,8,,,"var")),NULL)</f>
        <v>0.01</v>
      </c>
      <c r="AU410" s="61" cm="1">
        <f t="array" aca="1" ref="AU410" ca="1">IF(INDIRECT(ADDRESS(3+$AM410,9,,,"var"))&lt;&gt;"&lt;=&gt;",INDIRECT(ADDRESS(3+$AM410,9,,,"var")),NULL)</f>
        <v>0</v>
      </c>
      <c r="AV410" s="61" cm="1">
        <f t="array" aca="1" ref="AV410" ca="1">IF(INDIRECT(ADDRESS(3+$AM410,10,,,"var"))&lt;&gt;"Mn",INDIRECT(ADDRESS(3+$AM410,10,,,"var")),NULL)</f>
        <v>0.01</v>
      </c>
      <c r="AW410" s="61" cm="1">
        <f t="array" aca="1" ref="AW410" ca="1">IF(INDIRECT(ADDRESS(3+$AM410,11,,,"var"))&lt;&gt;"&lt;=&gt;",INDIRECT(ADDRESS(3+$AM410,11,,,"var")),NULL)</f>
        <v>0</v>
      </c>
      <c r="AX410" s="61" cm="1">
        <f t="array" aca="1" ref="AX410" ca="1">IF(INDIRECT(ADDRESS(3+$AM410,12,,,"var"))&lt;&gt;"Mg",INDIRECT(ADDRESS(3+$AM410,12,,,"var")),NULL)</f>
        <v>11</v>
      </c>
      <c r="AY410" s="61" cm="1">
        <f t="array" aca="1" ref="AY410" ca="1">IF(INDIRECT(ADDRESS(3+$AM410,13,,,"var"))&lt;&gt;"&lt;=&gt;",INDIRECT(ADDRESS(3+$AM410,13,,,"var")),NULL)</f>
        <v>0</v>
      </c>
      <c r="AZ410" s="61" cm="1">
        <f t="array" aca="1" ref="AZ410" ca="1">IF(INDIRECT(ADDRESS(3+$AM410,14,,,"var"))&lt;&gt;"Be",INDIRECT(ADDRESS(3+$AM410,14,,,"var")),NULL)</f>
        <v>1.35E-2</v>
      </c>
      <c r="BA410" s="61" t="str" cm="1">
        <f t="array" aca="1" ref="BA410" ca="1">IF(INDIRECT(ADDRESS(3+$AM410,15,,,"var"))&lt;&gt;"&lt;=&gt;",INDIRECT(ADDRESS(3+$AM410,15,,,"var")),NULL)</f>
        <v>&lt;</v>
      </c>
      <c r="BB410" s="61" cm="1">
        <f t="array" aca="1" ref="BB410" ca="1">IF(INDIRECT(ADDRESS(3+$AM410,16,,,"var"))&lt;&gt;"Zn",INDIRECT(ADDRESS(3+$AM410,16,,,"var")),NULL)</f>
        <v>0.01</v>
      </c>
      <c r="BC410" s="61" cm="1">
        <f t="array" aca="1" ref="BC410" ca="1">IF(INDIRECT(ADDRESS(3+$AM410,17,,,"var"))&lt;&gt;"&lt;=&gt;",INDIRECT(ADDRESS(3+$AM410,17,,,"var")),NULL)</f>
        <v>0</v>
      </c>
      <c r="BD410" s="61" cm="1">
        <f t="array" aca="1" ref="BD410" ca="1">IF(INDIRECT(ADDRESS(3+$AM410,18,,,"var"))&lt;&gt;"Ti",INDIRECT(ADDRESS(3+$AM410,18,,,"var")),NULL)</f>
        <v>0.09</v>
      </c>
      <c r="BE410" s="64" cm="1">
        <f t="array" aca="1" ref="BE410" ca="1">IF(INDIRECT(ADDRESS(3+$AM410,19,,,"var"))&lt;&gt;"D10",INDIRECT(ADDRESS(3+$AM410,19,,,"var")),NULL)</f>
        <v>28.5</v>
      </c>
      <c r="BF410" s="64" cm="1">
        <f t="array" aca="1" ref="BF410" ca="1">IF(INDIRECT(ADDRESS(3+$AM410,20,,,"var"))&lt;&gt;"D50",INDIRECT(ADDRESS(3+$AM410,20,,,"var")),NULL)</f>
        <v>46.3</v>
      </c>
      <c r="BG410" s="64" cm="1">
        <f t="array" aca="1" ref="BG410" ca="1">IF(INDIRECT(ADDRESS(3+$AM410,21,,,"var"))&lt;&gt;"D90",INDIRECT(ADDRESS(3+$AM410,21,,,"var")),NULL)</f>
        <v>74</v>
      </c>
      <c r="BH410" s="64" cm="1">
        <f t="array" aca="1" ref="BH410" ca="1">IF(INDIRECT(ADDRESS(3+$AM410,22,,,"var"))&lt;&gt;"Carney Funnel (s/50g)",INDIRECT(ADDRESS(3+$AM410,22,,,"var")),NULL)</f>
        <v>16</v>
      </c>
      <c r="BI410" s="64" cm="1">
        <f t="array" aca="1" ref="BI410" ca="1">IF(INDIRECT(ADDRESS(3+$AM410,23,,,"var"))&lt;&gt;"Schuttdichte",INDIRECT(ADDRESS(3+$AM410,23,,,"var")),NULL)</f>
        <v>1.22</v>
      </c>
      <c r="BJ410" s="64" cm="1">
        <f t="array" aca="1" ref="BJ410" ca="1">IF(INDIRECT(ADDRESS(3+$AM410,24,,,"var"))&lt;&gt;"Klopfdichte",INDIRECT(ADDRESS(3+$AM410,24,,,"var")),NULL)</f>
        <v>1.54</v>
      </c>
      <c r="BK410" s="81" t="s">
        <v>108</v>
      </c>
      <c r="BL410" t="str">
        <f>var!AB$3</f>
        <v>explore productivty</v>
      </c>
      <c r="BM410" s="65"/>
      <c r="BO410"/>
    </row>
    <row r="411" spans="1:67">
      <c r="A411" s="6">
        <v>6</v>
      </c>
      <c r="B411" s="81">
        <v>2</v>
      </c>
      <c r="C411" s="81" t="str">
        <f>var!Z$3</f>
        <v>Concept Laser m2</v>
      </c>
      <c r="D411" s="81" t="str">
        <f>var!AG$3</f>
        <v>Concept Laser parameter dev.</v>
      </c>
      <c r="E411" s="6">
        <v>350</v>
      </c>
      <c r="F411" s="6">
        <v>1200</v>
      </c>
      <c r="G411" s="6">
        <v>60</v>
      </c>
      <c r="H411" s="6">
        <v>0.16</v>
      </c>
      <c r="I411" s="81"/>
      <c r="J411" s="81" t="str">
        <f>var!AD$2</f>
        <v>Density cube</v>
      </c>
      <c r="K411" s="36"/>
      <c r="L411" s="12"/>
      <c r="M411" s="81" t="str">
        <f>var!AF$2</f>
        <v>Stripes</v>
      </c>
      <c r="N411" s="6">
        <v>350</v>
      </c>
      <c r="O411" s="6">
        <v>1200</v>
      </c>
      <c r="P411" s="12"/>
      <c r="Q411" s="6">
        <v>0.1</v>
      </c>
      <c r="R411" s="6">
        <v>130</v>
      </c>
      <c r="S411" s="6">
        <v>5</v>
      </c>
      <c r="T411" s="6">
        <v>1</v>
      </c>
      <c r="U411" s="6">
        <v>79</v>
      </c>
      <c r="V411" s="6">
        <v>0.1</v>
      </c>
      <c r="W411" s="6">
        <v>80</v>
      </c>
      <c r="X411" s="6">
        <v>0.09</v>
      </c>
      <c r="Y411" s="12"/>
      <c r="Z411" s="12"/>
      <c r="AA411" s="12"/>
      <c r="AB411" s="12"/>
      <c r="AC411" s="12"/>
      <c r="AD411" s="12"/>
      <c r="AE411" s="12">
        <v>0.66600000000000004</v>
      </c>
      <c r="AF411" s="12"/>
      <c r="AG411" s="6"/>
      <c r="AH411" s="81">
        <f t="shared" si="14"/>
        <v>41.472000000000001</v>
      </c>
      <c r="AI411" s="81">
        <f t="shared" si="15"/>
        <v>30.381944444444446</v>
      </c>
      <c r="AJ411" s="12"/>
      <c r="AK411" s="6">
        <f>100-Tabelle1[[#This Row],[Porositaet Flaeche Bionic polished]]</f>
        <v>99.334000000000003</v>
      </c>
      <c r="AL411" s="28" t="str" cm="1">
        <f t="array" aca="1" ref="AL411" ca="1">IF(INDIRECT(ADDRESS(3+AM411,2,,,"var"))&lt;&gt;"Name of powder",INDIRECT(ADDRESS(3+AM411,2,,,"var")),NULL)</f>
        <v>AlMgty80</v>
      </c>
      <c r="AM411" s="81">
        <v>20</v>
      </c>
      <c r="AN411" s="12">
        <v>0</v>
      </c>
      <c r="AO411" s="61" cm="1">
        <f t="array" aca="1" ref="AO411" ca="1">IF(INDIRECT(ADDRESS(3+$AM411,3,,,"var"))&lt;&gt;"&lt;=&gt;",INDIRECT(ADDRESS(3+$AM411,3,,,"var")),NULL)</f>
        <v>0</v>
      </c>
      <c r="AP411" s="61" cm="1">
        <f t="array" aca="1" ref="AP411" ca="1">IF(INDIRECT(ADDRESS(3+$AM411,4,,,"var"))&lt;&gt;"Si",INDIRECT(ADDRESS(3+$AM411,4,,,"var")),NULL)</f>
        <v>0.05</v>
      </c>
      <c r="AQ411" s="61" cm="1">
        <f t="array" aca="1" ref="AQ411" ca="1">IF(INDIRECT(ADDRESS(3+$AM411,5,,,"var"))&lt;&gt;"&lt;=&gt;",INDIRECT(ADDRESS(3+$AM411,5,,,"var")),NULL)</f>
        <v>0</v>
      </c>
      <c r="AR411" s="61" cm="1">
        <f t="array" aca="1" ref="AR411" ca="1">IF(INDIRECT(ADDRESS(3+$AM411,6,,,"var"))&lt;&gt;"Fe",INDIRECT(ADDRESS(3+$AM411,6,,,"var")),NULL)</f>
        <v>7.0000000000000007E-2</v>
      </c>
      <c r="AS411" s="61" cm="1">
        <f t="array" aca="1" ref="AS411" ca="1">IF(INDIRECT(ADDRESS(3+$AM411,7,,,"var"))&lt;&gt;"&lt;=&gt;",INDIRECT(ADDRESS(3+$AM411,7,,,"var")),NULL)</f>
        <v>0</v>
      </c>
      <c r="AT411" s="61" cm="1">
        <f t="array" aca="1" ref="AT411" ca="1">IF(INDIRECT(ADDRESS(3+$AM411,8,,,"var"))&lt;&gt;"Cu",INDIRECT(ADDRESS(3+$AM411,8,,,"var")),NULL)</f>
        <v>0.01</v>
      </c>
      <c r="AU411" s="61" cm="1">
        <f t="array" aca="1" ref="AU411" ca="1">IF(INDIRECT(ADDRESS(3+$AM411,9,,,"var"))&lt;&gt;"&lt;=&gt;",INDIRECT(ADDRESS(3+$AM411,9,,,"var")),NULL)</f>
        <v>0</v>
      </c>
      <c r="AV411" s="61" cm="1">
        <f t="array" aca="1" ref="AV411" ca="1">IF(INDIRECT(ADDRESS(3+$AM411,10,,,"var"))&lt;&gt;"Mn",INDIRECT(ADDRESS(3+$AM411,10,,,"var")),NULL)</f>
        <v>0.01</v>
      </c>
      <c r="AW411" s="61" cm="1">
        <f t="array" aca="1" ref="AW411" ca="1">IF(INDIRECT(ADDRESS(3+$AM411,11,,,"var"))&lt;&gt;"&lt;=&gt;",INDIRECT(ADDRESS(3+$AM411,11,,,"var")),NULL)</f>
        <v>0</v>
      </c>
      <c r="AX411" s="61" cm="1">
        <f t="array" aca="1" ref="AX411" ca="1">IF(INDIRECT(ADDRESS(3+$AM411,12,,,"var"))&lt;&gt;"Mg",INDIRECT(ADDRESS(3+$AM411,12,,,"var")),NULL)</f>
        <v>11</v>
      </c>
      <c r="AY411" s="61" cm="1">
        <f t="array" aca="1" ref="AY411" ca="1">IF(INDIRECT(ADDRESS(3+$AM411,13,,,"var"))&lt;&gt;"&lt;=&gt;",INDIRECT(ADDRESS(3+$AM411,13,,,"var")),NULL)</f>
        <v>0</v>
      </c>
      <c r="AZ411" s="61" cm="1">
        <f t="array" aca="1" ref="AZ411" ca="1">IF(INDIRECT(ADDRESS(3+$AM411,14,,,"var"))&lt;&gt;"Be",INDIRECT(ADDRESS(3+$AM411,14,,,"var")),NULL)</f>
        <v>1.35E-2</v>
      </c>
      <c r="BA411" s="61" t="str" cm="1">
        <f t="array" aca="1" ref="BA411" ca="1">IF(INDIRECT(ADDRESS(3+$AM411,15,,,"var"))&lt;&gt;"&lt;=&gt;",INDIRECT(ADDRESS(3+$AM411,15,,,"var")),NULL)</f>
        <v>&lt;</v>
      </c>
      <c r="BB411" s="61" cm="1">
        <f t="array" aca="1" ref="BB411" ca="1">IF(INDIRECT(ADDRESS(3+$AM411,16,,,"var"))&lt;&gt;"Zn",INDIRECT(ADDRESS(3+$AM411,16,,,"var")),NULL)</f>
        <v>0.01</v>
      </c>
      <c r="BC411" s="61" cm="1">
        <f t="array" aca="1" ref="BC411" ca="1">IF(INDIRECT(ADDRESS(3+$AM411,17,,,"var"))&lt;&gt;"&lt;=&gt;",INDIRECT(ADDRESS(3+$AM411,17,,,"var")),NULL)</f>
        <v>0</v>
      </c>
      <c r="BD411" s="61" cm="1">
        <f t="array" aca="1" ref="BD411" ca="1">IF(INDIRECT(ADDRESS(3+$AM411,18,,,"var"))&lt;&gt;"Ti",INDIRECT(ADDRESS(3+$AM411,18,,,"var")),NULL)</f>
        <v>0.09</v>
      </c>
      <c r="BE411" s="64" cm="1">
        <f t="array" aca="1" ref="BE411" ca="1">IF(INDIRECT(ADDRESS(3+$AM411,19,,,"var"))&lt;&gt;"D10",INDIRECT(ADDRESS(3+$AM411,19,,,"var")),NULL)</f>
        <v>28.5</v>
      </c>
      <c r="BF411" s="64" cm="1">
        <f t="array" aca="1" ref="BF411" ca="1">IF(INDIRECT(ADDRESS(3+$AM411,20,,,"var"))&lt;&gt;"D50",INDIRECT(ADDRESS(3+$AM411,20,,,"var")),NULL)</f>
        <v>46.3</v>
      </c>
      <c r="BG411" s="64" cm="1">
        <f t="array" aca="1" ref="BG411" ca="1">IF(INDIRECT(ADDRESS(3+$AM411,21,,,"var"))&lt;&gt;"D90",INDIRECT(ADDRESS(3+$AM411,21,,,"var")),NULL)</f>
        <v>74</v>
      </c>
      <c r="BH411" s="64" cm="1">
        <f t="array" aca="1" ref="BH411" ca="1">IF(INDIRECT(ADDRESS(3+$AM411,22,,,"var"))&lt;&gt;"Carney Funnel (s/50g)",INDIRECT(ADDRESS(3+$AM411,22,,,"var")),NULL)</f>
        <v>16</v>
      </c>
      <c r="BI411" s="64" cm="1">
        <f t="array" aca="1" ref="BI411" ca="1">IF(INDIRECT(ADDRESS(3+$AM411,23,,,"var"))&lt;&gt;"Schuttdichte",INDIRECT(ADDRESS(3+$AM411,23,,,"var")),NULL)</f>
        <v>1.22</v>
      </c>
      <c r="BJ411" s="64" cm="1">
        <f t="array" aca="1" ref="BJ411" ca="1">IF(INDIRECT(ADDRESS(3+$AM411,24,,,"var"))&lt;&gt;"Klopfdichte",INDIRECT(ADDRESS(3+$AM411,24,,,"var")),NULL)</f>
        <v>1.54</v>
      </c>
      <c r="BK411" s="81" t="s">
        <v>108</v>
      </c>
      <c r="BL411" t="str">
        <f>var!AB$3</f>
        <v>explore productivty</v>
      </c>
      <c r="BM411" s="65"/>
      <c r="BO411"/>
    </row>
    <row r="412" spans="1:67">
      <c r="A412" s="6">
        <v>6</v>
      </c>
      <c r="B412" s="81">
        <v>3</v>
      </c>
      <c r="C412" s="81" t="str">
        <f>var!Z$3</f>
        <v>Concept Laser m2</v>
      </c>
      <c r="D412" s="81" t="str">
        <f>var!AG$3</f>
        <v>Concept Laser parameter dev.</v>
      </c>
      <c r="E412" s="6">
        <v>350</v>
      </c>
      <c r="F412" s="6">
        <v>1000</v>
      </c>
      <c r="G412" s="6">
        <v>60</v>
      </c>
      <c r="H412" s="6">
        <v>0.16</v>
      </c>
      <c r="I412" s="81"/>
      <c r="J412" s="81" t="str">
        <f>var!AD$2</f>
        <v>Density cube</v>
      </c>
      <c r="K412" s="36"/>
      <c r="L412" s="12"/>
      <c r="M412" s="28" t="str">
        <f>var!AF$2</f>
        <v>Stripes</v>
      </c>
      <c r="N412" s="6">
        <v>350</v>
      </c>
      <c r="O412" s="6">
        <v>1000</v>
      </c>
      <c r="P412" s="12"/>
      <c r="Q412" s="6">
        <v>0.1</v>
      </c>
      <c r="R412" s="6">
        <v>130</v>
      </c>
      <c r="S412" s="6">
        <v>5</v>
      </c>
      <c r="T412" s="6">
        <v>1</v>
      </c>
      <c r="U412" s="6">
        <v>79</v>
      </c>
      <c r="V412" s="6">
        <v>0.1</v>
      </c>
      <c r="W412" s="6">
        <v>80</v>
      </c>
      <c r="X412" s="6">
        <v>0.09</v>
      </c>
      <c r="Y412" s="12"/>
      <c r="Z412" s="12"/>
      <c r="AA412" s="12"/>
      <c r="AB412" s="12"/>
      <c r="AC412" s="12"/>
      <c r="AD412" s="12"/>
      <c r="AE412" s="12">
        <v>0.73099999999999998</v>
      </c>
      <c r="AF412" s="12"/>
      <c r="AG412" s="6"/>
      <c r="AH412" s="23">
        <f t="shared" si="14"/>
        <v>34.56</v>
      </c>
      <c r="AI412" s="23">
        <f t="shared" si="15"/>
        <v>36.458333333333336</v>
      </c>
      <c r="AJ412" s="12"/>
      <c r="AK412" s="6">
        <f>100-Tabelle1[[#This Row],[Porositaet Flaeche Bionic polished]]</f>
        <v>99.269000000000005</v>
      </c>
      <c r="AL412" s="28" t="str" cm="1">
        <f t="array" aca="1" ref="AL412" ca="1">IF(INDIRECT(ADDRESS(3+AM412,2,,,"var"))&lt;&gt;"Name of powder",INDIRECT(ADDRESS(3+AM412,2,,,"var")),NULL)</f>
        <v>AlMgty80</v>
      </c>
      <c r="AM412" s="81">
        <v>20</v>
      </c>
      <c r="AN412" s="12">
        <v>0</v>
      </c>
      <c r="AO412" s="61" cm="1">
        <f t="array" aca="1" ref="AO412" ca="1">IF(INDIRECT(ADDRESS(3+$AM412,3,,,"var"))&lt;&gt;"&lt;=&gt;",INDIRECT(ADDRESS(3+$AM412,3,,,"var")),NULL)</f>
        <v>0</v>
      </c>
      <c r="AP412" s="61" cm="1">
        <f t="array" aca="1" ref="AP412" ca="1">IF(INDIRECT(ADDRESS(3+$AM412,4,,,"var"))&lt;&gt;"Si",INDIRECT(ADDRESS(3+$AM412,4,,,"var")),NULL)</f>
        <v>0.05</v>
      </c>
      <c r="AQ412" s="61" cm="1">
        <f t="array" aca="1" ref="AQ412" ca="1">IF(INDIRECT(ADDRESS(3+$AM412,5,,,"var"))&lt;&gt;"&lt;=&gt;",INDIRECT(ADDRESS(3+$AM412,5,,,"var")),NULL)</f>
        <v>0</v>
      </c>
      <c r="AR412" s="61" cm="1">
        <f t="array" aca="1" ref="AR412" ca="1">IF(INDIRECT(ADDRESS(3+$AM412,6,,,"var"))&lt;&gt;"Fe",INDIRECT(ADDRESS(3+$AM412,6,,,"var")),NULL)</f>
        <v>7.0000000000000007E-2</v>
      </c>
      <c r="AS412" s="61" cm="1">
        <f t="array" aca="1" ref="AS412" ca="1">IF(INDIRECT(ADDRESS(3+$AM412,7,,,"var"))&lt;&gt;"&lt;=&gt;",INDIRECT(ADDRESS(3+$AM412,7,,,"var")),NULL)</f>
        <v>0</v>
      </c>
      <c r="AT412" s="61" cm="1">
        <f t="array" aca="1" ref="AT412" ca="1">IF(INDIRECT(ADDRESS(3+$AM412,8,,,"var"))&lt;&gt;"Cu",INDIRECT(ADDRESS(3+$AM412,8,,,"var")),NULL)</f>
        <v>0.01</v>
      </c>
      <c r="AU412" s="61" cm="1">
        <f t="array" aca="1" ref="AU412" ca="1">IF(INDIRECT(ADDRESS(3+$AM412,9,,,"var"))&lt;&gt;"&lt;=&gt;",INDIRECT(ADDRESS(3+$AM412,9,,,"var")),NULL)</f>
        <v>0</v>
      </c>
      <c r="AV412" s="61" cm="1">
        <f t="array" aca="1" ref="AV412" ca="1">IF(INDIRECT(ADDRESS(3+$AM412,10,,,"var"))&lt;&gt;"Mn",INDIRECT(ADDRESS(3+$AM412,10,,,"var")),NULL)</f>
        <v>0.01</v>
      </c>
      <c r="AW412" s="61" cm="1">
        <f t="array" aca="1" ref="AW412" ca="1">IF(INDIRECT(ADDRESS(3+$AM412,11,,,"var"))&lt;&gt;"&lt;=&gt;",INDIRECT(ADDRESS(3+$AM412,11,,,"var")),NULL)</f>
        <v>0</v>
      </c>
      <c r="AX412" s="61" cm="1">
        <f t="array" aca="1" ref="AX412" ca="1">IF(INDIRECT(ADDRESS(3+$AM412,12,,,"var"))&lt;&gt;"Mg",INDIRECT(ADDRESS(3+$AM412,12,,,"var")),NULL)</f>
        <v>11</v>
      </c>
      <c r="AY412" s="61" cm="1">
        <f t="array" aca="1" ref="AY412" ca="1">IF(INDIRECT(ADDRESS(3+$AM412,13,,,"var"))&lt;&gt;"&lt;=&gt;",INDIRECT(ADDRESS(3+$AM412,13,,,"var")),NULL)</f>
        <v>0</v>
      </c>
      <c r="AZ412" s="61" cm="1">
        <f t="array" aca="1" ref="AZ412" ca="1">IF(INDIRECT(ADDRESS(3+$AM412,14,,,"var"))&lt;&gt;"Be",INDIRECT(ADDRESS(3+$AM412,14,,,"var")),NULL)</f>
        <v>1.35E-2</v>
      </c>
      <c r="BA412" s="61" t="str" cm="1">
        <f t="array" aca="1" ref="BA412" ca="1">IF(INDIRECT(ADDRESS(3+$AM412,15,,,"var"))&lt;&gt;"&lt;=&gt;",INDIRECT(ADDRESS(3+$AM412,15,,,"var")),NULL)</f>
        <v>&lt;</v>
      </c>
      <c r="BB412" s="61" cm="1">
        <f t="array" aca="1" ref="BB412" ca="1">IF(INDIRECT(ADDRESS(3+$AM412,16,,,"var"))&lt;&gt;"Zn",INDIRECT(ADDRESS(3+$AM412,16,,,"var")),NULL)</f>
        <v>0.01</v>
      </c>
      <c r="BC412" s="61" cm="1">
        <f t="array" aca="1" ref="BC412" ca="1">IF(INDIRECT(ADDRESS(3+$AM412,17,,,"var"))&lt;&gt;"&lt;=&gt;",INDIRECT(ADDRESS(3+$AM412,17,,,"var")),NULL)</f>
        <v>0</v>
      </c>
      <c r="BD412" s="61" cm="1">
        <f t="array" aca="1" ref="BD412" ca="1">IF(INDIRECT(ADDRESS(3+$AM412,18,,,"var"))&lt;&gt;"Ti",INDIRECT(ADDRESS(3+$AM412,18,,,"var")),NULL)</f>
        <v>0.09</v>
      </c>
      <c r="BE412" s="64" cm="1">
        <f t="array" aca="1" ref="BE412" ca="1">IF(INDIRECT(ADDRESS(3+$AM412,19,,,"var"))&lt;&gt;"D10",INDIRECT(ADDRESS(3+$AM412,19,,,"var")),NULL)</f>
        <v>28.5</v>
      </c>
      <c r="BF412" s="64" cm="1">
        <f t="array" aca="1" ref="BF412" ca="1">IF(INDIRECT(ADDRESS(3+$AM412,20,,,"var"))&lt;&gt;"D50",INDIRECT(ADDRESS(3+$AM412,20,,,"var")),NULL)</f>
        <v>46.3</v>
      </c>
      <c r="BG412" s="64" cm="1">
        <f t="array" aca="1" ref="BG412" ca="1">IF(INDIRECT(ADDRESS(3+$AM412,21,,,"var"))&lt;&gt;"D90",INDIRECT(ADDRESS(3+$AM412,21,,,"var")),NULL)</f>
        <v>74</v>
      </c>
      <c r="BH412" s="64" cm="1">
        <f t="array" aca="1" ref="BH412" ca="1">IF(INDIRECT(ADDRESS(3+$AM412,22,,,"var"))&lt;&gt;"Carney Funnel (s/50g)",INDIRECT(ADDRESS(3+$AM412,22,,,"var")),NULL)</f>
        <v>16</v>
      </c>
      <c r="BI412" s="64" cm="1">
        <f t="array" aca="1" ref="BI412" ca="1">IF(INDIRECT(ADDRESS(3+$AM412,23,,,"var"))&lt;&gt;"Schuttdichte",INDIRECT(ADDRESS(3+$AM412,23,,,"var")),NULL)</f>
        <v>1.22</v>
      </c>
      <c r="BJ412" s="64" cm="1">
        <f t="array" aca="1" ref="BJ412" ca="1">IF(INDIRECT(ADDRESS(3+$AM412,24,,,"var"))&lt;&gt;"Klopfdichte",INDIRECT(ADDRESS(3+$AM412,24,,,"var")),NULL)</f>
        <v>1.54</v>
      </c>
      <c r="BK412" s="81" t="s">
        <v>108</v>
      </c>
      <c r="BL412" t="str">
        <f>var!AB$3</f>
        <v>explore productivty</v>
      </c>
      <c r="BM412" s="81"/>
      <c r="BO412"/>
    </row>
    <row r="413" spans="1:67">
      <c r="A413" s="6">
        <v>6</v>
      </c>
      <c r="B413" s="81">
        <v>4</v>
      </c>
      <c r="C413" s="81" t="str">
        <f>var!Z$3</f>
        <v>Concept Laser m2</v>
      </c>
      <c r="D413" s="81" t="str">
        <f>var!AG$3</f>
        <v>Concept Laser parameter dev.</v>
      </c>
      <c r="E413" s="6">
        <v>350</v>
      </c>
      <c r="F413" s="6">
        <v>1400</v>
      </c>
      <c r="G413" s="6">
        <v>60</v>
      </c>
      <c r="H413" s="6">
        <v>0.16</v>
      </c>
      <c r="I413" s="81"/>
      <c r="J413" s="81" t="str">
        <f>var!AD$2</f>
        <v>Density cube</v>
      </c>
      <c r="K413" s="36"/>
      <c r="L413" s="12"/>
      <c r="M413" s="28" t="str">
        <f>var!AF$2</f>
        <v>Stripes</v>
      </c>
      <c r="N413" s="6">
        <v>350</v>
      </c>
      <c r="O413" s="6">
        <v>1400</v>
      </c>
      <c r="P413" s="12"/>
      <c r="Q413" s="6">
        <v>0.1</v>
      </c>
      <c r="R413" s="6">
        <v>150</v>
      </c>
      <c r="S413" s="6">
        <v>5</v>
      </c>
      <c r="T413" s="6">
        <v>1</v>
      </c>
      <c r="U413" s="6">
        <v>79</v>
      </c>
      <c r="V413" s="6">
        <v>0.1</v>
      </c>
      <c r="W413" s="6">
        <v>80</v>
      </c>
      <c r="X413" s="6">
        <v>0.09</v>
      </c>
      <c r="Y413" s="12"/>
      <c r="Z413" s="12"/>
      <c r="AA413" s="12"/>
      <c r="AB413" s="12"/>
      <c r="AC413" s="12"/>
      <c r="AD413" s="12"/>
      <c r="AE413" s="12">
        <v>1.417</v>
      </c>
      <c r="AF413" s="12"/>
      <c r="AG413" s="6"/>
      <c r="AH413" s="23">
        <f t="shared" si="14"/>
        <v>48.384</v>
      </c>
      <c r="AI413" s="23">
        <f t="shared" si="15"/>
        <v>26.041666666666668</v>
      </c>
      <c r="AJ413" s="12"/>
      <c r="AK413" s="6">
        <f>100-Tabelle1[[#This Row],[Porositaet Flaeche Bionic polished]]</f>
        <v>98.582999999999998</v>
      </c>
      <c r="AL413" s="28" t="str" cm="1">
        <f t="array" aca="1" ref="AL413" ca="1">IF(INDIRECT(ADDRESS(3+AM413,2,,,"var"))&lt;&gt;"Name of powder",INDIRECT(ADDRESS(3+AM413,2,,,"var")),NULL)</f>
        <v>AlMgty80</v>
      </c>
      <c r="AM413" s="81">
        <v>20</v>
      </c>
      <c r="AN413" s="12">
        <v>0</v>
      </c>
      <c r="AO413" s="61" cm="1">
        <f t="array" aca="1" ref="AO413" ca="1">IF(INDIRECT(ADDRESS(3+$AM413,3,,,"var"))&lt;&gt;"&lt;=&gt;",INDIRECT(ADDRESS(3+$AM413,3,,,"var")),NULL)</f>
        <v>0</v>
      </c>
      <c r="AP413" s="61" cm="1">
        <f t="array" aca="1" ref="AP413" ca="1">IF(INDIRECT(ADDRESS(3+$AM413,4,,,"var"))&lt;&gt;"Si",INDIRECT(ADDRESS(3+$AM413,4,,,"var")),NULL)</f>
        <v>0.05</v>
      </c>
      <c r="AQ413" s="61" cm="1">
        <f t="array" aca="1" ref="AQ413" ca="1">IF(INDIRECT(ADDRESS(3+$AM413,5,,,"var"))&lt;&gt;"&lt;=&gt;",INDIRECT(ADDRESS(3+$AM413,5,,,"var")),NULL)</f>
        <v>0</v>
      </c>
      <c r="AR413" s="61" cm="1">
        <f t="array" aca="1" ref="AR413" ca="1">IF(INDIRECT(ADDRESS(3+$AM413,6,,,"var"))&lt;&gt;"Fe",INDIRECT(ADDRESS(3+$AM413,6,,,"var")),NULL)</f>
        <v>7.0000000000000007E-2</v>
      </c>
      <c r="AS413" s="61" cm="1">
        <f t="array" aca="1" ref="AS413" ca="1">IF(INDIRECT(ADDRESS(3+$AM413,7,,,"var"))&lt;&gt;"&lt;=&gt;",INDIRECT(ADDRESS(3+$AM413,7,,,"var")),NULL)</f>
        <v>0</v>
      </c>
      <c r="AT413" s="61" cm="1">
        <f t="array" aca="1" ref="AT413" ca="1">IF(INDIRECT(ADDRESS(3+$AM413,8,,,"var"))&lt;&gt;"Cu",INDIRECT(ADDRESS(3+$AM413,8,,,"var")),NULL)</f>
        <v>0.01</v>
      </c>
      <c r="AU413" s="61" cm="1">
        <f t="array" aca="1" ref="AU413" ca="1">IF(INDIRECT(ADDRESS(3+$AM413,9,,,"var"))&lt;&gt;"&lt;=&gt;",INDIRECT(ADDRESS(3+$AM413,9,,,"var")),NULL)</f>
        <v>0</v>
      </c>
      <c r="AV413" s="61" cm="1">
        <f t="array" aca="1" ref="AV413" ca="1">IF(INDIRECT(ADDRESS(3+$AM413,10,,,"var"))&lt;&gt;"Mn",INDIRECT(ADDRESS(3+$AM413,10,,,"var")),NULL)</f>
        <v>0.01</v>
      </c>
      <c r="AW413" s="61" cm="1">
        <f t="array" aca="1" ref="AW413" ca="1">IF(INDIRECT(ADDRESS(3+$AM413,11,,,"var"))&lt;&gt;"&lt;=&gt;",INDIRECT(ADDRESS(3+$AM413,11,,,"var")),NULL)</f>
        <v>0</v>
      </c>
      <c r="AX413" s="61" cm="1">
        <f t="array" aca="1" ref="AX413" ca="1">IF(INDIRECT(ADDRESS(3+$AM413,12,,,"var"))&lt;&gt;"Mg",INDIRECT(ADDRESS(3+$AM413,12,,,"var")),NULL)</f>
        <v>11</v>
      </c>
      <c r="AY413" s="61" cm="1">
        <f t="array" aca="1" ref="AY413" ca="1">IF(INDIRECT(ADDRESS(3+$AM413,13,,,"var"))&lt;&gt;"&lt;=&gt;",INDIRECT(ADDRESS(3+$AM413,13,,,"var")),NULL)</f>
        <v>0</v>
      </c>
      <c r="AZ413" s="61" cm="1">
        <f t="array" aca="1" ref="AZ413" ca="1">IF(INDIRECT(ADDRESS(3+$AM413,14,,,"var"))&lt;&gt;"Be",INDIRECT(ADDRESS(3+$AM413,14,,,"var")),NULL)</f>
        <v>1.35E-2</v>
      </c>
      <c r="BA413" s="61" t="str" cm="1">
        <f t="array" aca="1" ref="BA413" ca="1">IF(INDIRECT(ADDRESS(3+$AM413,15,,,"var"))&lt;&gt;"&lt;=&gt;",INDIRECT(ADDRESS(3+$AM413,15,,,"var")),NULL)</f>
        <v>&lt;</v>
      </c>
      <c r="BB413" s="61" cm="1">
        <f t="array" aca="1" ref="BB413" ca="1">IF(INDIRECT(ADDRESS(3+$AM413,16,,,"var"))&lt;&gt;"Zn",INDIRECT(ADDRESS(3+$AM413,16,,,"var")),NULL)</f>
        <v>0.01</v>
      </c>
      <c r="BC413" s="61" cm="1">
        <f t="array" aca="1" ref="BC413" ca="1">IF(INDIRECT(ADDRESS(3+$AM413,17,,,"var"))&lt;&gt;"&lt;=&gt;",INDIRECT(ADDRESS(3+$AM413,17,,,"var")),NULL)</f>
        <v>0</v>
      </c>
      <c r="BD413" s="61" cm="1">
        <f t="array" aca="1" ref="BD413" ca="1">IF(INDIRECT(ADDRESS(3+$AM413,18,,,"var"))&lt;&gt;"Ti",INDIRECT(ADDRESS(3+$AM413,18,,,"var")),NULL)</f>
        <v>0.09</v>
      </c>
      <c r="BE413" s="64" cm="1">
        <f t="array" aca="1" ref="BE413" ca="1">IF(INDIRECT(ADDRESS(3+$AM413,19,,,"var"))&lt;&gt;"D10",INDIRECT(ADDRESS(3+$AM413,19,,,"var")),NULL)</f>
        <v>28.5</v>
      </c>
      <c r="BF413" s="64" cm="1">
        <f t="array" aca="1" ref="BF413" ca="1">IF(INDIRECT(ADDRESS(3+$AM413,20,,,"var"))&lt;&gt;"D50",INDIRECT(ADDRESS(3+$AM413,20,,,"var")),NULL)</f>
        <v>46.3</v>
      </c>
      <c r="BG413" s="64" cm="1">
        <f t="array" aca="1" ref="BG413" ca="1">IF(INDIRECT(ADDRESS(3+$AM413,21,,,"var"))&lt;&gt;"D90",INDIRECT(ADDRESS(3+$AM413,21,,,"var")),NULL)</f>
        <v>74</v>
      </c>
      <c r="BH413" s="64" cm="1">
        <f t="array" aca="1" ref="BH413" ca="1">IF(INDIRECT(ADDRESS(3+$AM413,22,,,"var"))&lt;&gt;"Carney Funnel (s/50g)",INDIRECT(ADDRESS(3+$AM413,22,,,"var")),NULL)</f>
        <v>16</v>
      </c>
      <c r="BI413" s="64" cm="1">
        <f t="array" aca="1" ref="BI413" ca="1">IF(INDIRECT(ADDRESS(3+$AM413,23,,,"var"))&lt;&gt;"Schuttdichte",INDIRECT(ADDRESS(3+$AM413,23,,,"var")),NULL)</f>
        <v>1.22</v>
      </c>
      <c r="BJ413" s="64" cm="1">
        <f t="array" aca="1" ref="BJ413" ca="1">IF(INDIRECT(ADDRESS(3+$AM413,24,,,"var"))&lt;&gt;"Klopfdichte",INDIRECT(ADDRESS(3+$AM413,24,,,"var")),NULL)</f>
        <v>1.54</v>
      </c>
      <c r="BK413" s="81" t="s">
        <v>108</v>
      </c>
      <c r="BL413" t="str">
        <f>var!AB$3</f>
        <v>explore productivty</v>
      </c>
      <c r="BM413" s="65"/>
      <c r="BO413"/>
    </row>
    <row r="414" spans="1:67">
      <c r="A414" s="6">
        <v>6</v>
      </c>
      <c r="B414" s="81">
        <v>5</v>
      </c>
      <c r="C414" s="81" t="str">
        <f>var!Z$3</f>
        <v>Concept Laser m2</v>
      </c>
      <c r="D414" s="81" t="str">
        <f>var!AG$3</f>
        <v>Concept Laser parameter dev.</v>
      </c>
      <c r="E414" s="6">
        <v>350</v>
      </c>
      <c r="F414" s="6">
        <v>1200</v>
      </c>
      <c r="G414" s="6">
        <v>60</v>
      </c>
      <c r="H414" s="6">
        <v>0.16</v>
      </c>
      <c r="I414" s="81"/>
      <c r="J414" s="81" t="str">
        <f>var!AD$2</f>
        <v>Density cube</v>
      </c>
      <c r="K414" s="36"/>
      <c r="L414" s="12"/>
      <c r="M414" s="81" t="str">
        <f>var!AF$2</f>
        <v>Stripes</v>
      </c>
      <c r="N414" s="6">
        <v>350</v>
      </c>
      <c r="O414" s="6">
        <v>1200</v>
      </c>
      <c r="P414" s="12"/>
      <c r="Q414" s="6">
        <v>0.1</v>
      </c>
      <c r="R414" s="6">
        <v>150</v>
      </c>
      <c r="S414" s="6">
        <v>5</v>
      </c>
      <c r="T414" s="6">
        <v>1</v>
      </c>
      <c r="U414" s="6">
        <v>79</v>
      </c>
      <c r="V414" s="6">
        <v>0.1</v>
      </c>
      <c r="W414" s="6">
        <v>80</v>
      </c>
      <c r="X414" s="6">
        <v>0.09</v>
      </c>
      <c r="Y414" s="12"/>
      <c r="Z414" s="12"/>
      <c r="AA414" s="12"/>
      <c r="AB414" s="12"/>
      <c r="AC414" s="12"/>
      <c r="AD414" s="12"/>
      <c r="AE414" s="12">
        <v>1.0609999999999999</v>
      </c>
      <c r="AF414" s="12"/>
      <c r="AG414" s="6"/>
      <c r="AH414" s="81">
        <f t="shared" si="14"/>
        <v>41.472000000000001</v>
      </c>
      <c r="AI414" s="81">
        <f t="shared" si="15"/>
        <v>30.381944444444446</v>
      </c>
      <c r="AJ414" s="12"/>
      <c r="AK414" s="6">
        <f>100-Tabelle1[[#This Row],[Porositaet Flaeche Bionic polished]]</f>
        <v>98.938999999999993</v>
      </c>
      <c r="AL414" s="28" t="str" cm="1">
        <f t="array" aca="1" ref="AL414" ca="1">IF(INDIRECT(ADDRESS(3+AM414,2,,,"var"))&lt;&gt;"Name of powder",INDIRECT(ADDRESS(3+AM414,2,,,"var")),NULL)</f>
        <v>AlMgty80</v>
      </c>
      <c r="AM414" s="81">
        <v>20</v>
      </c>
      <c r="AN414" s="12">
        <v>0</v>
      </c>
      <c r="AO414" s="61" cm="1">
        <f t="array" aca="1" ref="AO414" ca="1">IF(INDIRECT(ADDRESS(3+$AM414,3,,,"var"))&lt;&gt;"&lt;=&gt;",INDIRECT(ADDRESS(3+$AM414,3,,,"var")),NULL)</f>
        <v>0</v>
      </c>
      <c r="AP414" s="61" cm="1">
        <f t="array" aca="1" ref="AP414" ca="1">IF(INDIRECT(ADDRESS(3+$AM414,4,,,"var"))&lt;&gt;"Si",INDIRECT(ADDRESS(3+$AM414,4,,,"var")),NULL)</f>
        <v>0.05</v>
      </c>
      <c r="AQ414" s="61" cm="1">
        <f t="array" aca="1" ref="AQ414" ca="1">IF(INDIRECT(ADDRESS(3+$AM414,5,,,"var"))&lt;&gt;"&lt;=&gt;",INDIRECT(ADDRESS(3+$AM414,5,,,"var")),NULL)</f>
        <v>0</v>
      </c>
      <c r="AR414" s="61" cm="1">
        <f t="array" aca="1" ref="AR414" ca="1">IF(INDIRECT(ADDRESS(3+$AM414,6,,,"var"))&lt;&gt;"Fe",INDIRECT(ADDRESS(3+$AM414,6,,,"var")),NULL)</f>
        <v>7.0000000000000007E-2</v>
      </c>
      <c r="AS414" s="61" cm="1">
        <f t="array" aca="1" ref="AS414" ca="1">IF(INDIRECT(ADDRESS(3+$AM414,7,,,"var"))&lt;&gt;"&lt;=&gt;",INDIRECT(ADDRESS(3+$AM414,7,,,"var")),NULL)</f>
        <v>0</v>
      </c>
      <c r="AT414" s="61" cm="1">
        <f t="array" aca="1" ref="AT414" ca="1">IF(INDIRECT(ADDRESS(3+$AM414,8,,,"var"))&lt;&gt;"Cu",INDIRECT(ADDRESS(3+$AM414,8,,,"var")),NULL)</f>
        <v>0.01</v>
      </c>
      <c r="AU414" s="61" cm="1">
        <f t="array" aca="1" ref="AU414" ca="1">IF(INDIRECT(ADDRESS(3+$AM414,9,,,"var"))&lt;&gt;"&lt;=&gt;",INDIRECT(ADDRESS(3+$AM414,9,,,"var")),NULL)</f>
        <v>0</v>
      </c>
      <c r="AV414" s="61" cm="1">
        <f t="array" aca="1" ref="AV414" ca="1">IF(INDIRECT(ADDRESS(3+$AM414,10,,,"var"))&lt;&gt;"Mn",INDIRECT(ADDRESS(3+$AM414,10,,,"var")),NULL)</f>
        <v>0.01</v>
      </c>
      <c r="AW414" s="61" cm="1">
        <f t="array" aca="1" ref="AW414" ca="1">IF(INDIRECT(ADDRESS(3+$AM414,11,,,"var"))&lt;&gt;"&lt;=&gt;",INDIRECT(ADDRESS(3+$AM414,11,,,"var")),NULL)</f>
        <v>0</v>
      </c>
      <c r="AX414" s="61" cm="1">
        <f t="array" aca="1" ref="AX414" ca="1">IF(INDIRECT(ADDRESS(3+$AM414,12,,,"var"))&lt;&gt;"Mg",INDIRECT(ADDRESS(3+$AM414,12,,,"var")),NULL)</f>
        <v>11</v>
      </c>
      <c r="AY414" s="61" cm="1">
        <f t="array" aca="1" ref="AY414" ca="1">IF(INDIRECT(ADDRESS(3+$AM414,13,,,"var"))&lt;&gt;"&lt;=&gt;",INDIRECT(ADDRESS(3+$AM414,13,,,"var")),NULL)</f>
        <v>0</v>
      </c>
      <c r="AZ414" s="61" cm="1">
        <f t="array" aca="1" ref="AZ414" ca="1">IF(INDIRECT(ADDRESS(3+$AM414,14,,,"var"))&lt;&gt;"Be",INDIRECT(ADDRESS(3+$AM414,14,,,"var")),NULL)</f>
        <v>1.35E-2</v>
      </c>
      <c r="BA414" s="61" t="str" cm="1">
        <f t="array" aca="1" ref="BA414" ca="1">IF(INDIRECT(ADDRESS(3+$AM414,15,,,"var"))&lt;&gt;"&lt;=&gt;",INDIRECT(ADDRESS(3+$AM414,15,,,"var")),NULL)</f>
        <v>&lt;</v>
      </c>
      <c r="BB414" s="61" cm="1">
        <f t="array" aca="1" ref="BB414" ca="1">IF(INDIRECT(ADDRESS(3+$AM414,16,,,"var"))&lt;&gt;"Zn",INDIRECT(ADDRESS(3+$AM414,16,,,"var")),NULL)</f>
        <v>0.01</v>
      </c>
      <c r="BC414" s="61" cm="1">
        <f t="array" aca="1" ref="BC414" ca="1">IF(INDIRECT(ADDRESS(3+$AM414,17,,,"var"))&lt;&gt;"&lt;=&gt;",INDIRECT(ADDRESS(3+$AM414,17,,,"var")),NULL)</f>
        <v>0</v>
      </c>
      <c r="BD414" s="61" cm="1">
        <f t="array" aca="1" ref="BD414" ca="1">IF(INDIRECT(ADDRESS(3+$AM414,18,,,"var"))&lt;&gt;"Ti",INDIRECT(ADDRESS(3+$AM414,18,,,"var")),NULL)</f>
        <v>0.09</v>
      </c>
      <c r="BE414" s="64" cm="1">
        <f t="array" aca="1" ref="BE414" ca="1">IF(INDIRECT(ADDRESS(3+$AM414,19,,,"var"))&lt;&gt;"D10",INDIRECT(ADDRESS(3+$AM414,19,,,"var")),NULL)</f>
        <v>28.5</v>
      </c>
      <c r="BF414" s="64" cm="1">
        <f t="array" aca="1" ref="BF414" ca="1">IF(INDIRECT(ADDRESS(3+$AM414,20,,,"var"))&lt;&gt;"D50",INDIRECT(ADDRESS(3+$AM414,20,,,"var")),NULL)</f>
        <v>46.3</v>
      </c>
      <c r="BG414" s="64" cm="1">
        <f t="array" aca="1" ref="BG414" ca="1">IF(INDIRECT(ADDRESS(3+$AM414,21,,,"var"))&lt;&gt;"D90",INDIRECT(ADDRESS(3+$AM414,21,,,"var")),NULL)</f>
        <v>74</v>
      </c>
      <c r="BH414" s="64" cm="1">
        <f t="array" aca="1" ref="BH414" ca="1">IF(INDIRECT(ADDRESS(3+$AM414,22,,,"var"))&lt;&gt;"Carney Funnel (s/50g)",INDIRECT(ADDRESS(3+$AM414,22,,,"var")),NULL)</f>
        <v>16</v>
      </c>
      <c r="BI414" s="64" cm="1">
        <f t="array" aca="1" ref="BI414" ca="1">IF(INDIRECT(ADDRESS(3+$AM414,23,,,"var"))&lt;&gt;"Schuttdichte",INDIRECT(ADDRESS(3+$AM414,23,,,"var")),NULL)</f>
        <v>1.22</v>
      </c>
      <c r="BJ414" s="64" cm="1">
        <f t="array" aca="1" ref="BJ414" ca="1">IF(INDIRECT(ADDRESS(3+$AM414,24,,,"var"))&lt;&gt;"Klopfdichte",INDIRECT(ADDRESS(3+$AM414,24,,,"var")),NULL)</f>
        <v>1.54</v>
      </c>
      <c r="BK414" s="81" t="s">
        <v>108</v>
      </c>
      <c r="BL414" t="str">
        <f>var!AB$3</f>
        <v>explore productivty</v>
      </c>
      <c r="BM414" s="65"/>
      <c r="BO414"/>
    </row>
    <row r="415" spans="1:67">
      <c r="A415" s="6">
        <v>6</v>
      </c>
      <c r="B415" s="81">
        <v>6</v>
      </c>
      <c r="C415" s="81" t="str">
        <f>var!Z$3</f>
        <v>Concept Laser m2</v>
      </c>
      <c r="D415" s="81" t="str">
        <f>var!AG$3</f>
        <v>Concept Laser parameter dev.</v>
      </c>
      <c r="E415" s="6">
        <v>350</v>
      </c>
      <c r="F415" s="6">
        <v>1000</v>
      </c>
      <c r="G415" s="6">
        <v>60</v>
      </c>
      <c r="H415" s="6">
        <v>0.16</v>
      </c>
      <c r="I415" s="81"/>
      <c r="J415" s="81" t="str">
        <f>var!AD$2</f>
        <v>Density cube</v>
      </c>
      <c r="K415" s="36"/>
      <c r="L415" s="12"/>
      <c r="M415" s="28" t="str">
        <f>var!AF$2</f>
        <v>Stripes</v>
      </c>
      <c r="N415" s="6">
        <v>350</v>
      </c>
      <c r="O415" s="6">
        <v>1000</v>
      </c>
      <c r="P415" s="12"/>
      <c r="Q415" s="6">
        <v>0.1</v>
      </c>
      <c r="R415" s="6">
        <v>150</v>
      </c>
      <c r="S415" s="6">
        <v>5</v>
      </c>
      <c r="T415" s="6">
        <v>1</v>
      </c>
      <c r="U415" s="6">
        <v>79</v>
      </c>
      <c r="V415" s="6">
        <v>0.1</v>
      </c>
      <c r="W415" s="6">
        <v>80</v>
      </c>
      <c r="X415" s="6">
        <v>0.09</v>
      </c>
      <c r="Y415" s="12"/>
      <c r="Z415" s="12"/>
      <c r="AA415" s="12"/>
      <c r="AB415" s="12"/>
      <c r="AC415" s="12"/>
      <c r="AD415" s="12"/>
      <c r="AE415" s="12">
        <v>0.41299999999999998</v>
      </c>
      <c r="AF415" s="12"/>
      <c r="AG415" s="6"/>
      <c r="AH415" s="23">
        <f t="shared" si="14"/>
        <v>34.56</v>
      </c>
      <c r="AI415" s="23">
        <f t="shared" si="15"/>
        <v>36.458333333333336</v>
      </c>
      <c r="AJ415" s="12"/>
      <c r="AK415" s="6">
        <f>100-Tabelle1[[#This Row],[Porositaet Flaeche Bionic polished]]</f>
        <v>99.587000000000003</v>
      </c>
      <c r="AL415" s="28" t="str" cm="1">
        <f t="array" aca="1" ref="AL415" ca="1">IF(INDIRECT(ADDRESS(3+AM415,2,,,"var"))&lt;&gt;"Name of powder",INDIRECT(ADDRESS(3+AM415,2,,,"var")),NULL)</f>
        <v>AlMgty80</v>
      </c>
      <c r="AM415" s="81">
        <v>20</v>
      </c>
      <c r="AN415" s="12">
        <v>0</v>
      </c>
      <c r="AO415" s="61" cm="1">
        <f t="array" aca="1" ref="AO415" ca="1">IF(INDIRECT(ADDRESS(3+$AM415,3,,,"var"))&lt;&gt;"&lt;=&gt;",INDIRECT(ADDRESS(3+$AM415,3,,,"var")),NULL)</f>
        <v>0</v>
      </c>
      <c r="AP415" s="61" cm="1">
        <f t="array" aca="1" ref="AP415" ca="1">IF(INDIRECT(ADDRESS(3+$AM415,4,,,"var"))&lt;&gt;"Si",INDIRECT(ADDRESS(3+$AM415,4,,,"var")),NULL)</f>
        <v>0.05</v>
      </c>
      <c r="AQ415" s="61" cm="1">
        <f t="array" aca="1" ref="AQ415" ca="1">IF(INDIRECT(ADDRESS(3+$AM415,5,,,"var"))&lt;&gt;"&lt;=&gt;",INDIRECT(ADDRESS(3+$AM415,5,,,"var")),NULL)</f>
        <v>0</v>
      </c>
      <c r="AR415" s="61" cm="1">
        <f t="array" aca="1" ref="AR415" ca="1">IF(INDIRECT(ADDRESS(3+$AM415,6,,,"var"))&lt;&gt;"Fe",INDIRECT(ADDRESS(3+$AM415,6,,,"var")),NULL)</f>
        <v>7.0000000000000007E-2</v>
      </c>
      <c r="AS415" s="61" cm="1">
        <f t="array" aca="1" ref="AS415" ca="1">IF(INDIRECT(ADDRESS(3+$AM415,7,,,"var"))&lt;&gt;"&lt;=&gt;",INDIRECT(ADDRESS(3+$AM415,7,,,"var")),NULL)</f>
        <v>0</v>
      </c>
      <c r="AT415" s="61" cm="1">
        <f t="array" aca="1" ref="AT415" ca="1">IF(INDIRECT(ADDRESS(3+$AM415,8,,,"var"))&lt;&gt;"Cu",INDIRECT(ADDRESS(3+$AM415,8,,,"var")),NULL)</f>
        <v>0.01</v>
      </c>
      <c r="AU415" s="61" cm="1">
        <f t="array" aca="1" ref="AU415" ca="1">IF(INDIRECT(ADDRESS(3+$AM415,9,,,"var"))&lt;&gt;"&lt;=&gt;",INDIRECT(ADDRESS(3+$AM415,9,,,"var")),NULL)</f>
        <v>0</v>
      </c>
      <c r="AV415" s="61" cm="1">
        <f t="array" aca="1" ref="AV415" ca="1">IF(INDIRECT(ADDRESS(3+$AM415,10,,,"var"))&lt;&gt;"Mn",INDIRECT(ADDRESS(3+$AM415,10,,,"var")),NULL)</f>
        <v>0.01</v>
      </c>
      <c r="AW415" s="61" cm="1">
        <f t="array" aca="1" ref="AW415" ca="1">IF(INDIRECT(ADDRESS(3+$AM415,11,,,"var"))&lt;&gt;"&lt;=&gt;",INDIRECT(ADDRESS(3+$AM415,11,,,"var")),NULL)</f>
        <v>0</v>
      </c>
      <c r="AX415" s="61" cm="1">
        <f t="array" aca="1" ref="AX415" ca="1">IF(INDIRECT(ADDRESS(3+$AM415,12,,,"var"))&lt;&gt;"Mg",INDIRECT(ADDRESS(3+$AM415,12,,,"var")),NULL)</f>
        <v>11</v>
      </c>
      <c r="AY415" s="61" cm="1">
        <f t="array" aca="1" ref="AY415" ca="1">IF(INDIRECT(ADDRESS(3+$AM415,13,,,"var"))&lt;&gt;"&lt;=&gt;",INDIRECT(ADDRESS(3+$AM415,13,,,"var")),NULL)</f>
        <v>0</v>
      </c>
      <c r="AZ415" s="61" cm="1">
        <f t="array" aca="1" ref="AZ415" ca="1">IF(INDIRECT(ADDRESS(3+$AM415,14,,,"var"))&lt;&gt;"Be",INDIRECT(ADDRESS(3+$AM415,14,,,"var")),NULL)</f>
        <v>1.35E-2</v>
      </c>
      <c r="BA415" s="61" t="str" cm="1">
        <f t="array" aca="1" ref="BA415" ca="1">IF(INDIRECT(ADDRESS(3+$AM415,15,,,"var"))&lt;&gt;"&lt;=&gt;",INDIRECT(ADDRESS(3+$AM415,15,,,"var")),NULL)</f>
        <v>&lt;</v>
      </c>
      <c r="BB415" s="61" cm="1">
        <f t="array" aca="1" ref="BB415" ca="1">IF(INDIRECT(ADDRESS(3+$AM415,16,,,"var"))&lt;&gt;"Zn",INDIRECT(ADDRESS(3+$AM415,16,,,"var")),NULL)</f>
        <v>0.01</v>
      </c>
      <c r="BC415" s="61" cm="1">
        <f t="array" aca="1" ref="BC415" ca="1">IF(INDIRECT(ADDRESS(3+$AM415,17,,,"var"))&lt;&gt;"&lt;=&gt;",INDIRECT(ADDRESS(3+$AM415,17,,,"var")),NULL)</f>
        <v>0</v>
      </c>
      <c r="BD415" s="61" cm="1">
        <f t="array" aca="1" ref="BD415" ca="1">IF(INDIRECT(ADDRESS(3+$AM415,18,,,"var"))&lt;&gt;"Ti",INDIRECT(ADDRESS(3+$AM415,18,,,"var")),NULL)</f>
        <v>0.09</v>
      </c>
      <c r="BE415" s="64" cm="1">
        <f t="array" aca="1" ref="BE415" ca="1">IF(INDIRECT(ADDRESS(3+$AM415,19,,,"var"))&lt;&gt;"D10",INDIRECT(ADDRESS(3+$AM415,19,,,"var")),NULL)</f>
        <v>28.5</v>
      </c>
      <c r="BF415" s="64" cm="1">
        <f t="array" aca="1" ref="BF415" ca="1">IF(INDIRECT(ADDRESS(3+$AM415,20,,,"var"))&lt;&gt;"D50",INDIRECT(ADDRESS(3+$AM415,20,,,"var")),NULL)</f>
        <v>46.3</v>
      </c>
      <c r="BG415" s="64" cm="1">
        <f t="array" aca="1" ref="BG415" ca="1">IF(INDIRECT(ADDRESS(3+$AM415,21,,,"var"))&lt;&gt;"D90",INDIRECT(ADDRESS(3+$AM415,21,,,"var")),NULL)</f>
        <v>74</v>
      </c>
      <c r="BH415" s="64" cm="1">
        <f t="array" aca="1" ref="BH415" ca="1">IF(INDIRECT(ADDRESS(3+$AM415,22,,,"var"))&lt;&gt;"Carney Funnel (s/50g)",INDIRECT(ADDRESS(3+$AM415,22,,,"var")),NULL)</f>
        <v>16</v>
      </c>
      <c r="BI415" s="64" cm="1">
        <f t="array" aca="1" ref="BI415" ca="1">IF(INDIRECT(ADDRESS(3+$AM415,23,,,"var"))&lt;&gt;"Schuttdichte",INDIRECT(ADDRESS(3+$AM415,23,,,"var")),NULL)</f>
        <v>1.22</v>
      </c>
      <c r="BJ415" s="64" cm="1">
        <f t="array" aca="1" ref="BJ415" ca="1">IF(INDIRECT(ADDRESS(3+$AM415,24,,,"var"))&lt;&gt;"Klopfdichte",INDIRECT(ADDRESS(3+$AM415,24,,,"var")),NULL)</f>
        <v>1.54</v>
      </c>
      <c r="BK415" s="81" t="s">
        <v>108</v>
      </c>
      <c r="BL415" t="str">
        <f>var!AB$3</f>
        <v>explore productivty</v>
      </c>
      <c r="BM415" s="81"/>
      <c r="BO415"/>
    </row>
    <row r="416" spans="1:67">
      <c r="A416" s="6">
        <v>6</v>
      </c>
      <c r="B416" s="81">
        <v>7</v>
      </c>
      <c r="C416" s="81" t="str">
        <f>var!Z$3</f>
        <v>Concept Laser m2</v>
      </c>
      <c r="D416" s="81" t="str">
        <f>var!AG$3</f>
        <v>Concept Laser parameter dev.</v>
      </c>
      <c r="E416" s="6">
        <v>350</v>
      </c>
      <c r="F416" s="6">
        <v>1400</v>
      </c>
      <c r="G416" s="6">
        <v>60</v>
      </c>
      <c r="H416" s="6">
        <v>0.14000000000000001</v>
      </c>
      <c r="I416" s="81"/>
      <c r="J416" s="81" t="str">
        <f>var!AD$2</f>
        <v>Density cube</v>
      </c>
      <c r="K416" s="36"/>
      <c r="L416" s="12"/>
      <c r="M416" s="28" t="str">
        <f>var!AF$2</f>
        <v>Stripes</v>
      </c>
      <c r="N416" s="6">
        <v>350</v>
      </c>
      <c r="O416" s="6">
        <v>1400</v>
      </c>
      <c r="P416" s="12"/>
      <c r="Q416" s="6">
        <v>0.1</v>
      </c>
      <c r="R416" s="6">
        <v>130</v>
      </c>
      <c r="S416" s="6">
        <v>5</v>
      </c>
      <c r="T416" s="6">
        <v>1</v>
      </c>
      <c r="U416" s="6">
        <v>79</v>
      </c>
      <c r="V416" s="6">
        <v>0.1</v>
      </c>
      <c r="W416" s="6">
        <v>80</v>
      </c>
      <c r="X416" s="6">
        <v>0.09</v>
      </c>
      <c r="Y416" s="12"/>
      <c r="Z416" s="12"/>
      <c r="AA416" s="12"/>
      <c r="AB416" s="12"/>
      <c r="AC416" s="12"/>
      <c r="AD416" s="12"/>
      <c r="AE416" s="12">
        <v>1.6970000000000001</v>
      </c>
      <c r="AF416" s="12"/>
      <c r="AG416" s="6"/>
      <c r="AH416" s="23">
        <f t="shared" si="14"/>
        <v>42.336000000000006</v>
      </c>
      <c r="AI416" s="23">
        <f t="shared" si="15"/>
        <v>29.761904761904759</v>
      </c>
      <c r="AJ416" s="12"/>
      <c r="AK416" s="6">
        <f>100-Tabelle1[[#This Row],[Porositaet Flaeche Bionic polished]]</f>
        <v>98.302999999999997</v>
      </c>
      <c r="AL416" s="28" t="str" cm="1">
        <f t="array" aca="1" ref="AL416" ca="1">IF(INDIRECT(ADDRESS(3+AM416,2,,,"var"))&lt;&gt;"Name of powder",INDIRECT(ADDRESS(3+AM416,2,,,"var")),NULL)</f>
        <v>AlMgty80</v>
      </c>
      <c r="AM416" s="81">
        <v>20</v>
      </c>
      <c r="AN416" s="12">
        <v>0</v>
      </c>
      <c r="AO416" s="61" cm="1">
        <f t="array" aca="1" ref="AO416" ca="1">IF(INDIRECT(ADDRESS(3+$AM416,3,,,"var"))&lt;&gt;"&lt;=&gt;",INDIRECT(ADDRESS(3+$AM416,3,,,"var")),NULL)</f>
        <v>0</v>
      </c>
      <c r="AP416" s="61" cm="1">
        <f t="array" aca="1" ref="AP416" ca="1">IF(INDIRECT(ADDRESS(3+$AM416,4,,,"var"))&lt;&gt;"Si",INDIRECT(ADDRESS(3+$AM416,4,,,"var")),NULL)</f>
        <v>0.05</v>
      </c>
      <c r="AQ416" s="61" cm="1">
        <f t="array" aca="1" ref="AQ416" ca="1">IF(INDIRECT(ADDRESS(3+$AM416,5,,,"var"))&lt;&gt;"&lt;=&gt;",INDIRECT(ADDRESS(3+$AM416,5,,,"var")),NULL)</f>
        <v>0</v>
      </c>
      <c r="AR416" s="61" cm="1">
        <f t="array" aca="1" ref="AR416" ca="1">IF(INDIRECT(ADDRESS(3+$AM416,6,,,"var"))&lt;&gt;"Fe",INDIRECT(ADDRESS(3+$AM416,6,,,"var")),NULL)</f>
        <v>7.0000000000000007E-2</v>
      </c>
      <c r="AS416" s="61" cm="1">
        <f t="array" aca="1" ref="AS416" ca="1">IF(INDIRECT(ADDRESS(3+$AM416,7,,,"var"))&lt;&gt;"&lt;=&gt;",INDIRECT(ADDRESS(3+$AM416,7,,,"var")),NULL)</f>
        <v>0</v>
      </c>
      <c r="AT416" s="61" cm="1">
        <f t="array" aca="1" ref="AT416" ca="1">IF(INDIRECT(ADDRESS(3+$AM416,8,,,"var"))&lt;&gt;"Cu",INDIRECT(ADDRESS(3+$AM416,8,,,"var")),NULL)</f>
        <v>0.01</v>
      </c>
      <c r="AU416" s="61" cm="1">
        <f t="array" aca="1" ref="AU416" ca="1">IF(INDIRECT(ADDRESS(3+$AM416,9,,,"var"))&lt;&gt;"&lt;=&gt;",INDIRECT(ADDRESS(3+$AM416,9,,,"var")),NULL)</f>
        <v>0</v>
      </c>
      <c r="AV416" s="61" cm="1">
        <f t="array" aca="1" ref="AV416" ca="1">IF(INDIRECT(ADDRESS(3+$AM416,10,,,"var"))&lt;&gt;"Mn",INDIRECT(ADDRESS(3+$AM416,10,,,"var")),NULL)</f>
        <v>0.01</v>
      </c>
      <c r="AW416" s="61" cm="1">
        <f t="array" aca="1" ref="AW416" ca="1">IF(INDIRECT(ADDRESS(3+$AM416,11,,,"var"))&lt;&gt;"&lt;=&gt;",INDIRECT(ADDRESS(3+$AM416,11,,,"var")),NULL)</f>
        <v>0</v>
      </c>
      <c r="AX416" s="61" cm="1">
        <f t="array" aca="1" ref="AX416" ca="1">IF(INDIRECT(ADDRESS(3+$AM416,12,,,"var"))&lt;&gt;"Mg",INDIRECT(ADDRESS(3+$AM416,12,,,"var")),NULL)</f>
        <v>11</v>
      </c>
      <c r="AY416" s="61" cm="1">
        <f t="array" aca="1" ref="AY416" ca="1">IF(INDIRECT(ADDRESS(3+$AM416,13,,,"var"))&lt;&gt;"&lt;=&gt;",INDIRECT(ADDRESS(3+$AM416,13,,,"var")),NULL)</f>
        <v>0</v>
      </c>
      <c r="AZ416" s="61" cm="1">
        <f t="array" aca="1" ref="AZ416" ca="1">IF(INDIRECT(ADDRESS(3+$AM416,14,,,"var"))&lt;&gt;"Be",INDIRECT(ADDRESS(3+$AM416,14,,,"var")),NULL)</f>
        <v>1.35E-2</v>
      </c>
      <c r="BA416" s="61" t="str" cm="1">
        <f t="array" aca="1" ref="BA416" ca="1">IF(INDIRECT(ADDRESS(3+$AM416,15,,,"var"))&lt;&gt;"&lt;=&gt;",INDIRECT(ADDRESS(3+$AM416,15,,,"var")),NULL)</f>
        <v>&lt;</v>
      </c>
      <c r="BB416" s="61" cm="1">
        <f t="array" aca="1" ref="BB416" ca="1">IF(INDIRECT(ADDRESS(3+$AM416,16,,,"var"))&lt;&gt;"Zn",INDIRECT(ADDRESS(3+$AM416,16,,,"var")),NULL)</f>
        <v>0.01</v>
      </c>
      <c r="BC416" s="61" cm="1">
        <f t="array" aca="1" ref="BC416" ca="1">IF(INDIRECT(ADDRESS(3+$AM416,17,,,"var"))&lt;&gt;"&lt;=&gt;",INDIRECT(ADDRESS(3+$AM416,17,,,"var")),NULL)</f>
        <v>0</v>
      </c>
      <c r="BD416" s="61" cm="1">
        <f t="array" aca="1" ref="BD416" ca="1">IF(INDIRECT(ADDRESS(3+$AM416,18,,,"var"))&lt;&gt;"Ti",INDIRECT(ADDRESS(3+$AM416,18,,,"var")),NULL)</f>
        <v>0.09</v>
      </c>
      <c r="BE416" s="64" cm="1">
        <f t="array" aca="1" ref="BE416" ca="1">IF(INDIRECT(ADDRESS(3+$AM416,19,,,"var"))&lt;&gt;"D10",INDIRECT(ADDRESS(3+$AM416,19,,,"var")),NULL)</f>
        <v>28.5</v>
      </c>
      <c r="BF416" s="64" cm="1">
        <f t="array" aca="1" ref="BF416" ca="1">IF(INDIRECT(ADDRESS(3+$AM416,20,,,"var"))&lt;&gt;"D50",INDIRECT(ADDRESS(3+$AM416,20,,,"var")),NULL)</f>
        <v>46.3</v>
      </c>
      <c r="BG416" s="64" cm="1">
        <f t="array" aca="1" ref="BG416" ca="1">IF(INDIRECT(ADDRESS(3+$AM416,21,,,"var"))&lt;&gt;"D90",INDIRECT(ADDRESS(3+$AM416,21,,,"var")),NULL)</f>
        <v>74</v>
      </c>
      <c r="BH416" s="64" cm="1">
        <f t="array" aca="1" ref="BH416" ca="1">IF(INDIRECT(ADDRESS(3+$AM416,22,,,"var"))&lt;&gt;"Carney Funnel (s/50g)",INDIRECT(ADDRESS(3+$AM416,22,,,"var")),NULL)</f>
        <v>16</v>
      </c>
      <c r="BI416" s="64" cm="1">
        <f t="array" aca="1" ref="BI416" ca="1">IF(INDIRECT(ADDRESS(3+$AM416,23,,,"var"))&lt;&gt;"Schuttdichte",INDIRECT(ADDRESS(3+$AM416,23,,,"var")),NULL)</f>
        <v>1.22</v>
      </c>
      <c r="BJ416" s="64" cm="1">
        <f t="array" aca="1" ref="BJ416" ca="1">IF(INDIRECT(ADDRESS(3+$AM416,24,,,"var"))&lt;&gt;"Klopfdichte",INDIRECT(ADDRESS(3+$AM416,24,,,"var")),NULL)</f>
        <v>1.54</v>
      </c>
      <c r="BK416" s="81" t="s">
        <v>108</v>
      </c>
      <c r="BL416" t="str">
        <f>var!AB$3</f>
        <v>explore productivty</v>
      </c>
      <c r="BM416" s="65"/>
      <c r="BO416"/>
    </row>
    <row r="417" spans="1:67">
      <c r="A417" s="6">
        <v>6</v>
      </c>
      <c r="B417" s="81">
        <v>8</v>
      </c>
      <c r="C417" s="81" t="str">
        <f>var!Z$3</f>
        <v>Concept Laser m2</v>
      </c>
      <c r="D417" s="81" t="str">
        <f>var!AG$3</f>
        <v>Concept Laser parameter dev.</v>
      </c>
      <c r="E417" s="6">
        <v>350</v>
      </c>
      <c r="F417" s="6">
        <v>1200</v>
      </c>
      <c r="G417" s="6">
        <v>60</v>
      </c>
      <c r="H417" s="6">
        <v>0.14000000000000001</v>
      </c>
      <c r="I417" s="81"/>
      <c r="J417" s="81" t="str">
        <f>var!AD$2</f>
        <v>Density cube</v>
      </c>
      <c r="K417" s="36"/>
      <c r="L417" s="12"/>
      <c r="M417" s="28" t="str">
        <f>var!AF$2</f>
        <v>Stripes</v>
      </c>
      <c r="N417" s="6">
        <v>350</v>
      </c>
      <c r="O417" s="6">
        <v>1200</v>
      </c>
      <c r="P417" s="12"/>
      <c r="Q417" s="6">
        <v>0.1</v>
      </c>
      <c r="R417" s="6">
        <v>130</v>
      </c>
      <c r="S417" s="6">
        <v>5</v>
      </c>
      <c r="T417" s="6">
        <v>1</v>
      </c>
      <c r="U417" s="6">
        <v>79</v>
      </c>
      <c r="V417" s="6">
        <v>0.1</v>
      </c>
      <c r="W417" s="6">
        <v>80</v>
      </c>
      <c r="X417" s="6">
        <v>0.09</v>
      </c>
      <c r="Y417" s="12"/>
      <c r="Z417" s="12"/>
      <c r="AA417" s="12"/>
      <c r="AB417" s="12"/>
      <c r="AC417" s="12"/>
      <c r="AD417" s="12"/>
      <c r="AE417" s="12">
        <v>1.042</v>
      </c>
      <c r="AF417" s="12"/>
      <c r="AG417" s="6"/>
      <c r="AH417" s="23">
        <f t="shared" si="14"/>
        <v>36.288000000000011</v>
      </c>
      <c r="AI417" s="23">
        <f t="shared" si="15"/>
        <v>34.722222222222214</v>
      </c>
      <c r="AJ417" s="12"/>
      <c r="AK417" s="6">
        <f>100-Tabelle1[[#This Row],[Porositaet Flaeche Bionic polished]]</f>
        <v>98.957999999999998</v>
      </c>
      <c r="AL417" s="28" t="str" cm="1">
        <f t="array" aca="1" ref="AL417" ca="1">IF(INDIRECT(ADDRESS(3+AM417,2,,,"var"))&lt;&gt;"Name of powder",INDIRECT(ADDRESS(3+AM417,2,,,"var")),NULL)</f>
        <v>AlMgty80</v>
      </c>
      <c r="AM417" s="81">
        <v>20</v>
      </c>
      <c r="AN417" s="12">
        <v>0</v>
      </c>
      <c r="AO417" s="61" cm="1">
        <f t="array" aca="1" ref="AO417" ca="1">IF(INDIRECT(ADDRESS(3+$AM417,3,,,"var"))&lt;&gt;"&lt;=&gt;",INDIRECT(ADDRESS(3+$AM417,3,,,"var")),NULL)</f>
        <v>0</v>
      </c>
      <c r="AP417" s="61" cm="1">
        <f t="array" aca="1" ref="AP417" ca="1">IF(INDIRECT(ADDRESS(3+$AM417,4,,,"var"))&lt;&gt;"Si",INDIRECT(ADDRESS(3+$AM417,4,,,"var")),NULL)</f>
        <v>0.05</v>
      </c>
      <c r="AQ417" s="61" cm="1">
        <f t="array" aca="1" ref="AQ417" ca="1">IF(INDIRECT(ADDRESS(3+$AM417,5,,,"var"))&lt;&gt;"&lt;=&gt;",INDIRECT(ADDRESS(3+$AM417,5,,,"var")),NULL)</f>
        <v>0</v>
      </c>
      <c r="AR417" s="61" cm="1">
        <f t="array" aca="1" ref="AR417" ca="1">IF(INDIRECT(ADDRESS(3+$AM417,6,,,"var"))&lt;&gt;"Fe",INDIRECT(ADDRESS(3+$AM417,6,,,"var")),NULL)</f>
        <v>7.0000000000000007E-2</v>
      </c>
      <c r="AS417" s="61" cm="1">
        <f t="array" aca="1" ref="AS417" ca="1">IF(INDIRECT(ADDRESS(3+$AM417,7,,,"var"))&lt;&gt;"&lt;=&gt;",INDIRECT(ADDRESS(3+$AM417,7,,,"var")),NULL)</f>
        <v>0</v>
      </c>
      <c r="AT417" s="61" cm="1">
        <f t="array" aca="1" ref="AT417" ca="1">IF(INDIRECT(ADDRESS(3+$AM417,8,,,"var"))&lt;&gt;"Cu",INDIRECT(ADDRESS(3+$AM417,8,,,"var")),NULL)</f>
        <v>0.01</v>
      </c>
      <c r="AU417" s="61" cm="1">
        <f t="array" aca="1" ref="AU417" ca="1">IF(INDIRECT(ADDRESS(3+$AM417,9,,,"var"))&lt;&gt;"&lt;=&gt;",INDIRECT(ADDRESS(3+$AM417,9,,,"var")),NULL)</f>
        <v>0</v>
      </c>
      <c r="AV417" s="61" cm="1">
        <f t="array" aca="1" ref="AV417" ca="1">IF(INDIRECT(ADDRESS(3+$AM417,10,,,"var"))&lt;&gt;"Mn",INDIRECT(ADDRESS(3+$AM417,10,,,"var")),NULL)</f>
        <v>0.01</v>
      </c>
      <c r="AW417" s="61" cm="1">
        <f t="array" aca="1" ref="AW417" ca="1">IF(INDIRECT(ADDRESS(3+$AM417,11,,,"var"))&lt;&gt;"&lt;=&gt;",INDIRECT(ADDRESS(3+$AM417,11,,,"var")),NULL)</f>
        <v>0</v>
      </c>
      <c r="AX417" s="61" cm="1">
        <f t="array" aca="1" ref="AX417" ca="1">IF(INDIRECT(ADDRESS(3+$AM417,12,,,"var"))&lt;&gt;"Mg",INDIRECT(ADDRESS(3+$AM417,12,,,"var")),NULL)</f>
        <v>11</v>
      </c>
      <c r="AY417" s="61" cm="1">
        <f t="array" aca="1" ref="AY417" ca="1">IF(INDIRECT(ADDRESS(3+$AM417,13,,,"var"))&lt;&gt;"&lt;=&gt;",INDIRECT(ADDRESS(3+$AM417,13,,,"var")),NULL)</f>
        <v>0</v>
      </c>
      <c r="AZ417" s="61" cm="1">
        <f t="array" aca="1" ref="AZ417" ca="1">IF(INDIRECT(ADDRESS(3+$AM417,14,,,"var"))&lt;&gt;"Be",INDIRECT(ADDRESS(3+$AM417,14,,,"var")),NULL)</f>
        <v>1.35E-2</v>
      </c>
      <c r="BA417" s="61" t="str" cm="1">
        <f t="array" aca="1" ref="BA417" ca="1">IF(INDIRECT(ADDRESS(3+$AM417,15,,,"var"))&lt;&gt;"&lt;=&gt;",INDIRECT(ADDRESS(3+$AM417,15,,,"var")),NULL)</f>
        <v>&lt;</v>
      </c>
      <c r="BB417" s="61" cm="1">
        <f t="array" aca="1" ref="BB417" ca="1">IF(INDIRECT(ADDRESS(3+$AM417,16,,,"var"))&lt;&gt;"Zn",INDIRECT(ADDRESS(3+$AM417,16,,,"var")),NULL)</f>
        <v>0.01</v>
      </c>
      <c r="BC417" s="61" cm="1">
        <f t="array" aca="1" ref="BC417" ca="1">IF(INDIRECT(ADDRESS(3+$AM417,17,,,"var"))&lt;&gt;"&lt;=&gt;",INDIRECT(ADDRESS(3+$AM417,17,,,"var")),NULL)</f>
        <v>0</v>
      </c>
      <c r="BD417" s="61" cm="1">
        <f t="array" aca="1" ref="BD417" ca="1">IF(INDIRECT(ADDRESS(3+$AM417,18,,,"var"))&lt;&gt;"Ti",INDIRECT(ADDRESS(3+$AM417,18,,,"var")),NULL)</f>
        <v>0.09</v>
      </c>
      <c r="BE417" s="64" cm="1">
        <f t="array" aca="1" ref="BE417" ca="1">IF(INDIRECT(ADDRESS(3+$AM417,19,,,"var"))&lt;&gt;"D10",INDIRECT(ADDRESS(3+$AM417,19,,,"var")),NULL)</f>
        <v>28.5</v>
      </c>
      <c r="BF417" s="64" cm="1">
        <f t="array" aca="1" ref="BF417" ca="1">IF(INDIRECT(ADDRESS(3+$AM417,20,,,"var"))&lt;&gt;"D50",INDIRECT(ADDRESS(3+$AM417,20,,,"var")),NULL)</f>
        <v>46.3</v>
      </c>
      <c r="BG417" s="64" cm="1">
        <f t="array" aca="1" ref="BG417" ca="1">IF(INDIRECT(ADDRESS(3+$AM417,21,,,"var"))&lt;&gt;"D90",INDIRECT(ADDRESS(3+$AM417,21,,,"var")),NULL)</f>
        <v>74</v>
      </c>
      <c r="BH417" s="64" cm="1">
        <f t="array" aca="1" ref="BH417" ca="1">IF(INDIRECT(ADDRESS(3+$AM417,22,,,"var"))&lt;&gt;"Carney Funnel (s/50g)",INDIRECT(ADDRESS(3+$AM417,22,,,"var")),NULL)</f>
        <v>16</v>
      </c>
      <c r="BI417" s="64" cm="1">
        <f t="array" aca="1" ref="BI417" ca="1">IF(INDIRECT(ADDRESS(3+$AM417,23,,,"var"))&lt;&gt;"Schuttdichte",INDIRECT(ADDRESS(3+$AM417,23,,,"var")),NULL)</f>
        <v>1.22</v>
      </c>
      <c r="BJ417" s="64" cm="1">
        <f t="array" aca="1" ref="BJ417" ca="1">IF(INDIRECT(ADDRESS(3+$AM417,24,,,"var"))&lt;&gt;"Klopfdichte",INDIRECT(ADDRESS(3+$AM417,24,,,"var")),NULL)</f>
        <v>1.54</v>
      </c>
      <c r="BK417" s="81" t="s">
        <v>108</v>
      </c>
      <c r="BL417" t="str">
        <f>var!AB$3</f>
        <v>explore productivty</v>
      </c>
      <c r="BM417" s="65"/>
      <c r="BO417"/>
    </row>
    <row r="418" spans="1:67">
      <c r="A418" s="6">
        <v>6</v>
      </c>
      <c r="B418" s="81">
        <v>9</v>
      </c>
      <c r="C418" s="81" t="str">
        <f>var!Z$3</f>
        <v>Concept Laser m2</v>
      </c>
      <c r="D418" s="81" t="str">
        <f>var!AG$3</f>
        <v>Concept Laser parameter dev.</v>
      </c>
      <c r="E418" s="6">
        <v>350</v>
      </c>
      <c r="F418" s="6">
        <v>1000</v>
      </c>
      <c r="G418" s="6">
        <v>60</v>
      </c>
      <c r="H418" s="6">
        <v>0.14000000000000001</v>
      </c>
      <c r="I418" s="81"/>
      <c r="J418" s="81" t="str">
        <f>var!AD$2</f>
        <v>Density cube</v>
      </c>
      <c r="K418" s="36"/>
      <c r="L418" s="12"/>
      <c r="M418" s="28" t="str">
        <f>var!AF$2</f>
        <v>Stripes</v>
      </c>
      <c r="N418" s="6">
        <v>350</v>
      </c>
      <c r="O418" s="6">
        <v>1000</v>
      </c>
      <c r="P418" s="12"/>
      <c r="Q418" s="6">
        <v>0.1</v>
      </c>
      <c r="R418" s="6">
        <v>130</v>
      </c>
      <c r="S418" s="6">
        <v>5</v>
      </c>
      <c r="T418" s="6">
        <v>1</v>
      </c>
      <c r="U418" s="6">
        <v>79</v>
      </c>
      <c r="V418" s="6">
        <v>0.1</v>
      </c>
      <c r="W418" s="6">
        <v>80</v>
      </c>
      <c r="X418" s="6">
        <v>0.09</v>
      </c>
      <c r="Y418" s="12"/>
      <c r="Z418" s="12"/>
      <c r="AA418" s="12"/>
      <c r="AB418" s="12"/>
      <c r="AC418" s="12"/>
      <c r="AD418" s="12"/>
      <c r="AE418" s="12">
        <v>1.2709999999999999</v>
      </c>
      <c r="AF418" s="12"/>
      <c r="AG418" s="6"/>
      <c r="AH418" s="23">
        <f t="shared" si="14"/>
        <v>30.240000000000002</v>
      </c>
      <c r="AI418" s="23">
        <f t="shared" si="15"/>
        <v>41.666666666666664</v>
      </c>
      <c r="AJ418" s="12"/>
      <c r="AK418" s="6">
        <f>100-Tabelle1[[#This Row],[Porositaet Flaeche Bionic polished]]</f>
        <v>98.728999999999999</v>
      </c>
      <c r="AL418" s="28" t="str" cm="1">
        <f t="array" aca="1" ref="AL418" ca="1">IF(INDIRECT(ADDRESS(3+AM418,2,,,"var"))&lt;&gt;"Name of powder",INDIRECT(ADDRESS(3+AM418,2,,,"var")),NULL)</f>
        <v>AlMgty80</v>
      </c>
      <c r="AM418" s="81">
        <v>20</v>
      </c>
      <c r="AN418" s="12">
        <v>0</v>
      </c>
      <c r="AO418" s="61" cm="1">
        <f t="array" aca="1" ref="AO418" ca="1">IF(INDIRECT(ADDRESS(3+$AM418,3,,,"var"))&lt;&gt;"&lt;=&gt;",INDIRECT(ADDRESS(3+$AM418,3,,,"var")),NULL)</f>
        <v>0</v>
      </c>
      <c r="AP418" s="61" cm="1">
        <f t="array" aca="1" ref="AP418" ca="1">IF(INDIRECT(ADDRESS(3+$AM418,4,,,"var"))&lt;&gt;"Si",INDIRECT(ADDRESS(3+$AM418,4,,,"var")),NULL)</f>
        <v>0.05</v>
      </c>
      <c r="AQ418" s="61" cm="1">
        <f t="array" aca="1" ref="AQ418" ca="1">IF(INDIRECT(ADDRESS(3+$AM418,5,,,"var"))&lt;&gt;"&lt;=&gt;",INDIRECT(ADDRESS(3+$AM418,5,,,"var")),NULL)</f>
        <v>0</v>
      </c>
      <c r="AR418" s="61" cm="1">
        <f t="array" aca="1" ref="AR418" ca="1">IF(INDIRECT(ADDRESS(3+$AM418,6,,,"var"))&lt;&gt;"Fe",INDIRECT(ADDRESS(3+$AM418,6,,,"var")),NULL)</f>
        <v>7.0000000000000007E-2</v>
      </c>
      <c r="AS418" s="61" cm="1">
        <f t="array" aca="1" ref="AS418" ca="1">IF(INDIRECT(ADDRESS(3+$AM418,7,,,"var"))&lt;&gt;"&lt;=&gt;",INDIRECT(ADDRESS(3+$AM418,7,,,"var")),NULL)</f>
        <v>0</v>
      </c>
      <c r="AT418" s="61" cm="1">
        <f t="array" aca="1" ref="AT418" ca="1">IF(INDIRECT(ADDRESS(3+$AM418,8,,,"var"))&lt;&gt;"Cu",INDIRECT(ADDRESS(3+$AM418,8,,,"var")),NULL)</f>
        <v>0.01</v>
      </c>
      <c r="AU418" s="61" cm="1">
        <f t="array" aca="1" ref="AU418" ca="1">IF(INDIRECT(ADDRESS(3+$AM418,9,,,"var"))&lt;&gt;"&lt;=&gt;",INDIRECT(ADDRESS(3+$AM418,9,,,"var")),NULL)</f>
        <v>0</v>
      </c>
      <c r="AV418" s="61" cm="1">
        <f t="array" aca="1" ref="AV418" ca="1">IF(INDIRECT(ADDRESS(3+$AM418,10,,,"var"))&lt;&gt;"Mn",INDIRECT(ADDRESS(3+$AM418,10,,,"var")),NULL)</f>
        <v>0.01</v>
      </c>
      <c r="AW418" s="61" cm="1">
        <f t="array" aca="1" ref="AW418" ca="1">IF(INDIRECT(ADDRESS(3+$AM418,11,,,"var"))&lt;&gt;"&lt;=&gt;",INDIRECT(ADDRESS(3+$AM418,11,,,"var")),NULL)</f>
        <v>0</v>
      </c>
      <c r="AX418" s="61" cm="1">
        <f t="array" aca="1" ref="AX418" ca="1">IF(INDIRECT(ADDRESS(3+$AM418,12,,,"var"))&lt;&gt;"Mg",INDIRECT(ADDRESS(3+$AM418,12,,,"var")),NULL)</f>
        <v>11</v>
      </c>
      <c r="AY418" s="61" cm="1">
        <f t="array" aca="1" ref="AY418" ca="1">IF(INDIRECT(ADDRESS(3+$AM418,13,,,"var"))&lt;&gt;"&lt;=&gt;",INDIRECT(ADDRESS(3+$AM418,13,,,"var")),NULL)</f>
        <v>0</v>
      </c>
      <c r="AZ418" s="61" cm="1">
        <f t="array" aca="1" ref="AZ418" ca="1">IF(INDIRECT(ADDRESS(3+$AM418,14,,,"var"))&lt;&gt;"Be",INDIRECT(ADDRESS(3+$AM418,14,,,"var")),NULL)</f>
        <v>1.35E-2</v>
      </c>
      <c r="BA418" s="61" t="str" cm="1">
        <f t="array" aca="1" ref="BA418" ca="1">IF(INDIRECT(ADDRESS(3+$AM418,15,,,"var"))&lt;&gt;"&lt;=&gt;",INDIRECT(ADDRESS(3+$AM418,15,,,"var")),NULL)</f>
        <v>&lt;</v>
      </c>
      <c r="BB418" s="61" cm="1">
        <f t="array" aca="1" ref="BB418" ca="1">IF(INDIRECT(ADDRESS(3+$AM418,16,,,"var"))&lt;&gt;"Zn",INDIRECT(ADDRESS(3+$AM418,16,,,"var")),NULL)</f>
        <v>0.01</v>
      </c>
      <c r="BC418" s="61" cm="1">
        <f t="array" aca="1" ref="BC418" ca="1">IF(INDIRECT(ADDRESS(3+$AM418,17,,,"var"))&lt;&gt;"&lt;=&gt;",INDIRECT(ADDRESS(3+$AM418,17,,,"var")),NULL)</f>
        <v>0</v>
      </c>
      <c r="BD418" s="61" cm="1">
        <f t="array" aca="1" ref="BD418" ca="1">IF(INDIRECT(ADDRESS(3+$AM418,18,,,"var"))&lt;&gt;"Ti",INDIRECT(ADDRESS(3+$AM418,18,,,"var")),NULL)</f>
        <v>0.09</v>
      </c>
      <c r="BE418" s="64" cm="1">
        <f t="array" aca="1" ref="BE418" ca="1">IF(INDIRECT(ADDRESS(3+$AM418,19,,,"var"))&lt;&gt;"D10",INDIRECT(ADDRESS(3+$AM418,19,,,"var")),NULL)</f>
        <v>28.5</v>
      </c>
      <c r="BF418" s="64" cm="1">
        <f t="array" aca="1" ref="BF418" ca="1">IF(INDIRECT(ADDRESS(3+$AM418,20,,,"var"))&lt;&gt;"D50",INDIRECT(ADDRESS(3+$AM418,20,,,"var")),NULL)</f>
        <v>46.3</v>
      </c>
      <c r="BG418" s="64" cm="1">
        <f t="array" aca="1" ref="BG418" ca="1">IF(INDIRECT(ADDRESS(3+$AM418,21,,,"var"))&lt;&gt;"D90",INDIRECT(ADDRESS(3+$AM418,21,,,"var")),NULL)</f>
        <v>74</v>
      </c>
      <c r="BH418" s="64" cm="1">
        <f t="array" aca="1" ref="BH418" ca="1">IF(INDIRECT(ADDRESS(3+$AM418,22,,,"var"))&lt;&gt;"Carney Funnel (s/50g)",INDIRECT(ADDRESS(3+$AM418,22,,,"var")),NULL)</f>
        <v>16</v>
      </c>
      <c r="BI418" s="64" cm="1">
        <f t="array" aca="1" ref="BI418" ca="1">IF(INDIRECT(ADDRESS(3+$AM418,23,,,"var"))&lt;&gt;"Schuttdichte",INDIRECT(ADDRESS(3+$AM418,23,,,"var")),NULL)</f>
        <v>1.22</v>
      </c>
      <c r="BJ418" s="64" cm="1">
        <f t="array" aca="1" ref="BJ418" ca="1">IF(INDIRECT(ADDRESS(3+$AM418,24,,,"var"))&lt;&gt;"Klopfdichte",INDIRECT(ADDRESS(3+$AM418,24,,,"var")),NULL)</f>
        <v>1.54</v>
      </c>
      <c r="BK418" s="81" t="s">
        <v>108</v>
      </c>
      <c r="BL418" t="str">
        <f>var!AB$3</f>
        <v>explore productivty</v>
      </c>
      <c r="BM418" s="81"/>
      <c r="BO418"/>
    </row>
    <row r="419" spans="1:67">
      <c r="A419" s="6">
        <v>6</v>
      </c>
      <c r="B419" s="81">
        <v>10</v>
      </c>
      <c r="C419" s="81" t="str">
        <f>var!Z$3</f>
        <v>Concept Laser m2</v>
      </c>
      <c r="D419" s="81" t="str">
        <f>var!AG$3</f>
        <v>Concept Laser parameter dev.</v>
      </c>
      <c r="E419" s="6">
        <v>350</v>
      </c>
      <c r="F419" s="6">
        <v>1400</v>
      </c>
      <c r="G419" s="6">
        <v>60</v>
      </c>
      <c r="H419" s="6">
        <v>0.14000000000000001</v>
      </c>
      <c r="I419" s="81"/>
      <c r="J419" s="81" t="str">
        <f>var!AD$2</f>
        <v>Density cube</v>
      </c>
      <c r="K419" s="36"/>
      <c r="L419" s="12"/>
      <c r="M419" s="81" t="str">
        <f>var!AF$2</f>
        <v>Stripes</v>
      </c>
      <c r="N419" s="6">
        <v>350</v>
      </c>
      <c r="O419" s="6">
        <v>1400</v>
      </c>
      <c r="P419" s="12"/>
      <c r="Q419" s="6">
        <v>0.1</v>
      </c>
      <c r="R419" s="6">
        <v>150</v>
      </c>
      <c r="S419" s="6">
        <v>5</v>
      </c>
      <c r="T419" s="6">
        <v>1</v>
      </c>
      <c r="U419" s="6">
        <v>79</v>
      </c>
      <c r="V419" s="6">
        <v>0.1</v>
      </c>
      <c r="W419" s="6">
        <v>80</v>
      </c>
      <c r="X419" s="6">
        <v>0.09</v>
      </c>
      <c r="Y419" s="12"/>
      <c r="Z419" s="12"/>
      <c r="AA419" s="12"/>
      <c r="AB419" s="12"/>
      <c r="AC419" s="12"/>
      <c r="AD419" s="12"/>
      <c r="AE419" s="12">
        <v>1.929</v>
      </c>
      <c r="AF419" s="12"/>
      <c r="AG419" s="6"/>
      <c r="AH419" s="81">
        <f t="shared" si="14"/>
        <v>42.336000000000006</v>
      </c>
      <c r="AI419" s="81">
        <f t="shared" si="15"/>
        <v>29.761904761904759</v>
      </c>
      <c r="AJ419" s="12"/>
      <c r="AK419" s="6">
        <f>100-Tabelle1[[#This Row],[Porositaet Flaeche Bionic polished]]</f>
        <v>98.070999999999998</v>
      </c>
      <c r="AL419" s="28" t="str" cm="1">
        <f t="array" aca="1" ref="AL419" ca="1">IF(INDIRECT(ADDRESS(3+AM419,2,,,"var"))&lt;&gt;"Name of powder",INDIRECT(ADDRESS(3+AM419,2,,,"var")),NULL)</f>
        <v>AlMgty80</v>
      </c>
      <c r="AM419" s="81">
        <v>20</v>
      </c>
      <c r="AN419" s="12">
        <v>0</v>
      </c>
      <c r="AO419" s="61" cm="1">
        <f t="array" aca="1" ref="AO419" ca="1">IF(INDIRECT(ADDRESS(3+$AM419,3,,,"var"))&lt;&gt;"&lt;=&gt;",INDIRECT(ADDRESS(3+$AM419,3,,,"var")),NULL)</f>
        <v>0</v>
      </c>
      <c r="AP419" s="61" cm="1">
        <f t="array" aca="1" ref="AP419" ca="1">IF(INDIRECT(ADDRESS(3+$AM419,4,,,"var"))&lt;&gt;"Si",INDIRECT(ADDRESS(3+$AM419,4,,,"var")),NULL)</f>
        <v>0.05</v>
      </c>
      <c r="AQ419" s="61" cm="1">
        <f t="array" aca="1" ref="AQ419" ca="1">IF(INDIRECT(ADDRESS(3+$AM419,5,,,"var"))&lt;&gt;"&lt;=&gt;",INDIRECT(ADDRESS(3+$AM419,5,,,"var")),NULL)</f>
        <v>0</v>
      </c>
      <c r="AR419" s="61" cm="1">
        <f t="array" aca="1" ref="AR419" ca="1">IF(INDIRECT(ADDRESS(3+$AM419,6,,,"var"))&lt;&gt;"Fe",INDIRECT(ADDRESS(3+$AM419,6,,,"var")),NULL)</f>
        <v>7.0000000000000007E-2</v>
      </c>
      <c r="AS419" s="61" cm="1">
        <f t="array" aca="1" ref="AS419" ca="1">IF(INDIRECT(ADDRESS(3+$AM419,7,,,"var"))&lt;&gt;"&lt;=&gt;",INDIRECT(ADDRESS(3+$AM419,7,,,"var")),NULL)</f>
        <v>0</v>
      </c>
      <c r="AT419" s="61" cm="1">
        <f t="array" aca="1" ref="AT419" ca="1">IF(INDIRECT(ADDRESS(3+$AM419,8,,,"var"))&lt;&gt;"Cu",INDIRECT(ADDRESS(3+$AM419,8,,,"var")),NULL)</f>
        <v>0.01</v>
      </c>
      <c r="AU419" s="61" cm="1">
        <f t="array" aca="1" ref="AU419" ca="1">IF(INDIRECT(ADDRESS(3+$AM419,9,,,"var"))&lt;&gt;"&lt;=&gt;",INDIRECT(ADDRESS(3+$AM419,9,,,"var")),NULL)</f>
        <v>0</v>
      </c>
      <c r="AV419" s="61" cm="1">
        <f t="array" aca="1" ref="AV419" ca="1">IF(INDIRECT(ADDRESS(3+$AM419,10,,,"var"))&lt;&gt;"Mn",INDIRECT(ADDRESS(3+$AM419,10,,,"var")),NULL)</f>
        <v>0.01</v>
      </c>
      <c r="AW419" s="61" cm="1">
        <f t="array" aca="1" ref="AW419" ca="1">IF(INDIRECT(ADDRESS(3+$AM419,11,,,"var"))&lt;&gt;"&lt;=&gt;",INDIRECT(ADDRESS(3+$AM419,11,,,"var")),NULL)</f>
        <v>0</v>
      </c>
      <c r="AX419" s="61" cm="1">
        <f t="array" aca="1" ref="AX419" ca="1">IF(INDIRECT(ADDRESS(3+$AM419,12,,,"var"))&lt;&gt;"Mg",INDIRECT(ADDRESS(3+$AM419,12,,,"var")),NULL)</f>
        <v>11</v>
      </c>
      <c r="AY419" s="61" cm="1">
        <f t="array" aca="1" ref="AY419" ca="1">IF(INDIRECT(ADDRESS(3+$AM419,13,,,"var"))&lt;&gt;"&lt;=&gt;",INDIRECT(ADDRESS(3+$AM419,13,,,"var")),NULL)</f>
        <v>0</v>
      </c>
      <c r="AZ419" s="61" cm="1">
        <f t="array" aca="1" ref="AZ419" ca="1">IF(INDIRECT(ADDRESS(3+$AM419,14,,,"var"))&lt;&gt;"Be",INDIRECT(ADDRESS(3+$AM419,14,,,"var")),NULL)</f>
        <v>1.35E-2</v>
      </c>
      <c r="BA419" s="61" t="str" cm="1">
        <f t="array" aca="1" ref="BA419" ca="1">IF(INDIRECT(ADDRESS(3+$AM419,15,,,"var"))&lt;&gt;"&lt;=&gt;",INDIRECT(ADDRESS(3+$AM419,15,,,"var")),NULL)</f>
        <v>&lt;</v>
      </c>
      <c r="BB419" s="61" cm="1">
        <f t="array" aca="1" ref="BB419" ca="1">IF(INDIRECT(ADDRESS(3+$AM419,16,,,"var"))&lt;&gt;"Zn",INDIRECT(ADDRESS(3+$AM419,16,,,"var")),NULL)</f>
        <v>0.01</v>
      </c>
      <c r="BC419" s="61" cm="1">
        <f t="array" aca="1" ref="BC419" ca="1">IF(INDIRECT(ADDRESS(3+$AM419,17,,,"var"))&lt;&gt;"&lt;=&gt;",INDIRECT(ADDRESS(3+$AM419,17,,,"var")),NULL)</f>
        <v>0</v>
      </c>
      <c r="BD419" s="61" cm="1">
        <f t="array" aca="1" ref="BD419" ca="1">IF(INDIRECT(ADDRESS(3+$AM419,18,,,"var"))&lt;&gt;"Ti",INDIRECT(ADDRESS(3+$AM419,18,,,"var")),NULL)</f>
        <v>0.09</v>
      </c>
      <c r="BE419" s="64" cm="1">
        <f t="array" aca="1" ref="BE419" ca="1">IF(INDIRECT(ADDRESS(3+$AM419,19,,,"var"))&lt;&gt;"D10",INDIRECT(ADDRESS(3+$AM419,19,,,"var")),NULL)</f>
        <v>28.5</v>
      </c>
      <c r="BF419" s="64" cm="1">
        <f t="array" aca="1" ref="BF419" ca="1">IF(INDIRECT(ADDRESS(3+$AM419,20,,,"var"))&lt;&gt;"D50",INDIRECT(ADDRESS(3+$AM419,20,,,"var")),NULL)</f>
        <v>46.3</v>
      </c>
      <c r="BG419" s="64" cm="1">
        <f t="array" aca="1" ref="BG419" ca="1">IF(INDIRECT(ADDRESS(3+$AM419,21,,,"var"))&lt;&gt;"D90",INDIRECT(ADDRESS(3+$AM419,21,,,"var")),NULL)</f>
        <v>74</v>
      </c>
      <c r="BH419" s="64" cm="1">
        <f t="array" aca="1" ref="BH419" ca="1">IF(INDIRECT(ADDRESS(3+$AM419,22,,,"var"))&lt;&gt;"Carney Funnel (s/50g)",INDIRECT(ADDRESS(3+$AM419,22,,,"var")),NULL)</f>
        <v>16</v>
      </c>
      <c r="BI419" s="64" cm="1">
        <f t="array" aca="1" ref="BI419" ca="1">IF(INDIRECT(ADDRESS(3+$AM419,23,,,"var"))&lt;&gt;"Schuttdichte",INDIRECT(ADDRESS(3+$AM419,23,,,"var")),NULL)</f>
        <v>1.22</v>
      </c>
      <c r="BJ419" s="64" cm="1">
        <f t="array" aca="1" ref="BJ419" ca="1">IF(INDIRECT(ADDRESS(3+$AM419,24,,,"var"))&lt;&gt;"Klopfdichte",INDIRECT(ADDRESS(3+$AM419,24,,,"var")),NULL)</f>
        <v>1.54</v>
      </c>
      <c r="BK419" s="81" t="s">
        <v>108</v>
      </c>
      <c r="BL419" t="str">
        <f>var!AB$3</f>
        <v>explore productivty</v>
      </c>
      <c r="BM419" s="65"/>
      <c r="BO419"/>
    </row>
    <row r="420" spans="1:67">
      <c r="A420" s="6">
        <v>6</v>
      </c>
      <c r="B420" s="81">
        <v>11</v>
      </c>
      <c r="C420" s="81" t="str">
        <f>var!Z$3</f>
        <v>Concept Laser m2</v>
      </c>
      <c r="D420" s="81" t="str">
        <f>var!AG$3</f>
        <v>Concept Laser parameter dev.</v>
      </c>
      <c r="E420" s="6">
        <v>350</v>
      </c>
      <c r="F420" s="6">
        <v>1200</v>
      </c>
      <c r="G420" s="6">
        <v>60</v>
      </c>
      <c r="H420" s="6">
        <v>0.14000000000000001</v>
      </c>
      <c r="I420" s="81"/>
      <c r="J420" s="81" t="str">
        <f>var!AD$2</f>
        <v>Density cube</v>
      </c>
      <c r="K420" s="36"/>
      <c r="L420" s="12"/>
      <c r="M420" s="81" t="str">
        <f>var!AF$2</f>
        <v>Stripes</v>
      </c>
      <c r="N420" s="6">
        <v>350</v>
      </c>
      <c r="O420" s="6">
        <v>1200</v>
      </c>
      <c r="P420" s="12"/>
      <c r="Q420" s="6">
        <v>0.1</v>
      </c>
      <c r="R420" s="6">
        <v>150</v>
      </c>
      <c r="S420" s="6">
        <v>5</v>
      </c>
      <c r="T420" s="6">
        <v>1</v>
      </c>
      <c r="U420" s="6">
        <v>79</v>
      </c>
      <c r="V420" s="6">
        <v>0.1</v>
      </c>
      <c r="W420" s="6">
        <v>80</v>
      </c>
      <c r="X420" s="6">
        <v>0.09</v>
      </c>
      <c r="Y420" s="12"/>
      <c r="Z420" s="12"/>
      <c r="AA420" s="12"/>
      <c r="AB420" s="12"/>
      <c r="AC420" s="12"/>
      <c r="AD420" s="12"/>
      <c r="AE420" s="12">
        <v>0.57699999999999996</v>
      </c>
      <c r="AF420" s="12"/>
      <c r="AG420" s="6"/>
      <c r="AH420" s="81">
        <f t="shared" si="14"/>
        <v>36.288000000000011</v>
      </c>
      <c r="AI420" s="81">
        <f t="shared" si="15"/>
        <v>34.722222222222214</v>
      </c>
      <c r="AJ420" s="12"/>
      <c r="AK420" s="6">
        <f>100-Tabelle1[[#This Row],[Porositaet Flaeche Bionic polished]]</f>
        <v>99.423000000000002</v>
      </c>
      <c r="AL420" s="28" t="str" cm="1">
        <f t="array" aca="1" ref="AL420" ca="1">IF(INDIRECT(ADDRESS(3+AM420,2,,,"var"))&lt;&gt;"Name of powder",INDIRECT(ADDRESS(3+AM420,2,,,"var")),NULL)</f>
        <v>AlMgty80</v>
      </c>
      <c r="AM420" s="81">
        <v>20</v>
      </c>
      <c r="AN420" s="12">
        <v>0</v>
      </c>
      <c r="AO420" s="61" cm="1">
        <f t="array" aca="1" ref="AO420" ca="1">IF(INDIRECT(ADDRESS(3+$AM420,3,,,"var"))&lt;&gt;"&lt;=&gt;",INDIRECT(ADDRESS(3+$AM420,3,,,"var")),NULL)</f>
        <v>0</v>
      </c>
      <c r="AP420" s="61" cm="1">
        <f t="array" aca="1" ref="AP420" ca="1">IF(INDIRECT(ADDRESS(3+$AM420,4,,,"var"))&lt;&gt;"Si",INDIRECT(ADDRESS(3+$AM420,4,,,"var")),NULL)</f>
        <v>0.05</v>
      </c>
      <c r="AQ420" s="61" cm="1">
        <f t="array" aca="1" ref="AQ420" ca="1">IF(INDIRECT(ADDRESS(3+$AM420,5,,,"var"))&lt;&gt;"&lt;=&gt;",INDIRECT(ADDRESS(3+$AM420,5,,,"var")),NULL)</f>
        <v>0</v>
      </c>
      <c r="AR420" s="61" cm="1">
        <f t="array" aca="1" ref="AR420" ca="1">IF(INDIRECT(ADDRESS(3+$AM420,6,,,"var"))&lt;&gt;"Fe",INDIRECT(ADDRESS(3+$AM420,6,,,"var")),NULL)</f>
        <v>7.0000000000000007E-2</v>
      </c>
      <c r="AS420" s="61" cm="1">
        <f t="array" aca="1" ref="AS420" ca="1">IF(INDIRECT(ADDRESS(3+$AM420,7,,,"var"))&lt;&gt;"&lt;=&gt;",INDIRECT(ADDRESS(3+$AM420,7,,,"var")),NULL)</f>
        <v>0</v>
      </c>
      <c r="AT420" s="61" cm="1">
        <f t="array" aca="1" ref="AT420" ca="1">IF(INDIRECT(ADDRESS(3+$AM420,8,,,"var"))&lt;&gt;"Cu",INDIRECT(ADDRESS(3+$AM420,8,,,"var")),NULL)</f>
        <v>0.01</v>
      </c>
      <c r="AU420" s="61" cm="1">
        <f t="array" aca="1" ref="AU420" ca="1">IF(INDIRECT(ADDRESS(3+$AM420,9,,,"var"))&lt;&gt;"&lt;=&gt;",INDIRECT(ADDRESS(3+$AM420,9,,,"var")),NULL)</f>
        <v>0</v>
      </c>
      <c r="AV420" s="61" cm="1">
        <f t="array" aca="1" ref="AV420" ca="1">IF(INDIRECT(ADDRESS(3+$AM420,10,,,"var"))&lt;&gt;"Mn",INDIRECT(ADDRESS(3+$AM420,10,,,"var")),NULL)</f>
        <v>0.01</v>
      </c>
      <c r="AW420" s="61" cm="1">
        <f t="array" aca="1" ref="AW420" ca="1">IF(INDIRECT(ADDRESS(3+$AM420,11,,,"var"))&lt;&gt;"&lt;=&gt;",INDIRECT(ADDRESS(3+$AM420,11,,,"var")),NULL)</f>
        <v>0</v>
      </c>
      <c r="AX420" s="61" cm="1">
        <f t="array" aca="1" ref="AX420" ca="1">IF(INDIRECT(ADDRESS(3+$AM420,12,,,"var"))&lt;&gt;"Mg",INDIRECT(ADDRESS(3+$AM420,12,,,"var")),NULL)</f>
        <v>11</v>
      </c>
      <c r="AY420" s="61" cm="1">
        <f t="array" aca="1" ref="AY420" ca="1">IF(INDIRECT(ADDRESS(3+$AM420,13,,,"var"))&lt;&gt;"&lt;=&gt;",INDIRECT(ADDRESS(3+$AM420,13,,,"var")),NULL)</f>
        <v>0</v>
      </c>
      <c r="AZ420" s="61" cm="1">
        <f t="array" aca="1" ref="AZ420" ca="1">IF(INDIRECT(ADDRESS(3+$AM420,14,,,"var"))&lt;&gt;"Be",INDIRECT(ADDRESS(3+$AM420,14,,,"var")),NULL)</f>
        <v>1.35E-2</v>
      </c>
      <c r="BA420" s="61" t="str" cm="1">
        <f t="array" aca="1" ref="BA420" ca="1">IF(INDIRECT(ADDRESS(3+$AM420,15,,,"var"))&lt;&gt;"&lt;=&gt;",INDIRECT(ADDRESS(3+$AM420,15,,,"var")),NULL)</f>
        <v>&lt;</v>
      </c>
      <c r="BB420" s="61" cm="1">
        <f t="array" aca="1" ref="BB420" ca="1">IF(INDIRECT(ADDRESS(3+$AM420,16,,,"var"))&lt;&gt;"Zn",INDIRECT(ADDRESS(3+$AM420,16,,,"var")),NULL)</f>
        <v>0.01</v>
      </c>
      <c r="BC420" s="61" cm="1">
        <f t="array" aca="1" ref="BC420" ca="1">IF(INDIRECT(ADDRESS(3+$AM420,17,,,"var"))&lt;&gt;"&lt;=&gt;",INDIRECT(ADDRESS(3+$AM420,17,,,"var")),NULL)</f>
        <v>0</v>
      </c>
      <c r="BD420" s="61" cm="1">
        <f t="array" aca="1" ref="BD420" ca="1">IF(INDIRECT(ADDRESS(3+$AM420,18,,,"var"))&lt;&gt;"Ti",INDIRECT(ADDRESS(3+$AM420,18,,,"var")),NULL)</f>
        <v>0.09</v>
      </c>
      <c r="BE420" s="64" cm="1">
        <f t="array" aca="1" ref="BE420" ca="1">IF(INDIRECT(ADDRESS(3+$AM420,19,,,"var"))&lt;&gt;"D10",INDIRECT(ADDRESS(3+$AM420,19,,,"var")),NULL)</f>
        <v>28.5</v>
      </c>
      <c r="BF420" s="64" cm="1">
        <f t="array" aca="1" ref="BF420" ca="1">IF(INDIRECT(ADDRESS(3+$AM420,20,,,"var"))&lt;&gt;"D50",INDIRECT(ADDRESS(3+$AM420,20,,,"var")),NULL)</f>
        <v>46.3</v>
      </c>
      <c r="BG420" s="64" cm="1">
        <f t="array" aca="1" ref="BG420" ca="1">IF(INDIRECT(ADDRESS(3+$AM420,21,,,"var"))&lt;&gt;"D90",INDIRECT(ADDRESS(3+$AM420,21,,,"var")),NULL)</f>
        <v>74</v>
      </c>
      <c r="BH420" s="64" cm="1">
        <f t="array" aca="1" ref="BH420" ca="1">IF(INDIRECT(ADDRESS(3+$AM420,22,,,"var"))&lt;&gt;"Carney Funnel (s/50g)",INDIRECT(ADDRESS(3+$AM420,22,,,"var")),NULL)</f>
        <v>16</v>
      </c>
      <c r="BI420" s="64" cm="1">
        <f t="array" aca="1" ref="BI420" ca="1">IF(INDIRECT(ADDRESS(3+$AM420,23,,,"var"))&lt;&gt;"Schuttdichte",INDIRECT(ADDRESS(3+$AM420,23,,,"var")),NULL)</f>
        <v>1.22</v>
      </c>
      <c r="BJ420" s="64" cm="1">
        <f t="array" aca="1" ref="BJ420" ca="1">IF(INDIRECT(ADDRESS(3+$AM420,24,,,"var"))&lt;&gt;"Klopfdichte",INDIRECT(ADDRESS(3+$AM420,24,,,"var")),NULL)</f>
        <v>1.54</v>
      </c>
      <c r="BK420" s="81" t="s">
        <v>108</v>
      </c>
      <c r="BL420" t="str">
        <f>var!AB$3</f>
        <v>explore productivty</v>
      </c>
      <c r="BM420" s="65"/>
      <c r="BO420"/>
    </row>
    <row r="421" spans="1:67">
      <c r="A421" s="6">
        <v>6</v>
      </c>
      <c r="B421" s="81">
        <v>12</v>
      </c>
      <c r="C421" s="81" t="str">
        <f>var!Z$3</f>
        <v>Concept Laser m2</v>
      </c>
      <c r="D421" s="81" t="str">
        <f>var!AG$3</f>
        <v>Concept Laser parameter dev.</v>
      </c>
      <c r="E421" s="6">
        <v>350</v>
      </c>
      <c r="F421" s="6">
        <v>1000</v>
      </c>
      <c r="G421" s="6">
        <v>60</v>
      </c>
      <c r="H421" s="6">
        <v>0.14000000000000001</v>
      </c>
      <c r="I421" s="81"/>
      <c r="J421" s="81" t="str">
        <f>var!AD$2</f>
        <v>Density cube</v>
      </c>
      <c r="K421" s="36"/>
      <c r="L421" s="12"/>
      <c r="M421" s="81" t="str">
        <f>var!AF$2</f>
        <v>Stripes</v>
      </c>
      <c r="N421" s="6">
        <v>350</v>
      </c>
      <c r="O421" s="6">
        <v>1000</v>
      </c>
      <c r="P421" s="12"/>
      <c r="Q421" s="6">
        <v>0.1</v>
      </c>
      <c r="R421" s="6">
        <v>150</v>
      </c>
      <c r="S421" s="6">
        <v>5</v>
      </c>
      <c r="T421" s="6">
        <v>1</v>
      </c>
      <c r="U421" s="6">
        <v>79</v>
      </c>
      <c r="V421" s="6">
        <v>0.1</v>
      </c>
      <c r="W421" s="6">
        <v>80</v>
      </c>
      <c r="X421" s="6">
        <v>0.09</v>
      </c>
      <c r="Y421" s="12"/>
      <c r="Z421" s="12"/>
      <c r="AA421" s="12"/>
      <c r="AB421" s="12"/>
      <c r="AC421" s="12"/>
      <c r="AD421" s="12"/>
      <c r="AE421" s="12">
        <v>0.39900000000000002</v>
      </c>
      <c r="AF421" s="12"/>
      <c r="AG421" s="6"/>
      <c r="AH421" s="81">
        <f t="shared" si="14"/>
        <v>30.240000000000002</v>
      </c>
      <c r="AI421" s="23">
        <f t="shared" si="15"/>
        <v>41.666666666666664</v>
      </c>
      <c r="AJ421" s="12"/>
      <c r="AK421" s="6">
        <f>100-Tabelle1[[#This Row],[Porositaet Flaeche Bionic polished]]</f>
        <v>99.600999999999999</v>
      </c>
      <c r="AL421" s="81" t="str" cm="1">
        <f t="array" aca="1" ref="AL421" ca="1">IF(INDIRECT(ADDRESS(3+AM421,2,,,"var"))&lt;&gt;"Name of powder",INDIRECT(ADDRESS(3+AM421,2,,,"var")),NULL)</f>
        <v>AlMgty80</v>
      </c>
      <c r="AM421" s="81">
        <v>20</v>
      </c>
      <c r="AN421" s="12">
        <v>0</v>
      </c>
      <c r="AO421" s="61" cm="1">
        <f t="array" aca="1" ref="AO421" ca="1">IF(INDIRECT(ADDRESS(3+$AM421,3,,,"var"))&lt;&gt;"&lt;=&gt;",INDIRECT(ADDRESS(3+$AM421,3,,,"var")),NULL)</f>
        <v>0</v>
      </c>
      <c r="AP421" s="61" cm="1">
        <f t="array" aca="1" ref="AP421" ca="1">IF(INDIRECT(ADDRESS(3+$AM421,4,,,"var"))&lt;&gt;"Si",INDIRECT(ADDRESS(3+$AM421,4,,,"var")),NULL)</f>
        <v>0.05</v>
      </c>
      <c r="AQ421" s="61" cm="1">
        <f t="array" aca="1" ref="AQ421" ca="1">IF(INDIRECT(ADDRESS(3+$AM421,5,,,"var"))&lt;&gt;"&lt;=&gt;",INDIRECT(ADDRESS(3+$AM421,5,,,"var")),NULL)</f>
        <v>0</v>
      </c>
      <c r="AR421" s="61" cm="1">
        <f t="array" aca="1" ref="AR421" ca="1">IF(INDIRECT(ADDRESS(3+$AM421,6,,,"var"))&lt;&gt;"Fe",INDIRECT(ADDRESS(3+$AM421,6,,,"var")),NULL)</f>
        <v>7.0000000000000007E-2</v>
      </c>
      <c r="AS421" s="61" cm="1">
        <f t="array" aca="1" ref="AS421" ca="1">IF(INDIRECT(ADDRESS(3+$AM421,7,,,"var"))&lt;&gt;"&lt;=&gt;",INDIRECT(ADDRESS(3+$AM421,7,,,"var")),NULL)</f>
        <v>0</v>
      </c>
      <c r="AT421" s="61" cm="1">
        <f t="array" aca="1" ref="AT421" ca="1">IF(INDIRECT(ADDRESS(3+$AM421,8,,,"var"))&lt;&gt;"Cu",INDIRECT(ADDRESS(3+$AM421,8,,,"var")),NULL)</f>
        <v>0.01</v>
      </c>
      <c r="AU421" s="61" cm="1">
        <f t="array" aca="1" ref="AU421" ca="1">IF(INDIRECT(ADDRESS(3+$AM421,9,,,"var"))&lt;&gt;"&lt;=&gt;",INDIRECT(ADDRESS(3+$AM421,9,,,"var")),NULL)</f>
        <v>0</v>
      </c>
      <c r="AV421" s="61" cm="1">
        <f t="array" aca="1" ref="AV421" ca="1">IF(INDIRECT(ADDRESS(3+$AM421,10,,,"var"))&lt;&gt;"Mn",INDIRECT(ADDRESS(3+$AM421,10,,,"var")),NULL)</f>
        <v>0.01</v>
      </c>
      <c r="AW421" s="61" cm="1">
        <f t="array" aca="1" ref="AW421" ca="1">IF(INDIRECT(ADDRESS(3+$AM421,11,,,"var"))&lt;&gt;"&lt;=&gt;",INDIRECT(ADDRESS(3+$AM421,11,,,"var")),NULL)</f>
        <v>0</v>
      </c>
      <c r="AX421" s="61" cm="1">
        <f t="array" aca="1" ref="AX421" ca="1">IF(INDIRECT(ADDRESS(3+$AM421,12,,,"var"))&lt;&gt;"Mg",INDIRECT(ADDRESS(3+$AM421,12,,,"var")),NULL)</f>
        <v>11</v>
      </c>
      <c r="AY421" s="61" cm="1">
        <f t="array" aca="1" ref="AY421" ca="1">IF(INDIRECT(ADDRESS(3+$AM421,13,,,"var"))&lt;&gt;"&lt;=&gt;",INDIRECT(ADDRESS(3+$AM421,13,,,"var")),NULL)</f>
        <v>0</v>
      </c>
      <c r="AZ421" s="61" cm="1">
        <f t="array" aca="1" ref="AZ421" ca="1">IF(INDIRECT(ADDRESS(3+$AM421,14,,,"var"))&lt;&gt;"Be",INDIRECT(ADDRESS(3+$AM421,14,,,"var")),NULL)</f>
        <v>1.35E-2</v>
      </c>
      <c r="BA421" s="61" t="str" cm="1">
        <f t="array" aca="1" ref="BA421" ca="1">IF(INDIRECT(ADDRESS(3+$AM421,15,,,"var"))&lt;&gt;"&lt;=&gt;",INDIRECT(ADDRESS(3+$AM421,15,,,"var")),NULL)</f>
        <v>&lt;</v>
      </c>
      <c r="BB421" s="61" cm="1">
        <f t="array" aca="1" ref="BB421" ca="1">IF(INDIRECT(ADDRESS(3+$AM421,16,,,"var"))&lt;&gt;"Zn",INDIRECT(ADDRESS(3+$AM421,16,,,"var")),NULL)</f>
        <v>0.01</v>
      </c>
      <c r="BC421" s="61" cm="1">
        <f t="array" aca="1" ref="BC421" ca="1">IF(INDIRECT(ADDRESS(3+$AM421,17,,,"var"))&lt;&gt;"&lt;=&gt;",INDIRECT(ADDRESS(3+$AM421,17,,,"var")),NULL)</f>
        <v>0</v>
      </c>
      <c r="BD421" s="61" cm="1">
        <f t="array" aca="1" ref="BD421" ca="1">IF(INDIRECT(ADDRESS(3+$AM421,18,,,"var"))&lt;&gt;"Ti",INDIRECT(ADDRESS(3+$AM421,18,,,"var")),NULL)</f>
        <v>0.09</v>
      </c>
      <c r="BE421" s="64" cm="1">
        <f t="array" aca="1" ref="BE421" ca="1">IF(INDIRECT(ADDRESS(3+$AM421,19,,,"var"))&lt;&gt;"D10",INDIRECT(ADDRESS(3+$AM421,19,,,"var")),NULL)</f>
        <v>28.5</v>
      </c>
      <c r="BF421" s="64" cm="1">
        <f t="array" aca="1" ref="BF421" ca="1">IF(INDIRECT(ADDRESS(3+$AM421,20,,,"var"))&lt;&gt;"D50",INDIRECT(ADDRESS(3+$AM421,20,,,"var")),NULL)</f>
        <v>46.3</v>
      </c>
      <c r="BG421" s="64" cm="1">
        <f t="array" aca="1" ref="BG421" ca="1">IF(INDIRECT(ADDRESS(3+$AM421,21,,,"var"))&lt;&gt;"D90",INDIRECT(ADDRESS(3+$AM421,21,,,"var")),NULL)</f>
        <v>74</v>
      </c>
      <c r="BH421" s="64" cm="1">
        <f t="array" aca="1" ref="BH421" ca="1">IF(INDIRECT(ADDRESS(3+$AM421,22,,,"var"))&lt;&gt;"Carney Funnel (s/50g)",INDIRECT(ADDRESS(3+$AM421,22,,,"var")),NULL)</f>
        <v>16</v>
      </c>
      <c r="BI421" s="64" cm="1">
        <f t="array" aca="1" ref="BI421" ca="1">IF(INDIRECT(ADDRESS(3+$AM421,23,,,"var"))&lt;&gt;"Schuttdichte",INDIRECT(ADDRESS(3+$AM421,23,,,"var")),NULL)</f>
        <v>1.22</v>
      </c>
      <c r="BJ421" s="64" cm="1">
        <f t="array" aca="1" ref="BJ421" ca="1">IF(INDIRECT(ADDRESS(3+$AM421,24,,,"var"))&lt;&gt;"Klopfdichte",INDIRECT(ADDRESS(3+$AM421,24,,,"var")),NULL)</f>
        <v>1.54</v>
      </c>
      <c r="BK421" s="81" t="s">
        <v>108</v>
      </c>
      <c r="BL421" t="str">
        <f>var!AB$3</f>
        <v>explore productivty</v>
      </c>
      <c r="BM421" s="81"/>
      <c r="BO421"/>
    </row>
    <row r="422" spans="1:67">
      <c r="A422" s="6">
        <v>6</v>
      </c>
      <c r="B422" s="81">
        <v>13</v>
      </c>
      <c r="C422" s="81" t="str">
        <f>var!Z$3</f>
        <v>Concept Laser m2</v>
      </c>
      <c r="D422" s="81" t="str">
        <f>var!AG$3</f>
        <v>Concept Laser parameter dev.</v>
      </c>
      <c r="E422" s="6">
        <v>350</v>
      </c>
      <c r="F422" s="6">
        <v>1400</v>
      </c>
      <c r="G422" s="6">
        <v>60</v>
      </c>
      <c r="H422" s="6">
        <v>0.12</v>
      </c>
      <c r="I422" s="81"/>
      <c r="J422" s="81" t="str">
        <f>var!AD$2</f>
        <v>Density cube</v>
      </c>
      <c r="K422" s="36"/>
      <c r="L422" s="12"/>
      <c r="M422" s="28" t="str">
        <f>var!AF$2</f>
        <v>Stripes</v>
      </c>
      <c r="N422" s="6">
        <v>350</v>
      </c>
      <c r="O422" s="6">
        <v>1400</v>
      </c>
      <c r="P422" s="12"/>
      <c r="Q422" s="6">
        <v>0.1</v>
      </c>
      <c r="R422" s="6">
        <v>130</v>
      </c>
      <c r="S422" s="6">
        <v>5</v>
      </c>
      <c r="T422" s="6">
        <v>1</v>
      </c>
      <c r="U422" s="6">
        <v>79</v>
      </c>
      <c r="V422" s="6">
        <v>0.1</v>
      </c>
      <c r="W422" s="6">
        <v>80</v>
      </c>
      <c r="X422" s="6">
        <v>0.09</v>
      </c>
      <c r="Y422" s="12"/>
      <c r="Z422" s="12"/>
      <c r="AA422" s="12"/>
      <c r="AB422" s="12"/>
      <c r="AC422" s="12"/>
      <c r="AD422" s="12"/>
      <c r="AE422" s="12">
        <v>0.80600000000000005</v>
      </c>
      <c r="AF422" s="12"/>
      <c r="AG422" s="6"/>
      <c r="AH422" s="23">
        <f t="shared" si="14"/>
        <v>36.288000000000004</v>
      </c>
      <c r="AI422" s="23">
        <f t="shared" si="15"/>
        <v>34.722222222222221</v>
      </c>
      <c r="AJ422" s="12"/>
      <c r="AK422" s="6">
        <f>100-Tabelle1[[#This Row],[Porositaet Flaeche Bionic polished]]</f>
        <v>99.194000000000003</v>
      </c>
      <c r="AL422" s="28" t="str" cm="1">
        <f t="array" aca="1" ref="AL422" ca="1">IF(INDIRECT(ADDRESS(3+AM422,2,,,"var"))&lt;&gt;"Name of powder",INDIRECT(ADDRESS(3+AM422,2,,,"var")),NULL)</f>
        <v>AlMgty80</v>
      </c>
      <c r="AM422" s="81">
        <v>20</v>
      </c>
      <c r="AN422" s="12">
        <v>0</v>
      </c>
      <c r="AO422" s="61" cm="1">
        <f t="array" aca="1" ref="AO422" ca="1">IF(INDIRECT(ADDRESS(3+$AM422,3,,,"var"))&lt;&gt;"&lt;=&gt;",INDIRECT(ADDRESS(3+$AM422,3,,,"var")),NULL)</f>
        <v>0</v>
      </c>
      <c r="AP422" s="61" cm="1">
        <f t="array" aca="1" ref="AP422" ca="1">IF(INDIRECT(ADDRESS(3+$AM422,4,,,"var"))&lt;&gt;"Si",INDIRECT(ADDRESS(3+$AM422,4,,,"var")),NULL)</f>
        <v>0.05</v>
      </c>
      <c r="AQ422" s="61" cm="1">
        <f t="array" aca="1" ref="AQ422" ca="1">IF(INDIRECT(ADDRESS(3+$AM422,5,,,"var"))&lt;&gt;"&lt;=&gt;",INDIRECT(ADDRESS(3+$AM422,5,,,"var")),NULL)</f>
        <v>0</v>
      </c>
      <c r="AR422" s="61" cm="1">
        <f t="array" aca="1" ref="AR422" ca="1">IF(INDIRECT(ADDRESS(3+$AM422,6,,,"var"))&lt;&gt;"Fe",INDIRECT(ADDRESS(3+$AM422,6,,,"var")),NULL)</f>
        <v>7.0000000000000007E-2</v>
      </c>
      <c r="AS422" s="61" cm="1">
        <f t="array" aca="1" ref="AS422" ca="1">IF(INDIRECT(ADDRESS(3+$AM422,7,,,"var"))&lt;&gt;"&lt;=&gt;",INDIRECT(ADDRESS(3+$AM422,7,,,"var")),NULL)</f>
        <v>0</v>
      </c>
      <c r="AT422" s="61" cm="1">
        <f t="array" aca="1" ref="AT422" ca="1">IF(INDIRECT(ADDRESS(3+$AM422,8,,,"var"))&lt;&gt;"Cu",INDIRECT(ADDRESS(3+$AM422,8,,,"var")),NULL)</f>
        <v>0.01</v>
      </c>
      <c r="AU422" s="61" cm="1">
        <f t="array" aca="1" ref="AU422" ca="1">IF(INDIRECT(ADDRESS(3+$AM422,9,,,"var"))&lt;&gt;"&lt;=&gt;",INDIRECT(ADDRESS(3+$AM422,9,,,"var")),NULL)</f>
        <v>0</v>
      </c>
      <c r="AV422" s="61" cm="1">
        <f t="array" aca="1" ref="AV422" ca="1">IF(INDIRECT(ADDRESS(3+$AM422,10,,,"var"))&lt;&gt;"Mn",INDIRECT(ADDRESS(3+$AM422,10,,,"var")),NULL)</f>
        <v>0.01</v>
      </c>
      <c r="AW422" s="61" cm="1">
        <f t="array" aca="1" ref="AW422" ca="1">IF(INDIRECT(ADDRESS(3+$AM422,11,,,"var"))&lt;&gt;"&lt;=&gt;",INDIRECT(ADDRESS(3+$AM422,11,,,"var")),NULL)</f>
        <v>0</v>
      </c>
      <c r="AX422" s="61" cm="1">
        <f t="array" aca="1" ref="AX422" ca="1">IF(INDIRECT(ADDRESS(3+$AM422,12,,,"var"))&lt;&gt;"Mg",INDIRECT(ADDRESS(3+$AM422,12,,,"var")),NULL)</f>
        <v>11</v>
      </c>
      <c r="AY422" s="61" cm="1">
        <f t="array" aca="1" ref="AY422" ca="1">IF(INDIRECT(ADDRESS(3+$AM422,13,,,"var"))&lt;&gt;"&lt;=&gt;",INDIRECT(ADDRESS(3+$AM422,13,,,"var")),NULL)</f>
        <v>0</v>
      </c>
      <c r="AZ422" s="61" cm="1">
        <f t="array" aca="1" ref="AZ422" ca="1">IF(INDIRECT(ADDRESS(3+$AM422,14,,,"var"))&lt;&gt;"Be",INDIRECT(ADDRESS(3+$AM422,14,,,"var")),NULL)</f>
        <v>1.35E-2</v>
      </c>
      <c r="BA422" s="61" t="str" cm="1">
        <f t="array" aca="1" ref="BA422" ca="1">IF(INDIRECT(ADDRESS(3+$AM422,15,,,"var"))&lt;&gt;"&lt;=&gt;",INDIRECT(ADDRESS(3+$AM422,15,,,"var")),NULL)</f>
        <v>&lt;</v>
      </c>
      <c r="BB422" s="61" cm="1">
        <f t="array" aca="1" ref="BB422" ca="1">IF(INDIRECT(ADDRESS(3+$AM422,16,,,"var"))&lt;&gt;"Zn",INDIRECT(ADDRESS(3+$AM422,16,,,"var")),NULL)</f>
        <v>0.01</v>
      </c>
      <c r="BC422" s="61" cm="1">
        <f t="array" aca="1" ref="BC422" ca="1">IF(INDIRECT(ADDRESS(3+$AM422,17,,,"var"))&lt;&gt;"&lt;=&gt;",INDIRECT(ADDRESS(3+$AM422,17,,,"var")),NULL)</f>
        <v>0</v>
      </c>
      <c r="BD422" s="61" cm="1">
        <f t="array" aca="1" ref="BD422" ca="1">IF(INDIRECT(ADDRESS(3+$AM422,18,,,"var"))&lt;&gt;"Ti",INDIRECT(ADDRESS(3+$AM422,18,,,"var")),NULL)</f>
        <v>0.09</v>
      </c>
      <c r="BE422" s="64" cm="1">
        <f t="array" aca="1" ref="BE422" ca="1">IF(INDIRECT(ADDRESS(3+$AM422,19,,,"var"))&lt;&gt;"D10",INDIRECT(ADDRESS(3+$AM422,19,,,"var")),NULL)</f>
        <v>28.5</v>
      </c>
      <c r="BF422" s="64" cm="1">
        <f t="array" aca="1" ref="BF422" ca="1">IF(INDIRECT(ADDRESS(3+$AM422,20,,,"var"))&lt;&gt;"D50",INDIRECT(ADDRESS(3+$AM422,20,,,"var")),NULL)</f>
        <v>46.3</v>
      </c>
      <c r="BG422" s="64" cm="1">
        <f t="array" aca="1" ref="BG422" ca="1">IF(INDIRECT(ADDRESS(3+$AM422,21,,,"var"))&lt;&gt;"D90",INDIRECT(ADDRESS(3+$AM422,21,,,"var")),NULL)</f>
        <v>74</v>
      </c>
      <c r="BH422" s="64" cm="1">
        <f t="array" aca="1" ref="BH422" ca="1">IF(INDIRECT(ADDRESS(3+$AM422,22,,,"var"))&lt;&gt;"Carney Funnel (s/50g)",INDIRECT(ADDRESS(3+$AM422,22,,,"var")),NULL)</f>
        <v>16</v>
      </c>
      <c r="BI422" s="64" cm="1">
        <f t="array" aca="1" ref="BI422" ca="1">IF(INDIRECT(ADDRESS(3+$AM422,23,,,"var"))&lt;&gt;"Schuttdichte",INDIRECT(ADDRESS(3+$AM422,23,,,"var")),NULL)</f>
        <v>1.22</v>
      </c>
      <c r="BJ422" s="64" cm="1">
        <f t="array" aca="1" ref="BJ422" ca="1">IF(INDIRECT(ADDRESS(3+$AM422,24,,,"var"))&lt;&gt;"Klopfdichte",INDIRECT(ADDRESS(3+$AM422,24,,,"var")),NULL)</f>
        <v>1.54</v>
      </c>
      <c r="BK422" s="81" t="s">
        <v>108</v>
      </c>
      <c r="BL422" t="str">
        <f>var!AB$3</f>
        <v>explore productivty</v>
      </c>
      <c r="BM422" s="65"/>
      <c r="BO422"/>
    </row>
    <row r="423" spans="1:67">
      <c r="A423" s="6">
        <v>6</v>
      </c>
      <c r="B423" s="81">
        <v>14</v>
      </c>
      <c r="C423" s="81" t="str">
        <f>var!Z$3</f>
        <v>Concept Laser m2</v>
      </c>
      <c r="D423" s="81" t="str">
        <f>var!AG$3</f>
        <v>Concept Laser parameter dev.</v>
      </c>
      <c r="E423" s="6">
        <v>350</v>
      </c>
      <c r="F423" s="6">
        <v>1200</v>
      </c>
      <c r="G423" s="6">
        <v>60</v>
      </c>
      <c r="H423" s="6">
        <v>0.12</v>
      </c>
      <c r="I423" s="81"/>
      <c r="J423" s="81" t="str">
        <f>var!AD$2</f>
        <v>Density cube</v>
      </c>
      <c r="K423" s="36"/>
      <c r="L423" s="12"/>
      <c r="M423" s="28" t="str">
        <f>var!AF$2</f>
        <v>Stripes</v>
      </c>
      <c r="N423" s="6">
        <v>350</v>
      </c>
      <c r="O423" s="6">
        <v>1200</v>
      </c>
      <c r="P423" s="12"/>
      <c r="Q423" s="6">
        <v>0.1</v>
      </c>
      <c r="R423" s="6">
        <v>130</v>
      </c>
      <c r="S423" s="6">
        <v>5</v>
      </c>
      <c r="T423" s="6">
        <v>1</v>
      </c>
      <c r="U423" s="6">
        <v>79</v>
      </c>
      <c r="V423" s="6">
        <v>0.1</v>
      </c>
      <c r="W423" s="6">
        <v>80</v>
      </c>
      <c r="X423" s="6">
        <v>0.09</v>
      </c>
      <c r="Y423" s="12"/>
      <c r="Z423" s="12"/>
      <c r="AA423" s="12"/>
      <c r="AB423" s="12"/>
      <c r="AC423" s="12"/>
      <c r="AD423" s="12"/>
      <c r="AE423" s="12">
        <v>0.372</v>
      </c>
      <c r="AF423" s="12"/>
      <c r="AG423" s="6"/>
      <c r="AH423" s="23">
        <f t="shared" si="14"/>
        <v>31.104000000000003</v>
      </c>
      <c r="AI423" s="23">
        <f t="shared" si="15"/>
        <v>40.50925925925926</v>
      </c>
      <c r="AJ423" s="12"/>
      <c r="AK423" s="6">
        <f>100-Tabelle1[[#This Row],[Porositaet Flaeche Bionic polished]]</f>
        <v>99.628</v>
      </c>
      <c r="AL423" s="28" t="str" cm="1">
        <f t="array" aca="1" ref="AL423" ca="1">IF(INDIRECT(ADDRESS(3+AM423,2,,,"var"))&lt;&gt;"Name of powder",INDIRECT(ADDRESS(3+AM423,2,,,"var")),NULL)</f>
        <v>AlMgty80</v>
      </c>
      <c r="AM423" s="81">
        <v>20</v>
      </c>
      <c r="AN423" s="12">
        <v>0</v>
      </c>
      <c r="AO423" s="61" cm="1">
        <f t="array" aca="1" ref="AO423" ca="1">IF(INDIRECT(ADDRESS(3+$AM423,3,,,"var"))&lt;&gt;"&lt;=&gt;",INDIRECT(ADDRESS(3+$AM423,3,,,"var")),NULL)</f>
        <v>0</v>
      </c>
      <c r="AP423" s="61" cm="1">
        <f t="array" aca="1" ref="AP423" ca="1">IF(INDIRECT(ADDRESS(3+$AM423,4,,,"var"))&lt;&gt;"Si",INDIRECT(ADDRESS(3+$AM423,4,,,"var")),NULL)</f>
        <v>0.05</v>
      </c>
      <c r="AQ423" s="61" cm="1">
        <f t="array" aca="1" ref="AQ423" ca="1">IF(INDIRECT(ADDRESS(3+$AM423,5,,,"var"))&lt;&gt;"&lt;=&gt;",INDIRECT(ADDRESS(3+$AM423,5,,,"var")),NULL)</f>
        <v>0</v>
      </c>
      <c r="AR423" s="61" cm="1">
        <f t="array" aca="1" ref="AR423" ca="1">IF(INDIRECT(ADDRESS(3+$AM423,6,,,"var"))&lt;&gt;"Fe",INDIRECT(ADDRESS(3+$AM423,6,,,"var")),NULL)</f>
        <v>7.0000000000000007E-2</v>
      </c>
      <c r="AS423" s="61" cm="1">
        <f t="array" aca="1" ref="AS423" ca="1">IF(INDIRECT(ADDRESS(3+$AM423,7,,,"var"))&lt;&gt;"&lt;=&gt;",INDIRECT(ADDRESS(3+$AM423,7,,,"var")),NULL)</f>
        <v>0</v>
      </c>
      <c r="AT423" s="61" cm="1">
        <f t="array" aca="1" ref="AT423" ca="1">IF(INDIRECT(ADDRESS(3+$AM423,8,,,"var"))&lt;&gt;"Cu",INDIRECT(ADDRESS(3+$AM423,8,,,"var")),NULL)</f>
        <v>0.01</v>
      </c>
      <c r="AU423" s="61" cm="1">
        <f t="array" aca="1" ref="AU423" ca="1">IF(INDIRECT(ADDRESS(3+$AM423,9,,,"var"))&lt;&gt;"&lt;=&gt;",INDIRECT(ADDRESS(3+$AM423,9,,,"var")),NULL)</f>
        <v>0</v>
      </c>
      <c r="AV423" s="61" cm="1">
        <f t="array" aca="1" ref="AV423" ca="1">IF(INDIRECT(ADDRESS(3+$AM423,10,,,"var"))&lt;&gt;"Mn",INDIRECT(ADDRESS(3+$AM423,10,,,"var")),NULL)</f>
        <v>0.01</v>
      </c>
      <c r="AW423" s="61" cm="1">
        <f t="array" aca="1" ref="AW423" ca="1">IF(INDIRECT(ADDRESS(3+$AM423,11,,,"var"))&lt;&gt;"&lt;=&gt;",INDIRECT(ADDRESS(3+$AM423,11,,,"var")),NULL)</f>
        <v>0</v>
      </c>
      <c r="AX423" s="61" cm="1">
        <f t="array" aca="1" ref="AX423" ca="1">IF(INDIRECT(ADDRESS(3+$AM423,12,,,"var"))&lt;&gt;"Mg",INDIRECT(ADDRESS(3+$AM423,12,,,"var")),NULL)</f>
        <v>11</v>
      </c>
      <c r="AY423" s="61" cm="1">
        <f t="array" aca="1" ref="AY423" ca="1">IF(INDIRECT(ADDRESS(3+$AM423,13,,,"var"))&lt;&gt;"&lt;=&gt;",INDIRECT(ADDRESS(3+$AM423,13,,,"var")),NULL)</f>
        <v>0</v>
      </c>
      <c r="AZ423" s="61" cm="1">
        <f t="array" aca="1" ref="AZ423" ca="1">IF(INDIRECT(ADDRESS(3+$AM423,14,,,"var"))&lt;&gt;"Be",INDIRECT(ADDRESS(3+$AM423,14,,,"var")),NULL)</f>
        <v>1.35E-2</v>
      </c>
      <c r="BA423" s="61" t="str" cm="1">
        <f t="array" aca="1" ref="BA423" ca="1">IF(INDIRECT(ADDRESS(3+$AM423,15,,,"var"))&lt;&gt;"&lt;=&gt;",INDIRECT(ADDRESS(3+$AM423,15,,,"var")),NULL)</f>
        <v>&lt;</v>
      </c>
      <c r="BB423" s="61" cm="1">
        <f t="array" aca="1" ref="BB423" ca="1">IF(INDIRECT(ADDRESS(3+$AM423,16,,,"var"))&lt;&gt;"Zn",INDIRECT(ADDRESS(3+$AM423,16,,,"var")),NULL)</f>
        <v>0.01</v>
      </c>
      <c r="BC423" s="61" cm="1">
        <f t="array" aca="1" ref="BC423" ca="1">IF(INDIRECT(ADDRESS(3+$AM423,17,,,"var"))&lt;&gt;"&lt;=&gt;",INDIRECT(ADDRESS(3+$AM423,17,,,"var")),NULL)</f>
        <v>0</v>
      </c>
      <c r="BD423" s="61" cm="1">
        <f t="array" aca="1" ref="BD423" ca="1">IF(INDIRECT(ADDRESS(3+$AM423,18,,,"var"))&lt;&gt;"Ti",INDIRECT(ADDRESS(3+$AM423,18,,,"var")),NULL)</f>
        <v>0.09</v>
      </c>
      <c r="BE423" s="64" cm="1">
        <f t="array" aca="1" ref="BE423" ca="1">IF(INDIRECT(ADDRESS(3+$AM423,19,,,"var"))&lt;&gt;"D10",INDIRECT(ADDRESS(3+$AM423,19,,,"var")),NULL)</f>
        <v>28.5</v>
      </c>
      <c r="BF423" s="64" cm="1">
        <f t="array" aca="1" ref="BF423" ca="1">IF(INDIRECT(ADDRESS(3+$AM423,20,,,"var"))&lt;&gt;"D50",INDIRECT(ADDRESS(3+$AM423,20,,,"var")),NULL)</f>
        <v>46.3</v>
      </c>
      <c r="BG423" s="64" cm="1">
        <f t="array" aca="1" ref="BG423" ca="1">IF(INDIRECT(ADDRESS(3+$AM423,21,,,"var"))&lt;&gt;"D90",INDIRECT(ADDRESS(3+$AM423,21,,,"var")),NULL)</f>
        <v>74</v>
      </c>
      <c r="BH423" s="64" cm="1">
        <f t="array" aca="1" ref="BH423" ca="1">IF(INDIRECT(ADDRESS(3+$AM423,22,,,"var"))&lt;&gt;"Carney Funnel (s/50g)",INDIRECT(ADDRESS(3+$AM423,22,,,"var")),NULL)</f>
        <v>16</v>
      </c>
      <c r="BI423" s="64" cm="1">
        <f t="array" aca="1" ref="BI423" ca="1">IF(INDIRECT(ADDRESS(3+$AM423,23,,,"var"))&lt;&gt;"Schuttdichte",INDIRECT(ADDRESS(3+$AM423,23,,,"var")),NULL)</f>
        <v>1.22</v>
      </c>
      <c r="BJ423" s="64" cm="1">
        <f t="array" aca="1" ref="BJ423" ca="1">IF(INDIRECT(ADDRESS(3+$AM423,24,,,"var"))&lt;&gt;"Klopfdichte",INDIRECT(ADDRESS(3+$AM423,24,,,"var")),NULL)</f>
        <v>1.54</v>
      </c>
      <c r="BK423" s="81" t="s">
        <v>108</v>
      </c>
      <c r="BL423" t="str">
        <f>var!AB$3</f>
        <v>explore productivty</v>
      </c>
      <c r="BM423" s="81"/>
      <c r="BO423"/>
    </row>
    <row r="424" spans="1:67">
      <c r="A424" s="6">
        <v>6</v>
      </c>
      <c r="B424" s="81">
        <v>15</v>
      </c>
      <c r="C424" s="81" t="str">
        <f>var!Z$3</f>
        <v>Concept Laser m2</v>
      </c>
      <c r="D424" s="81" t="str">
        <f>var!AG$3</f>
        <v>Concept Laser parameter dev.</v>
      </c>
      <c r="E424" s="6">
        <v>350</v>
      </c>
      <c r="F424" s="6">
        <v>1000</v>
      </c>
      <c r="G424" s="6">
        <v>60</v>
      </c>
      <c r="H424" s="6">
        <v>0.12</v>
      </c>
      <c r="I424" s="81"/>
      <c r="J424" s="81" t="str">
        <f>var!AD$2</f>
        <v>Density cube</v>
      </c>
      <c r="K424" s="36"/>
      <c r="L424" s="12"/>
      <c r="M424" s="28" t="str">
        <f>var!AF$2</f>
        <v>Stripes</v>
      </c>
      <c r="N424" s="6">
        <v>350</v>
      </c>
      <c r="O424" s="6">
        <v>1000</v>
      </c>
      <c r="P424" s="12"/>
      <c r="Q424" s="6">
        <v>0.1</v>
      </c>
      <c r="R424" s="6">
        <v>130</v>
      </c>
      <c r="S424" s="6">
        <v>5</v>
      </c>
      <c r="T424" s="6">
        <v>1</v>
      </c>
      <c r="U424" s="6">
        <v>79</v>
      </c>
      <c r="V424" s="6">
        <v>0.1</v>
      </c>
      <c r="W424" s="6">
        <v>80</v>
      </c>
      <c r="X424" s="6">
        <v>0.09</v>
      </c>
      <c r="Y424" s="12"/>
      <c r="Z424" s="12"/>
      <c r="AA424" s="12"/>
      <c r="AB424" s="12"/>
      <c r="AC424" s="12"/>
      <c r="AD424" s="12"/>
      <c r="AE424" s="12">
        <v>0.79600000000000004</v>
      </c>
      <c r="AF424" s="12"/>
      <c r="AG424" s="6"/>
      <c r="AH424" s="23">
        <f t="shared" si="14"/>
        <v>25.919999999999998</v>
      </c>
      <c r="AI424" s="23">
        <f t="shared" si="15"/>
        <v>48.611111111111114</v>
      </c>
      <c r="AJ424" s="12"/>
      <c r="AK424" s="6">
        <f>100-Tabelle1[[#This Row],[Porositaet Flaeche Bionic polished]]</f>
        <v>99.203999999999994</v>
      </c>
      <c r="AL424" s="28" t="str" cm="1">
        <f t="array" aca="1" ref="AL424" ca="1">IF(INDIRECT(ADDRESS(3+AM424,2,,,"var"))&lt;&gt;"Name of powder",INDIRECT(ADDRESS(3+AM424,2,,,"var")),NULL)</f>
        <v>AlMgty80</v>
      </c>
      <c r="AM424" s="81">
        <v>20</v>
      </c>
      <c r="AN424" s="12">
        <v>0</v>
      </c>
      <c r="AO424" s="61" cm="1">
        <f t="array" aca="1" ref="AO424" ca="1">IF(INDIRECT(ADDRESS(3+$AM424,3,,,"var"))&lt;&gt;"&lt;=&gt;",INDIRECT(ADDRESS(3+$AM424,3,,,"var")),NULL)</f>
        <v>0</v>
      </c>
      <c r="AP424" s="61" cm="1">
        <f t="array" aca="1" ref="AP424" ca="1">IF(INDIRECT(ADDRESS(3+$AM424,4,,,"var"))&lt;&gt;"Si",INDIRECT(ADDRESS(3+$AM424,4,,,"var")),NULL)</f>
        <v>0.05</v>
      </c>
      <c r="AQ424" s="61" cm="1">
        <f t="array" aca="1" ref="AQ424" ca="1">IF(INDIRECT(ADDRESS(3+$AM424,5,,,"var"))&lt;&gt;"&lt;=&gt;",INDIRECT(ADDRESS(3+$AM424,5,,,"var")),NULL)</f>
        <v>0</v>
      </c>
      <c r="AR424" s="61" cm="1">
        <f t="array" aca="1" ref="AR424" ca="1">IF(INDIRECT(ADDRESS(3+$AM424,6,,,"var"))&lt;&gt;"Fe",INDIRECT(ADDRESS(3+$AM424,6,,,"var")),NULL)</f>
        <v>7.0000000000000007E-2</v>
      </c>
      <c r="AS424" s="61" cm="1">
        <f t="array" aca="1" ref="AS424" ca="1">IF(INDIRECT(ADDRESS(3+$AM424,7,,,"var"))&lt;&gt;"&lt;=&gt;",INDIRECT(ADDRESS(3+$AM424,7,,,"var")),NULL)</f>
        <v>0</v>
      </c>
      <c r="AT424" s="61" cm="1">
        <f t="array" aca="1" ref="AT424" ca="1">IF(INDIRECT(ADDRESS(3+$AM424,8,,,"var"))&lt;&gt;"Cu",INDIRECT(ADDRESS(3+$AM424,8,,,"var")),NULL)</f>
        <v>0.01</v>
      </c>
      <c r="AU424" s="61" cm="1">
        <f t="array" aca="1" ref="AU424" ca="1">IF(INDIRECT(ADDRESS(3+$AM424,9,,,"var"))&lt;&gt;"&lt;=&gt;",INDIRECT(ADDRESS(3+$AM424,9,,,"var")),NULL)</f>
        <v>0</v>
      </c>
      <c r="AV424" s="61" cm="1">
        <f t="array" aca="1" ref="AV424" ca="1">IF(INDIRECT(ADDRESS(3+$AM424,10,,,"var"))&lt;&gt;"Mn",INDIRECT(ADDRESS(3+$AM424,10,,,"var")),NULL)</f>
        <v>0.01</v>
      </c>
      <c r="AW424" s="61" cm="1">
        <f t="array" aca="1" ref="AW424" ca="1">IF(INDIRECT(ADDRESS(3+$AM424,11,,,"var"))&lt;&gt;"&lt;=&gt;",INDIRECT(ADDRESS(3+$AM424,11,,,"var")),NULL)</f>
        <v>0</v>
      </c>
      <c r="AX424" s="61" cm="1">
        <f t="array" aca="1" ref="AX424" ca="1">IF(INDIRECT(ADDRESS(3+$AM424,12,,,"var"))&lt;&gt;"Mg",INDIRECT(ADDRESS(3+$AM424,12,,,"var")),NULL)</f>
        <v>11</v>
      </c>
      <c r="AY424" s="61" cm="1">
        <f t="array" aca="1" ref="AY424" ca="1">IF(INDIRECT(ADDRESS(3+$AM424,13,,,"var"))&lt;&gt;"&lt;=&gt;",INDIRECT(ADDRESS(3+$AM424,13,,,"var")),NULL)</f>
        <v>0</v>
      </c>
      <c r="AZ424" s="61" cm="1">
        <f t="array" aca="1" ref="AZ424" ca="1">IF(INDIRECT(ADDRESS(3+$AM424,14,,,"var"))&lt;&gt;"Be",INDIRECT(ADDRESS(3+$AM424,14,,,"var")),NULL)</f>
        <v>1.35E-2</v>
      </c>
      <c r="BA424" s="61" t="str" cm="1">
        <f t="array" aca="1" ref="BA424" ca="1">IF(INDIRECT(ADDRESS(3+$AM424,15,,,"var"))&lt;&gt;"&lt;=&gt;",INDIRECT(ADDRESS(3+$AM424,15,,,"var")),NULL)</f>
        <v>&lt;</v>
      </c>
      <c r="BB424" s="61" cm="1">
        <f t="array" aca="1" ref="BB424" ca="1">IF(INDIRECT(ADDRESS(3+$AM424,16,,,"var"))&lt;&gt;"Zn",INDIRECT(ADDRESS(3+$AM424,16,,,"var")),NULL)</f>
        <v>0.01</v>
      </c>
      <c r="BC424" s="61" cm="1">
        <f t="array" aca="1" ref="BC424" ca="1">IF(INDIRECT(ADDRESS(3+$AM424,17,,,"var"))&lt;&gt;"&lt;=&gt;",INDIRECT(ADDRESS(3+$AM424,17,,,"var")),NULL)</f>
        <v>0</v>
      </c>
      <c r="BD424" s="61" cm="1">
        <f t="array" aca="1" ref="BD424" ca="1">IF(INDIRECT(ADDRESS(3+$AM424,18,,,"var"))&lt;&gt;"Ti",INDIRECT(ADDRESS(3+$AM424,18,,,"var")),NULL)</f>
        <v>0.09</v>
      </c>
      <c r="BE424" s="64" cm="1">
        <f t="array" aca="1" ref="BE424" ca="1">IF(INDIRECT(ADDRESS(3+$AM424,19,,,"var"))&lt;&gt;"D10",INDIRECT(ADDRESS(3+$AM424,19,,,"var")),NULL)</f>
        <v>28.5</v>
      </c>
      <c r="BF424" s="64" cm="1">
        <f t="array" aca="1" ref="BF424" ca="1">IF(INDIRECT(ADDRESS(3+$AM424,20,,,"var"))&lt;&gt;"D50",INDIRECT(ADDRESS(3+$AM424,20,,,"var")),NULL)</f>
        <v>46.3</v>
      </c>
      <c r="BG424" s="64" cm="1">
        <f t="array" aca="1" ref="BG424" ca="1">IF(INDIRECT(ADDRESS(3+$AM424,21,,,"var"))&lt;&gt;"D90",INDIRECT(ADDRESS(3+$AM424,21,,,"var")),NULL)</f>
        <v>74</v>
      </c>
      <c r="BH424" s="64" cm="1">
        <f t="array" aca="1" ref="BH424" ca="1">IF(INDIRECT(ADDRESS(3+$AM424,22,,,"var"))&lt;&gt;"Carney Funnel (s/50g)",INDIRECT(ADDRESS(3+$AM424,22,,,"var")),NULL)</f>
        <v>16</v>
      </c>
      <c r="BI424" s="64" cm="1">
        <f t="array" aca="1" ref="BI424" ca="1">IF(INDIRECT(ADDRESS(3+$AM424,23,,,"var"))&lt;&gt;"Schuttdichte",INDIRECT(ADDRESS(3+$AM424,23,,,"var")),NULL)</f>
        <v>1.22</v>
      </c>
      <c r="BJ424" s="64" cm="1">
        <f t="array" aca="1" ref="BJ424" ca="1">IF(INDIRECT(ADDRESS(3+$AM424,24,,,"var"))&lt;&gt;"Klopfdichte",INDIRECT(ADDRESS(3+$AM424,24,,,"var")),NULL)</f>
        <v>1.54</v>
      </c>
      <c r="BK424" s="81" t="s">
        <v>108</v>
      </c>
      <c r="BL424" t="str">
        <f>var!AB$3</f>
        <v>explore productivty</v>
      </c>
      <c r="BM424" s="81"/>
      <c r="BO424"/>
    </row>
    <row r="425" spans="1:67">
      <c r="A425" s="6">
        <v>6</v>
      </c>
      <c r="B425" s="81">
        <v>16</v>
      </c>
      <c r="C425" s="81" t="str">
        <f>var!Z$3</f>
        <v>Concept Laser m2</v>
      </c>
      <c r="D425" s="81" t="str">
        <f>var!AG$3</f>
        <v>Concept Laser parameter dev.</v>
      </c>
      <c r="E425" s="6">
        <v>350</v>
      </c>
      <c r="F425" s="6">
        <v>1400</v>
      </c>
      <c r="G425" s="6">
        <v>60</v>
      </c>
      <c r="H425" s="6">
        <v>0.12</v>
      </c>
      <c r="I425" s="81"/>
      <c r="J425" s="81" t="str">
        <f>var!AD$2</f>
        <v>Density cube</v>
      </c>
      <c r="K425" s="36"/>
      <c r="L425" s="12"/>
      <c r="M425" s="28" t="str">
        <f>var!AF$2</f>
        <v>Stripes</v>
      </c>
      <c r="N425" s="6">
        <v>350</v>
      </c>
      <c r="O425" s="6">
        <v>1400</v>
      </c>
      <c r="P425" s="12"/>
      <c r="Q425" s="6">
        <v>0.1</v>
      </c>
      <c r="R425" s="6">
        <v>150</v>
      </c>
      <c r="S425" s="6">
        <v>5</v>
      </c>
      <c r="T425" s="6">
        <v>1</v>
      </c>
      <c r="U425" s="6">
        <v>79</v>
      </c>
      <c r="V425" s="6">
        <v>0.1</v>
      </c>
      <c r="W425" s="6">
        <v>80</v>
      </c>
      <c r="X425" s="6">
        <v>0.09</v>
      </c>
      <c r="Y425" s="12"/>
      <c r="Z425" s="12"/>
      <c r="AA425" s="12"/>
      <c r="AB425" s="12"/>
      <c r="AC425" s="12"/>
      <c r="AD425" s="12"/>
      <c r="AE425" s="12">
        <v>1.177</v>
      </c>
      <c r="AF425" s="12"/>
      <c r="AG425" s="6"/>
      <c r="AH425" s="23">
        <f t="shared" si="14"/>
        <v>36.288000000000004</v>
      </c>
      <c r="AI425" s="23">
        <f t="shared" si="15"/>
        <v>34.722222222222221</v>
      </c>
      <c r="AJ425" s="12"/>
      <c r="AK425" s="6">
        <f>100-Tabelle1[[#This Row],[Porositaet Flaeche Bionic polished]]</f>
        <v>98.822999999999993</v>
      </c>
      <c r="AL425" s="28" t="str" cm="1">
        <f t="array" aca="1" ref="AL425" ca="1">IF(INDIRECT(ADDRESS(3+AM425,2,,,"var"))&lt;&gt;"Name of powder",INDIRECT(ADDRESS(3+AM425,2,,,"var")),NULL)</f>
        <v>AlMgty80</v>
      </c>
      <c r="AM425" s="81">
        <v>20</v>
      </c>
      <c r="AN425" s="12">
        <v>0</v>
      </c>
      <c r="AO425" s="61" cm="1">
        <f t="array" aca="1" ref="AO425" ca="1">IF(INDIRECT(ADDRESS(3+$AM425,3,,,"var"))&lt;&gt;"&lt;=&gt;",INDIRECT(ADDRESS(3+$AM425,3,,,"var")),NULL)</f>
        <v>0</v>
      </c>
      <c r="AP425" s="61" cm="1">
        <f t="array" aca="1" ref="AP425" ca="1">IF(INDIRECT(ADDRESS(3+$AM425,4,,,"var"))&lt;&gt;"Si",INDIRECT(ADDRESS(3+$AM425,4,,,"var")),NULL)</f>
        <v>0.05</v>
      </c>
      <c r="AQ425" s="61" cm="1">
        <f t="array" aca="1" ref="AQ425" ca="1">IF(INDIRECT(ADDRESS(3+$AM425,5,,,"var"))&lt;&gt;"&lt;=&gt;",INDIRECT(ADDRESS(3+$AM425,5,,,"var")),NULL)</f>
        <v>0</v>
      </c>
      <c r="AR425" s="61" cm="1">
        <f t="array" aca="1" ref="AR425" ca="1">IF(INDIRECT(ADDRESS(3+$AM425,6,,,"var"))&lt;&gt;"Fe",INDIRECT(ADDRESS(3+$AM425,6,,,"var")),NULL)</f>
        <v>7.0000000000000007E-2</v>
      </c>
      <c r="AS425" s="61" cm="1">
        <f t="array" aca="1" ref="AS425" ca="1">IF(INDIRECT(ADDRESS(3+$AM425,7,,,"var"))&lt;&gt;"&lt;=&gt;",INDIRECT(ADDRESS(3+$AM425,7,,,"var")),NULL)</f>
        <v>0</v>
      </c>
      <c r="AT425" s="61" cm="1">
        <f t="array" aca="1" ref="AT425" ca="1">IF(INDIRECT(ADDRESS(3+$AM425,8,,,"var"))&lt;&gt;"Cu",INDIRECT(ADDRESS(3+$AM425,8,,,"var")),NULL)</f>
        <v>0.01</v>
      </c>
      <c r="AU425" s="61" cm="1">
        <f t="array" aca="1" ref="AU425" ca="1">IF(INDIRECT(ADDRESS(3+$AM425,9,,,"var"))&lt;&gt;"&lt;=&gt;",INDIRECT(ADDRESS(3+$AM425,9,,,"var")),NULL)</f>
        <v>0</v>
      </c>
      <c r="AV425" s="61" cm="1">
        <f t="array" aca="1" ref="AV425" ca="1">IF(INDIRECT(ADDRESS(3+$AM425,10,,,"var"))&lt;&gt;"Mn",INDIRECT(ADDRESS(3+$AM425,10,,,"var")),NULL)</f>
        <v>0.01</v>
      </c>
      <c r="AW425" s="61" cm="1">
        <f t="array" aca="1" ref="AW425" ca="1">IF(INDIRECT(ADDRESS(3+$AM425,11,,,"var"))&lt;&gt;"&lt;=&gt;",INDIRECT(ADDRESS(3+$AM425,11,,,"var")),NULL)</f>
        <v>0</v>
      </c>
      <c r="AX425" s="61" cm="1">
        <f t="array" aca="1" ref="AX425" ca="1">IF(INDIRECT(ADDRESS(3+$AM425,12,,,"var"))&lt;&gt;"Mg",INDIRECT(ADDRESS(3+$AM425,12,,,"var")),NULL)</f>
        <v>11</v>
      </c>
      <c r="AY425" s="61" cm="1">
        <f t="array" aca="1" ref="AY425" ca="1">IF(INDIRECT(ADDRESS(3+$AM425,13,,,"var"))&lt;&gt;"&lt;=&gt;",INDIRECT(ADDRESS(3+$AM425,13,,,"var")),NULL)</f>
        <v>0</v>
      </c>
      <c r="AZ425" s="61" cm="1">
        <f t="array" aca="1" ref="AZ425" ca="1">IF(INDIRECT(ADDRESS(3+$AM425,14,,,"var"))&lt;&gt;"Be",INDIRECT(ADDRESS(3+$AM425,14,,,"var")),NULL)</f>
        <v>1.35E-2</v>
      </c>
      <c r="BA425" s="61" t="str" cm="1">
        <f t="array" aca="1" ref="BA425" ca="1">IF(INDIRECT(ADDRESS(3+$AM425,15,,,"var"))&lt;&gt;"&lt;=&gt;",INDIRECT(ADDRESS(3+$AM425,15,,,"var")),NULL)</f>
        <v>&lt;</v>
      </c>
      <c r="BB425" s="61" cm="1">
        <f t="array" aca="1" ref="BB425" ca="1">IF(INDIRECT(ADDRESS(3+$AM425,16,,,"var"))&lt;&gt;"Zn",INDIRECT(ADDRESS(3+$AM425,16,,,"var")),NULL)</f>
        <v>0.01</v>
      </c>
      <c r="BC425" s="61" cm="1">
        <f t="array" aca="1" ref="BC425" ca="1">IF(INDIRECT(ADDRESS(3+$AM425,17,,,"var"))&lt;&gt;"&lt;=&gt;",INDIRECT(ADDRESS(3+$AM425,17,,,"var")),NULL)</f>
        <v>0</v>
      </c>
      <c r="BD425" s="61" cm="1">
        <f t="array" aca="1" ref="BD425" ca="1">IF(INDIRECT(ADDRESS(3+$AM425,18,,,"var"))&lt;&gt;"Ti",INDIRECT(ADDRESS(3+$AM425,18,,,"var")),NULL)</f>
        <v>0.09</v>
      </c>
      <c r="BE425" s="64" cm="1">
        <f t="array" aca="1" ref="BE425" ca="1">IF(INDIRECT(ADDRESS(3+$AM425,19,,,"var"))&lt;&gt;"D10",INDIRECT(ADDRESS(3+$AM425,19,,,"var")),NULL)</f>
        <v>28.5</v>
      </c>
      <c r="BF425" s="64" cm="1">
        <f t="array" aca="1" ref="BF425" ca="1">IF(INDIRECT(ADDRESS(3+$AM425,20,,,"var"))&lt;&gt;"D50",INDIRECT(ADDRESS(3+$AM425,20,,,"var")),NULL)</f>
        <v>46.3</v>
      </c>
      <c r="BG425" s="64" cm="1">
        <f t="array" aca="1" ref="BG425" ca="1">IF(INDIRECT(ADDRESS(3+$AM425,21,,,"var"))&lt;&gt;"D90",INDIRECT(ADDRESS(3+$AM425,21,,,"var")),NULL)</f>
        <v>74</v>
      </c>
      <c r="BH425" s="64" cm="1">
        <f t="array" aca="1" ref="BH425" ca="1">IF(INDIRECT(ADDRESS(3+$AM425,22,,,"var"))&lt;&gt;"Carney Funnel (s/50g)",INDIRECT(ADDRESS(3+$AM425,22,,,"var")),NULL)</f>
        <v>16</v>
      </c>
      <c r="BI425" s="64" cm="1">
        <f t="array" aca="1" ref="BI425" ca="1">IF(INDIRECT(ADDRESS(3+$AM425,23,,,"var"))&lt;&gt;"Schuttdichte",INDIRECT(ADDRESS(3+$AM425,23,,,"var")),NULL)</f>
        <v>1.22</v>
      </c>
      <c r="BJ425" s="64" cm="1">
        <f t="array" aca="1" ref="BJ425" ca="1">IF(INDIRECT(ADDRESS(3+$AM425,24,,,"var"))&lt;&gt;"Klopfdichte",INDIRECT(ADDRESS(3+$AM425,24,,,"var")),NULL)</f>
        <v>1.54</v>
      </c>
      <c r="BK425" s="81" t="s">
        <v>108</v>
      </c>
      <c r="BL425" t="str">
        <f>var!AB$3</f>
        <v>explore productivty</v>
      </c>
      <c r="BM425" s="65"/>
      <c r="BO425"/>
    </row>
    <row r="426" spans="1:67">
      <c r="A426" s="6">
        <v>6</v>
      </c>
      <c r="B426" s="81">
        <v>17</v>
      </c>
      <c r="C426" s="81" t="str">
        <f>var!Z$3</f>
        <v>Concept Laser m2</v>
      </c>
      <c r="D426" s="81" t="str">
        <f>var!AG$3</f>
        <v>Concept Laser parameter dev.</v>
      </c>
      <c r="E426" s="6">
        <v>350</v>
      </c>
      <c r="F426" s="6">
        <v>1200</v>
      </c>
      <c r="G426" s="6">
        <v>60</v>
      </c>
      <c r="H426" s="6">
        <v>0.12</v>
      </c>
      <c r="I426" s="81"/>
      <c r="J426" s="81" t="str">
        <f>var!AD$2</f>
        <v>Density cube</v>
      </c>
      <c r="K426" s="36"/>
      <c r="L426" s="12"/>
      <c r="M426" s="81" t="str">
        <f>var!AF$2</f>
        <v>Stripes</v>
      </c>
      <c r="N426" s="6">
        <v>350</v>
      </c>
      <c r="O426" s="6">
        <v>1200</v>
      </c>
      <c r="P426" s="12"/>
      <c r="Q426" s="6">
        <v>0.1</v>
      </c>
      <c r="R426" s="6">
        <v>150</v>
      </c>
      <c r="S426" s="6">
        <v>5</v>
      </c>
      <c r="T426" s="6">
        <v>1</v>
      </c>
      <c r="U426" s="6">
        <v>79</v>
      </c>
      <c r="V426" s="6">
        <v>0.1</v>
      </c>
      <c r="W426" s="6">
        <v>80</v>
      </c>
      <c r="X426" s="6">
        <v>0.09</v>
      </c>
      <c r="Y426" s="12"/>
      <c r="Z426" s="12"/>
      <c r="AA426" s="12"/>
      <c r="AB426" s="12"/>
      <c r="AC426" s="12"/>
      <c r="AD426" s="12"/>
      <c r="AE426" s="12">
        <v>0.96299999999999997</v>
      </c>
      <c r="AF426" s="12"/>
      <c r="AG426" s="6"/>
      <c r="AH426" s="81">
        <f t="shared" si="14"/>
        <v>31.104000000000003</v>
      </c>
      <c r="AI426" s="81">
        <f t="shared" si="15"/>
        <v>40.50925925925926</v>
      </c>
      <c r="AJ426" s="12"/>
      <c r="AK426" s="6">
        <f>100-Tabelle1[[#This Row],[Porositaet Flaeche Bionic polished]]</f>
        <v>99.037000000000006</v>
      </c>
      <c r="AL426" s="28" t="str" cm="1">
        <f t="array" aca="1" ref="AL426" ca="1">IF(INDIRECT(ADDRESS(3+AM426,2,,,"var"))&lt;&gt;"Name of powder",INDIRECT(ADDRESS(3+AM426,2,,,"var")),NULL)</f>
        <v>AlMgty80</v>
      </c>
      <c r="AM426" s="81">
        <v>20</v>
      </c>
      <c r="AN426" s="12">
        <v>0</v>
      </c>
      <c r="AO426" s="61" cm="1">
        <f t="array" aca="1" ref="AO426" ca="1">IF(INDIRECT(ADDRESS(3+$AM426,3,,,"var"))&lt;&gt;"&lt;=&gt;",INDIRECT(ADDRESS(3+$AM426,3,,,"var")),NULL)</f>
        <v>0</v>
      </c>
      <c r="AP426" s="61" cm="1">
        <f t="array" aca="1" ref="AP426" ca="1">IF(INDIRECT(ADDRESS(3+$AM426,4,,,"var"))&lt;&gt;"Si",INDIRECT(ADDRESS(3+$AM426,4,,,"var")),NULL)</f>
        <v>0.05</v>
      </c>
      <c r="AQ426" s="61" cm="1">
        <f t="array" aca="1" ref="AQ426" ca="1">IF(INDIRECT(ADDRESS(3+$AM426,5,,,"var"))&lt;&gt;"&lt;=&gt;",INDIRECT(ADDRESS(3+$AM426,5,,,"var")),NULL)</f>
        <v>0</v>
      </c>
      <c r="AR426" s="61" cm="1">
        <f t="array" aca="1" ref="AR426" ca="1">IF(INDIRECT(ADDRESS(3+$AM426,6,,,"var"))&lt;&gt;"Fe",INDIRECT(ADDRESS(3+$AM426,6,,,"var")),NULL)</f>
        <v>7.0000000000000007E-2</v>
      </c>
      <c r="AS426" s="61" cm="1">
        <f t="array" aca="1" ref="AS426" ca="1">IF(INDIRECT(ADDRESS(3+$AM426,7,,,"var"))&lt;&gt;"&lt;=&gt;",INDIRECT(ADDRESS(3+$AM426,7,,,"var")),NULL)</f>
        <v>0</v>
      </c>
      <c r="AT426" s="61" cm="1">
        <f t="array" aca="1" ref="AT426" ca="1">IF(INDIRECT(ADDRESS(3+$AM426,8,,,"var"))&lt;&gt;"Cu",INDIRECT(ADDRESS(3+$AM426,8,,,"var")),NULL)</f>
        <v>0.01</v>
      </c>
      <c r="AU426" s="61" cm="1">
        <f t="array" aca="1" ref="AU426" ca="1">IF(INDIRECT(ADDRESS(3+$AM426,9,,,"var"))&lt;&gt;"&lt;=&gt;",INDIRECT(ADDRESS(3+$AM426,9,,,"var")),NULL)</f>
        <v>0</v>
      </c>
      <c r="AV426" s="61" cm="1">
        <f t="array" aca="1" ref="AV426" ca="1">IF(INDIRECT(ADDRESS(3+$AM426,10,,,"var"))&lt;&gt;"Mn",INDIRECT(ADDRESS(3+$AM426,10,,,"var")),NULL)</f>
        <v>0.01</v>
      </c>
      <c r="AW426" s="61" cm="1">
        <f t="array" aca="1" ref="AW426" ca="1">IF(INDIRECT(ADDRESS(3+$AM426,11,,,"var"))&lt;&gt;"&lt;=&gt;",INDIRECT(ADDRESS(3+$AM426,11,,,"var")),NULL)</f>
        <v>0</v>
      </c>
      <c r="AX426" s="61" cm="1">
        <f t="array" aca="1" ref="AX426" ca="1">IF(INDIRECT(ADDRESS(3+$AM426,12,,,"var"))&lt;&gt;"Mg",INDIRECT(ADDRESS(3+$AM426,12,,,"var")),NULL)</f>
        <v>11</v>
      </c>
      <c r="AY426" s="61" cm="1">
        <f t="array" aca="1" ref="AY426" ca="1">IF(INDIRECT(ADDRESS(3+$AM426,13,,,"var"))&lt;&gt;"&lt;=&gt;",INDIRECT(ADDRESS(3+$AM426,13,,,"var")),NULL)</f>
        <v>0</v>
      </c>
      <c r="AZ426" s="61" cm="1">
        <f t="array" aca="1" ref="AZ426" ca="1">IF(INDIRECT(ADDRESS(3+$AM426,14,,,"var"))&lt;&gt;"Be",INDIRECT(ADDRESS(3+$AM426,14,,,"var")),NULL)</f>
        <v>1.35E-2</v>
      </c>
      <c r="BA426" s="61" t="str" cm="1">
        <f t="array" aca="1" ref="BA426" ca="1">IF(INDIRECT(ADDRESS(3+$AM426,15,,,"var"))&lt;&gt;"&lt;=&gt;",INDIRECT(ADDRESS(3+$AM426,15,,,"var")),NULL)</f>
        <v>&lt;</v>
      </c>
      <c r="BB426" s="61" cm="1">
        <f t="array" aca="1" ref="BB426" ca="1">IF(INDIRECT(ADDRESS(3+$AM426,16,,,"var"))&lt;&gt;"Zn",INDIRECT(ADDRESS(3+$AM426,16,,,"var")),NULL)</f>
        <v>0.01</v>
      </c>
      <c r="BC426" s="61" cm="1">
        <f t="array" aca="1" ref="BC426" ca="1">IF(INDIRECT(ADDRESS(3+$AM426,17,,,"var"))&lt;&gt;"&lt;=&gt;",INDIRECT(ADDRESS(3+$AM426,17,,,"var")),NULL)</f>
        <v>0</v>
      </c>
      <c r="BD426" s="61" cm="1">
        <f t="array" aca="1" ref="BD426" ca="1">IF(INDIRECT(ADDRESS(3+$AM426,18,,,"var"))&lt;&gt;"Ti",INDIRECT(ADDRESS(3+$AM426,18,,,"var")),NULL)</f>
        <v>0.09</v>
      </c>
      <c r="BE426" s="64" cm="1">
        <f t="array" aca="1" ref="BE426" ca="1">IF(INDIRECT(ADDRESS(3+$AM426,19,,,"var"))&lt;&gt;"D10",INDIRECT(ADDRESS(3+$AM426,19,,,"var")),NULL)</f>
        <v>28.5</v>
      </c>
      <c r="BF426" s="64" cm="1">
        <f t="array" aca="1" ref="BF426" ca="1">IF(INDIRECT(ADDRESS(3+$AM426,20,,,"var"))&lt;&gt;"D50",INDIRECT(ADDRESS(3+$AM426,20,,,"var")),NULL)</f>
        <v>46.3</v>
      </c>
      <c r="BG426" s="64" cm="1">
        <f t="array" aca="1" ref="BG426" ca="1">IF(INDIRECT(ADDRESS(3+$AM426,21,,,"var"))&lt;&gt;"D90",INDIRECT(ADDRESS(3+$AM426,21,,,"var")),NULL)</f>
        <v>74</v>
      </c>
      <c r="BH426" s="64" cm="1">
        <f t="array" aca="1" ref="BH426" ca="1">IF(INDIRECT(ADDRESS(3+$AM426,22,,,"var"))&lt;&gt;"Carney Funnel (s/50g)",INDIRECT(ADDRESS(3+$AM426,22,,,"var")),NULL)</f>
        <v>16</v>
      </c>
      <c r="BI426" s="64" cm="1">
        <f t="array" aca="1" ref="BI426" ca="1">IF(INDIRECT(ADDRESS(3+$AM426,23,,,"var"))&lt;&gt;"Schuttdichte",INDIRECT(ADDRESS(3+$AM426,23,,,"var")),NULL)</f>
        <v>1.22</v>
      </c>
      <c r="BJ426" s="64" cm="1">
        <f t="array" aca="1" ref="BJ426" ca="1">IF(INDIRECT(ADDRESS(3+$AM426,24,,,"var"))&lt;&gt;"Klopfdichte",INDIRECT(ADDRESS(3+$AM426,24,,,"var")),NULL)</f>
        <v>1.54</v>
      </c>
      <c r="BK426" s="81" t="s">
        <v>108</v>
      </c>
      <c r="BL426" t="str">
        <f>var!AB$3</f>
        <v>explore productivty</v>
      </c>
      <c r="BM426" s="81"/>
      <c r="BO426"/>
    </row>
    <row r="427" spans="1:67">
      <c r="A427" s="6">
        <v>6</v>
      </c>
      <c r="B427" s="81">
        <v>18</v>
      </c>
      <c r="C427" s="81" t="str">
        <f>var!Z$3</f>
        <v>Concept Laser m2</v>
      </c>
      <c r="D427" s="81" t="str">
        <f>var!AG$3</f>
        <v>Concept Laser parameter dev.</v>
      </c>
      <c r="E427" s="6">
        <v>350</v>
      </c>
      <c r="F427" s="6">
        <v>1000</v>
      </c>
      <c r="G427" s="6">
        <v>60</v>
      </c>
      <c r="H427" s="6">
        <v>0.12</v>
      </c>
      <c r="I427" s="81"/>
      <c r="J427" s="81" t="str">
        <f>var!AD$2</f>
        <v>Density cube</v>
      </c>
      <c r="K427" s="36"/>
      <c r="L427" s="12"/>
      <c r="M427" s="28" t="str">
        <f>var!AF$2</f>
        <v>Stripes</v>
      </c>
      <c r="N427" s="6">
        <v>350</v>
      </c>
      <c r="O427" s="6">
        <v>1000</v>
      </c>
      <c r="P427" s="12"/>
      <c r="Q427" s="6">
        <v>0.1</v>
      </c>
      <c r="R427" s="6">
        <v>150</v>
      </c>
      <c r="S427" s="6">
        <v>5</v>
      </c>
      <c r="T427" s="6">
        <v>1</v>
      </c>
      <c r="U427" s="6">
        <v>79</v>
      </c>
      <c r="V427" s="6">
        <v>0.1</v>
      </c>
      <c r="W427" s="6">
        <v>80</v>
      </c>
      <c r="X427" s="6">
        <v>0.09</v>
      </c>
      <c r="Y427" s="12"/>
      <c r="Z427" s="12"/>
      <c r="AA427" s="12"/>
      <c r="AB427" s="12"/>
      <c r="AC427" s="12"/>
      <c r="AD427" s="12"/>
      <c r="AE427" s="12">
        <v>0.53</v>
      </c>
      <c r="AF427" s="12"/>
      <c r="AG427" s="6"/>
      <c r="AH427" s="23">
        <f t="shared" si="14"/>
        <v>25.919999999999998</v>
      </c>
      <c r="AI427" s="23">
        <f t="shared" si="15"/>
        <v>48.611111111111114</v>
      </c>
      <c r="AJ427" s="12"/>
      <c r="AK427" s="6">
        <f>100-Tabelle1[[#This Row],[Porositaet Flaeche Bionic polished]]</f>
        <v>99.47</v>
      </c>
      <c r="AL427" s="28" t="str" cm="1">
        <f t="array" aca="1" ref="AL427" ca="1">IF(INDIRECT(ADDRESS(3+AM427,2,,,"var"))&lt;&gt;"Name of powder",INDIRECT(ADDRESS(3+AM427,2,,,"var")),NULL)</f>
        <v>AlMgty80</v>
      </c>
      <c r="AM427" s="81">
        <v>20</v>
      </c>
      <c r="AN427" s="12">
        <v>0</v>
      </c>
      <c r="AO427" s="61" cm="1">
        <f t="array" aca="1" ref="AO427" ca="1">IF(INDIRECT(ADDRESS(3+$AM427,3,,,"var"))&lt;&gt;"&lt;=&gt;",INDIRECT(ADDRESS(3+$AM427,3,,,"var")),NULL)</f>
        <v>0</v>
      </c>
      <c r="AP427" s="61" cm="1">
        <f t="array" aca="1" ref="AP427" ca="1">IF(INDIRECT(ADDRESS(3+$AM427,4,,,"var"))&lt;&gt;"Si",INDIRECT(ADDRESS(3+$AM427,4,,,"var")),NULL)</f>
        <v>0.05</v>
      </c>
      <c r="AQ427" s="61" cm="1">
        <f t="array" aca="1" ref="AQ427" ca="1">IF(INDIRECT(ADDRESS(3+$AM427,5,,,"var"))&lt;&gt;"&lt;=&gt;",INDIRECT(ADDRESS(3+$AM427,5,,,"var")),NULL)</f>
        <v>0</v>
      </c>
      <c r="AR427" s="61" cm="1">
        <f t="array" aca="1" ref="AR427" ca="1">IF(INDIRECT(ADDRESS(3+$AM427,6,,,"var"))&lt;&gt;"Fe",INDIRECT(ADDRESS(3+$AM427,6,,,"var")),NULL)</f>
        <v>7.0000000000000007E-2</v>
      </c>
      <c r="AS427" s="61" cm="1">
        <f t="array" aca="1" ref="AS427" ca="1">IF(INDIRECT(ADDRESS(3+$AM427,7,,,"var"))&lt;&gt;"&lt;=&gt;",INDIRECT(ADDRESS(3+$AM427,7,,,"var")),NULL)</f>
        <v>0</v>
      </c>
      <c r="AT427" s="61" cm="1">
        <f t="array" aca="1" ref="AT427" ca="1">IF(INDIRECT(ADDRESS(3+$AM427,8,,,"var"))&lt;&gt;"Cu",INDIRECT(ADDRESS(3+$AM427,8,,,"var")),NULL)</f>
        <v>0.01</v>
      </c>
      <c r="AU427" s="61" cm="1">
        <f t="array" aca="1" ref="AU427" ca="1">IF(INDIRECT(ADDRESS(3+$AM427,9,,,"var"))&lt;&gt;"&lt;=&gt;",INDIRECT(ADDRESS(3+$AM427,9,,,"var")),NULL)</f>
        <v>0</v>
      </c>
      <c r="AV427" s="61" cm="1">
        <f t="array" aca="1" ref="AV427" ca="1">IF(INDIRECT(ADDRESS(3+$AM427,10,,,"var"))&lt;&gt;"Mn",INDIRECT(ADDRESS(3+$AM427,10,,,"var")),NULL)</f>
        <v>0.01</v>
      </c>
      <c r="AW427" s="61" cm="1">
        <f t="array" aca="1" ref="AW427" ca="1">IF(INDIRECT(ADDRESS(3+$AM427,11,,,"var"))&lt;&gt;"&lt;=&gt;",INDIRECT(ADDRESS(3+$AM427,11,,,"var")),NULL)</f>
        <v>0</v>
      </c>
      <c r="AX427" s="61" cm="1">
        <f t="array" aca="1" ref="AX427" ca="1">IF(INDIRECT(ADDRESS(3+$AM427,12,,,"var"))&lt;&gt;"Mg",INDIRECT(ADDRESS(3+$AM427,12,,,"var")),NULL)</f>
        <v>11</v>
      </c>
      <c r="AY427" s="61" cm="1">
        <f t="array" aca="1" ref="AY427" ca="1">IF(INDIRECT(ADDRESS(3+$AM427,13,,,"var"))&lt;&gt;"&lt;=&gt;",INDIRECT(ADDRESS(3+$AM427,13,,,"var")),NULL)</f>
        <v>0</v>
      </c>
      <c r="AZ427" s="61" cm="1">
        <f t="array" aca="1" ref="AZ427" ca="1">IF(INDIRECT(ADDRESS(3+$AM427,14,,,"var"))&lt;&gt;"Be",INDIRECT(ADDRESS(3+$AM427,14,,,"var")),NULL)</f>
        <v>1.35E-2</v>
      </c>
      <c r="BA427" s="61" t="str" cm="1">
        <f t="array" aca="1" ref="BA427" ca="1">IF(INDIRECT(ADDRESS(3+$AM427,15,,,"var"))&lt;&gt;"&lt;=&gt;",INDIRECT(ADDRESS(3+$AM427,15,,,"var")),NULL)</f>
        <v>&lt;</v>
      </c>
      <c r="BB427" s="61" cm="1">
        <f t="array" aca="1" ref="BB427" ca="1">IF(INDIRECT(ADDRESS(3+$AM427,16,,,"var"))&lt;&gt;"Zn",INDIRECT(ADDRESS(3+$AM427,16,,,"var")),NULL)</f>
        <v>0.01</v>
      </c>
      <c r="BC427" s="61" cm="1">
        <f t="array" aca="1" ref="BC427" ca="1">IF(INDIRECT(ADDRESS(3+$AM427,17,,,"var"))&lt;&gt;"&lt;=&gt;",INDIRECT(ADDRESS(3+$AM427,17,,,"var")),NULL)</f>
        <v>0</v>
      </c>
      <c r="BD427" s="61" cm="1">
        <f t="array" aca="1" ref="BD427" ca="1">IF(INDIRECT(ADDRESS(3+$AM427,18,,,"var"))&lt;&gt;"Ti",INDIRECT(ADDRESS(3+$AM427,18,,,"var")),NULL)</f>
        <v>0.09</v>
      </c>
      <c r="BE427" s="64" cm="1">
        <f t="array" aca="1" ref="BE427" ca="1">IF(INDIRECT(ADDRESS(3+$AM427,19,,,"var"))&lt;&gt;"D10",INDIRECT(ADDRESS(3+$AM427,19,,,"var")),NULL)</f>
        <v>28.5</v>
      </c>
      <c r="BF427" s="64" cm="1">
        <f t="array" aca="1" ref="BF427" ca="1">IF(INDIRECT(ADDRESS(3+$AM427,20,,,"var"))&lt;&gt;"D50",INDIRECT(ADDRESS(3+$AM427,20,,,"var")),NULL)</f>
        <v>46.3</v>
      </c>
      <c r="BG427" s="64" cm="1">
        <f t="array" aca="1" ref="BG427" ca="1">IF(INDIRECT(ADDRESS(3+$AM427,21,,,"var"))&lt;&gt;"D90",INDIRECT(ADDRESS(3+$AM427,21,,,"var")),NULL)</f>
        <v>74</v>
      </c>
      <c r="BH427" s="64" cm="1">
        <f t="array" aca="1" ref="BH427" ca="1">IF(INDIRECT(ADDRESS(3+$AM427,22,,,"var"))&lt;&gt;"Carney Funnel (s/50g)",INDIRECT(ADDRESS(3+$AM427,22,,,"var")),NULL)</f>
        <v>16</v>
      </c>
      <c r="BI427" s="64" cm="1">
        <f t="array" aca="1" ref="BI427" ca="1">IF(INDIRECT(ADDRESS(3+$AM427,23,,,"var"))&lt;&gt;"Schuttdichte",INDIRECT(ADDRESS(3+$AM427,23,,,"var")),NULL)</f>
        <v>1.22</v>
      </c>
      <c r="BJ427" s="64" cm="1">
        <f t="array" aca="1" ref="BJ427" ca="1">IF(INDIRECT(ADDRESS(3+$AM427,24,,,"var"))&lt;&gt;"Klopfdichte",INDIRECT(ADDRESS(3+$AM427,24,,,"var")),NULL)</f>
        <v>1.54</v>
      </c>
      <c r="BK427" s="81" t="s">
        <v>108</v>
      </c>
      <c r="BL427" t="str">
        <f>var!AB$3</f>
        <v>explore productivty</v>
      </c>
      <c r="BM427" s="81"/>
      <c r="BO427"/>
    </row>
    <row r="428" spans="1:67">
      <c r="A428" s="6">
        <v>6</v>
      </c>
      <c r="B428" s="81">
        <v>19</v>
      </c>
      <c r="C428" s="81" t="str">
        <f>var!Z$3</f>
        <v>Concept Laser m2</v>
      </c>
      <c r="D428" s="81" t="str">
        <f>var!AG$3</f>
        <v>Concept Laser parameter dev.</v>
      </c>
      <c r="E428" s="6">
        <v>325</v>
      </c>
      <c r="F428" s="6">
        <v>1400</v>
      </c>
      <c r="G428" s="6">
        <v>60</v>
      </c>
      <c r="H428" s="6">
        <v>0.08</v>
      </c>
      <c r="I428" s="81"/>
      <c r="J428" s="81" t="str">
        <f>var!AD$2</f>
        <v>Density cube</v>
      </c>
      <c r="K428" s="17"/>
      <c r="L428" s="12"/>
      <c r="M428" s="28" t="str">
        <f>var!AF$2</f>
        <v>Stripes</v>
      </c>
      <c r="N428" s="6">
        <v>325</v>
      </c>
      <c r="O428" s="6">
        <v>1400</v>
      </c>
      <c r="P428" s="12"/>
      <c r="Q428" s="6">
        <v>0.1</v>
      </c>
      <c r="R428" s="6">
        <v>130</v>
      </c>
      <c r="S428" s="6">
        <v>5</v>
      </c>
      <c r="T428" s="6">
        <v>1</v>
      </c>
      <c r="U428" s="6">
        <v>79</v>
      </c>
      <c r="V428" s="6">
        <v>0.1</v>
      </c>
      <c r="W428" s="6">
        <v>80</v>
      </c>
      <c r="X428" s="6">
        <v>0.09</v>
      </c>
      <c r="Y428" s="12"/>
      <c r="Z428" s="12"/>
      <c r="AA428" s="12"/>
      <c r="AB428" s="12"/>
      <c r="AC428" s="12"/>
      <c r="AD428" s="12"/>
      <c r="AE428" s="12">
        <v>8.3000000000000004E-2</v>
      </c>
      <c r="AF428" s="12"/>
      <c r="AG428" s="6"/>
      <c r="AH428" s="23">
        <f t="shared" si="14"/>
        <v>24.192</v>
      </c>
      <c r="AI428" s="23">
        <f t="shared" si="15"/>
        <v>48.363095238095241</v>
      </c>
      <c r="AJ428" s="12"/>
      <c r="AK428" s="6">
        <f>100-Tabelle1[[#This Row],[Porositaet Flaeche Bionic polished]]</f>
        <v>99.917000000000002</v>
      </c>
      <c r="AL428" s="28" t="str" cm="1">
        <f t="array" aca="1" ref="AL428" ca="1">IF(INDIRECT(ADDRESS(3+AM428,2,,,"var"))&lt;&gt;"Name of powder",INDIRECT(ADDRESS(3+AM428,2,,,"var")),NULL)</f>
        <v>AlMgty80</v>
      </c>
      <c r="AM428" s="81">
        <v>20</v>
      </c>
      <c r="AN428" s="12">
        <v>0</v>
      </c>
      <c r="AO428" s="61" cm="1">
        <f t="array" aca="1" ref="AO428" ca="1">IF(INDIRECT(ADDRESS(3+$AM428,3,,,"var"))&lt;&gt;"&lt;=&gt;",INDIRECT(ADDRESS(3+$AM428,3,,,"var")),NULL)</f>
        <v>0</v>
      </c>
      <c r="AP428" s="61" cm="1">
        <f t="array" aca="1" ref="AP428" ca="1">IF(INDIRECT(ADDRESS(3+$AM428,4,,,"var"))&lt;&gt;"Si",INDIRECT(ADDRESS(3+$AM428,4,,,"var")),NULL)</f>
        <v>0.05</v>
      </c>
      <c r="AQ428" s="61" cm="1">
        <f t="array" aca="1" ref="AQ428" ca="1">IF(INDIRECT(ADDRESS(3+$AM428,5,,,"var"))&lt;&gt;"&lt;=&gt;",INDIRECT(ADDRESS(3+$AM428,5,,,"var")),NULL)</f>
        <v>0</v>
      </c>
      <c r="AR428" s="61" cm="1">
        <f t="array" aca="1" ref="AR428" ca="1">IF(INDIRECT(ADDRESS(3+$AM428,6,,,"var"))&lt;&gt;"Fe",INDIRECT(ADDRESS(3+$AM428,6,,,"var")),NULL)</f>
        <v>7.0000000000000007E-2</v>
      </c>
      <c r="AS428" s="61" cm="1">
        <f t="array" aca="1" ref="AS428" ca="1">IF(INDIRECT(ADDRESS(3+$AM428,7,,,"var"))&lt;&gt;"&lt;=&gt;",INDIRECT(ADDRESS(3+$AM428,7,,,"var")),NULL)</f>
        <v>0</v>
      </c>
      <c r="AT428" s="61" cm="1">
        <f t="array" aca="1" ref="AT428" ca="1">IF(INDIRECT(ADDRESS(3+$AM428,8,,,"var"))&lt;&gt;"Cu",INDIRECT(ADDRESS(3+$AM428,8,,,"var")),NULL)</f>
        <v>0.01</v>
      </c>
      <c r="AU428" s="61" cm="1">
        <f t="array" aca="1" ref="AU428" ca="1">IF(INDIRECT(ADDRESS(3+$AM428,9,,,"var"))&lt;&gt;"&lt;=&gt;",INDIRECT(ADDRESS(3+$AM428,9,,,"var")),NULL)</f>
        <v>0</v>
      </c>
      <c r="AV428" s="61" cm="1">
        <f t="array" aca="1" ref="AV428" ca="1">IF(INDIRECT(ADDRESS(3+$AM428,10,,,"var"))&lt;&gt;"Mn",INDIRECT(ADDRESS(3+$AM428,10,,,"var")),NULL)</f>
        <v>0.01</v>
      </c>
      <c r="AW428" s="61" cm="1">
        <f t="array" aca="1" ref="AW428" ca="1">IF(INDIRECT(ADDRESS(3+$AM428,11,,,"var"))&lt;&gt;"&lt;=&gt;",INDIRECT(ADDRESS(3+$AM428,11,,,"var")),NULL)</f>
        <v>0</v>
      </c>
      <c r="AX428" s="61" cm="1">
        <f t="array" aca="1" ref="AX428" ca="1">IF(INDIRECT(ADDRESS(3+$AM428,12,,,"var"))&lt;&gt;"Mg",INDIRECT(ADDRESS(3+$AM428,12,,,"var")),NULL)</f>
        <v>11</v>
      </c>
      <c r="AY428" s="61" cm="1">
        <f t="array" aca="1" ref="AY428" ca="1">IF(INDIRECT(ADDRESS(3+$AM428,13,,,"var"))&lt;&gt;"&lt;=&gt;",INDIRECT(ADDRESS(3+$AM428,13,,,"var")),NULL)</f>
        <v>0</v>
      </c>
      <c r="AZ428" s="61" cm="1">
        <f t="array" aca="1" ref="AZ428" ca="1">IF(INDIRECT(ADDRESS(3+$AM428,14,,,"var"))&lt;&gt;"Be",INDIRECT(ADDRESS(3+$AM428,14,,,"var")),NULL)</f>
        <v>1.35E-2</v>
      </c>
      <c r="BA428" s="61" t="str" cm="1">
        <f t="array" aca="1" ref="BA428" ca="1">IF(INDIRECT(ADDRESS(3+$AM428,15,,,"var"))&lt;&gt;"&lt;=&gt;",INDIRECT(ADDRESS(3+$AM428,15,,,"var")),NULL)</f>
        <v>&lt;</v>
      </c>
      <c r="BB428" s="61" cm="1">
        <f t="array" aca="1" ref="BB428" ca="1">IF(INDIRECT(ADDRESS(3+$AM428,16,,,"var"))&lt;&gt;"Zn",INDIRECT(ADDRESS(3+$AM428,16,,,"var")),NULL)</f>
        <v>0.01</v>
      </c>
      <c r="BC428" s="61" cm="1">
        <f t="array" aca="1" ref="BC428" ca="1">IF(INDIRECT(ADDRESS(3+$AM428,17,,,"var"))&lt;&gt;"&lt;=&gt;",INDIRECT(ADDRESS(3+$AM428,17,,,"var")),NULL)</f>
        <v>0</v>
      </c>
      <c r="BD428" s="61" cm="1">
        <f t="array" aca="1" ref="BD428" ca="1">IF(INDIRECT(ADDRESS(3+$AM428,18,,,"var"))&lt;&gt;"Ti",INDIRECT(ADDRESS(3+$AM428,18,,,"var")),NULL)</f>
        <v>0.09</v>
      </c>
      <c r="BE428" s="64" cm="1">
        <f t="array" aca="1" ref="BE428" ca="1">IF(INDIRECT(ADDRESS(3+$AM428,19,,,"var"))&lt;&gt;"D10",INDIRECT(ADDRESS(3+$AM428,19,,,"var")),NULL)</f>
        <v>28.5</v>
      </c>
      <c r="BF428" s="64" cm="1">
        <f t="array" aca="1" ref="BF428" ca="1">IF(INDIRECT(ADDRESS(3+$AM428,20,,,"var"))&lt;&gt;"D50",INDIRECT(ADDRESS(3+$AM428,20,,,"var")),NULL)</f>
        <v>46.3</v>
      </c>
      <c r="BG428" s="64" cm="1">
        <f t="array" aca="1" ref="BG428" ca="1">IF(INDIRECT(ADDRESS(3+$AM428,21,,,"var"))&lt;&gt;"D90",INDIRECT(ADDRESS(3+$AM428,21,,,"var")),NULL)</f>
        <v>74</v>
      </c>
      <c r="BH428" s="64" cm="1">
        <f t="array" aca="1" ref="BH428" ca="1">IF(INDIRECT(ADDRESS(3+$AM428,22,,,"var"))&lt;&gt;"Carney Funnel (s/50g)",INDIRECT(ADDRESS(3+$AM428,22,,,"var")),NULL)</f>
        <v>16</v>
      </c>
      <c r="BI428" s="64" cm="1">
        <f t="array" aca="1" ref="BI428" ca="1">IF(INDIRECT(ADDRESS(3+$AM428,23,,,"var"))&lt;&gt;"Schuttdichte",INDIRECT(ADDRESS(3+$AM428,23,,,"var")),NULL)</f>
        <v>1.22</v>
      </c>
      <c r="BJ428" s="64" cm="1">
        <f t="array" aca="1" ref="BJ428" ca="1">IF(INDIRECT(ADDRESS(3+$AM428,24,,,"var"))&lt;&gt;"Klopfdichte",INDIRECT(ADDRESS(3+$AM428,24,,,"var")),NULL)</f>
        <v>1.54</v>
      </c>
      <c r="BK428" s="81" t="s">
        <v>108</v>
      </c>
      <c r="BM428" s="81"/>
      <c r="BO428"/>
    </row>
    <row r="429" spans="1:67">
      <c r="A429" s="6">
        <v>6</v>
      </c>
      <c r="B429" s="81">
        <v>20</v>
      </c>
      <c r="C429" s="81" t="str">
        <f>var!Z$3</f>
        <v>Concept Laser m2</v>
      </c>
      <c r="D429" s="81" t="str">
        <f>var!AG$3</f>
        <v>Concept Laser parameter dev.</v>
      </c>
      <c r="E429" s="6">
        <v>325</v>
      </c>
      <c r="F429" s="6">
        <v>1200</v>
      </c>
      <c r="G429" s="6">
        <v>60</v>
      </c>
      <c r="H429" s="6">
        <v>0.08</v>
      </c>
      <c r="I429" s="81"/>
      <c r="J429" s="81" t="str">
        <f>var!AD$2</f>
        <v>Density cube</v>
      </c>
      <c r="K429" s="17"/>
      <c r="L429" s="12"/>
      <c r="M429" s="28" t="str">
        <f>var!AF$2</f>
        <v>Stripes</v>
      </c>
      <c r="N429" s="6">
        <v>325</v>
      </c>
      <c r="O429" s="6">
        <v>1200</v>
      </c>
      <c r="P429" s="12"/>
      <c r="Q429" s="6">
        <v>0.1</v>
      </c>
      <c r="R429" s="6">
        <v>130</v>
      </c>
      <c r="S429" s="6">
        <v>5</v>
      </c>
      <c r="T429" s="6">
        <v>1</v>
      </c>
      <c r="U429" s="6">
        <v>79</v>
      </c>
      <c r="V429" s="6">
        <v>0.1</v>
      </c>
      <c r="W429" s="6">
        <v>80</v>
      </c>
      <c r="X429" s="6">
        <v>0.09</v>
      </c>
      <c r="Y429" s="12"/>
      <c r="Z429" s="12"/>
      <c r="AA429" s="12"/>
      <c r="AB429" s="12"/>
      <c r="AC429" s="12"/>
      <c r="AD429" s="12"/>
      <c r="AE429" s="12">
        <v>0.17399999999999999</v>
      </c>
      <c r="AF429" s="12"/>
      <c r="AG429" s="6"/>
      <c r="AH429" s="23">
        <f t="shared" si="14"/>
        <v>20.736000000000001</v>
      </c>
      <c r="AI429" s="23">
        <f t="shared" si="15"/>
        <v>56.423611111111114</v>
      </c>
      <c r="AJ429" s="12"/>
      <c r="AK429" s="6">
        <f>100-Tabelle1[[#This Row],[Porositaet Flaeche Bionic polished]]</f>
        <v>99.825999999999993</v>
      </c>
      <c r="AL429" s="28" t="str" cm="1">
        <f t="array" aca="1" ref="AL429" ca="1">IF(INDIRECT(ADDRESS(3+AM429,2,,,"var"))&lt;&gt;"Name of powder",INDIRECT(ADDRESS(3+AM429,2,,,"var")),NULL)</f>
        <v>AlMgty80</v>
      </c>
      <c r="AM429" s="81">
        <v>20</v>
      </c>
      <c r="AN429" s="12">
        <v>0</v>
      </c>
      <c r="AO429" s="61" cm="1">
        <f t="array" aca="1" ref="AO429" ca="1">IF(INDIRECT(ADDRESS(3+$AM429,3,,,"var"))&lt;&gt;"&lt;=&gt;",INDIRECT(ADDRESS(3+$AM429,3,,,"var")),NULL)</f>
        <v>0</v>
      </c>
      <c r="AP429" s="61" cm="1">
        <f t="array" aca="1" ref="AP429" ca="1">IF(INDIRECT(ADDRESS(3+$AM429,4,,,"var"))&lt;&gt;"Si",INDIRECT(ADDRESS(3+$AM429,4,,,"var")),NULL)</f>
        <v>0.05</v>
      </c>
      <c r="AQ429" s="61" cm="1">
        <f t="array" aca="1" ref="AQ429" ca="1">IF(INDIRECT(ADDRESS(3+$AM429,5,,,"var"))&lt;&gt;"&lt;=&gt;",INDIRECT(ADDRESS(3+$AM429,5,,,"var")),NULL)</f>
        <v>0</v>
      </c>
      <c r="AR429" s="61" cm="1">
        <f t="array" aca="1" ref="AR429" ca="1">IF(INDIRECT(ADDRESS(3+$AM429,6,,,"var"))&lt;&gt;"Fe",INDIRECT(ADDRESS(3+$AM429,6,,,"var")),NULL)</f>
        <v>7.0000000000000007E-2</v>
      </c>
      <c r="AS429" s="61" cm="1">
        <f t="array" aca="1" ref="AS429" ca="1">IF(INDIRECT(ADDRESS(3+$AM429,7,,,"var"))&lt;&gt;"&lt;=&gt;",INDIRECT(ADDRESS(3+$AM429,7,,,"var")),NULL)</f>
        <v>0</v>
      </c>
      <c r="AT429" s="61" cm="1">
        <f t="array" aca="1" ref="AT429" ca="1">IF(INDIRECT(ADDRESS(3+$AM429,8,,,"var"))&lt;&gt;"Cu",INDIRECT(ADDRESS(3+$AM429,8,,,"var")),NULL)</f>
        <v>0.01</v>
      </c>
      <c r="AU429" s="61" cm="1">
        <f t="array" aca="1" ref="AU429" ca="1">IF(INDIRECT(ADDRESS(3+$AM429,9,,,"var"))&lt;&gt;"&lt;=&gt;",INDIRECT(ADDRESS(3+$AM429,9,,,"var")),NULL)</f>
        <v>0</v>
      </c>
      <c r="AV429" s="61" cm="1">
        <f t="array" aca="1" ref="AV429" ca="1">IF(INDIRECT(ADDRESS(3+$AM429,10,,,"var"))&lt;&gt;"Mn",INDIRECT(ADDRESS(3+$AM429,10,,,"var")),NULL)</f>
        <v>0.01</v>
      </c>
      <c r="AW429" s="61" cm="1">
        <f t="array" aca="1" ref="AW429" ca="1">IF(INDIRECT(ADDRESS(3+$AM429,11,,,"var"))&lt;&gt;"&lt;=&gt;",INDIRECT(ADDRESS(3+$AM429,11,,,"var")),NULL)</f>
        <v>0</v>
      </c>
      <c r="AX429" s="61" cm="1">
        <f t="array" aca="1" ref="AX429" ca="1">IF(INDIRECT(ADDRESS(3+$AM429,12,,,"var"))&lt;&gt;"Mg",INDIRECT(ADDRESS(3+$AM429,12,,,"var")),NULL)</f>
        <v>11</v>
      </c>
      <c r="AY429" s="61" cm="1">
        <f t="array" aca="1" ref="AY429" ca="1">IF(INDIRECT(ADDRESS(3+$AM429,13,,,"var"))&lt;&gt;"&lt;=&gt;",INDIRECT(ADDRESS(3+$AM429,13,,,"var")),NULL)</f>
        <v>0</v>
      </c>
      <c r="AZ429" s="61" cm="1">
        <f t="array" aca="1" ref="AZ429" ca="1">IF(INDIRECT(ADDRESS(3+$AM429,14,,,"var"))&lt;&gt;"Be",INDIRECT(ADDRESS(3+$AM429,14,,,"var")),NULL)</f>
        <v>1.35E-2</v>
      </c>
      <c r="BA429" s="61" t="str" cm="1">
        <f t="array" aca="1" ref="BA429" ca="1">IF(INDIRECT(ADDRESS(3+$AM429,15,,,"var"))&lt;&gt;"&lt;=&gt;",INDIRECT(ADDRESS(3+$AM429,15,,,"var")),NULL)</f>
        <v>&lt;</v>
      </c>
      <c r="BB429" s="61" cm="1">
        <f t="array" aca="1" ref="BB429" ca="1">IF(INDIRECT(ADDRESS(3+$AM429,16,,,"var"))&lt;&gt;"Zn",INDIRECT(ADDRESS(3+$AM429,16,,,"var")),NULL)</f>
        <v>0.01</v>
      </c>
      <c r="BC429" s="61" cm="1">
        <f t="array" aca="1" ref="BC429" ca="1">IF(INDIRECT(ADDRESS(3+$AM429,17,,,"var"))&lt;&gt;"&lt;=&gt;",INDIRECT(ADDRESS(3+$AM429,17,,,"var")),NULL)</f>
        <v>0</v>
      </c>
      <c r="BD429" s="61" cm="1">
        <f t="array" aca="1" ref="BD429" ca="1">IF(INDIRECT(ADDRESS(3+$AM429,18,,,"var"))&lt;&gt;"Ti",INDIRECT(ADDRESS(3+$AM429,18,,,"var")),NULL)</f>
        <v>0.09</v>
      </c>
      <c r="BE429" s="64" cm="1">
        <f t="array" aca="1" ref="BE429" ca="1">IF(INDIRECT(ADDRESS(3+$AM429,19,,,"var"))&lt;&gt;"D10",INDIRECT(ADDRESS(3+$AM429,19,,,"var")),NULL)</f>
        <v>28.5</v>
      </c>
      <c r="BF429" s="64" cm="1">
        <f t="array" aca="1" ref="BF429" ca="1">IF(INDIRECT(ADDRESS(3+$AM429,20,,,"var"))&lt;&gt;"D50",INDIRECT(ADDRESS(3+$AM429,20,,,"var")),NULL)</f>
        <v>46.3</v>
      </c>
      <c r="BG429" s="64" cm="1">
        <f t="array" aca="1" ref="BG429" ca="1">IF(INDIRECT(ADDRESS(3+$AM429,21,,,"var"))&lt;&gt;"D90",INDIRECT(ADDRESS(3+$AM429,21,,,"var")),NULL)</f>
        <v>74</v>
      </c>
      <c r="BH429" s="64" cm="1">
        <f t="array" aca="1" ref="BH429" ca="1">IF(INDIRECT(ADDRESS(3+$AM429,22,,,"var"))&lt;&gt;"Carney Funnel (s/50g)",INDIRECT(ADDRESS(3+$AM429,22,,,"var")),NULL)</f>
        <v>16</v>
      </c>
      <c r="BI429" s="64" cm="1">
        <f t="array" aca="1" ref="BI429" ca="1">IF(INDIRECT(ADDRESS(3+$AM429,23,,,"var"))&lt;&gt;"Schuttdichte",INDIRECT(ADDRESS(3+$AM429,23,,,"var")),NULL)</f>
        <v>1.22</v>
      </c>
      <c r="BJ429" s="64" cm="1">
        <f t="array" aca="1" ref="BJ429" ca="1">IF(INDIRECT(ADDRESS(3+$AM429,24,,,"var"))&lt;&gt;"Klopfdichte",INDIRECT(ADDRESS(3+$AM429,24,,,"var")),NULL)</f>
        <v>1.54</v>
      </c>
      <c r="BK429" s="81" t="s">
        <v>108</v>
      </c>
      <c r="BM429" s="65"/>
      <c r="BO429"/>
    </row>
    <row r="430" spans="1:67">
      <c r="A430" s="6">
        <v>6</v>
      </c>
      <c r="B430" s="81">
        <v>21</v>
      </c>
      <c r="C430" s="81" t="str">
        <f>var!Z$3</f>
        <v>Concept Laser m2</v>
      </c>
      <c r="D430" s="81" t="str">
        <f>var!AG$3</f>
        <v>Concept Laser parameter dev.</v>
      </c>
      <c r="E430" s="6">
        <v>325</v>
      </c>
      <c r="F430" s="6">
        <v>1000</v>
      </c>
      <c r="G430" s="6">
        <v>60</v>
      </c>
      <c r="H430" s="6">
        <v>0.08</v>
      </c>
      <c r="I430" s="81"/>
      <c r="J430" s="81" t="str">
        <f>var!AD$2</f>
        <v>Density cube</v>
      </c>
      <c r="K430" s="17"/>
      <c r="L430" s="12"/>
      <c r="M430" s="81" t="str">
        <f>var!AF$2</f>
        <v>Stripes</v>
      </c>
      <c r="N430" s="6">
        <v>325</v>
      </c>
      <c r="O430" s="6">
        <v>1000</v>
      </c>
      <c r="P430" s="12"/>
      <c r="Q430" s="6">
        <v>0.1</v>
      </c>
      <c r="R430" s="6">
        <v>130</v>
      </c>
      <c r="S430" s="6">
        <v>5</v>
      </c>
      <c r="T430" s="6">
        <v>1</v>
      </c>
      <c r="U430" s="6">
        <v>79</v>
      </c>
      <c r="V430" s="6">
        <v>0.1</v>
      </c>
      <c r="W430" s="6">
        <v>80</v>
      </c>
      <c r="X430" s="6">
        <v>0.09</v>
      </c>
      <c r="Y430" s="12"/>
      <c r="Z430" s="12"/>
      <c r="AA430" s="12"/>
      <c r="AB430" s="12"/>
      <c r="AC430" s="12"/>
      <c r="AD430" s="12"/>
      <c r="AE430" s="12">
        <v>0.59699999999999998</v>
      </c>
      <c r="AF430" s="12"/>
      <c r="AG430" s="6"/>
      <c r="AH430" s="81">
        <f t="shared" si="14"/>
        <v>17.28</v>
      </c>
      <c r="AI430" s="81">
        <f t="shared" si="15"/>
        <v>67.708333333333343</v>
      </c>
      <c r="AJ430" s="12"/>
      <c r="AK430" s="6">
        <f>100-Tabelle1[[#This Row],[Porositaet Flaeche Bionic polished]]</f>
        <v>99.403000000000006</v>
      </c>
      <c r="AL430" s="28" t="str" cm="1">
        <f t="array" aca="1" ref="AL430" ca="1">IF(INDIRECT(ADDRESS(3+AM430,2,,,"var"))&lt;&gt;"Name of powder",INDIRECT(ADDRESS(3+AM430,2,,,"var")),NULL)</f>
        <v>AlMgty80</v>
      </c>
      <c r="AM430" s="81">
        <v>20</v>
      </c>
      <c r="AN430" s="12">
        <v>0</v>
      </c>
      <c r="AO430" s="61" cm="1">
        <f t="array" aca="1" ref="AO430" ca="1">IF(INDIRECT(ADDRESS(3+$AM430,3,,,"var"))&lt;&gt;"&lt;=&gt;",INDIRECT(ADDRESS(3+$AM430,3,,,"var")),NULL)</f>
        <v>0</v>
      </c>
      <c r="AP430" s="61" cm="1">
        <f t="array" aca="1" ref="AP430" ca="1">IF(INDIRECT(ADDRESS(3+$AM430,4,,,"var"))&lt;&gt;"Si",INDIRECT(ADDRESS(3+$AM430,4,,,"var")),NULL)</f>
        <v>0.05</v>
      </c>
      <c r="AQ430" s="61" cm="1">
        <f t="array" aca="1" ref="AQ430" ca="1">IF(INDIRECT(ADDRESS(3+$AM430,5,,,"var"))&lt;&gt;"&lt;=&gt;",INDIRECT(ADDRESS(3+$AM430,5,,,"var")),NULL)</f>
        <v>0</v>
      </c>
      <c r="AR430" s="61" cm="1">
        <f t="array" aca="1" ref="AR430" ca="1">IF(INDIRECT(ADDRESS(3+$AM430,6,,,"var"))&lt;&gt;"Fe",INDIRECT(ADDRESS(3+$AM430,6,,,"var")),NULL)</f>
        <v>7.0000000000000007E-2</v>
      </c>
      <c r="AS430" s="61" cm="1">
        <f t="array" aca="1" ref="AS430" ca="1">IF(INDIRECT(ADDRESS(3+$AM430,7,,,"var"))&lt;&gt;"&lt;=&gt;",INDIRECT(ADDRESS(3+$AM430,7,,,"var")),NULL)</f>
        <v>0</v>
      </c>
      <c r="AT430" s="61" cm="1">
        <f t="array" aca="1" ref="AT430" ca="1">IF(INDIRECT(ADDRESS(3+$AM430,8,,,"var"))&lt;&gt;"Cu",INDIRECT(ADDRESS(3+$AM430,8,,,"var")),NULL)</f>
        <v>0.01</v>
      </c>
      <c r="AU430" s="61" cm="1">
        <f t="array" aca="1" ref="AU430" ca="1">IF(INDIRECT(ADDRESS(3+$AM430,9,,,"var"))&lt;&gt;"&lt;=&gt;",INDIRECT(ADDRESS(3+$AM430,9,,,"var")),NULL)</f>
        <v>0</v>
      </c>
      <c r="AV430" s="61" cm="1">
        <f t="array" aca="1" ref="AV430" ca="1">IF(INDIRECT(ADDRESS(3+$AM430,10,,,"var"))&lt;&gt;"Mn",INDIRECT(ADDRESS(3+$AM430,10,,,"var")),NULL)</f>
        <v>0.01</v>
      </c>
      <c r="AW430" s="61" cm="1">
        <f t="array" aca="1" ref="AW430" ca="1">IF(INDIRECT(ADDRESS(3+$AM430,11,,,"var"))&lt;&gt;"&lt;=&gt;",INDIRECT(ADDRESS(3+$AM430,11,,,"var")),NULL)</f>
        <v>0</v>
      </c>
      <c r="AX430" s="61" cm="1">
        <f t="array" aca="1" ref="AX430" ca="1">IF(INDIRECT(ADDRESS(3+$AM430,12,,,"var"))&lt;&gt;"Mg",INDIRECT(ADDRESS(3+$AM430,12,,,"var")),NULL)</f>
        <v>11</v>
      </c>
      <c r="AY430" s="61" cm="1">
        <f t="array" aca="1" ref="AY430" ca="1">IF(INDIRECT(ADDRESS(3+$AM430,13,,,"var"))&lt;&gt;"&lt;=&gt;",INDIRECT(ADDRESS(3+$AM430,13,,,"var")),NULL)</f>
        <v>0</v>
      </c>
      <c r="AZ430" s="61" cm="1">
        <f t="array" aca="1" ref="AZ430" ca="1">IF(INDIRECT(ADDRESS(3+$AM430,14,,,"var"))&lt;&gt;"Be",INDIRECT(ADDRESS(3+$AM430,14,,,"var")),NULL)</f>
        <v>1.35E-2</v>
      </c>
      <c r="BA430" s="61" t="str" cm="1">
        <f t="array" aca="1" ref="BA430" ca="1">IF(INDIRECT(ADDRESS(3+$AM430,15,,,"var"))&lt;&gt;"&lt;=&gt;",INDIRECT(ADDRESS(3+$AM430,15,,,"var")),NULL)</f>
        <v>&lt;</v>
      </c>
      <c r="BB430" s="61" cm="1">
        <f t="array" aca="1" ref="BB430" ca="1">IF(INDIRECT(ADDRESS(3+$AM430,16,,,"var"))&lt;&gt;"Zn",INDIRECT(ADDRESS(3+$AM430,16,,,"var")),NULL)</f>
        <v>0.01</v>
      </c>
      <c r="BC430" s="61" cm="1">
        <f t="array" aca="1" ref="BC430" ca="1">IF(INDIRECT(ADDRESS(3+$AM430,17,,,"var"))&lt;&gt;"&lt;=&gt;",INDIRECT(ADDRESS(3+$AM430,17,,,"var")),NULL)</f>
        <v>0</v>
      </c>
      <c r="BD430" s="61" cm="1">
        <f t="array" aca="1" ref="BD430" ca="1">IF(INDIRECT(ADDRESS(3+$AM430,18,,,"var"))&lt;&gt;"Ti",INDIRECT(ADDRESS(3+$AM430,18,,,"var")),NULL)</f>
        <v>0.09</v>
      </c>
      <c r="BE430" s="64" cm="1">
        <f t="array" aca="1" ref="BE430" ca="1">IF(INDIRECT(ADDRESS(3+$AM430,19,,,"var"))&lt;&gt;"D10",INDIRECT(ADDRESS(3+$AM430,19,,,"var")),NULL)</f>
        <v>28.5</v>
      </c>
      <c r="BF430" s="64" cm="1">
        <f t="array" aca="1" ref="BF430" ca="1">IF(INDIRECT(ADDRESS(3+$AM430,20,,,"var"))&lt;&gt;"D50",INDIRECT(ADDRESS(3+$AM430,20,,,"var")),NULL)</f>
        <v>46.3</v>
      </c>
      <c r="BG430" s="64" cm="1">
        <f t="array" aca="1" ref="BG430" ca="1">IF(INDIRECT(ADDRESS(3+$AM430,21,,,"var"))&lt;&gt;"D90",INDIRECT(ADDRESS(3+$AM430,21,,,"var")),NULL)</f>
        <v>74</v>
      </c>
      <c r="BH430" s="64" cm="1">
        <f t="array" aca="1" ref="BH430" ca="1">IF(INDIRECT(ADDRESS(3+$AM430,22,,,"var"))&lt;&gt;"Carney Funnel (s/50g)",INDIRECT(ADDRESS(3+$AM430,22,,,"var")),NULL)</f>
        <v>16</v>
      </c>
      <c r="BI430" s="64" cm="1">
        <f t="array" aca="1" ref="BI430" ca="1">IF(INDIRECT(ADDRESS(3+$AM430,23,,,"var"))&lt;&gt;"Schuttdichte",INDIRECT(ADDRESS(3+$AM430,23,,,"var")),NULL)</f>
        <v>1.22</v>
      </c>
      <c r="BJ430" s="64" cm="1">
        <f t="array" aca="1" ref="BJ430" ca="1">IF(INDIRECT(ADDRESS(3+$AM430,24,,,"var"))&lt;&gt;"Klopfdichte",INDIRECT(ADDRESS(3+$AM430,24,,,"var")),NULL)</f>
        <v>1.54</v>
      </c>
      <c r="BK430" s="81" t="s">
        <v>108</v>
      </c>
      <c r="BM430" s="65"/>
      <c r="BO430"/>
    </row>
    <row r="431" spans="1:67">
      <c r="A431" s="6">
        <v>6</v>
      </c>
      <c r="B431" s="81">
        <v>22</v>
      </c>
      <c r="C431" s="81" t="str">
        <f>var!Z$3</f>
        <v>Concept Laser m2</v>
      </c>
      <c r="D431" s="81" t="str">
        <f>var!AG$3</f>
        <v>Concept Laser parameter dev.</v>
      </c>
      <c r="E431" s="6">
        <v>325</v>
      </c>
      <c r="F431" s="6">
        <v>1400</v>
      </c>
      <c r="G431" s="6">
        <v>60</v>
      </c>
      <c r="H431" s="6">
        <v>0.08</v>
      </c>
      <c r="I431" s="81"/>
      <c r="J431" s="81" t="str">
        <f>var!AD$2</f>
        <v>Density cube</v>
      </c>
      <c r="K431" s="35"/>
      <c r="L431" s="12"/>
      <c r="M431" s="28" t="str">
        <f>var!AF$2</f>
        <v>Stripes</v>
      </c>
      <c r="N431" s="6">
        <v>325</v>
      </c>
      <c r="O431" s="6">
        <v>1400</v>
      </c>
      <c r="P431" s="12"/>
      <c r="Q431" s="6">
        <v>0.1</v>
      </c>
      <c r="R431" s="6">
        <v>130</v>
      </c>
      <c r="S431" s="6">
        <v>5</v>
      </c>
      <c r="T431" s="6">
        <v>1</v>
      </c>
      <c r="U431" s="6">
        <v>79</v>
      </c>
      <c r="V431" s="6">
        <v>0.1</v>
      </c>
      <c r="W431" s="6">
        <v>80</v>
      </c>
      <c r="X431" s="6">
        <v>0.09</v>
      </c>
      <c r="Y431" s="12"/>
      <c r="Z431" s="12"/>
      <c r="AA431" s="12"/>
      <c r="AB431" s="12"/>
      <c r="AC431" s="12"/>
      <c r="AD431" s="12"/>
      <c r="AE431" s="12"/>
      <c r="AF431" s="12"/>
      <c r="AG431" s="6"/>
      <c r="AH431" s="23">
        <f t="shared" si="14"/>
        <v>24.192</v>
      </c>
      <c r="AI431" s="23">
        <f t="shared" si="15"/>
        <v>48.363095238095241</v>
      </c>
      <c r="AJ431" s="12"/>
      <c r="AK431" s="6"/>
      <c r="AL431" s="28" t="str" cm="1">
        <f t="array" aca="1" ref="AL431" ca="1">IF(INDIRECT(ADDRESS(3+AM431,2,,,"var"))&lt;&gt;"Name of powder",INDIRECT(ADDRESS(3+AM431,2,,,"var")),NULL)</f>
        <v>AlMgty80</v>
      </c>
      <c r="AM431" s="81">
        <v>20</v>
      </c>
      <c r="AN431" s="12">
        <v>0</v>
      </c>
      <c r="AO431" s="61" cm="1">
        <f t="array" aca="1" ref="AO431" ca="1">IF(INDIRECT(ADDRESS(3+$AM431,3,,,"var"))&lt;&gt;"&lt;=&gt;",INDIRECT(ADDRESS(3+$AM431,3,,,"var")),NULL)</f>
        <v>0</v>
      </c>
      <c r="AP431" s="61" cm="1">
        <f t="array" aca="1" ref="AP431" ca="1">IF(INDIRECT(ADDRESS(3+$AM431,4,,,"var"))&lt;&gt;"Si",INDIRECT(ADDRESS(3+$AM431,4,,,"var")),NULL)</f>
        <v>0.05</v>
      </c>
      <c r="AQ431" s="61" cm="1">
        <f t="array" aca="1" ref="AQ431" ca="1">IF(INDIRECT(ADDRESS(3+$AM431,5,,,"var"))&lt;&gt;"&lt;=&gt;",INDIRECT(ADDRESS(3+$AM431,5,,,"var")),NULL)</f>
        <v>0</v>
      </c>
      <c r="AR431" s="61" cm="1">
        <f t="array" aca="1" ref="AR431" ca="1">IF(INDIRECT(ADDRESS(3+$AM431,6,,,"var"))&lt;&gt;"Fe",INDIRECT(ADDRESS(3+$AM431,6,,,"var")),NULL)</f>
        <v>7.0000000000000007E-2</v>
      </c>
      <c r="AS431" s="61" cm="1">
        <f t="array" aca="1" ref="AS431" ca="1">IF(INDIRECT(ADDRESS(3+$AM431,7,,,"var"))&lt;&gt;"&lt;=&gt;",INDIRECT(ADDRESS(3+$AM431,7,,,"var")),NULL)</f>
        <v>0</v>
      </c>
      <c r="AT431" s="61" cm="1">
        <f t="array" aca="1" ref="AT431" ca="1">IF(INDIRECT(ADDRESS(3+$AM431,8,,,"var"))&lt;&gt;"Cu",INDIRECT(ADDRESS(3+$AM431,8,,,"var")),NULL)</f>
        <v>0.01</v>
      </c>
      <c r="AU431" s="61" cm="1">
        <f t="array" aca="1" ref="AU431" ca="1">IF(INDIRECT(ADDRESS(3+$AM431,9,,,"var"))&lt;&gt;"&lt;=&gt;",INDIRECT(ADDRESS(3+$AM431,9,,,"var")),NULL)</f>
        <v>0</v>
      </c>
      <c r="AV431" s="61" cm="1">
        <f t="array" aca="1" ref="AV431" ca="1">IF(INDIRECT(ADDRESS(3+$AM431,10,,,"var"))&lt;&gt;"Mn",INDIRECT(ADDRESS(3+$AM431,10,,,"var")),NULL)</f>
        <v>0.01</v>
      </c>
      <c r="AW431" s="61" cm="1">
        <f t="array" aca="1" ref="AW431" ca="1">IF(INDIRECT(ADDRESS(3+$AM431,11,,,"var"))&lt;&gt;"&lt;=&gt;",INDIRECT(ADDRESS(3+$AM431,11,,,"var")),NULL)</f>
        <v>0</v>
      </c>
      <c r="AX431" s="61" cm="1">
        <f t="array" aca="1" ref="AX431" ca="1">IF(INDIRECT(ADDRESS(3+$AM431,12,,,"var"))&lt;&gt;"Mg",INDIRECT(ADDRESS(3+$AM431,12,,,"var")),NULL)</f>
        <v>11</v>
      </c>
      <c r="AY431" s="61" cm="1">
        <f t="array" aca="1" ref="AY431" ca="1">IF(INDIRECT(ADDRESS(3+$AM431,13,,,"var"))&lt;&gt;"&lt;=&gt;",INDIRECT(ADDRESS(3+$AM431,13,,,"var")),NULL)</f>
        <v>0</v>
      </c>
      <c r="AZ431" s="61" cm="1">
        <f t="array" aca="1" ref="AZ431" ca="1">IF(INDIRECT(ADDRESS(3+$AM431,14,,,"var"))&lt;&gt;"Be",INDIRECT(ADDRESS(3+$AM431,14,,,"var")),NULL)</f>
        <v>1.35E-2</v>
      </c>
      <c r="BA431" s="61" t="str" cm="1">
        <f t="array" aca="1" ref="BA431" ca="1">IF(INDIRECT(ADDRESS(3+$AM431,15,,,"var"))&lt;&gt;"&lt;=&gt;",INDIRECT(ADDRESS(3+$AM431,15,,,"var")),NULL)</f>
        <v>&lt;</v>
      </c>
      <c r="BB431" s="61" cm="1">
        <f t="array" aca="1" ref="BB431" ca="1">IF(INDIRECT(ADDRESS(3+$AM431,16,,,"var"))&lt;&gt;"Zn",INDIRECT(ADDRESS(3+$AM431,16,,,"var")),NULL)</f>
        <v>0.01</v>
      </c>
      <c r="BC431" s="61" cm="1">
        <f t="array" aca="1" ref="BC431" ca="1">IF(INDIRECT(ADDRESS(3+$AM431,17,,,"var"))&lt;&gt;"&lt;=&gt;",INDIRECT(ADDRESS(3+$AM431,17,,,"var")),NULL)</f>
        <v>0</v>
      </c>
      <c r="BD431" s="61" cm="1">
        <f t="array" aca="1" ref="BD431" ca="1">IF(INDIRECT(ADDRESS(3+$AM431,18,,,"var"))&lt;&gt;"Ti",INDIRECT(ADDRESS(3+$AM431,18,,,"var")),NULL)</f>
        <v>0.09</v>
      </c>
      <c r="BE431" s="64" cm="1">
        <f t="array" aca="1" ref="BE431" ca="1">IF(INDIRECT(ADDRESS(3+$AM431,19,,,"var"))&lt;&gt;"D10",INDIRECT(ADDRESS(3+$AM431,19,,,"var")),NULL)</f>
        <v>28.5</v>
      </c>
      <c r="BF431" s="64" cm="1">
        <f t="array" aca="1" ref="BF431" ca="1">IF(INDIRECT(ADDRESS(3+$AM431,20,,,"var"))&lt;&gt;"D50",INDIRECT(ADDRESS(3+$AM431,20,,,"var")),NULL)</f>
        <v>46.3</v>
      </c>
      <c r="BG431" s="64" cm="1">
        <f t="array" aca="1" ref="BG431" ca="1">IF(INDIRECT(ADDRESS(3+$AM431,21,,,"var"))&lt;&gt;"D90",INDIRECT(ADDRESS(3+$AM431,21,,,"var")),NULL)</f>
        <v>74</v>
      </c>
      <c r="BH431" s="64" cm="1">
        <f t="array" aca="1" ref="BH431" ca="1">IF(INDIRECT(ADDRESS(3+$AM431,22,,,"var"))&lt;&gt;"Carney Funnel (s/50g)",INDIRECT(ADDRESS(3+$AM431,22,,,"var")),NULL)</f>
        <v>16</v>
      </c>
      <c r="BI431" s="64" cm="1">
        <f t="array" aca="1" ref="BI431" ca="1">IF(INDIRECT(ADDRESS(3+$AM431,23,,,"var"))&lt;&gt;"Schuttdichte",INDIRECT(ADDRESS(3+$AM431,23,,,"var")),NULL)</f>
        <v>1.22</v>
      </c>
      <c r="BJ431" s="64" cm="1">
        <f t="array" aca="1" ref="BJ431" ca="1">IF(INDIRECT(ADDRESS(3+$AM431,24,,,"var"))&lt;&gt;"Klopfdichte",INDIRECT(ADDRESS(3+$AM431,24,,,"var")),NULL)</f>
        <v>1.54</v>
      </c>
      <c r="BK431" s="81" t="s">
        <v>108</v>
      </c>
      <c r="BL431" t="str">
        <f>var!AB$2</f>
        <v>surface roughness</v>
      </c>
      <c r="BM431" s="81"/>
      <c r="BO431"/>
    </row>
    <row r="432" spans="1:67">
      <c r="A432" s="6">
        <v>6</v>
      </c>
      <c r="B432" s="81">
        <v>23</v>
      </c>
      <c r="C432" s="81" t="str">
        <f>var!Z$3</f>
        <v>Concept Laser m2</v>
      </c>
      <c r="D432" s="81" t="str">
        <f>var!AG$3</f>
        <v>Concept Laser parameter dev.</v>
      </c>
      <c r="E432" s="6">
        <v>325</v>
      </c>
      <c r="F432" s="6">
        <v>1200</v>
      </c>
      <c r="G432" s="6">
        <v>60</v>
      </c>
      <c r="H432" s="6">
        <v>0.08</v>
      </c>
      <c r="I432" s="81"/>
      <c r="J432" s="81" t="str">
        <f>var!AD$2</f>
        <v>Density cube</v>
      </c>
      <c r="K432" s="35"/>
      <c r="L432" s="12"/>
      <c r="M432" s="28" t="str">
        <f>var!AF$2</f>
        <v>Stripes</v>
      </c>
      <c r="N432" s="6">
        <v>325</v>
      </c>
      <c r="O432" s="6">
        <v>1200</v>
      </c>
      <c r="P432" s="12"/>
      <c r="Q432" s="6">
        <v>0.1</v>
      </c>
      <c r="R432" s="6">
        <v>130</v>
      </c>
      <c r="S432" s="6">
        <v>5</v>
      </c>
      <c r="T432" s="6">
        <v>1</v>
      </c>
      <c r="U432" s="6">
        <v>79</v>
      </c>
      <c r="V432" s="6">
        <v>0.1</v>
      </c>
      <c r="W432" s="6">
        <v>80</v>
      </c>
      <c r="X432" s="6">
        <v>0.09</v>
      </c>
      <c r="Y432" s="12"/>
      <c r="Z432" s="12"/>
      <c r="AA432" s="12"/>
      <c r="AB432" s="12"/>
      <c r="AC432" s="12"/>
      <c r="AD432" s="12"/>
      <c r="AE432" s="12"/>
      <c r="AF432" s="12"/>
      <c r="AG432" s="6"/>
      <c r="AH432" s="23">
        <f t="shared" si="14"/>
        <v>20.736000000000001</v>
      </c>
      <c r="AI432" s="23">
        <f t="shared" si="15"/>
        <v>56.423611111111114</v>
      </c>
      <c r="AJ432" s="12"/>
      <c r="AK432" s="6"/>
      <c r="AL432" s="28" t="str" cm="1">
        <f t="array" aca="1" ref="AL432" ca="1">IF(INDIRECT(ADDRESS(3+AM432,2,,,"var"))&lt;&gt;"Name of powder",INDIRECT(ADDRESS(3+AM432,2,,,"var")),NULL)</f>
        <v>AlMgty80</v>
      </c>
      <c r="AM432" s="81">
        <v>20</v>
      </c>
      <c r="AN432" s="12">
        <v>0</v>
      </c>
      <c r="AO432" s="61" cm="1">
        <f t="array" aca="1" ref="AO432" ca="1">IF(INDIRECT(ADDRESS(3+$AM432,3,,,"var"))&lt;&gt;"&lt;=&gt;",INDIRECT(ADDRESS(3+$AM432,3,,,"var")),NULL)</f>
        <v>0</v>
      </c>
      <c r="AP432" s="61" cm="1">
        <f t="array" aca="1" ref="AP432" ca="1">IF(INDIRECT(ADDRESS(3+$AM432,4,,,"var"))&lt;&gt;"Si",INDIRECT(ADDRESS(3+$AM432,4,,,"var")),NULL)</f>
        <v>0.05</v>
      </c>
      <c r="AQ432" s="61" cm="1">
        <f t="array" aca="1" ref="AQ432" ca="1">IF(INDIRECT(ADDRESS(3+$AM432,5,,,"var"))&lt;&gt;"&lt;=&gt;",INDIRECT(ADDRESS(3+$AM432,5,,,"var")),NULL)</f>
        <v>0</v>
      </c>
      <c r="AR432" s="61" cm="1">
        <f t="array" aca="1" ref="AR432" ca="1">IF(INDIRECT(ADDRESS(3+$AM432,6,,,"var"))&lt;&gt;"Fe",INDIRECT(ADDRESS(3+$AM432,6,,,"var")),NULL)</f>
        <v>7.0000000000000007E-2</v>
      </c>
      <c r="AS432" s="61" cm="1">
        <f t="array" aca="1" ref="AS432" ca="1">IF(INDIRECT(ADDRESS(3+$AM432,7,,,"var"))&lt;&gt;"&lt;=&gt;",INDIRECT(ADDRESS(3+$AM432,7,,,"var")),NULL)</f>
        <v>0</v>
      </c>
      <c r="AT432" s="61" cm="1">
        <f t="array" aca="1" ref="AT432" ca="1">IF(INDIRECT(ADDRESS(3+$AM432,8,,,"var"))&lt;&gt;"Cu",INDIRECT(ADDRESS(3+$AM432,8,,,"var")),NULL)</f>
        <v>0.01</v>
      </c>
      <c r="AU432" s="61" cm="1">
        <f t="array" aca="1" ref="AU432" ca="1">IF(INDIRECT(ADDRESS(3+$AM432,9,,,"var"))&lt;&gt;"&lt;=&gt;",INDIRECT(ADDRESS(3+$AM432,9,,,"var")),NULL)</f>
        <v>0</v>
      </c>
      <c r="AV432" s="61" cm="1">
        <f t="array" aca="1" ref="AV432" ca="1">IF(INDIRECT(ADDRESS(3+$AM432,10,,,"var"))&lt;&gt;"Mn",INDIRECT(ADDRESS(3+$AM432,10,,,"var")),NULL)</f>
        <v>0.01</v>
      </c>
      <c r="AW432" s="61" cm="1">
        <f t="array" aca="1" ref="AW432" ca="1">IF(INDIRECT(ADDRESS(3+$AM432,11,,,"var"))&lt;&gt;"&lt;=&gt;",INDIRECT(ADDRESS(3+$AM432,11,,,"var")),NULL)</f>
        <v>0</v>
      </c>
      <c r="AX432" s="61" cm="1">
        <f t="array" aca="1" ref="AX432" ca="1">IF(INDIRECT(ADDRESS(3+$AM432,12,,,"var"))&lt;&gt;"Mg",INDIRECT(ADDRESS(3+$AM432,12,,,"var")),NULL)</f>
        <v>11</v>
      </c>
      <c r="AY432" s="61" cm="1">
        <f t="array" aca="1" ref="AY432" ca="1">IF(INDIRECT(ADDRESS(3+$AM432,13,,,"var"))&lt;&gt;"&lt;=&gt;",INDIRECT(ADDRESS(3+$AM432,13,,,"var")),NULL)</f>
        <v>0</v>
      </c>
      <c r="AZ432" s="61" cm="1">
        <f t="array" aca="1" ref="AZ432" ca="1">IF(INDIRECT(ADDRESS(3+$AM432,14,,,"var"))&lt;&gt;"Be",INDIRECT(ADDRESS(3+$AM432,14,,,"var")),NULL)</f>
        <v>1.35E-2</v>
      </c>
      <c r="BA432" s="61" t="str" cm="1">
        <f t="array" aca="1" ref="BA432" ca="1">IF(INDIRECT(ADDRESS(3+$AM432,15,,,"var"))&lt;&gt;"&lt;=&gt;",INDIRECT(ADDRESS(3+$AM432,15,,,"var")),NULL)</f>
        <v>&lt;</v>
      </c>
      <c r="BB432" s="61" cm="1">
        <f t="array" aca="1" ref="BB432" ca="1">IF(INDIRECT(ADDRESS(3+$AM432,16,,,"var"))&lt;&gt;"Zn",INDIRECT(ADDRESS(3+$AM432,16,,,"var")),NULL)</f>
        <v>0.01</v>
      </c>
      <c r="BC432" s="61" cm="1">
        <f t="array" aca="1" ref="BC432" ca="1">IF(INDIRECT(ADDRESS(3+$AM432,17,,,"var"))&lt;&gt;"&lt;=&gt;",INDIRECT(ADDRESS(3+$AM432,17,,,"var")),NULL)</f>
        <v>0</v>
      </c>
      <c r="BD432" s="61" cm="1">
        <f t="array" aca="1" ref="BD432" ca="1">IF(INDIRECT(ADDRESS(3+$AM432,18,,,"var"))&lt;&gt;"Ti",INDIRECT(ADDRESS(3+$AM432,18,,,"var")),NULL)</f>
        <v>0.09</v>
      </c>
      <c r="BE432" s="64" cm="1">
        <f t="array" aca="1" ref="BE432" ca="1">IF(INDIRECT(ADDRESS(3+$AM432,19,,,"var"))&lt;&gt;"D10",INDIRECT(ADDRESS(3+$AM432,19,,,"var")),NULL)</f>
        <v>28.5</v>
      </c>
      <c r="BF432" s="64" cm="1">
        <f t="array" aca="1" ref="BF432" ca="1">IF(INDIRECT(ADDRESS(3+$AM432,20,,,"var"))&lt;&gt;"D50",INDIRECT(ADDRESS(3+$AM432,20,,,"var")),NULL)</f>
        <v>46.3</v>
      </c>
      <c r="BG432" s="64" cm="1">
        <f t="array" aca="1" ref="BG432" ca="1">IF(INDIRECT(ADDRESS(3+$AM432,21,,,"var"))&lt;&gt;"D90",INDIRECT(ADDRESS(3+$AM432,21,,,"var")),NULL)</f>
        <v>74</v>
      </c>
      <c r="BH432" s="64" cm="1">
        <f t="array" aca="1" ref="BH432" ca="1">IF(INDIRECT(ADDRESS(3+$AM432,22,,,"var"))&lt;&gt;"Carney Funnel (s/50g)",INDIRECT(ADDRESS(3+$AM432,22,,,"var")),NULL)</f>
        <v>16</v>
      </c>
      <c r="BI432" s="64" cm="1">
        <f t="array" aca="1" ref="BI432" ca="1">IF(INDIRECT(ADDRESS(3+$AM432,23,,,"var"))&lt;&gt;"Schuttdichte",INDIRECT(ADDRESS(3+$AM432,23,,,"var")),NULL)</f>
        <v>1.22</v>
      </c>
      <c r="BJ432" s="64" cm="1">
        <f t="array" aca="1" ref="BJ432" ca="1">IF(INDIRECT(ADDRESS(3+$AM432,24,,,"var"))&lt;&gt;"Klopfdichte",INDIRECT(ADDRESS(3+$AM432,24,,,"var")),NULL)</f>
        <v>1.54</v>
      </c>
      <c r="BK432" s="81" t="s">
        <v>108</v>
      </c>
      <c r="BL432" t="str">
        <f>var!AB$2</f>
        <v>surface roughness</v>
      </c>
      <c r="BM432" s="65"/>
      <c r="BO432"/>
    </row>
    <row r="433" spans="1:67">
      <c r="A433" s="6">
        <v>6</v>
      </c>
      <c r="B433" s="81">
        <v>24</v>
      </c>
      <c r="C433" s="81" t="str">
        <f>var!Z$3</f>
        <v>Concept Laser m2</v>
      </c>
      <c r="D433" s="81" t="str">
        <f>var!AG$3</f>
        <v>Concept Laser parameter dev.</v>
      </c>
      <c r="E433" s="6">
        <v>325</v>
      </c>
      <c r="F433" s="6">
        <v>1000</v>
      </c>
      <c r="G433" s="6">
        <v>60</v>
      </c>
      <c r="H433" s="6">
        <v>0.08</v>
      </c>
      <c r="I433" s="81"/>
      <c r="J433" s="81" t="str">
        <f>var!AD$2</f>
        <v>Density cube</v>
      </c>
      <c r="K433" s="35"/>
      <c r="L433" s="12"/>
      <c r="M433" s="28" t="str">
        <f>var!AF$2</f>
        <v>Stripes</v>
      </c>
      <c r="N433" s="6">
        <v>325</v>
      </c>
      <c r="O433" s="6">
        <v>1000</v>
      </c>
      <c r="P433" s="12"/>
      <c r="Q433" s="6">
        <v>0.1</v>
      </c>
      <c r="R433" s="6">
        <v>130</v>
      </c>
      <c r="S433" s="6">
        <v>5</v>
      </c>
      <c r="T433" s="6">
        <v>1</v>
      </c>
      <c r="U433" s="6">
        <v>79</v>
      </c>
      <c r="V433" s="6">
        <v>0.1</v>
      </c>
      <c r="W433" s="6">
        <v>80</v>
      </c>
      <c r="X433" s="6">
        <v>0.09</v>
      </c>
      <c r="Y433" s="12"/>
      <c r="Z433" s="12"/>
      <c r="AA433" s="12"/>
      <c r="AB433" s="12"/>
      <c r="AC433" s="12"/>
      <c r="AD433" s="12"/>
      <c r="AE433" s="12"/>
      <c r="AF433" s="12"/>
      <c r="AG433" s="6"/>
      <c r="AH433" s="23">
        <f t="shared" si="14"/>
        <v>17.28</v>
      </c>
      <c r="AI433" s="23">
        <f t="shared" si="15"/>
        <v>67.708333333333343</v>
      </c>
      <c r="AJ433" s="12"/>
      <c r="AK433" s="6"/>
      <c r="AL433" s="28" t="str" cm="1">
        <f t="array" aca="1" ref="AL433" ca="1">IF(INDIRECT(ADDRESS(3+AM433,2,,,"var"))&lt;&gt;"Name of powder",INDIRECT(ADDRESS(3+AM433,2,,,"var")),NULL)</f>
        <v>AlMgty80</v>
      </c>
      <c r="AM433" s="81">
        <v>20</v>
      </c>
      <c r="AN433" s="12">
        <v>0</v>
      </c>
      <c r="AO433" s="61" cm="1">
        <f t="array" aca="1" ref="AO433" ca="1">IF(INDIRECT(ADDRESS(3+$AM433,3,,,"var"))&lt;&gt;"&lt;=&gt;",INDIRECT(ADDRESS(3+$AM433,3,,,"var")),NULL)</f>
        <v>0</v>
      </c>
      <c r="AP433" s="61" cm="1">
        <f t="array" aca="1" ref="AP433" ca="1">IF(INDIRECT(ADDRESS(3+$AM433,4,,,"var"))&lt;&gt;"Si",INDIRECT(ADDRESS(3+$AM433,4,,,"var")),NULL)</f>
        <v>0.05</v>
      </c>
      <c r="AQ433" s="61" cm="1">
        <f t="array" aca="1" ref="AQ433" ca="1">IF(INDIRECT(ADDRESS(3+$AM433,5,,,"var"))&lt;&gt;"&lt;=&gt;",INDIRECT(ADDRESS(3+$AM433,5,,,"var")),NULL)</f>
        <v>0</v>
      </c>
      <c r="AR433" s="61" cm="1">
        <f t="array" aca="1" ref="AR433" ca="1">IF(INDIRECT(ADDRESS(3+$AM433,6,,,"var"))&lt;&gt;"Fe",INDIRECT(ADDRESS(3+$AM433,6,,,"var")),NULL)</f>
        <v>7.0000000000000007E-2</v>
      </c>
      <c r="AS433" s="61" cm="1">
        <f t="array" aca="1" ref="AS433" ca="1">IF(INDIRECT(ADDRESS(3+$AM433,7,,,"var"))&lt;&gt;"&lt;=&gt;",INDIRECT(ADDRESS(3+$AM433,7,,,"var")),NULL)</f>
        <v>0</v>
      </c>
      <c r="AT433" s="61" cm="1">
        <f t="array" aca="1" ref="AT433" ca="1">IF(INDIRECT(ADDRESS(3+$AM433,8,,,"var"))&lt;&gt;"Cu",INDIRECT(ADDRESS(3+$AM433,8,,,"var")),NULL)</f>
        <v>0.01</v>
      </c>
      <c r="AU433" s="61" cm="1">
        <f t="array" aca="1" ref="AU433" ca="1">IF(INDIRECT(ADDRESS(3+$AM433,9,,,"var"))&lt;&gt;"&lt;=&gt;",INDIRECT(ADDRESS(3+$AM433,9,,,"var")),NULL)</f>
        <v>0</v>
      </c>
      <c r="AV433" s="61" cm="1">
        <f t="array" aca="1" ref="AV433" ca="1">IF(INDIRECT(ADDRESS(3+$AM433,10,,,"var"))&lt;&gt;"Mn",INDIRECT(ADDRESS(3+$AM433,10,,,"var")),NULL)</f>
        <v>0.01</v>
      </c>
      <c r="AW433" s="61" cm="1">
        <f t="array" aca="1" ref="AW433" ca="1">IF(INDIRECT(ADDRESS(3+$AM433,11,,,"var"))&lt;&gt;"&lt;=&gt;",INDIRECT(ADDRESS(3+$AM433,11,,,"var")),NULL)</f>
        <v>0</v>
      </c>
      <c r="AX433" s="61" cm="1">
        <f t="array" aca="1" ref="AX433" ca="1">IF(INDIRECT(ADDRESS(3+$AM433,12,,,"var"))&lt;&gt;"Mg",INDIRECT(ADDRESS(3+$AM433,12,,,"var")),NULL)</f>
        <v>11</v>
      </c>
      <c r="AY433" s="61" cm="1">
        <f t="array" aca="1" ref="AY433" ca="1">IF(INDIRECT(ADDRESS(3+$AM433,13,,,"var"))&lt;&gt;"&lt;=&gt;",INDIRECT(ADDRESS(3+$AM433,13,,,"var")),NULL)</f>
        <v>0</v>
      </c>
      <c r="AZ433" s="61" cm="1">
        <f t="array" aca="1" ref="AZ433" ca="1">IF(INDIRECT(ADDRESS(3+$AM433,14,,,"var"))&lt;&gt;"Be",INDIRECT(ADDRESS(3+$AM433,14,,,"var")),NULL)</f>
        <v>1.35E-2</v>
      </c>
      <c r="BA433" s="61" t="str" cm="1">
        <f t="array" aca="1" ref="BA433" ca="1">IF(INDIRECT(ADDRESS(3+$AM433,15,,,"var"))&lt;&gt;"&lt;=&gt;",INDIRECT(ADDRESS(3+$AM433,15,,,"var")),NULL)</f>
        <v>&lt;</v>
      </c>
      <c r="BB433" s="61" cm="1">
        <f t="array" aca="1" ref="BB433" ca="1">IF(INDIRECT(ADDRESS(3+$AM433,16,,,"var"))&lt;&gt;"Zn",INDIRECT(ADDRESS(3+$AM433,16,,,"var")),NULL)</f>
        <v>0.01</v>
      </c>
      <c r="BC433" s="61" cm="1">
        <f t="array" aca="1" ref="BC433" ca="1">IF(INDIRECT(ADDRESS(3+$AM433,17,,,"var"))&lt;&gt;"&lt;=&gt;",INDIRECT(ADDRESS(3+$AM433,17,,,"var")),NULL)</f>
        <v>0</v>
      </c>
      <c r="BD433" s="61" cm="1">
        <f t="array" aca="1" ref="BD433" ca="1">IF(INDIRECT(ADDRESS(3+$AM433,18,,,"var"))&lt;&gt;"Ti",INDIRECT(ADDRESS(3+$AM433,18,,,"var")),NULL)</f>
        <v>0.09</v>
      </c>
      <c r="BE433" s="64" cm="1">
        <f t="array" aca="1" ref="BE433" ca="1">IF(INDIRECT(ADDRESS(3+$AM433,19,,,"var"))&lt;&gt;"D10",INDIRECT(ADDRESS(3+$AM433,19,,,"var")),NULL)</f>
        <v>28.5</v>
      </c>
      <c r="BF433" s="64" cm="1">
        <f t="array" aca="1" ref="BF433" ca="1">IF(INDIRECT(ADDRESS(3+$AM433,20,,,"var"))&lt;&gt;"D50",INDIRECT(ADDRESS(3+$AM433,20,,,"var")),NULL)</f>
        <v>46.3</v>
      </c>
      <c r="BG433" s="64" cm="1">
        <f t="array" aca="1" ref="BG433" ca="1">IF(INDIRECT(ADDRESS(3+$AM433,21,,,"var"))&lt;&gt;"D90",INDIRECT(ADDRESS(3+$AM433,21,,,"var")),NULL)</f>
        <v>74</v>
      </c>
      <c r="BH433" s="64" cm="1">
        <f t="array" aca="1" ref="BH433" ca="1">IF(INDIRECT(ADDRESS(3+$AM433,22,,,"var"))&lt;&gt;"Carney Funnel (s/50g)",INDIRECT(ADDRESS(3+$AM433,22,,,"var")),NULL)</f>
        <v>16</v>
      </c>
      <c r="BI433" s="64" cm="1">
        <f t="array" aca="1" ref="BI433" ca="1">IF(INDIRECT(ADDRESS(3+$AM433,23,,,"var"))&lt;&gt;"Schuttdichte",INDIRECT(ADDRESS(3+$AM433,23,,,"var")),NULL)</f>
        <v>1.22</v>
      </c>
      <c r="BJ433" s="64" cm="1">
        <f t="array" aca="1" ref="BJ433" ca="1">IF(INDIRECT(ADDRESS(3+$AM433,24,,,"var"))&lt;&gt;"Klopfdichte",INDIRECT(ADDRESS(3+$AM433,24,,,"var")),NULL)</f>
        <v>1.54</v>
      </c>
      <c r="BK433" s="81" t="s">
        <v>108</v>
      </c>
      <c r="BL433" t="str">
        <f>var!AB$2</f>
        <v>surface roughness</v>
      </c>
      <c r="BM433" s="65"/>
      <c r="BO433"/>
    </row>
    <row r="434" spans="1:67">
      <c r="A434" s="6">
        <v>6</v>
      </c>
      <c r="B434" s="81">
        <v>25</v>
      </c>
      <c r="C434" s="81" t="str">
        <f>var!Z$3</f>
        <v>Concept Laser m2</v>
      </c>
      <c r="D434" s="81" t="str">
        <f>var!AG$3</f>
        <v>Concept Laser parameter dev.</v>
      </c>
      <c r="E434" s="6">
        <v>325</v>
      </c>
      <c r="F434" s="6">
        <v>1400</v>
      </c>
      <c r="G434" s="6">
        <v>60</v>
      </c>
      <c r="H434" s="6">
        <v>0.1</v>
      </c>
      <c r="I434" s="81"/>
      <c r="J434" s="81" t="str">
        <f>var!AD$2</f>
        <v>Density cube</v>
      </c>
      <c r="K434" s="17"/>
      <c r="L434" s="12"/>
      <c r="M434" s="81" t="str">
        <f>var!AF$2</f>
        <v>Stripes</v>
      </c>
      <c r="N434" s="6">
        <v>325</v>
      </c>
      <c r="O434" s="6">
        <v>1400</v>
      </c>
      <c r="P434" s="12"/>
      <c r="Q434" s="6">
        <v>0.1</v>
      </c>
      <c r="R434" s="6">
        <v>130</v>
      </c>
      <c r="S434" s="6">
        <v>5</v>
      </c>
      <c r="T434" s="6">
        <v>1</v>
      </c>
      <c r="U434" s="6">
        <v>79</v>
      </c>
      <c r="V434" s="6">
        <v>0.1</v>
      </c>
      <c r="W434" s="6">
        <v>80</v>
      </c>
      <c r="X434" s="6">
        <v>0.09</v>
      </c>
      <c r="Y434" s="12"/>
      <c r="Z434" s="12"/>
      <c r="AA434" s="12"/>
      <c r="AB434" s="12"/>
      <c r="AC434" s="12"/>
      <c r="AD434" s="12"/>
      <c r="AE434" s="12">
        <v>0.26400000000000001</v>
      </c>
      <c r="AF434" s="12"/>
      <c r="AG434" s="6"/>
      <c r="AH434" s="81">
        <f t="shared" si="14"/>
        <v>30.240000000000002</v>
      </c>
      <c r="AI434" s="81">
        <f t="shared" si="15"/>
        <v>38.69047619047619</v>
      </c>
      <c r="AJ434" s="12"/>
      <c r="AK434" s="6">
        <f>100-Tabelle1[[#This Row],[Porositaet Flaeche Bionic polished]]</f>
        <v>99.736000000000004</v>
      </c>
      <c r="AL434" s="28" t="str" cm="1">
        <f t="array" aca="1" ref="AL434" ca="1">IF(INDIRECT(ADDRESS(3+AM434,2,,,"var"))&lt;&gt;"Name of powder",INDIRECT(ADDRESS(3+AM434,2,,,"var")),NULL)</f>
        <v>AlMgty80</v>
      </c>
      <c r="AM434" s="81">
        <v>20</v>
      </c>
      <c r="AN434" s="12">
        <v>0</v>
      </c>
      <c r="AO434" s="61" cm="1">
        <f t="array" aca="1" ref="AO434" ca="1">IF(INDIRECT(ADDRESS(3+$AM434,3,,,"var"))&lt;&gt;"&lt;=&gt;",INDIRECT(ADDRESS(3+$AM434,3,,,"var")),NULL)</f>
        <v>0</v>
      </c>
      <c r="AP434" s="61" cm="1">
        <f t="array" aca="1" ref="AP434" ca="1">IF(INDIRECT(ADDRESS(3+$AM434,4,,,"var"))&lt;&gt;"Si",INDIRECT(ADDRESS(3+$AM434,4,,,"var")),NULL)</f>
        <v>0.05</v>
      </c>
      <c r="AQ434" s="61" cm="1">
        <f t="array" aca="1" ref="AQ434" ca="1">IF(INDIRECT(ADDRESS(3+$AM434,5,,,"var"))&lt;&gt;"&lt;=&gt;",INDIRECT(ADDRESS(3+$AM434,5,,,"var")),NULL)</f>
        <v>0</v>
      </c>
      <c r="AR434" s="61" cm="1">
        <f t="array" aca="1" ref="AR434" ca="1">IF(INDIRECT(ADDRESS(3+$AM434,6,,,"var"))&lt;&gt;"Fe",INDIRECT(ADDRESS(3+$AM434,6,,,"var")),NULL)</f>
        <v>7.0000000000000007E-2</v>
      </c>
      <c r="AS434" s="61" cm="1">
        <f t="array" aca="1" ref="AS434" ca="1">IF(INDIRECT(ADDRESS(3+$AM434,7,,,"var"))&lt;&gt;"&lt;=&gt;",INDIRECT(ADDRESS(3+$AM434,7,,,"var")),NULL)</f>
        <v>0</v>
      </c>
      <c r="AT434" s="61" cm="1">
        <f t="array" aca="1" ref="AT434" ca="1">IF(INDIRECT(ADDRESS(3+$AM434,8,,,"var"))&lt;&gt;"Cu",INDIRECT(ADDRESS(3+$AM434,8,,,"var")),NULL)</f>
        <v>0.01</v>
      </c>
      <c r="AU434" s="61" cm="1">
        <f t="array" aca="1" ref="AU434" ca="1">IF(INDIRECT(ADDRESS(3+$AM434,9,,,"var"))&lt;&gt;"&lt;=&gt;",INDIRECT(ADDRESS(3+$AM434,9,,,"var")),NULL)</f>
        <v>0</v>
      </c>
      <c r="AV434" s="61" cm="1">
        <f t="array" aca="1" ref="AV434" ca="1">IF(INDIRECT(ADDRESS(3+$AM434,10,,,"var"))&lt;&gt;"Mn",INDIRECT(ADDRESS(3+$AM434,10,,,"var")),NULL)</f>
        <v>0.01</v>
      </c>
      <c r="AW434" s="61" cm="1">
        <f t="array" aca="1" ref="AW434" ca="1">IF(INDIRECT(ADDRESS(3+$AM434,11,,,"var"))&lt;&gt;"&lt;=&gt;",INDIRECT(ADDRESS(3+$AM434,11,,,"var")),NULL)</f>
        <v>0</v>
      </c>
      <c r="AX434" s="61" cm="1">
        <f t="array" aca="1" ref="AX434" ca="1">IF(INDIRECT(ADDRESS(3+$AM434,12,,,"var"))&lt;&gt;"Mg",INDIRECT(ADDRESS(3+$AM434,12,,,"var")),NULL)</f>
        <v>11</v>
      </c>
      <c r="AY434" s="61" cm="1">
        <f t="array" aca="1" ref="AY434" ca="1">IF(INDIRECT(ADDRESS(3+$AM434,13,,,"var"))&lt;&gt;"&lt;=&gt;",INDIRECT(ADDRESS(3+$AM434,13,,,"var")),NULL)</f>
        <v>0</v>
      </c>
      <c r="AZ434" s="61" cm="1">
        <f t="array" aca="1" ref="AZ434" ca="1">IF(INDIRECT(ADDRESS(3+$AM434,14,,,"var"))&lt;&gt;"Be",INDIRECT(ADDRESS(3+$AM434,14,,,"var")),NULL)</f>
        <v>1.35E-2</v>
      </c>
      <c r="BA434" s="61" t="str" cm="1">
        <f t="array" aca="1" ref="BA434" ca="1">IF(INDIRECT(ADDRESS(3+$AM434,15,,,"var"))&lt;&gt;"&lt;=&gt;",INDIRECT(ADDRESS(3+$AM434,15,,,"var")),NULL)</f>
        <v>&lt;</v>
      </c>
      <c r="BB434" s="61" cm="1">
        <f t="array" aca="1" ref="BB434" ca="1">IF(INDIRECT(ADDRESS(3+$AM434,16,,,"var"))&lt;&gt;"Zn",INDIRECT(ADDRESS(3+$AM434,16,,,"var")),NULL)</f>
        <v>0.01</v>
      </c>
      <c r="BC434" s="61" cm="1">
        <f t="array" aca="1" ref="BC434" ca="1">IF(INDIRECT(ADDRESS(3+$AM434,17,,,"var"))&lt;&gt;"&lt;=&gt;",INDIRECT(ADDRESS(3+$AM434,17,,,"var")),NULL)</f>
        <v>0</v>
      </c>
      <c r="BD434" s="61" cm="1">
        <f t="array" aca="1" ref="BD434" ca="1">IF(INDIRECT(ADDRESS(3+$AM434,18,,,"var"))&lt;&gt;"Ti",INDIRECT(ADDRESS(3+$AM434,18,,,"var")),NULL)</f>
        <v>0.09</v>
      </c>
      <c r="BE434" s="64" cm="1">
        <f t="array" aca="1" ref="BE434" ca="1">IF(INDIRECT(ADDRESS(3+$AM434,19,,,"var"))&lt;&gt;"D10",INDIRECT(ADDRESS(3+$AM434,19,,,"var")),NULL)</f>
        <v>28.5</v>
      </c>
      <c r="BF434" s="64" cm="1">
        <f t="array" aca="1" ref="BF434" ca="1">IF(INDIRECT(ADDRESS(3+$AM434,20,,,"var"))&lt;&gt;"D50",INDIRECT(ADDRESS(3+$AM434,20,,,"var")),NULL)</f>
        <v>46.3</v>
      </c>
      <c r="BG434" s="64" cm="1">
        <f t="array" aca="1" ref="BG434" ca="1">IF(INDIRECT(ADDRESS(3+$AM434,21,,,"var"))&lt;&gt;"D90",INDIRECT(ADDRESS(3+$AM434,21,,,"var")),NULL)</f>
        <v>74</v>
      </c>
      <c r="BH434" s="64" cm="1">
        <f t="array" aca="1" ref="BH434" ca="1">IF(INDIRECT(ADDRESS(3+$AM434,22,,,"var"))&lt;&gt;"Carney Funnel (s/50g)",INDIRECT(ADDRESS(3+$AM434,22,,,"var")),NULL)</f>
        <v>16</v>
      </c>
      <c r="BI434" s="64" cm="1">
        <f t="array" aca="1" ref="BI434" ca="1">IF(INDIRECT(ADDRESS(3+$AM434,23,,,"var"))&lt;&gt;"Schuttdichte",INDIRECT(ADDRESS(3+$AM434,23,,,"var")),NULL)</f>
        <v>1.22</v>
      </c>
      <c r="BJ434" s="64" cm="1">
        <f t="array" aca="1" ref="BJ434" ca="1">IF(INDIRECT(ADDRESS(3+$AM434,24,,,"var"))&lt;&gt;"Klopfdichte",INDIRECT(ADDRESS(3+$AM434,24,,,"var")),NULL)</f>
        <v>1.54</v>
      </c>
      <c r="BK434" s="81" t="s">
        <v>108</v>
      </c>
      <c r="BM434" s="81"/>
      <c r="BO434"/>
    </row>
    <row r="435" spans="1:67">
      <c r="A435" s="6">
        <v>6</v>
      </c>
      <c r="B435" s="81">
        <v>26</v>
      </c>
      <c r="C435" s="81" t="str">
        <f>var!Z$3</f>
        <v>Concept Laser m2</v>
      </c>
      <c r="D435" s="81" t="str">
        <f>var!AG$3</f>
        <v>Concept Laser parameter dev.</v>
      </c>
      <c r="E435" s="6">
        <v>325</v>
      </c>
      <c r="F435" s="6">
        <v>1200</v>
      </c>
      <c r="G435" s="6">
        <v>60</v>
      </c>
      <c r="H435" s="6">
        <v>0.1</v>
      </c>
      <c r="I435" s="81"/>
      <c r="J435" s="81" t="str">
        <f>var!AD$2</f>
        <v>Density cube</v>
      </c>
      <c r="K435" s="17"/>
      <c r="L435" s="12"/>
      <c r="M435" s="81" t="str">
        <f>var!AF$2</f>
        <v>Stripes</v>
      </c>
      <c r="N435" s="6">
        <v>325</v>
      </c>
      <c r="O435" s="6">
        <v>1200</v>
      </c>
      <c r="P435" s="12"/>
      <c r="Q435" s="6">
        <v>0.1</v>
      </c>
      <c r="R435" s="6">
        <v>130</v>
      </c>
      <c r="S435" s="6">
        <v>5</v>
      </c>
      <c r="T435" s="6">
        <v>1</v>
      </c>
      <c r="U435" s="6">
        <v>79</v>
      </c>
      <c r="V435" s="6">
        <v>0.1</v>
      </c>
      <c r="W435" s="6">
        <v>80</v>
      </c>
      <c r="X435" s="6">
        <v>0.09</v>
      </c>
      <c r="Y435" s="12"/>
      <c r="Z435" s="12"/>
      <c r="AA435" s="12"/>
      <c r="AB435" s="12"/>
      <c r="AC435" s="12"/>
      <c r="AD435" s="12"/>
      <c r="AE435" s="12">
        <v>0.17799999999999999</v>
      </c>
      <c r="AF435" s="12"/>
      <c r="AG435" s="6"/>
      <c r="AH435" s="81">
        <f t="shared" si="14"/>
        <v>25.92</v>
      </c>
      <c r="AI435" s="81">
        <f t="shared" si="15"/>
        <v>45.138888888888886</v>
      </c>
      <c r="AJ435" s="12"/>
      <c r="AK435" s="6">
        <f>100-Tabelle1[[#This Row],[Porositaet Flaeche Bionic polished]]</f>
        <v>99.822000000000003</v>
      </c>
      <c r="AL435" s="28" t="str" cm="1">
        <f t="array" aca="1" ref="AL435" ca="1">IF(INDIRECT(ADDRESS(3+AM435,2,,,"var"))&lt;&gt;"Name of powder",INDIRECT(ADDRESS(3+AM435,2,,,"var")),NULL)</f>
        <v>AlMgty80</v>
      </c>
      <c r="AM435" s="81">
        <v>20</v>
      </c>
      <c r="AN435" s="12">
        <v>0</v>
      </c>
      <c r="AO435" s="61" cm="1">
        <f t="array" aca="1" ref="AO435" ca="1">IF(INDIRECT(ADDRESS(3+$AM435,3,,,"var"))&lt;&gt;"&lt;=&gt;",INDIRECT(ADDRESS(3+$AM435,3,,,"var")),NULL)</f>
        <v>0</v>
      </c>
      <c r="AP435" s="61" cm="1">
        <f t="array" aca="1" ref="AP435" ca="1">IF(INDIRECT(ADDRESS(3+$AM435,4,,,"var"))&lt;&gt;"Si",INDIRECT(ADDRESS(3+$AM435,4,,,"var")),NULL)</f>
        <v>0.05</v>
      </c>
      <c r="AQ435" s="61" cm="1">
        <f t="array" aca="1" ref="AQ435" ca="1">IF(INDIRECT(ADDRESS(3+$AM435,5,,,"var"))&lt;&gt;"&lt;=&gt;",INDIRECT(ADDRESS(3+$AM435,5,,,"var")),NULL)</f>
        <v>0</v>
      </c>
      <c r="AR435" s="61" cm="1">
        <f t="array" aca="1" ref="AR435" ca="1">IF(INDIRECT(ADDRESS(3+$AM435,6,,,"var"))&lt;&gt;"Fe",INDIRECT(ADDRESS(3+$AM435,6,,,"var")),NULL)</f>
        <v>7.0000000000000007E-2</v>
      </c>
      <c r="AS435" s="61" cm="1">
        <f t="array" aca="1" ref="AS435" ca="1">IF(INDIRECT(ADDRESS(3+$AM435,7,,,"var"))&lt;&gt;"&lt;=&gt;",INDIRECT(ADDRESS(3+$AM435,7,,,"var")),NULL)</f>
        <v>0</v>
      </c>
      <c r="AT435" s="61" cm="1">
        <f t="array" aca="1" ref="AT435" ca="1">IF(INDIRECT(ADDRESS(3+$AM435,8,,,"var"))&lt;&gt;"Cu",INDIRECT(ADDRESS(3+$AM435,8,,,"var")),NULL)</f>
        <v>0.01</v>
      </c>
      <c r="AU435" s="61" cm="1">
        <f t="array" aca="1" ref="AU435" ca="1">IF(INDIRECT(ADDRESS(3+$AM435,9,,,"var"))&lt;&gt;"&lt;=&gt;",INDIRECT(ADDRESS(3+$AM435,9,,,"var")),NULL)</f>
        <v>0</v>
      </c>
      <c r="AV435" s="61" cm="1">
        <f t="array" aca="1" ref="AV435" ca="1">IF(INDIRECT(ADDRESS(3+$AM435,10,,,"var"))&lt;&gt;"Mn",INDIRECT(ADDRESS(3+$AM435,10,,,"var")),NULL)</f>
        <v>0.01</v>
      </c>
      <c r="AW435" s="61" cm="1">
        <f t="array" aca="1" ref="AW435" ca="1">IF(INDIRECT(ADDRESS(3+$AM435,11,,,"var"))&lt;&gt;"&lt;=&gt;",INDIRECT(ADDRESS(3+$AM435,11,,,"var")),NULL)</f>
        <v>0</v>
      </c>
      <c r="AX435" s="61" cm="1">
        <f t="array" aca="1" ref="AX435" ca="1">IF(INDIRECT(ADDRESS(3+$AM435,12,,,"var"))&lt;&gt;"Mg",INDIRECT(ADDRESS(3+$AM435,12,,,"var")),NULL)</f>
        <v>11</v>
      </c>
      <c r="AY435" s="61" cm="1">
        <f t="array" aca="1" ref="AY435" ca="1">IF(INDIRECT(ADDRESS(3+$AM435,13,,,"var"))&lt;&gt;"&lt;=&gt;",INDIRECT(ADDRESS(3+$AM435,13,,,"var")),NULL)</f>
        <v>0</v>
      </c>
      <c r="AZ435" s="61" cm="1">
        <f t="array" aca="1" ref="AZ435" ca="1">IF(INDIRECT(ADDRESS(3+$AM435,14,,,"var"))&lt;&gt;"Be",INDIRECT(ADDRESS(3+$AM435,14,,,"var")),NULL)</f>
        <v>1.35E-2</v>
      </c>
      <c r="BA435" s="61" t="str" cm="1">
        <f t="array" aca="1" ref="BA435" ca="1">IF(INDIRECT(ADDRESS(3+$AM435,15,,,"var"))&lt;&gt;"&lt;=&gt;",INDIRECT(ADDRESS(3+$AM435,15,,,"var")),NULL)</f>
        <v>&lt;</v>
      </c>
      <c r="BB435" s="61" cm="1">
        <f t="array" aca="1" ref="BB435" ca="1">IF(INDIRECT(ADDRESS(3+$AM435,16,,,"var"))&lt;&gt;"Zn",INDIRECT(ADDRESS(3+$AM435,16,,,"var")),NULL)</f>
        <v>0.01</v>
      </c>
      <c r="BC435" s="61" cm="1">
        <f t="array" aca="1" ref="BC435" ca="1">IF(INDIRECT(ADDRESS(3+$AM435,17,,,"var"))&lt;&gt;"&lt;=&gt;",INDIRECT(ADDRESS(3+$AM435,17,,,"var")),NULL)</f>
        <v>0</v>
      </c>
      <c r="BD435" s="61" cm="1">
        <f t="array" aca="1" ref="BD435" ca="1">IF(INDIRECT(ADDRESS(3+$AM435,18,,,"var"))&lt;&gt;"Ti",INDIRECT(ADDRESS(3+$AM435,18,,,"var")),NULL)</f>
        <v>0.09</v>
      </c>
      <c r="BE435" s="64" cm="1">
        <f t="array" aca="1" ref="BE435" ca="1">IF(INDIRECT(ADDRESS(3+$AM435,19,,,"var"))&lt;&gt;"D10",INDIRECT(ADDRESS(3+$AM435,19,,,"var")),NULL)</f>
        <v>28.5</v>
      </c>
      <c r="BF435" s="64" cm="1">
        <f t="array" aca="1" ref="BF435" ca="1">IF(INDIRECT(ADDRESS(3+$AM435,20,,,"var"))&lt;&gt;"D50",INDIRECT(ADDRESS(3+$AM435,20,,,"var")),NULL)</f>
        <v>46.3</v>
      </c>
      <c r="BG435" s="64" cm="1">
        <f t="array" aca="1" ref="BG435" ca="1">IF(INDIRECT(ADDRESS(3+$AM435,21,,,"var"))&lt;&gt;"D90",INDIRECT(ADDRESS(3+$AM435,21,,,"var")),NULL)</f>
        <v>74</v>
      </c>
      <c r="BH435" s="64" cm="1">
        <f t="array" aca="1" ref="BH435" ca="1">IF(INDIRECT(ADDRESS(3+$AM435,22,,,"var"))&lt;&gt;"Carney Funnel (s/50g)",INDIRECT(ADDRESS(3+$AM435,22,,,"var")),NULL)</f>
        <v>16</v>
      </c>
      <c r="BI435" s="64" cm="1">
        <f t="array" aca="1" ref="BI435" ca="1">IF(INDIRECT(ADDRESS(3+$AM435,23,,,"var"))&lt;&gt;"Schuttdichte",INDIRECT(ADDRESS(3+$AM435,23,,,"var")),NULL)</f>
        <v>1.22</v>
      </c>
      <c r="BJ435" s="64" cm="1">
        <f t="array" aca="1" ref="BJ435" ca="1">IF(INDIRECT(ADDRESS(3+$AM435,24,,,"var"))&lt;&gt;"Klopfdichte",INDIRECT(ADDRESS(3+$AM435,24,,,"var")),NULL)</f>
        <v>1.54</v>
      </c>
      <c r="BK435" s="81" t="s">
        <v>108</v>
      </c>
      <c r="BM435" s="81"/>
      <c r="BO435"/>
    </row>
    <row r="436" spans="1:67">
      <c r="A436" s="6">
        <v>6</v>
      </c>
      <c r="B436" s="81">
        <v>27</v>
      </c>
      <c r="C436" s="81" t="str">
        <f>var!Z$3</f>
        <v>Concept Laser m2</v>
      </c>
      <c r="D436" s="81" t="str">
        <f>var!AG$3</f>
        <v>Concept Laser parameter dev.</v>
      </c>
      <c r="E436" s="6">
        <v>325</v>
      </c>
      <c r="F436" s="6">
        <v>1000</v>
      </c>
      <c r="G436" s="6">
        <v>60</v>
      </c>
      <c r="H436" s="6">
        <v>0.1</v>
      </c>
      <c r="I436" s="81"/>
      <c r="J436" s="81" t="str">
        <f>var!AD$2</f>
        <v>Density cube</v>
      </c>
      <c r="K436" s="17"/>
      <c r="L436" s="12"/>
      <c r="M436" s="81" t="str">
        <f>var!AF$2</f>
        <v>Stripes</v>
      </c>
      <c r="N436" s="6">
        <v>325</v>
      </c>
      <c r="O436" s="6">
        <v>1000</v>
      </c>
      <c r="P436" s="12"/>
      <c r="Q436" s="6">
        <v>0.1</v>
      </c>
      <c r="R436" s="6">
        <v>130</v>
      </c>
      <c r="S436" s="6">
        <v>5</v>
      </c>
      <c r="T436" s="6">
        <v>1</v>
      </c>
      <c r="U436" s="6">
        <v>79</v>
      </c>
      <c r="V436" s="6">
        <v>0.1</v>
      </c>
      <c r="W436" s="6">
        <v>80</v>
      </c>
      <c r="X436" s="6">
        <v>0.09</v>
      </c>
      <c r="Y436" s="12"/>
      <c r="Z436" s="12"/>
      <c r="AA436" s="12"/>
      <c r="AB436" s="12"/>
      <c r="AC436" s="12"/>
      <c r="AD436" s="12"/>
      <c r="AE436" s="12">
        <v>0.30299999999999999</v>
      </c>
      <c r="AF436" s="12"/>
      <c r="AG436" s="6"/>
      <c r="AH436" s="81">
        <f t="shared" si="14"/>
        <v>21.6</v>
      </c>
      <c r="AI436" s="81">
        <f t="shared" si="15"/>
        <v>54.166666666666664</v>
      </c>
      <c r="AJ436" s="12"/>
      <c r="AK436" s="6">
        <f>100-Tabelle1[[#This Row],[Porositaet Flaeche Bionic polished]]</f>
        <v>99.697000000000003</v>
      </c>
      <c r="AL436" s="28" t="str" cm="1">
        <f t="array" aca="1" ref="AL436" ca="1">IF(INDIRECT(ADDRESS(3+AM436,2,,,"var"))&lt;&gt;"Name of powder",INDIRECT(ADDRESS(3+AM436,2,,,"var")),NULL)</f>
        <v>AlMgty80</v>
      </c>
      <c r="AM436" s="81">
        <v>20</v>
      </c>
      <c r="AN436" s="12">
        <v>0</v>
      </c>
      <c r="AO436" s="61" cm="1">
        <f t="array" aca="1" ref="AO436" ca="1">IF(INDIRECT(ADDRESS(3+$AM436,3,,,"var"))&lt;&gt;"&lt;=&gt;",INDIRECT(ADDRESS(3+$AM436,3,,,"var")),NULL)</f>
        <v>0</v>
      </c>
      <c r="AP436" s="61" cm="1">
        <f t="array" aca="1" ref="AP436" ca="1">IF(INDIRECT(ADDRESS(3+$AM436,4,,,"var"))&lt;&gt;"Si",INDIRECT(ADDRESS(3+$AM436,4,,,"var")),NULL)</f>
        <v>0.05</v>
      </c>
      <c r="AQ436" s="61" cm="1">
        <f t="array" aca="1" ref="AQ436" ca="1">IF(INDIRECT(ADDRESS(3+$AM436,5,,,"var"))&lt;&gt;"&lt;=&gt;",INDIRECT(ADDRESS(3+$AM436,5,,,"var")),NULL)</f>
        <v>0</v>
      </c>
      <c r="AR436" s="61" cm="1">
        <f t="array" aca="1" ref="AR436" ca="1">IF(INDIRECT(ADDRESS(3+$AM436,6,,,"var"))&lt;&gt;"Fe",INDIRECT(ADDRESS(3+$AM436,6,,,"var")),NULL)</f>
        <v>7.0000000000000007E-2</v>
      </c>
      <c r="AS436" s="61" cm="1">
        <f t="array" aca="1" ref="AS436" ca="1">IF(INDIRECT(ADDRESS(3+$AM436,7,,,"var"))&lt;&gt;"&lt;=&gt;",INDIRECT(ADDRESS(3+$AM436,7,,,"var")),NULL)</f>
        <v>0</v>
      </c>
      <c r="AT436" s="61" cm="1">
        <f t="array" aca="1" ref="AT436" ca="1">IF(INDIRECT(ADDRESS(3+$AM436,8,,,"var"))&lt;&gt;"Cu",INDIRECT(ADDRESS(3+$AM436,8,,,"var")),NULL)</f>
        <v>0.01</v>
      </c>
      <c r="AU436" s="61" cm="1">
        <f t="array" aca="1" ref="AU436" ca="1">IF(INDIRECT(ADDRESS(3+$AM436,9,,,"var"))&lt;&gt;"&lt;=&gt;",INDIRECT(ADDRESS(3+$AM436,9,,,"var")),NULL)</f>
        <v>0</v>
      </c>
      <c r="AV436" s="61" cm="1">
        <f t="array" aca="1" ref="AV436" ca="1">IF(INDIRECT(ADDRESS(3+$AM436,10,,,"var"))&lt;&gt;"Mn",INDIRECT(ADDRESS(3+$AM436,10,,,"var")),NULL)</f>
        <v>0.01</v>
      </c>
      <c r="AW436" s="61" cm="1">
        <f t="array" aca="1" ref="AW436" ca="1">IF(INDIRECT(ADDRESS(3+$AM436,11,,,"var"))&lt;&gt;"&lt;=&gt;",INDIRECT(ADDRESS(3+$AM436,11,,,"var")),NULL)</f>
        <v>0</v>
      </c>
      <c r="AX436" s="61" cm="1">
        <f t="array" aca="1" ref="AX436" ca="1">IF(INDIRECT(ADDRESS(3+$AM436,12,,,"var"))&lt;&gt;"Mg",INDIRECT(ADDRESS(3+$AM436,12,,,"var")),NULL)</f>
        <v>11</v>
      </c>
      <c r="AY436" s="61" cm="1">
        <f t="array" aca="1" ref="AY436" ca="1">IF(INDIRECT(ADDRESS(3+$AM436,13,,,"var"))&lt;&gt;"&lt;=&gt;",INDIRECT(ADDRESS(3+$AM436,13,,,"var")),NULL)</f>
        <v>0</v>
      </c>
      <c r="AZ436" s="61" cm="1">
        <f t="array" aca="1" ref="AZ436" ca="1">IF(INDIRECT(ADDRESS(3+$AM436,14,,,"var"))&lt;&gt;"Be",INDIRECT(ADDRESS(3+$AM436,14,,,"var")),NULL)</f>
        <v>1.35E-2</v>
      </c>
      <c r="BA436" s="61" t="str" cm="1">
        <f t="array" aca="1" ref="BA436" ca="1">IF(INDIRECT(ADDRESS(3+$AM436,15,,,"var"))&lt;&gt;"&lt;=&gt;",INDIRECT(ADDRESS(3+$AM436,15,,,"var")),NULL)</f>
        <v>&lt;</v>
      </c>
      <c r="BB436" s="61" cm="1">
        <f t="array" aca="1" ref="BB436" ca="1">IF(INDIRECT(ADDRESS(3+$AM436,16,,,"var"))&lt;&gt;"Zn",INDIRECT(ADDRESS(3+$AM436,16,,,"var")),NULL)</f>
        <v>0.01</v>
      </c>
      <c r="BC436" s="61" cm="1">
        <f t="array" aca="1" ref="BC436" ca="1">IF(INDIRECT(ADDRESS(3+$AM436,17,,,"var"))&lt;&gt;"&lt;=&gt;",INDIRECT(ADDRESS(3+$AM436,17,,,"var")),NULL)</f>
        <v>0</v>
      </c>
      <c r="BD436" s="61" cm="1">
        <f t="array" aca="1" ref="BD436" ca="1">IF(INDIRECT(ADDRESS(3+$AM436,18,,,"var"))&lt;&gt;"Ti",INDIRECT(ADDRESS(3+$AM436,18,,,"var")),NULL)</f>
        <v>0.09</v>
      </c>
      <c r="BE436" s="64" cm="1">
        <f t="array" aca="1" ref="BE436" ca="1">IF(INDIRECT(ADDRESS(3+$AM436,19,,,"var"))&lt;&gt;"D10",INDIRECT(ADDRESS(3+$AM436,19,,,"var")),NULL)</f>
        <v>28.5</v>
      </c>
      <c r="BF436" s="64" cm="1">
        <f t="array" aca="1" ref="BF436" ca="1">IF(INDIRECT(ADDRESS(3+$AM436,20,,,"var"))&lt;&gt;"D50",INDIRECT(ADDRESS(3+$AM436,20,,,"var")),NULL)</f>
        <v>46.3</v>
      </c>
      <c r="BG436" s="64" cm="1">
        <f t="array" aca="1" ref="BG436" ca="1">IF(INDIRECT(ADDRESS(3+$AM436,21,,,"var"))&lt;&gt;"D90",INDIRECT(ADDRESS(3+$AM436,21,,,"var")),NULL)</f>
        <v>74</v>
      </c>
      <c r="BH436" s="64" cm="1">
        <f t="array" aca="1" ref="BH436" ca="1">IF(INDIRECT(ADDRESS(3+$AM436,22,,,"var"))&lt;&gt;"Carney Funnel (s/50g)",INDIRECT(ADDRESS(3+$AM436,22,,,"var")),NULL)</f>
        <v>16</v>
      </c>
      <c r="BI436" s="64" cm="1">
        <f t="array" aca="1" ref="BI436" ca="1">IF(INDIRECT(ADDRESS(3+$AM436,23,,,"var"))&lt;&gt;"Schuttdichte",INDIRECT(ADDRESS(3+$AM436,23,,,"var")),NULL)</f>
        <v>1.22</v>
      </c>
      <c r="BJ436" s="64" cm="1">
        <f t="array" aca="1" ref="BJ436" ca="1">IF(INDIRECT(ADDRESS(3+$AM436,24,,,"var"))&lt;&gt;"Klopfdichte",INDIRECT(ADDRESS(3+$AM436,24,,,"var")),NULL)</f>
        <v>1.54</v>
      </c>
      <c r="BK436" s="81" t="s">
        <v>108</v>
      </c>
      <c r="BM436" s="81"/>
      <c r="BO436"/>
    </row>
    <row r="437" spans="1:67">
      <c r="A437" s="6">
        <v>6</v>
      </c>
      <c r="B437" s="81">
        <v>28</v>
      </c>
      <c r="C437" s="81" t="str">
        <f>var!Z$3</f>
        <v>Concept Laser m2</v>
      </c>
      <c r="D437" s="81" t="str">
        <f>var!AG$3</f>
        <v>Concept Laser parameter dev.</v>
      </c>
      <c r="E437" s="6">
        <v>325</v>
      </c>
      <c r="F437" s="6">
        <v>1400</v>
      </c>
      <c r="G437" s="6">
        <v>60</v>
      </c>
      <c r="H437" s="6">
        <v>0.1</v>
      </c>
      <c r="I437" s="81"/>
      <c r="J437" s="81" t="str">
        <f>var!AD$2</f>
        <v>Density cube</v>
      </c>
      <c r="K437" s="35"/>
      <c r="L437" s="12"/>
      <c r="M437" s="28" t="str">
        <f>var!AF$2</f>
        <v>Stripes</v>
      </c>
      <c r="N437" s="6">
        <v>325</v>
      </c>
      <c r="O437" s="6">
        <v>1400</v>
      </c>
      <c r="P437" s="12"/>
      <c r="Q437" s="6">
        <v>0.1</v>
      </c>
      <c r="R437" s="6">
        <v>130</v>
      </c>
      <c r="S437" s="6">
        <v>5</v>
      </c>
      <c r="T437" s="6">
        <v>1</v>
      </c>
      <c r="U437" s="6">
        <v>79</v>
      </c>
      <c r="V437" s="6">
        <v>0.1</v>
      </c>
      <c r="W437" s="6">
        <v>80</v>
      </c>
      <c r="X437" s="6">
        <v>0.09</v>
      </c>
      <c r="Y437" s="12"/>
      <c r="Z437" s="12"/>
      <c r="AA437" s="12"/>
      <c r="AB437" s="12"/>
      <c r="AC437" s="12"/>
      <c r="AD437" s="12"/>
      <c r="AE437" s="12"/>
      <c r="AF437" s="12"/>
      <c r="AG437" s="6"/>
      <c r="AH437" s="23">
        <f t="shared" si="14"/>
        <v>30.240000000000002</v>
      </c>
      <c r="AI437" s="23">
        <f t="shared" si="15"/>
        <v>38.69047619047619</v>
      </c>
      <c r="AJ437" s="12"/>
      <c r="AK437" s="6"/>
      <c r="AL437" s="28" t="str" cm="1">
        <f t="array" aca="1" ref="AL437" ca="1">IF(INDIRECT(ADDRESS(3+AM437,2,,,"var"))&lt;&gt;"Name of powder",INDIRECT(ADDRESS(3+AM437,2,,,"var")),NULL)</f>
        <v>AlMgty80</v>
      </c>
      <c r="AM437" s="81">
        <v>20</v>
      </c>
      <c r="AN437" s="12">
        <v>0</v>
      </c>
      <c r="AO437" s="61" cm="1">
        <f t="array" aca="1" ref="AO437" ca="1">IF(INDIRECT(ADDRESS(3+$AM437,3,,,"var"))&lt;&gt;"&lt;=&gt;",INDIRECT(ADDRESS(3+$AM437,3,,,"var")),NULL)</f>
        <v>0</v>
      </c>
      <c r="AP437" s="61" cm="1">
        <f t="array" aca="1" ref="AP437" ca="1">IF(INDIRECT(ADDRESS(3+$AM437,4,,,"var"))&lt;&gt;"Si",INDIRECT(ADDRESS(3+$AM437,4,,,"var")),NULL)</f>
        <v>0.05</v>
      </c>
      <c r="AQ437" s="61" cm="1">
        <f t="array" aca="1" ref="AQ437" ca="1">IF(INDIRECT(ADDRESS(3+$AM437,5,,,"var"))&lt;&gt;"&lt;=&gt;",INDIRECT(ADDRESS(3+$AM437,5,,,"var")),NULL)</f>
        <v>0</v>
      </c>
      <c r="AR437" s="61" cm="1">
        <f t="array" aca="1" ref="AR437" ca="1">IF(INDIRECT(ADDRESS(3+$AM437,6,,,"var"))&lt;&gt;"Fe",INDIRECT(ADDRESS(3+$AM437,6,,,"var")),NULL)</f>
        <v>7.0000000000000007E-2</v>
      </c>
      <c r="AS437" s="61" cm="1">
        <f t="array" aca="1" ref="AS437" ca="1">IF(INDIRECT(ADDRESS(3+$AM437,7,,,"var"))&lt;&gt;"&lt;=&gt;",INDIRECT(ADDRESS(3+$AM437,7,,,"var")),NULL)</f>
        <v>0</v>
      </c>
      <c r="AT437" s="61" cm="1">
        <f t="array" aca="1" ref="AT437" ca="1">IF(INDIRECT(ADDRESS(3+$AM437,8,,,"var"))&lt;&gt;"Cu",INDIRECT(ADDRESS(3+$AM437,8,,,"var")),NULL)</f>
        <v>0.01</v>
      </c>
      <c r="AU437" s="61" cm="1">
        <f t="array" aca="1" ref="AU437" ca="1">IF(INDIRECT(ADDRESS(3+$AM437,9,,,"var"))&lt;&gt;"&lt;=&gt;",INDIRECT(ADDRESS(3+$AM437,9,,,"var")),NULL)</f>
        <v>0</v>
      </c>
      <c r="AV437" s="61" cm="1">
        <f t="array" aca="1" ref="AV437" ca="1">IF(INDIRECT(ADDRESS(3+$AM437,10,,,"var"))&lt;&gt;"Mn",INDIRECT(ADDRESS(3+$AM437,10,,,"var")),NULL)</f>
        <v>0.01</v>
      </c>
      <c r="AW437" s="61" cm="1">
        <f t="array" aca="1" ref="AW437" ca="1">IF(INDIRECT(ADDRESS(3+$AM437,11,,,"var"))&lt;&gt;"&lt;=&gt;",INDIRECT(ADDRESS(3+$AM437,11,,,"var")),NULL)</f>
        <v>0</v>
      </c>
      <c r="AX437" s="61" cm="1">
        <f t="array" aca="1" ref="AX437" ca="1">IF(INDIRECT(ADDRESS(3+$AM437,12,,,"var"))&lt;&gt;"Mg",INDIRECT(ADDRESS(3+$AM437,12,,,"var")),NULL)</f>
        <v>11</v>
      </c>
      <c r="AY437" s="61" cm="1">
        <f t="array" aca="1" ref="AY437" ca="1">IF(INDIRECT(ADDRESS(3+$AM437,13,,,"var"))&lt;&gt;"&lt;=&gt;",INDIRECT(ADDRESS(3+$AM437,13,,,"var")),NULL)</f>
        <v>0</v>
      </c>
      <c r="AZ437" s="61" cm="1">
        <f t="array" aca="1" ref="AZ437" ca="1">IF(INDIRECT(ADDRESS(3+$AM437,14,,,"var"))&lt;&gt;"Be",INDIRECT(ADDRESS(3+$AM437,14,,,"var")),NULL)</f>
        <v>1.35E-2</v>
      </c>
      <c r="BA437" s="61" t="str" cm="1">
        <f t="array" aca="1" ref="BA437" ca="1">IF(INDIRECT(ADDRESS(3+$AM437,15,,,"var"))&lt;&gt;"&lt;=&gt;",INDIRECT(ADDRESS(3+$AM437,15,,,"var")),NULL)</f>
        <v>&lt;</v>
      </c>
      <c r="BB437" s="61" cm="1">
        <f t="array" aca="1" ref="BB437" ca="1">IF(INDIRECT(ADDRESS(3+$AM437,16,,,"var"))&lt;&gt;"Zn",INDIRECT(ADDRESS(3+$AM437,16,,,"var")),NULL)</f>
        <v>0.01</v>
      </c>
      <c r="BC437" s="61" cm="1">
        <f t="array" aca="1" ref="BC437" ca="1">IF(INDIRECT(ADDRESS(3+$AM437,17,,,"var"))&lt;&gt;"&lt;=&gt;",INDIRECT(ADDRESS(3+$AM437,17,,,"var")),NULL)</f>
        <v>0</v>
      </c>
      <c r="BD437" s="61" cm="1">
        <f t="array" aca="1" ref="BD437" ca="1">IF(INDIRECT(ADDRESS(3+$AM437,18,,,"var"))&lt;&gt;"Ti",INDIRECT(ADDRESS(3+$AM437,18,,,"var")),NULL)</f>
        <v>0.09</v>
      </c>
      <c r="BE437" s="64" cm="1">
        <f t="array" aca="1" ref="BE437" ca="1">IF(INDIRECT(ADDRESS(3+$AM437,19,,,"var"))&lt;&gt;"D10",INDIRECT(ADDRESS(3+$AM437,19,,,"var")),NULL)</f>
        <v>28.5</v>
      </c>
      <c r="BF437" s="64" cm="1">
        <f t="array" aca="1" ref="BF437" ca="1">IF(INDIRECT(ADDRESS(3+$AM437,20,,,"var"))&lt;&gt;"D50",INDIRECT(ADDRESS(3+$AM437,20,,,"var")),NULL)</f>
        <v>46.3</v>
      </c>
      <c r="BG437" s="64" cm="1">
        <f t="array" aca="1" ref="BG437" ca="1">IF(INDIRECT(ADDRESS(3+$AM437,21,,,"var"))&lt;&gt;"D90",INDIRECT(ADDRESS(3+$AM437,21,,,"var")),NULL)</f>
        <v>74</v>
      </c>
      <c r="BH437" s="64" cm="1">
        <f t="array" aca="1" ref="BH437" ca="1">IF(INDIRECT(ADDRESS(3+$AM437,22,,,"var"))&lt;&gt;"Carney Funnel (s/50g)",INDIRECT(ADDRESS(3+$AM437,22,,,"var")),NULL)</f>
        <v>16</v>
      </c>
      <c r="BI437" s="64" cm="1">
        <f t="array" aca="1" ref="BI437" ca="1">IF(INDIRECT(ADDRESS(3+$AM437,23,,,"var"))&lt;&gt;"Schuttdichte",INDIRECT(ADDRESS(3+$AM437,23,,,"var")),NULL)</f>
        <v>1.22</v>
      </c>
      <c r="BJ437" s="64" cm="1">
        <f t="array" aca="1" ref="BJ437" ca="1">IF(INDIRECT(ADDRESS(3+$AM437,24,,,"var"))&lt;&gt;"Klopfdichte",INDIRECT(ADDRESS(3+$AM437,24,,,"var")),NULL)</f>
        <v>1.54</v>
      </c>
      <c r="BK437" s="81" t="s">
        <v>108</v>
      </c>
      <c r="BL437" t="str">
        <f>var!AB$2</f>
        <v>surface roughness</v>
      </c>
      <c r="BM437" s="81"/>
      <c r="BO437"/>
    </row>
    <row r="438" spans="1:67">
      <c r="A438" s="6">
        <v>6</v>
      </c>
      <c r="B438" s="81">
        <v>29</v>
      </c>
      <c r="C438" s="28" t="str">
        <f>var!Z$3</f>
        <v>Concept Laser m2</v>
      </c>
      <c r="D438" s="66" t="str">
        <f>var!AG$3</f>
        <v>Concept Laser parameter dev.</v>
      </c>
      <c r="E438" s="6">
        <v>325</v>
      </c>
      <c r="F438" s="6">
        <v>1200</v>
      </c>
      <c r="G438" s="6">
        <v>60</v>
      </c>
      <c r="H438" s="6">
        <v>0.1</v>
      </c>
      <c r="I438" s="81"/>
      <c r="J438" s="28" t="str">
        <f>var!AD$2</f>
        <v>Density cube</v>
      </c>
      <c r="K438" s="35"/>
      <c r="L438" s="12"/>
      <c r="M438" s="28" t="str">
        <f>var!AF$2</f>
        <v>Stripes</v>
      </c>
      <c r="N438" s="6">
        <v>325</v>
      </c>
      <c r="O438" s="6">
        <v>1200</v>
      </c>
      <c r="P438" s="12"/>
      <c r="Q438" s="6">
        <v>0.1</v>
      </c>
      <c r="R438" s="6">
        <v>130</v>
      </c>
      <c r="S438" s="6">
        <v>5</v>
      </c>
      <c r="T438" s="6">
        <v>1</v>
      </c>
      <c r="U438" s="6">
        <v>79</v>
      </c>
      <c r="V438" s="6">
        <v>0.1</v>
      </c>
      <c r="W438" s="6">
        <v>80</v>
      </c>
      <c r="X438" s="6">
        <v>0.09</v>
      </c>
      <c r="Y438" s="12"/>
      <c r="Z438" s="12"/>
      <c r="AA438" s="12"/>
      <c r="AB438" s="12"/>
      <c r="AC438" s="12"/>
      <c r="AD438" s="12"/>
      <c r="AE438" s="12"/>
      <c r="AF438" s="12"/>
      <c r="AG438" s="6"/>
      <c r="AH438" s="23">
        <f t="shared" si="14"/>
        <v>25.92</v>
      </c>
      <c r="AI438" s="23">
        <f t="shared" si="15"/>
        <v>45.138888888888886</v>
      </c>
      <c r="AJ438" s="12"/>
      <c r="AK438" s="6"/>
      <c r="AL438" s="28" t="str" cm="1">
        <f t="array" aca="1" ref="AL438" ca="1">IF(INDIRECT(ADDRESS(3+AM438,2,,,"var"))&lt;&gt;"Name of powder",INDIRECT(ADDRESS(3+AM438,2,,,"var")),NULL)</f>
        <v>AlMgty80</v>
      </c>
      <c r="AM438" s="81">
        <v>20</v>
      </c>
      <c r="AN438" s="12">
        <v>0</v>
      </c>
      <c r="AO438" s="61" cm="1">
        <f t="array" aca="1" ref="AO438" ca="1">IF(INDIRECT(ADDRESS(3+$AM438,3,,,"var"))&lt;&gt;"&lt;=&gt;",INDIRECT(ADDRESS(3+$AM438,3,,,"var")),NULL)</f>
        <v>0</v>
      </c>
      <c r="AP438" s="61" cm="1">
        <f t="array" aca="1" ref="AP438" ca="1">IF(INDIRECT(ADDRESS(3+$AM438,4,,,"var"))&lt;&gt;"Si",INDIRECT(ADDRESS(3+$AM438,4,,,"var")),NULL)</f>
        <v>0.05</v>
      </c>
      <c r="AQ438" s="61" cm="1">
        <f t="array" aca="1" ref="AQ438" ca="1">IF(INDIRECT(ADDRESS(3+$AM438,5,,,"var"))&lt;&gt;"&lt;=&gt;",INDIRECT(ADDRESS(3+$AM438,5,,,"var")),NULL)</f>
        <v>0</v>
      </c>
      <c r="AR438" s="61" cm="1">
        <f t="array" aca="1" ref="AR438" ca="1">IF(INDIRECT(ADDRESS(3+$AM438,6,,,"var"))&lt;&gt;"Fe",INDIRECT(ADDRESS(3+$AM438,6,,,"var")),NULL)</f>
        <v>7.0000000000000007E-2</v>
      </c>
      <c r="AS438" s="61" cm="1">
        <f t="array" aca="1" ref="AS438" ca="1">IF(INDIRECT(ADDRESS(3+$AM438,7,,,"var"))&lt;&gt;"&lt;=&gt;",INDIRECT(ADDRESS(3+$AM438,7,,,"var")),NULL)</f>
        <v>0</v>
      </c>
      <c r="AT438" s="61" cm="1">
        <f t="array" aca="1" ref="AT438" ca="1">IF(INDIRECT(ADDRESS(3+$AM438,8,,,"var"))&lt;&gt;"Cu",INDIRECT(ADDRESS(3+$AM438,8,,,"var")),NULL)</f>
        <v>0.01</v>
      </c>
      <c r="AU438" s="61" cm="1">
        <f t="array" aca="1" ref="AU438" ca="1">IF(INDIRECT(ADDRESS(3+$AM438,9,,,"var"))&lt;&gt;"&lt;=&gt;",INDIRECT(ADDRESS(3+$AM438,9,,,"var")),NULL)</f>
        <v>0</v>
      </c>
      <c r="AV438" s="61" cm="1">
        <f t="array" aca="1" ref="AV438" ca="1">IF(INDIRECT(ADDRESS(3+$AM438,10,,,"var"))&lt;&gt;"Mn",INDIRECT(ADDRESS(3+$AM438,10,,,"var")),NULL)</f>
        <v>0.01</v>
      </c>
      <c r="AW438" s="61" cm="1">
        <f t="array" aca="1" ref="AW438" ca="1">IF(INDIRECT(ADDRESS(3+$AM438,11,,,"var"))&lt;&gt;"&lt;=&gt;",INDIRECT(ADDRESS(3+$AM438,11,,,"var")),NULL)</f>
        <v>0</v>
      </c>
      <c r="AX438" s="61" cm="1">
        <f t="array" aca="1" ref="AX438" ca="1">IF(INDIRECT(ADDRESS(3+$AM438,12,,,"var"))&lt;&gt;"Mg",INDIRECT(ADDRESS(3+$AM438,12,,,"var")),NULL)</f>
        <v>11</v>
      </c>
      <c r="AY438" s="61" cm="1">
        <f t="array" aca="1" ref="AY438" ca="1">IF(INDIRECT(ADDRESS(3+$AM438,13,,,"var"))&lt;&gt;"&lt;=&gt;",INDIRECT(ADDRESS(3+$AM438,13,,,"var")),NULL)</f>
        <v>0</v>
      </c>
      <c r="AZ438" s="61" cm="1">
        <f t="array" aca="1" ref="AZ438" ca="1">IF(INDIRECT(ADDRESS(3+$AM438,14,,,"var"))&lt;&gt;"Be",INDIRECT(ADDRESS(3+$AM438,14,,,"var")),NULL)</f>
        <v>1.35E-2</v>
      </c>
      <c r="BA438" s="61" t="str" cm="1">
        <f t="array" aca="1" ref="BA438" ca="1">IF(INDIRECT(ADDRESS(3+$AM438,15,,,"var"))&lt;&gt;"&lt;=&gt;",INDIRECT(ADDRESS(3+$AM438,15,,,"var")),NULL)</f>
        <v>&lt;</v>
      </c>
      <c r="BB438" s="61" cm="1">
        <f t="array" aca="1" ref="BB438" ca="1">IF(INDIRECT(ADDRESS(3+$AM438,16,,,"var"))&lt;&gt;"Zn",INDIRECT(ADDRESS(3+$AM438,16,,,"var")),NULL)</f>
        <v>0.01</v>
      </c>
      <c r="BC438" s="61" cm="1">
        <f t="array" aca="1" ref="BC438" ca="1">IF(INDIRECT(ADDRESS(3+$AM438,17,,,"var"))&lt;&gt;"&lt;=&gt;",INDIRECT(ADDRESS(3+$AM438,17,,,"var")),NULL)</f>
        <v>0</v>
      </c>
      <c r="BD438" s="61" cm="1">
        <f t="array" aca="1" ref="BD438" ca="1">IF(INDIRECT(ADDRESS(3+$AM438,18,,,"var"))&lt;&gt;"Ti",INDIRECT(ADDRESS(3+$AM438,18,,,"var")),NULL)</f>
        <v>0.09</v>
      </c>
      <c r="BE438" s="64" cm="1">
        <f t="array" aca="1" ref="BE438" ca="1">IF(INDIRECT(ADDRESS(3+$AM438,19,,,"var"))&lt;&gt;"D10",INDIRECT(ADDRESS(3+$AM438,19,,,"var")),NULL)</f>
        <v>28.5</v>
      </c>
      <c r="BF438" s="64" cm="1">
        <f t="array" aca="1" ref="BF438" ca="1">IF(INDIRECT(ADDRESS(3+$AM438,20,,,"var"))&lt;&gt;"D50",INDIRECT(ADDRESS(3+$AM438,20,,,"var")),NULL)</f>
        <v>46.3</v>
      </c>
      <c r="BG438" s="64" cm="1">
        <f t="array" aca="1" ref="BG438" ca="1">IF(INDIRECT(ADDRESS(3+$AM438,21,,,"var"))&lt;&gt;"D90",INDIRECT(ADDRESS(3+$AM438,21,,,"var")),NULL)</f>
        <v>74</v>
      </c>
      <c r="BH438" s="64" cm="1">
        <f t="array" aca="1" ref="BH438" ca="1">IF(INDIRECT(ADDRESS(3+$AM438,22,,,"var"))&lt;&gt;"Carney Funnel (s/50g)",INDIRECT(ADDRESS(3+$AM438,22,,,"var")),NULL)</f>
        <v>16</v>
      </c>
      <c r="BI438" s="64" cm="1">
        <f t="array" aca="1" ref="BI438" ca="1">IF(INDIRECT(ADDRESS(3+$AM438,23,,,"var"))&lt;&gt;"Schuttdichte",INDIRECT(ADDRESS(3+$AM438,23,,,"var")),NULL)</f>
        <v>1.22</v>
      </c>
      <c r="BJ438" s="64" cm="1">
        <f t="array" aca="1" ref="BJ438" ca="1">IF(INDIRECT(ADDRESS(3+$AM438,24,,,"var"))&lt;&gt;"Klopfdichte",INDIRECT(ADDRESS(3+$AM438,24,,,"var")),NULL)</f>
        <v>1.54</v>
      </c>
      <c r="BK438" s="81" t="s">
        <v>108</v>
      </c>
      <c r="BL438" t="str">
        <f>var!AB$2</f>
        <v>surface roughness</v>
      </c>
      <c r="BM438" s="81"/>
      <c r="BO438"/>
    </row>
    <row r="439" spans="1:67">
      <c r="A439" s="6">
        <v>6</v>
      </c>
      <c r="B439" s="81">
        <v>30</v>
      </c>
      <c r="C439" s="81" t="str">
        <f>var!Z$3</f>
        <v>Concept Laser m2</v>
      </c>
      <c r="D439" s="81" t="str">
        <f>var!AG$3</f>
        <v>Concept Laser parameter dev.</v>
      </c>
      <c r="E439" s="6">
        <v>325</v>
      </c>
      <c r="F439" s="6">
        <v>1000</v>
      </c>
      <c r="G439" s="6">
        <v>60</v>
      </c>
      <c r="H439" s="6">
        <v>0.1</v>
      </c>
      <c r="I439" s="81"/>
      <c r="J439" s="81" t="str">
        <f>var!AD$2</f>
        <v>Density cube</v>
      </c>
      <c r="K439" s="35"/>
      <c r="L439" s="12"/>
      <c r="M439" s="81" t="str">
        <f>var!AF$2</f>
        <v>Stripes</v>
      </c>
      <c r="N439" s="6">
        <v>325</v>
      </c>
      <c r="O439" s="6">
        <v>1000</v>
      </c>
      <c r="P439" s="12"/>
      <c r="Q439" s="6">
        <v>0.1</v>
      </c>
      <c r="R439" s="6">
        <v>130</v>
      </c>
      <c r="S439" s="6">
        <v>5</v>
      </c>
      <c r="T439" s="6">
        <v>1</v>
      </c>
      <c r="U439" s="6">
        <v>79</v>
      </c>
      <c r="V439" s="6">
        <v>0.1</v>
      </c>
      <c r="W439" s="6">
        <v>80</v>
      </c>
      <c r="X439" s="6">
        <v>0.09</v>
      </c>
      <c r="Y439" s="12"/>
      <c r="Z439" s="12"/>
      <c r="AA439" s="12"/>
      <c r="AB439" s="12"/>
      <c r="AC439" s="12"/>
      <c r="AD439" s="12"/>
      <c r="AE439" s="12"/>
      <c r="AF439" s="12"/>
      <c r="AG439" s="6"/>
      <c r="AH439" s="81">
        <f t="shared" si="14"/>
        <v>21.6</v>
      </c>
      <c r="AI439" s="81">
        <f t="shared" si="15"/>
        <v>54.166666666666664</v>
      </c>
      <c r="AJ439" s="12"/>
      <c r="AK439" s="6"/>
      <c r="AL439" s="28" t="str" cm="1">
        <f t="array" aca="1" ref="AL439" ca="1">IF(INDIRECT(ADDRESS(3+AM439,2,,,"var"))&lt;&gt;"Name of powder",INDIRECT(ADDRESS(3+AM439,2,,,"var")),NULL)</f>
        <v>AlMgty80</v>
      </c>
      <c r="AM439" s="81">
        <v>20</v>
      </c>
      <c r="AN439" s="12">
        <v>0</v>
      </c>
      <c r="AO439" s="61" cm="1">
        <f t="array" aca="1" ref="AO439" ca="1">IF(INDIRECT(ADDRESS(3+$AM439,3,,,"var"))&lt;&gt;"&lt;=&gt;",INDIRECT(ADDRESS(3+$AM439,3,,,"var")),NULL)</f>
        <v>0</v>
      </c>
      <c r="AP439" s="61" cm="1">
        <f t="array" aca="1" ref="AP439" ca="1">IF(INDIRECT(ADDRESS(3+$AM439,4,,,"var"))&lt;&gt;"Si",INDIRECT(ADDRESS(3+$AM439,4,,,"var")),NULL)</f>
        <v>0.05</v>
      </c>
      <c r="AQ439" s="61" cm="1">
        <f t="array" aca="1" ref="AQ439" ca="1">IF(INDIRECT(ADDRESS(3+$AM439,5,,,"var"))&lt;&gt;"&lt;=&gt;",INDIRECT(ADDRESS(3+$AM439,5,,,"var")),NULL)</f>
        <v>0</v>
      </c>
      <c r="AR439" s="61" cm="1">
        <f t="array" aca="1" ref="AR439" ca="1">IF(INDIRECT(ADDRESS(3+$AM439,6,,,"var"))&lt;&gt;"Fe",INDIRECT(ADDRESS(3+$AM439,6,,,"var")),NULL)</f>
        <v>7.0000000000000007E-2</v>
      </c>
      <c r="AS439" s="61" cm="1">
        <f t="array" aca="1" ref="AS439" ca="1">IF(INDIRECT(ADDRESS(3+$AM439,7,,,"var"))&lt;&gt;"&lt;=&gt;",INDIRECT(ADDRESS(3+$AM439,7,,,"var")),NULL)</f>
        <v>0</v>
      </c>
      <c r="AT439" s="61" cm="1">
        <f t="array" aca="1" ref="AT439" ca="1">IF(INDIRECT(ADDRESS(3+$AM439,8,,,"var"))&lt;&gt;"Cu",INDIRECT(ADDRESS(3+$AM439,8,,,"var")),NULL)</f>
        <v>0.01</v>
      </c>
      <c r="AU439" s="61" cm="1">
        <f t="array" aca="1" ref="AU439" ca="1">IF(INDIRECT(ADDRESS(3+$AM439,9,,,"var"))&lt;&gt;"&lt;=&gt;",INDIRECT(ADDRESS(3+$AM439,9,,,"var")),NULL)</f>
        <v>0</v>
      </c>
      <c r="AV439" s="61" cm="1">
        <f t="array" aca="1" ref="AV439" ca="1">IF(INDIRECT(ADDRESS(3+$AM439,10,,,"var"))&lt;&gt;"Mn",INDIRECT(ADDRESS(3+$AM439,10,,,"var")),NULL)</f>
        <v>0.01</v>
      </c>
      <c r="AW439" s="61" cm="1">
        <f t="array" aca="1" ref="AW439" ca="1">IF(INDIRECT(ADDRESS(3+$AM439,11,,,"var"))&lt;&gt;"&lt;=&gt;",INDIRECT(ADDRESS(3+$AM439,11,,,"var")),NULL)</f>
        <v>0</v>
      </c>
      <c r="AX439" s="61" cm="1">
        <f t="array" aca="1" ref="AX439" ca="1">IF(INDIRECT(ADDRESS(3+$AM439,12,,,"var"))&lt;&gt;"Mg",INDIRECT(ADDRESS(3+$AM439,12,,,"var")),NULL)</f>
        <v>11</v>
      </c>
      <c r="AY439" s="61" cm="1">
        <f t="array" aca="1" ref="AY439" ca="1">IF(INDIRECT(ADDRESS(3+$AM439,13,,,"var"))&lt;&gt;"&lt;=&gt;",INDIRECT(ADDRESS(3+$AM439,13,,,"var")),NULL)</f>
        <v>0</v>
      </c>
      <c r="AZ439" s="61" cm="1">
        <f t="array" aca="1" ref="AZ439" ca="1">IF(INDIRECT(ADDRESS(3+$AM439,14,,,"var"))&lt;&gt;"Be",INDIRECT(ADDRESS(3+$AM439,14,,,"var")),NULL)</f>
        <v>1.35E-2</v>
      </c>
      <c r="BA439" s="61" t="str" cm="1">
        <f t="array" aca="1" ref="BA439" ca="1">IF(INDIRECT(ADDRESS(3+$AM439,15,,,"var"))&lt;&gt;"&lt;=&gt;",INDIRECT(ADDRESS(3+$AM439,15,,,"var")),NULL)</f>
        <v>&lt;</v>
      </c>
      <c r="BB439" s="61" cm="1">
        <f t="array" aca="1" ref="BB439" ca="1">IF(INDIRECT(ADDRESS(3+$AM439,16,,,"var"))&lt;&gt;"Zn",INDIRECT(ADDRESS(3+$AM439,16,,,"var")),NULL)</f>
        <v>0.01</v>
      </c>
      <c r="BC439" s="61" cm="1">
        <f t="array" aca="1" ref="BC439" ca="1">IF(INDIRECT(ADDRESS(3+$AM439,17,,,"var"))&lt;&gt;"&lt;=&gt;",INDIRECT(ADDRESS(3+$AM439,17,,,"var")),NULL)</f>
        <v>0</v>
      </c>
      <c r="BD439" s="61" cm="1">
        <f t="array" aca="1" ref="BD439" ca="1">IF(INDIRECT(ADDRESS(3+$AM439,18,,,"var"))&lt;&gt;"Ti",INDIRECT(ADDRESS(3+$AM439,18,,,"var")),NULL)</f>
        <v>0.09</v>
      </c>
      <c r="BE439" s="64" cm="1">
        <f t="array" aca="1" ref="BE439" ca="1">IF(INDIRECT(ADDRESS(3+$AM439,19,,,"var"))&lt;&gt;"D10",INDIRECT(ADDRESS(3+$AM439,19,,,"var")),NULL)</f>
        <v>28.5</v>
      </c>
      <c r="BF439" s="64" cm="1">
        <f t="array" aca="1" ref="BF439" ca="1">IF(INDIRECT(ADDRESS(3+$AM439,20,,,"var"))&lt;&gt;"D50",INDIRECT(ADDRESS(3+$AM439,20,,,"var")),NULL)</f>
        <v>46.3</v>
      </c>
      <c r="BG439" s="64" cm="1">
        <f t="array" aca="1" ref="BG439" ca="1">IF(INDIRECT(ADDRESS(3+$AM439,21,,,"var"))&lt;&gt;"D90",INDIRECT(ADDRESS(3+$AM439,21,,,"var")),NULL)</f>
        <v>74</v>
      </c>
      <c r="BH439" s="64" cm="1">
        <f t="array" aca="1" ref="BH439" ca="1">IF(INDIRECT(ADDRESS(3+$AM439,22,,,"var"))&lt;&gt;"Carney Funnel (s/50g)",INDIRECT(ADDRESS(3+$AM439,22,,,"var")),NULL)</f>
        <v>16</v>
      </c>
      <c r="BI439" s="64" cm="1">
        <f t="array" aca="1" ref="BI439" ca="1">IF(INDIRECT(ADDRESS(3+$AM439,23,,,"var"))&lt;&gt;"Schuttdichte",INDIRECT(ADDRESS(3+$AM439,23,,,"var")),NULL)</f>
        <v>1.22</v>
      </c>
      <c r="BJ439" s="64" cm="1">
        <f t="array" aca="1" ref="BJ439" ca="1">IF(INDIRECT(ADDRESS(3+$AM439,24,,,"var"))&lt;&gt;"Klopfdichte",INDIRECT(ADDRESS(3+$AM439,24,,,"var")),NULL)</f>
        <v>1.54</v>
      </c>
      <c r="BK439" s="81" t="s">
        <v>108</v>
      </c>
      <c r="BL439" t="str">
        <f>var!AB$2</f>
        <v>surface roughness</v>
      </c>
      <c r="BM439" s="81"/>
      <c r="BO439"/>
    </row>
    <row r="440" spans="1:67">
      <c r="A440" s="6">
        <v>6</v>
      </c>
      <c r="B440" s="81">
        <v>31</v>
      </c>
      <c r="C440" s="81" t="str">
        <f>var!Z$3</f>
        <v>Concept Laser m2</v>
      </c>
      <c r="D440" s="81" t="str">
        <f>var!AG$3</f>
        <v>Concept Laser parameter dev.</v>
      </c>
      <c r="E440" s="6">
        <v>325</v>
      </c>
      <c r="F440" s="6">
        <v>1000</v>
      </c>
      <c r="G440" s="6">
        <v>60</v>
      </c>
      <c r="H440" s="6">
        <v>0.1</v>
      </c>
      <c r="I440" s="81"/>
      <c r="J440" s="81" t="str">
        <f>var!AD$3</f>
        <v xml:space="preserve">Tensile bars </v>
      </c>
      <c r="K440" s="35"/>
      <c r="L440" s="81">
        <f>var!AA$3</f>
        <v>90</v>
      </c>
      <c r="M440" s="81" t="str">
        <f>var!AF$2</f>
        <v>Stripes</v>
      </c>
      <c r="N440" s="6">
        <v>325</v>
      </c>
      <c r="O440" s="6">
        <v>1000</v>
      </c>
      <c r="P440" s="12"/>
      <c r="Q440" s="6">
        <v>0.1</v>
      </c>
      <c r="R440" s="6">
        <v>130</v>
      </c>
      <c r="S440" s="6">
        <v>5</v>
      </c>
      <c r="T440" s="6">
        <v>1</v>
      </c>
      <c r="U440" s="6">
        <v>79</v>
      </c>
      <c r="V440" s="6">
        <v>0.1</v>
      </c>
      <c r="W440" s="6">
        <v>80</v>
      </c>
      <c r="X440" s="6">
        <v>0.09</v>
      </c>
      <c r="Y440" s="12"/>
      <c r="Z440" s="12"/>
      <c r="AA440" s="12"/>
      <c r="AB440" s="12"/>
      <c r="AC440" s="12"/>
      <c r="AD440" s="12"/>
      <c r="AE440" s="12"/>
      <c r="AF440" s="12"/>
      <c r="AG440" s="6"/>
      <c r="AH440" s="81">
        <f t="shared" si="14"/>
        <v>21.6</v>
      </c>
      <c r="AI440" s="81">
        <f t="shared" si="15"/>
        <v>54.166666666666664</v>
      </c>
      <c r="AJ440" s="78">
        <v>97.349154755965102</v>
      </c>
      <c r="AK440" s="6"/>
      <c r="AL440" s="81" t="str" cm="1">
        <f t="array" aca="1" ref="AL440" ca="1">IF(INDIRECT(ADDRESS(3+AM440,2,,,"var"))&lt;&gt;"Name of powder",INDIRECT(ADDRESS(3+AM440,2,,,"var")),NULL)</f>
        <v>AlMgty80</v>
      </c>
      <c r="AM440" s="81">
        <v>20</v>
      </c>
      <c r="AN440" s="12">
        <v>0</v>
      </c>
      <c r="AO440" s="61" cm="1">
        <f t="array" aca="1" ref="AO440" ca="1">IF(INDIRECT(ADDRESS(3+$AM440,3,,,"var"))&lt;&gt;"&lt;=&gt;",INDIRECT(ADDRESS(3+$AM440,3,,,"var")),NULL)</f>
        <v>0</v>
      </c>
      <c r="AP440" s="61" cm="1">
        <f t="array" aca="1" ref="AP440" ca="1">IF(INDIRECT(ADDRESS(3+$AM440,4,,,"var"))&lt;&gt;"Si",INDIRECT(ADDRESS(3+$AM440,4,,,"var")),NULL)</f>
        <v>0.05</v>
      </c>
      <c r="AQ440" s="61" cm="1">
        <f t="array" aca="1" ref="AQ440" ca="1">IF(INDIRECT(ADDRESS(3+$AM440,5,,,"var"))&lt;&gt;"&lt;=&gt;",INDIRECT(ADDRESS(3+$AM440,5,,,"var")),NULL)</f>
        <v>0</v>
      </c>
      <c r="AR440" s="61" cm="1">
        <f t="array" aca="1" ref="AR440" ca="1">IF(INDIRECT(ADDRESS(3+$AM440,6,,,"var"))&lt;&gt;"Fe",INDIRECT(ADDRESS(3+$AM440,6,,,"var")),NULL)</f>
        <v>7.0000000000000007E-2</v>
      </c>
      <c r="AS440" s="61" cm="1">
        <f t="array" aca="1" ref="AS440" ca="1">IF(INDIRECT(ADDRESS(3+$AM440,7,,,"var"))&lt;&gt;"&lt;=&gt;",INDIRECT(ADDRESS(3+$AM440,7,,,"var")),NULL)</f>
        <v>0</v>
      </c>
      <c r="AT440" s="61" cm="1">
        <f t="array" aca="1" ref="AT440" ca="1">IF(INDIRECT(ADDRESS(3+$AM440,8,,,"var"))&lt;&gt;"Cu",INDIRECT(ADDRESS(3+$AM440,8,,,"var")),NULL)</f>
        <v>0.01</v>
      </c>
      <c r="AU440" s="61" cm="1">
        <f t="array" aca="1" ref="AU440" ca="1">IF(INDIRECT(ADDRESS(3+$AM440,9,,,"var"))&lt;&gt;"&lt;=&gt;",INDIRECT(ADDRESS(3+$AM440,9,,,"var")),NULL)</f>
        <v>0</v>
      </c>
      <c r="AV440" s="61" cm="1">
        <f t="array" aca="1" ref="AV440" ca="1">IF(INDIRECT(ADDRESS(3+$AM440,10,,,"var"))&lt;&gt;"Mn",INDIRECT(ADDRESS(3+$AM440,10,,,"var")),NULL)</f>
        <v>0.01</v>
      </c>
      <c r="AW440" s="61" cm="1">
        <f t="array" aca="1" ref="AW440" ca="1">IF(INDIRECT(ADDRESS(3+$AM440,11,,,"var"))&lt;&gt;"&lt;=&gt;",INDIRECT(ADDRESS(3+$AM440,11,,,"var")),NULL)</f>
        <v>0</v>
      </c>
      <c r="AX440" s="61" cm="1">
        <f t="array" aca="1" ref="AX440" ca="1">IF(INDIRECT(ADDRESS(3+$AM440,12,,,"var"))&lt;&gt;"Mg",INDIRECT(ADDRESS(3+$AM440,12,,,"var")),NULL)</f>
        <v>11</v>
      </c>
      <c r="AY440" s="61" cm="1">
        <f t="array" aca="1" ref="AY440" ca="1">IF(INDIRECT(ADDRESS(3+$AM440,13,,,"var"))&lt;&gt;"&lt;=&gt;",INDIRECT(ADDRESS(3+$AM440,13,,,"var")),NULL)</f>
        <v>0</v>
      </c>
      <c r="AZ440" s="61" cm="1">
        <f t="array" aca="1" ref="AZ440" ca="1">IF(INDIRECT(ADDRESS(3+$AM440,14,,,"var"))&lt;&gt;"Be",INDIRECT(ADDRESS(3+$AM440,14,,,"var")),NULL)</f>
        <v>1.35E-2</v>
      </c>
      <c r="BA440" s="61" t="str" cm="1">
        <f t="array" aca="1" ref="BA440" ca="1">IF(INDIRECT(ADDRESS(3+$AM440,15,,,"var"))&lt;&gt;"&lt;=&gt;",INDIRECT(ADDRESS(3+$AM440,15,,,"var")),NULL)</f>
        <v>&lt;</v>
      </c>
      <c r="BB440" s="61" cm="1">
        <f t="array" aca="1" ref="BB440" ca="1">IF(INDIRECT(ADDRESS(3+$AM440,16,,,"var"))&lt;&gt;"Zn",INDIRECT(ADDRESS(3+$AM440,16,,,"var")),NULL)</f>
        <v>0.01</v>
      </c>
      <c r="BC440" s="61" cm="1">
        <f t="array" aca="1" ref="BC440" ca="1">IF(INDIRECT(ADDRESS(3+$AM440,17,,,"var"))&lt;&gt;"&lt;=&gt;",INDIRECT(ADDRESS(3+$AM440,17,,,"var")),NULL)</f>
        <v>0</v>
      </c>
      <c r="BD440" s="61" cm="1">
        <f t="array" aca="1" ref="BD440" ca="1">IF(INDIRECT(ADDRESS(3+$AM440,18,,,"var"))&lt;&gt;"Ti",INDIRECT(ADDRESS(3+$AM440,18,,,"var")),NULL)</f>
        <v>0.09</v>
      </c>
      <c r="BE440" s="64" cm="1">
        <f t="array" aca="1" ref="BE440" ca="1">IF(INDIRECT(ADDRESS(3+$AM440,19,,,"var"))&lt;&gt;"D10",INDIRECT(ADDRESS(3+$AM440,19,,,"var")),NULL)</f>
        <v>28.5</v>
      </c>
      <c r="BF440" s="64" cm="1">
        <f t="array" aca="1" ref="BF440" ca="1">IF(INDIRECT(ADDRESS(3+$AM440,20,,,"var"))&lt;&gt;"D50",INDIRECT(ADDRESS(3+$AM440,20,,,"var")),NULL)</f>
        <v>46.3</v>
      </c>
      <c r="BG440" s="64" cm="1">
        <f t="array" aca="1" ref="BG440" ca="1">IF(INDIRECT(ADDRESS(3+$AM440,21,,,"var"))&lt;&gt;"D90",INDIRECT(ADDRESS(3+$AM440,21,,,"var")),NULL)</f>
        <v>74</v>
      </c>
      <c r="BH440" s="64" cm="1">
        <f t="array" aca="1" ref="BH440" ca="1">IF(INDIRECT(ADDRESS(3+$AM440,22,,,"var"))&lt;&gt;"Carney Funnel (s/50g)",INDIRECT(ADDRESS(3+$AM440,22,,,"var")),NULL)</f>
        <v>16</v>
      </c>
      <c r="BI440" s="64" cm="1">
        <f t="array" aca="1" ref="BI440" ca="1">IF(INDIRECT(ADDRESS(3+$AM440,23,,,"var"))&lt;&gt;"Schuttdichte",INDIRECT(ADDRESS(3+$AM440,23,,,"var")),NULL)</f>
        <v>1.22</v>
      </c>
      <c r="BJ440" s="64" cm="1">
        <f t="array" aca="1" ref="BJ440" ca="1">IF(INDIRECT(ADDRESS(3+$AM440,24,,,"var"))&lt;&gt;"Klopfdichte",INDIRECT(ADDRESS(3+$AM440,24,,,"var")),NULL)</f>
        <v>1.54</v>
      </c>
      <c r="BK440" s="81" t="s">
        <v>108</v>
      </c>
      <c r="BM440" s="81"/>
      <c r="BO440"/>
    </row>
    <row r="441" spans="1:67">
      <c r="A441" s="6">
        <v>6</v>
      </c>
      <c r="B441" s="81">
        <v>32</v>
      </c>
      <c r="C441" s="81" t="str">
        <f>var!Z$3</f>
        <v>Concept Laser m2</v>
      </c>
      <c r="D441" s="81" t="str">
        <f>var!AG$3</f>
        <v>Concept Laser parameter dev.</v>
      </c>
      <c r="E441" s="6">
        <v>325</v>
      </c>
      <c r="F441" s="6">
        <v>1000</v>
      </c>
      <c r="G441" s="6">
        <v>60</v>
      </c>
      <c r="H441" s="6">
        <v>0.1</v>
      </c>
      <c r="I441" s="81"/>
      <c r="J441" s="81" t="str">
        <f>var!AD$3</f>
        <v xml:space="preserve">Tensile bars </v>
      </c>
      <c r="K441" s="35"/>
      <c r="L441" s="81">
        <f>var!AA$3</f>
        <v>90</v>
      </c>
      <c r="M441" s="81" t="str">
        <f>var!AF$2</f>
        <v>Stripes</v>
      </c>
      <c r="N441" s="6">
        <v>325</v>
      </c>
      <c r="O441" s="6">
        <v>1000</v>
      </c>
      <c r="P441" s="12"/>
      <c r="Q441" s="6">
        <v>0.1</v>
      </c>
      <c r="R441" s="6">
        <v>130</v>
      </c>
      <c r="S441" s="6">
        <v>5</v>
      </c>
      <c r="T441" s="6">
        <v>1</v>
      </c>
      <c r="U441" s="6">
        <v>79</v>
      </c>
      <c r="V441" s="6">
        <v>0.1</v>
      </c>
      <c r="W441" s="6">
        <v>80</v>
      </c>
      <c r="X441" s="6">
        <v>0.09</v>
      </c>
      <c r="Y441" s="12"/>
      <c r="Z441" s="12"/>
      <c r="AA441" s="12"/>
      <c r="AB441" s="12"/>
      <c r="AC441" s="12"/>
      <c r="AD441" s="12"/>
      <c r="AE441" s="12"/>
      <c r="AF441" s="12"/>
      <c r="AG441" s="6"/>
      <c r="AH441" s="81">
        <f t="shared" si="14"/>
        <v>21.6</v>
      </c>
      <c r="AI441" s="81">
        <f t="shared" si="15"/>
        <v>54.166666666666664</v>
      </c>
      <c r="AJ441" s="78">
        <v>97.657049951740404</v>
      </c>
      <c r="AK441" s="6"/>
      <c r="AL441" s="81" t="str" cm="1">
        <f t="array" aca="1" ref="AL441" ca="1">IF(INDIRECT(ADDRESS(3+AM441,2,,,"var"))&lt;&gt;"Name of powder",INDIRECT(ADDRESS(3+AM441,2,,,"var")),NULL)</f>
        <v>AlMgty80</v>
      </c>
      <c r="AM441" s="81">
        <v>20</v>
      </c>
      <c r="AN441" s="12">
        <v>0</v>
      </c>
      <c r="AO441" s="61" cm="1">
        <f t="array" aca="1" ref="AO441" ca="1">IF(INDIRECT(ADDRESS(3+$AM441,3,,,"var"))&lt;&gt;"&lt;=&gt;",INDIRECT(ADDRESS(3+$AM441,3,,,"var")),NULL)</f>
        <v>0</v>
      </c>
      <c r="AP441" s="61" cm="1">
        <f t="array" aca="1" ref="AP441" ca="1">IF(INDIRECT(ADDRESS(3+$AM441,4,,,"var"))&lt;&gt;"Si",INDIRECT(ADDRESS(3+$AM441,4,,,"var")),NULL)</f>
        <v>0.05</v>
      </c>
      <c r="AQ441" s="61" cm="1">
        <f t="array" aca="1" ref="AQ441" ca="1">IF(INDIRECT(ADDRESS(3+$AM441,5,,,"var"))&lt;&gt;"&lt;=&gt;",INDIRECT(ADDRESS(3+$AM441,5,,,"var")),NULL)</f>
        <v>0</v>
      </c>
      <c r="AR441" s="61" cm="1">
        <f t="array" aca="1" ref="AR441" ca="1">IF(INDIRECT(ADDRESS(3+$AM441,6,,,"var"))&lt;&gt;"Fe",INDIRECT(ADDRESS(3+$AM441,6,,,"var")),NULL)</f>
        <v>7.0000000000000007E-2</v>
      </c>
      <c r="AS441" s="61" cm="1">
        <f t="array" aca="1" ref="AS441" ca="1">IF(INDIRECT(ADDRESS(3+$AM441,7,,,"var"))&lt;&gt;"&lt;=&gt;",INDIRECT(ADDRESS(3+$AM441,7,,,"var")),NULL)</f>
        <v>0</v>
      </c>
      <c r="AT441" s="61" cm="1">
        <f t="array" aca="1" ref="AT441" ca="1">IF(INDIRECT(ADDRESS(3+$AM441,8,,,"var"))&lt;&gt;"Cu",INDIRECT(ADDRESS(3+$AM441,8,,,"var")),NULL)</f>
        <v>0.01</v>
      </c>
      <c r="AU441" s="61" cm="1">
        <f t="array" aca="1" ref="AU441" ca="1">IF(INDIRECT(ADDRESS(3+$AM441,9,,,"var"))&lt;&gt;"&lt;=&gt;",INDIRECT(ADDRESS(3+$AM441,9,,,"var")),NULL)</f>
        <v>0</v>
      </c>
      <c r="AV441" s="61" cm="1">
        <f t="array" aca="1" ref="AV441" ca="1">IF(INDIRECT(ADDRESS(3+$AM441,10,,,"var"))&lt;&gt;"Mn",INDIRECT(ADDRESS(3+$AM441,10,,,"var")),NULL)</f>
        <v>0.01</v>
      </c>
      <c r="AW441" s="61" cm="1">
        <f t="array" aca="1" ref="AW441" ca="1">IF(INDIRECT(ADDRESS(3+$AM441,11,,,"var"))&lt;&gt;"&lt;=&gt;",INDIRECT(ADDRESS(3+$AM441,11,,,"var")),NULL)</f>
        <v>0</v>
      </c>
      <c r="AX441" s="61" cm="1">
        <f t="array" aca="1" ref="AX441" ca="1">IF(INDIRECT(ADDRESS(3+$AM441,12,,,"var"))&lt;&gt;"Mg",INDIRECT(ADDRESS(3+$AM441,12,,,"var")),NULL)</f>
        <v>11</v>
      </c>
      <c r="AY441" s="61" cm="1">
        <f t="array" aca="1" ref="AY441" ca="1">IF(INDIRECT(ADDRESS(3+$AM441,13,,,"var"))&lt;&gt;"&lt;=&gt;",INDIRECT(ADDRESS(3+$AM441,13,,,"var")),NULL)</f>
        <v>0</v>
      </c>
      <c r="AZ441" s="61" cm="1">
        <f t="array" aca="1" ref="AZ441" ca="1">IF(INDIRECT(ADDRESS(3+$AM441,14,,,"var"))&lt;&gt;"Be",INDIRECT(ADDRESS(3+$AM441,14,,,"var")),NULL)</f>
        <v>1.35E-2</v>
      </c>
      <c r="BA441" s="61" t="str" cm="1">
        <f t="array" aca="1" ref="BA441" ca="1">IF(INDIRECT(ADDRESS(3+$AM441,15,,,"var"))&lt;&gt;"&lt;=&gt;",INDIRECT(ADDRESS(3+$AM441,15,,,"var")),NULL)</f>
        <v>&lt;</v>
      </c>
      <c r="BB441" s="61" cm="1">
        <f t="array" aca="1" ref="BB441" ca="1">IF(INDIRECT(ADDRESS(3+$AM441,16,,,"var"))&lt;&gt;"Zn",INDIRECT(ADDRESS(3+$AM441,16,,,"var")),NULL)</f>
        <v>0.01</v>
      </c>
      <c r="BC441" s="61" cm="1">
        <f t="array" aca="1" ref="BC441" ca="1">IF(INDIRECT(ADDRESS(3+$AM441,17,,,"var"))&lt;&gt;"&lt;=&gt;",INDIRECT(ADDRESS(3+$AM441,17,,,"var")),NULL)</f>
        <v>0</v>
      </c>
      <c r="BD441" s="61" cm="1">
        <f t="array" aca="1" ref="BD441" ca="1">IF(INDIRECT(ADDRESS(3+$AM441,18,,,"var"))&lt;&gt;"Ti",INDIRECT(ADDRESS(3+$AM441,18,,,"var")),NULL)</f>
        <v>0.09</v>
      </c>
      <c r="BE441" s="64" cm="1">
        <f t="array" aca="1" ref="BE441" ca="1">IF(INDIRECT(ADDRESS(3+$AM441,19,,,"var"))&lt;&gt;"D10",INDIRECT(ADDRESS(3+$AM441,19,,,"var")),NULL)</f>
        <v>28.5</v>
      </c>
      <c r="BF441" s="64" cm="1">
        <f t="array" aca="1" ref="BF441" ca="1">IF(INDIRECT(ADDRESS(3+$AM441,20,,,"var"))&lt;&gt;"D50",INDIRECT(ADDRESS(3+$AM441,20,,,"var")),NULL)</f>
        <v>46.3</v>
      </c>
      <c r="BG441" s="64" cm="1">
        <f t="array" aca="1" ref="BG441" ca="1">IF(INDIRECT(ADDRESS(3+$AM441,21,,,"var"))&lt;&gt;"D90",INDIRECT(ADDRESS(3+$AM441,21,,,"var")),NULL)</f>
        <v>74</v>
      </c>
      <c r="BH441" s="64" cm="1">
        <f t="array" aca="1" ref="BH441" ca="1">IF(INDIRECT(ADDRESS(3+$AM441,22,,,"var"))&lt;&gt;"Carney Funnel (s/50g)",INDIRECT(ADDRESS(3+$AM441,22,,,"var")),NULL)</f>
        <v>16</v>
      </c>
      <c r="BI441" s="64" cm="1">
        <f t="array" aca="1" ref="BI441" ca="1">IF(INDIRECT(ADDRESS(3+$AM441,23,,,"var"))&lt;&gt;"Schuttdichte",INDIRECT(ADDRESS(3+$AM441,23,,,"var")),NULL)</f>
        <v>1.22</v>
      </c>
      <c r="BJ441" s="64" cm="1">
        <f t="array" aca="1" ref="BJ441" ca="1">IF(INDIRECT(ADDRESS(3+$AM441,24,,,"var"))&lt;&gt;"Klopfdichte",INDIRECT(ADDRESS(3+$AM441,24,,,"var")),NULL)</f>
        <v>1.54</v>
      </c>
      <c r="BK441" s="81" t="s">
        <v>108</v>
      </c>
      <c r="BM441" s="81"/>
      <c r="BO441"/>
    </row>
    <row r="442" spans="1:67">
      <c r="A442" s="6">
        <v>6</v>
      </c>
      <c r="B442" s="81">
        <v>33</v>
      </c>
      <c r="C442" s="81" t="str">
        <f>var!Z$3</f>
        <v>Concept Laser m2</v>
      </c>
      <c r="D442" s="81" t="str">
        <f>var!AG$3</f>
        <v>Concept Laser parameter dev.</v>
      </c>
      <c r="E442" s="6">
        <v>325</v>
      </c>
      <c r="F442" s="6">
        <v>1000</v>
      </c>
      <c r="G442" s="6">
        <v>60</v>
      </c>
      <c r="H442" s="6">
        <v>0.1</v>
      </c>
      <c r="I442" s="81"/>
      <c r="J442" s="81" t="str">
        <f>var!AD$3</f>
        <v xml:space="preserve">Tensile bars </v>
      </c>
      <c r="K442" s="35"/>
      <c r="L442" s="81">
        <f>var!AA$3</f>
        <v>90</v>
      </c>
      <c r="M442" s="81" t="str">
        <f>var!AF$2</f>
        <v>Stripes</v>
      </c>
      <c r="N442" s="6">
        <v>325</v>
      </c>
      <c r="O442" s="6">
        <v>1000</v>
      </c>
      <c r="P442" s="12"/>
      <c r="Q442" s="6">
        <v>0.1</v>
      </c>
      <c r="R442" s="6">
        <v>130</v>
      </c>
      <c r="S442" s="6">
        <v>5</v>
      </c>
      <c r="T442" s="6">
        <v>1</v>
      </c>
      <c r="U442" s="6">
        <v>79</v>
      </c>
      <c r="V442" s="6">
        <v>0.1</v>
      </c>
      <c r="W442" s="6">
        <v>80</v>
      </c>
      <c r="X442" s="6">
        <v>0.09</v>
      </c>
      <c r="Y442" s="12"/>
      <c r="Z442" s="12"/>
      <c r="AA442" s="12"/>
      <c r="AB442" s="12"/>
      <c r="AC442" s="12"/>
      <c r="AD442" s="12"/>
      <c r="AE442" s="12"/>
      <c r="AF442" s="12"/>
      <c r="AG442" s="6"/>
      <c r="AH442" s="81">
        <f t="shared" si="14"/>
        <v>21.6</v>
      </c>
      <c r="AI442" s="81">
        <f t="shared" si="15"/>
        <v>54.166666666666664</v>
      </c>
      <c r="AJ442" s="78">
        <v>97.5047491851888</v>
      </c>
      <c r="AK442" s="6"/>
      <c r="AL442" s="81" t="str" cm="1">
        <f t="array" aca="1" ref="AL442" ca="1">IF(INDIRECT(ADDRESS(3+AM442,2,,,"var"))&lt;&gt;"Name of powder",INDIRECT(ADDRESS(3+AM442,2,,,"var")),NULL)</f>
        <v>AlMgty80</v>
      </c>
      <c r="AM442" s="81">
        <v>20</v>
      </c>
      <c r="AN442" s="12">
        <v>0</v>
      </c>
      <c r="AO442" s="61" cm="1">
        <f t="array" aca="1" ref="AO442" ca="1">IF(INDIRECT(ADDRESS(3+$AM442,3,,,"var"))&lt;&gt;"&lt;=&gt;",INDIRECT(ADDRESS(3+$AM442,3,,,"var")),NULL)</f>
        <v>0</v>
      </c>
      <c r="AP442" s="61" cm="1">
        <f t="array" aca="1" ref="AP442" ca="1">IF(INDIRECT(ADDRESS(3+$AM442,4,,,"var"))&lt;&gt;"Si",INDIRECT(ADDRESS(3+$AM442,4,,,"var")),NULL)</f>
        <v>0.05</v>
      </c>
      <c r="AQ442" s="61" cm="1">
        <f t="array" aca="1" ref="AQ442" ca="1">IF(INDIRECT(ADDRESS(3+$AM442,5,,,"var"))&lt;&gt;"&lt;=&gt;",INDIRECT(ADDRESS(3+$AM442,5,,,"var")),NULL)</f>
        <v>0</v>
      </c>
      <c r="AR442" s="61" cm="1">
        <f t="array" aca="1" ref="AR442" ca="1">IF(INDIRECT(ADDRESS(3+$AM442,6,,,"var"))&lt;&gt;"Fe",INDIRECT(ADDRESS(3+$AM442,6,,,"var")),NULL)</f>
        <v>7.0000000000000007E-2</v>
      </c>
      <c r="AS442" s="61" cm="1">
        <f t="array" aca="1" ref="AS442" ca="1">IF(INDIRECT(ADDRESS(3+$AM442,7,,,"var"))&lt;&gt;"&lt;=&gt;",INDIRECT(ADDRESS(3+$AM442,7,,,"var")),NULL)</f>
        <v>0</v>
      </c>
      <c r="AT442" s="61" cm="1">
        <f t="array" aca="1" ref="AT442" ca="1">IF(INDIRECT(ADDRESS(3+$AM442,8,,,"var"))&lt;&gt;"Cu",INDIRECT(ADDRESS(3+$AM442,8,,,"var")),NULL)</f>
        <v>0.01</v>
      </c>
      <c r="AU442" s="61" cm="1">
        <f t="array" aca="1" ref="AU442" ca="1">IF(INDIRECT(ADDRESS(3+$AM442,9,,,"var"))&lt;&gt;"&lt;=&gt;",INDIRECT(ADDRESS(3+$AM442,9,,,"var")),NULL)</f>
        <v>0</v>
      </c>
      <c r="AV442" s="61" cm="1">
        <f t="array" aca="1" ref="AV442" ca="1">IF(INDIRECT(ADDRESS(3+$AM442,10,,,"var"))&lt;&gt;"Mn",INDIRECT(ADDRESS(3+$AM442,10,,,"var")),NULL)</f>
        <v>0.01</v>
      </c>
      <c r="AW442" s="61" cm="1">
        <f t="array" aca="1" ref="AW442" ca="1">IF(INDIRECT(ADDRESS(3+$AM442,11,,,"var"))&lt;&gt;"&lt;=&gt;",INDIRECT(ADDRESS(3+$AM442,11,,,"var")),NULL)</f>
        <v>0</v>
      </c>
      <c r="AX442" s="61" cm="1">
        <f t="array" aca="1" ref="AX442" ca="1">IF(INDIRECT(ADDRESS(3+$AM442,12,,,"var"))&lt;&gt;"Mg",INDIRECT(ADDRESS(3+$AM442,12,,,"var")),NULL)</f>
        <v>11</v>
      </c>
      <c r="AY442" s="61" cm="1">
        <f t="array" aca="1" ref="AY442" ca="1">IF(INDIRECT(ADDRESS(3+$AM442,13,,,"var"))&lt;&gt;"&lt;=&gt;",INDIRECT(ADDRESS(3+$AM442,13,,,"var")),NULL)</f>
        <v>0</v>
      </c>
      <c r="AZ442" s="61" cm="1">
        <f t="array" aca="1" ref="AZ442" ca="1">IF(INDIRECT(ADDRESS(3+$AM442,14,,,"var"))&lt;&gt;"Be",INDIRECT(ADDRESS(3+$AM442,14,,,"var")),NULL)</f>
        <v>1.35E-2</v>
      </c>
      <c r="BA442" s="61" t="str" cm="1">
        <f t="array" aca="1" ref="BA442" ca="1">IF(INDIRECT(ADDRESS(3+$AM442,15,,,"var"))&lt;&gt;"&lt;=&gt;",INDIRECT(ADDRESS(3+$AM442,15,,,"var")),NULL)</f>
        <v>&lt;</v>
      </c>
      <c r="BB442" s="61" cm="1">
        <f t="array" aca="1" ref="BB442" ca="1">IF(INDIRECT(ADDRESS(3+$AM442,16,,,"var"))&lt;&gt;"Zn",INDIRECT(ADDRESS(3+$AM442,16,,,"var")),NULL)</f>
        <v>0.01</v>
      </c>
      <c r="BC442" s="61" cm="1">
        <f t="array" aca="1" ref="BC442" ca="1">IF(INDIRECT(ADDRESS(3+$AM442,17,,,"var"))&lt;&gt;"&lt;=&gt;",INDIRECT(ADDRESS(3+$AM442,17,,,"var")),NULL)</f>
        <v>0</v>
      </c>
      <c r="BD442" s="61" cm="1">
        <f t="array" aca="1" ref="BD442" ca="1">IF(INDIRECT(ADDRESS(3+$AM442,18,,,"var"))&lt;&gt;"Ti",INDIRECT(ADDRESS(3+$AM442,18,,,"var")),NULL)</f>
        <v>0.09</v>
      </c>
      <c r="BE442" s="64" cm="1">
        <f t="array" aca="1" ref="BE442" ca="1">IF(INDIRECT(ADDRESS(3+$AM442,19,,,"var"))&lt;&gt;"D10",INDIRECT(ADDRESS(3+$AM442,19,,,"var")),NULL)</f>
        <v>28.5</v>
      </c>
      <c r="BF442" s="64" cm="1">
        <f t="array" aca="1" ref="BF442" ca="1">IF(INDIRECT(ADDRESS(3+$AM442,20,,,"var"))&lt;&gt;"D50",INDIRECT(ADDRESS(3+$AM442,20,,,"var")),NULL)</f>
        <v>46.3</v>
      </c>
      <c r="BG442" s="64" cm="1">
        <f t="array" aca="1" ref="BG442" ca="1">IF(INDIRECT(ADDRESS(3+$AM442,21,,,"var"))&lt;&gt;"D90",INDIRECT(ADDRESS(3+$AM442,21,,,"var")),NULL)</f>
        <v>74</v>
      </c>
      <c r="BH442" s="64" cm="1">
        <f t="array" aca="1" ref="BH442" ca="1">IF(INDIRECT(ADDRESS(3+$AM442,22,,,"var"))&lt;&gt;"Carney Funnel (s/50g)",INDIRECT(ADDRESS(3+$AM442,22,,,"var")),NULL)</f>
        <v>16</v>
      </c>
      <c r="BI442" s="64" cm="1">
        <f t="array" aca="1" ref="BI442" ca="1">IF(INDIRECT(ADDRESS(3+$AM442,23,,,"var"))&lt;&gt;"Schuttdichte",INDIRECT(ADDRESS(3+$AM442,23,,,"var")),NULL)</f>
        <v>1.22</v>
      </c>
      <c r="BJ442" s="64" cm="1">
        <f t="array" aca="1" ref="BJ442" ca="1">IF(INDIRECT(ADDRESS(3+$AM442,24,,,"var"))&lt;&gt;"Klopfdichte",INDIRECT(ADDRESS(3+$AM442,24,,,"var")),NULL)</f>
        <v>1.54</v>
      </c>
      <c r="BK442" s="81" t="s">
        <v>108</v>
      </c>
      <c r="BM442" s="81"/>
      <c r="BO442"/>
    </row>
    <row r="443" spans="1:67">
      <c r="A443" s="6">
        <v>6</v>
      </c>
      <c r="B443" s="81">
        <v>34</v>
      </c>
      <c r="C443" s="81" t="str">
        <f>var!Z$3</f>
        <v>Concept Laser m2</v>
      </c>
      <c r="D443" s="81" t="str">
        <f>var!AG$3</f>
        <v>Concept Laser parameter dev.</v>
      </c>
      <c r="E443" s="6">
        <v>325</v>
      </c>
      <c r="F443" s="6">
        <v>1000</v>
      </c>
      <c r="G443" s="6">
        <v>60</v>
      </c>
      <c r="H443" s="6">
        <v>0.1</v>
      </c>
      <c r="I443" s="81"/>
      <c r="J443" s="81" t="str">
        <f>var!AD$3</f>
        <v xml:space="preserve">Tensile bars </v>
      </c>
      <c r="K443" s="35"/>
      <c r="L443" s="81">
        <f>var!AA$3</f>
        <v>90</v>
      </c>
      <c r="M443" s="81" t="str">
        <f>var!AF$2</f>
        <v>Stripes</v>
      </c>
      <c r="N443" s="6">
        <v>325</v>
      </c>
      <c r="O443" s="6">
        <v>1000</v>
      </c>
      <c r="P443" s="12"/>
      <c r="Q443" s="6">
        <v>0.1</v>
      </c>
      <c r="R443" s="6">
        <v>130</v>
      </c>
      <c r="S443" s="6">
        <v>5</v>
      </c>
      <c r="T443" s="6">
        <v>1</v>
      </c>
      <c r="U443" s="6">
        <v>79</v>
      </c>
      <c r="V443" s="6">
        <v>0.1</v>
      </c>
      <c r="W443" s="6">
        <v>80</v>
      </c>
      <c r="X443" s="6">
        <v>0.09</v>
      </c>
      <c r="Y443" s="12"/>
      <c r="Z443" s="12"/>
      <c r="AA443" s="12"/>
      <c r="AB443" s="12"/>
      <c r="AC443" s="12"/>
      <c r="AD443" s="12"/>
      <c r="AE443" s="12"/>
      <c r="AF443" s="12"/>
      <c r="AG443" s="6"/>
      <c r="AH443" s="81">
        <f t="shared" si="14"/>
        <v>21.6</v>
      </c>
      <c r="AI443" s="81">
        <f t="shared" si="15"/>
        <v>54.166666666666664</v>
      </c>
      <c r="AJ443" s="78">
        <v>97.746670774708093</v>
      </c>
      <c r="AK443" s="6"/>
      <c r="AL443" s="81" t="str" cm="1">
        <f t="array" aca="1" ref="AL443" ca="1">IF(INDIRECT(ADDRESS(3+AM443,2,,,"var"))&lt;&gt;"Name of powder",INDIRECT(ADDRESS(3+AM443,2,,,"var")),NULL)</f>
        <v>AlMgty80</v>
      </c>
      <c r="AM443" s="81">
        <v>20</v>
      </c>
      <c r="AN443" s="12">
        <v>0</v>
      </c>
      <c r="AO443" s="61" cm="1">
        <f t="array" aca="1" ref="AO443" ca="1">IF(INDIRECT(ADDRESS(3+$AM443,3,,,"var"))&lt;&gt;"&lt;=&gt;",INDIRECT(ADDRESS(3+$AM443,3,,,"var")),NULL)</f>
        <v>0</v>
      </c>
      <c r="AP443" s="61" cm="1">
        <f t="array" aca="1" ref="AP443" ca="1">IF(INDIRECT(ADDRESS(3+$AM443,4,,,"var"))&lt;&gt;"Si",INDIRECT(ADDRESS(3+$AM443,4,,,"var")),NULL)</f>
        <v>0.05</v>
      </c>
      <c r="AQ443" s="61" cm="1">
        <f t="array" aca="1" ref="AQ443" ca="1">IF(INDIRECT(ADDRESS(3+$AM443,5,,,"var"))&lt;&gt;"&lt;=&gt;",INDIRECT(ADDRESS(3+$AM443,5,,,"var")),NULL)</f>
        <v>0</v>
      </c>
      <c r="AR443" s="61" cm="1">
        <f t="array" aca="1" ref="AR443" ca="1">IF(INDIRECT(ADDRESS(3+$AM443,6,,,"var"))&lt;&gt;"Fe",INDIRECT(ADDRESS(3+$AM443,6,,,"var")),NULL)</f>
        <v>7.0000000000000007E-2</v>
      </c>
      <c r="AS443" s="61" cm="1">
        <f t="array" aca="1" ref="AS443" ca="1">IF(INDIRECT(ADDRESS(3+$AM443,7,,,"var"))&lt;&gt;"&lt;=&gt;",INDIRECT(ADDRESS(3+$AM443,7,,,"var")),NULL)</f>
        <v>0</v>
      </c>
      <c r="AT443" s="61" cm="1">
        <f t="array" aca="1" ref="AT443" ca="1">IF(INDIRECT(ADDRESS(3+$AM443,8,,,"var"))&lt;&gt;"Cu",INDIRECT(ADDRESS(3+$AM443,8,,,"var")),NULL)</f>
        <v>0.01</v>
      </c>
      <c r="AU443" s="61" cm="1">
        <f t="array" aca="1" ref="AU443" ca="1">IF(INDIRECT(ADDRESS(3+$AM443,9,,,"var"))&lt;&gt;"&lt;=&gt;",INDIRECT(ADDRESS(3+$AM443,9,,,"var")),NULL)</f>
        <v>0</v>
      </c>
      <c r="AV443" s="61" cm="1">
        <f t="array" aca="1" ref="AV443" ca="1">IF(INDIRECT(ADDRESS(3+$AM443,10,,,"var"))&lt;&gt;"Mn",INDIRECT(ADDRESS(3+$AM443,10,,,"var")),NULL)</f>
        <v>0.01</v>
      </c>
      <c r="AW443" s="61" cm="1">
        <f t="array" aca="1" ref="AW443" ca="1">IF(INDIRECT(ADDRESS(3+$AM443,11,,,"var"))&lt;&gt;"&lt;=&gt;",INDIRECT(ADDRESS(3+$AM443,11,,,"var")),NULL)</f>
        <v>0</v>
      </c>
      <c r="AX443" s="61" cm="1">
        <f t="array" aca="1" ref="AX443" ca="1">IF(INDIRECT(ADDRESS(3+$AM443,12,,,"var"))&lt;&gt;"Mg",INDIRECT(ADDRESS(3+$AM443,12,,,"var")),NULL)</f>
        <v>11</v>
      </c>
      <c r="AY443" s="61" cm="1">
        <f t="array" aca="1" ref="AY443" ca="1">IF(INDIRECT(ADDRESS(3+$AM443,13,,,"var"))&lt;&gt;"&lt;=&gt;",INDIRECT(ADDRESS(3+$AM443,13,,,"var")),NULL)</f>
        <v>0</v>
      </c>
      <c r="AZ443" s="61" cm="1">
        <f t="array" aca="1" ref="AZ443" ca="1">IF(INDIRECT(ADDRESS(3+$AM443,14,,,"var"))&lt;&gt;"Be",INDIRECT(ADDRESS(3+$AM443,14,,,"var")),NULL)</f>
        <v>1.35E-2</v>
      </c>
      <c r="BA443" s="61" t="str" cm="1">
        <f t="array" aca="1" ref="BA443" ca="1">IF(INDIRECT(ADDRESS(3+$AM443,15,,,"var"))&lt;&gt;"&lt;=&gt;",INDIRECT(ADDRESS(3+$AM443,15,,,"var")),NULL)</f>
        <v>&lt;</v>
      </c>
      <c r="BB443" s="61" cm="1">
        <f t="array" aca="1" ref="BB443" ca="1">IF(INDIRECT(ADDRESS(3+$AM443,16,,,"var"))&lt;&gt;"Zn",INDIRECT(ADDRESS(3+$AM443,16,,,"var")),NULL)</f>
        <v>0.01</v>
      </c>
      <c r="BC443" s="61" cm="1">
        <f t="array" aca="1" ref="BC443" ca="1">IF(INDIRECT(ADDRESS(3+$AM443,17,,,"var"))&lt;&gt;"&lt;=&gt;",INDIRECT(ADDRESS(3+$AM443,17,,,"var")),NULL)</f>
        <v>0</v>
      </c>
      <c r="BD443" s="61" cm="1">
        <f t="array" aca="1" ref="BD443" ca="1">IF(INDIRECT(ADDRESS(3+$AM443,18,,,"var"))&lt;&gt;"Ti",INDIRECT(ADDRESS(3+$AM443,18,,,"var")),NULL)</f>
        <v>0.09</v>
      </c>
      <c r="BE443" s="64" cm="1">
        <f t="array" aca="1" ref="BE443" ca="1">IF(INDIRECT(ADDRESS(3+$AM443,19,,,"var"))&lt;&gt;"D10",INDIRECT(ADDRESS(3+$AM443,19,,,"var")),NULL)</f>
        <v>28.5</v>
      </c>
      <c r="BF443" s="64" cm="1">
        <f t="array" aca="1" ref="BF443" ca="1">IF(INDIRECT(ADDRESS(3+$AM443,20,,,"var"))&lt;&gt;"D50",INDIRECT(ADDRESS(3+$AM443,20,,,"var")),NULL)</f>
        <v>46.3</v>
      </c>
      <c r="BG443" s="64" cm="1">
        <f t="array" aca="1" ref="BG443" ca="1">IF(INDIRECT(ADDRESS(3+$AM443,21,,,"var"))&lt;&gt;"D90",INDIRECT(ADDRESS(3+$AM443,21,,,"var")),NULL)</f>
        <v>74</v>
      </c>
      <c r="BH443" s="64" cm="1">
        <f t="array" aca="1" ref="BH443" ca="1">IF(INDIRECT(ADDRESS(3+$AM443,22,,,"var"))&lt;&gt;"Carney Funnel (s/50g)",INDIRECT(ADDRESS(3+$AM443,22,,,"var")),NULL)</f>
        <v>16</v>
      </c>
      <c r="BI443" s="64" cm="1">
        <f t="array" aca="1" ref="BI443" ca="1">IF(INDIRECT(ADDRESS(3+$AM443,23,,,"var"))&lt;&gt;"Schuttdichte",INDIRECT(ADDRESS(3+$AM443,23,,,"var")),NULL)</f>
        <v>1.22</v>
      </c>
      <c r="BJ443" s="64" cm="1">
        <f t="array" aca="1" ref="BJ443" ca="1">IF(INDIRECT(ADDRESS(3+$AM443,24,,,"var"))&lt;&gt;"Klopfdichte",INDIRECT(ADDRESS(3+$AM443,24,,,"var")),NULL)</f>
        <v>1.54</v>
      </c>
      <c r="BK443" s="81" t="s">
        <v>108</v>
      </c>
      <c r="BM443" s="81"/>
      <c r="BO443"/>
    </row>
    <row r="444" spans="1:67">
      <c r="A444" s="6">
        <v>6</v>
      </c>
      <c r="B444" s="81">
        <v>35</v>
      </c>
      <c r="C444" s="81" t="str">
        <f>var!Z$3</f>
        <v>Concept Laser m2</v>
      </c>
      <c r="D444" s="81" t="str">
        <f>var!AG$3</f>
        <v>Concept Laser parameter dev.</v>
      </c>
      <c r="E444" s="6">
        <v>325</v>
      </c>
      <c r="F444" s="6">
        <v>1000</v>
      </c>
      <c r="G444" s="6">
        <v>60</v>
      </c>
      <c r="H444" s="6">
        <v>0.1</v>
      </c>
      <c r="I444" s="81"/>
      <c r="J444" s="81" t="str">
        <f>var!AD$3</f>
        <v xml:space="preserve">Tensile bars </v>
      </c>
      <c r="K444" s="35"/>
      <c r="L444" s="81">
        <f>var!AA$3</f>
        <v>90</v>
      </c>
      <c r="M444" s="81" t="str">
        <f>var!AF$2</f>
        <v>Stripes</v>
      </c>
      <c r="N444" s="6">
        <v>325</v>
      </c>
      <c r="O444" s="6">
        <v>1000</v>
      </c>
      <c r="P444" s="12"/>
      <c r="Q444" s="6">
        <v>0.1</v>
      </c>
      <c r="R444" s="6">
        <v>130</v>
      </c>
      <c r="S444" s="6">
        <v>5</v>
      </c>
      <c r="T444" s="6">
        <v>1</v>
      </c>
      <c r="U444" s="6">
        <v>79</v>
      </c>
      <c r="V444" s="6">
        <v>0.1</v>
      </c>
      <c r="W444" s="6">
        <v>80</v>
      </c>
      <c r="X444" s="6">
        <v>0.09</v>
      </c>
      <c r="Y444" s="12"/>
      <c r="Z444" s="12"/>
      <c r="AA444" s="12"/>
      <c r="AB444" s="12"/>
      <c r="AC444" s="12"/>
      <c r="AD444" s="12"/>
      <c r="AE444" s="12"/>
      <c r="AF444" s="12"/>
      <c r="AG444" s="6"/>
      <c r="AH444" s="81">
        <f t="shared" si="14"/>
        <v>21.6</v>
      </c>
      <c r="AI444" s="23">
        <f t="shared" si="15"/>
        <v>54.166666666666664</v>
      </c>
      <c r="AJ444" s="78">
        <v>97.239837906349905</v>
      </c>
      <c r="AK444" s="6"/>
      <c r="AL444" s="81" t="str" cm="1">
        <f t="array" aca="1" ref="AL444" ca="1">IF(INDIRECT(ADDRESS(3+AM444,2,,,"var"))&lt;&gt;"Name of powder",INDIRECT(ADDRESS(3+AM444,2,,,"var")),NULL)</f>
        <v>AlMgty80</v>
      </c>
      <c r="AM444" s="81">
        <v>20</v>
      </c>
      <c r="AN444" s="12">
        <v>0</v>
      </c>
      <c r="AO444" s="61" cm="1">
        <f t="array" aca="1" ref="AO444" ca="1">IF(INDIRECT(ADDRESS(3+$AM444,3,,,"var"))&lt;&gt;"&lt;=&gt;",INDIRECT(ADDRESS(3+$AM444,3,,,"var")),NULL)</f>
        <v>0</v>
      </c>
      <c r="AP444" s="61" cm="1">
        <f t="array" aca="1" ref="AP444" ca="1">IF(INDIRECT(ADDRESS(3+$AM444,4,,,"var"))&lt;&gt;"Si",INDIRECT(ADDRESS(3+$AM444,4,,,"var")),NULL)</f>
        <v>0.05</v>
      </c>
      <c r="AQ444" s="61" cm="1">
        <f t="array" aca="1" ref="AQ444" ca="1">IF(INDIRECT(ADDRESS(3+$AM444,5,,,"var"))&lt;&gt;"&lt;=&gt;",INDIRECT(ADDRESS(3+$AM444,5,,,"var")),NULL)</f>
        <v>0</v>
      </c>
      <c r="AR444" s="61" cm="1">
        <f t="array" aca="1" ref="AR444" ca="1">IF(INDIRECT(ADDRESS(3+$AM444,6,,,"var"))&lt;&gt;"Fe",INDIRECT(ADDRESS(3+$AM444,6,,,"var")),NULL)</f>
        <v>7.0000000000000007E-2</v>
      </c>
      <c r="AS444" s="61" cm="1">
        <f t="array" aca="1" ref="AS444" ca="1">IF(INDIRECT(ADDRESS(3+$AM444,7,,,"var"))&lt;&gt;"&lt;=&gt;",INDIRECT(ADDRESS(3+$AM444,7,,,"var")),NULL)</f>
        <v>0</v>
      </c>
      <c r="AT444" s="61" cm="1">
        <f t="array" aca="1" ref="AT444" ca="1">IF(INDIRECT(ADDRESS(3+$AM444,8,,,"var"))&lt;&gt;"Cu",INDIRECT(ADDRESS(3+$AM444,8,,,"var")),NULL)</f>
        <v>0.01</v>
      </c>
      <c r="AU444" s="61" cm="1">
        <f t="array" aca="1" ref="AU444" ca="1">IF(INDIRECT(ADDRESS(3+$AM444,9,,,"var"))&lt;&gt;"&lt;=&gt;",INDIRECT(ADDRESS(3+$AM444,9,,,"var")),NULL)</f>
        <v>0</v>
      </c>
      <c r="AV444" s="61" cm="1">
        <f t="array" aca="1" ref="AV444" ca="1">IF(INDIRECT(ADDRESS(3+$AM444,10,,,"var"))&lt;&gt;"Mn",INDIRECT(ADDRESS(3+$AM444,10,,,"var")),NULL)</f>
        <v>0.01</v>
      </c>
      <c r="AW444" s="61" cm="1">
        <f t="array" aca="1" ref="AW444" ca="1">IF(INDIRECT(ADDRESS(3+$AM444,11,,,"var"))&lt;&gt;"&lt;=&gt;",INDIRECT(ADDRESS(3+$AM444,11,,,"var")),NULL)</f>
        <v>0</v>
      </c>
      <c r="AX444" s="61" cm="1">
        <f t="array" aca="1" ref="AX444" ca="1">IF(INDIRECT(ADDRESS(3+$AM444,12,,,"var"))&lt;&gt;"Mg",INDIRECT(ADDRESS(3+$AM444,12,,,"var")),NULL)</f>
        <v>11</v>
      </c>
      <c r="AY444" s="61" cm="1">
        <f t="array" aca="1" ref="AY444" ca="1">IF(INDIRECT(ADDRESS(3+$AM444,13,,,"var"))&lt;&gt;"&lt;=&gt;",INDIRECT(ADDRESS(3+$AM444,13,,,"var")),NULL)</f>
        <v>0</v>
      </c>
      <c r="AZ444" s="61" cm="1">
        <f t="array" aca="1" ref="AZ444" ca="1">IF(INDIRECT(ADDRESS(3+$AM444,14,,,"var"))&lt;&gt;"Be",INDIRECT(ADDRESS(3+$AM444,14,,,"var")),NULL)</f>
        <v>1.35E-2</v>
      </c>
      <c r="BA444" s="61" t="str" cm="1">
        <f t="array" aca="1" ref="BA444" ca="1">IF(INDIRECT(ADDRESS(3+$AM444,15,,,"var"))&lt;&gt;"&lt;=&gt;",INDIRECT(ADDRESS(3+$AM444,15,,,"var")),NULL)</f>
        <v>&lt;</v>
      </c>
      <c r="BB444" s="61" cm="1">
        <f t="array" aca="1" ref="BB444" ca="1">IF(INDIRECT(ADDRESS(3+$AM444,16,,,"var"))&lt;&gt;"Zn",INDIRECT(ADDRESS(3+$AM444,16,,,"var")),NULL)</f>
        <v>0.01</v>
      </c>
      <c r="BC444" s="61" cm="1">
        <f t="array" aca="1" ref="BC444" ca="1">IF(INDIRECT(ADDRESS(3+$AM444,17,,,"var"))&lt;&gt;"&lt;=&gt;",INDIRECT(ADDRESS(3+$AM444,17,,,"var")),NULL)</f>
        <v>0</v>
      </c>
      <c r="BD444" s="61" cm="1">
        <f t="array" aca="1" ref="BD444" ca="1">IF(INDIRECT(ADDRESS(3+$AM444,18,,,"var"))&lt;&gt;"Ti",INDIRECT(ADDRESS(3+$AM444,18,,,"var")),NULL)</f>
        <v>0.09</v>
      </c>
      <c r="BE444" s="64" cm="1">
        <f t="array" aca="1" ref="BE444" ca="1">IF(INDIRECT(ADDRESS(3+$AM444,19,,,"var"))&lt;&gt;"D10",INDIRECT(ADDRESS(3+$AM444,19,,,"var")),NULL)</f>
        <v>28.5</v>
      </c>
      <c r="BF444" s="64" cm="1">
        <f t="array" aca="1" ref="BF444" ca="1">IF(INDIRECT(ADDRESS(3+$AM444,20,,,"var"))&lt;&gt;"D50",INDIRECT(ADDRESS(3+$AM444,20,,,"var")),NULL)</f>
        <v>46.3</v>
      </c>
      <c r="BG444" s="64" cm="1">
        <f t="array" aca="1" ref="BG444" ca="1">IF(INDIRECT(ADDRESS(3+$AM444,21,,,"var"))&lt;&gt;"D90",INDIRECT(ADDRESS(3+$AM444,21,,,"var")),NULL)</f>
        <v>74</v>
      </c>
      <c r="BH444" s="64" cm="1">
        <f t="array" aca="1" ref="BH444" ca="1">IF(INDIRECT(ADDRESS(3+$AM444,22,,,"var"))&lt;&gt;"Carney Funnel (s/50g)",INDIRECT(ADDRESS(3+$AM444,22,,,"var")),NULL)</f>
        <v>16</v>
      </c>
      <c r="BI444" s="64" cm="1">
        <f t="array" aca="1" ref="BI444" ca="1">IF(INDIRECT(ADDRESS(3+$AM444,23,,,"var"))&lt;&gt;"Schuttdichte",INDIRECT(ADDRESS(3+$AM444,23,,,"var")),NULL)</f>
        <v>1.22</v>
      </c>
      <c r="BJ444" s="64" cm="1">
        <f t="array" aca="1" ref="BJ444" ca="1">IF(INDIRECT(ADDRESS(3+$AM444,24,,,"var"))&lt;&gt;"Klopfdichte",INDIRECT(ADDRESS(3+$AM444,24,,,"var")),NULL)</f>
        <v>1.54</v>
      </c>
      <c r="BK444" s="81" t="s">
        <v>108</v>
      </c>
      <c r="BM444" s="81"/>
      <c r="BO444"/>
    </row>
    <row r="445" spans="1:67">
      <c r="A445" s="6">
        <v>6</v>
      </c>
      <c r="B445" s="81">
        <v>36</v>
      </c>
      <c r="C445" s="81" t="str">
        <f>var!Z$3</f>
        <v>Concept Laser m2</v>
      </c>
      <c r="D445" s="81" t="str">
        <f>var!AG$3</f>
        <v>Concept Laser parameter dev.</v>
      </c>
      <c r="E445" s="6">
        <v>325</v>
      </c>
      <c r="F445" s="6">
        <v>1000</v>
      </c>
      <c r="G445" s="6">
        <v>60</v>
      </c>
      <c r="H445" s="6">
        <v>0.1</v>
      </c>
      <c r="I445" s="81"/>
      <c r="J445" s="81" t="str">
        <f>var!AD$3</f>
        <v xml:space="preserve">Tensile bars </v>
      </c>
      <c r="K445" s="35"/>
      <c r="L445" s="81">
        <f>var!AA$3</f>
        <v>90</v>
      </c>
      <c r="M445" s="81" t="str">
        <f>var!AF$2</f>
        <v>Stripes</v>
      </c>
      <c r="N445" s="6">
        <v>325</v>
      </c>
      <c r="O445" s="6">
        <v>1000</v>
      </c>
      <c r="P445" s="12"/>
      <c r="Q445" s="6">
        <v>0.1</v>
      </c>
      <c r="R445" s="6">
        <v>130</v>
      </c>
      <c r="S445" s="6">
        <v>5</v>
      </c>
      <c r="T445" s="6">
        <v>1</v>
      </c>
      <c r="U445" s="6">
        <v>79</v>
      </c>
      <c r="V445" s="6">
        <v>0.1</v>
      </c>
      <c r="W445" s="6">
        <v>80</v>
      </c>
      <c r="X445" s="6">
        <v>0.09</v>
      </c>
      <c r="Y445" s="12"/>
      <c r="Z445" s="12"/>
      <c r="AA445" s="12"/>
      <c r="AB445" s="12"/>
      <c r="AC445" s="12"/>
      <c r="AD445" s="12"/>
      <c r="AE445" s="12"/>
      <c r="AF445" s="12"/>
      <c r="AG445" s="6"/>
      <c r="AH445" s="81">
        <f t="shared" si="14"/>
        <v>21.6</v>
      </c>
      <c r="AI445" s="23">
        <f t="shared" si="15"/>
        <v>54.166666666666664</v>
      </c>
      <c r="AJ445" s="78"/>
      <c r="AK445" s="6"/>
      <c r="AL445" s="81" t="str" cm="1">
        <f t="array" aca="1" ref="AL445" ca="1">IF(INDIRECT(ADDRESS(3+AM445,2,,,"var"))&lt;&gt;"Name of powder",INDIRECT(ADDRESS(3+AM445,2,,,"var")),NULL)</f>
        <v>AlMgty80</v>
      </c>
      <c r="AM445" s="81">
        <v>20</v>
      </c>
      <c r="AN445" s="12">
        <v>0</v>
      </c>
      <c r="AO445" s="61" cm="1">
        <f t="array" aca="1" ref="AO445" ca="1">IF(INDIRECT(ADDRESS(3+$AM445,3,,,"var"))&lt;&gt;"&lt;=&gt;",INDIRECT(ADDRESS(3+$AM445,3,,,"var")),NULL)</f>
        <v>0</v>
      </c>
      <c r="AP445" s="61" cm="1">
        <f t="array" aca="1" ref="AP445" ca="1">IF(INDIRECT(ADDRESS(3+$AM445,4,,,"var"))&lt;&gt;"Si",INDIRECT(ADDRESS(3+$AM445,4,,,"var")),NULL)</f>
        <v>0.05</v>
      </c>
      <c r="AQ445" s="61" cm="1">
        <f t="array" aca="1" ref="AQ445" ca="1">IF(INDIRECT(ADDRESS(3+$AM445,5,,,"var"))&lt;&gt;"&lt;=&gt;",INDIRECT(ADDRESS(3+$AM445,5,,,"var")),NULL)</f>
        <v>0</v>
      </c>
      <c r="AR445" s="61" cm="1">
        <f t="array" aca="1" ref="AR445" ca="1">IF(INDIRECT(ADDRESS(3+$AM445,6,,,"var"))&lt;&gt;"Fe",INDIRECT(ADDRESS(3+$AM445,6,,,"var")),NULL)</f>
        <v>7.0000000000000007E-2</v>
      </c>
      <c r="AS445" s="61" cm="1">
        <f t="array" aca="1" ref="AS445" ca="1">IF(INDIRECT(ADDRESS(3+$AM445,7,,,"var"))&lt;&gt;"&lt;=&gt;",INDIRECT(ADDRESS(3+$AM445,7,,,"var")),NULL)</f>
        <v>0</v>
      </c>
      <c r="AT445" s="61" cm="1">
        <f t="array" aca="1" ref="AT445" ca="1">IF(INDIRECT(ADDRESS(3+$AM445,8,,,"var"))&lt;&gt;"Cu",INDIRECT(ADDRESS(3+$AM445,8,,,"var")),NULL)</f>
        <v>0.01</v>
      </c>
      <c r="AU445" s="61" cm="1">
        <f t="array" aca="1" ref="AU445" ca="1">IF(INDIRECT(ADDRESS(3+$AM445,9,,,"var"))&lt;&gt;"&lt;=&gt;",INDIRECT(ADDRESS(3+$AM445,9,,,"var")),NULL)</f>
        <v>0</v>
      </c>
      <c r="AV445" s="61" cm="1">
        <f t="array" aca="1" ref="AV445" ca="1">IF(INDIRECT(ADDRESS(3+$AM445,10,,,"var"))&lt;&gt;"Mn",INDIRECT(ADDRESS(3+$AM445,10,,,"var")),NULL)</f>
        <v>0.01</v>
      </c>
      <c r="AW445" s="61" cm="1">
        <f t="array" aca="1" ref="AW445" ca="1">IF(INDIRECT(ADDRESS(3+$AM445,11,,,"var"))&lt;&gt;"&lt;=&gt;",INDIRECT(ADDRESS(3+$AM445,11,,,"var")),NULL)</f>
        <v>0</v>
      </c>
      <c r="AX445" s="61" cm="1">
        <f t="array" aca="1" ref="AX445" ca="1">IF(INDIRECT(ADDRESS(3+$AM445,12,,,"var"))&lt;&gt;"Mg",INDIRECT(ADDRESS(3+$AM445,12,,,"var")),NULL)</f>
        <v>11</v>
      </c>
      <c r="AY445" s="61" cm="1">
        <f t="array" aca="1" ref="AY445" ca="1">IF(INDIRECT(ADDRESS(3+$AM445,13,,,"var"))&lt;&gt;"&lt;=&gt;",INDIRECT(ADDRESS(3+$AM445,13,,,"var")),NULL)</f>
        <v>0</v>
      </c>
      <c r="AZ445" s="61" cm="1">
        <f t="array" aca="1" ref="AZ445" ca="1">IF(INDIRECT(ADDRESS(3+$AM445,14,,,"var"))&lt;&gt;"Be",INDIRECT(ADDRESS(3+$AM445,14,,,"var")),NULL)</f>
        <v>1.35E-2</v>
      </c>
      <c r="BA445" s="61" t="str" cm="1">
        <f t="array" aca="1" ref="BA445" ca="1">IF(INDIRECT(ADDRESS(3+$AM445,15,,,"var"))&lt;&gt;"&lt;=&gt;",INDIRECT(ADDRESS(3+$AM445,15,,,"var")),NULL)</f>
        <v>&lt;</v>
      </c>
      <c r="BB445" s="61" cm="1">
        <f t="array" aca="1" ref="BB445" ca="1">IF(INDIRECT(ADDRESS(3+$AM445,16,,,"var"))&lt;&gt;"Zn",INDIRECT(ADDRESS(3+$AM445,16,,,"var")),NULL)</f>
        <v>0.01</v>
      </c>
      <c r="BC445" s="61" cm="1">
        <f t="array" aca="1" ref="BC445" ca="1">IF(INDIRECT(ADDRESS(3+$AM445,17,,,"var"))&lt;&gt;"&lt;=&gt;",INDIRECT(ADDRESS(3+$AM445,17,,,"var")),NULL)</f>
        <v>0</v>
      </c>
      <c r="BD445" s="61" cm="1">
        <f t="array" aca="1" ref="BD445" ca="1">IF(INDIRECT(ADDRESS(3+$AM445,18,,,"var"))&lt;&gt;"Ti",INDIRECT(ADDRESS(3+$AM445,18,,,"var")),NULL)</f>
        <v>0.09</v>
      </c>
      <c r="BE445" s="64" cm="1">
        <f t="array" aca="1" ref="BE445" ca="1">IF(INDIRECT(ADDRESS(3+$AM445,19,,,"var"))&lt;&gt;"D10",INDIRECT(ADDRESS(3+$AM445,19,,,"var")),NULL)</f>
        <v>28.5</v>
      </c>
      <c r="BF445" s="64" cm="1">
        <f t="array" aca="1" ref="BF445" ca="1">IF(INDIRECT(ADDRESS(3+$AM445,20,,,"var"))&lt;&gt;"D50",INDIRECT(ADDRESS(3+$AM445,20,,,"var")),NULL)</f>
        <v>46.3</v>
      </c>
      <c r="BG445" s="64" cm="1">
        <f t="array" aca="1" ref="BG445" ca="1">IF(INDIRECT(ADDRESS(3+$AM445,21,,,"var"))&lt;&gt;"D90",INDIRECT(ADDRESS(3+$AM445,21,,,"var")),NULL)</f>
        <v>74</v>
      </c>
      <c r="BH445" s="64" cm="1">
        <f t="array" aca="1" ref="BH445" ca="1">IF(INDIRECT(ADDRESS(3+$AM445,22,,,"var"))&lt;&gt;"Carney Funnel (s/50g)",INDIRECT(ADDRESS(3+$AM445,22,,,"var")),NULL)</f>
        <v>16</v>
      </c>
      <c r="BI445" s="64" cm="1">
        <f t="array" aca="1" ref="BI445" ca="1">IF(INDIRECT(ADDRESS(3+$AM445,23,,,"var"))&lt;&gt;"Schuttdichte",INDIRECT(ADDRESS(3+$AM445,23,,,"var")),NULL)</f>
        <v>1.22</v>
      </c>
      <c r="BJ445" s="64" cm="1">
        <f t="array" aca="1" ref="BJ445" ca="1">IF(INDIRECT(ADDRESS(3+$AM445,24,,,"var"))&lt;&gt;"Klopfdichte",INDIRECT(ADDRESS(3+$AM445,24,,,"var")),NULL)</f>
        <v>1.54</v>
      </c>
      <c r="BK445" s="81" t="s">
        <v>108</v>
      </c>
      <c r="BM445" s="81"/>
      <c r="BO445"/>
    </row>
    <row r="446" spans="1:67">
      <c r="A446" s="6">
        <v>6</v>
      </c>
      <c r="B446" s="81">
        <v>37</v>
      </c>
      <c r="C446" s="81" t="str">
        <f>var!Z$3</f>
        <v>Concept Laser m2</v>
      </c>
      <c r="D446" s="81" t="str">
        <f>var!AG$3</f>
        <v>Concept Laser parameter dev.</v>
      </c>
      <c r="E446" s="6">
        <v>325</v>
      </c>
      <c r="F446" s="6">
        <v>1000</v>
      </c>
      <c r="G446" s="6">
        <v>60</v>
      </c>
      <c r="H446" s="6">
        <v>0.1</v>
      </c>
      <c r="I446" s="81"/>
      <c r="J446" s="81" t="str">
        <f>var!AD$3</f>
        <v xml:space="preserve">Tensile bars </v>
      </c>
      <c r="K446" s="35"/>
      <c r="L446" s="81">
        <f>var!AA$4</f>
        <v>0</v>
      </c>
      <c r="M446" s="81" t="str">
        <f>var!AF$2</f>
        <v>Stripes</v>
      </c>
      <c r="N446" s="6">
        <v>325</v>
      </c>
      <c r="O446" s="6">
        <v>1000</v>
      </c>
      <c r="P446" s="12"/>
      <c r="Q446" s="6">
        <v>0.1</v>
      </c>
      <c r="R446" s="6">
        <v>130</v>
      </c>
      <c r="S446" s="6">
        <v>5</v>
      </c>
      <c r="T446" s="6">
        <v>1</v>
      </c>
      <c r="U446" s="6">
        <v>79</v>
      </c>
      <c r="V446" s="6">
        <v>0.1</v>
      </c>
      <c r="W446" s="6">
        <v>80</v>
      </c>
      <c r="X446" s="6">
        <v>0.09</v>
      </c>
      <c r="Y446" s="12"/>
      <c r="Z446" s="12"/>
      <c r="AA446" s="12"/>
      <c r="AB446" s="12"/>
      <c r="AC446" s="12"/>
      <c r="AD446" s="12"/>
      <c r="AE446" s="12"/>
      <c r="AF446" s="12"/>
      <c r="AG446" s="6"/>
      <c r="AH446" s="81">
        <f t="shared" si="14"/>
        <v>21.6</v>
      </c>
      <c r="AI446" s="81">
        <f t="shared" si="15"/>
        <v>54.166666666666664</v>
      </c>
      <c r="AJ446" s="78">
        <v>97.828701147917201</v>
      </c>
      <c r="AK446" s="6"/>
      <c r="AL446" s="81" t="str" cm="1">
        <f t="array" aca="1" ref="AL446" ca="1">IF(INDIRECT(ADDRESS(3+AM446,2,,,"var"))&lt;&gt;"Name of powder",INDIRECT(ADDRESS(3+AM446,2,,,"var")),NULL)</f>
        <v>AlMgty80</v>
      </c>
      <c r="AM446" s="81">
        <v>20</v>
      </c>
      <c r="AN446" s="12">
        <v>0</v>
      </c>
      <c r="AO446" s="61" cm="1">
        <f t="array" aca="1" ref="AO446" ca="1">IF(INDIRECT(ADDRESS(3+$AM446,3,,,"var"))&lt;&gt;"&lt;=&gt;",INDIRECT(ADDRESS(3+$AM446,3,,,"var")),NULL)</f>
        <v>0</v>
      </c>
      <c r="AP446" s="61" cm="1">
        <f t="array" aca="1" ref="AP446" ca="1">IF(INDIRECT(ADDRESS(3+$AM446,4,,,"var"))&lt;&gt;"Si",INDIRECT(ADDRESS(3+$AM446,4,,,"var")),NULL)</f>
        <v>0.05</v>
      </c>
      <c r="AQ446" s="61" cm="1">
        <f t="array" aca="1" ref="AQ446" ca="1">IF(INDIRECT(ADDRESS(3+$AM446,5,,,"var"))&lt;&gt;"&lt;=&gt;",INDIRECT(ADDRESS(3+$AM446,5,,,"var")),NULL)</f>
        <v>0</v>
      </c>
      <c r="AR446" s="61" cm="1">
        <f t="array" aca="1" ref="AR446" ca="1">IF(INDIRECT(ADDRESS(3+$AM446,6,,,"var"))&lt;&gt;"Fe",INDIRECT(ADDRESS(3+$AM446,6,,,"var")),NULL)</f>
        <v>7.0000000000000007E-2</v>
      </c>
      <c r="AS446" s="61" cm="1">
        <f t="array" aca="1" ref="AS446" ca="1">IF(INDIRECT(ADDRESS(3+$AM446,7,,,"var"))&lt;&gt;"&lt;=&gt;",INDIRECT(ADDRESS(3+$AM446,7,,,"var")),NULL)</f>
        <v>0</v>
      </c>
      <c r="AT446" s="61" cm="1">
        <f t="array" aca="1" ref="AT446" ca="1">IF(INDIRECT(ADDRESS(3+$AM446,8,,,"var"))&lt;&gt;"Cu",INDIRECT(ADDRESS(3+$AM446,8,,,"var")),NULL)</f>
        <v>0.01</v>
      </c>
      <c r="AU446" s="61" cm="1">
        <f t="array" aca="1" ref="AU446" ca="1">IF(INDIRECT(ADDRESS(3+$AM446,9,,,"var"))&lt;&gt;"&lt;=&gt;",INDIRECT(ADDRESS(3+$AM446,9,,,"var")),NULL)</f>
        <v>0</v>
      </c>
      <c r="AV446" s="61" cm="1">
        <f t="array" aca="1" ref="AV446" ca="1">IF(INDIRECT(ADDRESS(3+$AM446,10,,,"var"))&lt;&gt;"Mn",INDIRECT(ADDRESS(3+$AM446,10,,,"var")),NULL)</f>
        <v>0.01</v>
      </c>
      <c r="AW446" s="61" cm="1">
        <f t="array" aca="1" ref="AW446" ca="1">IF(INDIRECT(ADDRESS(3+$AM446,11,,,"var"))&lt;&gt;"&lt;=&gt;",INDIRECT(ADDRESS(3+$AM446,11,,,"var")),NULL)</f>
        <v>0</v>
      </c>
      <c r="AX446" s="61" cm="1">
        <f t="array" aca="1" ref="AX446" ca="1">IF(INDIRECT(ADDRESS(3+$AM446,12,,,"var"))&lt;&gt;"Mg",INDIRECT(ADDRESS(3+$AM446,12,,,"var")),NULL)</f>
        <v>11</v>
      </c>
      <c r="AY446" s="61" cm="1">
        <f t="array" aca="1" ref="AY446" ca="1">IF(INDIRECT(ADDRESS(3+$AM446,13,,,"var"))&lt;&gt;"&lt;=&gt;",INDIRECT(ADDRESS(3+$AM446,13,,,"var")),NULL)</f>
        <v>0</v>
      </c>
      <c r="AZ446" s="61" cm="1">
        <f t="array" aca="1" ref="AZ446" ca="1">IF(INDIRECT(ADDRESS(3+$AM446,14,,,"var"))&lt;&gt;"Be",INDIRECT(ADDRESS(3+$AM446,14,,,"var")),NULL)</f>
        <v>1.35E-2</v>
      </c>
      <c r="BA446" s="61" t="str" cm="1">
        <f t="array" aca="1" ref="BA446" ca="1">IF(INDIRECT(ADDRESS(3+$AM446,15,,,"var"))&lt;&gt;"&lt;=&gt;",INDIRECT(ADDRESS(3+$AM446,15,,,"var")),NULL)</f>
        <v>&lt;</v>
      </c>
      <c r="BB446" s="61" cm="1">
        <f t="array" aca="1" ref="BB446" ca="1">IF(INDIRECT(ADDRESS(3+$AM446,16,,,"var"))&lt;&gt;"Zn",INDIRECT(ADDRESS(3+$AM446,16,,,"var")),NULL)</f>
        <v>0.01</v>
      </c>
      <c r="BC446" s="61" cm="1">
        <f t="array" aca="1" ref="BC446" ca="1">IF(INDIRECT(ADDRESS(3+$AM446,17,,,"var"))&lt;&gt;"&lt;=&gt;",INDIRECT(ADDRESS(3+$AM446,17,,,"var")),NULL)</f>
        <v>0</v>
      </c>
      <c r="BD446" s="61" cm="1">
        <f t="array" aca="1" ref="BD446" ca="1">IF(INDIRECT(ADDRESS(3+$AM446,18,,,"var"))&lt;&gt;"Ti",INDIRECT(ADDRESS(3+$AM446,18,,,"var")),NULL)</f>
        <v>0.09</v>
      </c>
      <c r="BE446" s="64" cm="1">
        <f t="array" aca="1" ref="BE446" ca="1">IF(INDIRECT(ADDRESS(3+$AM446,19,,,"var"))&lt;&gt;"D10",INDIRECT(ADDRESS(3+$AM446,19,,,"var")),NULL)</f>
        <v>28.5</v>
      </c>
      <c r="BF446" s="64" cm="1">
        <f t="array" aca="1" ref="BF446" ca="1">IF(INDIRECT(ADDRESS(3+$AM446,20,,,"var"))&lt;&gt;"D50",INDIRECT(ADDRESS(3+$AM446,20,,,"var")),NULL)</f>
        <v>46.3</v>
      </c>
      <c r="BG446" s="64" cm="1">
        <f t="array" aca="1" ref="BG446" ca="1">IF(INDIRECT(ADDRESS(3+$AM446,21,,,"var"))&lt;&gt;"D90",INDIRECT(ADDRESS(3+$AM446,21,,,"var")),NULL)</f>
        <v>74</v>
      </c>
      <c r="BH446" s="64" cm="1">
        <f t="array" aca="1" ref="BH446" ca="1">IF(INDIRECT(ADDRESS(3+$AM446,22,,,"var"))&lt;&gt;"Carney Funnel (s/50g)",INDIRECT(ADDRESS(3+$AM446,22,,,"var")),NULL)</f>
        <v>16</v>
      </c>
      <c r="BI446" s="64" cm="1">
        <f t="array" aca="1" ref="BI446" ca="1">IF(INDIRECT(ADDRESS(3+$AM446,23,,,"var"))&lt;&gt;"Schuttdichte",INDIRECT(ADDRESS(3+$AM446,23,,,"var")),NULL)</f>
        <v>1.22</v>
      </c>
      <c r="BJ446" s="64" cm="1">
        <f t="array" aca="1" ref="BJ446" ca="1">IF(INDIRECT(ADDRESS(3+$AM446,24,,,"var"))&lt;&gt;"Klopfdichte",INDIRECT(ADDRESS(3+$AM446,24,,,"var")),NULL)</f>
        <v>1.54</v>
      </c>
      <c r="BK446" s="81" t="s">
        <v>108</v>
      </c>
      <c r="BM446" s="81"/>
      <c r="BO446"/>
    </row>
    <row r="447" spans="1:67">
      <c r="A447" s="6">
        <v>6</v>
      </c>
      <c r="B447" s="6">
        <v>38</v>
      </c>
      <c r="C447" s="81" t="str">
        <f>var!Z$3</f>
        <v>Concept Laser m2</v>
      </c>
      <c r="D447" s="81" t="str">
        <f>var!AG$3</f>
        <v>Concept Laser parameter dev.</v>
      </c>
      <c r="E447" s="6">
        <v>325</v>
      </c>
      <c r="F447" s="6">
        <v>1000</v>
      </c>
      <c r="G447" s="6">
        <v>60</v>
      </c>
      <c r="H447" s="6">
        <v>0.1</v>
      </c>
      <c r="I447" s="81"/>
      <c r="J447" s="81" t="str">
        <f>var!AD$3</f>
        <v xml:space="preserve">Tensile bars </v>
      </c>
      <c r="K447" s="35"/>
      <c r="L447" s="81">
        <f>var!AA$4</f>
        <v>0</v>
      </c>
      <c r="M447" s="81" t="str">
        <f>var!AF$2</f>
        <v>Stripes</v>
      </c>
      <c r="N447" s="6">
        <v>325</v>
      </c>
      <c r="O447" s="6">
        <v>1000</v>
      </c>
      <c r="P447" s="12"/>
      <c r="Q447" s="6">
        <v>0.1</v>
      </c>
      <c r="R447" s="6">
        <v>130</v>
      </c>
      <c r="S447" s="6">
        <v>5</v>
      </c>
      <c r="T447" s="6">
        <v>1</v>
      </c>
      <c r="U447" s="6">
        <v>79</v>
      </c>
      <c r="V447" s="6">
        <v>0.1</v>
      </c>
      <c r="W447" s="6">
        <v>80</v>
      </c>
      <c r="X447" s="6">
        <v>0.09</v>
      </c>
      <c r="Y447" s="12"/>
      <c r="Z447" s="12"/>
      <c r="AA447" s="12"/>
      <c r="AB447" s="12"/>
      <c r="AC447" s="12"/>
      <c r="AD447" s="12"/>
      <c r="AE447" s="12"/>
      <c r="AF447" s="12"/>
      <c r="AG447" s="6"/>
      <c r="AH447" s="81">
        <f t="shared" si="14"/>
        <v>21.6</v>
      </c>
      <c r="AI447" s="81">
        <f t="shared" si="15"/>
        <v>54.166666666666664</v>
      </c>
      <c r="AJ447" s="78">
        <v>97.841197462331493</v>
      </c>
      <c r="AK447" s="6"/>
      <c r="AL447" s="81" t="str" cm="1">
        <f t="array" aca="1" ref="AL447" ca="1">IF(INDIRECT(ADDRESS(3+AM447,2,,,"var"))&lt;&gt;"Name of powder",INDIRECT(ADDRESS(3+AM447,2,,,"var")),NULL)</f>
        <v>AlMgty80</v>
      </c>
      <c r="AM447" s="81">
        <v>20</v>
      </c>
      <c r="AN447" s="12">
        <v>0</v>
      </c>
      <c r="AO447" s="61" cm="1">
        <f t="array" aca="1" ref="AO447" ca="1">IF(INDIRECT(ADDRESS(3+$AM447,3,,,"var"))&lt;&gt;"&lt;=&gt;",INDIRECT(ADDRESS(3+$AM447,3,,,"var")),NULL)</f>
        <v>0</v>
      </c>
      <c r="AP447" s="61" cm="1">
        <f t="array" aca="1" ref="AP447" ca="1">IF(INDIRECT(ADDRESS(3+$AM447,4,,,"var"))&lt;&gt;"Si",INDIRECT(ADDRESS(3+$AM447,4,,,"var")),NULL)</f>
        <v>0.05</v>
      </c>
      <c r="AQ447" s="61" cm="1">
        <f t="array" aca="1" ref="AQ447" ca="1">IF(INDIRECT(ADDRESS(3+$AM447,5,,,"var"))&lt;&gt;"&lt;=&gt;",INDIRECT(ADDRESS(3+$AM447,5,,,"var")),NULL)</f>
        <v>0</v>
      </c>
      <c r="AR447" s="61" cm="1">
        <f t="array" aca="1" ref="AR447" ca="1">IF(INDIRECT(ADDRESS(3+$AM447,6,,,"var"))&lt;&gt;"Fe",INDIRECT(ADDRESS(3+$AM447,6,,,"var")),NULL)</f>
        <v>7.0000000000000007E-2</v>
      </c>
      <c r="AS447" s="61" cm="1">
        <f t="array" aca="1" ref="AS447" ca="1">IF(INDIRECT(ADDRESS(3+$AM447,7,,,"var"))&lt;&gt;"&lt;=&gt;",INDIRECT(ADDRESS(3+$AM447,7,,,"var")),NULL)</f>
        <v>0</v>
      </c>
      <c r="AT447" s="61" cm="1">
        <f t="array" aca="1" ref="AT447" ca="1">IF(INDIRECT(ADDRESS(3+$AM447,8,,,"var"))&lt;&gt;"Cu",INDIRECT(ADDRESS(3+$AM447,8,,,"var")),NULL)</f>
        <v>0.01</v>
      </c>
      <c r="AU447" s="61" cm="1">
        <f t="array" aca="1" ref="AU447" ca="1">IF(INDIRECT(ADDRESS(3+$AM447,9,,,"var"))&lt;&gt;"&lt;=&gt;",INDIRECT(ADDRESS(3+$AM447,9,,,"var")),NULL)</f>
        <v>0</v>
      </c>
      <c r="AV447" s="61" cm="1">
        <f t="array" aca="1" ref="AV447" ca="1">IF(INDIRECT(ADDRESS(3+$AM447,10,,,"var"))&lt;&gt;"Mn",INDIRECT(ADDRESS(3+$AM447,10,,,"var")),NULL)</f>
        <v>0.01</v>
      </c>
      <c r="AW447" s="61" cm="1">
        <f t="array" aca="1" ref="AW447" ca="1">IF(INDIRECT(ADDRESS(3+$AM447,11,,,"var"))&lt;&gt;"&lt;=&gt;",INDIRECT(ADDRESS(3+$AM447,11,,,"var")),NULL)</f>
        <v>0</v>
      </c>
      <c r="AX447" s="61" cm="1">
        <f t="array" aca="1" ref="AX447" ca="1">IF(INDIRECT(ADDRESS(3+$AM447,12,,,"var"))&lt;&gt;"Mg",INDIRECT(ADDRESS(3+$AM447,12,,,"var")),NULL)</f>
        <v>11</v>
      </c>
      <c r="AY447" s="61" cm="1">
        <f t="array" aca="1" ref="AY447" ca="1">IF(INDIRECT(ADDRESS(3+$AM447,13,,,"var"))&lt;&gt;"&lt;=&gt;",INDIRECT(ADDRESS(3+$AM447,13,,,"var")),NULL)</f>
        <v>0</v>
      </c>
      <c r="AZ447" s="61" cm="1">
        <f t="array" aca="1" ref="AZ447" ca="1">IF(INDIRECT(ADDRESS(3+$AM447,14,,,"var"))&lt;&gt;"Be",INDIRECT(ADDRESS(3+$AM447,14,,,"var")),NULL)</f>
        <v>1.35E-2</v>
      </c>
      <c r="BA447" s="61" t="str" cm="1">
        <f t="array" aca="1" ref="BA447" ca="1">IF(INDIRECT(ADDRESS(3+$AM447,15,,,"var"))&lt;&gt;"&lt;=&gt;",INDIRECT(ADDRESS(3+$AM447,15,,,"var")),NULL)</f>
        <v>&lt;</v>
      </c>
      <c r="BB447" s="61" cm="1">
        <f t="array" aca="1" ref="BB447" ca="1">IF(INDIRECT(ADDRESS(3+$AM447,16,,,"var"))&lt;&gt;"Zn",INDIRECT(ADDRESS(3+$AM447,16,,,"var")),NULL)</f>
        <v>0.01</v>
      </c>
      <c r="BC447" s="61" cm="1">
        <f t="array" aca="1" ref="BC447" ca="1">IF(INDIRECT(ADDRESS(3+$AM447,17,,,"var"))&lt;&gt;"&lt;=&gt;",INDIRECT(ADDRESS(3+$AM447,17,,,"var")),NULL)</f>
        <v>0</v>
      </c>
      <c r="BD447" s="61" cm="1">
        <f t="array" aca="1" ref="BD447" ca="1">IF(INDIRECT(ADDRESS(3+$AM447,18,,,"var"))&lt;&gt;"Ti",INDIRECT(ADDRESS(3+$AM447,18,,,"var")),NULL)</f>
        <v>0.09</v>
      </c>
      <c r="BE447" s="64" cm="1">
        <f t="array" aca="1" ref="BE447" ca="1">IF(INDIRECT(ADDRESS(3+$AM447,19,,,"var"))&lt;&gt;"D10",INDIRECT(ADDRESS(3+$AM447,19,,,"var")),NULL)</f>
        <v>28.5</v>
      </c>
      <c r="BF447" s="64" cm="1">
        <f t="array" aca="1" ref="BF447" ca="1">IF(INDIRECT(ADDRESS(3+$AM447,20,,,"var"))&lt;&gt;"D50",INDIRECT(ADDRESS(3+$AM447,20,,,"var")),NULL)</f>
        <v>46.3</v>
      </c>
      <c r="BG447" s="64" cm="1">
        <f t="array" aca="1" ref="BG447" ca="1">IF(INDIRECT(ADDRESS(3+$AM447,21,,,"var"))&lt;&gt;"D90",INDIRECT(ADDRESS(3+$AM447,21,,,"var")),NULL)</f>
        <v>74</v>
      </c>
      <c r="BH447" s="64" cm="1">
        <f t="array" aca="1" ref="BH447" ca="1">IF(INDIRECT(ADDRESS(3+$AM447,22,,,"var"))&lt;&gt;"Carney Funnel (s/50g)",INDIRECT(ADDRESS(3+$AM447,22,,,"var")),NULL)</f>
        <v>16</v>
      </c>
      <c r="BI447" s="64" cm="1">
        <f t="array" aca="1" ref="BI447" ca="1">IF(INDIRECT(ADDRESS(3+$AM447,23,,,"var"))&lt;&gt;"Schuttdichte",INDIRECT(ADDRESS(3+$AM447,23,,,"var")),NULL)</f>
        <v>1.22</v>
      </c>
      <c r="BJ447" s="64" cm="1">
        <f t="array" aca="1" ref="BJ447" ca="1">IF(INDIRECT(ADDRESS(3+$AM447,24,,,"var"))&lt;&gt;"Klopfdichte",INDIRECT(ADDRESS(3+$AM447,24,,,"var")),NULL)</f>
        <v>1.54</v>
      </c>
      <c r="BK447" s="81" t="s">
        <v>108</v>
      </c>
      <c r="BM447" s="81"/>
      <c r="BO447"/>
    </row>
    <row r="448" spans="1:67">
      <c r="A448" s="6">
        <v>6</v>
      </c>
      <c r="B448" s="6">
        <v>39</v>
      </c>
      <c r="C448" s="81" t="str">
        <f>var!Z$3</f>
        <v>Concept Laser m2</v>
      </c>
      <c r="D448" s="81" t="str">
        <f>var!AG$3</f>
        <v>Concept Laser parameter dev.</v>
      </c>
      <c r="E448" s="6">
        <v>325</v>
      </c>
      <c r="F448" s="6">
        <v>1000</v>
      </c>
      <c r="G448" s="6">
        <v>60</v>
      </c>
      <c r="H448" s="6">
        <v>0.1</v>
      </c>
      <c r="I448" s="81"/>
      <c r="J448" s="81" t="str">
        <f>var!AD$3</f>
        <v xml:space="preserve">Tensile bars </v>
      </c>
      <c r="K448" s="35"/>
      <c r="L448" s="81">
        <f>var!AA$4</f>
        <v>0</v>
      </c>
      <c r="M448" s="81" t="str">
        <f>var!AF$2</f>
        <v>Stripes</v>
      </c>
      <c r="N448" s="6">
        <v>325</v>
      </c>
      <c r="O448" s="6">
        <v>1000</v>
      </c>
      <c r="P448" s="12"/>
      <c r="Q448" s="6">
        <v>0.1</v>
      </c>
      <c r="R448" s="6">
        <v>130</v>
      </c>
      <c r="S448" s="6">
        <v>5</v>
      </c>
      <c r="T448" s="6">
        <v>1</v>
      </c>
      <c r="U448" s="6">
        <v>79</v>
      </c>
      <c r="V448" s="6">
        <v>0.1</v>
      </c>
      <c r="W448" s="6">
        <v>80</v>
      </c>
      <c r="X448" s="6">
        <v>0.09</v>
      </c>
      <c r="Y448" s="12"/>
      <c r="Z448" s="12"/>
      <c r="AA448" s="12"/>
      <c r="AB448" s="12"/>
      <c r="AC448" s="12"/>
      <c r="AD448" s="12"/>
      <c r="AE448" s="12"/>
      <c r="AF448" s="12"/>
      <c r="AG448" s="6"/>
      <c r="AH448" s="81">
        <f t="shared" si="14"/>
        <v>21.6</v>
      </c>
      <c r="AI448" s="23">
        <f t="shared" si="15"/>
        <v>54.166666666666664</v>
      </c>
      <c r="AJ448" s="78">
        <v>97.773510230740001</v>
      </c>
      <c r="AK448" s="6"/>
      <c r="AL448" s="81" t="str" cm="1">
        <f t="array" aca="1" ref="AL448" ca="1">IF(INDIRECT(ADDRESS(3+AM448,2,,,"var"))&lt;&gt;"Name of powder",INDIRECT(ADDRESS(3+AM448,2,,,"var")),NULL)</f>
        <v>AlMgty80</v>
      </c>
      <c r="AM448" s="81">
        <v>20</v>
      </c>
      <c r="AN448" s="12">
        <v>0</v>
      </c>
      <c r="AO448" s="61" cm="1">
        <f t="array" aca="1" ref="AO448" ca="1">IF(INDIRECT(ADDRESS(3+$AM448,3,,,"var"))&lt;&gt;"&lt;=&gt;",INDIRECT(ADDRESS(3+$AM448,3,,,"var")),NULL)</f>
        <v>0</v>
      </c>
      <c r="AP448" s="61" cm="1">
        <f t="array" aca="1" ref="AP448" ca="1">IF(INDIRECT(ADDRESS(3+$AM448,4,,,"var"))&lt;&gt;"Si",INDIRECT(ADDRESS(3+$AM448,4,,,"var")),NULL)</f>
        <v>0.05</v>
      </c>
      <c r="AQ448" s="61" cm="1">
        <f t="array" aca="1" ref="AQ448" ca="1">IF(INDIRECT(ADDRESS(3+$AM448,5,,,"var"))&lt;&gt;"&lt;=&gt;",INDIRECT(ADDRESS(3+$AM448,5,,,"var")),NULL)</f>
        <v>0</v>
      </c>
      <c r="AR448" s="61" cm="1">
        <f t="array" aca="1" ref="AR448" ca="1">IF(INDIRECT(ADDRESS(3+$AM448,6,,,"var"))&lt;&gt;"Fe",INDIRECT(ADDRESS(3+$AM448,6,,,"var")),NULL)</f>
        <v>7.0000000000000007E-2</v>
      </c>
      <c r="AS448" s="61" cm="1">
        <f t="array" aca="1" ref="AS448" ca="1">IF(INDIRECT(ADDRESS(3+$AM448,7,,,"var"))&lt;&gt;"&lt;=&gt;",INDIRECT(ADDRESS(3+$AM448,7,,,"var")),NULL)</f>
        <v>0</v>
      </c>
      <c r="AT448" s="61" cm="1">
        <f t="array" aca="1" ref="AT448" ca="1">IF(INDIRECT(ADDRESS(3+$AM448,8,,,"var"))&lt;&gt;"Cu",INDIRECT(ADDRESS(3+$AM448,8,,,"var")),NULL)</f>
        <v>0.01</v>
      </c>
      <c r="AU448" s="61" cm="1">
        <f t="array" aca="1" ref="AU448" ca="1">IF(INDIRECT(ADDRESS(3+$AM448,9,,,"var"))&lt;&gt;"&lt;=&gt;",INDIRECT(ADDRESS(3+$AM448,9,,,"var")),NULL)</f>
        <v>0</v>
      </c>
      <c r="AV448" s="61" cm="1">
        <f t="array" aca="1" ref="AV448" ca="1">IF(INDIRECT(ADDRESS(3+$AM448,10,,,"var"))&lt;&gt;"Mn",INDIRECT(ADDRESS(3+$AM448,10,,,"var")),NULL)</f>
        <v>0.01</v>
      </c>
      <c r="AW448" s="61" cm="1">
        <f t="array" aca="1" ref="AW448" ca="1">IF(INDIRECT(ADDRESS(3+$AM448,11,,,"var"))&lt;&gt;"&lt;=&gt;",INDIRECT(ADDRESS(3+$AM448,11,,,"var")),NULL)</f>
        <v>0</v>
      </c>
      <c r="AX448" s="61" cm="1">
        <f t="array" aca="1" ref="AX448" ca="1">IF(INDIRECT(ADDRESS(3+$AM448,12,,,"var"))&lt;&gt;"Mg",INDIRECT(ADDRESS(3+$AM448,12,,,"var")),NULL)</f>
        <v>11</v>
      </c>
      <c r="AY448" s="61" cm="1">
        <f t="array" aca="1" ref="AY448" ca="1">IF(INDIRECT(ADDRESS(3+$AM448,13,,,"var"))&lt;&gt;"&lt;=&gt;",INDIRECT(ADDRESS(3+$AM448,13,,,"var")),NULL)</f>
        <v>0</v>
      </c>
      <c r="AZ448" s="61" cm="1">
        <f t="array" aca="1" ref="AZ448" ca="1">IF(INDIRECT(ADDRESS(3+$AM448,14,,,"var"))&lt;&gt;"Be",INDIRECT(ADDRESS(3+$AM448,14,,,"var")),NULL)</f>
        <v>1.35E-2</v>
      </c>
      <c r="BA448" s="61" t="str" cm="1">
        <f t="array" aca="1" ref="BA448" ca="1">IF(INDIRECT(ADDRESS(3+$AM448,15,,,"var"))&lt;&gt;"&lt;=&gt;",INDIRECT(ADDRESS(3+$AM448,15,,,"var")),NULL)</f>
        <v>&lt;</v>
      </c>
      <c r="BB448" s="61" cm="1">
        <f t="array" aca="1" ref="BB448" ca="1">IF(INDIRECT(ADDRESS(3+$AM448,16,,,"var"))&lt;&gt;"Zn",INDIRECT(ADDRESS(3+$AM448,16,,,"var")),NULL)</f>
        <v>0.01</v>
      </c>
      <c r="BC448" s="61" cm="1">
        <f t="array" aca="1" ref="BC448" ca="1">IF(INDIRECT(ADDRESS(3+$AM448,17,,,"var"))&lt;&gt;"&lt;=&gt;",INDIRECT(ADDRESS(3+$AM448,17,,,"var")),NULL)</f>
        <v>0</v>
      </c>
      <c r="BD448" s="61" cm="1">
        <f t="array" aca="1" ref="BD448" ca="1">IF(INDIRECT(ADDRESS(3+$AM448,18,,,"var"))&lt;&gt;"Ti",INDIRECT(ADDRESS(3+$AM448,18,,,"var")),NULL)</f>
        <v>0.09</v>
      </c>
      <c r="BE448" s="64" cm="1">
        <f t="array" aca="1" ref="BE448" ca="1">IF(INDIRECT(ADDRESS(3+$AM448,19,,,"var"))&lt;&gt;"D10",INDIRECT(ADDRESS(3+$AM448,19,,,"var")),NULL)</f>
        <v>28.5</v>
      </c>
      <c r="BF448" s="64" cm="1">
        <f t="array" aca="1" ref="BF448" ca="1">IF(INDIRECT(ADDRESS(3+$AM448,20,,,"var"))&lt;&gt;"D50",INDIRECT(ADDRESS(3+$AM448,20,,,"var")),NULL)</f>
        <v>46.3</v>
      </c>
      <c r="BG448" s="64" cm="1">
        <f t="array" aca="1" ref="BG448" ca="1">IF(INDIRECT(ADDRESS(3+$AM448,21,,,"var"))&lt;&gt;"D90",INDIRECT(ADDRESS(3+$AM448,21,,,"var")),NULL)</f>
        <v>74</v>
      </c>
      <c r="BH448" s="64" cm="1">
        <f t="array" aca="1" ref="BH448" ca="1">IF(INDIRECT(ADDRESS(3+$AM448,22,,,"var"))&lt;&gt;"Carney Funnel (s/50g)",INDIRECT(ADDRESS(3+$AM448,22,,,"var")),NULL)</f>
        <v>16</v>
      </c>
      <c r="BI448" s="64" cm="1">
        <f t="array" aca="1" ref="BI448" ca="1">IF(INDIRECT(ADDRESS(3+$AM448,23,,,"var"))&lt;&gt;"Schuttdichte",INDIRECT(ADDRESS(3+$AM448,23,,,"var")),NULL)</f>
        <v>1.22</v>
      </c>
      <c r="BJ448" s="64" cm="1">
        <f t="array" aca="1" ref="BJ448" ca="1">IF(INDIRECT(ADDRESS(3+$AM448,24,,,"var"))&lt;&gt;"Klopfdichte",INDIRECT(ADDRESS(3+$AM448,24,,,"var")),NULL)</f>
        <v>1.54</v>
      </c>
      <c r="BK448" s="81" t="s">
        <v>108</v>
      </c>
      <c r="BM448" s="81"/>
      <c r="BO448"/>
    </row>
    <row r="449" spans="1:67">
      <c r="A449" s="6">
        <v>6</v>
      </c>
      <c r="B449" s="6">
        <v>40</v>
      </c>
      <c r="C449" s="81" t="str">
        <f>var!Z$3</f>
        <v>Concept Laser m2</v>
      </c>
      <c r="D449" s="81" t="str">
        <f>var!AG$3</f>
        <v>Concept Laser parameter dev.</v>
      </c>
      <c r="E449" s="6">
        <v>325</v>
      </c>
      <c r="F449" s="6">
        <v>1000</v>
      </c>
      <c r="G449" s="6">
        <v>60</v>
      </c>
      <c r="H449" s="6">
        <v>0.1</v>
      </c>
      <c r="I449" s="81"/>
      <c r="J449" s="81" t="str">
        <f>var!AD$3</f>
        <v xml:space="preserve">Tensile bars </v>
      </c>
      <c r="K449" s="35"/>
      <c r="L449" s="81">
        <f>var!AA$4</f>
        <v>0</v>
      </c>
      <c r="M449" s="28" t="str">
        <f>var!AF$2</f>
        <v>Stripes</v>
      </c>
      <c r="N449" s="6">
        <v>325</v>
      </c>
      <c r="O449" s="6">
        <v>1000</v>
      </c>
      <c r="P449" s="12"/>
      <c r="Q449" s="6">
        <v>0.1</v>
      </c>
      <c r="R449" s="6">
        <v>130</v>
      </c>
      <c r="S449" s="6">
        <v>5</v>
      </c>
      <c r="T449" s="6">
        <v>1</v>
      </c>
      <c r="U449" s="6">
        <v>79</v>
      </c>
      <c r="V449" s="6">
        <v>0.1</v>
      </c>
      <c r="W449" s="6">
        <v>80</v>
      </c>
      <c r="X449" s="6">
        <v>0.09</v>
      </c>
      <c r="Y449" s="12"/>
      <c r="Z449" s="12"/>
      <c r="AA449" s="12"/>
      <c r="AB449" s="12"/>
      <c r="AC449" s="12"/>
      <c r="AD449" s="12"/>
      <c r="AE449" s="12"/>
      <c r="AF449" s="12"/>
      <c r="AG449" s="6"/>
      <c r="AH449" s="23">
        <f t="shared" si="14"/>
        <v>21.6</v>
      </c>
      <c r="AI449" s="23">
        <f t="shared" si="15"/>
        <v>54.166666666666664</v>
      </c>
      <c r="AJ449" s="78">
        <v>99.142644331176697</v>
      </c>
      <c r="AK449" s="6"/>
      <c r="AL449" s="28" t="str" cm="1">
        <f t="array" aca="1" ref="AL449" ca="1">IF(INDIRECT(ADDRESS(3+AM449,2,,,"var"))&lt;&gt;"Name of powder",INDIRECT(ADDRESS(3+AM449,2,,,"var")),NULL)</f>
        <v>AlMgty80</v>
      </c>
      <c r="AM449" s="81">
        <v>20</v>
      </c>
      <c r="AN449" s="12">
        <v>0</v>
      </c>
      <c r="AO449" s="61" cm="1">
        <f t="array" aca="1" ref="AO449" ca="1">IF(INDIRECT(ADDRESS(3+$AM449,3,,,"var"))&lt;&gt;"&lt;=&gt;",INDIRECT(ADDRESS(3+$AM449,3,,,"var")),NULL)</f>
        <v>0</v>
      </c>
      <c r="AP449" s="61" cm="1">
        <f t="array" aca="1" ref="AP449" ca="1">IF(INDIRECT(ADDRESS(3+$AM449,4,,,"var"))&lt;&gt;"Si",INDIRECT(ADDRESS(3+$AM449,4,,,"var")),NULL)</f>
        <v>0.05</v>
      </c>
      <c r="AQ449" s="61" cm="1">
        <f t="array" aca="1" ref="AQ449" ca="1">IF(INDIRECT(ADDRESS(3+$AM449,5,,,"var"))&lt;&gt;"&lt;=&gt;",INDIRECT(ADDRESS(3+$AM449,5,,,"var")),NULL)</f>
        <v>0</v>
      </c>
      <c r="AR449" s="61" cm="1">
        <f t="array" aca="1" ref="AR449" ca="1">IF(INDIRECT(ADDRESS(3+$AM449,6,,,"var"))&lt;&gt;"Fe",INDIRECT(ADDRESS(3+$AM449,6,,,"var")),NULL)</f>
        <v>7.0000000000000007E-2</v>
      </c>
      <c r="AS449" s="61" cm="1">
        <f t="array" aca="1" ref="AS449" ca="1">IF(INDIRECT(ADDRESS(3+$AM449,7,,,"var"))&lt;&gt;"&lt;=&gt;",INDIRECT(ADDRESS(3+$AM449,7,,,"var")),NULL)</f>
        <v>0</v>
      </c>
      <c r="AT449" s="61" cm="1">
        <f t="array" aca="1" ref="AT449" ca="1">IF(INDIRECT(ADDRESS(3+$AM449,8,,,"var"))&lt;&gt;"Cu",INDIRECT(ADDRESS(3+$AM449,8,,,"var")),NULL)</f>
        <v>0.01</v>
      </c>
      <c r="AU449" s="61" cm="1">
        <f t="array" aca="1" ref="AU449" ca="1">IF(INDIRECT(ADDRESS(3+$AM449,9,,,"var"))&lt;&gt;"&lt;=&gt;",INDIRECT(ADDRESS(3+$AM449,9,,,"var")),NULL)</f>
        <v>0</v>
      </c>
      <c r="AV449" s="61" cm="1">
        <f t="array" aca="1" ref="AV449" ca="1">IF(INDIRECT(ADDRESS(3+$AM449,10,,,"var"))&lt;&gt;"Mn",INDIRECT(ADDRESS(3+$AM449,10,,,"var")),NULL)</f>
        <v>0.01</v>
      </c>
      <c r="AW449" s="61" cm="1">
        <f t="array" aca="1" ref="AW449" ca="1">IF(INDIRECT(ADDRESS(3+$AM449,11,,,"var"))&lt;&gt;"&lt;=&gt;",INDIRECT(ADDRESS(3+$AM449,11,,,"var")),NULL)</f>
        <v>0</v>
      </c>
      <c r="AX449" s="61" cm="1">
        <f t="array" aca="1" ref="AX449" ca="1">IF(INDIRECT(ADDRESS(3+$AM449,12,,,"var"))&lt;&gt;"Mg",INDIRECT(ADDRESS(3+$AM449,12,,,"var")),NULL)</f>
        <v>11</v>
      </c>
      <c r="AY449" s="61" cm="1">
        <f t="array" aca="1" ref="AY449" ca="1">IF(INDIRECT(ADDRESS(3+$AM449,13,,,"var"))&lt;&gt;"&lt;=&gt;",INDIRECT(ADDRESS(3+$AM449,13,,,"var")),NULL)</f>
        <v>0</v>
      </c>
      <c r="AZ449" s="61" cm="1">
        <f t="array" aca="1" ref="AZ449" ca="1">IF(INDIRECT(ADDRESS(3+$AM449,14,,,"var"))&lt;&gt;"Be",INDIRECT(ADDRESS(3+$AM449,14,,,"var")),NULL)</f>
        <v>1.35E-2</v>
      </c>
      <c r="BA449" s="61" t="str" cm="1">
        <f t="array" aca="1" ref="BA449" ca="1">IF(INDIRECT(ADDRESS(3+$AM449,15,,,"var"))&lt;&gt;"&lt;=&gt;",INDIRECT(ADDRESS(3+$AM449,15,,,"var")),NULL)</f>
        <v>&lt;</v>
      </c>
      <c r="BB449" s="61" cm="1">
        <f t="array" aca="1" ref="BB449" ca="1">IF(INDIRECT(ADDRESS(3+$AM449,16,,,"var"))&lt;&gt;"Zn",INDIRECT(ADDRESS(3+$AM449,16,,,"var")),NULL)</f>
        <v>0.01</v>
      </c>
      <c r="BC449" s="61" cm="1">
        <f t="array" aca="1" ref="BC449" ca="1">IF(INDIRECT(ADDRESS(3+$AM449,17,,,"var"))&lt;&gt;"&lt;=&gt;",INDIRECT(ADDRESS(3+$AM449,17,,,"var")),NULL)</f>
        <v>0</v>
      </c>
      <c r="BD449" s="61" cm="1">
        <f t="array" aca="1" ref="BD449" ca="1">IF(INDIRECT(ADDRESS(3+$AM449,18,,,"var"))&lt;&gt;"Ti",INDIRECT(ADDRESS(3+$AM449,18,,,"var")),NULL)</f>
        <v>0.09</v>
      </c>
      <c r="BE449" s="64" cm="1">
        <f t="array" aca="1" ref="BE449" ca="1">IF(INDIRECT(ADDRESS(3+$AM449,19,,,"var"))&lt;&gt;"D10",INDIRECT(ADDRESS(3+$AM449,19,,,"var")),NULL)</f>
        <v>28.5</v>
      </c>
      <c r="BF449" s="64" cm="1">
        <f t="array" aca="1" ref="BF449" ca="1">IF(INDIRECT(ADDRESS(3+$AM449,20,,,"var"))&lt;&gt;"D50",INDIRECT(ADDRESS(3+$AM449,20,,,"var")),NULL)</f>
        <v>46.3</v>
      </c>
      <c r="BG449" s="64" cm="1">
        <f t="array" aca="1" ref="BG449" ca="1">IF(INDIRECT(ADDRESS(3+$AM449,21,,,"var"))&lt;&gt;"D90",INDIRECT(ADDRESS(3+$AM449,21,,,"var")),NULL)</f>
        <v>74</v>
      </c>
      <c r="BH449" s="64" cm="1">
        <f t="array" aca="1" ref="BH449" ca="1">IF(INDIRECT(ADDRESS(3+$AM449,22,,,"var"))&lt;&gt;"Carney Funnel (s/50g)",INDIRECT(ADDRESS(3+$AM449,22,,,"var")),NULL)</f>
        <v>16</v>
      </c>
      <c r="BI449" s="64" cm="1">
        <f t="array" aca="1" ref="BI449" ca="1">IF(INDIRECT(ADDRESS(3+$AM449,23,,,"var"))&lt;&gt;"Schuttdichte",INDIRECT(ADDRESS(3+$AM449,23,,,"var")),NULL)</f>
        <v>1.22</v>
      </c>
      <c r="BJ449" s="64" cm="1">
        <f t="array" aca="1" ref="BJ449" ca="1">IF(INDIRECT(ADDRESS(3+$AM449,24,,,"var"))&lt;&gt;"Klopfdichte",INDIRECT(ADDRESS(3+$AM449,24,,,"var")),NULL)</f>
        <v>1.54</v>
      </c>
      <c r="BK449" s="81" t="s">
        <v>108</v>
      </c>
      <c r="BM449" s="81"/>
      <c r="BO449"/>
    </row>
    <row r="450" spans="1:67">
      <c r="A450" s="6">
        <v>6</v>
      </c>
      <c r="B450" s="6">
        <v>41</v>
      </c>
      <c r="C450" s="81" t="str">
        <f>var!Z$3</f>
        <v>Concept Laser m2</v>
      </c>
      <c r="D450" s="81" t="str">
        <f>var!AG$3</f>
        <v>Concept Laser parameter dev.</v>
      </c>
      <c r="E450" s="6">
        <v>325</v>
      </c>
      <c r="F450" s="6">
        <v>1000</v>
      </c>
      <c r="G450" s="6">
        <v>60</v>
      </c>
      <c r="H450" s="6">
        <v>0.1</v>
      </c>
      <c r="I450" s="81"/>
      <c r="J450" s="81" t="str">
        <f>var!AD$3</f>
        <v xml:space="preserve">Tensile bars </v>
      </c>
      <c r="K450" s="35"/>
      <c r="L450" s="81">
        <f>var!AA$4</f>
        <v>0</v>
      </c>
      <c r="M450" s="28" t="str">
        <f>var!AF$2</f>
        <v>Stripes</v>
      </c>
      <c r="N450" s="6">
        <v>325</v>
      </c>
      <c r="O450" s="6">
        <v>1000</v>
      </c>
      <c r="P450" s="12"/>
      <c r="Q450" s="6">
        <v>0.1</v>
      </c>
      <c r="R450" s="6">
        <v>130</v>
      </c>
      <c r="S450" s="6">
        <v>5</v>
      </c>
      <c r="T450" s="6">
        <v>1</v>
      </c>
      <c r="U450" s="6">
        <v>79</v>
      </c>
      <c r="V450" s="6">
        <v>0.1</v>
      </c>
      <c r="W450" s="6">
        <v>80</v>
      </c>
      <c r="X450" s="6">
        <v>0.09</v>
      </c>
      <c r="Y450" s="12"/>
      <c r="Z450" s="12"/>
      <c r="AA450" s="12"/>
      <c r="AB450" s="12"/>
      <c r="AC450" s="12"/>
      <c r="AD450" s="12"/>
      <c r="AE450" s="12"/>
      <c r="AF450" s="12"/>
      <c r="AG450" s="6"/>
      <c r="AH450" s="23">
        <f t="shared" ref="AH450:AH513" si="16">(F450*(G450/1000)*H450)*3.6</f>
        <v>21.6</v>
      </c>
      <c r="AI450" s="23">
        <f t="shared" ref="AI450:AI513" si="17">E450/(F450*(G450/1000)*H450)</f>
        <v>54.166666666666664</v>
      </c>
      <c r="AJ450" s="78">
        <v>94.867712349166993</v>
      </c>
      <c r="AK450" s="6"/>
      <c r="AL450" s="28" t="str" cm="1">
        <f t="array" aca="1" ref="AL450" ca="1">IF(INDIRECT(ADDRESS(3+AM450,2,,,"var"))&lt;&gt;"Name of powder",INDIRECT(ADDRESS(3+AM450,2,,,"var")),NULL)</f>
        <v>AlMgty80</v>
      </c>
      <c r="AM450" s="81">
        <v>20</v>
      </c>
      <c r="AN450" s="12">
        <v>0</v>
      </c>
      <c r="AO450" s="61" cm="1">
        <f t="array" aca="1" ref="AO450" ca="1">IF(INDIRECT(ADDRESS(3+$AM450,3,,,"var"))&lt;&gt;"&lt;=&gt;",INDIRECT(ADDRESS(3+$AM450,3,,,"var")),NULL)</f>
        <v>0</v>
      </c>
      <c r="AP450" s="61" cm="1">
        <f t="array" aca="1" ref="AP450" ca="1">IF(INDIRECT(ADDRESS(3+$AM450,4,,,"var"))&lt;&gt;"Si",INDIRECT(ADDRESS(3+$AM450,4,,,"var")),NULL)</f>
        <v>0.05</v>
      </c>
      <c r="AQ450" s="61" cm="1">
        <f t="array" aca="1" ref="AQ450" ca="1">IF(INDIRECT(ADDRESS(3+$AM450,5,,,"var"))&lt;&gt;"&lt;=&gt;",INDIRECT(ADDRESS(3+$AM450,5,,,"var")),NULL)</f>
        <v>0</v>
      </c>
      <c r="AR450" s="61" cm="1">
        <f t="array" aca="1" ref="AR450" ca="1">IF(INDIRECT(ADDRESS(3+$AM450,6,,,"var"))&lt;&gt;"Fe",INDIRECT(ADDRESS(3+$AM450,6,,,"var")),NULL)</f>
        <v>7.0000000000000007E-2</v>
      </c>
      <c r="AS450" s="61" cm="1">
        <f t="array" aca="1" ref="AS450" ca="1">IF(INDIRECT(ADDRESS(3+$AM450,7,,,"var"))&lt;&gt;"&lt;=&gt;",INDIRECT(ADDRESS(3+$AM450,7,,,"var")),NULL)</f>
        <v>0</v>
      </c>
      <c r="AT450" s="61" cm="1">
        <f t="array" aca="1" ref="AT450" ca="1">IF(INDIRECT(ADDRESS(3+$AM450,8,,,"var"))&lt;&gt;"Cu",INDIRECT(ADDRESS(3+$AM450,8,,,"var")),NULL)</f>
        <v>0.01</v>
      </c>
      <c r="AU450" s="61" cm="1">
        <f t="array" aca="1" ref="AU450" ca="1">IF(INDIRECT(ADDRESS(3+$AM450,9,,,"var"))&lt;&gt;"&lt;=&gt;",INDIRECT(ADDRESS(3+$AM450,9,,,"var")),NULL)</f>
        <v>0</v>
      </c>
      <c r="AV450" s="61" cm="1">
        <f t="array" aca="1" ref="AV450" ca="1">IF(INDIRECT(ADDRESS(3+$AM450,10,,,"var"))&lt;&gt;"Mn",INDIRECT(ADDRESS(3+$AM450,10,,,"var")),NULL)</f>
        <v>0.01</v>
      </c>
      <c r="AW450" s="61" cm="1">
        <f t="array" aca="1" ref="AW450" ca="1">IF(INDIRECT(ADDRESS(3+$AM450,11,,,"var"))&lt;&gt;"&lt;=&gt;",INDIRECT(ADDRESS(3+$AM450,11,,,"var")),NULL)</f>
        <v>0</v>
      </c>
      <c r="AX450" s="61" cm="1">
        <f t="array" aca="1" ref="AX450" ca="1">IF(INDIRECT(ADDRESS(3+$AM450,12,,,"var"))&lt;&gt;"Mg",INDIRECT(ADDRESS(3+$AM450,12,,,"var")),NULL)</f>
        <v>11</v>
      </c>
      <c r="AY450" s="61" cm="1">
        <f t="array" aca="1" ref="AY450" ca="1">IF(INDIRECT(ADDRESS(3+$AM450,13,,,"var"))&lt;&gt;"&lt;=&gt;",INDIRECT(ADDRESS(3+$AM450,13,,,"var")),NULL)</f>
        <v>0</v>
      </c>
      <c r="AZ450" s="61" cm="1">
        <f t="array" aca="1" ref="AZ450" ca="1">IF(INDIRECT(ADDRESS(3+$AM450,14,,,"var"))&lt;&gt;"Be",INDIRECT(ADDRESS(3+$AM450,14,,,"var")),NULL)</f>
        <v>1.35E-2</v>
      </c>
      <c r="BA450" s="61" t="str" cm="1">
        <f t="array" aca="1" ref="BA450" ca="1">IF(INDIRECT(ADDRESS(3+$AM450,15,,,"var"))&lt;&gt;"&lt;=&gt;",INDIRECT(ADDRESS(3+$AM450,15,,,"var")),NULL)</f>
        <v>&lt;</v>
      </c>
      <c r="BB450" s="61" cm="1">
        <f t="array" aca="1" ref="BB450" ca="1">IF(INDIRECT(ADDRESS(3+$AM450,16,,,"var"))&lt;&gt;"Zn",INDIRECT(ADDRESS(3+$AM450,16,,,"var")),NULL)</f>
        <v>0.01</v>
      </c>
      <c r="BC450" s="61" cm="1">
        <f t="array" aca="1" ref="BC450" ca="1">IF(INDIRECT(ADDRESS(3+$AM450,17,,,"var"))&lt;&gt;"&lt;=&gt;",INDIRECT(ADDRESS(3+$AM450,17,,,"var")),NULL)</f>
        <v>0</v>
      </c>
      <c r="BD450" s="61" cm="1">
        <f t="array" aca="1" ref="BD450" ca="1">IF(INDIRECT(ADDRESS(3+$AM450,18,,,"var"))&lt;&gt;"Ti",INDIRECT(ADDRESS(3+$AM450,18,,,"var")),NULL)</f>
        <v>0.09</v>
      </c>
      <c r="BE450" s="64" cm="1">
        <f t="array" aca="1" ref="BE450" ca="1">IF(INDIRECT(ADDRESS(3+$AM450,19,,,"var"))&lt;&gt;"D10",INDIRECT(ADDRESS(3+$AM450,19,,,"var")),NULL)</f>
        <v>28.5</v>
      </c>
      <c r="BF450" s="64" cm="1">
        <f t="array" aca="1" ref="BF450" ca="1">IF(INDIRECT(ADDRESS(3+$AM450,20,,,"var"))&lt;&gt;"D50",INDIRECT(ADDRESS(3+$AM450,20,,,"var")),NULL)</f>
        <v>46.3</v>
      </c>
      <c r="BG450" s="64" cm="1">
        <f t="array" aca="1" ref="BG450" ca="1">IF(INDIRECT(ADDRESS(3+$AM450,21,,,"var"))&lt;&gt;"D90",INDIRECT(ADDRESS(3+$AM450,21,,,"var")),NULL)</f>
        <v>74</v>
      </c>
      <c r="BH450" s="64" cm="1">
        <f t="array" aca="1" ref="BH450" ca="1">IF(INDIRECT(ADDRESS(3+$AM450,22,,,"var"))&lt;&gt;"Carney Funnel (s/50g)",INDIRECT(ADDRESS(3+$AM450,22,,,"var")),NULL)</f>
        <v>16</v>
      </c>
      <c r="BI450" s="64" cm="1">
        <f t="array" aca="1" ref="BI450" ca="1">IF(INDIRECT(ADDRESS(3+$AM450,23,,,"var"))&lt;&gt;"Schuttdichte",INDIRECT(ADDRESS(3+$AM450,23,,,"var")),NULL)</f>
        <v>1.22</v>
      </c>
      <c r="BJ450" s="64" cm="1">
        <f t="array" aca="1" ref="BJ450" ca="1">IF(INDIRECT(ADDRESS(3+$AM450,24,,,"var"))&lt;&gt;"Klopfdichte",INDIRECT(ADDRESS(3+$AM450,24,,,"var")),NULL)</f>
        <v>1.54</v>
      </c>
      <c r="BK450" s="81" t="s">
        <v>108</v>
      </c>
      <c r="BM450" s="81"/>
      <c r="BO450"/>
    </row>
    <row r="451" spans="1:67">
      <c r="A451" s="6">
        <v>6</v>
      </c>
      <c r="B451" s="6">
        <v>42</v>
      </c>
      <c r="C451" s="81" t="str">
        <f>var!Z$3</f>
        <v>Concept Laser m2</v>
      </c>
      <c r="D451" s="81" t="str">
        <f>var!AG$3</f>
        <v>Concept Laser parameter dev.</v>
      </c>
      <c r="E451" s="6">
        <v>325</v>
      </c>
      <c r="F451" s="6">
        <v>1000</v>
      </c>
      <c r="G451" s="6">
        <v>60</v>
      </c>
      <c r="H451" s="6">
        <v>0.1</v>
      </c>
      <c r="I451" s="81"/>
      <c r="J451" s="81" t="str">
        <f>var!AD$3</f>
        <v xml:space="preserve">Tensile bars </v>
      </c>
      <c r="K451" s="35"/>
      <c r="L451" s="81">
        <f>var!AA$4</f>
        <v>0</v>
      </c>
      <c r="M451" s="81" t="str">
        <f>var!AF$2</f>
        <v>Stripes</v>
      </c>
      <c r="N451" s="6">
        <v>325</v>
      </c>
      <c r="O451" s="6">
        <v>1000</v>
      </c>
      <c r="P451" s="12"/>
      <c r="Q451" s="6">
        <v>0.1</v>
      </c>
      <c r="R451" s="6">
        <v>130</v>
      </c>
      <c r="S451" s="6">
        <v>5</v>
      </c>
      <c r="T451" s="6">
        <v>1</v>
      </c>
      <c r="U451" s="6">
        <v>79</v>
      </c>
      <c r="V451" s="6">
        <v>0.1</v>
      </c>
      <c r="W451" s="6">
        <v>80</v>
      </c>
      <c r="X451" s="6">
        <v>0.09</v>
      </c>
      <c r="Y451" s="12"/>
      <c r="Z451" s="12"/>
      <c r="AA451" s="12"/>
      <c r="AB451" s="12"/>
      <c r="AC451" s="12"/>
      <c r="AD451" s="12"/>
      <c r="AE451" s="12"/>
      <c r="AF451" s="12"/>
      <c r="AG451" s="6"/>
      <c r="AH451" s="81">
        <f t="shared" si="16"/>
        <v>21.6</v>
      </c>
      <c r="AI451" s="81">
        <f t="shared" si="17"/>
        <v>54.166666666666664</v>
      </c>
      <c r="AJ451" s="78">
        <v>97.119528928171704</v>
      </c>
      <c r="AK451" s="6"/>
      <c r="AL451" s="28" t="str" cm="1">
        <f t="array" aca="1" ref="AL451" ca="1">IF(INDIRECT(ADDRESS(3+AM451,2,,,"var"))&lt;&gt;"Name of powder",INDIRECT(ADDRESS(3+AM451,2,,,"var")),NULL)</f>
        <v>AlMgty80</v>
      </c>
      <c r="AM451" s="81">
        <v>20</v>
      </c>
      <c r="AN451" s="12">
        <v>0</v>
      </c>
      <c r="AO451" s="61" cm="1">
        <f t="array" aca="1" ref="AO451" ca="1">IF(INDIRECT(ADDRESS(3+$AM451,3,,,"var"))&lt;&gt;"&lt;=&gt;",INDIRECT(ADDRESS(3+$AM451,3,,,"var")),NULL)</f>
        <v>0</v>
      </c>
      <c r="AP451" s="61" cm="1">
        <f t="array" aca="1" ref="AP451" ca="1">IF(INDIRECT(ADDRESS(3+$AM451,4,,,"var"))&lt;&gt;"Si",INDIRECT(ADDRESS(3+$AM451,4,,,"var")),NULL)</f>
        <v>0.05</v>
      </c>
      <c r="AQ451" s="61" cm="1">
        <f t="array" aca="1" ref="AQ451" ca="1">IF(INDIRECT(ADDRESS(3+$AM451,5,,,"var"))&lt;&gt;"&lt;=&gt;",INDIRECT(ADDRESS(3+$AM451,5,,,"var")),NULL)</f>
        <v>0</v>
      </c>
      <c r="AR451" s="61" cm="1">
        <f t="array" aca="1" ref="AR451" ca="1">IF(INDIRECT(ADDRESS(3+$AM451,6,,,"var"))&lt;&gt;"Fe",INDIRECT(ADDRESS(3+$AM451,6,,,"var")),NULL)</f>
        <v>7.0000000000000007E-2</v>
      </c>
      <c r="AS451" s="61" cm="1">
        <f t="array" aca="1" ref="AS451" ca="1">IF(INDIRECT(ADDRESS(3+$AM451,7,,,"var"))&lt;&gt;"&lt;=&gt;",INDIRECT(ADDRESS(3+$AM451,7,,,"var")),NULL)</f>
        <v>0</v>
      </c>
      <c r="AT451" s="61" cm="1">
        <f t="array" aca="1" ref="AT451" ca="1">IF(INDIRECT(ADDRESS(3+$AM451,8,,,"var"))&lt;&gt;"Cu",INDIRECT(ADDRESS(3+$AM451,8,,,"var")),NULL)</f>
        <v>0.01</v>
      </c>
      <c r="AU451" s="61" cm="1">
        <f t="array" aca="1" ref="AU451" ca="1">IF(INDIRECT(ADDRESS(3+$AM451,9,,,"var"))&lt;&gt;"&lt;=&gt;",INDIRECT(ADDRESS(3+$AM451,9,,,"var")),NULL)</f>
        <v>0</v>
      </c>
      <c r="AV451" s="61" cm="1">
        <f t="array" aca="1" ref="AV451" ca="1">IF(INDIRECT(ADDRESS(3+$AM451,10,,,"var"))&lt;&gt;"Mn",INDIRECT(ADDRESS(3+$AM451,10,,,"var")),NULL)</f>
        <v>0.01</v>
      </c>
      <c r="AW451" s="61" cm="1">
        <f t="array" aca="1" ref="AW451" ca="1">IF(INDIRECT(ADDRESS(3+$AM451,11,,,"var"))&lt;&gt;"&lt;=&gt;",INDIRECT(ADDRESS(3+$AM451,11,,,"var")),NULL)</f>
        <v>0</v>
      </c>
      <c r="AX451" s="61" cm="1">
        <f t="array" aca="1" ref="AX451" ca="1">IF(INDIRECT(ADDRESS(3+$AM451,12,,,"var"))&lt;&gt;"Mg",INDIRECT(ADDRESS(3+$AM451,12,,,"var")),NULL)</f>
        <v>11</v>
      </c>
      <c r="AY451" s="61" cm="1">
        <f t="array" aca="1" ref="AY451" ca="1">IF(INDIRECT(ADDRESS(3+$AM451,13,,,"var"))&lt;&gt;"&lt;=&gt;",INDIRECT(ADDRESS(3+$AM451,13,,,"var")),NULL)</f>
        <v>0</v>
      </c>
      <c r="AZ451" s="61" cm="1">
        <f t="array" aca="1" ref="AZ451" ca="1">IF(INDIRECT(ADDRESS(3+$AM451,14,,,"var"))&lt;&gt;"Be",INDIRECT(ADDRESS(3+$AM451,14,,,"var")),NULL)</f>
        <v>1.35E-2</v>
      </c>
      <c r="BA451" s="61" t="str" cm="1">
        <f t="array" aca="1" ref="BA451" ca="1">IF(INDIRECT(ADDRESS(3+$AM451,15,,,"var"))&lt;&gt;"&lt;=&gt;",INDIRECT(ADDRESS(3+$AM451,15,,,"var")),NULL)</f>
        <v>&lt;</v>
      </c>
      <c r="BB451" s="61" cm="1">
        <f t="array" aca="1" ref="BB451" ca="1">IF(INDIRECT(ADDRESS(3+$AM451,16,,,"var"))&lt;&gt;"Zn",INDIRECT(ADDRESS(3+$AM451,16,,,"var")),NULL)</f>
        <v>0.01</v>
      </c>
      <c r="BC451" s="61" cm="1">
        <f t="array" aca="1" ref="BC451" ca="1">IF(INDIRECT(ADDRESS(3+$AM451,17,,,"var"))&lt;&gt;"&lt;=&gt;",INDIRECT(ADDRESS(3+$AM451,17,,,"var")),NULL)</f>
        <v>0</v>
      </c>
      <c r="BD451" s="61" cm="1">
        <f t="array" aca="1" ref="BD451" ca="1">IF(INDIRECT(ADDRESS(3+$AM451,18,,,"var"))&lt;&gt;"Ti",INDIRECT(ADDRESS(3+$AM451,18,,,"var")),NULL)</f>
        <v>0.09</v>
      </c>
      <c r="BE451" s="64" cm="1">
        <f t="array" aca="1" ref="BE451" ca="1">IF(INDIRECT(ADDRESS(3+$AM451,19,,,"var"))&lt;&gt;"D10",INDIRECT(ADDRESS(3+$AM451,19,,,"var")),NULL)</f>
        <v>28.5</v>
      </c>
      <c r="BF451" s="64" cm="1">
        <f t="array" aca="1" ref="BF451" ca="1">IF(INDIRECT(ADDRESS(3+$AM451,20,,,"var"))&lt;&gt;"D50",INDIRECT(ADDRESS(3+$AM451,20,,,"var")),NULL)</f>
        <v>46.3</v>
      </c>
      <c r="BG451" s="64" cm="1">
        <f t="array" aca="1" ref="BG451" ca="1">IF(INDIRECT(ADDRESS(3+$AM451,21,,,"var"))&lt;&gt;"D90",INDIRECT(ADDRESS(3+$AM451,21,,,"var")),NULL)</f>
        <v>74</v>
      </c>
      <c r="BH451" s="64" cm="1">
        <f t="array" aca="1" ref="BH451" ca="1">IF(INDIRECT(ADDRESS(3+$AM451,22,,,"var"))&lt;&gt;"Carney Funnel (s/50g)",INDIRECT(ADDRESS(3+$AM451,22,,,"var")),NULL)</f>
        <v>16</v>
      </c>
      <c r="BI451" s="64" cm="1">
        <f t="array" aca="1" ref="BI451" ca="1">IF(INDIRECT(ADDRESS(3+$AM451,23,,,"var"))&lt;&gt;"Schuttdichte",INDIRECT(ADDRESS(3+$AM451,23,,,"var")),NULL)</f>
        <v>1.22</v>
      </c>
      <c r="BJ451" s="64" cm="1">
        <f t="array" aca="1" ref="BJ451" ca="1">IF(INDIRECT(ADDRESS(3+$AM451,24,,,"var"))&lt;&gt;"Klopfdichte",INDIRECT(ADDRESS(3+$AM451,24,,,"var")),NULL)</f>
        <v>1.54</v>
      </c>
      <c r="BK451" s="81" t="s">
        <v>108</v>
      </c>
      <c r="BM451" s="81"/>
      <c r="BO451"/>
    </row>
    <row r="452" spans="1:67">
      <c r="A452" s="6">
        <v>6</v>
      </c>
      <c r="B452" s="6">
        <v>43</v>
      </c>
      <c r="C452" s="81" t="str">
        <f>var!Z$3</f>
        <v>Concept Laser m2</v>
      </c>
      <c r="D452" s="81" t="str">
        <f>var!AG$3</f>
        <v>Concept Laser parameter dev.</v>
      </c>
      <c r="E452" s="6">
        <v>325</v>
      </c>
      <c r="F452" s="6">
        <v>1000</v>
      </c>
      <c r="G452" s="6">
        <v>60</v>
      </c>
      <c r="H452" s="6">
        <v>0.1</v>
      </c>
      <c r="I452" s="81"/>
      <c r="J452" s="81" t="str">
        <f>var!AD$3</f>
        <v xml:space="preserve">Tensile bars </v>
      </c>
      <c r="K452" s="35"/>
      <c r="L452" s="81">
        <f>var!AA$2</f>
        <v>45</v>
      </c>
      <c r="M452" s="28" t="str">
        <f>var!AF$2</f>
        <v>Stripes</v>
      </c>
      <c r="N452" s="6">
        <v>325</v>
      </c>
      <c r="O452" s="6">
        <v>1000</v>
      </c>
      <c r="P452" s="12"/>
      <c r="Q452" s="6">
        <v>0.1</v>
      </c>
      <c r="R452" s="6">
        <v>130</v>
      </c>
      <c r="S452" s="6">
        <v>5</v>
      </c>
      <c r="T452" s="6">
        <v>1</v>
      </c>
      <c r="U452" s="6">
        <v>79</v>
      </c>
      <c r="V452" s="6">
        <v>0.1</v>
      </c>
      <c r="W452" s="6">
        <v>80</v>
      </c>
      <c r="X452" s="6">
        <v>0.09</v>
      </c>
      <c r="Y452" s="12"/>
      <c r="Z452" s="12"/>
      <c r="AA452" s="12"/>
      <c r="AB452" s="12"/>
      <c r="AC452" s="12"/>
      <c r="AD452" s="12"/>
      <c r="AE452" s="12"/>
      <c r="AF452" s="12"/>
      <c r="AG452" s="6"/>
      <c r="AH452" s="23">
        <f t="shared" si="16"/>
        <v>21.6</v>
      </c>
      <c r="AI452" s="23">
        <f t="shared" si="17"/>
        <v>54.166666666666664</v>
      </c>
      <c r="AJ452" s="78">
        <v>97.217143810186798</v>
      </c>
      <c r="AK452" s="6"/>
      <c r="AL452" s="28" t="str" cm="1">
        <f t="array" aca="1" ref="AL452" ca="1">IF(INDIRECT(ADDRESS(3+AM452,2,,,"var"))&lt;&gt;"Name of powder",INDIRECT(ADDRESS(3+AM452,2,,,"var")),NULL)</f>
        <v>AlMgty80</v>
      </c>
      <c r="AM452" s="81">
        <v>20</v>
      </c>
      <c r="AN452" s="12">
        <v>0</v>
      </c>
      <c r="AO452" s="61" cm="1">
        <f t="array" aca="1" ref="AO452" ca="1">IF(INDIRECT(ADDRESS(3+$AM452,3,,,"var"))&lt;&gt;"&lt;=&gt;",INDIRECT(ADDRESS(3+$AM452,3,,,"var")),NULL)</f>
        <v>0</v>
      </c>
      <c r="AP452" s="61" cm="1">
        <f t="array" aca="1" ref="AP452" ca="1">IF(INDIRECT(ADDRESS(3+$AM452,4,,,"var"))&lt;&gt;"Si",INDIRECT(ADDRESS(3+$AM452,4,,,"var")),NULL)</f>
        <v>0.05</v>
      </c>
      <c r="AQ452" s="61" cm="1">
        <f t="array" aca="1" ref="AQ452" ca="1">IF(INDIRECT(ADDRESS(3+$AM452,5,,,"var"))&lt;&gt;"&lt;=&gt;",INDIRECT(ADDRESS(3+$AM452,5,,,"var")),NULL)</f>
        <v>0</v>
      </c>
      <c r="AR452" s="61" cm="1">
        <f t="array" aca="1" ref="AR452" ca="1">IF(INDIRECT(ADDRESS(3+$AM452,6,,,"var"))&lt;&gt;"Fe",INDIRECT(ADDRESS(3+$AM452,6,,,"var")),NULL)</f>
        <v>7.0000000000000007E-2</v>
      </c>
      <c r="AS452" s="61" cm="1">
        <f t="array" aca="1" ref="AS452" ca="1">IF(INDIRECT(ADDRESS(3+$AM452,7,,,"var"))&lt;&gt;"&lt;=&gt;",INDIRECT(ADDRESS(3+$AM452,7,,,"var")),NULL)</f>
        <v>0</v>
      </c>
      <c r="AT452" s="61" cm="1">
        <f t="array" aca="1" ref="AT452" ca="1">IF(INDIRECT(ADDRESS(3+$AM452,8,,,"var"))&lt;&gt;"Cu",INDIRECT(ADDRESS(3+$AM452,8,,,"var")),NULL)</f>
        <v>0.01</v>
      </c>
      <c r="AU452" s="61" cm="1">
        <f t="array" aca="1" ref="AU452" ca="1">IF(INDIRECT(ADDRESS(3+$AM452,9,,,"var"))&lt;&gt;"&lt;=&gt;",INDIRECT(ADDRESS(3+$AM452,9,,,"var")),NULL)</f>
        <v>0</v>
      </c>
      <c r="AV452" s="61" cm="1">
        <f t="array" aca="1" ref="AV452" ca="1">IF(INDIRECT(ADDRESS(3+$AM452,10,,,"var"))&lt;&gt;"Mn",INDIRECT(ADDRESS(3+$AM452,10,,,"var")),NULL)</f>
        <v>0.01</v>
      </c>
      <c r="AW452" s="61" cm="1">
        <f t="array" aca="1" ref="AW452" ca="1">IF(INDIRECT(ADDRESS(3+$AM452,11,,,"var"))&lt;&gt;"&lt;=&gt;",INDIRECT(ADDRESS(3+$AM452,11,,,"var")),NULL)</f>
        <v>0</v>
      </c>
      <c r="AX452" s="61" cm="1">
        <f t="array" aca="1" ref="AX452" ca="1">IF(INDIRECT(ADDRESS(3+$AM452,12,,,"var"))&lt;&gt;"Mg",INDIRECT(ADDRESS(3+$AM452,12,,,"var")),NULL)</f>
        <v>11</v>
      </c>
      <c r="AY452" s="61" cm="1">
        <f t="array" aca="1" ref="AY452" ca="1">IF(INDIRECT(ADDRESS(3+$AM452,13,,,"var"))&lt;&gt;"&lt;=&gt;",INDIRECT(ADDRESS(3+$AM452,13,,,"var")),NULL)</f>
        <v>0</v>
      </c>
      <c r="AZ452" s="61" cm="1">
        <f t="array" aca="1" ref="AZ452" ca="1">IF(INDIRECT(ADDRESS(3+$AM452,14,,,"var"))&lt;&gt;"Be",INDIRECT(ADDRESS(3+$AM452,14,,,"var")),NULL)</f>
        <v>1.35E-2</v>
      </c>
      <c r="BA452" s="61" t="str" cm="1">
        <f t="array" aca="1" ref="BA452" ca="1">IF(INDIRECT(ADDRESS(3+$AM452,15,,,"var"))&lt;&gt;"&lt;=&gt;",INDIRECT(ADDRESS(3+$AM452,15,,,"var")),NULL)</f>
        <v>&lt;</v>
      </c>
      <c r="BB452" s="61" cm="1">
        <f t="array" aca="1" ref="BB452" ca="1">IF(INDIRECT(ADDRESS(3+$AM452,16,,,"var"))&lt;&gt;"Zn",INDIRECT(ADDRESS(3+$AM452,16,,,"var")),NULL)</f>
        <v>0.01</v>
      </c>
      <c r="BC452" s="61" cm="1">
        <f t="array" aca="1" ref="BC452" ca="1">IF(INDIRECT(ADDRESS(3+$AM452,17,,,"var"))&lt;&gt;"&lt;=&gt;",INDIRECT(ADDRESS(3+$AM452,17,,,"var")),NULL)</f>
        <v>0</v>
      </c>
      <c r="BD452" s="61" cm="1">
        <f t="array" aca="1" ref="BD452" ca="1">IF(INDIRECT(ADDRESS(3+$AM452,18,,,"var"))&lt;&gt;"Ti",INDIRECT(ADDRESS(3+$AM452,18,,,"var")),NULL)</f>
        <v>0.09</v>
      </c>
      <c r="BE452" s="64" cm="1">
        <f t="array" aca="1" ref="BE452" ca="1">IF(INDIRECT(ADDRESS(3+$AM452,19,,,"var"))&lt;&gt;"D10",INDIRECT(ADDRESS(3+$AM452,19,,,"var")),NULL)</f>
        <v>28.5</v>
      </c>
      <c r="BF452" s="64" cm="1">
        <f t="array" aca="1" ref="BF452" ca="1">IF(INDIRECT(ADDRESS(3+$AM452,20,,,"var"))&lt;&gt;"D50",INDIRECT(ADDRESS(3+$AM452,20,,,"var")),NULL)</f>
        <v>46.3</v>
      </c>
      <c r="BG452" s="64" cm="1">
        <f t="array" aca="1" ref="BG452" ca="1">IF(INDIRECT(ADDRESS(3+$AM452,21,,,"var"))&lt;&gt;"D90",INDIRECT(ADDRESS(3+$AM452,21,,,"var")),NULL)</f>
        <v>74</v>
      </c>
      <c r="BH452" s="64" cm="1">
        <f t="array" aca="1" ref="BH452" ca="1">IF(INDIRECT(ADDRESS(3+$AM452,22,,,"var"))&lt;&gt;"Carney Funnel (s/50g)",INDIRECT(ADDRESS(3+$AM452,22,,,"var")),NULL)</f>
        <v>16</v>
      </c>
      <c r="BI452" s="64" cm="1">
        <f t="array" aca="1" ref="BI452" ca="1">IF(INDIRECT(ADDRESS(3+$AM452,23,,,"var"))&lt;&gt;"Schuttdichte",INDIRECT(ADDRESS(3+$AM452,23,,,"var")),NULL)</f>
        <v>1.22</v>
      </c>
      <c r="BJ452" s="64" cm="1">
        <f t="array" aca="1" ref="BJ452" ca="1">IF(INDIRECT(ADDRESS(3+$AM452,24,,,"var"))&lt;&gt;"Klopfdichte",INDIRECT(ADDRESS(3+$AM452,24,,,"var")),NULL)</f>
        <v>1.54</v>
      </c>
      <c r="BK452" s="81" t="s">
        <v>108</v>
      </c>
      <c r="BM452" s="81"/>
      <c r="BO452"/>
    </row>
    <row r="453" spans="1:67">
      <c r="A453" s="6">
        <v>6</v>
      </c>
      <c r="B453" s="6">
        <v>44</v>
      </c>
      <c r="C453" s="81" t="str">
        <f>var!Z$3</f>
        <v>Concept Laser m2</v>
      </c>
      <c r="D453" s="81" t="str">
        <f>var!AG$3</f>
        <v>Concept Laser parameter dev.</v>
      </c>
      <c r="E453" s="6">
        <v>325</v>
      </c>
      <c r="F453" s="6">
        <v>1000</v>
      </c>
      <c r="G453" s="6">
        <v>60</v>
      </c>
      <c r="H453" s="6">
        <v>0.1</v>
      </c>
      <c r="I453" s="81"/>
      <c r="J453" s="81" t="str">
        <f>var!AD$3</f>
        <v xml:space="preserve">Tensile bars </v>
      </c>
      <c r="K453" s="35"/>
      <c r="L453" s="81">
        <f>var!AA$2</f>
        <v>45</v>
      </c>
      <c r="M453" s="28" t="str">
        <f>var!AF$2</f>
        <v>Stripes</v>
      </c>
      <c r="N453" s="6">
        <v>325</v>
      </c>
      <c r="O453" s="6">
        <v>1000</v>
      </c>
      <c r="P453" s="12"/>
      <c r="Q453" s="6">
        <v>0.1</v>
      </c>
      <c r="R453" s="6">
        <v>130</v>
      </c>
      <c r="S453" s="6">
        <v>5</v>
      </c>
      <c r="T453" s="6">
        <v>1</v>
      </c>
      <c r="U453" s="6">
        <v>79</v>
      </c>
      <c r="V453" s="6">
        <v>0.1</v>
      </c>
      <c r="W453" s="6">
        <v>80</v>
      </c>
      <c r="X453" s="6">
        <v>0.09</v>
      </c>
      <c r="Y453" s="12"/>
      <c r="Z453" s="12"/>
      <c r="AA453" s="12"/>
      <c r="AB453" s="12"/>
      <c r="AC453" s="12"/>
      <c r="AD453" s="12"/>
      <c r="AE453" s="12"/>
      <c r="AF453" s="12"/>
      <c r="AG453" s="6"/>
      <c r="AH453" s="23">
        <f t="shared" si="16"/>
        <v>21.6</v>
      </c>
      <c r="AI453" s="23">
        <f t="shared" si="17"/>
        <v>54.166666666666664</v>
      </c>
      <c r="AJ453" s="78">
        <v>97.049959444943795</v>
      </c>
      <c r="AK453" s="6"/>
      <c r="AL453" s="28" t="str" cm="1">
        <f t="array" aca="1" ref="AL453" ca="1">IF(INDIRECT(ADDRESS(3+AM453,2,,,"var"))&lt;&gt;"Name of powder",INDIRECT(ADDRESS(3+AM453,2,,,"var")),NULL)</f>
        <v>AlMgty80</v>
      </c>
      <c r="AM453" s="81">
        <v>20</v>
      </c>
      <c r="AN453" s="12">
        <v>0</v>
      </c>
      <c r="AO453" s="61" cm="1">
        <f t="array" aca="1" ref="AO453" ca="1">IF(INDIRECT(ADDRESS(3+$AM453,3,,,"var"))&lt;&gt;"&lt;=&gt;",INDIRECT(ADDRESS(3+$AM453,3,,,"var")),NULL)</f>
        <v>0</v>
      </c>
      <c r="AP453" s="61" cm="1">
        <f t="array" aca="1" ref="AP453" ca="1">IF(INDIRECT(ADDRESS(3+$AM453,4,,,"var"))&lt;&gt;"Si",INDIRECT(ADDRESS(3+$AM453,4,,,"var")),NULL)</f>
        <v>0.05</v>
      </c>
      <c r="AQ453" s="61" cm="1">
        <f t="array" aca="1" ref="AQ453" ca="1">IF(INDIRECT(ADDRESS(3+$AM453,5,,,"var"))&lt;&gt;"&lt;=&gt;",INDIRECT(ADDRESS(3+$AM453,5,,,"var")),NULL)</f>
        <v>0</v>
      </c>
      <c r="AR453" s="61" cm="1">
        <f t="array" aca="1" ref="AR453" ca="1">IF(INDIRECT(ADDRESS(3+$AM453,6,,,"var"))&lt;&gt;"Fe",INDIRECT(ADDRESS(3+$AM453,6,,,"var")),NULL)</f>
        <v>7.0000000000000007E-2</v>
      </c>
      <c r="AS453" s="61" cm="1">
        <f t="array" aca="1" ref="AS453" ca="1">IF(INDIRECT(ADDRESS(3+$AM453,7,,,"var"))&lt;&gt;"&lt;=&gt;",INDIRECT(ADDRESS(3+$AM453,7,,,"var")),NULL)</f>
        <v>0</v>
      </c>
      <c r="AT453" s="61" cm="1">
        <f t="array" aca="1" ref="AT453" ca="1">IF(INDIRECT(ADDRESS(3+$AM453,8,,,"var"))&lt;&gt;"Cu",INDIRECT(ADDRESS(3+$AM453,8,,,"var")),NULL)</f>
        <v>0.01</v>
      </c>
      <c r="AU453" s="61" cm="1">
        <f t="array" aca="1" ref="AU453" ca="1">IF(INDIRECT(ADDRESS(3+$AM453,9,,,"var"))&lt;&gt;"&lt;=&gt;",INDIRECT(ADDRESS(3+$AM453,9,,,"var")),NULL)</f>
        <v>0</v>
      </c>
      <c r="AV453" s="61" cm="1">
        <f t="array" aca="1" ref="AV453" ca="1">IF(INDIRECT(ADDRESS(3+$AM453,10,,,"var"))&lt;&gt;"Mn",INDIRECT(ADDRESS(3+$AM453,10,,,"var")),NULL)</f>
        <v>0.01</v>
      </c>
      <c r="AW453" s="61" cm="1">
        <f t="array" aca="1" ref="AW453" ca="1">IF(INDIRECT(ADDRESS(3+$AM453,11,,,"var"))&lt;&gt;"&lt;=&gt;",INDIRECT(ADDRESS(3+$AM453,11,,,"var")),NULL)</f>
        <v>0</v>
      </c>
      <c r="AX453" s="61" cm="1">
        <f t="array" aca="1" ref="AX453" ca="1">IF(INDIRECT(ADDRESS(3+$AM453,12,,,"var"))&lt;&gt;"Mg",INDIRECT(ADDRESS(3+$AM453,12,,,"var")),NULL)</f>
        <v>11</v>
      </c>
      <c r="AY453" s="61" cm="1">
        <f t="array" aca="1" ref="AY453" ca="1">IF(INDIRECT(ADDRESS(3+$AM453,13,,,"var"))&lt;&gt;"&lt;=&gt;",INDIRECT(ADDRESS(3+$AM453,13,,,"var")),NULL)</f>
        <v>0</v>
      </c>
      <c r="AZ453" s="61" cm="1">
        <f t="array" aca="1" ref="AZ453" ca="1">IF(INDIRECT(ADDRESS(3+$AM453,14,,,"var"))&lt;&gt;"Be",INDIRECT(ADDRESS(3+$AM453,14,,,"var")),NULL)</f>
        <v>1.35E-2</v>
      </c>
      <c r="BA453" s="61" t="str" cm="1">
        <f t="array" aca="1" ref="BA453" ca="1">IF(INDIRECT(ADDRESS(3+$AM453,15,,,"var"))&lt;&gt;"&lt;=&gt;",INDIRECT(ADDRESS(3+$AM453,15,,,"var")),NULL)</f>
        <v>&lt;</v>
      </c>
      <c r="BB453" s="61" cm="1">
        <f t="array" aca="1" ref="BB453" ca="1">IF(INDIRECT(ADDRESS(3+$AM453,16,,,"var"))&lt;&gt;"Zn",INDIRECT(ADDRESS(3+$AM453,16,,,"var")),NULL)</f>
        <v>0.01</v>
      </c>
      <c r="BC453" s="61" cm="1">
        <f t="array" aca="1" ref="BC453" ca="1">IF(INDIRECT(ADDRESS(3+$AM453,17,,,"var"))&lt;&gt;"&lt;=&gt;",INDIRECT(ADDRESS(3+$AM453,17,,,"var")),NULL)</f>
        <v>0</v>
      </c>
      <c r="BD453" s="61" cm="1">
        <f t="array" aca="1" ref="BD453" ca="1">IF(INDIRECT(ADDRESS(3+$AM453,18,,,"var"))&lt;&gt;"Ti",INDIRECT(ADDRESS(3+$AM453,18,,,"var")),NULL)</f>
        <v>0.09</v>
      </c>
      <c r="BE453" s="64" cm="1">
        <f t="array" aca="1" ref="BE453" ca="1">IF(INDIRECT(ADDRESS(3+$AM453,19,,,"var"))&lt;&gt;"D10",INDIRECT(ADDRESS(3+$AM453,19,,,"var")),NULL)</f>
        <v>28.5</v>
      </c>
      <c r="BF453" s="64" cm="1">
        <f t="array" aca="1" ref="BF453" ca="1">IF(INDIRECT(ADDRESS(3+$AM453,20,,,"var"))&lt;&gt;"D50",INDIRECT(ADDRESS(3+$AM453,20,,,"var")),NULL)</f>
        <v>46.3</v>
      </c>
      <c r="BG453" s="64" cm="1">
        <f t="array" aca="1" ref="BG453" ca="1">IF(INDIRECT(ADDRESS(3+$AM453,21,,,"var"))&lt;&gt;"D90",INDIRECT(ADDRESS(3+$AM453,21,,,"var")),NULL)</f>
        <v>74</v>
      </c>
      <c r="BH453" s="64" cm="1">
        <f t="array" aca="1" ref="BH453" ca="1">IF(INDIRECT(ADDRESS(3+$AM453,22,,,"var"))&lt;&gt;"Carney Funnel (s/50g)",INDIRECT(ADDRESS(3+$AM453,22,,,"var")),NULL)</f>
        <v>16</v>
      </c>
      <c r="BI453" s="64" cm="1">
        <f t="array" aca="1" ref="BI453" ca="1">IF(INDIRECT(ADDRESS(3+$AM453,23,,,"var"))&lt;&gt;"Schuttdichte",INDIRECT(ADDRESS(3+$AM453,23,,,"var")),NULL)</f>
        <v>1.22</v>
      </c>
      <c r="BJ453" s="64" cm="1">
        <f t="array" aca="1" ref="BJ453" ca="1">IF(INDIRECT(ADDRESS(3+$AM453,24,,,"var"))&lt;&gt;"Klopfdichte",INDIRECT(ADDRESS(3+$AM453,24,,,"var")),NULL)</f>
        <v>1.54</v>
      </c>
      <c r="BK453" s="81" t="s">
        <v>108</v>
      </c>
      <c r="BM453" s="81"/>
      <c r="BO453"/>
    </row>
    <row r="454" spans="1:67">
      <c r="A454" s="6">
        <v>6</v>
      </c>
      <c r="B454" s="6">
        <v>45</v>
      </c>
      <c r="C454" s="81" t="str">
        <f>var!Z$3</f>
        <v>Concept Laser m2</v>
      </c>
      <c r="D454" s="81" t="str">
        <f>var!AG$3</f>
        <v>Concept Laser parameter dev.</v>
      </c>
      <c r="E454" s="6">
        <v>325</v>
      </c>
      <c r="F454" s="6">
        <v>1000</v>
      </c>
      <c r="G454" s="6">
        <v>60</v>
      </c>
      <c r="H454" s="6">
        <v>0.1</v>
      </c>
      <c r="I454" s="81"/>
      <c r="J454" s="81" t="str">
        <f>var!AD$3</f>
        <v xml:space="preserve">Tensile bars </v>
      </c>
      <c r="K454" s="35"/>
      <c r="L454" s="81">
        <f>var!AA$2</f>
        <v>45</v>
      </c>
      <c r="M454" s="81" t="str">
        <f>var!AF$2</f>
        <v>Stripes</v>
      </c>
      <c r="N454" s="6">
        <v>325</v>
      </c>
      <c r="O454" s="6">
        <v>1000</v>
      </c>
      <c r="P454" s="12"/>
      <c r="Q454" s="6">
        <v>0.1</v>
      </c>
      <c r="R454" s="6">
        <v>130</v>
      </c>
      <c r="S454" s="6">
        <v>5</v>
      </c>
      <c r="T454" s="6">
        <v>1</v>
      </c>
      <c r="U454" s="6">
        <v>79</v>
      </c>
      <c r="V454" s="6">
        <v>0.1</v>
      </c>
      <c r="W454" s="6">
        <v>80</v>
      </c>
      <c r="X454" s="6">
        <v>0.09</v>
      </c>
      <c r="Y454" s="12"/>
      <c r="Z454" s="12"/>
      <c r="AA454" s="12"/>
      <c r="AB454" s="12"/>
      <c r="AC454" s="12"/>
      <c r="AD454" s="12"/>
      <c r="AE454" s="12"/>
      <c r="AF454" s="12"/>
      <c r="AG454" s="6"/>
      <c r="AH454" s="81">
        <f t="shared" si="16"/>
        <v>21.6</v>
      </c>
      <c r="AI454" s="81">
        <f t="shared" si="17"/>
        <v>54.166666666666664</v>
      </c>
      <c r="AJ454" s="78">
        <v>97.641547256116297</v>
      </c>
      <c r="AK454" s="6"/>
      <c r="AL454" s="28" t="str" cm="1">
        <f t="array" aca="1" ref="AL454" ca="1">IF(INDIRECT(ADDRESS(3+AM454,2,,,"var"))&lt;&gt;"Name of powder",INDIRECT(ADDRESS(3+AM454,2,,,"var")),NULL)</f>
        <v>AlMgty80</v>
      </c>
      <c r="AM454" s="81">
        <v>20</v>
      </c>
      <c r="AN454" s="12">
        <v>0</v>
      </c>
      <c r="AO454" s="61" cm="1">
        <f t="array" aca="1" ref="AO454" ca="1">IF(INDIRECT(ADDRESS(3+$AM454,3,,,"var"))&lt;&gt;"&lt;=&gt;",INDIRECT(ADDRESS(3+$AM454,3,,,"var")),NULL)</f>
        <v>0</v>
      </c>
      <c r="AP454" s="61" cm="1">
        <f t="array" aca="1" ref="AP454" ca="1">IF(INDIRECT(ADDRESS(3+$AM454,4,,,"var"))&lt;&gt;"Si",INDIRECT(ADDRESS(3+$AM454,4,,,"var")),NULL)</f>
        <v>0.05</v>
      </c>
      <c r="AQ454" s="61" cm="1">
        <f t="array" aca="1" ref="AQ454" ca="1">IF(INDIRECT(ADDRESS(3+$AM454,5,,,"var"))&lt;&gt;"&lt;=&gt;",INDIRECT(ADDRESS(3+$AM454,5,,,"var")),NULL)</f>
        <v>0</v>
      </c>
      <c r="AR454" s="61" cm="1">
        <f t="array" aca="1" ref="AR454" ca="1">IF(INDIRECT(ADDRESS(3+$AM454,6,,,"var"))&lt;&gt;"Fe",INDIRECT(ADDRESS(3+$AM454,6,,,"var")),NULL)</f>
        <v>7.0000000000000007E-2</v>
      </c>
      <c r="AS454" s="61" cm="1">
        <f t="array" aca="1" ref="AS454" ca="1">IF(INDIRECT(ADDRESS(3+$AM454,7,,,"var"))&lt;&gt;"&lt;=&gt;",INDIRECT(ADDRESS(3+$AM454,7,,,"var")),NULL)</f>
        <v>0</v>
      </c>
      <c r="AT454" s="61" cm="1">
        <f t="array" aca="1" ref="AT454" ca="1">IF(INDIRECT(ADDRESS(3+$AM454,8,,,"var"))&lt;&gt;"Cu",INDIRECT(ADDRESS(3+$AM454,8,,,"var")),NULL)</f>
        <v>0.01</v>
      </c>
      <c r="AU454" s="61" cm="1">
        <f t="array" aca="1" ref="AU454" ca="1">IF(INDIRECT(ADDRESS(3+$AM454,9,,,"var"))&lt;&gt;"&lt;=&gt;",INDIRECT(ADDRESS(3+$AM454,9,,,"var")),NULL)</f>
        <v>0</v>
      </c>
      <c r="AV454" s="61" cm="1">
        <f t="array" aca="1" ref="AV454" ca="1">IF(INDIRECT(ADDRESS(3+$AM454,10,,,"var"))&lt;&gt;"Mn",INDIRECT(ADDRESS(3+$AM454,10,,,"var")),NULL)</f>
        <v>0.01</v>
      </c>
      <c r="AW454" s="61" cm="1">
        <f t="array" aca="1" ref="AW454" ca="1">IF(INDIRECT(ADDRESS(3+$AM454,11,,,"var"))&lt;&gt;"&lt;=&gt;",INDIRECT(ADDRESS(3+$AM454,11,,,"var")),NULL)</f>
        <v>0</v>
      </c>
      <c r="AX454" s="61" cm="1">
        <f t="array" aca="1" ref="AX454" ca="1">IF(INDIRECT(ADDRESS(3+$AM454,12,,,"var"))&lt;&gt;"Mg",INDIRECT(ADDRESS(3+$AM454,12,,,"var")),NULL)</f>
        <v>11</v>
      </c>
      <c r="AY454" s="61" cm="1">
        <f t="array" aca="1" ref="AY454" ca="1">IF(INDIRECT(ADDRESS(3+$AM454,13,,,"var"))&lt;&gt;"&lt;=&gt;",INDIRECT(ADDRESS(3+$AM454,13,,,"var")),NULL)</f>
        <v>0</v>
      </c>
      <c r="AZ454" s="61" cm="1">
        <f t="array" aca="1" ref="AZ454" ca="1">IF(INDIRECT(ADDRESS(3+$AM454,14,,,"var"))&lt;&gt;"Be",INDIRECT(ADDRESS(3+$AM454,14,,,"var")),NULL)</f>
        <v>1.35E-2</v>
      </c>
      <c r="BA454" s="61" t="str" cm="1">
        <f t="array" aca="1" ref="BA454" ca="1">IF(INDIRECT(ADDRESS(3+$AM454,15,,,"var"))&lt;&gt;"&lt;=&gt;",INDIRECT(ADDRESS(3+$AM454,15,,,"var")),NULL)</f>
        <v>&lt;</v>
      </c>
      <c r="BB454" s="61" cm="1">
        <f t="array" aca="1" ref="BB454" ca="1">IF(INDIRECT(ADDRESS(3+$AM454,16,,,"var"))&lt;&gt;"Zn",INDIRECT(ADDRESS(3+$AM454,16,,,"var")),NULL)</f>
        <v>0.01</v>
      </c>
      <c r="BC454" s="61" cm="1">
        <f t="array" aca="1" ref="BC454" ca="1">IF(INDIRECT(ADDRESS(3+$AM454,17,,,"var"))&lt;&gt;"&lt;=&gt;",INDIRECT(ADDRESS(3+$AM454,17,,,"var")),NULL)</f>
        <v>0</v>
      </c>
      <c r="BD454" s="61" cm="1">
        <f t="array" aca="1" ref="BD454" ca="1">IF(INDIRECT(ADDRESS(3+$AM454,18,,,"var"))&lt;&gt;"Ti",INDIRECT(ADDRESS(3+$AM454,18,,,"var")),NULL)</f>
        <v>0.09</v>
      </c>
      <c r="BE454" s="64" cm="1">
        <f t="array" aca="1" ref="BE454" ca="1">IF(INDIRECT(ADDRESS(3+$AM454,19,,,"var"))&lt;&gt;"D10",INDIRECT(ADDRESS(3+$AM454,19,,,"var")),NULL)</f>
        <v>28.5</v>
      </c>
      <c r="BF454" s="64" cm="1">
        <f t="array" aca="1" ref="BF454" ca="1">IF(INDIRECT(ADDRESS(3+$AM454,20,,,"var"))&lt;&gt;"D50",INDIRECT(ADDRESS(3+$AM454,20,,,"var")),NULL)</f>
        <v>46.3</v>
      </c>
      <c r="BG454" s="64" cm="1">
        <f t="array" aca="1" ref="BG454" ca="1">IF(INDIRECT(ADDRESS(3+$AM454,21,,,"var"))&lt;&gt;"D90",INDIRECT(ADDRESS(3+$AM454,21,,,"var")),NULL)</f>
        <v>74</v>
      </c>
      <c r="BH454" s="64" cm="1">
        <f t="array" aca="1" ref="BH454" ca="1">IF(INDIRECT(ADDRESS(3+$AM454,22,,,"var"))&lt;&gt;"Carney Funnel (s/50g)",INDIRECT(ADDRESS(3+$AM454,22,,,"var")),NULL)</f>
        <v>16</v>
      </c>
      <c r="BI454" s="64" cm="1">
        <f t="array" aca="1" ref="BI454" ca="1">IF(INDIRECT(ADDRESS(3+$AM454,23,,,"var"))&lt;&gt;"Schuttdichte",INDIRECT(ADDRESS(3+$AM454,23,,,"var")),NULL)</f>
        <v>1.22</v>
      </c>
      <c r="BJ454" s="64" cm="1">
        <f t="array" aca="1" ref="BJ454" ca="1">IF(INDIRECT(ADDRESS(3+$AM454,24,,,"var"))&lt;&gt;"Klopfdichte",INDIRECT(ADDRESS(3+$AM454,24,,,"var")),NULL)</f>
        <v>1.54</v>
      </c>
      <c r="BK454" s="81" t="s">
        <v>108</v>
      </c>
      <c r="BM454" s="81"/>
      <c r="BO454"/>
    </row>
    <row r="455" spans="1:67">
      <c r="A455" s="6">
        <v>6</v>
      </c>
      <c r="B455" s="6">
        <v>46</v>
      </c>
      <c r="C455" s="81" t="str">
        <f>var!Z$3</f>
        <v>Concept Laser m2</v>
      </c>
      <c r="D455" s="81" t="str">
        <f>var!AG$3</f>
        <v>Concept Laser parameter dev.</v>
      </c>
      <c r="E455" s="6">
        <v>325</v>
      </c>
      <c r="F455" s="6">
        <v>1000</v>
      </c>
      <c r="G455" s="6">
        <v>60</v>
      </c>
      <c r="H455" s="6">
        <v>0.1</v>
      </c>
      <c r="I455" s="81"/>
      <c r="J455" s="81" t="str">
        <f>var!AD$3</f>
        <v xml:space="preserve">Tensile bars </v>
      </c>
      <c r="K455" s="35"/>
      <c r="L455" s="81">
        <f>var!AA$2</f>
        <v>45</v>
      </c>
      <c r="M455" s="81" t="str">
        <f>var!AF$2</f>
        <v>Stripes</v>
      </c>
      <c r="N455" s="6">
        <v>325</v>
      </c>
      <c r="O455" s="6">
        <v>1000</v>
      </c>
      <c r="P455" s="12"/>
      <c r="Q455" s="6">
        <v>0.1</v>
      </c>
      <c r="R455" s="6">
        <v>130</v>
      </c>
      <c r="S455" s="6">
        <v>5</v>
      </c>
      <c r="T455" s="6">
        <v>1</v>
      </c>
      <c r="U455" s="6">
        <v>79</v>
      </c>
      <c r="V455" s="6">
        <v>0.1</v>
      </c>
      <c r="W455" s="6">
        <v>80</v>
      </c>
      <c r="X455" s="6">
        <v>0.09</v>
      </c>
      <c r="Y455" s="12"/>
      <c r="Z455" s="12"/>
      <c r="AA455" s="12"/>
      <c r="AB455" s="12"/>
      <c r="AC455" s="12"/>
      <c r="AD455" s="12"/>
      <c r="AE455" s="12"/>
      <c r="AF455" s="12"/>
      <c r="AG455" s="6"/>
      <c r="AH455" s="81">
        <f t="shared" si="16"/>
        <v>21.6</v>
      </c>
      <c r="AI455" s="81">
        <f t="shared" si="17"/>
        <v>54.166666666666664</v>
      </c>
      <c r="AJ455" s="78">
        <v>97.028550244602201</v>
      </c>
      <c r="AK455" s="6"/>
      <c r="AL455" s="28" t="str" cm="1">
        <f t="array" aca="1" ref="AL455" ca="1">IF(INDIRECT(ADDRESS(3+AM455,2,,,"var"))&lt;&gt;"Name of powder",INDIRECT(ADDRESS(3+AM455,2,,,"var")),NULL)</f>
        <v>AlMgty80</v>
      </c>
      <c r="AM455" s="81">
        <v>20</v>
      </c>
      <c r="AN455" s="12">
        <v>0</v>
      </c>
      <c r="AO455" s="61" cm="1">
        <f t="array" aca="1" ref="AO455" ca="1">IF(INDIRECT(ADDRESS(3+$AM455,3,,,"var"))&lt;&gt;"&lt;=&gt;",INDIRECT(ADDRESS(3+$AM455,3,,,"var")),NULL)</f>
        <v>0</v>
      </c>
      <c r="AP455" s="61" cm="1">
        <f t="array" aca="1" ref="AP455" ca="1">IF(INDIRECT(ADDRESS(3+$AM455,4,,,"var"))&lt;&gt;"Si",INDIRECT(ADDRESS(3+$AM455,4,,,"var")),NULL)</f>
        <v>0.05</v>
      </c>
      <c r="AQ455" s="61" cm="1">
        <f t="array" aca="1" ref="AQ455" ca="1">IF(INDIRECT(ADDRESS(3+$AM455,5,,,"var"))&lt;&gt;"&lt;=&gt;",INDIRECT(ADDRESS(3+$AM455,5,,,"var")),NULL)</f>
        <v>0</v>
      </c>
      <c r="AR455" s="61" cm="1">
        <f t="array" aca="1" ref="AR455" ca="1">IF(INDIRECT(ADDRESS(3+$AM455,6,,,"var"))&lt;&gt;"Fe",INDIRECT(ADDRESS(3+$AM455,6,,,"var")),NULL)</f>
        <v>7.0000000000000007E-2</v>
      </c>
      <c r="AS455" s="61" cm="1">
        <f t="array" aca="1" ref="AS455" ca="1">IF(INDIRECT(ADDRESS(3+$AM455,7,,,"var"))&lt;&gt;"&lt;=&gt;",INDIRECT(ADDRESS(3+$AM455,7,,,"var")),NULL)</f>
        <v>0</v>
      </c>
      <c r="AT455" s="61" cm="1">
        <f t="array" aca="1" ref="AT455" ca="1">IF(INDIRECT(ADDRESS(3+$AM455,8,,,"var"))&lt;&gt;"Cu",INDIRECT(ADDRESS(3+$AM455,8,,,"var")),NULL)</f>
        <v>0.01</v>
      </c>
      <c r="AU455" s="61" cm="1">
        <f t="array" aca="1" ref="AU455" ca="1">IF(INDIRECT(ADDRESS(3+$AM455,9,,,"var"))&lt;&gt;"&lt;=&gt;",INDIRECT(ADDRESS(3+$AM455,9,,,"var")),NULL)</f>
        <v>0</v>
      </c>
      <c r="AV455" s="61" cm="1">
        <f t="array" aca="1" ref="AV455" ca="1">IF(INDIRECT(ADDRESS(3+$AM455,10,,,"var"))&lt;&gt;"Mn",INDIRECT(ADDRESS(3+$AM455,10,,,"var")),NULL)</f>
        <v>0.01</v>
      </c>
      <c r="AW455" s="61" cm="1">
        <f t="array" aca="1" ref="AW455" ca="1">IF(INDIRECT(ADDRESS(3+$AM455,11,,,"var"))&lt;&gt;"&lt;=&gt;",INDIRECT(ADDRESS(3+$AM455,11,,,"var")),NULL)</f>
        <v>0</v>
      </c>
      <c r="AX455" s="61" cm="1">
        <f t="array" aca="1" ref="AX455" ca="1">IF(INDIRECT(ADDRESS(3+$AM455,12,,,"var"))&lt;&gt;"Mg",INDIRECT(ADDRESS(3+$AM455,12,,,"var")),NULL)</f>
        <v>11</v>
      </c>
      <c r="AY455" s="61" cm="1">
        <f t="array" aca="1" ref="AY455" ca="1">IF(INDIRECT(ADDRESS(3+$AM455,13,,,"var"))&lt;&gt;"&lt;=&gt;",INDIRECT(ADDRESS(3+$AM455,13,,,"var")),NULL)</f>
        <v>0</v>
      </c>
      <c r="AZ455" s="61" cm="1">
        <f t="array" aca="1" ref="AZ455" ca="1">IF(INDIRECT(ADDRESS(3+$AM455,14,,,"var"))&lt;&gt;"Be",INDIRECT(ADDRESS(3+$AM455,14,,,"var")),NULL)</f>
        <v>1.35E-2</v>
      </c>
      <c r="BA455" s="61" t="str" cm="1">
        <f t="array" aca="1" ref="BA455" ca="1">IF(INDIRECT(ADDRESS(3+$AM455,15,,,"var"))&lt;&gt;"&lt;=&gt;",INDIRECT(ADDRESS(3+$AM455,15,,,"var")),NULL)</f>
        <v>&lt;</v>
      </c>
      <c r="BB455" s="61" cm="1">
        <f t="array" aca="1" ref="BB455" ca="1">IF(INDIRECT(ADDRESS(3+$AM455,16,,,"var"))&lt;&gt;"Zn",INDIRECT(ADDRESS(3+$AM455,16,,,"var")),NULL)</f>
        <v>0.01</v>
      </c>
      <c r="BC455" s="61" cm="1">
        <f t="array" aca="1" ref="BC455" ca="1">IF(INDIRECT(ADDRESS(3+$AM455,17,,,"var"))&lt;&gt;"&lt;=&gt;",INDIRECT(ADDRESS(3+$AM455,17,,,"var")),NULL)</f>
        <v>0</v>
      </c>
      <c r="BD455" s="61" cm="1">
        <f t="array" aca="1" ref="BD455" ca="1">IF(INDIRECT(ADDRESS(3+$AM455,18,,,"var"))&lt;&gt;"Ti",INDIRECT(ADDRESS(3+$AM455,18,,,"var")),NULL)</f>
        <v>0.09</v>
      </c>
      <c r="BE455" s="64" cm="1">
        <f t="array" aca="1" ref="BE455" ca="1">IF(INDIRECT(ADDRESS(3+$AM455,19,,,"var"))&lt;&gt;"D10",INDIRECT(ADDRESS(3+$AM455,19,,,"var")),NULL)</f>
        <v>28.5</v>
      </c>
      <c r="BF455" s="64" cm="1">
        <f t="array" aca="1" ref="BF455" ca="1">IF(INDIRECT(ADDRESS(3+$AM455,20,,,"var"))&lt;&gt;"D50",INDIRECT(ADDRESS(3+$AM455,20,,,"var")),NULL)</f>
        <v>46.3</v>
      </c>
      <c r="BG455" s="64" cm="1">
        <f t="array" aca="1" ref="BG455" ca="1">IF(INDIRECT(ADDRESS(3+$AM455,21,,,"var"))&lt;&gt;"D90",INDIRECT(ADDRESS(3+$AM455,21,,,"var")),NULL)</f>
        <v>74</v>
      </c>
      <c r="BH455" s="64" cm="1">
        <f t="array" aca="1" ref="BH455" ca="1">IF(INDIRECT(ADDRESS(3+$AM455,22,,,"var"))&lt;&gt;"Carney Funnel (s/50g)",INDIRECT(ADDRESS(3+$AM455,22,,,"var")),NULL)</f>
        <v>16</v>
      </c>
      <c r="BI455" s="64" cm="1">
        <f t="array" aca="1" ref="BI455" ca="1">IF(INDIRECT(ADDRESS(3+$AM455,23,,,"var"))&lt;&gt;"Schuttdichte",INDIRECT(ADDRESS(3+$AM455,23,,,"var")),NULL)</f>
        <v>1.22</v>
      </c>
      <c r="BJ455" s="64" cm="1">
        <f t="array" aca="1" ref="BJ455" ca="1">IF(INDIRECT(ADDRESS(3+$AM455,24,,,"var"))&lt;&gt;"Klopfdichte",INDIRECT(ADDRESS(3+$AM455,24,,,"var")),NULL)</f>
        <v>1.54</v>
      </c>
      <c r="BK455" s="81" t="s">
        <v>108</v>
      </c>
      <c r="BM455" s="81"/>
      <c r="BO455"/>
    </row>
    <row r="456" spans="1:67">
      <c r="A456" s="6">
        <v>6</v>
      </c>
      <c r="B456" s="6">
        <v>47</v>
      </c>
      <c r="C456" s="81" t="str">
        <f>var!Z$3</f>
        <v>Concept Laser m2</v>
      </c>
      <c r="D456" s="81" t="str">
        <f>var!AG$3</f>
        <v>Concept Laser parameter dev.</v>
      </c>
      <c r="E456" s="6">
        <v>325</v>
      </c>
      <c r="F456" s="6">
        <v>1000</v>
      </c>
      <c r="G456" s="6">
        <v>60</v>
      </c>
      <c r="H456" s="6">
        <v>0.1</v>
      </c>
      <c r="I456" s="81"/>
      <c r="J456" s="81" t="str">
        <f>var!AD$3</f>
        <v xml:space="preserve">Tensile bars </v>
      </c>
      <c r="K456" s="35"/>
      <c r="L456" s="81">
        <f>var!AA$2</f>
        <v>45</v>
      </c>
      <c r="M456" s="81" t="str">
        <f>var!AF$2</f>
        <v>Stripes</v>
      </c>
      <c r="N456" s="6">
        <v>325</v>
      </c>
      <c r="O456" s="6">
        <v>1000</v>
      </c>
      <c r="P456" s="12"/>
      <c r="Q456" s="6">
        <v>0.1</v>
      </c>
      <c r="R456" s="6">
        <v>130</v>
      </c>
      <c r="S456" s="6">
        <v>5</v>
      </c>
      <c r="T456" s="6">
        <v>1</v>
      </c>
      <c r="U456" s="6">
        <v>79</v>
      </c>
      <c r="V456" s="6">
        <v>0.1</v>
      </c>
      <c r="W456" s="6">
        <v>80</v>
      </c>
      <c r="X456" s="6">
        <v>0.09</v>
      </c>
      <c r="Y456" s="12"/>
      <c r="Z456" s="12"/>
      <c r="AA456" s="12"/>
      <c r="AB456" s="12"/>
      <c r="AC456" s="12"/>
      <c r="AD456" s="12"/>
      <c r="AE456" s="12"/>
      <c r="AF456" s="12"/>
      <c r="AG456" s="6"/>
      <c r="AH456" s="81">
        <f t="shared" si="16"/>
        <v>21.6</v>
      </c>
      <c r="AI456" s="81">
        <f t="shared" si="17"/>
        <v>54.166666666666664</v>
      </c>
      <c r="AJ456" s="78">
        <v>97.208748284339194</v>
      </c>
      <c r="AK456" s="6"/>
      <c r="AL456" s="28" t="str" cm="1">
        <f t="array" aca="1" ref="AL456" ca="1">IF(INDIRECT(ADDRESS(3+AM456,2,,,"var"))&lt;&gt;"Name of powder",INDIRECT(ADDRESS(3+AM456,2,,,"var")),NULL)</f>
        <v>AlMgty80</v>
      </c>
      <c r="AM456" s="81">
        <v>20</v>
      </c>
      <c r="AN456" s="12">
        <v>0</v>
      </c>
      <c r="AO456" s="61" cm="1">
        <f t="array" aca="1" ref="AO456" ca="1">IF(INDIRECT(ADDRESS(3+$AM456,3,,,"var"))&lt;&gt;"&lt;=&gt;",INDIRECT(ADDRESS(3+$AM456,3,,,"var")),NULL)</f>
        <v>0</v>
      </c>
      <c r="AP456" s="61" cm="1">
        <f t="array" aca="1" ref="AP456" ca="1">IF(INDIRECT(ADDRESS(3+$AM456,4,,,"var"))&lt;&gt;"Si",INDIRECT(ADDRESS(3+$AM456,4,,,"var")),NULL)</f>
        <v>0.05</v>
      </c>
      <c r="AQ456" s="61" cm="1">
        <f t="array" aca="1" ref="AQ456" ca="1">IF(INDIRECT(ADDRESS(3+$AM456,5,,,"var"))&lt;&gt;"&lt;=&gt;",INDIRECT(ADDRESS(3+$AM456,5,,,"var")),NULL)</f>
        <v>0</v>
      </c>
      <c r="AR456" s="61" cm="1">
        <f t="array" aca="1" ref="AR456" ca="1">IF(INDIRECT(ADDRESS(3+$AM456,6,,,"var"))&lt;&gt;"Fe",INDIRECT(ADDRESS(3+$AM456,6,,,"var")),NULL)</f>
        <v>7.0000000000000007E-2</v>
      </c>
      <c r="AS456" s="61" cm="1">
        <f t="array" aca="1" ref="AS456" ca="1">IF(INDIRECT(ADDRESS(3+$AM456,7,,,"var"))&lt;&gt;"&lt;=&gt;",INDIRECT(ADDRESS(3+$AM456,7,,,"var")),NULL)</f>
        <v>0</v>
      </c>
      <c r="AT456" s="61" cm="1">
        <f t="array" aca="1" ref="AT456" ca="1">IF(INDIRECT(ADDRESS(3+$AM456,8,,,"var"))&lt;&gt;"Cu",INDIRECT(ADDRESS(3+$AM456,8,,,"var")),NULL)</f>
        <v>0.01</v>
      </c>
      <c r="AU456" s="61" cm="1">
        <f t="array" aca="1" ref="AU456" ca="1">IF(INDIRECT(ADDRESS(3+$AM456,9,,,"var"))&lt;&gt;"&lt;=&gt;",INDIRECT(ADDRESS(3+$AM456,9,,,"var")),NULL)</f>
        <v>0</v>
      </c>
      <c r="AV456" s="61" cm="1">
        <f t="array" aca="1" ref="AV456" ca="1">IF(INDIRECT(ADDRESS(3+$AM456,10,,,"var"))&lt;&gt;"Mn",INDIRECT(ADDRESS(3+$AM456,10,,,"var")),NULL)</f>
        <v>0.01</v>
      </c>
      <c r="AW456" s="61" cm="1">
        <f t="array" aca="1" ref="AW456" ca="1">IF(INDIRECT(ADDRESS(3+$AM456,11,,,"var"))&lt;&gt;"&lt;=&gt;",INDIRECT(ADDRESS(3+$AM456,11,,,"var")),NULL)</f>
        <v>0</v>
      </c>
      <c r="AX456" s="61" cm="1">
        <f t="array" aca="1" ref="AX456" ca="1">IF(INDIRECT(ADDRESS(3+$AM456,12,,,"var"))&lt;&gt;"Mg",INDIRECT(ADDRESS(3+$AM456,12,,,"var")),NULL)</f>
        <v>11</v>
      </c>
      <c r="AY456" s="61" cm="1">
        <f t="array" aca="1" ref="AY456" ca="1">IF(INDIRECT(ADDRESS(3+$AM456,13,,,"var"))&lt;&gt;"&lt;=&gt;",INDIRECT(ADDRESS(3+$AM456,13,,,"var")),NULL)</f>
        <v>0</v>
      </c>
      <c r="AZ456" s="61" cm="1">
        <f t="array" aca="1" ref="AZ456" ca="1">IF(INDIRECT(ADDRESS(3+$AM456,14,,,"var"))&lt;&gt;"Be",INDIRECT(ADDRESS(3+$AM456,14,,,"var")),NULL)</f>
        <v>1.35E-2</v>
      </c>
      <c r="BA456" s="61" t="str" cm="1">
        <f t="array" aca="1" ref="BA456" ca="1">IF(INDIRECT(ADDRESS(3+$AM456,15,,,"var"))&lt;&gt;"&lt;=&gt;",INDIRECT(ADDRESS(3+$AM456,15,,,"var")),NULL)</f>
        <v>&lt;</v>
      </c>
      <c r="BB456" s="61" cm="1">
        <f t="array" aca="1" ref="BB456" ca="1">IF(INDIRECT(ADDRESS(3+$AM456,16,,,"var"))&lt;&gt;"Zn",INDIRECT(ADDRESS(3+$AM456,16,,,"var")),NULL)</f>
        <v>0.01</v>
      </c>
      <c r="BC456" s="61" cm="1">
        <f t="array" aca="1" ref="BC456" ca="1">IF(INDIRECT(ADDRESS(3+$AM456,17,,,"var"))&lt;&gt;"&lt;=&gt;",INDIRECT(ADDRESS(3+$AM456,17,,,"var")),NULL)</f>
        <v>0</v>
      </c>
      <c r="BD456" s="61" cm="1">
        <f t="array" aca="1" ref="BD456" ca="1">IF(INDIRECT(ADDRESS(3+$AM456,18,,,"var"))&lt;&gt;"Ti",INDIRECT(ADDRESS(3+$AM456,18,,,"var")),NULL)</f>
        <v>0.09</v>
      </c>
      <c r="BE456" s="64" cm="1">
        <f t="array" aca="1" ref="BE456" ca="1">IF(INDIRECT(ADDRESS(3+$AM456,19,,,"var"))&lt;&gt;"D10",INDIRECT(ADDRESS(3+$AM456,19,,,"var")),NULL)</f>
        <v>28.5</v>
      </c>
      <c r="BF456" s="64" cm="1">
        <f t="array" aca="1" ref="BF456" ca="1">IF(INDIRECT(ADDRESS(3+$AM456,20,,,"var"))&lt;&gt;"D50",INDIRECT(ADDRESS(3+$AM456,20,,,"var")),NULL)</f>
        <v>46.3</v>
      </c>
      <c r="BG456" s="64" cm="1">
        <f t="array" aca="1" ref="BG456" ca="1">IF(INDIRECT(ADDRESS(3+$AM456,21,,,"var"))&lt;&gt;"D90",INDIRECT(ADDRESS(3+$AM456,21,,,"var")),NULL)</f>
        <v>74</v>
      </c>
      <c r="BH456" s="64" cm="1">
        <f t="array" aca="1" ref="BH456" ca="1">IF(INDIRECT(ADDRESS(3+$AM456,22,,,"var"))&lt;&gt;"Carney Funnel (s/50g)",INDIRECT(ADDRESS(3+$AM456,22,,,"var")),NULL)</f>
        <v>16</v>
      </c>
      <c r="BI456" s="64" cm="1">
        <f t="array" aca="1" ref="BI456" ca="1">IF(INDIRECT(ADDRESS(3+$AM456,23,,,"var"))&lt;&gt;"Schuttdichte",INDIRECT(ADDRESS(3+$AM456,23,,,"var")),NULL)</f>
        <v>1.22</v>
      </c>
      <c r="BJ456" s="64" cm="1">
        <f t="array" aca="1" ref="BJ456" ca="1">IF(INDIRECT(ADDRESS(3+$AM456,24,,,"var"))&lt;&gt;"Klopfdichte",INDIRECT(ADDRESS(3+$AM456,24,,,"var")),NULL)</f>
        <v>1.54</v>
      </c>
      <c r="BK456" s="81" t="s">
        <v>108</v>
      </c>
      <c r="BM456" s="81"/>
      <c r="BO456"/>
    </row>
    <row r="457" spans="1:67">
      <c r="A457" s="6">
        <v>6</v>
      </c>
      <c r="B457" s="6">
        <v>48</v>
      </c>
      <c r="C457" s="81" t="str">
        <f>var!Z$3</f>
        <v>Concept Laser m2</v>
      </c>
      <c r="D457" s="81" t="str">
        <f>var!AG$3</f>
        <v>Concept Laser parameter dev.</v>
      </c>
      <c r="E457" s="6">
        <v>325</v>
      </c>
      <c r="F457" s="6">
        <v>1000</v>
      </c>
      <c r="G457" s="6">
        <v>60</v>
      </c>
      <c r="H457" s="6">
        <v>0.1</v>
      </c>
      <c r="I457" s="81"/>
      <c r="J457" s="81" t="str">
        <f>var!AD$3</f>
        <v xml:space="preserve">Tensile bars </v>
      </c>
      <c r="K457" s="35"/>
      <c r="L457" s="81">
        <f>var!AA$2</f>
        <v>45</v>
      </c>
      <c r="M457" s="81" t="str">
        <f>var!AF$2</f>
        <v>Stripes</v>
      </c>
      <c r="N457" s="6">
        <v>325</v>
      </c>
      <c r="O457" s="6">
        <v>1000</v>
      </c>
      <c r="P457" s="12"/>
      <c r="Q457" s="6">
        <v>0.1</v>
      </c>
      <c r="R457" s="6">
        <v>130</v>
      </c>
      <c r="S457" s="6">
        <v>5</v>
      </c>
      <c r="T457" s="6">
        <v>1</v>
      </c>
      <c r="U457" s="6">
        <v>79</v>
      </c>
      <c r="V457" s="6">
        <v>0.1</v>
      </c>
      <c r="W457" s="6">
        <v>80</v>
      </c>
      <c r="X457" s="6">
        <v>0.09</v>
      </c>
      <c r="Y457" s="12"/>
      <c r="Z457" s="12"/>
      <c r="AA457" s="12"/>
      <c r="AB457" s="12"/>
      <c r="AC457" s="12"/>
      <c r="AD457" s="12"/>
      <c r="AE457" s="12"/>
      <c r="AF457" s="12"/>
      <c r="AG457" s="6"/>
      <c r="AH457" s="81">
        <f t="shared" si="16"/>
        <v>21.6</v>
      </c>
      <c r="AI457" s="81">
        <f t="shared" si="17"/>
        <v>54.166666666666664</v>
      </c>
      <c r="AJ457" s="78">
        <v>97.372549974315902</v>
      </c>
      <c r="AK457" s="6"/>
      <c r="AL457" s="28" t="str" cm="1">
        <f t="array" aca="1" ref="AL457" ca="1">IF(INDIRECT(ADDRESS(3+AM457,2,,,"var"))&lt;&gt;"Name of powder",INDIRECT(ADDRESS(3+AM457,2,,,"var")),NULL)</f>
        <v>AlMgty80</v>
      </c>
      <c r="AM457" s="81">
        <v>20</v>
      </c>
      <c r="AN457" s="12">
        <v>0</v>
      </c>
      <c r="AO457" s="61" cm="1">
        <f t="array" aca="1" ref="AO457" ca="1">IF(INDIRECT(ADDRESS(3+$AM457,3,,,"var"))&lt;&gt;"&lt;=&gt;",INDIRECT(ADDRESS(3+$AM457,3,,,"var")),NULL)</f>
        <v>0</v>
      </c>
      <c r="AP457" s="61" cm="1">
        <f t="array" aca="1" ref="AP457" ca="1">IF(INDIRECT(ADDRESS(3+$AM457,4,,,"var"))&lt;&gt;"Si",INDIRECT(ADDRESS(3+$AM457,4,,,"var")),NULL)</f>
        <v>0.05</v>
      </c>
      <c r="AQ457" s="61" cm="1">
        <f t="array" aca="1" ref="AQ457" ca="1">IF(INDIRECT(ADDRESS(3+$AM457,5,,,"var"))&lt;&gt;"&lt;=&gt;",INDIRECT(ADDRESS(3+$AM457,5,,,"var")),NULL)</f>
        <v>0</v>
      </c>
      <c r="AR457" s="61" cm="1">
        <f t="array" aca="1" ref="AR457" ca="1">IF(INDIRECT(ADDRESS(3+$AM457,6,,,"var"))&lt;&gt;"Fe",INDIRECT(ADDRESS(3+$AM457,6,,,"var")),NULL)</f>
        <v>7.0000000000000007E-2</v>
      </c>
      <c r="AS457" s="61" cm="1">
        <f t="array" aca="1" ref="AS457" ca="1">IF(INDIRECT(ADDRESS(3+$AM457,7,,,"var"))&lt;&gt;"&lt;=&gt;",INDIRECT(ADDRESS(3+$AM457,7,,,"var")),NULL)</f>
        <v>0</v>
      </c>
      <c r="AT457" s="61" cm="1">
        <f t="array" aca="1" ref="AT457" ca="1">IF(INDIRECT(ADDRESS(3+$AM457,8,,,"var"))&lt;&gt;"Cu",INDIRECT(ADDRESS(3+$AM457,8,,,"var")),NULL)</f>
        <v>0.01</v>
      </c>
      <c r="AU457" s="61" cm="1">
        <f t="array" aca="1" ref="AU457" ca="1">IF(INDIRECT(ADDRESS(3+$AM457,9,,,"var"))&lt;&gt;"&lt;=&gt;",INDIRECT(ADDRESS(3+$AM457,9,,,"var")),NULL)</f>
        <v>0</v>
      </c>
      <c r="AV457" s="61" cm="1">
        <f t="array" aca="1" ref="AV457" ca="1">IF(INDIRECT(ADDRESS(3+$AM457,10,,,"var"))&lt;&gt;"Mn",INDIRECT(ADDRESS(3+$AM457,10,,,"var")),NULL)</f>
        <v>0.01</v>
      </c>
      <c r="AW457" s="61" cm="1">
        <f t="array" aca="1" ref="AW457" ca="1">IF(INDIRECT(ADDRESS(3+$AM457,11,,,"var"))&lt;&gt;"&lt;=&gt;",INDIRECT(ADDRESS(3+$AM457,11,,,"var")),NULL)</f>
        <v>0</v>
      </c>
      <c r="AX457" s="61" cm="1">
        <f t="array" aca="1" ref="AX457" ca="1">IF(INDIRECT(ADDRESS(3+$AM457,12,,,"var"))&lt;&gt;"Mg",INDIRECT(ADDRESS(3+$AM457,12,,,"var")),NULL)</f>
        <v>11</v>
      </c>
      <c r="AY457" s="61" cm="1">
        <f t="array" aca="1" ref="AY457" ca="1">IF(INDIRECT(ADDRESS(3+$AM457,13,,,"var"))&lt;&gt;"&lt;=&gt;",INDIRECT(ADDRESS(3+$AM457,13,,,"var")),NULL)</f>
        <v>0</v>
      </c>
      <c r="AZ457" s="61" cm="1">
        <f t="array" aca="1" ref="AZ457" ca="1">IF(INDIRECT(ADDRESS(3+$AM457,14,,,"var"))&lt;&gt;"Be",INDIRECT(ADDRESS(3+$AM457,14,,,"var")),NULL)</f>
        <v>1.35E-2</v>
      </c>
      <c r="BA457" s="61" t="str" cm="1">
        <f t="array" aca="1" ref="BA457" ca="1">IF(INDIRECT(ADDRESS(3+$AM457,15,,,"var"))&lt;&gt;"&lt;=&gt;",INDIRECT(ADDRESS(3+$AM457,15,,,"var")),NULL)</f>
        <v>&lt;</v>
      </c>
      <c r="BB457" s="61" cm="1">
        <f t="array" aca="1" ref="BB457" ca="1">IF(INDIRECT(ADDRESS(3+$AM457,16,,,"var"))&lt;&gt;"Zn",INDIRECT(ADDRESS(3+$AM457,16,,,"var")),NULL)</f>
        <v>0.01</v>
      </c>
      <c r="BC457" s="61" cm="1">
        <f t="array" aca="1" ref="BC457" ca="1">IF(INDIRECT(ADDRESS(3+$AM457,17,,,"var"))&lt;&gt;"&lt;=&gt;",INDIRECT(ADDRESS(3+$AM457,17,,,"var")),NULL)</f>
        <v>0</v>
      </c>
      <c r="BD457" s="61" cm="1">
        <f t="array" aca="1" ref="BD457" ca="1">IF(INDIRECT(ADDRESS(3+$AM457,18,,,"var"))&lt;&gt;"Ti",INDIRECT(ADDRESS(3+$AM457,18,,,"var")),NULL)</f>
        <v>0.09</v>
      </c>
      <c r="BE457" s="64" cm="1">
        <f t="array" aca="1" ref="BE457" ca="1">IF(INDIRECT(ADDRESS(3+$AM457,19,,,"var"))&lt;&gt;"D10",INDIRECT(ADDRESS(3+$AM457,19,,,"var")),NULL)</f>
        <v>28.5</v>
      </c>
      <c r="BF457" s="64" cm="1">
        <f t="array" aca="1" ref="BF457" ca="1">IF(INDIRECT(ADDRESS(3+$AM457,20,,,"var"))&lt;&gt;"D50",INDIRECT(ADDRESS(3+$AM457,20,,,"var")),NULL)</f>
        <v>46.3</v>
      </c>
      <c r="BG457" s="64" cm="1">
        <f t="array" aca="1" ref="BG457" ca="1">IF(INDIRECT(ADDRESS(3+$AM457,21,,,"var"))&lt;&gt;"D90",INDIRECT(ADDRESS(3+$AM457,21,,,"var")),NULL)</f>
        <v>74</v>
      </c>
      <c r="BH457" s="64" cm="1">
        <f t="array" aca="1" ref="BH457" ca="1">IF(INDIRECT(ADDRESS(3+$AM457,22,,,"var"))&lt;&gt;"Carney Funnel (s/50g)",INDIRECT(ADDRESS(3+$AM457,22,,,"var")),NULL)</f>
        <v>16</v>
      </c>
      <c r="BI457" s="64" cm="1">
        <f t="array" aca="1" ref="BI457" ca="1">IF(INDIRECT(ADDRESS(3+$AM457,23,,,"var"))&lt;&gt;"Schuttdichte",INDIRECT(ADDRESS(3+$AM457,23,,,"var")),NULL)</f>
        <v>1.22</v>
      </c>
      <c r="BJ457" s="64" cm="1">
        <f t="array" aca="1" ref="BJ457" ca="1">IF(INDIRECT(ADDRESS(3+$AM457,24,,,"var"))&lt;&gt;"Klopfdichte",INDIRECT(ADDRESS(3+$AM457,24,,,"var")),NULL)</f>
        <v>1.54</v>
      </c>
      <c r="BK457" s="81" t="s">
        <v>108</v>
      </c>
      <c r="BM457" s="81"/>
      <c r="BO457"/>
    </row>
    <row r="458" spans="1:67">
      <c r="A458" s="6">
        <v>7</v>
      </c>
      <c r="B458" s="10">
        <v>1</v>
      </c>
      <c r="C458" s="10" t="str">
        <f>var!Z$3</f>
        <v>Concept Laser m2</v>
      </c>
      <c r="D458" s="81" t="str">
        <f>var!AG$3</f>
        <v>Concept Laser parameter dev.</v>
      </c>
      <c r="E458" s="67">
        <v>325</v>
      </c>
      <c r="F458" s="67">
        <v>1400</v>
      </c>
      <c r="G458" s="67">
        <v>60</v>
      </c>
      <c r="H458" s="6">
        <v>0.08</v>
      </c>
      <c r="I458" s="81"/>
      <c r="J458" s="10" t="str">
        <f>var!AD$2</f>
        <v>Density cube</v>
      </c>
      <c r="K458" s="10" t="str">
        <f>var!AE$5</f>
        <v>no support</v>
      </c>
      <c r="L458" s="12"/>
      <c r="M458" s="10" t="str">
        <f>var!AF$2</f>
        <v>Stripes</v>
      </c>
      <c r="N458" s="67">
        <v>200</v>
      </c>
      <c r="O458" s="67">
        <v>500</v>
      </c>
      <c r="P458" s="12"/>
      <c r="Q458" s="67">
        <v>0.1</v>
      </c>
      <c r="R458" s="67">
        <v>130</v>
      </c>
      <c r="S458" s="67">
        <v>5</v>
      </c>
      <c r="T458" s="67">
        <v>1</v>
      </c>
      <c r="U458" s="67">
        <v>79</v>
      </c>
      <c r="V458" s="67">
        <v>0.1</v>
      </c>
      <c r="W458" s="67">
        <v>80</v>
      </c>
      <c r="X458" s="67">
        <v>0.09</v>
      </c>
      <c r="Y458" s="12"/>
      <c r="Z458" s="12"/>
      <c r="AA458" s="12"/>
      <c r="AB458" s="12"/>
      <c r="AC458" s="12"/>
      <c r="AD458" s="12"/>
      <c r="AE458" s="10">
        <v>0.88400000000000001</v>
      </c>
      <c r="AF458" s="12"/>
      <c r="AG458" s="6"/>
      <c r="AH458" s="10">
        <f t="shared" si="16"/>
        <v>24.192</v>
      </c>
      <c r="AI458" s="23">
        <f t="shared" si="17"/>
        <v>48.363095238095241</v>
      </c>
      <c r="AJ458" s="69"/>
      <c r="AK458" s="6">
        <f>100-Tabelle1[[#This Row],[Porositaet Flaeche Bionic polished]]</f>
        <v>99.116</v>
      </c>
      <c r="AL458" s="10" t="str" cm="1">
        <f t="array" aca="1" ref="AL458" ca="1">IF(INDIRECT(ADDRESS(3+AM458,2,,,"var"))&lt;&gt;"Name of powder",INDIRECT(ADDRESS(3+AM458,2,,,"var")),NULL)</f>
        <v>AlMgty80</v>
      </c>
      <c r="AM458" s="10">
        <v>20</v>
      </c>
      <c r="AN458" s="12">
        <v>0</v>
      </c>
      <c r="AO458" s="61" cm="1">
        <f t="array" aca="1" ref="AO458" ca="1">IF(INDIRECT(ADDRESS(3+$AM458,3,,,"var"))&lt;&gt;"&lt;=&gt;",INDIRECT(ADDRESS(3+$AM458,3,,,"var")),NULL)</f>
        <v>0</v>
      </c>
      <c r="AP458" s="61" cm="1">
        <f t="array" aca="1" ref="AP458" ca="1">IF(INDIRECT(ADDRESS(3+$AM458,4,,,"var"))&lt;&gt;"Si",INDIRECT(ADDRESS(3+$AM458,4,,,"var")),NULL)</f>
        <v>0.05</v>
      </c>
      <c r="AQ458" s="61" cm="1">
        <f t="array" aca="1" ref="AQ458" ca="1">IF(INDIRECT(ADDRESS(3+$AM458,5,,,"var"))&lt;&gt;"&lt;=&gt;",INDIRECT(ADDRESS(3+$AM458,5,,,"var")),NULL)</f>
        <v>0</v>
      </c>
      <c r="AR458" s="61" cm="1">
        <f t="array" aca="1" ref="AR458" ca="1">IF(INDIRECT(ADDRESS(3+$AM458,6,,,"var"))&lt;&gt;"Fe",INDIRECT(ADDRESS(3+$AM458,6,,,"var")),NULL)</f>
        <v>7.0000000000000007E-2</v>
      </c>
      <c r="AS458" s="61" cm="1">
        <f t="array" aca="1" ref="AS458" ca="1">IF(INDIRECT(ADDRESS(3+$AM458,7,,,"var"))&lt;&gt;"&lt;=&gt;",INDIRECT(ADDRESS(3+$AM458,7,,,"var")),NULL)</f>
        <v>0</v>
      </c>
      <c r="AT458" s="61" cm="1">
        <f t="array" aca="1" ref="AT458" ca="1">IF(INDIRECT(ADDRESS(3+$AM458,8,,,"var"))&lt;&gt;"Cu",INDIRECT(ADDRESS(3+$AM458,8,,,"var")),NULL)</f>
        <v>0.01</v>
      </c>
      <c r="AU458" s="61" cm="1">
        <f t="array" aca="1" ref="AU458" ca="1">IF(INDIRECT(ADDRESS(3+$AM458,9,,,"var"))&lt;&gt;"&lt;=&gt;",INDIRECT(ADDRESS(3+$AM458,9,,,"var")),NULL)</f>
        <v>0</v>
      </c>
      <c r="AV458" s="61" cm="1">
        <f t="array" aca="1" ref="AV458" ca="1">IF(INDIRECT(ADDRESS(3+$AM458,10,,,"var"))&lt;&gt;"Mn",INDIRECT(ADDRESS(3+$AM458,10,,,"var")),NULL)</f>
        <v>0.01</v>
      </c>
      <c r="AW458" s="61" cm="1">
        <f t="array" aca="1" ref="AW458" ca="1">IF(INDIRECT(ADDRESS(3+$AM458,11,,,"var"))&lt;&gt;"&lt;=&gt;",INDIRECT(ADDRESS(3+$AM458,11,,,"var")),NULL)</f>
        <v>0</v>
      </c>
      <c r="AX458" s="61" cm="1">
        <f t="array" aca="1" ref="AX458" ca="1">IF(INDIRECT(ADDRESS(3+$AM458,12,,,"var"))&lt;&gt;"Mg",INDIRECT(ADDRESS(3+$AM458,12,,,"var")),NULL)</f>
        <v>11</v>
      </c>
      <c r="AY458" s="61" cm="1">
        <f t="array" aca="1" ref="AY458" ca="1">IF(INDIRECT(ADDRESS(3+$AM458,13,,,"var"))&lt;&gt;"&lt;=&gt;",INDIRECT(ADDRESS(3+$AM458,13,,,"var")),NULL)</f>
        <v>0</v>
      </c>
      <c r="AZ458" s="61" cm="1">
        <f t="array" aca="1" ref="AZ458" ca="1">IF(INDIRECT(ADDRESS(3+$AM458,14,,,"var"))&lt;&gt;"Be",INDIRECT(ADDRESS(3+$AM458,14,,,"var")),NULL)</f>
        <v>1.35E-2</v>
      </c>
      <c r="BA458" s="61" t="str" cm="1">
        <f t="array" aca="1" ref="BA458" ca="1">IF(INDIRECT(ADDRESS(3+$AM458,15,,,"var"))&lt;&gt;"&lt;=&gt;",INDIRECT(ADDRESS(3+$AM458,15,,,"var")),NULL)</f>
        <v>&lt;</v>
      </c>
      <c r="BB458" s="61" cm="1">
        <f t="array" aca="1" ref="BB458" ca="1">IF(INDIRECT(ADDRESS(3+$AM458,16,,,"var"))&lt;&gt;"Zn",INDIRECT(ADDRESS(3+$AM458,16,,,"var")),NULL)</f>
        <v>0.01</v>
      </c>
      <c r="BC458" s="61" cm="1">
        <f t="array" aca="1" ref="BC458" ca="1">IF(INDIRECT(ADDRESS(3+$AM458,17,,,"var"))&lt;&gt;"&lt;=&gt;",INDIRECT(ADDRESS(3+$AM458,17,,,"var")),NULL)</f>
        <v>0</v>
      </c>
      <c r="BD458" s="61" cm="1">
        <f t="array" aca="1" ref="BD458" ca="1">IF(INDIRECT(ADDRESS(3+$AM458,18,,,"var"))&lt;&gt;"Ti",INDIRECT(ADDRESS(3+$AM458,18,,,"var")),NULL)</f>
        <v>0.09</v>
      </c>
      <c r="BE458" s="64" cm="1">
        <f t="array" aca="1" ref="BE458" ca="1">IF(INDIRECT(ADDRESS(3+$AM458,19,,,"var"))&lt;&gt;"D10",INDIRECT(ADDRESS(3+$AM458,19,,,"var")),NULL)</f>
        <v>28.5</v>
      </c>
      <c r="BF458" s="64" cm="1">
        <f t="array" aca="1" ref="BF458" ca="1">IF(INDIRECT(ADDRESS(3+$AM458,20,,,"var"))&lt;&gt;"D50",INDIRECT(ADDRESS(3+$AM458,20,,,"var")),NULL)</f>
        <v>46.3</v>
      </c>
      <c r="BG458" s="64" cm="1">
        <f t="array" aca="1" ref="BG458" ca="1">IF(INDIRECT(ADDRESS(3+$AM458,21,,,"var"))&lt;&gt;"D90",INDIRECT(ADDRESS(3+$AM458,21,,,"var")),NULL)</f>
        <v>74</v>
      </c>
      <c r="BH458" s="64" cm="1">
        <f t="array" aca="1" ref="BH458" ca="1">IF(INDIRECT(ADDRESS(3+$AM458,22,,,"var"))&lt;&gt;"Carney Funnel (s/50g)",INDIRECT(ADDRESS(3+$AM458,22,,,"var")),NULL)</f>
        <v>16</v>
      </c>
      <c r="BI458" s="64" cm="1">
        <f t="array" aca="1" ref="BI458" ca="1">IF(INDIRECT(ADDRESS(3+$AM458,23,,,"var"))&lt;&gt;"Schuttdichte",INDIRECT(ADDRESS(3+$AM458,23,,,"var")),NULL)</f>
        <v>1.22</v>
      </c>
      <c r="BJ458" s="64" cm="1">
        <f t="array" aca="1" ref="BJ458" ca="1">IF(INDIRECT(ADDRESS(3+$AM458,24,,,"var"))&lt;&gt;"Klopfdichte",INDIRECT(ADDRESS(3+$AM458,24,,,"var")),NULL)</f>
        <v>1.54</v>
      </c>
      <c r="BK458" s="81" t="s">
        <v>108</v>
      </c>
      <c r="BM458" s="81"/>
      <c r="BO458"/>
    </row>
    <row r="459" spans="1:67">
      <c r="A459" s="6">
        <v>7</v>
      </c>
      <c r="B459" s="10">
        <v>2</v>
      </c>
      <c r="C459" s="10" t="str">
        <f>var!Z$3</f>
        <v>Concept Laser m2</v>
      </c>
      <c r="D459" s="81" t="str">
        <f>var!AG$3</f>
        <v>Concept Laser parameter dev.</v>
      </c>
      <c r="E459" s="67">
        <v>325</v>
      </c>
      <c r="F459" s="67">
        <v>1200</v>
      </c>
      <c r="G459" s="67">
        <v>60</v>
      </c>
      <c r="H459" s="6">
        <v>0.08</v>
      </c>
      <c r="I459" s="81"/>
      <c r="J459" s="10" t="str">
        <f>var!AD$2</f>
        <v>Density cube</v>
      </c>
      <c r="K459" s="10" t="str">
        <f>var!AE$5</f>
        <v>no support</v>
      </c>
      <c r="L459" s="12"/>
      <c r="M459" s="10" t="str">
        <f>var!AF$2</f>
        <v>Stripes</v>
      </c>
      <c r="N459" s="67">
        <v>200</v>
      </c>
      <c r="O459" s="67">
        <v>500</v>
      </c>
      <c r="P459" s="12"/>
      <c r="Q459" s="67">
        <v>0.1</v>
      </c>
      <c r="R459" s="67">
        <v>130</v>
      </c>
      <c r="S459" s="67">
        <v>5</v>
      </c>
      <c r="T459" s="67">
        <v>1</v>
      </c>
      <c r="U459" s="67">
        <v>79</v>
      </c>
      <c r="V459" s="67">
        <v>0.1</v>
      </c>
      <c r="W459" s="67">
        <v>80</v>
      </c>
      <c r="X459" s="67">
        <v>0.09</v>
      </c>
      <c r="Y459" s="12"/>
      <c r="Z459" s="12"/>
      <c r="AA459" s="12"/>
      <c r="AB459" s="12"/>
      <c r="AC459" s="12"/>
      <c r="AD459" s="12"/>
      <c r="AE459" s="10">
        <v>0.61</v>
      </c>
      <c r="AF459" s="12"/>
      <c r="AG459" s="6"/>
      <c r="AH459" s="10">
        <f t="shared" si="16"/>
        <v>20.736000000000001</v>
      </c>
      <c r="AI459" s="81">
        <f t="shared" si="17"/>
        <v>56.423611111111114</v>
      </c>
      <c r="AJ459" s="69"/>
      <c r="AK459" s="6">
        <f>100-Tabelle1[[#This Row],[Porositaet Flaeche Bionic polished]]</f>
        <v>99.39</v>
      </c>
      <c r="AL459" s="10" t="str" cm="1">
        <f t="array" aca="1" ref="AL459" ca="1">IF(INDIRECT(ADDRESS(3+AM459,2,,,"var"))&lt;&gt;"Name of powder",INDIRECT(ADDRESS(3+AM459,2,,,"var")),NULL)</f>
        <v>AlMgty80</v>
      </c>
      <c r="AM459" s="10">
        <v>20</v>
      </c>
      <c r="AN459" s="12">
        <v>0</v>
      </c>
      <c r="AO459" s="61" cm="1">
        <f t="array" aca="1" ref="AO459" ca="1">IF(INDIRECT(ADDRESS(3+$AM459,3,,,"var"))&lt;&gt;"&lt;=&gt;",INDIRECT(ADDRESS(3+$AM459,3,,,"var")),NULL)</f>
        <v>0</v>
      </c>
      <c r="AP459" s="61" cm="1">
        <f t="array" aca="1" ref="AP459" ca="1">IF(INDIRECT(ADDRESS(3+$AM459,4,,,"var"))&lt;&gt;"Si",INDIRECT(ADDRESS(3+$AM459,4,,,"var")),NULL)</f>
        <v>0.05</v>
      </c>
      <c r="AQ459" s="61" cm="1">
        <f t="array" aca="1" ref="AQ459" ca="1">IF(INDIRECT(ADDRESS(3+$AM459,5,,,"var"))&lt;&gt;"&lt;=&gt;",INDIRECT(ADDRESS(3+$AM459,5,,,"var")),NULL)</f>
        <v>0</v>
      </c>
      <c r="AR459" s="61" cm="1">
        <f t="array" aca="1" ref="AR459" ca="1">IF(INDIRECT(ADDRESS(3+$AM459,6,,,"var"))&lt;&gt;"Fe",INDIRECT(ADDRESS(3+$AM459,6,,,"var")),NULL)</f>
        <v>7.0000000000000007E-2</v>
      </c>
      <c r="AS459" s="61" cm="1">
        <f t="array" aca="1" ref="AS459" ca="1">IF(INDIRECT(ADDRESS(3+$AM459,7,,,"var"))&lt;&gt;"&lt;=&gt;",INDIRECT(ADDRESS(3+$AM459,7,,,"var")),NULL)</f>
        <v>0</v>
      </c>
      <c r="AT459" s="61" cm="1">
        <f t="array" aca="1" ref="AT459" ca="1">IF(INDIRECT(ADDRESS(3+$AM459,8,,,"var"))&lt;&gt;"Cu",INDIRECT(ADDRESS(3+$AM459,8,,,"var")),NULL)</f>
        <v>0.01</v>
      </c>
      <c r="AU459" s="61" cm="1">
        <f t="array" aca="1" ref="AU459" ca="1">IF(INDIRECT(ADDRESS(3+$AM459,9,,,"var"))&lt;&gt;"&lt;=&gt;",INDIRECT(ADDRESS(3+$AM459,9,,,"var")),NULL)</f>
        <v>0</v>
      </c>
      <c r="AV459" s="61" cm="1">
        <f t="array" aca="1" ref="AV459" ca="1">IF(INDIRECT(ADDRESS(3+$AM459,10,,,"var"))&lt;&gt;"Mn",INDIRECT(ADDRESS(3+$AM459,10,,,"var")),NULL)</f>
        <v>0.01</v>
      </c>
      <c r="AW459" s="61" cm="1">
        <f t="array" aca="1" ref="AW459" ca="1">IF(INDIRECT(ADDRESS(3+$AM459,11,,,"var"))&lt;&gt;"&lt;=&gt;",INDIRECT(ADDRESS(3+$AM459,11,,,"var")),NULL)</f>
        <v>0</v>
      </c>
      <c r="AX459" s="61" cm="1">
        <f t="array" aca="1" ref="AX459" ca="1">IF(INDIRECT(ADDRESS(3+$AM459,12,,,"var"))&lt;&gt;"Mg",INDIRECT(ADDRESS(3+$AM459,12,,,"var")),NULL)</f>
        <v>11</v>
      </c>
      <c r="AY459" s="61" cm="1">
        <f t="array" aca="1" ref="AY459" ca="1">IF(INDIRECT(ADDRESS(3+$AM459,13,,,"var"))&lt;&gt;"&lt;=&gt;",INDIRECT(ADDRESS(3+$AM459,13,,,"var")),NULL)</f>
        <v>0</v>
      </c>
      <c r="AZ459" s="61" cm="1">
        <f t="array" aca="1" ref="AZ459" ca="1">IF(INDIRECT(ADDRESS(3+$AM459,14,,,"var"))&lt;&gt;"Be",INDIRECT(ADDRESS(3+$AM459,14,,,"var")),NULL)</f>
        <v>1.35E-2</v>
      </c>
      <c r="BA459" s="61" t="str" cm="1">
        <f t="array" aca="1" ref="BA459" ca="1">IF(INDIRECT(ADDRESS(3+$AM459,15,,,"var"))&lt;&gt;"&lt;=&gt;",INDIRECT(ADDRESS(3+$AM459,15,,,"var")),NULL)</f>
        <v>&lt;</v>
      </c>
      <c r="BB459" s="61" cm="1">
        <f t="array" aca="1" ref="BB459" ca="1">IF(INDIRECT(ADDRESS(3+$AM459,16,,,"var"))&lt;&gt;"Zn",INDIRECT(ADDRESS(3+$AM459,16,,,"var")),NULL)</f>
        <v>0.01</v>
      </c>
      <c r="BC459" s="61" cm="1">
        <f t="array" aca="1" ref="BC459" ca="1">IF(INDIRECT(ADDRESS(3+$AM459,17,,,"var"))&lt;&gt;"&lt;=&gt;",INDIRECT(ADDRESS(3+$AM459,17,,,"var")),NULL)</f>
        <v>0</v>
      </c>
      <c r="BD459" s="61" cm="1">
        <f t="array" aca="1" ref="BD459" ca="1">IF(INDIRECT(ADDRESS(3+$AM459,18,,,"var"))&lt;&gt;"Ti",INDIRECT(ADDRESS(3+$AM459,18,,,"var")),NULL)</f>
        <v>0.09</v>
      </c>
      <c r="BE459" s="64" cm="1">
        <f t="array" aca="1" ref="BE459" ca="1">IF(INDIRECT(ADDRESS(3+$AM459,19,,,"var"))&lt;&gt;"D10",INDIRECT(ADDRESS(3+$AM459,19,,,"var")),NULL)</f>
        <v>28.5</v>
      </c>
      <c r="BF459" s="64" cm="1">
        <f t="array" aca="1" ref="BF459" ca="1">IF(INDIRECT(ADDRESS(3+$AM459,20,,,"var"))&lt;&gt;"D50",INDIRECT(ADDRESS(3+$AM459,20,,,"var")),NULL)</f>
        <v>46.3</v>
      </c>
      <c r="BG459" s="64" cm="1">
        <f t="array" aca="1" ref="BG459" ca="1">IF(INDIRECT(ADDRESS(3+$AM459,21,,,"var"))&lt;&gt;"D90",INDIRECT(ADDRESS(3+$AM459,21,,,"var")),NULL)</f>
        <v>74</v>
      </c>
      <c r="BH459" s="64" cm="1">
        <f t="array" aca="1" ref="BH459" ca="1">IF(INDIRECT(ADDRESS(3+$AM459,22,,,"var"))&lt;&gt;"Carney Funnel (s/50g)",INDIRECT(ADDRESS(3+$AM459,22,,,"var")),NULL)</f>
        <v>16</v>
      </c>
      <c r="BI459" s="64" cm="1">
        <f t="array" aca="1" ref="BI459" ca="1">IF(INDIRECT(ADDRESS(3+$AM459,23,,,"var"))&lt;&gt;"Schuttdichte",INDIRECT(ADDRESS(3+$AM459,23,,,"var")),NULL)</f>
        <v>1.22</v>
      </c>
      <c r="BJ459" s="64" cm="1">
        <f t="array" aca="1" ref="BJ459" ca="1">IF(INDIRECT(ADDRESS(3+$AM459,24,,,"var"))&lt;&gt;"Klopfdichte",INDIRECT(ADDRESS(3+$AM459,24,,,"var")),NULL)</f>
        <v>1.54</v>
      </c>
      <c r="BK459" s="81" t="s">
        <v>108</v>
      </c>
      <c r="BM459" s="65"/>
      <c r="BO459"/>
    </row>
    <row r="460" spans="1:67">
      <c r="A460" s="6">
        <v>7</v>
      </c>
      <c r="B460" s="10">
        <v>3</v>
      </c>
      <c r="C460" s="10" t="str">
        <f>var!Z$3</f>
        <v>Concept Laser m2</v>
      </c>
      <c r="D460" s="81" t="str">
        <f>var!AG$3</f>
        <v>Concept Laser parameter dev.</v>
      </c>
      <c r="E460" s="67">
        <v>325</v>
      </c>
      <c r="F460" s="67">
        <v>1000</v>
      </c>
      <c r="G460" s="67">
        <v>60</v>
      </c>
      <c r="H460" s="6">
        <v>0.08</v>
      </c>
      <c r="I460" s="81"/>
      <c r="J460" s="10" t="str">
        <f>var!AD$2</f>
        <v>Density cube</v>
      </c>
      <c r="K460" s="10" t="str">
        <f>var!AE$5</f>
        <v>no support</v>
      </c>
      <c r="L460" s="12"/>
      <c r="M460" s="10" t="str">
        <f>var!AF$2</f>
        <v>Stripes</v>
      </c>
      <c r="N460" s="67">
        <v>200</v>
      </c>
      <c r="O460" s="67">
        <v>500</v>
      </c>
      <c r="P460" s="12"/>
      <c r="Q460" s="67">
        <v>0.1</v>
      </c>
      <c r="R460" s="67">
        <v>130</v>
      </c>
      <c r="S460" s="67">
        <v>5</v>
      </c>
      <c r="T460" s="67">
        <v>1</v>
      </c>
      <c r="U460" s="67">
        <v>79</v>
      </c>
      <c r="V460" s="67">
        <v>0.1</v>
      </c>
      <c r="W460" s="67">
        <v>80</v>
      </c>
      <c r="X460" s="67">
        <v>0.09</v>
      </c>
      <c r="Y460" s="12"/>
      <c r="Z460" s="12"/>
      <c r="AA460" s="12"/>
      <c r="AB460" s="12"/>
      <c r="AC460" s="12"/>
      <c r="AD460" s="12"/>
      <c r="AE460" s="10">
        <v>0.70099999999999996</v>
      </c>
      <c r="AF460" s="12"/>
      <c r="AG460" s="6"/>
      <c r="AH460" s="10">
        <f t="shared" si="16"/>
        <v>17.28</v>
      </c>
      <c r="AI460" s="81">
        <f t="shared" si="17"/>
        <v>67.708333333333343</v>
      </c>
      <c r="AJ460" s="69"/>
      <c r="AK460" s="6">
        <f>100-Tabelle1[[#This Row],[Porositaet Flaeche Bionic polished]]</f>
        <v>99.299000000000007</v>
      </c>
      <c r="AL460" s="10" t="str" cm="1">
        <f t="array" aca="1" ref="AL460" ca="1">IF(INDIRECT(ADDRESS(3+AM460,2,,,"var"))&lt;&gt;"Name of powder",INDIRECT(ADDRESS(3+AM460,2,,,"var")),NULL)</f>
        <v>AlMgty80</v>
      </c>
      <c r="AM460" s="10">
        <v>20</v>
      </c>
      <c r="AN460" s="12">
        <v>0</v>
      </c>
      <c r="AO460" s="61" cm="1">
        <f t="array" aca="1" ref="AO460" ca="1">IF(INDIRECT(ADDRESS(3+$AM460,3,,,"var"))&lt;&gt;"&lt;=&gt;",INDIRECT(ADDRESS(3+$AM460,3,,,"var")),NULL)</f>
        <v>0</v>
      </c>
      <c r="AP460" s="61" cm="1">
        <f t="array" aca="1" ref="AP460" ca="1">IF(INDIRECT(ADDRESS(3+$AM460,4,,,"var"))&lt;&gt;"Si",INDIRECT(ADDRESS(3+$AM460,4,,,"var")),NULL)</f>
        <v>0.05</v>
      </c>
      <c r="AQ460" s="61" cm="1">
        <f t="array" aca="1" ref="AQ460" ca="1">IF(INDIRECT(ADDRESS(3+$AM460,5,,,"var"))&lt;&gt;"&lt;=&gt;",INDIRECT(ADDRESS(3+$AM460,5,,,"var")),NULL)</f>
        <v>0</v>
      </c>
      <c r="AR460" s="61" cm="1">
        <f t="array" aca="1" ref="AR460" ca="1">IF(INDIRECT(ADDRESS(3+$AM460,6,,,"var"))&lt;&gt;"Fe",INDIRECT(ADDRESS(3+$AM460,6,,,"var")),NULL)</f>
        <v>7.0000000000000007E-2</v>
      </c>
      <c r="AS460" s="61" cm="1">
        <f t="array" aca="1" ref="AS460" ca="1">IF(INDIRECT(ADDRESS(3+$AM460,7,,,"var"))&lt;&gt;"&lt;=&gt;",INDIRECT(ADDRESS(3+$AM460,7,,,"var")),NULL)</f>
        <v>0</v>
      </c>
      <c r="AT460" s="61" cm="1">
        <f t="array" aca="1" ref="AT460" ca="1">IF(INDIRECT(ADDRESS(3+$AM460,8,,,"var"))&lt;&gt;"Cu",INDIRECT(ADDRESS(3+$AM460,8,,,"var")),NULL)</f>
        <v>0.01</v>
      </c>
      <c r="AU460" s="61" cm="1">
        <f t="array" aca="1" ref="AU460" ca="1">IF(INDIRECT(ADDRESS(3+$AM460,9,,,"var"))&lt;&gt;"&lt;=&gt;",INDIRECT(ADDRESS(3+$AM460,9,,,"var")),NULL)</f>
        <v>0</v>
      </c>
      <c r="AV460" s="61" cm="1">
        <f t="array" aca="1" ref="AV460" ca="1">IF(INDIRECT(ADDRESS(3+$AM460,10,,,"var"))&lt;&gt;"Mn",INDIRECT(ADDRESS(3+$AM460,10,,,"var")),NULL)</f>
        <v>0.01</v>
      </c>
      <c r="AW460" s="61" cm="1">
        <f t="array" aca="1" ref="AW460" ca="1">IF(INDIRECT(ADDRESS(3+$AM460,11,,,"var"))&lt;&gt;"&lt;=&gt;",INDIRECT(ADDRESS(3+$AM460,11,,,"var")),NULL)</f>
        <v>0</v>
      </c>
      <c r="AX460" s="61" cm="1">
        <f t="array" aca="1" ref="AX460" ca="1">IF(INDIRECT(ADDRESS(3+$AM460,12,,,"var"))&lt;&gt;"Mg",INDIRECT(ADDRESS(3+$AM460,12,,,"var")),NULL)</f>
        <v>11</v>
      </c>
      <c r="AY460" s="61" cm="1">
        <f t="array" aca="1" ref="AY460" ca="1">IF(INDIRECT(ADDRESS(3+$AM460,13,,,"var"))&lt;&gt;"&lt;=&gt;",INDIRECT(ADDRESS(3+$AM460,13,,,"var")),NULL)</f>
        <v>0</v>
      </c>
      <c r="AZ460" s="61" cm="1">
        <f t="array" aca="1" ref="AZ460" ca="1">IF(INDIRECT(ADDRESS(3+$AM460,14,,,"var"))&lt;&gt;"Be",INDIRECT(ADDRESS(3+$AM460,14,,,"var")),NULL)</f>
        <v>1.35E-2</v>
      </c>
      <c r="BA460" s="61" t="str" cm="1">
        <f t="array" aca="1" ref="BA460" ca="1">IF(INDIRECT(ADDRESS(3+$AM460,15,,,"var"))&lt;&gt;"&lt;=&gt;",INDIRECT(ADDRESS(3+$AM460,15,,,"var")),NULL)</f>
        <v>&lt;</v>
      </c>
      <c r="BB460" s="61" cm="1">
        <f t="array" aca="1" ref="BB460" ca="1">IF(INDIRECT(ADDRESS(3+$AM460,16,,,"var"))&lt;&gt;"Zn",INDIRECT(ADDRESS(3+$AM460,16,,,"var")),NULL)</f>
        <v>0.01</v>
      </c>
      <c r="BC460" s="61" cm="1">
        <f t="array" aca="1" ref="BC460" ca="1">IF(INDIRECT(ADDRESS(3+$AM460,17,,,"var"))&lt;&gt;"&lt;=&gt;",INDIRECT(ADDRESS(3+$AM460,17,,,"var")),NULL)</f>
        <v>0</v>
      </c>
      <c r="BD460" s="61" cm="1">
        <f t="array" aca="1" ref="BD460" ca="1">IF(INDIRECT(ADDRESS(3+$AM460,18,,,"var"))&lt;&gt;"Ti",INDIRECT(ADDRESS(3+$AM460,18,,,"var")),NULL)</f>
        <v>0.09</v>
      </c>
      <c r="BE460" s="64" cm="1">
        <f t="array" aca="1" ref="BE460" ca="1">IF(INDIRECT(ADDRESS(3+$AM460,19,,,"var"))&lt;&gt;"D10",INDIRECT(ADDRESS(3+$AM460,19,,,"var")),NULL)</f>
        <v>28.5</v>
      </c>
      <c r="BF460" s="64" cm="1">
        <f t="array" aca="1" ref="BF460" ca="1">IF(INDIRECT(ADDRESS(3+$AM460,20,,,"var"))&lt;&gt;"D50",INDIRECT(ADDRESS(3+$AM460,20,,,"var")),NULL)</f>
        <v>46.3</v>
      </c>
      <c r="BG460" s="64" cm="1">
        <f t="array" aca="1" ref="BG460" ca="1">IF(INDIRECT(ADDRESS(3+$AM460,21,,,"var"))&lt;&gt;"D90",INDIRECT(ADDRESS(3+$AM460,21,,,"var")),NULL)</f>
        <v>74</v>
      </c>
      <c r="BH460" s="64" cm="1">
        <f t="array" aca="1" ref="BH460" ca="1">IF(INDIRECT(ADDRESS(3+$AM460,22,,,"var"))&lt;&gt;"Carney Funnel (s/50g)",INDIRECT(ADDRESS(3+$AM460,22,,,"var")),NULL)</f>
        <v>16</v>
      </c>
      <c r="BI460" s="64" cm="1">
        <f t="array" aca="1" ref="BI460" ca="1">IF(INDIRECT(ADDRESS(3+$AM460,23,,,"var"))&lt;&gt;"Schuttdichte",INDIRECT(ADDRESS(3+$AM460,23,,,"var")),NULL)</f>
        <v>1.22</v>
      </c>
      <c r="BJ460" s="64" cm="1">
        <f t="array" aca="1" ref="BJ460" ca="1">IF(INDIRECT(ADDRESS(3+$AM460,24,,,"var"))&lt;&gt;"Klopfdichte",INDIRECT(ADDRESS(3+$AM460,24,,,"var")),NULL)</f>
        <v>1.54</v>
      </c>
      <c r="BK460" s="81" t="s">
        <v>108</v>
      </c>
      <c r="BM460" s="65"/>
      <c r="BO460"/>
    </row>
    <row r="461" spans="1:67">
      <c r="A461" s="6">
        <v>7</v>
      </c>
      <c r="B461" s="10">
        <v>4</v>
      </c>
      <c r="C461" s="10" t="str">
        <f>var!Z$3</f>
        <v>Concept Laser m2</v>
      </c>
      <c r="D461" s="81" t="str">
        <f>var!AG$3</f>
        <v>Concept Laser parameter dev.</v>
      </c>
      <c r="E461" s="67">
        <v>325</v>
      </c>
      <c r="F461" s="67">
        <v>1400</v>
      </c>
      <c r="G461" s="67">
        <v>60</v>
      </c>
      <c r="H461" s="6">
        <v>0.1</v>
      </c>
      <c r="I461" s="81"/>
      <c r="J461" s="10" t="str">
        <f>var!AD$2</f>
        <v>Density cube</v>
      </c>
      <c r="K461" s="10" t="str">
        <f>var!AE$5</f>
        <v>no support</v>
      </c>
      <c r="L461" s="12"/>
      <c r="M461" s="10" t="str">
        <f>var!AF$2</f>
        <v>Stripes</v>
      </c>
      <c r="N461" s="67">
        <v>200</v>
      </c>
      <c r="O461" s="67">
        <v>500</v>
      </c>
      <c r="P461" s="12"/>
      <c r="Q461" s="67">
        <v>0.1</v>
      </c>
      <c r="R461" s="67">
        <v>130</v>
      </c>
      <c r="S461" s="67">
        <v>5</v>
      </c>
      <c r="T461" s="67">
        <v>1</v>
      </c>
      <c r="U461" s="67">
        <v>79</v>
      </c>
      <c r="V461" s="67">
        <v>0.1</v>
      </c>
      <c r="W461" s="67">
        <v>80</v>
      </c>
      <c r="X461" s="67">
        <v>0.09</v>
      </c>
      <c r="Y461" s="12"/>
      <c r="Z461" s="12"/>
      <c r="AA461" s="12"/>
      <c r="AB461" s="12"/>
      <c r="AC461" s="12"/>
      <c r="AD461" s="12"/>
      <c r="AE461" s="10">
        <v>0.75900000000000001</v>
      </c>
      <c r="AF461" s="12"/>
      <c r="AG461" s="6"/>
      <c r="AH461" s="10">
        <f t="shared" si="16"/>
        <v>30.240000000000002</v>
      </c>
      <c r="AI461" s="23">
        <f t="shared" si="17"/>
        <v>38.69047619047619</v>
      </c>
      <c r="AJ461" s="69"/>
      <c r="AK461" s="6">
        <f>100-Tabelle1[[#This Row],[Porositaet Flaeche Bionic polished]]</f>
        <v>99.241</v>
      </c>
      <c r="AL461" s="10" t="str" cm="1">
        <f t="array" aca="1" ref="AL461" ca="1">IF(INDIRECT(ADDRESS(3+AM461,2,,,"var"))&lt;&gt;"Name of powder",INDIRECT(ADDRESS(3+AM461,2,,,"var")),NULL)</f>
        <v>AlMgty80</v>
      </c>
      <c r="AM461" s="10">
        <v>20</v>
      </c>
      <c r="AN461" s="12">
        <v>0</v>
      </c>
      <c r="AO461" s="61" cm="1">
        <f t="array" aca="1" ref="AO461" ca="1">IF(INDIRECT(ADDRESS(3+$AM461,3,,,"var"))&lt;&gt;"&lt;=&gt;",INDIRECT(ADDRESS(3+$AM461,3,,,"var")),NULL)</f>
        <v>0</v>
      </c>
      <c r="AP461" s="61" cm="1">
        <f t="array" aca="1" ref="AP461" ca="1">IF(INDIRECT(ADDRESS(3+$AM461,4,,,"var"))&lt;&gt;"Si",INDIRECT(ADDRESS(3+$AM461,4,,,"var")),NULL)</f>
        <v>0.05</v>
      </c>
      <c r="AQ461" s="61" cm="1">
        <f t="array" aca="1" ref="AQ461" ca="1">IF(INDIRECT(ADDRESS(3+$AM461,5,,,"var"))&lt;&gt;"&lt;=&gt;",INDIRECT(ADDRESS(3+$AM461,5,,,"var")),NULL)</f>
        <v>0</v>
      </c>
      <c r="AR461" s="61" cm="1">
        <f t="array" aca="1" ref="AR461" ca="1">IF(INDIRECT(ADDRESS(3+$AM461,6,,,"var"))&lt;&gt;"Fe",INDIRECT(ADDRESS(3+$AM461,6,,,"var")),NULL)</f>
        <v>7.0000000000000007E-2</v>
      </c>
      <c r="AS461" s="61" cm="1">
        <f t="array" aca="1" ref="AS461" ca="1">IF(INDIRECT(ADDRESS(3+$AM461,7,,,"var"))&lt;&gt;"&lt;=&gt;",INDIRECT(ADDRESS(3+$AM461,7,,,"var")),NULL)</f>
        <v>0</v>
      </c>
      <c r="AT461" s="61" cm="1">
        <f t="array" aca="1" ref="AT461" ca="1">IF(INDIRECT(ADDRESS(3+$AM461,8,,,"var"))&lt;&gt;"Cu",INDIRECT(ADDRESS(3+$AM461,8,,,"var")),NULL)</f>
        <v>0.01</v>
      </c>
      <c r="AU461" s="61" cm="1">
        <f t="array" aca="1" ref="AU461" ca="1">IF(INDIRECT(ADDRESS(3+$AM461,9,,,"var"))&lt;&gt;"&lt;=&gt;",INDIRECT(ADDRESS(3+$AM461,9,,,"var")),NULL)</f>
        <v>0</v>
      </c>
      <c r="AV461" s="61" cm="1">
        <f t="array" aca="1" ref="AV461" ca="1">IF(INDIRECT(ADDRESS(3+$AM461,10,,,"var"))&lt;&gt;"Mn",INDIRECT(ADDRESS(3+$AM461,10,,,"var")),NULL)</f>
        <v>0.01</v>
      </c>
      <c r="AW461" s="61" cm="1">
        <f t="array" aca="1" ref="AW461" ca="1">IF(INDIRECT(ADDRESS(3+$AM461,11,,,"var"))&lt;&gt;"&lt;=&gt;",INDIRECT(ADDRESS(3+$AM461,11,,,"var")),NULL)</f>
        <v>0</v>
      </c>
      <c r="AX461" s="61" cm="1">
        <f t="array" aca="1" ref="AX461" ca="1">IF(INDIRECT(ADDRESS(3+$AM461,12,,,"var"))&lt;&gt;"Mg",INDIRECT(ADDRESS(3+$AM461,12,,,"var")),NULL)</f>
        <v>11</v>
      </c>
      <c r="AY461" s="61" cm="1">
        <f t="array" aca="1" ref="AY461" ca="1">IF(INDIRECT(ADDRESS(3+$AM461,13,,,"var"))&lt;&gt;"&lt;=&gt;",INDIRECT(ADDRESS(3+$AM461,13,,,"var")),NULL)</f>
        <v>0</v>
      </c>
      <c r="AZ461" s="61" cm="1">
        <f t="array" aca="1" ref="AZ461" ca="1">IF(INDIRECT(ADDRESS(3+$AM461,14,,,"var"))&lt;&gt;"Be",INDIRECT(ADDRESS(3+$AM461,14,,,"var")),NULL)</f>
        <v>1.35E-2</v>
      </c>
      <c r="BA461" s="61" t="str" cm="1">
        <f t="array" aca="1" ref="BA461" ca="1">IF(INDIRECT(ADDRESS(3+$AM461,15,,,"var"))&lt;&gt;"&lt;=&gt;",INDIRECT(ADDRESS(3+$AM461,15,,,"var")),NULL)</f>
        <v>&lt;</v>
      </c>
      <c r="BB461" s="61" cm="1">
        <f t="array" aca="1" ref="BB461" ca="1">IF(INDIRECT(ADDRESS(3+$AM461,16,,,"var"))&lt;&gt;"Zn",INDIRECT(ADDRESS(3+$AM461,16,,,"var")),NULL)</f>
        <v>0.01</v>
      </c>
      <c r="BC461" s="61" cm="1">
        <f t="array" aca="1" ref="BC461" ca="1">IF(INDIRECT(ADDRESS(3+$AM461,17,,,"var"))&lt;&gt;"&lt;=&gt;",INDIRECT(ADDRESS(3+$AM461,17,,,"var")),NULL)</f>
        <v>0</v>
      </c>
      <c r="BD461" s="61" cm="1">
        <f t="array" aca="1" ref="BD461" ca="1">IF(INDIRECT(ADDRESS(3+$AM461,18,,,"var"))&lt;&gt;"Ti",INDIRECT(ADDRESS(3+$AM461,18,,,"var")),NULL)</f>
        <v>0.09</v>
      </c>
      <c r="BE461" s="64" cm="1">
        <f t="array" aca="1" ref="BE461" ca="1">IF(INDIRECT(ADDRESS(3+$AM461,19,,,"var"))&lt;&gt;"D10",INDIRECT(ADDRESS(3+$AM461,19,,,"var")),NULL)</f>
        <v>28.5</v>
      </c>
      <c r="BF461" s="64" cm="1">
        <f t="array" aca="1" ref="BF461" ca="1">IF(INDIRECT(ADDRESS(3+$AM461,20,,,"var"))&lt;&gt;"D50",INDIRECT(ADDRESS(3+$AM461,20,,,"var")),NULL)</f>
        <v>46.3</v>
      </c>
      <c r="BG461" s="64" cm="1">
        <f t="array" aca="1" ref="BG461" ca="1">IF(INDIRECT(ADDRESS(3+$AM461,21,,,"var"))&lt;&gt;"D90",INDIRECT(ADDRESS(3+$AM461,21,,,"var")),NULL)</f>
        <v>74</v>
      </c>
      <c r="BH461" s="64" cm="1">
        <f t="array" aca="1" ref="BH461" ca="1">IF(INDIRECT(ADDRESS(3+$AM461,22,,,"var"))&lt;&gt;"Carney Funnel (s/50g)",INDIRECT(ADDRESS(3+$AM461,22,,,"var")),NULL)</f>
        <v>16</v>
      </c>
      <c r="BI461" s="64" cm="1">
        <f t="array" aca="1" ref="BI461" ca="1">IF(INDIRECT(ADDRESS(3+$AM461,23,,,"var"))&lt;&gt;"Schuttdichte",INDIRECT(ADDRESS(3+$AM461,23,,,"var")),NULL)</f>
        <v>1.22</v>
      </c>
      <c r="BJ461" s="64" cm="1">
        <f t="array" aca="1" ref="BJ461" ca="1">IF(INDIRECT(ADDRESS(3+$AM461,24,,,"var"))&lt;&gt;"Klopfdichte",INDIRECT(ADDRESS(3+$AM461,24,,,"var")),NULL)</f>
        <v>1.54</v>
      </c>
      <c r="BK461" s="81" t="s">
        <v>108</v>
      </c>
      <c r="BM461" s="81"/>
      <c r="BO461"/>
    </row>
    <row r="462" spans="1:67">
      <c r="A462" s="6">
        <v>7</v>
      </c>
      <c r="B462" s="10">
        <v>5</v>
      </c>
      <c r="C462" s="10" t="str">
        <f>var!Z$3</f>
        <v>Concept Laser m2</v>
      </c>
      <c r="D462" s="81" t="str">
        <f>var!AG$3</f>
        <v>Concept Laser parameter dev.</v>
      </c>
      <c r="E462" s="67">
        <v>325</v>
      </c>
      <c r="F462" s="67">
        <v>1200</v>
      </c>
      <c r="G462" s="67">
        <v>60</v>
      </c>
      <c r="H462" s="6">
        <v>0.1</v>
      </c>
      <c r="I462" s="81"/>
      <c r="J462" s="10" t="str">
        <f>var!AD$2</f>
        <v>Density cube</v>
      </c>
      <c r="K462" s="10" t="str">
        <f>var!AE$5</f>
        <v>no support</v>
      </c>
      <c r="L462" s="12"/>
      <c r="M462" s="10" t="str">
        <f>var!AF$2</f>
        <v>Stripes</v>
      </c>
      <c r="N462" s="67">
        <v>200</v>
      </c>
      <c r="O462" s="67">
        <v>500</v>
      </c>
      <c r="P462" s="12"/>
      <c r="Q462" s="67">
        <v>0.1</v>
      </c>
      <c r="R462" s="67">
        <v>130</v>
      </c>
      <c r="S462" s="67">
        <v>5</v>
      </c>
      <c r="T462" s="67">
        <v>1</v>
      </c>
      <c r="U462" s="67">
        <v>79</v>
      </c>
      <c r="V462" s="67">
        <v>0.1</v>
      </c>
      <c r="W462" s="67">
        <v>80</v>
      </c>
      <c r="X462" s="67">
        <v>0.09</v>
      </c>
      <c r="Y462" s="12"/>
      <c r="Z462" s="12"/>
      <c r="AA462" s="12"/>
      <c r="AB462" s="12"/>
      <c r="AC462" s="12"/>
      <c r="AD462" s="12"/>
      <c r="AE462" s="10">
        <v>0.55200000000000005</v>
      </c>
      <c r="AF462" s="12"/>
      <c r="AG462" s="6"/>
      <c r="AH462" s="10">
        <f t="shared" si="16"/>
        <v>25.92</v>
      </c>
      <c r="AI462" s="23">
        <f t="shared" si="17"/>
        <v>45.138888888888886</v>
      </c>
      <c r="AJ462" s="69"/>
      <c r="AK462" s="6">
        <f>100-Tabelle1[[#This Row],[Porositaet Flaeche Bionic polished]]</f>
        <v>99.447999999999993</v>
      </c>
      <c r="AL462" s="10" t="str" cm="1">
        <f t="array" aca="1" ref="AL462" ca="1">IF(INDIRECT(ADDRESS(3+AM462,2,,,"var"))&lt;&gt;"Name of powder",INDIRECT(ADDRESS(3+AM462,2,,,"var")),NULL)</f>
        <v>AlMgty80</v>
      </c>
      <c r="AM462" s="10">
        <v>20</v>
      </c>
      <c r="AN462" s="12">
        <v>0</v>
      </c>
      <c r="AO462" s="61" cm="1">
        <f t="array" aca="1" ref="AO462" ca="1">IF(INDIRECT(ADDRESS(3+$AM462,3,,,"var"))&lt;&gt;"&lt;=&gt;",INDIRECT(ADDRESS(3+$AM462,3,,,"var")),NULL)</f>
        <v>0</v>
      </c>
      <c r="AP462" s="61" cm="1">
        <f t="array" aca="1" ref="AP462" ca="1">IF(INDIRECT(ADDRESS(3+$AM462,4,,,"var"))&lt;&gt;"Si",INDIRECT(ADDRESS(3+$AM462,4,,,"var")),NULL)</f>
        <v>0.05</v>
      </c>
      <c r="AQ462" s="61" cm="1">
        <f t="array" aca="1" ref="AQ462" ca="1">IF(INDIRECT(ADDRESS(3+$AM462,5,,,"var"))&lt;&gt;"&lt;=&gt;",INDIRECT(ADDRESS(3+$AM462,5,,,"var")),NULL)</f>
        <v>0</v>
      </c>
      <c r="AR462" s="61" cm="1">
        <f t="array" aca="1" ref="AR462" ca="1">IF(INDIRECT(ADDRESS(3+$AM462,6,,,"var"))&lt;&gt;"Fe",INDIRECT(ADDRESS(3+$AM462,6,,,"var")),NULL)</f>
        <v>7.0000000000000007E-2</v>
      </c>
      <c r="AS462" s="61" cm="1">
        <f t="array" aca="1" ref="AS462" ca="1">IF(INDIRECT(ADDRESS(3+$AM462,7,,,"var"))&lt;&gt;"&lt;=&gt;",INDIRECT(ADDRESS(3+$AM462,7,,,"var")),NULL)</f>
        <v>0</v>
      </c>
      <c r="AT462" s="61" cm="1">
        <f t="array" aca="1" ref="AT462" ca="1">IF(INDIRECT(ADDRESS(3+$AM462,8,,,"var"))&lt;&gt;"Cu",INDIRECT(ADDRESS(3+$AM462,8,,,"var")),NULL)</f>
        <v>0.01</v>
      </c>
      <c r="AU462" s="61" cm="1">
        <f t="array" aca="1" ref="AU462" ca="1">IF(INDIRECT(ADDRESS(3+$AM462,9,,,"var"))&lt;&gt;"&lt;=&gt;",INDIRECT(ADDRESS(3+$AM462,9,,,"var")),NULL)</f>
        <v>0</v>
      </c>
      <c r="AV462" s="61" cm="1">
        <f t="array" aca="1" ref="AV462" ca="1">IF(INDIRECT(ADDRESS(3+$AM462,10,,,"var"))&lt;&gt;"Mn",INDIRECT(ADDRESS(3+$AM462,10,,,"var")),NULL)</f>
        <v>0.01</v>
      </c>
      <c r="AW462" s="61" cm="1">
        <f t="array" aca="1" ref="AW462" ca="1">IF(INDIRECT(ADDRESS(3+$AM462,11,,,"var"))&lt;&gt;"&lt;=&gt;",INDIRECT(ADDRESS(3+$AM462,11,,,"var")),NULL)</f>
        <v>0</v>
      </c>
      <c r="AX462" s="61" cm="1">
        <f t="array" aca="1" ref="AX462" ca="1">IF(INDIRECT(ADDRESS(3+$AM462,12,,,"var"))&lt;&gt;"Mg",INDIRECT(ADDRESS(3+$AM462,12,,,"var")),NULL)</f>
        <v>11</v>
      </c>
      <c r="AY462" s="61" cm="1">
        <f t="array" aca="1" ref="AY462" ca="1">IF(INDIRECT(ADDRESS(3+$AM462,13,,,"var"))&lt;&gt;"&lt;=&gt;",INDIRECT(ADDRESS(3+$AM462,13,,,"var")),NULL)</f>
        <v>0</v>
      </c>
      <c r="AZ462" s="61" cm="1">
        <f t="array" aca="1" ref="AZ462" ca="1">IF(INDIRECT(ADDRESS(3+$AM462,14,,,"var"))&lt;&gt;"Be",INDIRECT(ADDRESS(3+$AM462,14,,,"var")),NULL)</f>
        <v>1.35E-2</v>
      </c>
      <c r="BA462" s="61" t="str" cm="1">
        <f t="array" aca="1" ref="BA462" ca="1">IF(INDIRECT(ADDRESS(3+$AM462,15,,,"var"))&lt;&gt;"&lt;=&gt;",INDIRECT(ADDRESS(3+$AM462,15,,,"var")),NULL)</f>
        <v>&lt;</v>
      </c>
      <c r="BB462" s="61" cm="1">
        <f t="array" aca="1" ref="BB462" ca="1">IF(INDIRECT(ADDRESS(3+$AM462,16,,,"var"))&lt;&gt;"Zn",INDIRECT(ADDRESS(3+$AM462,16,,,"var")),NULL)</f>
        <v>0.01</v>
      </c>
      <c r="BC462" s="61" cm="1">
        <f t="array" aca="1" ref="BC462" ca="1">IF(INDIRECT(ADDRESS(3+$AM462,17,,,"var"))&lt;&gt;"&lt;=&gt;",INDIRECT(ADDRESS(3+$AM462,17,,,"var")),NULL)</f>
        <v>0</v>
      </c>
      <c r="BD462" s="61" cm="1">
        <f t="array" aca="1" ref="BD462" ca="1">IF(INDIRECT(ADDRESS(3+$AM462,18,,,"var"))&lt;&gt;"Ti",INDIRECT(ADDRESS(3+$AM462,18,,,"var")),NULL)</f>
        <v>0.09</v>
      </c>
      <c r="BE462" s="64" cm="1">
        <f t="array" aca="1" ref="BE462" ca="1">IF(INDIRECT(ADDRESS(3+$AM462,19,,,"var"))&lt;&gt;"D10",INDIRECT(ADDRESS(3+$AM462,19,,,"var")),NULL)</f>
        <v>28.5</v>
      </c>
      <c r="BF462" s="64" cm="1">
        <f t="array" aca="1" ref="BF462" ca="1">IF(INDIRECT(ADDRESS(3+$AM462,20,,,"var"))&lt;&gt;"D50",INDIRECT(ADDRESS(3+$AM462,20,,,"var")),NULL)</f>
        <v>46.3</v>
      </c>
      <c r="BG462" s="64" cm="1">
        <f t="array" aca="1" ref="BG462" ca="1">IF(INDIRECT(ADDRESS(3+$AM462,21,,,"var"))&lt;&gt;"D90",INDIRECT(ADDRESS(3+$AM462,21,,,"var")),NULL)</f>
        <v>74</v>
      </c>
      <c r="BH462" s="64" cm="1">
        <f t="array" aca="1" ref="BH462" ca="1">IF(INDIRECT(ADDRESS(3+$AM462,22,,,"var"))&lt;&gt;"Carney Funnel (s/50g)",INDIRECT(ADDRESS(3+$AM462,22,,,"var")),NULL)</f>
        <v>16</v>
      </c>
      <c r="BI462" s="64" cm="1">
        <f t="array" aca="1" ref="BI462" ca="1">IF(INDIRECT(ADDRESS(3+$AM462,23,,,"var"))&lt;&gt;"Schuttdichte",INDIRECT(ADDRESS(3+$AM462,23,,,"var")),NULL)</f>
        <v>1.22</v>
      </c>
      <c r="BJ462" s="64" cm="1">
        <f t="array" aca="1" ref="BJ462" ca="1">IF(INDIRECT(ADDRESS(3+$AM462,24,,,"var"))&lt;&gt;"Klopfdichte",INDIRECT(ADDRESS(3+$AM462,24,,,"var")),NULL)</f>
        <v>1.54</v>
      </c>
      <c r="BK462" s="81" t="s">
        <v>108</v>
      </c>
      <c r="BM462" s="81"/>
      <c r="BO462"/>
    </row>
    <row r="463" spans="1:67">
      <c r="A463" s="6">
        <v>7</v>
      </c>
      <c r="B463" s="10">
        <v>6</v>
      </c>
      <c r="C463" s="10" t="str">
        <f>var!Z$3</f>
        <v>Concept Laser m2</v>
      </c>
      <c r="D463" s="81" t="str">
        <f>var!AG$3</f>
        <v>Concept Laser parameter dev.</v>
      </c>
      <c r="E463" s="67">
        <v>325</v>
      </c>
      <c r="F463" s="67">
        <v>1000</v>
      </c>
      <c r="G463" s="67">
        <v>60</v>
      </c>
      <c r="H463" s="6">
        <v>0.1</v>
      </c>
      <c r="I463" s="81"/>
      <c r="J463" s="10" t="str">
        <f>var!AD$2</f>
        <v>Density cube</v>
      </c>
      <c r="K463" s="10" t="str">
        <f>var!AE$5</f>
        <v>no support</v>
      </c>
      <c r="L463" s="12"/>
      <c r="M463" s="10" t="str">
        <f>var!AF$2</f>
        <v>Stripes</v>
      </c>
      <c r="N463" s="67">
        <v>200</v>
      </c>
      <c r="O463" s="67">
        <v>500</v>
      </c>
      <c r="P463" s="12"/>
      <c r="Q463" s="67">
        <v>0.1</v>
      </c>
      <c r="R463" s="67">
        <v>130</v>
      </c>
      <c r="S463" s="67">
        <v>5</v>
      </c>
      <c r="T463" s="67">
        <v>1</v>
      </c>
      <c r="U463" s="67">
        <v>79</v>
      </c>
      <c r="V463" s="67">
        <v>0.1</v>
      </c>
      <c r="W463" s="67">
        <v>80</v>
      </c>
      <c r="X463" s="67">
        <v>0.09</v>
      </c>
      <c r="Y463" s="12"/>
      <c r="Z463" s="12"/>
      <c r="AA463" s="12"/>
      <c r="AB463" s="12"/>
      <c r="AC463" s="12"/>
      <c r="AD463" s="12"/>
      <c r="AE463" s="10">
        <v>0.33100000000000002</v>
      </c>
      <c r="AF463" s="12"/>
      <c r="AG463" s="6"/>
      <c r="AH463" s="10">
        <f t="shared" si="16"/>
        <v>21.6</v>
      </c>
      <c r="AI463" s="81">
        <f t="shared" si="17"/>
        <v>54.166666666666664</v>
      </c>
      <c r="AJ463" s="69"/>
      <c r="AK463" s="6">
        <f>100-Tabelle1[[#This Row],[Porositaet Flaeche Bionic polished]]</f>
        <v>99.668999999999997</v>
      </c>
      <c r="AL463" s="10" t="str" cm="1">
        <f t="array" aca="1" ref="AL463" ca="1">IF(INDIRECT(ADDRESS(3+AM463,2,,,"var"))&lt;&gt;"Name of powder",INDIRECT(ADDRESS(3+AM463,2,,,"var")),NULL)</f>
        <v>AlMgty80</v>
      </c>
      <c r="AM463" s="10">
        <v>20</v>
      </c>
      <c r="AN463" s="12">
        <v>0</v>
      </c>
      <c r="AO463" s="61" cm="1">
        <f t="array" aca="1" ref="AO463" ca="1">IF(INDIRECT(ADDRESS(3+$AM463,3,,,"var"))&lt;&gt;"&lt;=&gt;",INDIRECT(ADDRESS(3+$AM463,3,,,"var")),NULL)</f>
        <v>0</v>
      </c>
      <c r="AP463" s="61" cm="1">
        <f t="array" aca="1" ref="AP463" ca="1">IF(INDIRECT(ADDRESS(3+$AM463,4,,,"var"))&lt;&gt;"Si",INDIRECT(ADDRESS(3+$AM463,4,,,"var")),NULL)</f>
        <v>0.05</v>
      </c>
      <c r="AQ463" s="61" cm="1">
        <f t="array" aca="1" ref="AQ463" ca="1">IF(INDIRECT(ADDRESS(3+$AM463,5,,,"var"))&lt;&gt;"&lt;=&gt;",INDIRECT(ADDRESS(3+$AM463,5,,,"var")),NULL)</f>
        <v>0</v>
      </c>
      <c r="AR463" s="61" cm="1">
        <f t="array" aca="1" ref="AR463" ca="1">IF(INDIRECT(ADDRESS(3+$AM463,6,,,"var"))&lt;&gt;"Fe",INDIRECT(ADDRESS(3+$AM463,6,,,"var")),NULL)</f>
        <v>7.0000000000000007E-2</v>
      </c>
      <c r="AS463" s="61" cm="1">
        <f t="array" aca="1" ref="AS463" ca="1">IF(INDIRECT(ADDRESS(3+$AM463,7,,,"var"))&lt;&gt;"&lt;=&gt;",INDIRECT(ADDRESS(3+$AM463,7,,,"var")),NULL)</f>
        <v>0</v>
      </c>
      <c r="AT463" s="61" cm="1">
        <f t="array" aca="1" ref="AT463" ca="1">IF(INDIRECT(ADDRESS(3+$AM463,8,,,"var"))&lt;&gt;"Cu",INDIRECT(ADDRESS(3+$AM463,8,,,"var")),NULL)</f>
        <v>0.01</v>
      </c>
      <c r="AU463" s="61" cm="1">
        <f t="array" aca="1" ref="AU463" ca="1">IF(INDIRECT(ADDRESS(3+$AM463,9,,,"var"))&lt;&gt;"&lt;=&gt;",INDIRECT(ADDRESS(3+$AM463,9,,,"var")),NULL)</f>
        <v>0</v>
      </c>
      <c r="AV463" s="61" cm="1">
        <f t="array" aca="1" ref="AV463" ca="1">IF(INDIRECT(ADDRESS(3+$AM463,10,,,"var"))&lt;&gt;"Mn",INDIRECT(ADDRESS(3+$AM463,10,,,"var")),NULL)</f>
        <v>0.01</v>
      </c>
      <c r="AW463" s="61" cm="1">
        <f t="array" aca="1" ref="AW463" ca="1">IF(INDIRECT(ADDRESS(3+$AM463,11,,,"var"))&lt;&gt;"&lt;=&gt;",INDIRECT(ADDRESS(3+$AM463,11,,,"var")),NULL)</f>
        <v>0</v>
      </c>
      <c r="AX463" s="61" cm="1">
        <f t="array" aca="1" ref="AX463" ca="1">IF(INDIRECT(ADDRESS(3+$AM463,12,,,"var"))&lt;&gt;"Mg",INDIRECT(ADDRESS(3+$AM463,12,,,"var")),NULL)</f>
        <v>11</v>
      </c>
      <c r="AY463" s="61" cm="1">
        <f t="array" aca="1" ref="AY463" ca="1">IF(INDIRECT(ADDRESS(3+$AM463,13,,,"var"))&lt;&gt;"&lt;=&gt;",INDIRECT(ADDRESS(3+$AM463,13,,,"var")),NULL)</f>
        <v>0</v>
      </c>
      <c r="AZ463" s="61" cm="1">
        <f t="array" aca="1" ref="AZ463" ca="1">IF(INDIRECT(ADDRESS(3+$AM463,14,,,"var"))&lt;&gt;"Be",INDIRECT(ADDRESS(3+$AM463,14,,,"var")),NULL)</f>
        <v>1.35E-2</v>
      </c>
      <c r="BA463" s="61" t="str" cm="1">
        <f t="array" aca="1" ref="BA463" ca="1">IF(INDIRECT(ADDRESS(3+$AM463,15,,,"var"))&lt;&gt;"&lt;=&gt;",INDIRECT(ADDRESS(3+$AM463,15,,,"var")),NULL)</f>
        <v>&lt;</v>
      </c>
      <c r="BB463" s="61" cm="1">
        <f t="array" aca="1" ref="BB463" ca="1">IF(INDIRECT(ADDRESS(3+$AM463,16,,,"var"))&lt;&gt;"Zn",INDIRECT(ADDRESS(3+$AM463,16,,,"var")),NULL)</f>
        <v>0.01</v>
      </c>
      <c r="BC463" s="61" cm="1">
        <f t="array" aca="1" ref="BC463" ca="1">IF(INDIRECT(ADDRESS(3+$AM463,17,,,"var"))&lt;&gt;"&lt;=&gt;",INDIRECT(ADDRESS(3+$AM463,17,,,"var")),NULL)</f>
        <v>0</v>
      </c>
      <c r="BD463" s="61" cm="1">
        <f t="array" aca="1" ref="BD463" ca="1">IF(INDIRECT(ADDRESS(3+$AM463,18,,,"var"))&lt;&gt;"Ti",INDIRECT(ADDRESS(3+$AM463,18,,,"var")),NULL)</f>
        <v>0.09</v>
      </c>
      <c r="BE463" s="64" cm="1">
        <f t="array" aca="1" ref="BE463" ca="1">IF(INDIRECT(ADDRESS(3+$AM463,19,,,"var"))&lt;&gt;"D10",INDIRECT(ADDRESS(3+$AM463,19,,,"var")),NULL)</f>
        <v>28.5</v>
      </c>
      <c r="BF463" s="64" cm="1">
        <f t="array" aca="1" ref="BF463" ca="1">IF(INDIRECT(ADDRESS(3+$AM463,20,,,"var"))&lt;&gt;"D50",INDIRECT(ADDRESS(3+$AM463,20,,,"var")),NULL)</f>
        <v>46.3</v>
      </c>
      <c r="BG463" s="64" cm="1">
        <f t="array" aca="1" ref="BG463" ca="1">IF(INDIRECT(ADDRESS(3+$AM463,21,,,"var"))&lt;&gt;"D90",INDIRECT(ADDRESS(3+$AM463,21,,,"var")),NULL)</f>
        <v>74</v>
      </c>
      <c r="BH463" s="64" cm="1">
        <f t="array" aca="1" ref="BH463" ca="1">IF(INDIRECT(ADDRESS(3+$AM463,22,,,"var"))&lt;&gt;"Carney Funnel (s/50g)",INDIRECT(ADDRESS(3+$AM463,22,,,"var")),NULL)</f>
        <v>16</v>
      </c>
      <c r="BI463" s="64" cm="1">
        <f t="array" aca="1" ref="BI463" ca="1">IF(INDIRECT(ADDRESS(3+$AM463,23,,,"var"))&lt;&gt;"Schuttdichte",INDIRECT(ADDRESS(3+$AM463,23,,,"var")),NULL)</f>
        <v>1.22</v>
      </c>
      <c r="BJ463" s="64" cm="1">
        <f t="array" aca="1" ref="BJ463" ca="1">IF(INDIRECT(ADDRESS(3+$AM463,24,,,"var"))&lt;&gt;"Klopfdichte",INDIRECT(ADDRESS(3+$AM463,24,,,"var")),NULL)</f>
        <v>1.54</v>
      </c>
      <c r="BK463" s="81" t="s">
        <v>108</v>
      </c>
      <c r="BM463" s="81"/>
      <c r="BO463"/>
    </row>
    <row r="464" spans="1:67">
      <c r="A464" s="6">
        <v>7</v>
      </c>
      <c r="B464" s="10">
        <v>7</v>
      </c>
      <c r="C464" s="10" t="str">
        <f>var!Z$3</f>
        <v>Concept Laser m2</v>
      </c>
      <c r="D464" s="81" t="str">
        <f>var!AG$3</f>
        <v>Concept Laser parameter dev.</v>
      </c>
      <c r="E464" s="68">
        <v>350</v>
      </c>
      <c r="F464" s="68">
        <v>1200</v>
      </c>
      <c r="G464" s="68">
        <v>60</v>
      </c>
      <c r="H464" s="6">
        <v>0.14000000000000001</v>
      </c>
      <c r="I464" s="81"/>
      <c r="J464" s="10" t="str">
        <f>var!AD$2</f>
        <v>Density cube</v>
      </c>
      <c r="K464" s="10" t="str">
        <f>var!AE$5</f>
        <v>no support</v>
      </c>
      <c r="L464" s="12"/>
      <c r="M464" s="10" t="str">
        <f>var!AF$2</f>
        <v>Stripes</v>
      </c>
      <c r="N464" s="67">
        <v>200</v>
      </c>
      <c r="O464" s="67">
        <v>500</v>
      </c>
      <c r="P464" s="12"/>
      <c r="Q464" s="68">
        <v>0.1</v>
      </c>
      <c r="R464" s="67">
        <v>150</v>
      </c>
      <c r="S464" s="67">
        <v>5</v>
      </c>
      <c r="T464" s="67">
        <v>1</v>
      </c>
      <c r="U464" s="67">
        <v>79</v>
      </c>
      <c r="V464" s="67">
        <v>0.1</v>
      </c>
      <c r="W464" s="67">
        <v>80</v>
      </c>
      <c r="X464" s="67">
        <v>0.09</v>
      </c>
      <c r="Y464" s="12"/>
      <c r="Z464" s="12"/>
      <c r="AA464" s="12"/>
      <c r="AB464" s="12"/>
      <c r="AC464" s="12"/>
      <c r="AD464" s="12"/>
      <c r="AE464" s="10">
        <v>0.69799999999999995</v>
      </c>
      <c r="AF464" s="12"/>
      <c r="AG464" s="6"/>
      <c r="AH464" s="10">
        <f t="shared" si="16"/>
        <v>36.288000000000011</v>
      </c>
      <c r="AI464" s="23">
        <f t="shared" si="17"/>
        <v>34.722222222222214</v>
      </c>
      <c r="AJ464" s="69"/>
      <c r="AK464" s="6">
        <f>100-Tabelle1[[#This Row],[Porositaet Flaeche Bionic polished]]</f>
        <v>99.302000000000007</v>
      </c>
      <c r="AL464" s="10" t="str" cm="1">
        <f t="array" aca="1" ref="AL464" ca="1">IF(INDIRECT(ADDRESS(3+AM464,2,,,"var"))&lt;&gt;"Name of powder",INDIRECT(ADDRESS(3+AM464,2,,,"var")),NULL)</f>
        <v>AlMgty80</v>
      </c>
      <c r="AM464" s="10">
        <v>20</v>
      </c>
      <c r="AN464" s="12">
        <v>0</v>
      </c>
      <c r="AO464" s="61" cm="1">
        <f t="array" aca="1" ref="AO464" ca="1">IF(INDIRECT(ADDRESS(3+$AM464,3,,,"var"))&lt;&gt;"&lt;=&gt;",INDIRECT(ADDRESS(3+$AM464,3,,,"var")),NULL)</f>
        <v>0</v>
      </c>
      <c r="AP464" s="61" cm="1">
        <f t="array" aca="1" ref="AP464" ca="1">IF(INDIRECT(ADDRESS(3+$AM464,4,,,"var"))&lt;&gt;"Si",INDIRECT(ADDRESS(3+$AM464,4,,,"var")),NULL)</f>
        <v>0.05</v>
      </c>
      <c r="AQ464" s="61" cm="1">
        <f t="array" aca="1" ref="AQ464" ca="1">IF(INDIRECT(ADDRESS(3+$AM464,5,,,"var"))&lt;&gt;"&lt;=&gt;",INDIRECT(ADDRESS(3+$AM464,5,,,"var")),NULL)</f>
        <v>0</v>
      </c>
      <c r="AR464" s="61" cm="1">
        <f t="array" aca="1" ref="AR464" ca="1">IF(INDIRECT(ADDRESS(3+$AM464,6,,,"var"))&lt;&gt;"Fe",INDIRECT(ADDRESS(3+$AM464,6,,,"var")),NULL)</f>
        <v>7.0000000000000007E-2</v>
      </c>
      <c r="AS464" s="61" cm="1">
        <f t="array" aca="1" ref="AS464" ca="1">IF(INDIRECT(ADDRESS(3+$AM464,7,,,"var"))&lt;&gt;"&lt;=&gt;",INDIRECT(ADDRESS(3+$AM464,7,,,"var")),NULL)</f>
        <v>0</v>
      </c>
      <c r="AT464" s="61" cm="1">
        <f t="array" aca="1" ref="AT464" ca="1">IF(INDIRECT(ADDRESS(3+$AM464,8,,,"var"))&lt;&gt;"Cu",INDIRECT(ADDRESS(3+$AM464,8,,,"var")),NULL)</f>
        <v>0.01</v>
      </c>
      <c r="AU464" s="61" cm="1">
        <f t="array" aca="1" ref="AU464" ca="1">IF(INDIRECT(ADDRESS(3+$AM464,9,,,"var"))&lt;&gt;"&lt;=&gt;",INDIRECT(ADDRESS(3+$AM464,9,,,"var")),NULL)</f>
        <v>0</v>
      </c>
      <c r="AV464" s="61" cm="1">
        <f t="array" aca="1" ref="AV464" ca="1">IF(INDIRECT(ADDRESS(3+$AM464,10,,,"var"))&lt;&gt;"Mn",INDIRECT(ADDRESS(3+$AM464,10,,,"var")),NULL)</f>
        <v>0.01</v>
      </c>
      <c r="AW464" s="61" cm="1">
        <f t="array" aca="1" ref="AW464" ca="1">IF(INDIRECT(ADDRESS(3+$AM464,11,,,"var"))&lt;&gt;"&lt;=&gt;",INDIRECT(ADDRESS(3+$AM464,11,,,"var")),NULL)</f>
        <v>0</v>
      </c>
      <c r="AX464" s="61" cm="1">
        <f t="array" aca="1" ref="AX464" ca="1">IF(INDIRECT(ADDRESS(3+$AM464,12,,,"var"))&lt;&gt;"Mg",INDIRECT(ADDRESS(3+$AM464,12,,,"var")),NULL)</f>
        <v>11</v>
      </c>
      <c r="AY464" s="61" cm="1">
        <f t="array" aca="1" ref="AY464" ca="1">IF(INDIRECT(ADDRESS(3+$AM464,13,,,"var"))&lt;&gt;"&lt;=&gt;",INDIRECT(ADDRESS(3+$AM464,13,,,"var")),NULL)</f>
        <v>0</v>
      </c>
      <c r="AZ464" s="61" cm="1">
        <f t="array" aca="1" ref="AZ464" ca="1">IF(INDIRECT(ADDRESS(3+$AM464,14,,,"var"))&lt;&gt;"Be",INDIRECT(ADDRESS(3+$AM464,14,,,"var")),NULL)</f>
        <v>1.35E-2</v>
      </c>
      <c r="BA464" s="61" t="str" cm="1">
        <f t="array" aca="1" ref="BA464" ca="1">IF(INDIRECT(ADDRESS(3+$AM464,15,,,"var"))&lt;&gt;"&lt;=&gt;",INDIRECT(ADDRESS(3+$AM464,15,,,"var")),NULL)</f>
        <v>&lt;</v>
      </c>
      <c r="BB464" s="61" cm="1">
        <f t="array" aca="1" ref="BB464" ca="1">IF(INDIRECT(ADDRESS(3+$AM464,16,,,"var"))&lt;&gt;"Zn",INDIRECT(ADDRESS(3+$AM464,16,,,"var")),NULL)</f>
        <v>0.01</v>
      </c>
      <c r="BC464" s="61" cm="1">
        <f t="array" aca="1" ref="BC464" ca="1">IF(INDIRECT(ADDRESS(3+$AM464,17,,,"var"))&lt;&gt;"&lt;=&gt;",INDIRECT(ADDRESS(3+$AM464,17,,,"var")),NULL)</f>
        <v>0</v>
      </c>
      <c r="BD464" s="61" cm="1">
        <f t="array" aca="1" ref="BD464" ca="1">IF(INDIRECT(ADDRESS(3+$AM464,18,,,"var"))&lt;&gt;"Ti",INDIRECT(ADDRESS(3+$AM464,18,,,"var")),NULL)</f>
        <v>0.09</v>
      </c>
      <c r="BE464" s="64" cm="1">
        <f t="array" aca="1" ref="BE464" ca="1">IF(INDIRECT(ADDRESS(3+$AM464,19,,,"var"))&lt;&gt;"D10",INDIRECT(ADDRESS(3+$AM464,19,,,"var")),NULL)</f>
        <v>28.5</v>
      </c>
      <c r="BF464" s="64" cm="1">
        <f t="array" aca="1" ref="BF464" ca="1">IF(INDIRECT(ADDRESS(3+$AM464,20,,,"var"))&lt;&gt;"D50",INDIRECT(ADDRESS(3+$AM464,20,,,"var")),NULL)</f>
        <v>46.3</v>
      </c>
      <c r="BG464" s="64" cm="1">
        <f t="array" aca="1" ref="BG464" ca="1">IF(INDIRECT(ADDRESS(3+$AM464,21,,,"var"))&lt;&gt;"D90",INDIRECT(ADDRESS(3+$AM464,21,,,"var")),NULL)</f>
        <v>74</v>
      </c>
      <c r="BH464" s="64" cm="1">
        <f t="array" aca="1" ref="BH464" ca="1">IF(INDIRECT(ADDRESS(3+$AM464,22,,,"var"))&lt;&gt;"Carney Funnel (s/50g)",INDIRECT(ADDRESS(3+$AM464,22,,,"var")),NULL)</f>
        <v>16</v>
      </c>
      <c r="BI464" s="64" cm="1">
        <f t="array" aca="1" ref="BI464" ca="1">IF(INDIRECT(ADDRESS(3+$AM464,23,,,"var"))&lt;&gt;"Schuttdichte",INDIRECT(ADDRESS(3+$AM464,23,,,"var")),NULL)</f>
        <v>1.22</v>
      </c>
      <c r="BJ464" s="64" cm="1">
        <f t="array" aca="1" ref="BJ464" ca="1">IF(INDIRECT(ADDRESS(3+$AM464,24,,,"var"))&lt;&gt;"Klopfdichte",INDIRECT(ADDRESS(3+$AM464,24,,,"var")),NULL)</f>
        <v>1.54</v>
      </c>
      <c r="BK464" s="81" t="s">
        <v>108</v>
      </c>
      <c r="BM464" s="65"/>
      <c r="BO464"/>
    </row>
    <row r="465" spans="1:67">
      <c r="A465" s="6">
        <v>7</v>
      </c>
      <c r="B465" s="10">
        <v>8</v>
      </c>
      <c r="C465" s="10" t="str">
        <f>var!Z$3</f>
        <v>Concept Laser m2</v>
      </c>
      <c r="D465" s="81" t="str">
        <f>var!AG$3</f>
        <v>Concept Laser parameter dev.</v>
      </c>
      <c r="E465" s="67">
        <v>350</v>
      </c>
      <c r="F465" s="67">
        <v>1000</v>
      </c>
      <c r="G465" s="67">
        <v>60</v>
      </c>
      <c r="H465" s="6">
        <v>0.14000000000000001</v>
      </c>
      <c r="I465" s="81"/>
      <c r="J465" s="10" t="str">
        <f>var!AD$2</f>
        <v>Density cube</v>
      </c>
      <c r="K465" s="10" t="str">
        <f>var!AE$5</f>
        <v>no support</v>
      </c>
      <c r="L465" s="12"/>
      <c r="M465" s="10" t="str">
        <f>var!AF$2</f>
        <v>Stripes</v>
      </c>
      <c r="N465" s="67">
        <v>200</v>
      </c>
      <c r="O465" s="67">
        <v>500</v>
      </c>
      <c r="P465" s="12"/>
      <c r="Q465" s="67">
        <v>0.1</v>
      </c>
      <c r="R465" s="67">
        <v>150</v>
      </c>
      <c r="S465" s="67">
        <v>5</v>
      </c>
      <c r="T465" s="67">
        <v>1</v>
      </c>
      <c r="U465" s="67">
        <v>79</v>
      </c>
      <c r="V465" s="67">
        <v>0.1</v>
      </c>
      <c r="W465" s="67">
        <v>80</v>
      </c>
      <c r="X465" s="67">
        <v>0.09</v>
      </c>
      <c r="Y465" s="12"/>
      <c r="Z465" s="12"/>
      <c r="AA465" s="12"/>
      <c r="AB465" s="12"/>
      <c r="AC465" s="12"/>
      <c r="AD465" s="12"/>
      <c r="AE465" s="10">
        <v>0.64500000000000002</v>
      </c>
      <c r="AF465" s="12"/>
      <c r="AG465" s="6"/>
      <c r="AH465" s="10">
        <f t="shared" si="16"/>
        <v>30.240000000000002</v>
      </c>
      <c r="AI465" s="81">
        <f t="shared" si="17"/>
        <v>41.666666666666664</v>
      </c>
      <c r="AJ465" s="69"/>
      <c r="AK465" s="6">
        <f>100-Tabelle1[[#This Row],[Porositaet Flaeche Bionic polished]]</f>
        <v>99.355000000000004</v>
      </c>
      <c r="AL465" s="10" t="str" cm="1">
        <f t="array" aca="1" ref="AL465" ca="1">IF(INDIRECT(ADDRESS(3+AM465,2,,,"var"))&lt;&gt;"Name of powder",INDIRECT(ADDRESS(3+AM465,2,,,"var")),NULL)</f>
        <v>AlMgty80</v>
      </c>
      <c r="AM465" s="10">
        <v>20</v>
      </c>
      <c r="AN465" s="12">
        <v>0</v>
      </c>
      <c r="AO465" s="61" cm="1">
        <f t="array" aca="1" ref="AO465" ca="1">IF(INDIRECT(ADDRESS(3+$AM465,3,,,"var"))&lt;&gt;"&lt;=&gt;",INDIRECT(ADDRESS(3+$AM465,3,,,"var")),NULL)</f>
        <v>0</v>
      </c>
      <c r="AP465" s="61" cm="1">
        <f t="array" aca="1" ref="AP465" ca="1">IF(INDIRECT(ADDRESS(3+$AM465,4,,,"var"))&lt;&gt;"Si",INDIRECT(ADDRESS(3+$AM465,4,,,"var")),NULL)</f>
        <v>0.05</v>
      </c>
      <c r="AQ465" s="61" cm="1">
        <f t="array" aca="1" ref="AQ465" ca="1">IF(INDIRECT(ADDRESS(3+$AM465,5,,,"var"))&lt;&gt;"&lt;=&gt;",INDIRECT(ADDRESS(3+$AM465,5,,,"var")),NULL)</f>
        <v>0</v>
      </c>
      <c r="AR465" s="61" cm="1">
        <f t="array" aca="1" ref="AR465" ca="1">IF(INDIRECT(ADDRESS(3+$AM465,6,,,"var"))&lt;&gt;"Fe",INDIRECT(ADDRESS(3+$AM465,6,,,"var")),NULL)</f>
        <v>7.0000000000000007E-2</v>
      </c>
      <c r="AS465" s="61" cm="1">
        <f t="array" aca="1" ref="AS465" ca="1">IF(INDIRECT(ADDRESS(3+$AM465,7,,,"var"))&lt;&gt;"&lt;=&gt;",INDIRECT(ADDRESS(3+$AM465,7,,,"var")),NULL)</f>
        <v>0</v>
      </c>
      <c r="AT465" s="61" cm="1">
        <f t="array" aca="1" ref="AT465" ca="1">IF(INDIRECT(ADDRESS(3+$AM465,8,,,"var"))&lt;&gt;"Cu",INDIRECT(ADDRESS(3+$AM465,8,,,"var")),NULL)</f>
        <v>0.01</v>
      </c>
      <c r="AU465" s="61" cm="1">
        <f t="array" aca="1" ref="AU465" ca="1">IF(INDIRECT(ADDRESS(3+$AM465,9,,,"var"))&lt;&gt;"&lt;=&gt;",INDIRECT(ADDRESS(3+$AM465,9,,,"var")),NULL)</f>
        <v>0</v>
      </c>
      <c r="AV465" s="61" cm="1">
        <f t="array" aca="1" ref="AV465" ca="1">IF(INDIRECT(ADDRESS(3+$AM465,10,,,"var"))&lt;&gt;"Mn",INDIRECT(ADDRESS(3+$AM465,10,,,"var")),NULL)</f>
        <v>0.01</v>
      </c>
      <c r="AW465" s="61" cm="1">
        <f t="array" aca="1" ref="AW465" ca="1">IF(INDIRECT(ADDRESS(3+$AM465,11,,,"var"))&lt;&gt;"&lt;=&gt;",INDIRECT(ADDRESS(3+$AM465,11,,,"var")),NULL)</f>
        <v>0</v>
      </c>
      <c r="AX465" s="61" cm="1">
        <f t="array" aca="1" ref="AX465" ca="1">IF(INDIRECT(ADDRESS(3+$AM465,12,,,"var"))&lt;&gt;"Mg",INDIRECT(ADDRESS(3+$AM465,12,,,"var")),NULL)</f>
        <v>11</v>
      </c>
      <c r="AY465" s="61" cm="1">
        <f t="array" aca="1" ref="AY465" ca="1">IF(INDIRECT(ADDRESS(3+$AM465,13,,,"var"))&lt;&gt;"&lt;=&gt;",INDIRECT(ADDRESS(3+$AM465,13,,,"var")),NULL)</f>
        <v>0</v>
      </c>
      <c r="AZ465" s="61" cm="1">
        <f t="array" aca="1" ref="AZ465" ca="1">IF(INDIRECT(ADDRESS(3+$AM465,14,,,"var"))&lt;&gt;"Be",INDIRECT(ADDRESS(3+$AM465,14,,,"var")),NULL)</f>
        <v>1.35E-2</v>
      </c>
      <c r="BA465" s="61" t="str" cm="1">
        <f t="array" aca="1" ref="BA465" ca="1">IF(INDIRECT(ADDRESS(3+$AM465,15,,,"var"))&lt;&gt;"&lt;=&gt;",INDIRECT(ADDRESS(3+$AM465,15,,,"var")),NULL)</f>
        <v>&lt;</v>
      </c>
      <c r="BB465" s="61" cm="1">
        <f t="array" aca="1" ref="BB465" ca="1">IF(INDIRECT(ADDRESS(3+$AM465,16,,,"var"))&lt;&gt;"Zn",INDIRECT(ADDRESS(3+$AM465,16,,,"var")),NULL)</f>
        <v>0.01</v>
      </c>
      <c r="BC465" s="61" cm="1">
        <f t="array" aca="1" ref="BC465" ca="1">IF(INDIRECT(ADDRESS(3+$AM465,17,,,"var"))&lt;&gt;"&lt;=&gt;",INDIRECT(ADDRESS(3+$AM465,17,,,"var")),NULL)</f>
        <v>0</v>
      </c>
      <c r="BD465" s="61" cm="1">
        <f t="array" aca="1" ref="BD465" ca="1">IF(INDIRECT(ADDRESS(3+$AM465,18,,,"var"))&lt;&gt;"Ti",INDIRECT(ADDRESS(3+$AM465,18,,,"var")),NULL)</f>
        <v>0.09</v>
      </c>
      <c r="BE465" s="64" cm="1">
        <f t="array" aca="1" ref="BE465" ca="1">IF(INDIRECT(ADDRESS(3+$AM465,19,,,"var"))&lt;&gt;"D10",INDIRECT(ADDRESS(3+$AM465,19,,,"var")),NULL)</f>
        <v>28.5</v>
      </c>
      <c r="BF465" s="64" cm="1">
        <f t="array" aca="1" ref="BF465" ca="1">IF(INDIRECT(ADDRESS(3+$AM465,20,,,"var"))&lt;&gt;"D50",INDIRECT(ADDRESS(3+$AM465,20,,,"var")),NULL)</f>
        <v>46.3</v>
      </c>
      <c r="BG465" s="64" cm="1">
        <f t="array" aca="1" ref="BG465" ca="1">IF(INDIRECT(ADDRESS(3+$AM465,21,,,"var"))&lt;&gt;"D90",INDIRECT(ADDRESS(3+$AM465,21,,,"var")),NULL)</f>
        <v>74</v>
      </c>
      <c r="BH465" s="64" cm="1">
        <f t="array" aca="1" ref="BH465" ca="1">IF(INDIRECT(ADDRESS(3+$AM465,22,,,"var"))&lt;&gt;"Carney Funnel (s/50g)",INDIRECT(ADDRESS(3+$AM465,22,,,"var")),NULL)</f>
        <v>16</v>
      </c>
      <c r="BI465" s="64" cm="1">
        <f t="array" aca="1" ref="BI465" ca="1">IF(INDIRECT(ADDRESS(3+$AM465,23,,,"var"))&lt;&gt;"Schuttdichte",INDIRECT(ADDRESS(3+$AM465,23,,,"var")),NULL)</f>
        <v>1.22</v>
      </c>
      <c r="BJ465" s="64" cm="1">
        <f t="array" aca="1" ref="BJ465" ca="1">IF(INDIRECT(ADDRESS(3+$AM465,24,,,"var"))&lt;&gt;"Klopfdichte",INDIRECT(ADDRESS(3+$AM465,24,,,"var")),NULL)</f>
        <v>1.54</v>
      </c>
      <c r="BK465" s="81" t="s">
        <v>108</v>
      </c>
      <c r="BM465" s="81"/>
      <c r="BO465"/>
    </row>
    <row r="466" spans="1:67">
      <c r="A466" s="6">
        <v>7</v>
      </c>
      <c r="B466" s="10">
        <v>9</v>
      </c>
      <c r="C466" s="10" t="str">
        <f>var!Z$3</f>
        <v>Concept Laser m2</v>
      </c>
      <c r="D466" s="81" t="str">
        <f>var!AG$3</f>
        <v>Concept Laser parameter dev.</v>
      </c>
      <c r="E466" s="67">
        <v>350</v>
      </c>
      <c r="F466" s="67">
        <v>1000</v>
      </c>
      <c r="G466" s="67">
        <v>60</v>
      </c>
      <c r="H466" s="6">
        <v>0.16</v>
      </c>
      <c r="I466" s="81"/>
      <c r="J466" s="10" t="str">
        <f>var!AD$2</f>
        <v>Density cube</v>
      </c>
      <c r="K466" s="10" t="str">
        <f>var!AE$5</f>
        <v>no support</v>
      </c>
      <c r="L466" s="10"/>
      <c r="M466" s="10" t="str">
        <f>var!AF$2</f>
        <v>Stripes</v>
      </c>
      <c r="N466" s="67">
        <v>200</v>
      </c>
      <c r="O466" s="67">
        <v>500</v>
      </c>
      <c r="P466" s="12"/>
      <c r="Q466" s="67">
        <v>0.1</v>
      </c>
      <c r="R466" s="67">
        <v>150</v>
      </c>
      <c r="S466" s="67">
        <v>5</v>
      </c>
      <c r="T466" s="67">
        <v>1</v>
      </c>
      <c r="U466" s="67">
        <v>79</v>
      </c>
      <c r="V466" s="67">
        <v>0.1</v>
      </c>
      <c r="W466" s="67">
        <v>80</v>
      </c>
      <c r="X466" s="67">
        <v>0.09</v>
      </c>
      <c r="Y466" s="12"/>
      <c r="Z466" s="12"/>
      <c r="AA466" s="12"/>
      <c r="AB466" s="12"/>
      <c r="AC466" s="12"/>
      <c r="AD466" s="12"/>
      <c r="AE466" s="10">
        <v>0.624</v>
      </c>
      <c r="AF466" s="12"/>
      <c r="AG466" s="6"/>
      <c r="AH466" s="10">
        <f t="shared" si="16"/>
        <v>34.56</v>
      </c>
      <c r="AI466" s="81">
        <f t="shared" si="17"/>
        <v>36.458333333333336</v>
      </c>
      <c r="AJ466" s="79">
        <v>97.232243587668194</v>
      </c>
      <c r="AK466" s="6">
        <f>100-Tabelle1[[#This Row],[Porositaet Flaeche Bionic polished]]</f>
        <v>99.376000000000005</v>
      </c>
      <c r="AL466" s="10" t="str" cm="1">
        <f t="array" aca="1" ref="AL466" ca="1">IF(INDIRECT(ADDRESS(3+AM466,2,,,"var"))&lt;&gt;"Name of powder",INDIRECT(ADDRESS(3+AM466,2,,,"var")),NULL)</f>
        <v>AlMgty80</v>
      </c>
      <c r="AM466" s="10">
        <v>20</v>
      </c>
      <c r="AN466" s="12">
        <v>0</v>
      </c>
      <c r="AO466" s="61" cm="1">
        <f t="array" aca="1" ref="AO466" ca="1">IF(INDIRECT(ADDRESS(3+$AM466,3,,,"var"))&lt;&gt;"&lt;=&gt;",INDIRECT(ADDRESS(3+$AM466,3,,,"var")),NULL)</f>
        <v>0</v>
      </c>
      <c r="AP466" s="61" cm="1">
        <f t="array" aca="1" ref="AP466" ca="1">IF(INDIRECT(ADDRESS(3+$AM466,4,,,"var"))&lt;&gt;"Si",INDIRECT(ADDRESS(3+$AM466,4,,,"var")),NULL)</f>
        <v>0.05</v>
      </c>
      <c r="AQ466" s="61" cm="1">
        <f t="array" aca="1" ref="AQ466" ca="1">IF(INDIRECT(ADDRESS(3+$AM466,5,,,"var"))&lt;&gt;"&lt;=&gt;",INDIRECT(ADDRESS(3+$AM466,5,,,"var")),NULL)</f>
        <v>0</v>
      </c>
      <c r="AR466" s="61" cm="1">
        <f t="array" aca="1" ref="AR466" ca="1">IF(INDIRECT(ADDRESS(3+$AM466,6,,,"var"))&lt;&gt;"Fe",INDIRECT(ADDRESS(3+$AM466,6,,,"var")),NULL)</f>
        <v>7.0000000000000007E-2</v>
      </c>
      <c r="AS466" s="61" cm="1">
        <f t="array" aca="1" ref="AS466" ca="1">IF(INDIRECT(ADDRESS(3+$AM466,7,,,"var"))&lt;&gt;"&lt;=&gt;",INDIRECT(ADDRESS(3+$AM466,7,,,"var")),NULL)</f>
        <v>0</v>
      </c>
      <c r="AT466" s="61" cm="1">
        <f t="array" aca="1" ref="AT466" ca="1">IF(INDIRECT(ADDRESS(3+$AM466,8,,,"var"))&lt;&gt;"Cu",INDIRECT(ADDRESS(3+$AM466,8,,,"var")),NULL)</f>
        <v>0.01</v>
      </c>
      <c r="AU466" s="61" cm="1">
        <f t="array" aca="1" ref="AU466" ca="1">IF(INDIRECT(ADDRESS(3+$AM466,9,,,"var"))&lt;&gt;"&lt;=&gt;",INDIRECT(ADDRESS(3+$AM466,9,,,"var")),NULL)</f>
        <v>0</v>
      </c>
      <c r="AV466" s="61" cm="1">
        <f t="array" aca="1" ref="AV466" ca="1">IF(INDIRECT(ADDRESS(3+$AM466,10,,,"var"))&lt;&gt;"Mn",INDIRECT(ADDRESS(3+$AM466,10,,,"var")),NULL)</f>
        <v>0.01</v>
      </c>
      <c r="AW466" s="61" cm="1">
        <f t="array" aca="1" ref="AW466" ca="1">IF(INDIRECT(ADDRESS(3+$AM466,11,,,"var"))&lt;&gt;"&lt;=&gt;",INDIRECT(ADDRESS(3+$AM466,11,,,"var")),NULL)</f>
        <v>0</v>
      </c>
      <c r="AX466" s="61" cm="1">
        <f t="array" aca="1" ref="AX466" ca="1">IF(INDIRECT(ADDRESS(3+$AM466,12,,,"var"))&lt;&gt;"Mg",INDIRECT(ADDRESS(3+$AM466,12,,,"var")),NULL)</f>
        <v>11</v>
      </c>
      <c r="AY466" s="61" cm="1">
        <f t="array" aca="1" ref="AY466" ca="1">IF(INDIRECT(ADDRESS(3+$AM466,13,,,"var"))&lt;&gt;"&lt;=&gt;",INDIRECT(ADDRESS(3+$AM466,13,,,"var")),NULL)</f>
        <v>0</v>
      </c>
      <c r="AZ466" s="61" cm="1">
        <f t="array" aca="1" ref="AZ466" ca="1">IF(INDIRECT(ADDRESS(3+$AM466,14,,,"var"))&lt;&gt;"Be",INDIRECT(ADDRESS(3+$AM466,14,,,"var")),NULL)</f>
        <v>1.35E-2</v>
      </c>
      <c r="BA466" s="61" t="str" cm="1">
        <f t="array" aca="1" ref="BA466" ca="1">IF(INDIRECT(ADDRESS(3+$AM466,15,,,"var"))&lt;&gt;"&lt;=&gt;",INDIRECT(ADDRESS(3+$AM466,15,,,"var")),NULL)</f>
        <v>&lt;</v>
      </c>
      <c r="BB466" s="61" cm="1">
        <f t="array" aca="1" ref="BB466" ca="1">IF(INDIRECT(ADDRESS(3+$AM466,16,,,"var"))&lt;&gt;"Zn",INDIRECT(ADDRESS(3+$AM466,16,,,"var")),NULL)</f>
        <v>0.01</v>
      </c>
      <c r="BC466" s="61" cm="1">
        <f t="array" aca="1" ref="BC466" ca="1">IF(INDIRECT(ADDRESS(3+$AM466,17,,,"var"))&lt;&gt;"&lt;=&gt;",INDIRECT(ADDRESS(3+$AM466,17,,,"var")),NULL)</f>
        <v>0</v>
      </c>
      <c r="BD466" s="61" cm="1">
        <f t="array" aca="1" ref="BD466" ca="1">IF(INDIRECT(ADDRESS(3+$AM466,18,,,"var"))&lt;&gt;"Ti",INDIRECT(ADDRESS(3+$AM466,18,,,"var")),NULL)</f>
        <v>0.09</v>
      </c>
      <c r="BE466" s="64" cm="1">
        <f t="array" aca="1" ref="BE466" ca="1">IF(INDIRECT(ADDRESS(3+$AM466,19,,,"var"))&lt;&gt;"D10",INDIRECT(ADDRESS(3+$AM466,19,,,"var")),NULL)</f>
        <v>28.5</v>
      </c>
      <c r="BF466" s="64" cm="1">
        <f t="array" aca="1" ref="BF466" ca="1">IF(INDIRECT(ADDRESS(3+$AM466,20,,,"var"))&lt;&gt;"D50",INDIRECT(ADDRESS(3+$AM466,20,,,"var")),NULL)</f>
        <v>46.3</v>
      </c>
      <c r="BG466" s="64" cm="1">
        <f t="array" aca="1" ref="BG466" ca="1">IF(INDIRECT(ADDRESS(3+$AM466,21,,,"var"))&lt;&gt;"D90",INDIRECT(ADDRESS(3+$AM466,21,,,"var")),NULL)</f>
        <v>74</v>
      </c>
      <c r="BH466" s="64" cm="1">
        <f t="array" aca="1" ref="BH466" ca="1">IF(INDIRECT(ADDRESS(3+$AM466,22,,,"var"))&lt;&gt;"Carney Funnel (s/50g)",INDIRECT(ADDRESS(3+$AM466,22,,,"var")),NULL)</f>
        <v>16</v>
      </c>
      <c r="BI466" s="64" cm="1">
        <f t="array" aca="1" ref="BI466" ca="1">IF(INDIRECT(ADDRESS(3+$AM466,23,,,"var"))&lt;&gt;"Schuttdichte",INDIRECT(ADDRESS(3+$AM466,23,,,"var")),NULL)</f>
        <v>1.22</v>
      </c>
      <c r="BJ466" s="64" cm="1">
        <f t="array" aca="1" ref="BJ466" ca="1">IF(INDIRECT(ADDRESS(3+$AM466,24,,,"var"))&lt;&gt;"Klopfdichte",INDIRECT(ADDRESS(3+$AM466,24,,,"var")),NULL)</f>
        <v>1.54</v>
      </c>
      <c r="BK466" s="81" t="s">
        <v>108</v>
      </c>
      <c r="BM466" s="81"/>
      <c r="BO466"/>
    </row>
    <row r="467" spans="1:67">
      <c r="A467" s="6">
        <v>7</v>
      </c>
      <c r="B467" s="10">
        <v>10</v>
      </c>
      <c r="C467" s="10" t="str">
        <f>var!Z$3</f>
        <v>Concept Laser m2</v>
      </c>
      <c r="D467" s="81" t="str">
        <f>var!AG$3</f>
        <v>Concept Laser parameter dev.</v>
      </c>
      <c r="E467" s="68">
        <v>325</v>
      </c>
      <c r="F467" s="68">
        <v>1000</v>
      </c>
      <c r="G467" s="68">
        <v>60</v>
      </c>
      <c r="H467" s="6">
        <v>0.1</v>
      </c>
      <c r="I467" s="81"/>
      <c r="J467" s="10" t="str">
        <f>var!AD$3</f>
        <v xml:space="preserve">Tensile bars </v>
      </c>
      <c r="K467" s="10" t="str">
        <f>var!AE$5</f>
        <v>no support</v>
      </c>
      <c r="L467" s="10">
        <f>var!AA$4</f>
        <v>0</v>
      </c>
      <c r="M467" s="10" t="str">
        <f>var!AF$2</f>
        <v>Stripes</v>
      </c>
      <c r="N467" s="67">
        <v>200</v>
      </c>
      <c r="O467" s="67">
        <v>500</v>
      </c>
      <c r="P467" s="12"/>
      <c r="Q467" s="68">
        <v>0.1</v>
      </c>
      <c r="R467" s="67">
        <v>130</v>
      </c>
      <c r="S467" s="67">
        <v>5</v>
      </c>
      <c r="T467" s="67">
        <v>1</v>
      </c>
      <c r="U467" s="67">
        <v>79</v>
      </c>
      <c r="V467" s="67">
        <v>0.1</v>
      </c>
      <c r="W467" s="67">
        <v>80</v>
      </c>
      <c r="X467" s="67">
        <v>0.09</v>
      </c>
      <c r="Y467" s="12"/>
      <c r="Z467" s="12"/>
      <c r="AA467" s="12"/>
      <c r="AB467" s="12"/>
      <c r="AC467" s="12"/>
      <c r="AD467" s="12"/>
      <c r="AE467" s="12"/>
      <c r="AF467" s="12"/>
      <c r="AG467" s="6"/>
      <c r="AH467" s="10">
        <f t="shared" si="16"/>
        <v>21.6</v>
      </c>
      <c r="AI467" s="81">
        <f t="shared" si="17"/>
        <v>54.166666666666664</v>
      </c>
      <c r="AJ467" s="79">
        <v>97.243021137162799</v>
      </c>
      <c r="AK467" s="6"/>
      <c r="AL467" s="10" t="str" cm="1">
        <f t="array" aca="1" ref="AL467" ca="1">IF(INDIRECT(ADDRESS(3+AM467,2,,,"var"))&lt;&gt;"Name of powder",INDIRECT(ADDRESS(3+AM467,2,,,"var")),NULL)</f>
        <v>AlMgty80</v>
      </c>
      <c r="AM467" s="10">
        <v>20</v>
      </c>
      <c r="AN467" s="12">
        <v>0</v>
      </c>
      <c r="AO467" s="61" cm="1">
        <f t="array" aca="1" ref="AO467" ca="1">IF(INDIRECT(ADDRESS(3+$AM467,3,,,"var"))&lt;&gt;"&lt;=&gt;",INDIRECT(ADDRESS(3+$AM467,3,,,"var")),NULL)</f>
        <v>0</v>
      </c>
      <c r="AP467" s="61" cm="1">
        <f t="array" aca="1" ref="AP467" ca="1">IF(INDIRECT(ADDRESS(3+$AM467,4,,,"var"))&lt;&gt;"Si",INDIRECT(ADDRESS(3+$AM467,4,,,"var")),NULL)</f>
        <v>0.05</v>
      </c>
      <c r="AQ467" s="61" cm="1">
        <f t="array" aca="1" ref="AQ467" ca="1">IF(INDIRECT(ADDRESS(3+$AM467,5,,,"var"))&lt;&gt;"&lt;=&gt;",INDIRECT(ADDRESS(3+$AM467,5,,,"var")),NULL)</f>
        <v>0</v>
      </c>
      <c r="AR467" s="61" cm="1">
        <f t="array" aca="1" ref="AR467" ca="1">IF(INDIRECT(ADDRESS(3+$AM467,6,,,"var"))&lt;&gt;"Fe",INDIRECT(ADDRESS(3+$AM467,6,,,"var")),NULL)</f>
        <v>7.0000000000000007E-2</v>
      </c>
      <c r="AS467" s="61" cm="1">
        <f t="array" aca="1" ref="AS467" ca="1">IF(INDIRECT(ADDRESS(3+$AM467,7,,,"var"))&lt;&gt;"&lt;=&gt;",INDIRECT(ADDRESS(3+$AM467,7,,,"var")),NULL)</f>
        <v>0</v>
      </c>
      <c r="AT467" s="61" cm="1">
        <f t="array" aca="1" ref="AT467" ca="1">IF(INDIRECT(ADDRESS(3+$AM467,8,,,"var"))&lt;&gt;"Cu",INDIRECT(ADDRESS(3+$AM467,8,,,"var")),NULL)</f>
        <v>0.01</v>
      </c>
      <c r="AU467" s="61" cm="1">
        <f t="array" aca="1" ref="AU467" ca="1">IF(INDIRECT(ADDRESS(3+$AM467,9,,,"var"))&lt;&gt;"&lt;=&gt;",INDIRECT(ADDRESS(3+$AM467,9,,,"var")),NULL)</f>
        <v>0</v>
      </c>
      <c r="AV467" s="61" cm="1">
        <f t="array" aca="1" ref="AV467" ca="1">IF(INDIRECT(ADDRESS(3+$AM467,10,,,"var"))&lt;&gt;"Mn",INDIRECT(ADDRESS(3+$AM467,10,,,"var")),NULL)</f>
        <v>0.01</v>
      </c>
      <c r="AW467" s="61" cm="1">
        <f t="array" aca="1" ref="AW467" ca="1">IF(INDIRECT(ADDRESS(3+$AM467,11,,,"var"))&lt;&gt;"&lt;=&gt;",INDIRECT(ADDRESS(3+$AM467,11,,,"var")),NULL)</f>
        <v>0</v>
      </c>
      <c r="AX467" s="61" cm="1">
        <f t="array" aca="1" ref="AX467" ca="1">IF(INDIRECT(ADDRESS(3+$AM467,12,,,"var"))&lt;&gt;"Mg",INDIRECT(ADDRESS(3+$AM467,12,,,"var")),NULL)</f>
        <v>11</v>
      </c>
      <c r="AY467" s="61" cm="1">
        <f t="array" aca="1" ref="AY467" ca="1">IF(INDIRECT(ADDRESS(3+$AM467,13,,,"var"))&lt;&gt;"&lt;=&gt;",INDIRECT(ADDRESS(3+$AM467,13,,,"var")),NULL)</f>
        <v>0</v>
      </c>
      <c r="AZ467" s="61" cm="1">
        <f t="array" aca="1" ref="AZ467" ca="1">IF(INDIRECT(ADDRESS(3+$AM467,14,,,"var"))&lt;&gt;"Be",INDIRECT(ADDRESS(3+$AM467,14,,,"var")),NULL)</f>
        <v>1.35E-2</v>
      </c>
      <c r="BA467" s="61" t="str" cm="1">
        <f t="array" aca="1" ref="BA467" ca="1">IF(INDIRECT(ADDRESS(3+$AM467,15,,,"var"))&lt;&gt;"&lt;=&gt;",INDIRECT(ADDRESS(3+$AM467,15,,,"var")),NULL)</f>
        <v>&lt;</v>
      </c>
      <c r="BB467" s="61" cm="1">
        <f t="array" aca="1" ref="BB467" ca="1">IF(INDIRECT(ADDRESS(3+$AM467,16,,,"var"))&lt;&gt;"Zn",INDIRECT(ADDRESS(3+$AM467,16,,,"var")),NULL)</f>
        <v>0.01</v>
      </c>
      <c r="BC467" s="61" cm="1">
        <f t="array" aca="1" ref="BC467" ca="1">IF(INDIRECT(ADDRESS(3+$AM467,17,,,"var"))&lt;&gt;"&lt;=&gt;",INDIRECT(ADDRESS(3+$AM467,17,,,"var")),NULL)</f>
        <v>0</v>
      </c>
      <c r="BD467" s="61" cm="1">
        <f t="array" aca="1" ref="BD467" ca="1">IF(INDIRECT(ADDRESS(3+$AM467,18,,,"var"))&lt;&gt;"Ti",INDIRECT(ADDRESS(3+$AM467,18,,,"var")),NULL)</f>
        <v>0.09</v>
      </c>
      <c r="BE467" s="64" cm="1">
        <f t="array" aca="1" ref="BE467" ca="1">IF(INDIRECT(ADDRESS(3+$AM467,19,,,"var"))&lt;&gt;"D10",INDIRECT(ADDRESS(3+$AM467,19,,,"var")),NULL)</f>
        <v>28.5</v>
      </c>
      <c r="BF467" s="64" cm="1">
        <f t="array" aca="1" ref="BF467" ca="1">IF(INDIRECT(ADDRESS(3+$AM467,20,,,"var"))&lt;&gt;"D50",INDIRECT(ADDRESS(3+$AM467,20,,,"var")),NULL)</f>
        <v>46.3</v>
      </c>
      <c r="BG467" s="64" cm="1">
        <f t="array" aca="1" ref="BG467" ca="1">IF(INDIRECT(ADDRESS(3+$AM467,21,,,"var"))&lt;&gt;"D90",INDIRECT(ADDRESS(3+$AM467,21,,,"var")),NULL)</f>
        <v>74</v>
      </c>
      <c r="BH467" s="64" cm="1">
        <f t="array" aca="1" ref="BH467" ca="1">IF(INDIRECT(ADDRESS(3+$AM467,22,,,"var"))&lt;&gt;"Carney Funnel (s/50g)",INDIRECT(ADDRESS(3+$AM467,22,,,"var")),NULL)</f>
        <v>16</v>
      </c>
      <c r="BI467" s="64" cm="1">
        <f t="array" aca="1" ref="BI467" ca="1">IF(INDIRECT(ADDRESS(3+$AM467,23,,,"var"))&lt;&gt;"Schuttdichte",INDIRECT(ADDRESS(3+$AM467,23,,,"var")),NULL)</f>
        <v>1.22</v>
      </c>
      <c r="BJ467" s="64" cm="1">
        <f t="array" aca="1" ref="BJ467" ca="1">IF(INDIRECT(ADDRESS(3+$AM467,24,,,"var"))&lt;&gt;"Klopfdichte",INDIRECT(ADDRESS(3+$AM467,24,,,"var")),NULL)</f>
        <v>1.54</v>
      </c>
      <c r="BK467" s="81" t="s">
        <v>108</v>
      </c>
      <c r="BM467" s="81"/>
      <c r="BO467"/>
    </row>
    <row r="468" spans="1:67">
      <c r="A468" s="6">
        <v>7</v>
      </c>
      <c r="B468" s="10">
        <v>11</v>
      </c>
      <c r="C468" s="10" t="str">
        <f>var!Z$3</f>
        <v>Concept Laser m2</v>
      </c>
      <c r="D468" s="81" t="str">
        <f>var!AG$3</f>
        <v>Concept Laser parameter dev.</v>
      </c>
      <c r="E468" s="68">
        <v>325</v>
      </c>
      <c r="F468" s="68">
        <v>1000</v>
      </c>
      <c r="G468" s="68">
        <v>60</v>
      </c>
      <c r="H468" s="6">
        <v>0.1</v>
      </c>
      <c r="I468" s="81"/>
      <c r="J468" s="10" t="str">
        <f>var!AD$3</f>
        <v xml:space="preserve">Tensile bars </v>
      </c>
      <c r="K468" s="10" t="str">
        <f>var!AE$5</f>
        <v>no support</v>
      </c>
      <c r="L468" s="10">
        <f>var!AA$4</f>
        <v>0</v>
      </c>
      <c r="M468" s="10" t="str">
        <f>var!AF$2</f>
        <v>Stripes</v>
      </c>
      <c r="N468" s="67">
        <v>200</v>
      </c>
      <c r="O468" s="67">
        <v>500</v>
      </c>
      <c r="P468" s="12"/>
      <c r="Q468" s="68">
        <v>0.1</v>
      </c>
      <c r="R468" s="67">
        <v>130</v>
      </c>
      <c r="S468" s="67">
        <v>5</v>
      </c>
      <c r="T468" s="67">
        <v>1</v>
      </c>
      <c r="U468" s="67">
        <v>79</v>
      </c>
      <c r="V468" s="67">
        <v>0.1</v>
      </c>
      <c r="W468" s="67">
        <v>80</v>
      </c>
      <c r="X468" s="67">
        <v>0.09</v>
      </c>
      <c r="Y468" s="12"/>
      <c r="Z468" s="12"/>
      <c r="AA468" s="12"/>
      <c r="AB468" s="12"/>
      <c r="AC468" s="12"/>
      <c r="AD468" s="12"/>
      <c r="AE468" s="12"/>
      <c r="AF468" s="12"/>
      <c r="AG468" s="6"/>
      <c r="AH468" s="10">
        <f t="shared" si="16"/>
        <v>21.6</v>
      </c>
      <c r="AI468" s="23">
        <f t="shared" si="17"/>
        <v>54.166666666666664</v>
      </c>
      <c r="AJ468" s="79">
        <v>97.677384229000396</v>
      </c>
      <c r="AK468" s="6"/>
      <c r="AL468" s="10" t="str" cm="1">
        <f t="array" aca="1" ref="AL468" ca="1">IF(INDIRECT(ADDRESS(3+AM468,2,,,"var"))&lt;&gt;"Name of powder",INDIRECT(ADDRESS(3+AM468,2,,,"var")),NULL)</f>
        <v>AlMgty80</v>
      </c>
      <c r="AM468" s="10">
        <v>20</v>
      </c>
      <c r="AN468" s="12">
        <v>0</v>
      </c>
      <c r="AO468" s="61" cm="1">
        <f t="array" aca="1" ref="AO468" ca="1">IF(INDIRECT(ADDRESS(3+$AM468,3,,,"var"))&lt;&gt;"&lt;=&gt;",INDIRECT(ADDRESS(3+$AM468,3,,,"var")),NULL)</f>
        <v>0</v>
      </c>
      <c r="AP468" s="61" cm="1">
        <f t="array" aca="1" ref="AP468" ca="1">IF(INDIRECT(ADDRESS(3+$AM468,4,,,"var"))&lt;&gt;"Si",INDIRECT(ADDRESS(3+$AM468,4,,,"var")),NULL)</f>
        <v>0.05</v>
      </c>
      <c r="AQ468" s="61" cm="1">
        <f t="array" aca="1" ref="AQ468" ca="1">IF(INDIRECT(ADDRESS(3+$AM468,5,,,"var"))&lt;&gt;"&lt;=&gt;",INDIRECT(ADDRESS(3+$AM468,5,,,"var")),NULL)</f>
        <v>0</v>
      </c>
      <c r="AR468" s="61" cm="1">
        <f t="array" aca="1" ref="AR468" ca="1">IF(INDIRECT(ADDRESS(3+$AM468,6,,,"var"))&lt;&gt;"Fe",INDIRECT(ADDRESS(3+$AM468,6,,,"var")),NULL)</f>
        <v>7.0000000000000007E-2</v>
      </c>
      <c r="AS468" s="61" cm="1">
        <f t="array" aca="1" ref="AS468" ca="1">IF(INDIRECT(ADDRESS(3+$AM468,7,,,"var"))&lt;&gt;"&lt;=&gt;",INDIRECT(ADDRESS(3+$AM468,7,,,"var")),NULL)</f>
        <v>0</v>
      </c>
      <c r="AT468" s="61" cm="1">
        <f t="array" aca="1" ref="AT468" ca="1">IF(INDIRECT(ADDRESS(3+$AM468,8,,,"var"))&lt;&gt;"Cu",INDIRECT(ADDRESS(3+$AM468,8,,,"var")),NULL)</f>
        <v>0.01</v>
      </c>
      <c r="AU468" s="61" cm="1">
        <f t="array" aca="1" ref="AU468" ca="1">IF(INDIRECT(ADDRESS(3+$AM468,9,,,"var"))&lt;&gt;"&lt;=&gt;",INDIRECT(ADDRESS(3+$AM468,9,,,"var")),NULL)</f>
        <v>0</v>
      </c>
      <c r="AV468" s="61" cm="1">
        <f t="array" aca="1" ref="AV468" ca="1">IF(INDIRECT(ADDRESS(3+$AM468,10,,,"var"))&lt;&gt;"Mn",INDIRECT(ADDRESS(3+$AM468,10,,,"var")),NULL)</f>
        <v>0.01</v>
      </c>
      <c r="AW468" s="61" cm="1">
        <f t="array" aca="1" ref="AW468" ca="1">IF(INDIRECT(ADDRESS(3+$AM468,11,,,"var"))&lt;&gt;"&lt;=&gt;",INDIRECT(ADDRESS(3+$AM468,11,,,"var")),NULL)</f>
        <v>0</v>
      </c>
      <c r="AX468" s="61" cm="1">
        <f t="array" aca="1" ref="AX468" ca="1">IF(INDIRECT(ADDRESS(3+$AM468,12,,,"var"))&lt;&gt;"Mg",INDIRECT(ADDRESS(3+$AM468,12,,,"var")),NULL)</f>
        <v>11</v>
      </c>
      <c r="AY468" s="61" cm="1">
        <f t="array" aca="1" ref="AY468" ca="1">IF(INDIRECT(ADDRESS(3+$AM468,13,,,"var"))&lt;&gt;"&lt;=&gt;",INDIRECT(ADDRESS(3+$AM468,13,,,"var")),NULL)</f>
        <v>0</v>
      </c>
      <c r="AZ468" s="61" cm="1">
        <f t="array" aca="1" ref="AZ468" ca="1">IF(INDIRECT(ADDRESS(3+$AM468,14,,,"var"))&lt;&gt;"Be",INDIRECT(ADDRESS(3+$AM468,14,,,"var")),NULL)</f>
        <v>1.35E-2</v>
      </c>
      <c r="BA468" s="61" t="str" cm="1">
        <f t="array" aca="1" ref="BA468" ca="1">IF(INDIRECT(ADDRESS(3+$AM468,15,,,"var"))&lt;&gt;"&lt;=&gt;",INDIRECT(ADDRESS(3+$AM468,15,,,"var")),NULL)</f>
        <v>&lt;</v>
      </c>
      <c r="BB468" s="61" cm="1">
        <f t="array" aca="1" ref="BB468" ca="1">IF(INDIRECT(ADDRESS(3+$AM468,16,,,"var"))&lt;&gt;"Zn",INDIRECT(ADDRESS(3+$AM468,16,,,"var")),NULL)</f>
        <v>0.01</v>
      </c>
      <c r="BC468" s="61" cm="1">
        <f t="array" aca="1" ref="BC468" ca="1">IF(INDIRECT(ADDRESS(3+$AM468,17,,,"var"))&lt;&gt;"&lt;=&gt;",INDIRECT(ADDRESS(3+$AM468,17,,,"var")),NULL)</f>
        <v>0</v>
      </c>
      <c r="BD468" s="61" cm="1">
        <f t="array" aca="1" ref="BD468" ca="1">IF(INDIRECT(ADDRESS(3+$AM468,18,,,"var"))&lt;&gt;"Ti",INDIRECT(ADDRESS(3+$AM468,18,,,"var")),NULL)</f>
        <v>0.09</v>
      </c>
      <c r="BE468" s="64" cm="1">
        <f t="array" aca="1" ref="BE468" ca="1">IF(INDIRECT(ADDRESS(3+$AM468,19,,,"var"))&lt;&gt;"D10",INDIRECT(ADDRESS(3+$AM468,19,,,"var")),NULL)</f>
        <v>28.5</v>
      </c>
      <c r="BF468" s="64" cm="1">
        <f t="array" aca="1" ref="BF468" ca="1">IF(INDIRECT(ADDRESS(3+$AM468,20,,,"var"))&lt;&gt;"D50",INDIRECT(ADDRESS(3+$AM468,20,,,"var")),NULL)</f>
        <v>46.3</v>
      </c>
      <c r="BG468" s="64" cm="1">
        <f t="array" aca="1" ref="BG468" ca="1">IF(INDIRECT(ADDRESS(3+$AM468,21,,,"var"))&lt;&gt;"D90",INDIRECT(ADDRESS(3+$AM468,21,,,"var")),NULL)</f>
        <v>74</v>
      </c>
      <c r="BH468" s="64" cm="1">
        <f t="array" aca="1" ref="BH468" ca="1">IF(INDIRECT(ADDRESS(3+$AM468,22,,,"var"))&lt;&gt;"Carney Funnel (s/50g)",INDIRECT(ADDRESS(3+$AM468,22,,,"var")),NULL)</f>
        <v>16</v>
      </c>
      <c r="BI468" s="64" cm="1">
        <f t="array" aca="1" ref="BI468" ca="1">IF(INDIRECT(ADDRESS(3+$AM468,23,,,"var"))&lt;&gt;"Schuttdichte",INDIRECT(ADDRESS(3+$AM468,23,,,"var")),NULL)</f>
        <v>1.22</v>
      </c>
      <c r="BJ468" s="64" cm="1">
        <f t="array" aca="1" ref="BJ468" ca="1">IF(INDIRECT(ADDRESS(3+$AM468,24,,,"var"))&lt;&gt;"Klopfdichte",INDIRECT(ADDRESS(3+$AM468,24,,,"var")),NULL)</f>
        <v>1.54</v>
      </c>
      <c r="BK468" s="81" t="s">
        <v>108</v>
      </c>
      <c r="BM468" s="81"/>
      <c r="BO468"/>
    </row>
    <row r="469" spans="1:67">
      <c r="A469" s="6">
        <v>7</v>
      </c>
      <c r="B469" s="10">
        <v>12</v>
      </c>
      <c r="C469" s="10" t="str">
        <f>var!Z$3</f>
        <v>Concept Laser m2</v>
      </c>
      <c r="D469" s="81" t="str">
        <f>var!AG$3</f>
        <v>Concept Laser parameter dev.</v>
      </c>
      <c r="E469" s="68">
        <v>325</v>
      </c>
      <c r="F469" s="68">
        <v>1000</v>
      </c>
      <c r="G469" s="68">
        <v>60</v>
      </c>
      <c r="H469" s="6">
        <v>0.1</v>
      </c>
      <c r="I469" s="81"/>
      <c r="J469" s="10" t="str">
        <f>var!AD$3</f>
        <v xml:space="preserve">Tensile bars </v>
      </c>
      <c r="K469" s="10" t="str">
        <f>var!AE$5</f>
        <v>no support</v>
      </c>
      <c r="L469" s="10">
        <f>var!AA$4</f>
        <v>0</v>
      </c>
      <c r="M469" s="10" t="str">
        <f>var!AF$2</f>
        <v>Stripes</v>
      </c>
      <c r="N469" s="67">
        <v>200</v>
      </c>
      <c r="O469" s="67">
        <v>500</v>
      </c>
      <c r="P469" s="12"/>
      <c r="Q469" s="68">
        <v>0.1</v>
      </c>
      <c r="R469" s="67">
        <v>130</v>
      </c>
      <c r="S469" s="67">
        <v>5</v>
      </c>
      <c r="T469" s="67">
        <v>1</v>
      </c>
      <c r="U469" s="67">
        <v>79</v>
      </c>
      <c r="V469" s="67">
        <v>0.1</v>
      </c>
      <c r="W469" s="67">
        <v>80</v>
      </c>
      <c r="X469" s="67">
        <v>0.09</v>
      </c>
      <c r="Y469" s="12"/>
      <c r="Z469" s="12"/>
      <c r="AA469" s="12"/>
      <c r="AB469" s="12"/>
      <c r="AC469" s="12"/>
      <c r="AD469" s="12"/>
      <c r="AE469" s="12"/>
      <c r="AF469" s="12"/>
      <c r="AG469" s="6"/>
      <c r="AH469" s="10">
        <f t="shared" si="16"/>
        <v>21.6</v>
      </c>
      <c r="AI469" s="81">
        <f t="shared" si="17"/>
        <v>54.166666666666664</v>
      </c>
      <c r="AJ469" s="79">
        <v>97.268916369733802</v>
      </c>
      <c r="AK469" s="6"/>
      <c r="AL469" s="10" t="str" cm="1">
        <f t="array" aca="1" ref="AL469" ca="1">IF(INDIRECT(ADDRESS(3+AM469,2,,,"var"))&lt;&gt;"Name of powder",INDIRECT(ADDRESS(3+AM469,2,,,"var")),NULL)</f>
        <v>AlMgty80</v>
      </c>
      <c r="AM469" s="10">
        <v>20</v>
      </c>
      <c r="AN469" s="12">
        <v>0</v>
      </c>
      <c r="AO469" s="61" cm="1">
        <f t="array" aca="1" ref="AO469" ca="1">IF(INDIRECT(ADDRESS(3+$AM469,3,,,"var"))&lt;&gt;"&lt;=&gt;",INDIRECT(ADDRESS(3+$AM469,3,,,"var")),NULL)</f>
        <v>0</v>
      </c>
      <c r="AP469" s="61" cm="1">
        <f t="array" aca="1" ref="AP469" ca="1">IF(INDIRECT(ADDRESS(3+$AM469,4,,,"var"))&lt;&gt;"Si",INDIRECT(ADDRESS(3+$AM469,4,,,"var")),NULL)</f>
        <v>0.05</v>
      </c>
      <c r="AQ469" s="61" cm="1">
        <f t="array" aca="1" ref="AQ469" ca="1">IF(INDIRECT(ADDRESS(3+$AM469,5,,,"var"))&lt;&gt;"&lt;=&gt;",INDIRECT(ADDRESS(3+$AM469,5,,,"var")),NULL)</f>
        <v>0</v>
      </c>
      <c r="AR469" s="61" cm="1">
        <f t="array" aca="1" ref="AR469" ca="1">IF(INDIRECT(ADDRESS(3+$AM469,6,,,"var"))&lt;&gt;"Fe",INDIRECT(ADDRESS(3+$AM469,6,,,"var")),NULL)</f>
        <v>7.0000000000000007E-2</v>
      </c>
      <c r="AS469" s="61" cm="1">
        <f t="array" aca="1" ref="AS469" ca="1">IF(INDIRECT(ADDRESS(3+$AM469,7,,,"var"))&lt;&gt;"&lt;=&gt;",INDIRECT(ADDRESS(3+$AM469,7,,,"var")),NULL)</f>
        <v>0</v>
      </c>
      <c r="AT469" s="61" cm="1">
        <f t="array" aca="1" ref="AT469" ca="1">IF(INDIRECT(ADDRESS(3+$AM469,8,,,"var"))&lt;&gt;"Cu",INDIRECT(ADDRESS(3+$AM469,8,,,"var")),NULL)</f>
        <v>0.01</v>
      </c>
      <c r="AU469" s="61" cm="1">
        <f t="array" aca="1" ref="AU469" ca="1">IF(INDIRECT(ADDRESS(3+$AM469,9,,,"var"))&lt;&gt;"&lt;=&gt;",INDIRECT(ADDRESS(3+$AM469,9,,,"var")),NULL)</f>
        <v>0</v>
      </c>
      <c r="AV469" s="61" cm="1">
        <f t="array" aca="1" ref="AV469" ca="1">IF(INDIRECT(ADDRESS(3+$AM469,10,,,"var"))&lt;&gt;"Mn",INDIRECT(ADDRESS(3+$AM469,10,,,"var")),NULL)</f>
        <v>0.01</v>
      </c>
      <c r="AW469" s="61" cm="1">
        <f t="array" aca="1" ref="AW469" ca="1">IF(INDIRECT(ADDRESS(3+$AM469,11,,,"var"))&lt;&gt;"&lt;=&gt;",INDIRECT(ADDRESS(3+$AM469,11,,,"var")),NULL)</f>
        <v>0</v>
      </c>
      <c r="AX469" s="61" cm="1">
        <f t="array" aca="1" ref="AX469" ca="1">IF(INDIRECT(ADDRESS(3+$AM469,12,,,"var"))&lt;&gt;"Mg",INDIRECT(ADDRESS(3+$AM469,12,,,"var")),NULL)</f>
        <v>11</v>
      </c>
      <c r="AY469" s="61" cm="1">
        <f t="array" aca="1" ref="AY469" ca="1">IF(INDIRECT(ADDRESS(3+$AM469,13,,,"var"))&lt;&gt;"&lt;=&gt;",INDIRECT(ADDRESS(3+$AM469,13,,,"var")),NULL)</f>
        <v>0</v>
      </c>
      <c r="AZ469" s="61" cm="1">
        <f t="array" aca="1" ref="AZ469" ca="1">IF(INDIRECT(ADDRESS(3+$AM469,14,,,"var"))&lt;&gt;"Be",INDIRECT(ADDRESS(3+$AM469,14,,,"var")),NULL)</f>
        <v>1.35E-2</v>
      </c>
      <c r="BA469" s="61" t="str" cm="1">
        <f t="array" aca="1" ref="BA469" ca="1">IF(INDIRECT(ADDRESS(3+$AM469,15,,,"var"))&lt;&gt;"&lt;=&gt;",INDIRECT(ADDRESS(3+$AM469,15,,,"var")),NULL)</f>
        <v>&lt;</v>
      </c>
      <c r="BB469" s="61" cm="1">
        <f t="array" aca="1" ref="BB469" ca="1">IF(INDIRECT(ADDRESS(3+$AM469,16,,,"var"))&lt;&gt;"Zn",INDIRECT(ADDRESS(3+$AM469,16,,,"var")),NULL)</f>
        <v>0.01</v>
      </c>
      <c r="BC469" s="61" cm="1">
        <f t="array" aca="1" ref="BC469" ca="1">IF(INDIRECT(ADDRESS(3+$AM469,17,,,"var"))&lt;&gt;"&lt;=&gt;",INDIRECT(ADDRESS(3+$AM469,17,,,"var")),NULL)</f>
        <v>0</v>
      </c>
      <c r="BD469" s="61" cm="1">
        <f t="array" aca="1" ref="BD469" ca="1">IF(INDIRECT(ADDRESS(3+$AM469,18,,,"var"))&lt;&gt;"Ti",INDIRECT(ADDRESS(3+$AM469,18,,,"var")),NULL)</f>
        <v>0.09</v>
      </c>
      <c r="BE469" s="64" cm="1">
        <f t="array" aca="1" ref="BE469" ca="1">IF(INDIRECT(ADDRESS(3+$AM469,19,,,"var"))&lt;&gt;"D10",INDIRECT(ADDRESS(3+$AM469,19,,,"var")),NULL)</f>
        <v>28.5</v>
      </c>
      <c r="BF469" s="64" cm="1">
        <f t="array" aca="1" ref="BF469" ca="1">IF(INDIRECT(ADDRESS(3+$AM469,20,,,"var"))&lt;&gt;"D50",INDIRECT(ADDRESS(3+$AM469,20,,,"var")),NULL)</f>
        <v>46.3</v>
      </c>
      <c r="BG469" s="64" cm="1">
        <f t="array" aca="1" ref="BG469" ca="1">IF(INDIRECT(ADDRESS(3+$AM469,21,,,"var"))&lt;&gt;"D90",INDIRECT(ADDRESS(3+$AM469,21,,,"var")),NULL)</f>
        <v>74</v>
      </c>
      <c r="BH469" s="64" cm="1">
        <f t="array" aca="1" ref="BH469" ca="1">IF(INDIRECT(ADDRESS(3+$AM469,22,,,"var"))&lt;&gt;"Carney Funnel (s/50g)",INDIRECT(ADDRESS(3+$AM469,22,,,"var")),NULL)</f>
        <v>16</v>
      </c>
      <c r="BI469" s="64" cm="1">
        <f t="array" aca="1" ref="BI469" ca="1">IF(INDIRECT(ADDRESS(3+$AM469,23,,,"var"))&lt;&gt;"Schuttdichte",INDIRECT(ADDRESS(3+$AM469,23,,,"var")),NULL)</f>
        <v>1.22</v>
      </c>
      <c r="BJ469" s="64" cm="1">
        <f t="array" aca="1" ref="BJ469" ca="1">IF(INDIRECT(ADDRESS(3+$AM469,24,,,"var"))&lt;&gt;"Klopfdichte",INDIRECT(ADDRESS(3+$AM469,24,,,"var")),NULL)</f>
        <v>1.54</v>
      </c>
      <c r="BK469" s="81" t="s">
        <v>108</v>
      </c>
      <c r="BM469" s="81"/>
      <c r="BO469"/>
    </row>
    <row r="470" spans="1:67">
      <c r="A470" s="6">
        <v>7</v>
      </c>
      <c r="B470" s="10">
        <v>13</v>
      </c>
      <c r="C470" s="10" t="str">
        <f>var!Z$3</f>
        <v>Concept Laser m2</v>
      </c>
      <c r="D470" s="81" t="str">
        <f>var!AG$3</f>
        <v>Concept Laser parameter dev.</v>
      </c>
      <c r="E470" s="68">
        <v>325</v>
      </c>
      <c r="F470" s="68">
        <v>1000</v>
      </c>
      <c r="G470" s="68">
        <v>60</v>
      </c>
      <c r="H470" s="6">
        <v>0.1</v>
      </c>
      <c r="I470" s="81"/>
      <c r="J470" s="10" t="str">
        <f>var!AD$3</f>
        <v xml:space="preserve">Tensile bars </v>
      </c>
      <c r="K470" s="10" t="str">
        <f>var!AE$5</f>
        <v>no support</v>
      </c>
      <c r="L470" s="10">
        <f>var!AA$4</f>
        <v>0</v>
      </c>
      <c r="M470" s="10" t="str">
        <f>var!AF$2</f>
        <v>Stripes</v>
      </c>
      <c r="N470" s="67">
        <v>200</v>
      </c>
      <c r="O470" s="67">
        <v>500</v>
      </c>
      <c r="P470" s="12"/>
      <c r="Q470" s="68">
        <v>0.1</v>
      </c>
      <c r="R470" s="67">
        <v>130</v>
      </c>
      <c r="S470" s="67">
        <v>5</v>
      </c>
      <c r="T470" s="67">
        <v>1</v>
      </c>
      <c r="U470" s="67">
        <v>79</v>
      </c>
      <c r="V470" s="67">
        <v>0.1</v>
      </c>
      <c r="W470" s="67">
        <v>80</v>
      </c>
      <c r="X470" s="67">
        <v>0.09</v>
      </c>
      <c r="Y470" s="12"/>
      <c r="Z470" s="12"/>
      <c r="AA470" s="12"/>
      <c r="AB470" s="12"/>
      <c r="AC470" s="12"/>
      <c r="AD470" s="12"/>
      <c r="AE470" s="12"/>
      <c r="AF470" s="12"/>
      <c r="AG470" s="6"/>
      <c r="AH470" s="10">
        <f t="shared" si="16"/>
        <v>21.6</v>
      </c>
      <c r="AI470" s="23">
        <f t="shared" si="17"/>
        <v>54.166666666666664</v>
      </c>
      <c r="AJ470" s="79">
        <v>97.651407816014796</v>
      </c>
      <c r="AK470" s="6"/>
      <c r="AL470" s="10" t="str" cm="1">
        <f t="array" aca="1" ref="AL470" ca="1">IF(INDIRECT(ADDRESS(3+AM470,2,,,"var"))&lt;&gt;"Name of powder",INDIRECT(ADDRESS(3+AM470,2,,,"var")),NULL)</f>
        <v>AlMgty80</v>
      </c>
      <c r="AM470" s="10">
        <v>20</v>
      </c>
      <c r="AN470" s="12">
        <v>0</v>
      </c>
      <c r="AO470" s="61" cm="1">
        <f t="array" aca="1" ref="AO470" ca="1">IF(INDIRECT(ADDRESS(3+$AM470,3,,,"var"))&lt;&gt;"&lt;=&gt;",INDIRECT(ADDRESS(3+$AM470,3,,,"var")),NULL)</f>
        <v>0</v>
      </c>
      <c r="AP470" s="61" cm="1">
        <f t="array" aca="1" ref="AP470" ca="1">IF(INDIRECT(ADDRESS(3+$AM470,4,,,"var"))&lt;&gt;"Si",INDIRECT(ADDRESS(3+$AM470,4,,,"var")),NULL)</f>
        <v>0.05</v>
      </c>
      <c r="AQ470" s="61" cm="1">
        <f t="array" aca="1" ref="AQ470" ca="1">IF(INDIRECT(ADDRESS(3+$AM470,5,,,"var"))&lt;&gt;"&lt;=&gt;",INDIRECT(ADDRESS(3+$AM470,5,,,"var")),NULL)</f>
        <v>0</v>
      </c>
      <c r="AR470" s="61" cm="1">
        <f t="array" aca="1" ref="AR470" ca="1">IF(INDIRECT(ADDRESS(3+$AM470,6,,,"var"))&lt;&gt;"Fe",INDIRECT(ADDRESS(3+$AM470,6,,,"var")),NULL)</f>
        <v>7.0000000000000007E-2</v>
      </c>
      <c r="AS470" s="61" cm="1">
        <f t="array" aca="1" ref="AS470" ca="1">IF(INDIRECT(ADDRESS(3+$AM470,7,,,"var"))&lt;&gt;"&lt;=&gt;",INDIRECT(ADDRESS(3+$AM470,7,,,"var")),NULL)</f>
        <v>0</v>
      </c>
      <c r="AT470" s="61" cm="1">
        <f t="array" aca="1" ref="AT470" ca="1">IF(INDIRECT(ADDRESS(3+$AM470,8,,,"var"))&lt;&gt;"Cu",INDIRECT(ADDRESS(3+$AM470,8,,,"var")),NULL)</f>
        <v>0.01</v>
      </c>
      <c r="AU470" s="61" cm="1">
        <f t="array" aca="1" ref="AU470" ca="1">IF(INDIRECT(ADDRESS(3+$AM470,9,,,"var"))&lt;&gt;"&lt;=&gt;",INDIRECT(ADDRESS(3+$AM470,9,,,"var")),NULL)</f>
        <v>0</v>
      </c>
      <c r="AV470" s="61" cm="1">
        <f t="array" aca="1" ref="AV470" ca="1">IF(INDIRECT(ADDRESS(3+$AM470,10,,,"var"))&lt;&gt;"Mn",INDIRECT(ADDRESS(3+$AM470,10,,,"var")),NULL)</f>
        <v>0.01</v>
      </c>
      <c r="AW470" s="61" cm="1">
        <f t="array" aca="1" ref="AW470" ca="1">IF(INDIRECT(ADDRESS(3+$AM470,11,,,"var"))&lt;&gt;"&lt;=&gt;",INDIRECT(ADDRESS(3+$AM470,11,,,"var")),NULL)</f>
        <v>0</v>
      </c>
      <c r="AX470" s="61" cm="1">
        <f t="array" aca="1" ref="AX470" ca="1">IF(INDIRECT(ADDRESS(3+$AM470,12,,,"var"))&lt;&gt;"Mg",INDIRECT(ADDRESS(3+$AM470,12,,,"var")),NULL)</f>
        <v>11</v>
      </c>
      <c r="AY470" s="61" cm="1">
        <f t="array" aca="1" ref="AY470" ca="1">IF(INDIRECT(ADDRESS(3+$AM470,13,,,"var"))&lt;&gt;"&lt;=&gt;",INDIRECT(ADDRESS(3+$AM470,13,,,"var")),NULL)</f>
        <v>0</v>
      </c>
      <c r="AZ470" s="61" cm="1">
        <f t="array" aca="1" ref="AZ470" ca="1">IF(INDIRECT(ADDRESS(3+$AM470,14,,,"var"))&lt;&gt;"Be",INDIRECT(ADDRESS(3+$AM470,14,,,"var")),NULL)</f>
        <v>1.35E-2</v>
      </c>
      <c r="BA470" s="61" t="str" cm="1">
        <f t="array" aca="1" ref="BA470" ca="1">IF(INDIRECT(ADDRESS(3+$AM470,15,,,"var"))&lt;&gt;"&lt;=&gt;",INDIRECT(ADDRESS(3+$AM470,15,,,"var")),NULL)</f>
        <v>&lt;</v>
      </c>
      <c r="BB470" s="61" cm="1">
        <f t="array" aca="1" ref="BB470" ca="1">IF(INDIRECT(ADDRESS(3+$AM470,16,,,"var"))&lt;&gt;"Zn",INDIRECT(ADDRESS(3+$AM470,16,,,"var")),NULL)</f>
        <v>0.01</v>
      </c>
      <c r="BC470" s="61" cm="1">
        <f t="array" aca="1" ref="BC470" ca="1">IF(INDIRECT(ADDRESS(3+$AM470,17,,,"var"))&lt;&gt;"&lt;=&gt;",INDIRECT(ADDRESS(3+$AM470,17,,,"var")),NULL)</f>
        <v>0</v>
      </c>
      <c r="BD470" s="61" cm="1">
        <f t="array" aca="1" ref="BD470" ca="1">IF(INDIRECT(ADDRESS(3+$AM470,18,,,"var"))&lt;&gt;"Ti",INDIRECT(ADDRESS(3+$AM470,18,,,"var")),NULL)</f>
        <v>0.09</v>
      </c>
      <c r="BE470" s="64" cm="1">
        <f t="array" aca="1" ref="BE470" ca="1">IF(INDIRECT(ADDRESS(3+$AM470,19,,,"var"))&lt;&gt;"D10",INDIRECT(ADDRESS(3+$AM470,19,,,"var")),NULL)</f>
        <v>28.5</v>
      </c>
      <c r="BF470" s="64" cm="1">
        <f t="array" aca="1" ref="BF470" ca="1">IF(INDIRECT(ADDRESS(3+$AM470,20,,,"var"))&lt;&gt;"D50",INDIRECT(ADDRESS(3+$AM470,20,,,"var")),NULL)</f>
        <v>46.3</v>
      </c>
      <c r="BG470" s="64" cm="1">
        <f t="array" aca="1" ref="BG470" ca="1">IF(INDIRECT(ADDRESS(3+$AM470,21,,,"var"))&lt;&gt;"D90",INDIRECT(ADDRESS(3+$AM470,21,,,"var")),NULL)</f>
        <v>74</v>
      </c>
      <c r="BH470" s="64" cm="1">
        <f t="array" aca="1" ref="BH470" ca="1">IF(INDIRECT(ADDRESS(3+$AM470,22,,,"var"))&lt;&gt;"Carney Funnel (s/50g)",INDIRECT(ADDRESS(3+$AM470,22,,,"var")),NULL)</f>
        <v>16</v>
      </c>
      <c r="BI470" s="64" cm="1">
        <f t="array" aca="1" ref="BI470" ca="1">IF(INDIRECT(ADDRESS(3+$AM470,23,,,"var"))&lt;&gt;"Schuttdichte",INDIRECT(ADDRESS(3+$AM470,23,,,"var")),NULL)</f>
        <v>1.22</v>
      </c>
      <c r="BJ470" s="64" cm="1">
        <f t="array" aca="1" ref="BJ470" ca="1">IF(INDIRECT(ADDRESS(3+$AM470,24,,,"var"))&lt;&gt;"Klopfdichte",INDIRECT(ADDRESS(3+$AM470,24,,,"var")),NULL)</f>
        <v>1.54</v>
      </c>
      <c r="BK470" s="81" t="s">
        <v>108</v>
      </c>
      <c r="BM470" s="81"/>
      <c r="BO470"/>
    </row>
    <row r="471" spans="1:67">
      <c r="A471" s="6">
        <v>7</v>
      </c>
      <c r="B471" s="10">
        <v>14</v>
      </c>
      <c r="C471" s="10" t="str">
        <f>var!Z$3</f>
        <v>Concept Laser m2</v>
      </c>
      <c r="D471" s="81" t="str">
        <f>var!AG$3</f>
        <v>Concept Laser parameter dev.</v>
      </c>
      <c r="E471" s="68">
        <v>325</v>
      </c>
      <c r="F471" s="68">
        <v>1000</v>
      </c>
      <c r="G471" s="68">
        <v>60</v>
      </c>
      <c r="H471" s="6">
        <v>0.1</v>
      </c>
      <c r="I471" s="81"/>
      <c r="J471" s="10" t="str">
        <f>var!AD$3</f>
        <v xml:space="preserve">Tensile bars </v>
      </c>
      <c r="K471" s="10" t="str">
        <f>var!AE$3</f>
        <v>Supports</v>
      </c>
      <c r="L471" s="10">
        <f>var!AA$4</f>
        <v>0</v>
      </c>
      <c r="M471" s="10" t="str">
        <f>var!AF$2</f>
        <v>Stripes</v>
      </c>
      <c r="N471" s="67">
        <v>200</v>
      </c>
      <c r="O471" s="67">
        <v>500</v>
      </c>
      <c r="P471" s="12"/>
      <c r="Q471" s="68">
        <v>0.1</v>
      </c>
      <c r="R471" s="67">
        <v>130</v>
      </c>
      <c r="S471" s="67">
        <v>5</v>
      </c>
      <c r="T471" s="67">
        <v>1</v>
      </c>
      <c r="U471" s="67">
        <v>79</v>
      </c>
      <c r="V471" s="67">
        <v>0.1</v>
      </c>
      <c r="W471" s="67">
        <v>80</v>
      </c>
      <c r="X471" s="67">
        <v>0.09</v>
      </c>
      <c r="Y471" s="12"/>
      <c r="Z471" s="12"/>
      <c r="AA471" s="12"/>
      <c r="AB471" s="12"/>
      <c r="AC471" s="12"/>
      <c r="AD471" s="12"/>
      <c r="AE471" s="12"/>
      <c r="AF471" s="12"/>
      <c r="AG471" s="6"/>
      <c r="AH471" s="10">
        <f t="shared" si="16"/>
        <v>21.6</v>
      </c>
      <c r="AI471" s="81">
        <f t="shared" si="17"/>
        <v>54.166666666666664</v>
      </c>
      <c r="AJ471" s="79">
        <v>97.574115278660699</v>
      </c>
      <c r="AK471" s="6"/>
      <c r="AL471" s="10" t="str" cm="1">
        <f t="array" aca="1" ref="AL471" ca="1">IF(INDIRECT(ADDRESS(3+AM471,2,,,"var"))&lt;&gt;"Name of powder",INDIRECT(ADDRESS(3+AM471,2,,,"var")),NULL)</f>
        <v>AlMgty80</v>
      </c>
      <c r="AM471" s="10">
        <v>20</v>
      </c>
      <c r="AN471" s="12">
        <v>0</v>
      </c>
      <c r="AO471" s="61" cm="1">
        <f t="array" aca="1" ref="AO471" ca="1">IF(INDIRECT(ADDRESS(3+$AM471,3,,,"var"))&lt;&gt;"&lt;=&gt;",INDIRECT(ADDRESS(3+$AM471,3,,,"var")),NULL)</f>
        <v>0</v>
      </c>
      <c r="AP471" s="61" cm="1">
        <f t="array" aca="1" ref="AP471" ca="1">IF(INDIRECT(ADDRESS(3+$AM471,4,,,"var"))&lt;&gt;"Si",INDIRECT(ADDRESS(3+$AM471,4,,,"var")),NULL)</f>
        <v>0.05</v>
      </c>
      <c r="AQ471" s="61" cm="1">
        <f t="array" aca="1" ref="AQ471" ca="1">IF(INDIRECT(ADDRESS(3+$AM471,5,,,"var"))&lt;&gt;"&lt;=&gt;",INDIRECT(ADDRESS(3+$AM471,5,,,"var")),NULL)</f>
        <v>0</v>
      </c>
      <c r="AR471" s="61" cm="1">
        <f t="array" aca="1" ref="AR471" ca="1">IF(INDIRECT(ADDRESS(3+$AM471,6,,,"var"))&lt;&gt;"Fe",INDIRECT(ADDRESS(3+$AM471,6,,,"var")),NULL)</f>
        <v>7.0000000000000007E-2</v>
      </c>
      <c r="AS471" s="61" cm="1">
        <f t="array" aca="1" ref="AS471" ca="1">IF(INDIRECT(ADDRESS(3+$AM471,7,,,"var"))&lt;&gt;"&lt;=&gt;",INDIRECT(ADDRESS(3+$AM471,7,,,"var")),NULL)</f>
        <v>0</v>
      </c>
      <c r="AT471" s="61" cm="1">
        <f t="array" aca="1" ref="AT471" ca="1">IF(INDIRECT(ADDRESS(3+$AM471,8,,,"var"))&lt;&gt;"Cu",INDIRECT(ADDRESS(3+$AM471,8,,,"var")),NULL)</f>
        <v>0.01</v>
      </c>
      <c r="AU471" s="61" cm="1">
        <f t="array" aca="1" ref="AU471" ca="1">IF(INDIRECT(ADDRESS(3+$AM471,9,,,"var"))&lt;&gt;"&lt;=&gt;",INDIRECT(ADDRESS(3+$AM471,9,,,"var")),NULL)</f>
        <v>0</v>
      </c>
      <c r="AV471" s="61" cm="1">
        <f t="array" aca="1" ref="AV471" ca="1">IF(INDIRECT(ADDRESS(3+$AM471,10,,,"var"))&lt;&gt;"Mn",INDIRECT(ADDRESS(3+$AM471,10,,,"var")),NULL)</f>
        <v>0.01</v>
      </c>
      <c r="AW471" s="61" cm="1">
        <f t="array" aca="1" ref="AW471" ca="1">IF(INDIRECT(ADDRESS(3+$AM471,11,,,"var"))&lt;&gt;"&lt;=&gt;",INDIRECT(ADDRESS(3+$AM471,11,,,"var")),NULL)</f>
        <v>0</v>
      </c>
      <c r="AX471" s="61" cm="1">
        <f t="array" aca="1" ref="AX471" ca="1">IF(INDIRECT(ADDRESS(3+$AM471,12,,,"var"))&lt;&gt;"Mg",INDIRECT(ADDRESS(3+$AM471,12,,,"var")),NULL)</f>
        <v>11</v>
      </c>
      <c r="AY471" s="61" cm="1">
        <f t="array" aca="1" ref="AY471" ca="1">IF(INDIRECT(ADDRESS(3+$AM471,13,,,"var"))&lt;&gt;"&lt;=&gt;",INDIRECT(ADDRESS(3+$AM471,13,,,"var")),NULL)</f>
        <v>0</v>
      </c>
      <c r="AZ471" s="61" cm="1">
        <f t="array" aca="1" ref="AZ471" ca="1">IF(INDIRECT(ADDRESS(3+$AM471,14,,,"var"))&lt;&gt;"Be",INDIRECT(ADDRESS(3+$AM471,14,,,"var")),NULL)</f>
        <v>1.35E-2</v>
      </c>
      <c r="BA471" s="61" t="str" cm="1">
        <f t="array" aca="1" ref="BA471" ca="1">IF(INDIRECT(ADDRESS(3+$AM471,15,,,"var"))&lt;&gt;"&lt;=&gt;",INDIRECT(ADDRESS(3+$AM471,15,,,"var")),NULL)</f>
        <v>&lt;</v>
      </c>
      <c r="BB471" s="61" cm="1">
        <f t="array" aca="1" ref="BB471" ca="1">IF(INDIRECT(ADDRESS(3+$AM471,16,,,"var"))&lt;&gt;"Zn",INDIRECT(ADDRESS(3+$AM471,16,,,"var")),NULL)</f>
        <v>0.01</v>
      </c>
      <c r="BC471" s="61" cm="1">
        <f t="array" aca="1" ref="BC471" ca="1">IF(INDIRECT(ADDRESS(3+$AM471,17,,,"var"))&lt;&gt;"&lt;=&gt;",INDIRECT(ADDRESS(3+$AM471,17,,,"var")),NULL)</f>
        <v>0</v>
      </c>
      <c r="BD471" s="61" cm="1">
        <f t="array" aca="1" ref="BD471" ca="1">IF(INDIRECT(ADDRESS(3+$AM471,18,,,"var"))&lt;&gt;"Ti",INDIRECT(ADDRESS(3+$AM471,18,,,"var")),NULL)</f>
        <v>0.09</v>
      </c>
      <c r="BE471" s="64" cm="1">
        <f t="array" aca="1" ref="BE471" ca="1">IF(INDIRECT(ADDRESS(3+$AM471,19,,,"var"))&lt;&gt;"D10",INDIRECT(ADDRESS(3+$AM471,19,,,"var")),NULL)</f>
        <v>28.5</v>
      </c>
      <c r="BF471" s="64" cm="1">
        <f t="array" aca="1" ref="BF471" ca="1">IF(INDIRECT(ADDRESS(3+$AM471,20,,,"var"))&lt;&gt;"D50",INDIRECT(ADDRESS(3+$AM471,20,,,"var")),NULL)</f>
        <v>46.3</v>
      </c>
      <c r="BG471" s="64" cm="1">
        <f t="array" aca="1" ref="BG471" ca="1">IF(INDIRECT(ADDRESS(3+$AM471,21,,,"var"))&lt;&gt;"D90",INDIRECT(ADDRESS(3+$AM471,21,,,"var")),NULL)</f>
        <v>74</v>
      </c>
      <c r="BH471" s="64" cm="1">
        <f t="array" aca="1" ref="BH471" ca="1">IF(INDIRECT(ADDRESS(3+$AM471,22,,,"var"))&lt;&gt;"Carney Funnel (s/50g)",INDIRECT(ADDRESS(3+$AM471,22,,,"var")),NULL)</f>
        <v>16</v>
      </c>
      <c r="BI471" s="64" cm="1">
        <f t="array" aca="1" ref="BI471" ca="1">IF(INDIRECT(ADDRESS(3+$AM471,23,,,"var"))&lt;&gt;"Schuttdichte",INDIRECT(ADDRESS(3+$AM471,23,,,"var")),NULL)</f>
        <v>1.22</v>
      </c>
      <c r="BJ471" s="64" cm="1">
        <f t="array" aca="1" ref="BJ471" ca="1">IF(INDIRECT(ADDRESS(3+$AM471,24,,,"var"))&lt;&gt;"Klopfdichte",INDIRECT(ADDRESS(3+$AM471,24,,,"var")),NULL)</f>
        <v>1.54</v>
      </c>
      <c r="BK471" s="81" t="s">
        <v>108</v>
      </c>
      <c r="BM471" s="81"/>
      <c r="BO471"/>
    </row>
    <row r="472" spans="1:67">
      <c r="A472" s="6">
        <v>7</v>
      </c>
      <c r="B472" s="10">
        <v>15</v>
      </c>
      <c r="C472" s="10" t="str">
        <f>var!Z$3</f>
        <v>Concept Laser m2</v>
      </c>
      <c r="D472" s="81" t="str">
        <f>var!AG$3</f>
        <v>Concept Laser parameter dev.</v>
      </c>
      <c r="E472" s="68">
        <v>325</v>
      </c>
      <c r="F472" s="68">
        <v>1000</v>
      </c>
      <c r="G472" s="68">
        <v>60</v>
      </c>
      <c r="H472" s="6">
        <v>0.1</v>
      </c>
      <c r="I472" s="81"/>
      <c r="J472" s="10" t="str">
        <f>var!AD$3</f>
        <v xml:space="preserve">Tensile bars </v>
      </c>
      <c r="K472" s="10" t="str">
        <f>var!AE$3</f>
        <v>Supports</v>
      </c>
      <c r="L472" s="10">
        <f>var!AA$4</f>
        <v>0</v>
      </c>
      <c r="M472" s="10" t="str">
        <f>var!AF$2</f>
        <v>Stripes</v>
      </c>
      <c r="N472" s="67">
        <v>200</v>
      </c>
      <c r="O472" s="67">
        <v>500</v>
      </c>
      <c r="P472" s="12"/>
      <c r="Q472" s="68">
        <v>0.1</v>
      </c>
      <c r="R472" s="67">
        <v>130</v>
      </c>
      <c r="S472" s="67">
        <v>5</v>
      </c>
      <c r="T472" s="67">
        <v>1</v>
      </c>
      <c r="U472" s="67">
        <v>79</v>
      </c>
      <c r="V472" s="67">
        <v>0.1</v>
      </c>
      <c r="W472" s="67">
        <v>80</v>
      </c>
      <c r="X472" s="67">
        <v>0.09</v>
      </c>
      <c r="Y472" s="12"/>
      <c r="Z472" s="12"/>
      <c r="AA472" s="12"/>
      <c r="AB472" s="12"/>
      <c r="AC472" s="12"/>
      <c r="AD472" s="12"/>
      <c r="AE472" s="12"/>
      <c r="AF472" s="12"/>
      <c r="AG472" s="6"/>
      <c r="AH472" s="10">
        <f t="shared" si="16"/>
        <v>21.6</v>
      </c>
      <c r="AI472" s="81">
        <f t="shared" si="17"/>
        <v>54.166666666666664</v>
      </c>
      <c r="AJ472" s="79">
        <v>97.583059454017899</v>
      </c>
      <c r="AK472" s="6"/>
      <c r="AL472" s="10" t="str" cm="1">
        <f t="array" aca="1" ref="AL472" ca="1">IF(INDIRECT(ADDRESS(3+AM472,2,,,"var"))&lt;&gt;"Name of powder",INDIRECT(ADDRESS(3+AM472,2,,,"var")),NULL)</f>
        <v>AlMgty80</v>
      </c>
      <c r="AM472" s="10">
        <v>20</v>
      </c>
      <c r="AN472" s="12">
        <v>0</v>
      </c>
      <c r="AO472" s="61" cm="1">
        <f t="array" aca="1" ref="AO472" ca="1">IF(INDIRECT(ADDRESS(3+$AM472,3,,,"var"))&lt;&gt;"&lt;=&gt;",INDIRECT(ADDRESS(3+$AM472,3,,,"var")),NULL)</f>
        <v>0</v>
      </c>
      <c r="AP472" s="61" cm="1">
        <f t="array" aca="1" ref="AP472" ca="1">IF(INDIRECT(ADDRESS(3+$AM472,4,,,"var"))&lt;&gt;"Si",INDIRECT(ADDRESS(3+$AM472,4,,,"var")),NULL)</f>
        <v>0.05</v>
      </c>
      <c r="AQ472" s="61" cm="1">
        <f t="array" aca="1" ref="AQ472" ca="1">IF(INDIRECT(ADDRESS(3+$AM472,5,,,"var"))&lt;&gt;"&lt;=&gt;",INDIRECT(ADDRESS(3+$AM472,5,,,"var")),NULL)</f>
        <v>0</v>
      </c>
      <c r="AR472" s="61" cm="1">
        <f t="array" aca="1" ref="AR472" ca="1">IF(INDIRECT(ADDRESS(3+$AM472,6,,,"var"))&lt;&gt;"Fe",INDIRECT(ADDRESS(3+$AM472,6,,,"var")),NULL)</f>
        <v>7.0000000000000007E-2</v>
      </c>
      <c r="AS472" s="61" cm="1">
        <f t="array" aca="1" ref="AS472" ca="1">IF(INDIRECT(ADDRESS(3+$AM472,7,,,"var"))&lt;&gt;"&lt;=&gt;",INDIRECT(ADDRESS(3+$AM472,7,,,"var")),NULL)</f>
        <v>0</v>
      </c>
      <c r="AT472" s="61" cm="1">
        <f t="array" aca="1" ref="AT472" ca="1">IF(INDIRECT(ADDRESS(3+$AM472,8,,,"var"))&lt;&gt;"Cu",INDIRECT(ADDRESS(3+$AM472,8,,,"var")),NULL)</f>
        <v>0.01</v>
      </c>
      <c r="AU472" s="61" cm="1">
        <f t="array" aca="1" ref="AU472" ca="1">IF(INDIRECT(ADDRESS(3+$AM472,9,,,"var"))&lt;&gt;"&lt;=&gt;",INDIRECT(ADDRESS(3+$AM472,9,,,"var")),NULL)</f>
        <v>0</v>
      </c>
      <c r="AV472" s="61" cm="1">
        <f t="array" aca="1" ref="AV472" ca="1">IF(INDIRECT(ADDRESS(3+$AM472,10,,,"var"))&lt;&gt;"Mn",INDIRECT(ADDRESS(3+$AM472,10,,,"var")),NULL)</f>
        <v>0.01</v>
      </c>
      <c r="AW472" s="61" cm="1">
        <f t="array" aca="1" ref="AW472" ca="1">IF(INDIRECT(ADDRESS(3+$AM472,11,,,"var"))&lt;&gt;"&lt;=&gt;",INDIRECT(ADDRESS(3+$AM472,11,,,"var")),NULL)</f>
        <v>0</v>
      </c>
      <c r="AX472" s="61" cm="1">
        <f t="array" aca="1" ref="AX472" ca="1">IF(INDIRECT(ADDRESS(3+$AM472,12,,,"var"))&lt;&gt;"Mg",INDIRECT(ADDRESS(3+$AM472,12,,,"var")),NULL)</f>
        <v>11</v>
      </c>
      <c r="AY472" s="61" cm="1">
        <f t="array" aca="1" ref="AY472" ca="1">IF(INDIRECT(ADDRESS(3+$AM472,13,,,"var"))&lt;&gt;"&lt;=&gt;",INDIRECT(ADDRESS(3+$AM472,13,,,"var")),NULL)</f>
        <v>0</v>
      </c>
      <c r="AZ472" s="61" cm="1">
        <f t="array" aca="1" ref="AZ472" ca="1">IF(INDIRECT(ADDRESS(3+$AM472,14,,,"var"))&lt;&gt;"Be",INDIRECT(ADDRESS(3+$AM472,14,,,"var")),NULL)</f>
        <v>1.35E-2</v>
      </c>
      <c r="BA472" s="61" t="str" cm="1">
        <f t="array" aca="1" ref="BA472" ca="1">IF(INDIRECT(ADDRESS(3+$AM472,15,,,"var"))&lt;&gt;"&lt;=&gt;",INDIRECT(ADDRESS(3+$AM472,15,,,"var")),NULL)</f>
        <v>&lt;</v>
      </c>
      <c r="BB472" s="61" cm="1">
        <f t="array" aca="1" ref="BB472" ca="1">IF(INDIRECT(ADDRESS(3+$AM472,16,,,"var"))&lt;&gt;"Zn",INDIRECT(ADDRESS(3+$AM472,16,,,"var")),NULL)</f>
        <v>0.01</v>
      </c>
      <c r="BC472" s="61" cm="1">
        <f t="array" aca="1" ref="BC472" ca="1">IF(INDIRECT(ADDRESS(3+$AM472,17,,,"var"))&lt;&gt;"&lt;=&gt;",INDIRECT(ADDRESS(3+$AM472,17,,,"var")),NULL)</f>
        <v>0</v>
      </c>
      <c r="BD472" s="61" cm="1">
        <f t="array" aca="1" ref="BD472" ca="1">IF(INDIRECT(ADDRESS(3+$AM472,18,,,"var"))&lt;&gt;"Ti",INDIRECT(ADDRESS(3+$AM472,18,,,"var")),NULL)</f>
        <v>0.09</v>
      </c>
      <c r="BE472" s="64" cm="1">
        <f t="array" aca="1" ref="BE472" ca="1">IF(INDIRECT(ADDRESS(3+$AM472,19,,,"var"))&lt;&gt;"D10",INDIRECT(ADDRESS(3+$AM472,19,,,"var")),NULL)</f>
        <v>28.5</v>
      </c>
      <c r="BF472" s="64" cm="1">
        <f t="array" aca="1" ref="BF472" ca="1">IF(INDIRECT(ADDRESS(3+$AM472,20,,,"var"))&lt;&gt;"D50",INDIRECT(ADDRESS(3+$AM472,20,,,"var")),NULL)</f>
        <v>46.3</v>
      </c>
      <c r="BG472" s="64" cm="1">
        <f t="array" aca="1" ref="BG472" ca="1">IF(INDIRECT(ADDRESS(3+$AM472,21,,,"var"))&lt;&gt;"D90",INDIRECT(ADDRESS(3+$AM472,21,,,"var")),NULL)</f>
        <v>74</v>
      </c>
      <c r="BH472" s="64" cm="1">
        <f t="array" aca="1" ref="BH472" ca="1">IF(INDIRECT(ADDRESS(3+$AM472,22,,,"var"))&lt;&gt;"Carney Funnel (s/50g)",INDIRECT(ADDRESS(3+$AM472,22,,,"var")),NULL)</f>
        <v>16</v>
      </c>
      <c r="BI472" s="64" cm="1">
        <f t="array" aca="1" ref="BI472" ca="1">IF(INDIRECT(ADDRESS(3+$AM472,23,,,"var"))&lt;&gt;"Schuttdichte",INDIRECT(ADDRESS(3+$AM472,23,,,"var")),NULL)</f>
        <v>1.22</v>
      </c>
      <c r="BJ472" s="64" cm="1">
        <f t="array" aca="1" ref="BJ472" ca="1">IF(INDIRECT(ADDRESS(3+$AM472,24,,,"var"))&lt;&gt;"Klopfdichte",INDIRECT(ADDRESS(3+$AM472,24,,,"var")),NULL)</f>
        <v>1.54</v>
      </c>
      <c r="BK472" s="81" t="s">
        <v>108</v>
      </c>
      <c r="BM472" s="81"/>
      <c r="BO472"/>
    </row>
    <row r="473" spans="1:67">
      <c r="A473" s="6">
        <v>7</v>
      </c>
      <c r="B473" s="10">
        <v>16</v>
      </c>
      <c r="C473" s="10" t="str">
        <f>var!Z$3</f>
        <v>Concept Laser m2</v>
      </c>
      <c r="D473" s="81" t="str">
        <f>var!AG$3</f>
        <v>Concept Laser parameter dev.</v>
      </c>
      <c r="E473" s="68">
        <v>325</v>
      </c>
      <c r="F473" s="68">
        <v>1000</v>
      </c>
      <c r="G473" s="68">
        <v>60</v>
      </c>
      <c r="H473" s="6">
        <v>0.1</v>
      </c>
      <c r="I473" s="81"/>
      <c r="J473" s="10" t="str">
        <f>var!AD$3</f>
        <v xml:space="preserve">Tensile bars </v>
      </c>
      <c r="K473" s="10" t="str">
        <f>var!AE$3</f>
        <v>Supports</v>
      </c>
      <c r="L473" s="10">
        <f>var!AA$4</f>
        <v>0</v>
      </c>
      <c r="M473" s="10" t="str">
        <f>var!AF$2</f>
        <v>Stripes</v>
      </c>
      <c r="N473" s="67">
        <v>200</v>
      </c>
      <c r="O473" s="67">
        <v>500</v>
      </c>
      <c r="P473" s="12"/>
      <c r="Q473" s="68">
        <v>0.1</v>
      </c>
      <c r="R473" s="67">
        <v>130</v>
      </c>
      <c r="S473" s="67">
        <v>5</v>
      </c>
      <c r="T473" s="67">
        <v>1</v>
      </c>
      <c r="U473" s="67">
        <v>79</v>
      </c>
      <c r="V473" s="67">
        <v>0.1</v>
      </c>
      <c r="W473" s="67">
        <v>80</v>
      </c>
      <c r="X473" s="67">
        <v>0.09</v>
      </c>
      <c r="Y473" s="12"/>
      <c r="Z473" s="12"/>
      <c r="AA473" s="12"/>
      <c r="AB473" s="12"/>
      <c r="AC473" s="12"/>
      <c r="AD473" s="12"/>
      <c r="AE473" s="12"/>
      <c r="AF473" s="12"/>
      <c r="AG473" s="6"/>
      <c r="AH473" s="10">
        <f t="shared" si="16"/>
        <v>21.6</v>
      </c>
      <c r="AI473" s="23">
        <f t="shared" si="17"/>
        <v>54.166666666666664</v>
      </c>
      <c r="AJ473" s="79">
        <v>97.582446068668801</v>
      </c>
      <c r="AK473" s="6"/>
      <c r="AL473" s="10" t="str" cm="1">
        <f t="array" aca="1" ref="AL473" ca="1">IF(INDIRECT(ADDRESS(3+AM473,2,,,"var"))&lt;&gt;"Name of powder",INDIRECT(ADDRESS(3+AM473,2,,,"var")),NULL)</f>
        <v>AlMgty80</v>
      </c>
      <c r="AM473" s="10">
        <v>20</v>
      </c>
      <c r="AN473" s="12">
        <v>0</v>
      </c>
      <c r="AO473" s="61" cm="1">
        <f t="array" aca="1" ref="AO473" ca="1">IF(INDIRECT(ADDRESS(3+$AM473,3,,,"var"))&lt;&gt;"&lt;=&gt;",INDIRECT(ADDRESS(3+$AM473,3,,,"var")),NULL)</f>
        <v>0</v>
      </c>
      <c r="AP473" s="61" cm="1">
        <f t="array" aca="1" ref="AP473" ca="1">IF(INDIRECT(ADDRESS(3+$AM473,4,,,"var"))&lt;&gt;"Si",INDIRECT(ADDRESS(3+$AM473,4,,,"var")),NULL)</f>
        <v>0.05</v>
      </c>
      <c r="AQ473" s="61" cm="1">
        <f t="array" aca="1" ref="AQ473" ca="1">IF(INDIRECT(ADDRESS(3+$AM473,5,,,"var"))&lt;&gt;"&lt;=&gt;",INDIRECT(ADDRESS(3+$AM473,5,,,"var")),NULL)</f>
        <v>0</v>
      </c>
      <c r="AR473" s="61" cm="1">
        <f t="array" aca="1" ref="AR473" ca="1">IF(INDIRECT(ADDRESS(3+$AM473,6,,,"var"))&lt;&gt;"Fe",INDIRECT(ADDRESS(3+$AM473,6,,,"var")),NULL)</f>
        <v>7.0000000000000007E-2</v>
      </c>
      <c r="AS473" s="61" cm="1">
        <f t="array" aca="1" ref="AS473" ca="1">IF(INDIRECT(ADDRESS(3+$AM473,7,,,"var"))&lt;&gt;"&lt;=&gt;",INDIRECT(ADDRESS(3+$AM473,7,,,"var")),NULL)</f>
        <v>0</v>
      </c>
      <c r="AT473" s="61" cm="1">
        <f t="array" aca="1" ref="AT473" ca="1">IF(INDIRECT(ADDRESS(3+$AM473,8,,,"var"))&lt;&gt;"Cu",INDIRECT(ADDRESS(3+$AM473,8,,,"var")),NULL)</f>
        <v>0.01</v>
      </c>
      <c r="AU473" s="61" cm="1">
        <f t="array" aca="1" ref="AU473" ca="1">IF(INDIRECT(ADDRESS(3+$AM473,9,,,"var"))&lt;&gt;"&lt;=&gt;",INDIRECT(ADDRESS(3+$AM473,9,,,"var")),NULL)</f>
        <v>0</v>
      </c>
      <c r="AV473" s="61" cm="1">
        <f t="array" aca="1" ref="AV473" ca="1">IF(INDIRECT(ADDRESS(3+$AM473,10,,,"var"))&lt;&gt;"Mn",INDIRECT(ADDRESS(3+$AM473,10,,,"var")),NULL)</f>
        <v>0.01</v>
      </c>
      <c r="AW473" s="61" cm="1">
        <f t="array" aca="1" ref="AW473" ca="1">IF(INDIRECT(ADDRESS(3+$AM473,11,,,"var"))&lt;&gt;"&lt;=&gt;",INDIRECT(ADDRESS(3+$AM473,11,,,"var")),NULL)</f>
        <v>0</v>
      </c>
      <c r="AX473" s="61" cm="1">
        <f t="array" aca="1" ref="AX473" ca="1">IF(INDIRECT(ADDRESS(3+$AM473,12,,,"var"))&lt;&gt;"Mg",INDIRECT(ADDRESS(3+$AM473,12,,,"var")),NULL)</f>
        <v>11</v>
      </c>
      <c r="AY473" s="61" cm="1">
        <f t="array" aca="1" ref="AY473" ca="1">IF(INDIRECT(ADDRESS(3+$AM473,13,,,"var"))&lt;&gt;"&lt;=&gt;",INDIRECT(ADDRESS(3+$AM473,13,,,"var")),NULL)</f>
        <v>0</v>
      </c>
      <c r="AZ473" s="61" cm="1">
        <f t="array" aca="1" ref="AZ473" ca="1">IF(INDIRECT(ADDRESS(3+$AM473,14,,,"var"))&lt;&gt;"Be",INDIRECT(ADDRESS(3+$AM473,14,,,"var")),NULL)</f>
        <v>1.35E-2</v>
      </c>
      <c r="BA473" s="61" t="str" cm="1">
        <f t="array" aca="1" ref="BA473" ca="1">IF(INDIRECT(ADDRESS(3+$AM473,15,,,"var"))&lt;&gt;"&lt;=&gt;",INDIRECT(ADDRESS(3+$AM473,15,,,"var")),NULL)</f>
        <v>&lt;</v>
      </c>
      <c r="BB473" s="61" cm="1">
        <f t="array" aca="1" ref="BB473" ca="1">IF(INDIRECT(ADDRESS(3+$AM473,16,,,"var"))&lt;&gt;"Zn",INDIRECT(ADDRESS(3+$AM473,16,,,"var")),NULL)</f>
        <v>0.01</v>
      </c>
      <c r="BC473" s="61" cm="1">
        <f t="array" aca="1" ref="BC473" ca="1">IF(INDIRECT(ADDRESS(3+$AM473,17,,,"var"))&lt;&gt;"&lt;=&gt;",INDIRECT(ADDRESS(3+$AM473,17,,,"var")),NULL)</f>
        <v>0</v>
      </c>
      <c r="BD473" s="61" cm="1">
        <f t="array" aca="1" ref="BD473" ca="1">IF(INDIRECT(ADDRESS(3+$AM473,18,,,"var"))&lt;&gt;"Ti",INDIRECT(ADDRESS(3+$AM473,18,,,"var")),NULL)</f>
        <v>0.09</v>
      </c>
      <c r="BE473" s="64" cm="1">
        <f t="array" aca="1" ref="BE473" ca="1">IF(INDIRECT(ADDRESS(3+$AM473,19,,,"var"))&lt;&gt;"D10",INDIRECT(ADDRESS(3+$AM473,19,,,"var")),NULL)</f>
        <v>28.5</v>
      </c>
      <c r="BF473" s="64" cm="1">
        <f t="array" aca="1" ref="BF473" ca="1">IF(INDIRECT(ADDRESS(3+$AM473,20,,,"var"))&lt;&gt;"D50",INDIRECT(ADDRESS(3+$AM473,20,,,"var")),NULL)</f>
        <v>46.3</v>
      </c>
      <c r="BG473" s="64" cm="1">
        <f t="array" aca="1" ref="BG473" ca="1">IF(INDIRECT(ADDRESS(3+$AM473,21,,,"var"))&lt;&gt;"D90",INDIRECT(ADDRESS(3+$AM473,21,,,"var")),NULL)</f>
        <v>74</v>
      </c>
      <c r="BH473" s="64" cm="1">
        <f t="array" aca="1" ref="BH473" ca="1">IF(INDIRECT(ADDRESS(3+$AM473,22,,,"var"))&lt;&gt;"Carney Funnel (s/50g)",INDIRECT(ADDRESS(3+$AM473,22,,,"var")),NULL)</f>
        <v>16</v>
      </c>
      <c r="BI473" s="64" cm="1">
        <f t="array" aca="1" ref="BI473" ca="1">IF(INDIRECT(ADDRESS(3+$AM473,23,,,"var"))&lt;&gt;"Schuttdichte",INDIRECT(ADDRESS(3+$AM473,23,,,"var")),NULL)</f>
        <v>1.22</v>
      </c>
      <c r="BJ473" s="64" cm="1">
        <f t="array" aca="1" ref="BJ473" ca="1">IF(INDIRECT(ADDRESS(3+$AM473,24,,,"var"))&lt;&gt;"Klopfdichte",INDIRECT(ADDRESS(3+$AM473,24,,,"var")),NULL)</f>
        <v>1.54</v>
      </c>
      <c r="BK473" s="81" t="s">
        <v>108</v>
      </c>
      <c r="BM473" s="65"/>
      <c r="BO473"/>
    </row>
    <row r="474" spans="1:67">
      <c r="A474" s="6">
        <v>7</v>
      </c>
      <c r="B474" s="10">
        <v>17</v>
      </c>
      <c r="C474" s="10" t="str">
        <f>var!Z$3</f>
        <v>Concept Laser m2</v>
      </c>
      <c r="D474" s="81" t="str">
        <f>var!AG$3</f>
        <v>Concept Laser parameter dev.</v>
      </c>
      <c r="E474" s="68">
        <v>325</v>
      </c>
      <c r="F474" s="68">
        <v>1000</v>
      </c>
      <c r="G474" s="68">
        <v>60</v>
      </c>
      <c r="H474" s="6">
        <v>0.1</v>
      </c>
      <c r="I474" s="81"/>
      <c r="J474" s="10" t="str">
        <f>var!AD$3</f>
        <v xml:space="preserve">Tensile bars </v>
      </c>
      <c r="K474" s="10" t="str">
        <f>var!AE$3</f>
        <v>Supports</v>
      </c>
      <c r="L474" s="10">
        <f>var!AA$4</f>
        <v>0</v>
      </c>
      <c r="M474" s="10" t="str">
        <f>var!AF$2</f>
        <v>Stripes</v>
      </c>
      <c r="N474" s="67">
        <v>200</v>
      </c>
      <c r="O474" s="67">
        <v>500</v>
      </c>
      <c r="P474" s="12"/>
      <c r="Q474" s="68">
        <v>0.1</v>
      </c>
      <c r="R474" s="67">
        <v>130</v>
      </c>
      <c r="S474" s="67">
        <v>5</v>
      </c>
      <c r="T474" s="67">
        <v>1</v>
      </c>
      <c r="U474" s="67">
        <v>79</v>
      </c>
      <c r="V474" s="67">
        <v>0.1</v>
      </c>
      <c r="W474" s="67">
        <v>80</v>
      </c>
      <c r="X474" s="67">
        <v>0.09</v>
      </c>
      <c r="Y474" s="12"/>
      <c r="Z474" s="12"/>
      <c r="AA474" s="12"/>
      <c r="AB474" s="12"/>
      <c r="AC474" s="12"/>
      <c r="AD474" s="12"/>
      <c r="AE474" s="12"/>
      <c r="AF474" s="12"/>
      <c r="AG474" s="6"/>
      <c r="AH474" s="10">
        <f t="shared" si="16"/>
        <v>21.6</v>
      </c>
      <c r="AI474" s="81">
        <f t="shared" si="17"/>
        <v>54.166666666666664</v>
      </c>
      <c r="AJ474" s="79">
        <v>97.711141531133606</v>
      </c>
      <c r="AK474" s="6"/>
      <c r="AL474" s="10" t="str" cm="1">
        <f t="array" aca="1" ref="AL474" ca="1">IF(INDIRECT(ADDRESS(3+AM474,2,,,"var"))&lt;&gt;"Name of powder",INDIRECT(ADDRESS(3+AM474,2,,,"var")),NULL)</f>
        <v>AlMgty80</v>
      </c>
      <c r="AM474" s="10">
        <v>20</v>
      </c>
      <c r="AN474" s="12">
        <v>0</v>
      </c>
      <c r="AO474" s="61" cm="1">
        <f t="array" aca="1" ref="AO474" ca="1">IF(INDIRECT(ADDRESS(3+$AM474,3,,,"var"))&lt;&gt;"&lt;=&gt;",INDIRECT(ADDRESS(3+$AM474,3,,,"var")),NULL)</f>
        <v>0</v>
      </c>
      <c r="AP474" s="61" cm="1">
        <f t="array" aca="1" ref="AP474" ca="1">IF(INDIRECT(ADDRESS(3+$AM474,4,,,"var"))&lt;&gt;"Si",INDIRECT(ADDRESS(3+$AM474,4,,,"var")),NULL)</f>
        <v>0.05</v>
      </c>
      <c r="AQ474" s="61" cm="1">
        <f t="array" aca="1" ref="AQ474" ca="1">IF(INDIRECT(ADDRESS(3+$AM474,5,,,"var"))&lt;&gt;"&lt;=&gt;",INDIRECT(ADDRESS(3+$AM474,5,,,"var")),NULL)</f>
        <v>0</v>
      </c>
      <c r="AR474" s="61" cm="1">
        <f t="array" aca="1" ref="AR474" ca="1">IF(INDIRECT(ADDRESS(3+$AM474,6,,,"var"))&lt;&gt;"Fe",INDIRECT(ADDRESS(3+$AM474,6,,,"var")),NULL)</f>
        <v>7.0000000000000007E-2</v>
      </c>
      <c r="AS474" s="61" cm="1">
        <f t="array" aca="1" ref="AS474" ca="1">IF(INDIRECT(ADDRESS(3+$AM474,7,,,"var"))&lt;&gt;"&lt;=&gt;",INDIRECT(ADDRESS(3+$AM474,7,,,"var")),NULL)</f>
        <v>0</v>
      </c>
      <c r="AT474" s="61" cm="1">
        <f t="array" aca="1" ref="AT474" ca="1">IF(INDIRECT(ADDRESS(3+$AM474,8,,,"var"))&lt;&gt;"Cu",INDIRECT(ADDRESS(3+$AM474,8,,,"var")),NULL)</f>
        <v>0.01</v>
      </c>
      <c r="AU474" s="61" cm="1">
        <f t="array" aca="1" ref="AU474" ca="1">IF(INDIRECT(ADDRESS(3+$AM474,9,,,"var"))&lt;&gt;"&lt;=&gt;",INDIRECT(ADDRESS(3+$AM474,9,,,"var")),NULL)</f>
        <v>0</v>
      </c>
      <c r="AV474" s="61" cm="1">
        <f t="array" aca="1" ref="AV474" ca="1">IF(INDIRECT(ADDRESS(3+$AM474,10,,,"var"))&lt;&gt;"Mn",INDIRECT(ADDRESS(3+$AM474,10,,,"var")),NULL)</f>
        <v>0.01</v>
      </c>
      <c r="AW474" s="61" cm="1">
        <f t="array" aca="1" ref="AW474" ca="1">IF(INDIRECT(ADDRESS(3+$AM474,11,,,"var"))&lt;&gt;"&lt;=&gt;",INDIRECT(ADDRESS(3+$AM474,11,,,"var")),NULL)</f>
        <v>0</v>
      </c>
      <c r="AX474" s="61" cm="1">
        <f t="array" aca="1" ref="AX474" ca="1">IF(INDIRECT(ADDRESS(3+$AM474,12,,,"var"))&lt;&gt;"Mg",INDIRECT(ADDRESS(3+$AM474,12,,,"var")),NULL)</f>
        <v>11</v>
      </c>
      <c r="AY474" s="61" cm="1">
        <f t="array" aca="1" ref="AY474" ca="1">IF(INDIRECT(ADDRESS(3+$AM474,13,,,"var"))&lt;&gt;"&lt;=&gt;",INDIRECT(ADDRESS(3+$AM474,13,,,"var")),NULL)</f>
        <v>0</v>
      </c>
      <c r="AZ474" s="61" cm="1">
        <f t="array" aca="1" ref="AZ474" ca="1">IF(INDIRECT(ADDRESS(3+$AM474,14,,,"var"))&lt;&gt;"Be",INDIRECT(ADDRESS(3+$AM474,14,,,"var")),NULL)</f>
        <v>1.35E-2</v>
      </c>
      <c r="BA474" s="61" t="str" cm="1">
        <f t="array" aca="1" ref="BA474" ca="1">IF(INDIRECT(ADDRESS(3+$AM474,15,,,"var"))&lt;&gt;"&lt;=&gt;",INDIRECT(ADDRESS(3+$AM474,15,,,"var")),NULL)</f>
        <v>&lt;</v>
      </c>
      <c r="BB474" s="61" cm="1">
        <f t="array" aca="1" ref="BB474" ca="1">IF(INDIRECT(ADDRESS(3+$AM474,16,,,"var"))&lt;&gt;"Zn",INDIRECT(ADDRESS(3+$AM474,16,,,"var")),NULL)</f>
        <v>0.01</v>
      </c>
      <c r="BC474" s="61" cm="1">
        <f t="array" aca="1" ref="BC474" ca="1">IF(INDIRECT(ADDRESS(3+$AM474,17,,,"var"))&lt;&gt;"&lt;=&gt;",INDIRECT(ADDRESS(3+$AM474,17,,,"var")),NULL)</f>
        <v>0</v>
      </c>
      <c r="BD474" s="61" cm="1">
        <f t="array" aca="1" ref="BD474" ca="1">IF(INDIRECT(ADDRESS(3+$AM474,18,,,"var"))&lt;&gt;"Ti",INDIRECT(ADDRESS(3+$AM474,18,,,"var")),NULL)</f>
        <v>0.09</v>
      </c>
      <c r="BE474" s="64" cm="1">
        <f t="array" aca="1" ref="BE474" ca="1">IF(INDIRECT(ADDRESS(3+$AM474,19,,,"var"))&lt;&gt;"D10",INDIRECT(ADDRESS(3+$AM474,19,,,"var")),NULL)</f>
        <v>28.5</v>
      </c>
      <c r="BF474" s="64" cm="1">
        <f t="array" aca="1" ref="BF474" ca="1">IF(INDIRECT(ADDRESS(3+$AM474,20,,,"var"))&lt;&gt;"D50",INDIRECT(ADDRESS(3+$AM474,20,,,"var")),NULL)</f>
        <v>46.3</v>
      </c>
      <c r="BG474" s="64" cm="1">
        <f t="array" aca="1" ref="BG474" ca="1">IF(INDIRECT(ADDRESS(3+$AM474,21,,,"var"))&lt;&gt;"D90",INDIRECT(ADDRESS(3+$AM474,21,,,"var")),NULL)</f>
        <v>74</v>
      </c>
      <c r="BH474" s="64" cm="1">
        <f t="array" aca="1" ref="BH474" ca="1">IF(INDIRECT(ADDRESS(3+$AM474,22,,,"var"))&lt;&gt;"Carney Funnel (s/50g)",INDIRECT(ADDRESS(3+$AM474,22,,,"var")),NULL)</f>
        <v>16</v>
      </c>
      <c r="BI474" s="64" cm="1">
        <f t="array" aca="1" ref="BI474" ca="1">IF(INDIRECT(ADDRESS(3+$AM474,23,,,"var"))&lt;&gt;"Schuttdichte",INDIRECT(ADDRESS(3+$AM474,23,,,"var")),NULL)</f>
        <v>1.22</v>
      </c>
      <c r="BJ474" s="64" cm="1">
        <f t="array" aca="1" ref="BJ474" ca="1">IF(INDIRECT(ADDRESS(3+$AM474,24,,,"var"))&lt;&gt;"Klopfdichte",INDIRECT(ADDRESS(3+$AM474,24,,,"var")),NULL)</f>
        <v>1.54</v>
      </c>
      <c r="BK474" s="81" t="s">
        <v>108</v>
      </c>
      <c r="BM474" s="65"/>
      <c r="BO474"/>
    </row>
    <row r="475" spans="1:67">
      <c r="A475" s="6">
        <v>7</v>
      </c>
      <c r="B475" s="10">
        <v>18</v>
      </c>
      <c r="C475" s="10" t="str">
        <f>var!Z$3</f>
        <v>Concept Laser m2</v>
      </c>
      <c r="D475" s="81" t="str">
        <f>var!AG$3</f>
        <v>Concept Laser parameter dev.</v>
      </c>
      <c r="E475" s="68">
        <v>350</v>
      </c>
      <c r="F475" s="68">
        <v>1000</v>
      </c>
      <c r="G475" s="68">
        <v>60</v>
      </c>
      <c r="H475" s="6">
        <v>0.14000000000000001</v>
      </c>
      <c r="I475" s="81"/>
      <c r="J475" s="10" t="str">
        <f>var!AD$3</f>
        <v xml:space="preserve">Tensile bars </v>
      </c>
      <c r="K475" s="10" t="str">
        <f>var!AE$3</f>
        <v>Supports</v>
      </c>
      <c r="L475" s="10">
        <f>var!AA$4</f>
        <v>0</v>
      </c>
      <c r="M475" s="10" t="str">
        <f>var!AF$2</f>
        <v>Stripes</v>
      </c>
      <c r="N475" s="67">
        <v>200</v>
      </c>
      <c r="O475" s="67">
        <v>500</v>
      </c>
      <c r="P475" s="12"/>
      <c r="Q475" s="68">
        <v>0.1</v>
      </c>
      <c r="R475" s="67">
        <v>150</v>
      </c>
      <c r="S475" s="67">
        <v>5</v>
      </c>
      <c r="T475" s="67">
        <v>1</v>
      </c>
      <c r="U475" s="67">
        <v>79</v>
      </c>
      <c r="V475" s="67">
        <v>0.1</v>
      </c>
      <c r="W475" s="67">
        <v>80</v>
      </c>
      <c r="X475" s="67">
        <v>0.09</v>
      </c>
      <c r="Y475" s="12"/>
      <c r="Z475" s="12"/>
      <c r="AA475" s="12"/>
      <c r="AB475" s="12"/>
      <c r="AC475" s="12"/>
      <c r="AD475" s="12"/>
      <c r="AE475" s="12"/>
      <c r="AF475" s="12"/>
      <c r="AG475" s="6"/>
      <c r="AH475" s="10">
        <f t="shared" si="16"/>
        <v>30.240000000000002</v>
      </c>
      <c r="AI475" s="23">
        <f t="shared" si="17"/>
        <v>41.666666666666664</v>
      </c>
      <c r="AJ475" s="79">
        <v>98.020900587243702</v>
      </c>
      <c r="AK475" s="6"/>
      <c r="AL475" s="10" t="str" cm="1">
        <f t="array" aca="1" ref="AL475" ca="1">IF(INDIRECT(ADDRESS(3+AM475,2,,,"var"))&lt;&gt;"Name of powder",INDIRECT(ADDRESS(3+AM475,2,,,"var")),NULL)</f>
        <v>AlMgty80</v>
      </c>
      <c r="AM475" s="10">
        <v>20</v>
      </c>
      <c r="AN475" s="12">
        <v>0</v>
      </c>
      <c r="AO475" s="61" cm="1">
        <f t="array" aca="1" ref="AO475" ca="1">IF(INDIRECT(ADDRESS(3+$AM475,3,,,"var"))&lt;&gt;"&lt;=&gt;",INDIRECT(ADDRESS(3+$AM475,3,,,"var")),NULL)</f>
        <v>0</v>
      </c>
      <c r="AP475" s="61" cm="1">
        <f t="array" aca="1" ref="AP475" ca="1">IF(INDIRECT(ADDRESS(3+$AM475,4,,,"var"))&lt;&gt;"Si",INDIRECT(ADDRESS(3+$AM475,4,,,"var")),NULL)</f>
        <v>0.05</v>
      </c>
      <c r="AQ475" s="61" cm="1">
        <f t="array" aca="1" ref="AQ475" ca="1">IF(INDIRECT(ADDRESS(3+$AM475,5,,,"var"))&lt;&gt;"&lt;=&gt;",INDIRECT(ADDRESS(3+$AM475,5,,,"var")),NULL)</f>
        <v>0</v>
      </c>
      <c r="AR475" s="61" cm="1">
        <f t="array" aca="1" ref="AR475" ca="1">IF(INDIRECT(ADDRESS(3+$AM475,6,,,"var"))&lt;&gt;"Fe",INDIRECT(ADDRESS(3+$AM475,6,,,"var")),NULL)</f>
        <v>7.0000000000000007E-2</v>
      </c>
      <c r="AS475" s="61" cm="1">
        <f t="array" aca="1" ref="AS475" ca="1">IF(INDIRECT(ADDRESS(3+$AM475,7,,,"var"))&lt;&gt;"&lt;=&gt;",INDIRECT(ADDRESS(3+$AM475,7,,,"var")),NULL)</f>
        <v>0</v>
      </c>
      <c r="AT475" s="61" cm="1">
        <f t="array" aca="1" ref="AT475" ca="1">IF(INDIRECT(ADDRESS(3+$AM475,8,,,"var"))&lt;&gt;"Cu",INDIRECT(ADDRESS(3+$AM475,8,,,"var")),NULL)</f>
        <v>0.01</v>
      </c>
      <c r="AU475" s="61" cm="1">
        <f t="array" aca="1" ref="AU475" ca="1">IF(INDIRECT(ADDRESS(3+$AM475,9,,,"var"))&lt;&gt;"&lt;=&gt;",INDIRECT(ADDRESS(3+$AM475,9,,,"var")),NULL)</f>
        <v>0</v>
      </c>
      <c r="AV475" s="61" cm="1">
        <f t="array" aca="1" ref="AV475" ca="1">IF(INDIRECT(ADDRESS(3+$AM475,10,,,"var"))&lt;&gt;"Mn",INDIRECT(ADDRESS(3+$AM475,10,,,"var")),NULL)</f>
        <v>0.01</v>
      </c>
      <c r="AW475" s="61" cm="1">
        <f t="array" aca="1" ref="AW475" ca="1">IF(INDIRECT(ADDRESS(3+$AM475,11,,,"var"))&lt;&gt;"&lt;=&gt;",INDIRECT(ADDRESS(3+$AM475,11,,,"var")),NULL)</f>
        <v>0</v>
      </c>
      <c r="AX475" s="61" cm="1">
        <f t="array" aca="1" ref="AX475" ca="1">IF(INDIRECT(ADDRESS(3+$AM475,12,,,"var"))&lt;&gt;"Mg",INDIRECT(ADDRESS(3+$AM475,12,,,"var")),NULL)</f>
        <v>11</v>
      </c>
      <c r="AY475" s="61" cm="1">
        <f t="array" aca="1" ref="AY475" ca="1">IF(INDIRECT(ADDRESS(3+$AM475,13,,,"var"))&lt;&gt;"&lt;=&gt;",INDIRECT(ADDRESS(3+$AM475,13,,,"var")),NULL)</f>
        <v>0</v>
      </c>
      <c r="AZ475" s="61" cm="1">
        <f t="array" aca="1" ref="AZ475" ca="1">IF(INDIRECT(ADDRESS(3+$AM475,14,,,"var"))&lt;&gt;"Be",INDIRECT(ADDRESS(3+$AM475,14,,,"var")),NULL)</f>
        <v>1.35E-2</v>
      </c>
      <c r="BA475" s="61" t="str" cm="1">
        <f t="array" aca="1" ref="BA475" ca="1">IF(INDIRECT(ADDRESS(3+$AM475,15,,,"var"))&lt;&gt;"&lt;=&gt;",INDIRECT(ADDRESS(3+$AM475,15,,,"var")),NULL)</f>
        <v>&lt;</v>
      </c>
      <c r="BB475" s="61" cm="1">
        <f t="array" aca="1" ref="BB475" ca="1">IF(INDIRECT(ADDRESS(3+$AM475,16,,,"var"))&lt;&gt;"Zn",INDIRECT(ADDRESS(3+$AM475,16,,,"var")),NULL)</f>
        <v>0.01</v>
      </c>
      <c r="BC475" s="61" cm="1">
        <f t="array" aca="1" ref="BC475" ca="1">IF(INDIRECT(ADDRESS(3+$AM475,17,,,"var"))&lt;&gt;"&lt;=&gt;",INDIRECT(ADDRESS(3+$AM475,17,,,"var")),NULL)</f>
        <v>0</v>
      </c>
      <c r="BD475" s="61" cm="1">
        <f t="array" aca="1" ref="BD475" ca="1">IF(INDIRECT(ADDRESS(3+$AM475,18,,,"var"))&lt;&gt;"Ti",INDIRECT(ADDRESS(3+$AM475,18,,,"var")),NULL)</f>
        <v>0.09</v>
      </c>
      <c r="BE475" s="64" cm="1">
        <f t="array" aca="1" ref="BE475" ca="1">IF(INDIRECT(ADDRESS(3+$AM475,19,,,"var"))&lt;&gt;"D10",INDIRECT(ADDRESS(3+$AM475,19,,,"var")),NULL)</f>
        <v>28.5</v>
      </c>
      <c r="BF475" s="64" cm="1">
        <f t="array" aca="1" ref="BF475" ca="1">IF(INDIRECT(ADDRESS(3+$AM475,20,,,"var"))&lt;&gt;"D50",INDIRECT(ADDRESS(3+$AM475,20,,,"var")),NULL)</f>
        <v>46.3</v>
      </c>
      <c r="BG475" s="64" cm="1">
        <f t="array" aca="1" ref="BG475" ca="1">IF(INDIRECT(ADDRESS(3+$AM475,21,,,"var"))&lt;&gt;"D90",INDIRECT(ADDRESS(3+$AM475,21,,,"var")),NULL)</f>
        <v>74</v>
      </c>
      <c r="BH475" s="64" cm="1">
        <f t="array" aca="1" ref="BH475" ca="1">IF(INDIRECT(ADDRESS(3+$AM475,22,,,"var"))&lt;&gt;"Carney Funnel (s/50g)",INDIRECT(ADDRESS(3+$AM475,22,,,"var")),NULL)</f>
        <v>16</v>
      </c>
      <c r="BI475" s="64" cm="1">
        <f t="array" aca="1" ref="BI475" ca="1">IF(INDIRECT(ADDRESS(3+$AM475,23,,,"var"))&lt;&gt;"Schuttdichte",INDIRECT(ADDRESS(3+$AM475,23,,,"var")),NULL)</f>
        <v>1.22</v>
      </c>
      <c r="BJ475" s="64" cm="1">
        <f t="array" aca="1" ref="BJ475" ca="1">IF(INDIRECT(ADDRESS(3+$AM475,24,,,"var"))&lt;&gt;"Klopfdichte",INDIRECT(ADDRESS(3+$AM475,24,,,"var")),NULL)</f>
        <v>1.54</v>
      </c>
      <c r="BK475" s="81" t="s">
        <v>108</v>
      </c>
      <c r="BM475" s="65"/>
      <c r="BO475"/>
    </row>
    <row r="476" spans="1:67">
      <c r="A476" s="6">
        <v>7</v>
      </c>
      <c r="B476" s="10">
        <v>19</v>
      </c>
      <c r="C476" s="10" t="str">
        <f>var!Z$3</f>
        <v>Concept Laser m2</v>
      </c>
      <c r="D476" s="81" t="str">
        <f>var!AG$3</f>
        <v>Concept Laser parameter dev.</v>
      </c>
      <c r="E476" s="68">
        <v>350</v>
      </c>
      <c r="F476" s="68">
        <v>1000</v>
      </c>
      <c r="G476" s="68">
        <v>60</v>
      </c>
      <c r="H476" s="6">
        <v>0.14000000000000001</v>
      </c>
      <c r="I476" s="81"/>
      <c r="J476" s="10" t="str">
        <f>var!AD$3</f>
        <v xml:space="preserve">Tensile bars </v>
      </c>
      <c r="K476" s="10" t="str">
        <f>var!AE$3</f>
        <v>Supports</v>
      </c>
      <c r="L476" s="10">
        <f>var!AA$4</f>
        <v>0</v>
      </c>
      <c r="M476" s="10" t="str">
        <f>var!AF$2</f>
        <v>Stripes</v>
      </c>
      <c r="N476" s="67">
        <v>200</v>
      </c>
      <c r="O476" s="67">
        <v>500</v>
      </c>
      <c r="P476" s="12"/>
      <c r="Q476" s="68">
        <v>0.1</v>
      </c>
      <c r="R476" s="67">
        <v>150</v>
      </c>
      <c r="S476" s="67">
        <v>5</v>
      </c>
      <c r="T476" s="67">
        <v>1</v>
      </c>
      <c r="U476" s="67">
        <v>79</v>
      </c>
      <c r="V476" s="67">
        <v>0.1</v>
      </c>
      <c r="W476" s="67">
        <v>80</v>
      </c>
      <c r="X476" s="67">
        <v>0.09</v>
      </c>
      <c r="Y476" s="12"/>
      <c r="Z476" s="12"/>
      <c r="AA476" s="12"/>
      <c r="AB476" s="12"/>
      <c r="AC476" s="12"/>
      <c r="AD476" s="12"/>
      <c r="AE476" s="12"/>
      <c r="AF476" s="12"/>
      <c r="AG476" s="6"/>
      <c r="AH476" s="10">
        <f t="shared" si="16"/>
        <v>30.240000000000002</v>
      </c>
      <c r="AI476" s="81">
        <f t="shared" si="17"/>
        <v>41.666666666666664</v>
      </c>
      <c r="AJ476" s="79">
        <v>97.980846758819098</v>
      </c>
      <c r="AK476" s="6"/>
      <c r="AL476" s="10" t="str" cm="1">
        <f t="array" aca="1" ref="AL476" ca="1">IF(INDIRECT(ADDRESS(3+AM476,2,,,"var"))&lt;&gt;"Name of powder",INDIRECT(ADDRESS(3+AM476,2,,,"var")),NULL)</f>
        <v>AlMgty80</v>
      </c>
      <c r="AM476" s="10">
        <v>20</v>
      </c>
      <c r="AN476" s="12">
        <v>0</v>
      </c>
      <c r="AO476" s="61" cm="1">
        <f t="array" aca="1" ref="AO476" ca="1">IF(INDIRECT(ADDRESS(3+$AM476,3,,,"var"))&lt;&gt;"&lt;=&gt;",INDIRECT(ADDRESS(3+$AM476,3,,,"var")),NULL)</f>
        <v>0</v>
      </c>
      <c r="AP476" s="61" cm="1">
        <f t="array" aca="1" ref="AP476" ca="1">IF(INDIRECT(ADDRESS(3+$AM476,4,,,"var"))&lt;&gt;"Si",INDIRECT(ADDRESS(3+$AM476,4,,,"var")),NULL)</f>
        <v>0.05</v>
      </c>
      <c r="AQ476" s="61" cm="1">
        <f t="array" aca="1" ref="AQ476" ca="1">IF(INDIRECT(ADDRESS(3+$AM476,5,,,"var"))&lt;&gt;"&lt;=&gt;",INDIRECT(ADDRESS(3+$AM476,5,,,"var")),NULL)</f>
        <v>0</v>
      </c>
      <c r="AR476" s="61" cm="1">
        <f t="array" aca="1" ref="AR476" ca="1">IF(INDIRECT(ADDRESS(3+$AM476,6,,,"var"))&lt;&gt;"Fe",INDIRECT(ADDRESS(3+$AM476,6,,,"var")),NULL)</f>
        <v>7.0000000000000007E-2</v>
      </c>
      <c r="AS476" s="61" cm="1">
        <f t="array" aca="1" ref="AS476" ca="1">IF(INDIRECT(ADDRESS(3+$AM476,7,,,"var"))&lt;&gt;"&lt;=&gt;",INDIRECT(ADDRESS(3+$AM476,7,,,"var")),NULL)</f>
        <v>0</v>
      </c>
      <c r="AT476" s="61" cm="1">
        <f t="array" aca="1" ref="AT476" ca="1">IF(INDIRECT(ADDRESS(3+$AM476,8,,,"var"))&lt;&gt;"Cu",INDIRECT(ADDRESS(3+$AM476,8,,,"var")),NULL)</f>
        <v>0.01</v>
      </c>
      <c r="AU476" s="61" cm="1">
        <f t="array" aca="1" ref="AU476" ca="1">IF(INDIRECT(ADDRESS(3+$AM476,9,,,"var"))&lt;&gt;"&lt;=&gt;",INDIRECT(ADDRESS(3+$AM476,9,,,"var")),NULL)</f>
        <v>0</v>
      </c>
      <c r="AV476" s="61" cm="1">
        <f t="array" aca="1" ref="AV476" ca="1">IF(INDIRECT(ADDRESS(3+$AM476,10,,,"var"))&lt;&gt;"Mn",INDIRECT(ADDRESS(3+$AM476,10,,,"var")),NULL)</f>
        <v>0.01</v>
      </c>
      <c r="AW476" s="61" cm="1">
        <f t="array" aca="1" ref="AW476" ca="1">IF(INDIRECT(ADDRESS(3+$AM476,11,,,"var"))&lt;&gt;"&lt;=&gt;",INDIRECT(ADDRESS(3+$AM476,11,,,"var")),NULL)</f>
        <v>0</v>
      </c>
      <c r="AX476" s="61" cm="1">
        <f t="array" aca="1" ref="AX476" ca="1">IF(INDIRECT(ADDRESS(3+$AM476,12,,,"var"))&lt;&gt;"Mg",INDIRECT(ADDRESS(3+$AM476,12,,,"var")),NULL)</f>
        <v>11</v>
      </c>
      <c r="AY476" s="61" cm="1">
        <f t="array" aca="1" ref="AY476" ca="1">IF(INDIRECT(ADDRESS(3+$AM476,13,,,"var"))&lt;&gt;"&lt;=&gt;",INDIRECT(ADDRESS(3+$AM476,13,,,"var")),NULL)</f>
        <v>0</v>
      </c>
      <c r="AZ476" s="61" cm="1">
        <f t="array" aca="1" ref="AZ476" ca="1">IF(INDIRECT(ADDRESS(3+$AM476,14,,,"var"))&lt;&gt;"Be",INDIRECT(ADDRESS(3+$AM476,14,,,"var")),NULL)</f>
        <v>1.35E-2</v>
      </c>
      <c r="BA476" s="61" t="str" cm="1">
        <f t="array" aca="1" ref="BA476" ca="1">IF(INDIRECT(ADDRESS(3+$AM476,15,,,"var"))&lt;&gt;"&lt;=&gt;",INDIRECT(ADDRESS(3+$AM476,15,,,"var")),NULL)</f>
        <v>&lt;</v>
      </c>
      <c r="BB476" s="61" cm="1">
        <f t="array" aca="1" ref="BB476" ca="1">IF(INDIRECT(ADDRESS(3+$AM476,16,,,"var"))&lt;&gt;"Zn",INDIRECT(ADDRESS(3+$AM476,16,,,"var")),NULL)</f>
        <v>0.01</v>
      </c>
      <c r="BC476" s="61" cm="1">
        <f t="array" aca="1" ref="BC476" ca="1">IF(INDIRECT(ADDRESS(3+$AM476,17,,,"var"))&lt;&gt;"&lt;=&gt;",INDIRECT(ADDRESS(3+$AM476,17,,,"var")),NULL)</f>
        <v>0</v>
      </c>
      <c r="BD476" s="61" cm="1">
        <f t="array" aca="1" ref="BD476" ca="1">IF(INDIRECT(ADDRESS(3+$AM476,18,,,"var"))&lt;&gt;"Ti",INDIRECT(ADDRESS(3+$AM476,18,,,"var")),NULL)</f>
        <v>0.09</v>
      </c>
      <c r="BE476" s="64" cm="1">
        <f t="array" aca="1" ref="BE476" ca="1">IF(INDIRECT(ADDRESS(3+$AM476,19,,,"var"))&lt;&gt;"D10",INDIRECT(ADDRESS(3+$AM476,19,,,"var")),NULL)</f>
        <v>28.5</v>
      </c>
      <c r="BF476" s="64" cm="1">
        <f t="array" aca="1" ref="BF476" ca="1">IF(INDIRECT(ADDRESS(3+$AM476,20,,,"var"))&lt;&gt;"D50",INDIRECT(ADDRESS(3+$AM476,20,,,"var")),NULL)</f>
        <v>46.3</v>
      </c>
      <c r="BG476" s="64" cm="1">
        <f t="array" aca="1" ref="BG476" ca="1">IF(INDIRECT(ADDRESS(3+$AM476,21,,,"var"))&lt;&gt;"D90",INDIRECT(ADDRESS(3+$AM476,21,,,"var")),NULL)</f>
        <v>74</v>
      </c>
      <c r="BH476" s="64" cm="1">
        <f t="array" aca="1" ref="BH476" ca="1">IF(INDIRECT(ADDRESS(3+$AM476,22,,,"var"))&lt;&gt;"Carney Funnel (s/50g)",INDIRECT(ADDRESS(3+$AM476,22,,,"var")),NULL)</f>
        <v>16</v>
      </c>
      <c r="BI476" s="64" cm="1">
        <f t="array" aca="1" ref="BI476" ca="1">IF(INDIRECT(ADDRESS(3+$AM476,23,,,"var"))&lt;&gt;"Schuttdichte",INDIRECT(ADDRESS(3+$AM476,23,,,"var")),NULL)</f>
        <v>1.22</v>
      </c>
      <c r="BJ476" s="64" cm="1">
        <f t="array" aca="1" ref="BJ476" ca="1">IF(INDIRECT(ADDRESS(3+$AM476,24,,,"var"))&lt;&gt;"Klopfdichte",INDIRECT(ADDRESS(3+$AM476,24,,,"var")),NULL)</f>
        <v>1.54</v>
      </c>
      <c r="BK476" s="81" t="s">
        <v>108</v>
      </c>
      <c r="BM476" s="65"/>
      <c r="BO476"/>
    </row>
    <row r="477" spans="1:67">
      <c r="A477" s="6">
        <v>7</v>
      </c>
      <c r="B477" s="10">
        <v>20</v>
      </c>
      <c r="C477" s="10" t="str">
        <f>var!Z$3</f>
        <v>Concept Laser m2</v>
      </c>
      <c r="D477" s="81" t="str">
        <f>var!AG$3</f>
        <v>Concept Laser parameter dev.</v>
      </c>
      <c r="E477" s="68">
        <v>350</v>
      </c>
      <c r="F477" s="68">
        <v>1000</v>
      </c>
      <c r="G477" s="68">
        <v>60</v>
      </c>
      <c r="H477" s="6">
        <v>0.14000000000000001</v>
      </c>
      <c r="I477" s="81"/>
      <c r="J477" s="10" t="str">
        <f>var!AD$3</f>
        <v xml:space="preserve">Tensile bars </v>
      </c>
      <c r="K477" s="10" t="str">
        <f>var!AE$3</f>
        <v>Supports</v>
      </c>
      <c r="L477" s="10">
        <f>var!AA$4</f>
        <v>0</v>
      </c>
      <c r="M477" s="10" t="str">
        <f>var!AF$2</f>
        <v>Stripes</v>
      </c>
      <c r="N477" s="67">
        <v>200</v>
      </c>
      <c r="O477" s="67">
        <v>500</v>
      </c>
      <c r="P477" s="12"/>
      <c r="Q477" s="68">
        <v>0.1</v>
      </c>
      <c r="R477" s="67">
        <v>150</v>
      </c>
      <c r="S477" s="67">
        <v>5</v>
      </c>
      <c r="T477" s="67">
        <v>1</v>
      </c>
      <c r="U477" s="67">
        <v>79</v>
      </c>
      <c r="V477" s="67">
        <v>0.1</v>
      </c>
      <c r="W477" s="67">
        <v>80</v>
      </c>
      <c r="X477" s="67">
        <v>0.09</v>
      </c>
      <c r="Y477" s="12"/>
      <c r="Z477" s="12"/>
      <c r="AA477" s="12"/>
      <c r="AB477" s="12"/>
      <c r="AC477" s="12"/>
      <c r="AD477" s="12"/>
      <c r="AE477" s="12"/>
      <c r="AF477" s="12"/>
      <c r="AG477" s="6"/>
      <c r="AH477" s="10">
        <f t="shared" si="16"/>
        <v>30.240000000000002</v>
      </c>
      <c r="AI477" s="23">
        <f t="shared" si="17"/>
        <v>41.666666666666664</v>
      </c>
      <c r="AJ477" s="79">
        <v>97.953799708568695</v>
      </c>
      <c r="AK477" s="6"/>
      <c r="AL477" s="10" t="str" cm="1">
        <f t="array" aca="1" ref="AL477" ca="1">IF(INDIRECT(ADDRESS(3+AM477,2,,,"var"))&lt;&gt;"Name of powder",INDIRECT(ADDRESS(3+AM477,2,,,"var")),NULL)</f>
        <v>AlMgty80</v>
      </c>
      <c r="AM477" s="10">
        <v>20</v>
      </c>
      <c r="AN477" s="12">
        <v>0</v>
      </c>
      <c r="AO477" s="61" cm="1">
        <f t="array" aca="1" ref="AO477" ca="1">IF(INDIRECT(ADDRESS(3+$AM477,3,,,"var"))&lt;&gt;"&lt;=&gt;",INDIRECT(ADDRESS(3+$AM477,3,,,"var")),NULL)</f>
        <v>0</v>
      </c>
      <c r="AP477" s="61" cm="1">
        <f t="array" aca="1" ref="AP477" ca="1">IF(INDIRECT(ADDRESS(3+$AM477,4,,,"var"))&lt;&gt;"Si",INDIRECT(ADDRESS(3+$AM477,4,,,"var")),NULL)</f>
        <v>0.05</v>
      </c>
      <c r="AQ477" s="61" cm="1">
        <f t="array" aca="1" ref="AQ477" ca="1">IF(INDIRECT(ADDRESS(3+$AM477,5,,,"var"))&lt;&gt;"&lt;=&gt;",INDIRECT(ADDRESS(3+$AM477,5,,,"var")),NULL)</f>
        <v>0</v>
      </c>
      <c r="AR477" s="61" cm="1">
        <f t="array" aca="1" ref="AR477" ca="1">IF(INDIRECT(ADDRESS(3+$AM477,6,,,"var"))&lt;&gt;"Fe",INDIRECT(ADDRESS(3+$AM477,6,,,"var")),NULL)</f>
        <v>7.0000000000000007E-2</v>
      </c>
      <c r="AS477" s="61" cm="1">
        <f t="array" aca="1" ref="AS477" ca="1">IF(INDIRECT(ADDRESS(3+$AM477,7,,,"var"))&lt;&gt;"&lt;=&gt;",INDIRECT(ADDRESS(3+$AM477,7,,,"var")),NULL)</f>
        <v>0</v>
      </c>
      <c r="AT477" s="61" cm="1">
        <f t="array" aca="1" ref="AT477" ca="1">IF(INDIRECT(ADDRESS(3+$AM477,8,,,"var"))&lt;&gt;"Cu",INDIRECT(ADDRESS(3+$AM477,8,,,"var")),NULL)</f>
        <v>0.01</v>
      </c>
      <c r="AU477" s="61" cm="1">
        <f t="array" aca="1" ref="AU477" ca="1">IF(INDIRECT(ADDRESS(3+$AM477,9,,,"var"))&lt;&gt;"&lt;=&gt;",INDIRECT(ADDRESS(3+$AM477,9,,,"var")),NULL)</f>
        <v>0</v>
      </c>
      <c r="AV477" s="61" cm="1">
        <f t="array" aca="1" ref="AV477" ca="1">IF(INDIRECT(ADDRESS(3+$AM477,10,,,"var"))&lt;&gt;"Mn",INDIRECT(ADDRESS(3+$AM477,10,,,"var")),NULL)</f>
        <v>0.01</v>
      </c>
      <c r="AW477" s="61" cm="1">
        <f t="array" aca="1" ref="AW477" ca="1">IF(INDIRECT(ADDRESS(3+$AM477,11,,,"var"))&lt;&gt;"&lt;=&gt;",INDIRECT(ADDRESS(3+$AM477,11,,,"var")),NULL)</f>
        <v>0</v>
      </c>
      <c r="AX477" s="61" cm="1">
        <f t="array" aca="1" ref="AX477" ca="1">IF(INDIRECT(ADDRESS(3+$AM477,12,,,"var"))&lt;&gt;"Mg",INDIRECT(ADDRESS(3+$AM477,12,,,"var")),NULL)</f>
        <v>11</v>
      </c>
      <c r="AY477" s="61" cm="1">
        <f t="array" aca="1" ref="AY477" ca="1">IF(INDIRECT(ADDRESS(3+$AM477,13,,,"var"))&lt;&gt;"&lt;=&gt;",INDIRECT(ADDRESS(3+$AM477,13,,,"var")),NULL)</f>
        <v>0</v>
      </c>
      <c r="AZ477" s="61" cm="1">
        <f t="array" aca="1" ref="AZ477" ca="1">IF(INDIRECT(ADDRESS(3+$AM477,14,,,"var"))&lt;&gt;"Be",INDIRECT(ADDRESS(3+$AM477,14,,,"var")),NULL)</f>
        <v>1.35E-2</v>
      </c>
      <c r="BA477" s="61" t="str" cm="1">
        <f t="array" aca="1" ref="BA477" ca="1">IF(INDIRECT(ADDRESS(3+$AM477,15,,,"var"))&lt;&gt;"&lt;=&gt;",INDIRECT(ADDRESS(3+$AM477,15,,,"var")),NULL)</f>
        <v>&lt;</v>
      </c>
      <c r="BB477" s="61" cm="1">
        <f t="array" aca="1" ref="BB477" ca="1">IF(INDIRECT(ADDRESS(3+$AM477,16,,,"var"))&lt;&gt;"Zn",INDIRECT(ADDRESS(3+$AM477,16,,,"var")),NULL)</f>
        <v>0.01</v>
      </c>
      <c r="BC477" s="61" cm="1">
        <f t="array" aca="1" ref="BC477" ca="1">IF(INDIRECT(ADDRESS(3+$AM477,17,,,"var"))&lt;&gt;"&lt;=&gt;",INDIRECT(ADDRESS(3+$AM477,17,,,"var")),NULL)</f>
        <v>0</v>
      </c>
      <c r="BD477" s="61" cm="1">
        <f t="array" aca="1" ref="BD477" ca="1">IF(INDIRECT(ADDRESS(3+$AM477,18,,,"var"))&lt;&gt;"Ti",INDIRECT(ADDRESS(3+$AM477,18,,,"var")),NULL)</f>
        <v>0.09</v>
      </c>
      <c r="BE477" s="64" cm="1">
        <f t="array" aca="1" ref="BE477" ca="1">IF(INDIRECT(ADDRESS(3+$AM477,19,,,"var"))&lt;&gt;"D10",INDIRECT(ADDRESS(3+$AM477,19,,,"var")),NULL)</f>
        <v>28.5</v>
      </c>
      <c r="BF477" s="64" cm="1">
        <f t="array" aca="1" ref="BF477" ca="1">IF(INDIRECT(ADDRESS(3+$AM477,20,,,"var"))&lt;&gt;"D50",INDIRECT(ADDRESS(3+$AM477,20,,,"var")),NULL)</f>
        <v>46.3</v>
      </c>
      <c r="BG477" s="64" cm="1">
        <f t="array" aca="1" ref="BG477" ca="1">IF(INDIRECT(ADDRESS(3+$AM477,21,,,"var"))&lt;&gt;"D90",INDIRECT(ADDRESS(3+$AM477,21,,,"var")),NULL)</f>
        <v>74</v>
      </c>
      <c r="BH477" s="64" cm="1">
        <f t="array" aca="1" ref="BH477" ca="1">IF(INDIRECT(ADDRESS(3+$AM477,22,,,"var"))&lt;&gt;"Carney Funnel (s/50g)",INDIRECT(ADDRESS(3+$AM477,22,,,"var")),NULL)</f>
        <v>16</v>
      </c>
      <c r="BI477" s="64" cm="1">
        <f t="array" aca="1" ref="BI477" ca="1">IF(INDIRECT(ADDRESS(3+$AM477,23,,,"var"))&lt;&gt;"Schuttdichte",INDIRECT(ADDRESS(3+$AM477,23,,,"var")),NULL)</f>
        <v>1.22</v>
      </c>
      <c r="BJ477" s="64" cm="1">
        <f t="array" aca="1" ref="BJ477" ca="1">IF(INDIRECT(ADDRESS(3+$AM477,24,,,"var"))&lt;&gt;"Klopfdichte",INDIRECT(ADDRESS(3+$AM477,24,,,"var")),NULL)</f>
        <v>1.54</v>
      </c>
      <c r="BK477" s="81" t="s">
        <v>108</v>
      </c>
      <c r="BM477" s="65"/>
      <c r="BO477"/>
    </row>
    <row r="478" spans="1:67">
      <c r="A478" s="6">
        <v>7</v>
      </c>
      <c r="B478" s="10">
        <v>21</v>
      </c>
      <c r="C478" s="10" t="str">
        <f>var!Z$3</f>
        <v>Concept Laser m2</v>
      </c>
      <c r="D478" s="81" t="str">
        <f>var!AG$3</f>
        <v>Concept Laser parameter dev.</v>
      </c>
      <c r="E478" s="68">
        <v>350</v>
      </c>
      <c r="F478" s="68">
        <v>1000</v>
      </c>
      <c r="G478" s="68">
        <v>60</v>
      </c>
      <c r="H478" s="6">
        <v>0.14000000000000001</v>
      </c>
      <c r="I478" s="81"/>
      <c r="J478" s="10" t="str">
        <f>var!AD$3</f>
        <v xml:space="preserve">Tensile bars </v>
      </c>
      <c r="K478" s="10" t="str">
        <f>var!AE$3</f>
        <v>Supports</v>
      </c>
      <c r="L478" s="10">
        <f>var!AA$4</f>
        <v>0</v>
      </c>
      <c r="M478" s="10" t="str">
        <f>var!AF$2</f>
        <v>Stripes</v>
      </c>
      <c r="N478" s="67">
        <v>200</v>
      </c>
      <c r="O478" s="67">
        <v>500</v>
      </c>
      <c r="P478" s="12"/>
      <c r="Q478" s="68">
        <v>0.1</v>
      </c>
      <c r="R478" s="67">
        <v>150</v>
      </c>
      <c r="S478" s="67">
        <v>5</v>
      </c>
      <c r="T478" s="67">
        <v>1</v>
      </c>
      <c r="U478" s="67">
        <v>79</v>
      </c>
      <c r="V478" s="67">
        <v>0.1</v>
      </c>
      <c r="W478" s="67">
        <v>80</v>
      </c>
      <c r="X478" s="67">
        <v>0.09</v>
      </c>
      <c r="Y478" s="12"/>
      <c r="Z478" s="12"/>
      <c r="AA478" s="12"/>
      <c r="AB478" s="12"/>
      <c r="AC478" s="12"/>
      <c r="AD478" s="12"/>
      <c r="AE478" s="12"/>
      <c r="AF478" s="12"/>
      <c r="AG478" s="6"/>
      <c r="AH478" s="10">
        <f t="shared" si="16"/>
        <v>30.240000000000002</v>
      </c>
      <c r="AI478" s="23">
        <f t="shared" si="17"/>
        <v>41.666666666666664</v>
      </c>
      <c r="AJ478" s="79">
        <v>97.388031073175398</v>
      </c>
      <c r="AK478" s="6"/>
      <c r="AL478" s="10" t="str" cm="1">
        <f t="array" aca="1" ref="AL478" ca="1">IF(INDIRECT(ADDRESS(3+AM478,2,,,"var"))&lt;&gt;"Name of powder",INDIRECT(ADDRESS(3+AM478,2,,,"var")),NULL)</f>
        <v>AlMgty80</v>
      </c>
      <c r="AM478" s="10">
        <v>20</v>
      </c>
      <c r="AN478" s="12">
        <v>0</v>
      </c>
      <c r="AO478" s="61" cm="1">
        <f t="array" aca="1" ref="AO478" ca="1">IF(INDIRECT(ADDRESS(3+$AM478,3,,,"var"))&lt;&gt;"&lt;=&gt;",INDIRECT(ADDRESS(3+$AM478,3,,,"var")),NULL)</f>
        <v>0</v>
      </c>
      <c r="AP478" s="61" cm="1">
        <f t="array" aca="1" ref="AP478" ca="1">IF(INDIRECT(ADDRESS(3+$AM478,4,,,"var"))&lt;&gt;"Si",INDIRECT(ADDRESS(3+$AM478,4,,,"var")),NULL)</f>
        <v>0.05</v>
      </c>
      <c r="AQ478" s="61" cm="1">
        <f t="array" aca="1" ref="AQ478" ca="1">IF(INDIRECT(ADDRESS(3+$AM478,5,,,"var"))&lt;&gt;"&lt;=&gt;",INDIRECT(ADDRESS(3+$AM478,5,,,"var")),NULL)</f>
        <v>0</v>
      </c>
      <c r="AR478" s="61" cm="1">
        <f t="array" aca="1" ref="AR478" ca="1">IF(INDIRECT(ADDRESS(3+$AM478,6,,,"var"))&lt;&gt;"Fe",INDIRECT(ADDRESS(3+$AM478,6,,,"var")),NULL)</f>
        <v>7.0000000000000007E-2</v>
      </c>
      <c r="AS478" s="61" cm="1">
        <f t="array" aca="1" ref="AS478" ca="1">IF(INDIRECT(ADDRESS(3+$AM478,7,,,"var"))&lt;&gt;"&lt;=&gt;",INDIRECT(ADDRESS(3+$AM478,7,,,"var")),NULL)</f>
        <v>0</v>
      </c>
      <c r="AT478" s="61" cm="1">
        <f t="array" aca="1" ref="AT478" ca="1">IF(INDIRECT(ADDRESS(3+$AM478,8,,,"var"))&lt;&gt;"Cu",INDIRECT(ADDRESS(3+$AM478,8,,,"var")),NULL)</f>
        <v>0.01</v>
      </c>
      <c r="AU478" s="61" cm="1">
        <f t="array" aca="1" ref="AU478" ca="1">IF(INDIRECT(ADDRESS(3+$AM478,9,,,"var"))&lt;&gt;"&lt;=&gt;",INDIRECT(ADDRESS(3+$AM478,9,,,"var")),NULL)</f>
        <v>0</v>
      </c>
      <c r="AV478" s="61" cm="1">
        <f t="array" aca="1" ref="AV478" ca="1">IF(INDIRECT(ADDRESS(3+$AM478,10,,,"var"))&lt;&gt;"Mn",INDIRECT(ADDRESS(3+$AM478,10,,,"var")),NULL)</f>
        <v>0.01</v>
      </c>
      <c r="AW478" s="61" cm="1">
        <f t="array" aca="1" ref="AW478" ca="1">IF(INDIRECT(ADDRESS(3+$AM478,11,,,"var"))&lt;&gt;"&lt;=&gt;",INDIRECT(ADDRESS(3+$AM478,11,,,"var")),NULL)</f>
        <v>0</v>
      </c>
      <c r="AX478" s="61" cm="1">
        <f t="array" aca="1" ref="AX478" ca="1">IF(INDIRECT(ADDRESS(3+$AM478,12,,,"var"))&lt;&gt;"Mg",INDIRECT(ADDRESS(3+$AM478,12,,,"var")),NULL)</f>
        <v>11</v>
      </c>
      <c r="AY478" s="61" cm="1">
        <f t="array" aca="1" ref="AY478" ca="1">IF(INDIRECT(ADDRESS(3+$AM478,13,,,"var"))&lt;&gt;"&lt;=&gt;",INDIRECT(ADDRESS(3+$AM478,13,,,"var")),NULL)</f>
        <v>0</v>
      </c>
      <c r="AZ478" s="61" cm="1">
        <f t="array" aca="1" ref="AZ478" ca="1">IF(INDIRECT(ADDRESS(3+$AM478,14,,,"var"))&lt;&gt;"Be",INDIRECT(ADDRESS(3+$AM478,14,,,"var")),NULL)</f>
        <v>1.35E-2</v>
      </c>
      <c r="BA478" s="61" t="str" cm="1">
        <f t="array" aca="1" ref="BA478" ca="1">IF(INDIRECT(ADDRESS(3+$AM478,15,,,"var"))&lt;&gt;"&lt;=&gt;",INDIRECT(ADDRESS(3+$AM478,15,,,"var")),NULL)</f>
        <v>&lt;</v>
      </c>
      <c r="BB478" s="61" cm="1">
        <f t="array" aca="1" ref="BB478" ca="1">IF(INDIRECT(ADDRESS(3+$AM478,16,,,"var"))&lt;&gt;"Zn",INDIRECT(ADDRESS(3+$AM478,16,,,"var")),NULL)</f>
        <v>0.01</v>
      </c>
      <c r="BC478" s="61" cm="1">
        <f t="array" aca="1" ref="BC478" ca="1">IF(INDIRECT(ADDRESS(3+$AM478,17,,,"var"))&lt;&gt;"&lt;=&gt;",INDIRECT(ADDRESS(3+$AM478,17,,,"var")),NULL)</f>
        <v>0</v>
      </c>
      <c r="BD478" s="61" cm="1">
        <f t="array" aca="1" ref="BD478" ca="1">IF(INDIRECT(ADDRESS(3+$AM478,18,,,"var"))&lt;&gt;"Ti",INDIRECT(ADDRESS(3+$AM478,18,,,"var")),NULL)</f>
        <v>0.09</v>
      </c>
      <c r="BE478" s="64" cm="1">
        <f t="array" aca="1" ref="BE478" ca="1">IF(INDIRECT(ADDRESS(3+$AM478,19,,,"var"))&lt;&gt;"D10",INDIRECT(ADDRESS(3+$AM478,19,,,"var")),NULL)</f>
        <v>28.5</v>
      </c>
      <c r="BF478" s="64" cm="1">
        <f t="array" aca="1" ref="BF478" ca="1">IF(INDIRECT(ADDRESS(3+$AM478,20,,,"var"))&lt;&gt;"D50",INDIRECT(ADDRESS(3+$AM478,20,,,"var")),NULL)</f>
        <v>46.3</v>
      </c>
      <c r="BG478" s="64" cm="1">
        <f t="array" aca="1" ref="BG478" ca="1">IF(INDIRECT(ADDRESS(3+$AM478,21,,,"var"))&lt;&gt;"D90",INDIRECT(ADDRESS(3+$AM478,21,,,"var")),NULL)</f>
        <v>74</v>
      </c>
      <c r="BH478" s="64" cm="1">
        <f t="array" aca="1" ref="BH478" ca="1">IF(INDIRECT(ADDRESS(3+$AM478,22,,,"var"))&lt;&gt;"Carney Funnel (s/50g)",INDIRECT(ADDRESS(3+$AM478,22,,,"var")),NULL)</f>
        <v>16</v>
      </c>
      <c r="BI478" s="64" cm="1">
        <f t="array" aca="1" ref="BI478" ca="1">IF(INDIRECT(ADDRESS(3+$AM478,23,,,"var"))&lt;&gt;"Schuttdichte",INDIRECT(ADDRESS(3+$AM478,23,,,"var")),NULL)</f>
        <v>1.22</v>
      </c>
      <c r="BJ478" s="64" cm="1">
        <f t="array" aca="1" ref="BJ478" ca="1">IF(INDIRECT(ADDRESS(3+$AM478,24,,,"var"))&lt;&gt;"Klopfdichte",INDIRECT(ADDRESS(3+$AM478,24,,,"var")),NULL)</f>
        <v>1.54</v>
      </c>
      <c r="BK478" s="81" t="s">
        <v>108</v>
      </c>
      <c r="BM478" s="65"/>
      <c r="BO478"/>
    </row>
    <row r="479" spans="1:67">
      <c r="A479" s="6">
        <v>7</v>
      </c>
      <c r="B479" s="10">
        <v>22</v>
      </c>
      <c r="C479" s="10" t="str">
        <f>var!Z$3</f>
        <v>Concept Laser m2</v>
      </c>
      <c r="D479" s="81" t="str">
        <f>var!AG$3</f>
        <v>Concept Laser parameter dev.</v>
      </c>
      <c r="E479" s="68">
        <v>350</v>
      </c>
      <c r="F479" s="68">
        <v>1000</v>
      </c>
      <c r="G479" s="68">
        <v>60</v>
      </c>
      <c r="H479" s="6">
        <v>0.14000000000000001</v>
      </c>
      <c r="I479" s="81"/>
      <c r="J479" s="10" t="str">
        <f>var!AD$3</f>
        <v xml:space="preserve">Tensile bars </v>
      </c>
      <c r="K479" s="10" t="str">
        <f>var!AE$5</f>
        <v>no support</v>
      </c>
      <c r="L479" s="10">
        <f>var!AA$3</f>
        <v>90</v>
      </c>
      <c r="M479" s="10" t="str">
        <f>var!AF$2</f>
        <v>Stripes</v>
      </c>
      <c r="N479" s="67">
        <v>200</v>
      </c>
      <c r="O479" s="67">
        <v>500</v>
      </c>
      <c r="P479" s="12"/>
      <c r="Q479" s="68">
        <v>0.1</v>
      </c>
      <c r="R479" s="67">
        <v>150</v>
      </c>
      <c r="S479" s="67">
        <v>5</v>
      </c>
      <c r="T479" s="67">
        <v>1</v>
      </c>
      <c r="U479" s="67">
        <v>79</v>
      </c>
      <c r="V479" s="67">
        <v>0.1</v>
      </c>
      <c r="W479" s="67">
        <v>80</v>
      </c>
      <c r="X479" s="67">
        <v>0.09</v>
      </c>
      <c r="Y479" s="12"/>
      <c r="Z479" s="12"/>
      <c r="AA479" s="12"/>
      <c r="AB479" s="12"/>
      <c r="AC479" s="12"/>
      <c r="AD479" s="12"/>
      <c r="AE479" s="12"/>
      <c r="AF479" s="12"/>
      <c r="AG479" s="6"/>
      <c r="AH479" s="10">
        <f t="shared" si="16"/>
        <v>30.240000000000002</v>
      </c>
      <c r="AI479" s="23">
        <f t="shared" si="17"/>
        <v>41.666666666666664</v>
      </c>
      <c r="AJ479" s="79">
        <v>97.453200464482194</v>
      </c>
      <c r="AK479" s="6"/>
      <c r="AL479" s="10" t="str" cm="1">
        <f t="array" aca="1" ref="AL479" ca="1">IF(INDIRECT(ADDRESS(3+AM479,2,,,"var"))&lt;&gt;"Name of powder",INDIRECT(ADDRESS(3+AM479,2,,,"var")),NULL)</f>
        <v>AlMgty80</v>
      </c>
      <c r="AM479" s="10">
        <v>20</v>
      </c>
      <c r="AN479" s="12">
        <v>0</v>
      </c>
      <c r="AO479" s="61" cm="1">
        <f t="array" aca="1" ref="AO479" ca="1">IF(INDIRECT(ADDRESS(3+$AM479,3,,,"var"))&lt;&gt;"&lt;=&gt;",INDIRECT(ADDRESS(3+$AM479,3,,,"var")),NULL)</f>
        <v>0</v>
      </c>
      <c r="AP479" s="61" cm="1">
        <f t="array" aca="1" ref="AP479" ca="1">IF(INDIRECT(ADDRESS(3+$AM479,4,,,"var"))&lt;&gt;"Si",INDIRECT(ADDRESS(3+$AM479,4,,,"var")),NULL)</f>
        <v>0.05</v>
      </c>
      <c r="AQ479" s="61" cm="1">
        <f t="array" aca="1" ref="AQ479" ca="1">IF(INDIRECT(ADDRESS(3+$AM479,5,,,"var"))&lt;&gt;"&lt;=&gt;",INDIRECT(ADDRESS(3+$AM479,5,,,"var")),NULL)</f>
        <v>0</v>
      </c>
      <c r="AR479" s="61" cm="1">
        <f t="array" aca="1" ref="AR479" ca="1">IF(INDIRECT(ADDRESS(3+$AM479,6,,,"var"))&lt;&gt;"Fe",INDIRECT(ADDRESS(3+$AM479,6,,,"var")),NULL)</f>
        <v>7.0000000000000007E-2</v>
      </c>
      <c r="AS479" s="61" cm="1">
        <f t="array" aca="1" ref="AS479" ca="1">IF(INDIRECT(ADDRESS(3+$AM479,7,,,"var"))&lt;&gt;"&lt;=&gt;",INDIRECT(ADDRESS(3+$AM479,7,,,"var")),NULL)</f>
        <v>0</v>
      </c>
      <c r="AT479" s="61" cm="1">
        <f t="array" aca="1" ref="AT479" ca="1">IF(INDIRECT(ADDRESS(3+$AM479,8,,,"var"))&lt;&gt;"Cu",INDIRECT(ADDRESS(3+$AM479,8,,,"var")),NULL)</f>
        <v>0.01</v>
      </c>
      <c r="AU479" s="61" cm="1">
        <f t="array" aca="1" ref="AU479" ca="1">IF(INDIRECT(ADDRESS(3+$AM479,9,,,"var"))&lt;&gt;"&lt;=&gt;",INDIRECT(ADDRESS(3+$AM479,9,,,"var")),NULL)</f>
        <v>0</v>
      </c>
      <c r="AV479" s="61" cm="1">
        <f t="array" aca="1" ref="AV479" ca="1">IF(INDIRECT(ADDRESS(3+$AM479,10,,,"var"))&lt;&gt;"Mn",INDIRECT(ADDRESS(3+$AM479,10,,,"var")),NULL)</f>
        <v>0.01</v>
      </c>
      <c r="AW479" s="61" cm="1">
        <f t="array" aca="1" ref="AW479" ca="1">IF(INDIRECT(ADDRESS(3+$AM479,11,,,"var"))&lt;&gt;"&lt;=&gt;",INDIRECT(ADDRESS(3+$AM479,11,,,"var")),NULL)</f>
        <v>0</v>
      </c>
      <c r="AX479" s="61" cm="1">
        <f t="array" aca="1" ref="AX479" ca="1">IF(INDIRECT(ADDRESS(3+$AM479,12,,,"var"))&lt;&gt;"Mg",INDIRECT(ADDRESS(3+$AM479,12,,,"var")),NULL)</f>
        <v>11</v>
      </c>
      <c r="AY479" s="61" cm="1">
        <f t="array" aca="1" ref="AY479" ca="1">IF(INDIRECT(ADDRESS(3+$AM479,13,,,"var"))&lt;&gt;"&lt;=&gt;",INDIRECT(ADDRESS(3+$AM479,13,,,"var")),NULL)</f>
        <v>0</v>
      </c>
      <c r="AZ479" s="61" cm="1">
        <f t="array" aca="1" ref="AZ479" ca="1">IF(INDIRECT(ADDRESS(3+$AM479,14,,,"var"))&lt;&gt;"Be",INDIRECT(ADDRESS(3+$AM479,14,,,"var")),NULL)</f>
        <v>1.35E-2</v>
      </c>
      <c r="BA479" s="61" t="str" cm="1">
        <f t="array" aca="1" ref="BA479" ca="1">IF(INDIRECT(ADDRESS(3+$AM479,15,,,"var"))&lt;&gt;"&lt;=&gt;",INDIRECT(ADDRESS(3+$AM479,15,,,"var")),NULL)</f>
        <v>&lt;</v>
      </c>
      <c r="BB479" s="61" cm="1">
        <f t="array" aca="1" ref="BB479" ca="1">IF(INDIRECT(ADDRESS(3+$AM479,16,,,"var"))&lt;&gt;"Zn",INDIRECT(ADDRESS(3+$AM479,16,,,"var")),NULL)</f>
        <v>0.01</v>
      </c>
      <c r="BC479" s="61" cm="1">
        <f t="array" aca="1" ref="BC479" ca="1">IF(INDIRECT(ADDRESS(3+$AM479,17,,,"var"))&lt;&gt;"&lt;=&gt;",INDIRECT(ADDRESS(3+$AM479,17,,,"var")),NULL)</f>
        <v>0</v>
      </c>
      <c r="BD479" s="61" cm="1">
        <f t="array" aca="1" ref="BD479" ca="1">IF(INDIRECT(ADDRESS(3+$AM479,18,,,"var"))&lt;&gt;"Ti",INDIRECT(ADDRESS(3+$AM479,18,,,"var")),NULL)</f>
        <v>0.09</v>
      </c>
      <c r="BE479" s="64" cm="1">
        <f t="array" aca="1" ref="BE479" ca="1">IF(INDIRECT(ADDRESS(3+$AM479,19,,,"var"))&lt;&gt;"D10",INDIRECT(ADDRESS(3+$AM479,19,,,"var")),NULL)</f>
        <v>28.5</v>
      </c>
      <c r="BF479" s="64" cm="1">
        <f t="array" aca="1" ref="BF479" ca="1">IF(INDIRECT(ADDRESS(3+$AM479,20,,,"var"))&lt;&gt;"D50",INDIRECT(ADDRESS(3+$AM479,20,,,"var")),NULL)</f>
        <v>46.3</v>
      </c>
      <c r="BG479" s="64" cm="1">
        <f t="array" aca="1" ref="BG479" ca="1">IF(INDIRECT(ADDRESS(3+$AM479,21,,,"var"))&lt;&gt;"D90",INDIRECT(ADDRESS(3+$AM479,21,,,"var")),NULL)</f>
        <v>74</v>
      </c>
      <c r="BH479" s="64" cm="1">
        <f t="array" aca="1" ref="BH479" ca="1">IF(INDIRECT(ADDRESS(3+$AM479,22,,,"var"))&lt;&gt;"Carney Funnel (s/50g)",INDIRECT(ADDRESS(3+$AM479,22,,,"var")),NULL)</f>
        <v>16</v>
      </c>
      <c r="BI479" s="64" cm="1">
        <f t="array" aca="1" ref="BI479" ca="1">IF(INDIRECT(ADDRESS(3+$AM479,23,,,"var"))&lt;&gt;"Schuttdichte",INDIRECT(ADDRESS(3+$AM479,23,,,"var")),NULL)</f>
        <v>1.22</v>
      </c>
      <c r="BJ479" s="64" cm="1">
        <f t="array" aca="1" ref="BJ479" ca="1">IF(INDIRECT(ADDRESS(3+$AM479,24,,,"var"))&lt;&gt;"Klopfdichte",INDIRECT(ADDRESS(3+$AM479,24,,,"var")),NULL)</f>
        <v>1.54</v>
      </c>
      <c r="BK479" s="81" t="s">
        <v>108</v>
      </c>
      <c r="BM479" s="65"/>
      <c r="BO479"/>
    </row>
    <row r="480" spans="1:67">
      <c r="A480" s="6">
        <v>7</v>
      </c>
      <c r="B480" s="10">
        <v>23</v>
      </c>
      <c r="C480" s="10" t="str">
        <f>var!Z$3</f>
        <v>Concept Laser m2</v>
      </c>
      <c r="D480" s="81" t="str">
        <f>var!AG$3</f>
        <v>Concept Laser parameter dev.</v>
      </c>
      <c r="E480" s="68">
        <v>350</v>
      </c>
      <c r="F480" s="68">
        <v>1000</v>
      </c>
      <c r="G480" s="68">
        <v>60</v>
      </c>
      <c r="H480" s="6">
        <v>0.14000000000000001</v>
      </c>
      <c r="I480" s="81"/>
      <c r="J480" s="10" t="str">
        <f>var!AD$3</f>
        <v xml:space="preserve">Tensile bars </v>
      </c>
      <c r="K480" s="10" t="str">
        <f>var!AE$5</f>
        <v>no support</v>
      </c>
      <c r="L480" s="10">
        <f>var!AA$3</f>
        <v>90</v>
      </c>
      <c r="M480" s="10" t="str">
        <f>var!AF$2</f>
        <v>Stripes</v>
      </c>
      <c r="N480" s="67">
        <v>200</v>
      </c>
      <c r="O480" s="67">
        <v>500</v>
      </c>
      <c r="P480" s="12"/>
      <c r="Q480" s="68">
        <v>0.1</v>
      </c>
      <c r="R480" s="67">
        <v>150</v>
      </c>
      <c r="S480" s="67">
        <v>5</v>
      </c>
      <c r="T480" s="67">
        <v>1</v>
      </c>
      <c r="U480" s="67">
        <v>79</v>
      </c>
      <c r="V480" s="67">
        <v>0.1</v>
      </c>
      <c r="W480" s="67">
        <v>80</v>
      </c>
      <c r="X480" s="67">
        <v>0.09</v>
      </c>
      <c r="Y480" s="12"/>
      <c r="Z480" s="12"/>
      <c r="AA480" s="12"/>
      <c r="AB480" s="12"/>
      <c r="AC480" s="12"/>
      <c r="AD480" s="12"/>
      <c r="AE480" s="12"/>
      <c r="AF480" s="12"/>
      <c r="AG480" s="6"/>
      <c r="AH480" s="10">
        <f t="shared" si="16"/>
        <v>30.240000000000002</v>
      </c>
      <c r="AI480" s="23">
        <f t="shared" si="17"/>
        <v>41.666666666666664</v>
      </c>
      <c r="AJ480" s="79">
        <v>97.448348626786498</v>
      </c>
      <c r="AK480" s="6"/>
      <c r="AL480" s="10" t="str" cm="1">
        <f t="array" aca="1" ref="AL480" ca="1">IF(INDIRECT(ADDRESS(3+AM480,2,,,"var"))&lt;&gt;"Name of powder",INDIRECT(ADDRESS(3+AM480,2,,,"var")),NULL)</f>
        <v>AlMgty80</v>
      </c>
      <c r="AM480" s="10">
        <v>20</v>
      </c>
      <c r="AN480" s="12">
        <v>0</v>
      </c>
      <c r="AO480" s="61" cm="1">
        <f t="array" aca="1" ref="AO480" ca="1">IF(INDIRECT(ADDRESS(3+$AM480,3,,,"var"))&lt;&gt;"&lt;=&gt;",INDIRECT(ADDRESS(3+$AM480,3,,,"var")),NULL)</f>
        <v>0</v>
      </c>
      <c r="AP480" s="61" cm="1">
        <f t="array" aca="1" ref="AP480" ca="1">IF(INDIRECT(ADDRESS(3+$AM480,4,,,"var"))&lt;&gt;"Si",INDIRECT(ADDRESS(3+$AM480,4,,,"var")),NULL)</f>
        <v>0.05</v>
      </c>
      <c r="AQ480" s="61" cm="1">
        <f t="array" aca="1" ref="AQ480" ca="1">IF(INDIRECT(ADDRESS(3+$AM480,5,,,"var"))&lt;&gt;"&lt;=&gt;",INDIRECT(ADDRESS(3+$AM480,5,,,"var")),NULL)</f>
        <v>0</v>
      </c>
      <c r="AR480" s="61" cm="1">
        <f t="array" aca="1" ref="AR480" ca="1">IF(INDIRECT(ADDRESS(3+$AM480,6,,,"var"))&lt;&gt;"Fe",INDIRECT(ADDRESS(3+$AM480,6,,,"var")),NULL)</f>
        <v>7.0000000000000007E-2</v>
      </c>
      <c r="AS480" s="61" cm="1">
        <f t="array" aca="1" ref="AS480" ca="1">IF(INDIRECT(ADDRESS(3+$AM480,7,,,"var"))&lt;&gt;"&lt;=&gt;",INDIRECT(ADDRESS(3+$AM480,7,,,"var")),NULL)</f>
        <v>0</v>
      </c>
      <c r="AT480" s="61" cm="1">
        <f t="array" aca="1" ref="AT480" ca="1">IF(INDIRECT(ADDRESS(3+$AM480,8,,,"var"))&lt;&gt;"Cu",INDIRECT(ADDRESS(3+$AM480,8,,,"var")),NULL)</f>
        <v>0.01</v>
      </c>
      <c r="AU480" s="61" cm="1">
        <f t="array" aca="1" ref="AU480" ca="1">IF(INDIRECT(ADDRESS(3+$AM480,9,,,"var"))&lt;&gt;"&lt;=&gt;",INDIRECT(ADDRESS(3+$AM480,9,,,"var")),NULL)</f>
        <v>0</v>
      </c>
      <c r="AV480" s="61" cm="1">
        <f t="array" aca="1" ref="AV480" ca="1">IF(INDIRECT(ADDRESS(3+$AM480,10,,,"var"))&lt;&gt;"Mn",INDIRECT(ADDRESS(3+$AM480,10,,,"var")),NULL)</f>
        <v>0.01</v>
      </c>
      <c r="AW480" s="61" cm="1">
        <f t="array" aca="1" ref="AW480" ca="1">IF(INDIRECT(ADDRESS(3+$AM480,11,,,"var"))&lt;&gt;"&lt;=&gt;",INDIRECT(ADDRESS(3+$AM480,11,,,"var")),NULL)</f>
        <v>0</v>
      </c>
      <c r="AX480" s="61" cm="1">
        <f t="array" aca="1" ref="AX480" ca="1">IF(INDIRECT(ADDRESS(3+$AM480,12,,,"var"))&lt;&gt;"Mg",INDIRECT(ADDRESS(3+$AM480,12,,,"var")),NULL)</f>
        <v>11</v>
      </c>
      <c r="AY480" s="61" cm="1">
        <f t="array" aca="1" ref="AY480" ca="1">IF(INDIRECT(ADDRESS(3+$AM480,13,,,"var"))&lt;&gt;"&lt;=&gt;",INDIRECT(ADDRESS(3+$AM480,13,,,"var")),NULL)</f>
        <v>0</v>
      </c>
      <c r="AZ480" s="61" cm="1">
        <f t="array" aca="1" ref="AZ480" ca="1">IF(INDIRECT(ADDRESS(3+$AM480,14,,,"var"))&lt;&gt;"Be",INDIRECT(ADDRESS(3+$AM480,14,,,"var")),NULL)</f>
        <v>1.35E-2</v>
      </c>
      <c r="BA480" s="61" t="str" cm="1">
        <f t="array" aca="1" ref="BA480" ca="1">IF(INDIRECT(ADDRESS(3+$AM480,15,,,"var"))&lt;&gt;"&lt;=&gt;",INDIRECT(ADDRESS(3+$AM480,15,,,"var")),NULL)</f>
        <v>&lt;</v>
      </c>
      <c r="BB480" s="61" cm="1">
        <f t="array" aca="1" ref="BB480" ca="1">IF(INDIRECT(ADDRESS(3+$AM480,16,,,"var"))&lt;&gt;"Zn",INDIRECT(ADDRESS(3+$AM480,16,,,"var")),NULL)</f>
        <v>0.01</v>
      </c>
      <c r="BC480" s="61" cm="1">
        <f t="array" aca="1" ref="BC480" ca="1">IF(INDIRECT(ADDRESS(3+$AM480,17,,,"var"))&lt;&gt;"&lt;=&gt;",INDIRECT(ADDRESS(3+$AM480,17,,,"var")),NULL)</f>
        <v>0</v>
      </c>
      <c r="BD480" s="61" cm="1">
        <f t="array" aca="1" ref="BD480" ca="1">IF(INDIRECT(ADDRESS(3+$AM480,18,,,"var"))&lt;&gt;"Ti",INDIRECT(ADDRESS(3+$AM480,18,,,"var")),NULL)</f>
        <v>0.09</v>
      </c>
      <c r="BE480" s="64" cm="1">
        <f t="array" aca="1" ref="BE480" ca="1">IF(INDIRECT(ADDRESS(3+$AM480,19,,,"var"))&lt;&gt;"D10",INDIRECT(ADDRESS(3+$AM480,19,,,"var")),NULL)</f>
        <v>28.5</v>
      </c>
      <c r="BF480" s="64" cm="1">
        <f t="array" aca="1" ref="BF480" ca="1">IF(INDIRECT(ADDRESS(3+$AM480,20,,,"var"))&lt;&gt;"D50",INDIRECT(ADDRESS(3+$AM480,20,,,"var")),NULL)</f>
        <v>46.3</v>
      </c>
      <c r="BG480" s="64" cm="1">
        <f t="array" aca="1" ref="BG480" ca="1">IF(INDIRECT(ADDRESS(3+$AM480,21,,,"var"))&lt;&gt;"D90",INDIRECT(ADDRESS(3+$AM480,21,,,"var")),NULL)</f>
        <v>74</v>
      </c>
      <c r="BH480" s="64" cm="1">
        <f t="array" aca="1" ref="BH480" ca="1">IF(INDIRECT(ADDRESS(3+$AM480,22,,,"var"))&lt;&gt;"Carney Funnel (s/50g)",INDIRECT(ADDRESS(3+$AM480,22,,,"var")),NULL)</f>
        <v>16</v>
      </c>
      <c r="BI480" s="64" cm="1">
        <f t="array" aca="1" ref="BI480" ca="1">IF(INDIRECT(ADDRESS(3+$AM480,23,,,"var"))&lt;&gt;"Schuttdichte",INDIRECT(ADDRESS(3+$AM480,23,,,"var")),NULL)</f>
        <v>1.22</v>
      </c>
      <c r="BJ480" s="64" cm="1">
        <f t="array" aca="1" ref="BJ480" ca="1">IF(INDIRECT(ADDRESS(3+$AM480,24,,,"var"))&lt;&gt;"Klopfdichte",INDIRECT(ADDRESS(3+$AM480,24,,,"var")),NULL)</f>
        <v>1.54</v>
      </c>
      <c r="BK480" s="81" t="s">
        <v>108</v>
      </c>
      <c r="BM480" s="65"/>
      <c r="BO480"/>
    </row>
    <row r="481" spans="1:67">
      <c r="A481" s="6">
        <v>7</v>
      </c>
      <c r="B481" s="10">
        <v>24</v>
      </c>
      <c r="C481" s="10" t="str">
        <f>var!Z$3</f>
        <v>Concept Laser m2</v>
      </c>
      <c r="D481" s="81" t="str">
        <f>var!AG$3</f>
        <v>Concept Laser parameter dev.</v>
      </c>
      <c r="E481" s="68">
        <v>350</v>
      </c>
      <c r="F481" s="68">
        <v>1000</v>
      </c>
      <c r="G481" s="68">
        <v>60</v>
      </c>
      <c r="H481" s="6">
        <v>0.14000000000000001</v>
      </c>
      <c r="I481" s="81"/>
      <c r="J481" s="10" t="str">
        <f>var!AD$3</f>
        <v xml:space="preserve">Tensile bars </v>
      </c>
      <c r="K481" s="10" t="str">
        <f>var!AE$5</f>
        <v>no support</v>
      </c>
      <c r="L481" s="10">
        <f>var!AA$3</f>
        <v>90</v>
      </c>
      <c r="M481" s="10" t="str">
        <f>var!AF$2</f>
        <v>Stripes</v>
      </c>
      <c r="N481" s="67">
        <v>200</v>
      </c>
      <c r="O481" s="67">
        <v>500</v>
      </c>
      <c r="P481" s="12"/>
      <c r="Q481" s="68">
        <v>0.1</v>
      </c>
      <c r="R481" s="67">
        <v>150</v>
      </c>
      <c r="S481" s="67">
        <v>5</v>
      </c>
      <c r="T481" s="67">
        <v>1</v>
      </c>
      <c r="U481" s="67">
        <v>79</v>
      </c>
      <c r="V481" s="67">
        <v>0.1</v>
      </c>
      <c r="W481" s="67">
        <v>80</v>
      </c>
      <c r="X481" s="67">
        <v>0.09</v>
      </c>
      <c r="Y481" s="12"/>
      <c r="Z481" s="12"/>
      <c r="AA481" s="12"/>
      <c r="AB481" s="12"/>
      <c r="AC481" s="12"/>
      <c r="AD481" s="12"/>
      <c r="AE481" s="12"/>
      <c r="AF481" s="12"/>
      <c r="AG481" s="6"/>
      <c r="AH481" s="10">
        <f t="shared" si="16"/>
        <v>30.240000000000002</v>
      </c>
      <c r="AI481" s="23">
        <f t="shared" si="17"/>
        <v>41.666666666666664</v>
      </c>
      <c r="AJ481" s="79">
        <v>97.3881137851712</v>
      </c>
      <c r="AK481" s="6"/>
      <c r="AL481" s="10" t="str" cm="1">
        <f t="array" aca="1" ref="AL481" ca="1">IF(INDIRECT(ADDRESS(3+AM481,2,,,"var"))&lt;&gt;"Name of powder",INDIRECT(ADDRESS(3+AM481,2,,,"var")),NULL)</f>
        <v>AlMgty80</v>
      </c>
      <c r="AM481" s="10">
        <v>20</v>
      </c>
      <c r="AN481" s="12">
        <v>0</v>
      </c>
      <c r="AO481" s="61" cm="1">
        <f t="array" aca="1" ref="AO481" ca="1">IF(INDIRECT(ADDRESS(3+$AM481,3,,,"var"))&lt;&gt;"&lt;=&gt;",INDIRECT(ADDRESS(3+$AM481,3,,,"var")),NULL)</f>
        <v>0</v>
      </c>
      <c r="AP481" s="61" cm="1">
        <f t="array" aca="1" ref="AP481" ca="1">IF(INDIRECT(ADDRESS(3+$AM481,4,,,"var"))&lt;&gt;"Si",INDIRECT(ADDRESS(3+$AM481,4,,,"var")),NULL)</f>
        <v>0.05</v>
      </c>
      <c r="AQ481" s="61" cm="1">
        <f t="array" aca="1" ref="AQ481" ca="1">IF(INDIRECT(ADDRESS(3+$AM481,5,,,"var"))&lt;&gt;"&lt;=&gt;",INDIRECT(ADDRESS(3+$AM481,5,,,"var")),NULL)</f>
        <v>0</v>
      </c>
      <c r="AR481" s="61" cm="1">
        <f t="array" aca="1" ref="AR481" ca="1">IF(INDIRECT(ADDRESS(3+$AM481,6,,,"var"))&lt;&gt;"Fe",INDIRECT(ADDRESS(3+$AM481,6,,,"var")),NULL)</f>
        <v>7.0000000000000007E-2</v>
      </c>
      <c r="AS481" s="61" cm="1">
        <f t="array" aca="1" ref="AS481" ca="1">IF(INDIRECT(ADDRESS(3+$AM481,7,,,"var"))&lt;&gt;"&lt;=&gt;",INDIRECT(ADDRESS(3+$AM481,7,,,"var")),NULL)</f>
        <v>0</v>
      </c>
      <c r="AT481" s="61" cm="1">
        <f t="array" aca="1" ref="AT481" ca="1">IF(INDIRECT(ADDRESS(3+$AM481,8,,,"var"))&lt;&gt;"Cu",INDIRECT(ADDRESS(3+$AM481,8,,,"var")),NULL)</f>
        <v>0.01</v>
      </c>
      <c r="AU481" s="61" cm="1">
        <f t="array" aca="1" ref="AU481" ca="1">IF(INDIRECT(ADDRESS(3+$AM481,9,,,"var"))&lt;&gt;"&lt;=&gt;",INDIRECT(ADDRESS(3+$AM481,9,,,"var")),NULL)</f>
        <v>0</v>
      </c>
      <c r="AV481" s="61" cm="1">
        <f t="array" aca="1" ref="AV481" ca="1">IF(INDIRECT(ADDRESS(3+$AM481,10,,,"var"))&lt;&gt;"Mn",INDIRECT(ADDRESS(3+$AM481,10,,,"var")),NULL)</f>
        <v>0.01</v>
      </c>
      <c r="AW481" s="61" cm="1">
        <f t="array" aca="1" ref="AW481" ca="1">IF(INDIRECT(ADDRESS(3+$AM481,11,,,"var"))&lt;&gt;"&lt;=&gt;",INDIRECT(ADDRESS(3+$AM481,11,,,"var")),NULL)</f>
        <v>0</v>
      </c>
      <c r="AX481" s="61" cm="1">
        <f t="array" aca="1" ref="AX481" ca="1">IF(INDIRECT(ADDRESS(3+$AM481,12,,,"var"))&lt;&gt;"Mg",INDIRECT(ADDRESS(3+$AM481,12,,,"var")),NULL)</f>
        <v>11</v>
      </c>
      <c r="AY481" s="61" cm="1">
        <f t="array" aca="1" ref="AY481" ca="1">IF(INDIRECT(ADDRESS(3+$AM481,13,,,"var"))&lt;&gt;"&lt;=&gt;",INDIRECT(ADDRESS(3+$AM481,13,,,"var")),NULL)</f>
        <v>0</v>
      </c>
      <c r="AZ481" s="61" cm="1">
        <f t="array" aca="1" ref="AZ481" ca="1">IF(INDIRECT(ADDRESS(3+$AM481,14,,,"var"))&lt;&gt;"Be",INDIRECT(ADDRESS(3+$AM481,14,,,"var")),NULL)</f>
        <v>1.35E-2</v>
      </c>
      <c r="BA481" s="61" t="str" cm="1">
        <f t="array" aca="1" ref="BA481" ca="1">IF(INDIRECT(ADDRESS(3+$AM481,15,,,"var"))&lt;&gt;"&lt;=&gt;",INDIRECT(ADDRESS(3+$AM481,15,,,"var")),NULL)</f>
        <v>&lt;</v>
      </c>
      <c r="BB481" s="61" cm="1">
        <f t="array" aca="1" ref="BB481" ca="1">IF(INDIRECT(ADDRESS(3+$AM481,16,,,"var"))&lt;&gt;"Zn",INDIRECT(ADDRESS(3+$AM481,16,,,"var")),NULL)</f>
        <v>0.01</v>
      </c>
      <c r="BC481" s="61" cm="1">
        <f t="array" aca="1" ref="BC481" ca="1">IF(INDIRECT(ADDRESS(3+$AM481,17,,,"var"))&lt;&gt;"&lt;=&gt;",INDIRECT(ADDRESS(3+$AM481,17,,,"var")),NULL)</f>
        <v>0</v>
      </c>
      <c r="BD481" s="61" cm="1">
        <f t="array" aca="1" ref="BD481" ca="1">IF(INDIRECT(ADDRESS(3+$AM481,18,,,"var"))&lt;&gt;"Ti",INDIRECT(ADDRESS(3+$AM481,18,,,"var")),NULL)</f>
        <v>0.09</v>
      </c>
      <c r="BE481" s="64" cm="1">
        <f t="array" aca="1" ref="BE481" ca="1">IF(INDIRECT(ADDRESS(3+$AM481,19,,,"var"))&lt;&gt;"D10",INDIRECT(ADDRESS(3+$AM481,19,,,"var")),NULL)</f>
        <v>28.5</v>
      </c>
      <c r="BF481" s="64" cm="1">
        <f t="array" aca="1" ref="BF481" ca="1">IF(INDIRECT(ADDRESS(3+$AM481,20,,,"var"))&lt;&gt;"D50",INDIRECT(ADDRESS(3+$AM481,20,,,"var")),NULL)</f>
        <v>46.3</v>
      </c>
      <c r="BG481" s="64" cm="1">
        <f t="array" aca="1" ref="BG481" ca="1">IF(INDIRECT(ADDRESS(3+$AM481,21,,,"var"))&lt;&gt;"D90",INDIRECT(ADDRESS(3+$AM481,21,,,"var")),NULL)</f>
        <v>74</v>
      </c>
      <c r="BH481" s="64" cm="1">
        <f t="array" aca="1" ref="BH481" ca="1">IF(INDIRECT(ADDRESS(3+$AM481,22,,,"var"))&lt;&gt;"Carney Funnel (s/50g)",INDIRECT(ADDRESS(3+$AM481,22,,,"var")),NULL)</f>
        <v>16</v>
      </c>
      <c r="BI481" s="64" cm="1">
        <f t="array" aca="1" ref="BI481" ca="1">IF(INDIRECT(ADDRESS(3+$AM481,23,,,"var"))&lt;&gt;"Schuttdichte",INDIRECT(ADDRESS(3+$AM481,23,,,"var")),NULL)</f>
        <v>1.22</v>
      </c>
      <c r="BJ481" s="64" cm="1">
        <f t="array" aca="1" ref="BJ481" ca="1">IF(INDIRECT(ADDRESS(3+$AM481,24,,,"var"))&lt;&gt;"Klopfdichte",INDIRECT(ADDRESS(3+$AM481,24,,,"var")),NULL)</f>
        <v>1.54</v>
      </c>
      <c r="BK481" s="81" t="s">
        <v>108</v>
      </c>
      <c r="BM481" s="65"/>
      <c r="BO481"/>
    </row>
    <row r="482" spans="1:67">
      <c r="A482" s="6">
        <v>7</v>
      </c>
      <c r="B482" s="10">
        <v>25</v>
      </c>
      <c r="C482" s="10" t="str">
        <f>var!Z$3</f>
        <v>Concept Laser m2</v>
      </c>
      <c r="D482" s="81" t="str">
        <f>var!AG$3</f>
        <v>Concept Laser parameter dev.</v>
      </c>
      <c r="E482" s="68">
        <v>350</v>
      </c>
      <c r="F482" s="68">
        <v>1000</v>
      </c>
      <c r="G482" s="68">
        <v>60</v>
      </c>
      <c r="H482" s="6">
        <v>0.14000000000000001</v>
      </c>
      <c r="I482" s="81"/>
      <c r="J482" s="10" t="str">
        <f>var!AD$3</f>
        <v xml:space="preserve">Tensile bars </v>
      </c>
      <c r="K482" s="10" t="str">
        <f>var!AE$5</f>
        <v>no support</v>
      </c>
      <c r="L482" s="10">
        <f>var!AA$3</f>
        <v>90</v>
      </c>
      <c r="M482" s="10" t="str">
        <f>var!AF$2</f>
        <v>Stripes</v>
      </c>
      <c r="N482" s="67">
        <v>200</v>
      </c>
      <c r="O482" s="67">
        <v>500</v>
      </c>
      <c r="P482" s="12"/>
      <c r="Q482" s="68">
        <v>0.1</v>
      </c>
      <c r="R482" s="67">
        <v>150</v>
      </c>
      <c r="S482" s="67">
        <v>5</v>
      </c>
      <c r="T482" s="67">
        <v>1</v>
      </c>
      <c r="U482" s="67">
        <v>79</v>
      </c>
      <c r="V482" s="67">
        <v>0.1</v>
      </c>
      <c r="W482" s="67">
        <v>80</v>
      </c>
      <c r="X482" s="67">
        <v>0.09</v>
      </c>
      <c r="Y482" s="12"/>
      <c r="Z482" s="12"/>
      <c r="AA482" s="12"/>
      <c r="AB482" s="12"/>
      <c r="AC482" s="12"/>
      <c r="AD482" s="12"/>
      <c r="AE482" s="12"/>
      <c r="AF482" s="12"/>
      <c r="AG482" s="6"/>
      <c r="AH482" s="10">
        <f t="shared" si="16"/>
        <v>30.240000000000002</v>
      </c>
      <c r="AI482" s="23">
        <f t="shared" si="17"/>
        <v>41.666666666666664</v>
      </c>
      <c r="AJ482" s="12"/>
      <c r="AK482" s="6"/>
      <c r="AL482" s="10" t="str" cm="1">
        <f t="array" aca="1" ref="AL482" ca="1">IF(INDIRECT(ADDRESS(3+AM482,2,,,"var"))&lt;&gt;"Name of powder",INDIRECT(ADDRESS(3+AM482,2,,,"var")),NULL)</f>
        <v>AlMgty80</v>
      </c>
      <c r="AM482" s="10">
        <v>20</v>
      </c>
      <c r="AN482" s="12">
        <v>0</v>
      </c>
      <c r="AO482" s="61" cm="1">
        <f t="array" aca="1" ref="AO482" ca="1">IF(INDIRECT(ADDRESS(3+$AM482,3,,,"var"))&lt;&gt;"&lt;=&gt;",INDIRECT(ADDRESS(3+$AM482,3,,,"var")),NULL)</f>
        <v>0</v>
      </c>
      <c r="AP482" s="61" cm="1">
        <f t="array" aca="1" ref="AP482" ca="1">IF(INDIRECT(ADDRESS(3+$AM482,4,,,"var"))&lt;&gt;"Si",INDIRECT(ADDRESS(3+$AM482,4,,,"var")),NULL)</f>
        <v>0.05</v>
      </c>
      <c r="AQ482" s="61" cm="1">
        <f t="array" aca="1" ref="AQ482" ca="1">IF(INDIRECT(ADDRESS(3+$AM482,5,,,"var"))&lt;&gt;"&lt;=&gt;",INDIRECT(ADDRESS(3+$AM482,5,,,"var")),NULL)</f>
        <v>0</v>
      </c>
      <c r="AR482" s="61" cm="1">
        <f t="array" aca="1" ref="AR482" ca="1">IF(INDIRECT(ADDRESS(3+$AM482,6,,,"var"))&lt;&gt;"Fe",INDIRECT(ADDRESS(3+$AM482,6,,,"var")),NULL)</f>
        <v>7.0000000000000007E-2</v>
      </c>
      <c r="AS482" s="61" cm="1">
        <f t="array" aca="1" ref="AS482" ca="1">IF(INDIRECT(ADDRESS(3+$AM482,7,,,"var"))&lt;&gt;"&lt;=&gt;",INDIRECT(ADDRESS(3+$AM482,7,,,"var")),NULL)</f>
        <v>0</v>
      </c>
      <c r="AT482" s="61" cm="1">
        <f t="array" aca="1" ref="AT482" ca="1">IF(INDIRECT(ADDRESS(3+$AM482,8,,,"var"))&lt;&gt;"Cu",INDIRECT(ADDRESS(3+$AM482,8,,,"var")),NULL)</f>
        <v>0.01</v>
      </c>
      <c r="AU482" s="61" cm="1">
        <f t="array" aca="1" ref="AU482" ca="1">IF(INDIRECT(ADDRESS(3+$AM482,9,,,"var"))&lt;&gt;"&lt;=&gt;",INDIRECT(ADDRESS(3+$AM482,9,,,"var")),NULL)</f>
        <v>0</v>
      </c>
      <c r="AV482" s="61" cm="1">
        <f t="array" aca="1" ref="AV482" ca="1">IF(INDIRECT(ADDRESS(3+$AM482,10,,,"var"))&lt;&gt;"Mn",INDIRECT(ADDRESS(3+$AM482,10,,,"var")),NULL)</f>
        <v>0.01</v>
      </c>
      <c r="AW482" s="61" cm="1">
        <f t="array" aca="1" ref="AW482" ca="1">IF(INDIRECT(ADDRESS(3+$AM482,11,,,"var"))&lt;&gt;"&lt;=&gt;",INDIRECT(ADDRESS(3+$AM482,11,,,"var")),NULL)</f>
        <v>0</v>
      </c>
      <c r="AX482" s="61" cm="1">
        <f t="array" aca="1" ref="AX482" ca="1">IF(INDIRECT(ADDRESS(3+$AM482,12,,,"var"))&lt;&gt;"Mg",INDIRECT(ADDRESS(3+$AM482,12,,,"var")),NULL)</f>
        <v>11</v>
      </c>
      <c r="AY482" s="61" cm="1">
        <f t="array" aca="1" ref="AY482" ca="1">IF(INDIRECT(ADDRESS(3+$AM482,13,,,"var"))&lt;&gt;"&lt;=&gt;",INDIRECT(ADDRESS(3+$AM482,13,,,"var")),NULL)</f>
        <v>0</v>
      </c>
      <c r="AZ482" s="61" cm="1">
        <f t="array" aca="1" ref="AZ482" ca="1">IF(INDIRECT(ADDRESS(3+$AM482,14,,,"var"))&lt;&gt;"Be",INDIRECT(ADDRESS(3+$AM482,14,,,"var")),NULL)</f>
        <v>1.35E-2</v>
      </c>
      <c r="BA482" s="61" t="str" cm="1">
        <f t="array" aca="1" ref="BA482" ca="1">IF(INDIRECT(ADDRESS(3+$AM482,15,,,"var"))&lt;&gt;"&lt;=&gt;",INDIRECT(ADDRESS(3+$AM482,15,,,"var")),NULL)</f>
        <v>&lt;</v>
      </c>
      <c r="BB482" s="61" cm="1">
        <f t="array" aca="1" ref="BB482" ca="1">IF(INDIRECT(ADDRESS(3+$AM482,16,,,"var"))&lt;&gt;"Zn",INDIRECT(ADDRESS(3+$AM482,16,,,"var")),NULL)</f>
        <v>0.01</v>
      </c>
      <c r="BC482" s="61" cm="1">
        <f t="array" aca="1" ref="BC482" ca="1">IF(INDIRECT(ADDRESS(3+$AM482,17,,,"var"))&lt;&gt;"&lt;=&gt;",INDIRECT(ADDRESS(3+$AM482,17,,,"var")),NULL)</f>
        <v>0</v>
      </c>
      <c r="BD482" s="61" cm="1">
        <f t="array" aca="1" ref="BD482" ca="1">IF(INDIRECT(ADDRESS(3+$AM482,18,,,"var"))&lt;&gt;"Ti",INDIRECT(ADDRESS(3+$AM482,18,,,"var")),NULL)</f>
        <v>0.09</v>
      </c>
      <c r="BE482" s="64" cm="1">
        <f t="array" aca="1" ref="BE482" ca="1">IF(INDIRECT(ADDRESS(3+$AM482,19,,,"var"))&lt;&gt;"D10",INDIRECT(ADDRESS(3+$AM482,19,,,"var")),NULL)</f>
        <v>28.5</v>
      </c>
      <c r="BF482" s="64" cm="1">
        <f t="array" aca="1" ref="BF482" ca="1">IF(INDIRECT(ADDRESS(3+$AM482,20,,,"var"))&lt;&gt;"D50",INDIRECT(ADDRESS(3+$AM482,20,,,"var")),NULL)</f>
        <v>46.3</v>
      </c>
      <c r="BG482" s="64" cm="1">
        <f t="array" aca="1" ref="BG482" ca="1">IF(INDIRECT(ADDRESS(3+$AM482,21,,,"var"))&lt;&gt;"D90",INDIRECT(ADDRESS(3+$AM482,21,,,"var")),NULL)</f>
        <v>74</v>
      </c>
      <c r="BH482" s="64" cm="1">
        <f t="array" aca="1" ref="BH482" ca="1">IF(INDIRECT(ADDRESS(3+$AM482,22,,,"var"))&lt;&gt;"Carney Funnel (s/50g)",INDIRECT(ADDRESS(3+$AM482,22,,,"var")),NULL)</f>
        <v>16</v>
      </c>
      <c r="BI482" s="64" cm="1">
        <f t="array" aca="1" ref="BI482" ca="1">IF(INDIRECT(ADDRESS(3+$AM482,23,,,"var"))&lt;&gt;"Schuttdichte",INDIRECT(ADDRESS(3+$AM482,23,,,"var")),NULL)</f>
        <v>1.22</v>
      </c>
      <c r="BJ482" s="64" cm="1">
        <f t="array" aca="1" ref="BJ482" ca="1">IF(INDIRECT(ADDRESS(3+$AM482,24,,,"var"))&lt;&gt;"Klopfdichte",INDIRECT(ADDRESS(3+$AM482,24,,,"var")),NULL)</f>
        <v>1.54</v>
      </c>
      <c r="BK482" s="81" t="s">
        <v>108</v>
      </c>
      <c r="BM482" s="65"/>
      <c r="BO482"/>
    </row>
    <row r="483" spans="1:67">
      <c r="A483" s="81">
        <v>1</v>
      </c>
      <c r="B483" s="81">
        <v>1</v>
      </c>
      <c r="C483" s="81" t="str">
        <f>var!Z$2</f>
        <v>EOS M 290</v>
      </c>
      <c r="D483" s="81" t="str">
        <f>var!AG$2</f>
        <v>EOS parameter dev.</v>
      </c>
      <c r="E483" s="81">
        <v>370</v>
      </c>
      <c r="F483" s="81">
        <v>1175</v>
      </c>
      <c r="G483" s="81">
        <v>50</v>
      </c>
      <c r="H483" s="81">
        <v>0.1</v>
      </c>
      <c r="I483" s="62">
        <v>100</v>
      </c>
      <c r="J483" s="81" t="str">
        <f>var!AD$2</f>
        <v>Density cube</v>
      </c>
      <c r="K483" s="81" t="str">
        <f>var!AE$2</f>
        <v>Pyramide</v>
      </c>
      <c r="L483" s="81"/>
      <c r="M483" s="81" t="str">
        <f>var!AF$2</f>
        <v>Stripes</v>
      </c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  <c r="AA483" s="81"/>
      <c r="AB483" s="81"/>
      <c r="AC483" s="81"/>
      <c r="AD483" s="81"/>
      <c r="AE483" s="81"/>
      <c r="AF483" s="81"/>
      <c r="AG483" s="81"/>
      <c r="AH483" s="81">
        <f t="shared" si="16"/>
        <v>21.150000000000002</v>
      </c>
      <c r="AI483" s="23">
        <f t="shared" si="17"/>
        <v>62.978723404255319</v>
      </c>
      <c r="AJ483" s="81"/>
      <c r="AK483" s="65">
        <v>99.471000000000004</v>
      </c>
      <c r="AL483" s="81" t="str" cm="1">
        <f t="array" aca="1" ref="AL483" ca="1">IF(INDIRECT(ADDRESS(3+AM483,2,,,"var"))&lt;&gt;"Name of powder",INDIRECT(ADDRESS(3+AM483,2,,,"var")),NULL)</f>
        <v>AlMgty90</v>
      </c>
      <c r="AM483" s="81">
        <v>12</v>
      </c>
      <c r="AN483" s="81">
        <v>0</v>
      </c>
      <c r="AO483" s="61" cm="1">
        <f t="array" aca="1" ref="AO483" ca="1">IF(INDIRECT(ADDRESS(3+$AM483,3,,,"var"))&lt;&gt;"&lt;=&gt;",INDIRECT(ADDRESS(3+$AM483,3,,,"var")),NULL)</f>
        <v>0</v>
      </c>
      <c r="AP483" s="61" cm="1">
        <f t="array" aca="1" ref="AP483" ca="1">IF(INDIRECT(ADDRESS(3+$AM483,4,,,"var"))&lt;&gt;"Si",INDIRECT(ADDRESS(3+$AM483,4,,,"var")),NULL)</f>
        <v>7.0000000000000007E-2</v>
      </c>
      <c r="AQ483" s="61" cm="1">
        <f t="array" aca="1" ref="AQ483" ca="1">IF(INDIRECT(ADDRESS(3+$AM483,5,,,"var"))&lt;&gt;"&lt;=&gt;",INDIRECT(ADDRESS(3+$AM483,5,,,"var")),NULL)</f>
        <v>0</v>
      </c>
      <c r="AR483" s="61" cm="1">
        <f t="array" aca="1" ref="AR483" ca="1">IF(INDIRECT(ADDRESS(3+$AM483,6,,,"var"))&lt;&gt;"Fe",INDIRECT(ADDRESS(3+$AM483,6,,,"var")),NULL)</f>
        <v>7.0000000000000007E-2</v>
      </c>
      <c r="AS483" s="61" t="str" cm="1">
        <f t="array" aca="1" ref="AS483" ca="1">IF(INDIRECT(ADDRESS(3+$AM483,7,,,"var"))&lt;&gt;"&lt;=&gt;",INDIRECT(ADDRESS(3+$AM483,7,,,"var")),NULL)</f>
        <v>&lt;</v>
      </c>
      <c r="AT483" s="61" cm="1">
        <f t="array" aca="1" ref="AT483" ca="1">IF(INDIRECT(ADDRESS(3+$AM483,8,,,"var"))&lt;&gt;"Cu",INDIRECT(ADDRESS(3+$AM483,8,,,"var")),NULL)</f>
        <v>0.01</v>
      </c>
      <c r="AU483" s="61" t="str" cm="1">
        <f t="array" aca="1" ref="AU483" ca="1">IF(INDIRECT(ADDRESS(3+$AM483,9,,,"var"))&lt;&gt;"&lt;=&gt;",INDIRECT(ADDRESS(3+$AM483,9,,,"var")),NULL)</f>
        <v>&lt;</v>
      </c>
      <c r="AV483" s="61" cm="1">
        <f t="array" aca="1" ref="AV483" ca="1">IF(INDIRECT(ADDRESS(3+$AM483,10,,,"var"))&lt;&gt;"Mn",INDIRECT(ADDRESS(3+$AM483,10,,,"var")),NULL)</f>
        <v>0.01</v>
      </c>
      <c r="AW483" s="61" cm="1">
        <f t="array" aca="1" ref="AW483" ca="1">IF(INDIRECT(ADDRESS(3+$AM483,11,,,"var"))&lt;&gt;"&lt;=&gt;",INDIRECT(ADDRESS(3+$AM483,11,,,"var")),NULL)</f>
        <v>0</v>
      </c>
      <c r="AX483" s="61" cm="1">
        <f t="array" aca="1" ref="AX483" ca="1">IF(INDIRECT(ADDRESS(3+$AM483,12,,,"var"))&lt;&gt;"Mg",INDIRECT(ADDRESS(3+$AM483,12,,,"var")),NULL)</f>
        <v>11.9</v>
      </c>
      <c r="AY483" s="61" cm="1">
        <f t="array" aca="1" ref="AY483" ca="1">IF(INDIRECT(ADDRESS(3+$AM483,13,,,"var"))&lt;&gt;"&lt;=&gt;",INDIRECT(ADDRESS(3+$AM483,13,,,"var")),NULL)</f>
        <v>0</v>
      </c>
      <c r="AZ483" s="61" cm="1">
        <f t="array" aca="1" ref="AZ483" ca="1">IF(INDIRECT(ADDRESS(3+$AM483,14,,,"var"))&lt;&gt;"Be",INDIRECT(ADDRESS(3+$AM483,14,,,"var")),NULL)</f>
        <v>1.4E-2</v>
      </c>
      <c r="BA483" s="61" t="str" cm="1">
        <f t="array" aca="1" ref="BA483" ca="1">IF(INDIRECT(ADDRESS(3+$AM483,15,,,"var"))&lt;&gt;"&lt;=&gt;",INDIRECT(ADDRESS(3+$AM483,15,,,"var")),NULL)</f>
        <v>&lt;</v>
      </c>
      <c r="BB483" s="61" cm="1">
        <f t="array" aca="1" ref="BB483" ca="1">IF(INDIRECT(ADDRESS(3+$AM483,16,,,"var"))&lt;&gt;"Zn",INDIRECT(ADDRESS(3+$AM483,16,,,"var")),NULL)</f>
        <v>0.01</v>
      </c>
      <c r="BC483" s="61" cm="1">
        <f t="array" aca="1" ref="BC483" ca="1">IF(INDIRECT(ADDRESS(3+$AM483,17,,,"var"))&lt;&gt;"&lt;=&gt;",INDIRECT(ADDRESS(3+$AM483,17,,,"var")),NULL)</f>
        <v>0</v>
      </c>
      <c r="BD483" s="61" cm="1">
        <f t="array" aca="1" ref="BD483" ca="1">IF(INDIRECT(ADDRESS(3+$AM483,18,,,"var"))&lt;&gt;"Ti",INDIRECT(ADDRESS(3+$AM483,18,,,"var")),NULL)</f>
        <v>0.08</v>
      </c>
      <c r="BE483" s="64" cm="1">
        <f t="array" aca="1" ref="BE483" ca="1">IF(INDIRECT(ADDRESS(3+$AM483,19,,,"var"))&lt;&gt;"D10",INDIRECT(ADDRESS(3+$AM483,19,,,"var")),NULL)</f>
        <v>27.4</v>
      </c>
      <c r="BF483" s="64" cm="1">
        <f t="array" aca="1" ref="BF483" ca="1">IF(INDIRECT(ADDRESS(3+$AM483,20,,,"var"))&lt;&gt;"D50",INDIRECT(ADDRESS(3+$AM483,20,,,"var")),NULL)</f>
        <v>44.5</v>
      </c>
      <c r="BG483" s="64" cm="1">
        <f t="array" aca="1" ref="BG483" ca="1">IF(INDIRECT(ADDRESS(3+$AM483,21,,,"var"))&lt;&gt;"D90",INDIRECT(ADDRESS(3+$AM483,21,,,"var")),NULL)</f>
        <v>72.2</v>
      </c>
      <c r="BH483" s="64" cm="1">
        <f t="array" aca="1" ref="BH483" ca="1">IF(INDIRECT(ADDRESS(3+$AM483,22,,,"var"))&lt;&gt;"Carney Funnel (s/50g)",INDIRECT(ADDRESS(3+$AM483,22,,,"var")),NULL)</f>
        <v>16</v>
      </c>
      <c r="BI483" s="64" cm="1">
        <f t="array" aca="1" ref="BI483" ca="1">IF(INDIRECT(ADDRESS(3+$AM483,23,,,"var"))&lt;&gt;"Schuttdichte",INDIRECT(ADDRESS(3+$AM483,23,,,"var")),NULL)</f>
        <v>1.24</v>
      </c>
      <c r="BJ483" s="64" cm="1">
        <f t="array" aca="1" ref="BJ483" ca="1">IF(INDIRECT(ADDRESS(3+$AM483,24,,,"var"))&lt;&gt;"Klopfdichte",INDIRECT(ADDRESS(3+$AM483,24,,,"var")),NULL)</f>
        <v>1.61</v>
      </c>
      <c r="BK483" s="81" t="s">
        <v>108</v>
      </c>
      <c r="BM483" s="81"/>
      <c r="BO483"/>
    </row>
    <row r="484" spans="1:67">
      <c r="A484" s="81">
        <v>1</v>
      </c>
      <c r="B484" s="81">
        <v>2</v>
      </c>
      <c r="C484" s="81" t="str">
        <f>var!Z$2</f>
        <v>EOS M 290</v>
      </c>
      <c r="D484" s="81" t="str">
        <f>var!AG$2</f>
        <v>EOS parameter dev.</v>
      </c>
      <c r="E484" s="81">
        <v>370</v>
      </c>
      <c r="F484" s="81">
        <v>1500</v>
      </c>
      <c r="G484" s="81">
        <v>50</v>
      </c>
      <c r="H484" s="81">
        <v>0.1</v>
      </c>
      <c r="I484" s="62">
        <v>100</v>
      </c>
      <c r="J484" s="81" t="str">
        <f>var!AD$2</f>
        <v>Density cube</v>
      </c>
      <c r="K484" s="81" t="str">
        <f>var!AE$2</f>
        <v>Pyramide</v>
      </c>
      <c r="L484" s="81"/>
      <c r="M484" s="81" t="str">
        <f>var!AF$2</f>
        <v>Stripes</v>
      </c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  <c r="AA484" s="81"/>
      <c r="AB484" s="81"/>
      <c r="AC484" s="81"/>
      <c r="AD484" s="81"/>
      <c r="AE484" s="81"/>
      <c r="AF484" s="81"/>
      <c r="AG484" s="81"/>
      <c r="AH484" s="81">
        <f t="shared" si="16"/>
        <v>27</v>
      </c>
      <c r="AI484" s="23">
        <f t="shared" si="17"/>
        <v>49.333333333333336</v>
      </c>
      <c r="AJ484" s="81"/>
      <c r="AK484" s="65">
        <v>99.18</v>
      </c>
      <c r="AL484" s="81" t="str" cm="1">
        <f t="array" aca="1" ref="AL484" ca="1">IF(INDIRECT(ADDRESS(3+AM484,2,,,"var"))&lt;&gt;"Name of powder",INDIRECT(ADDRESS(3+AM484,2,,,"var")),NULL)</f>
        <v>AlMgty90</v>
      </c>
      <c r="AM484" s="81">
        <v>12</v>
      </c>
      <c r="AN484" s="81">
        <v>0</v>
      </c>
      <c r="AO484" s="61" cm="1">
        <f t="array" aca="1" ref="AO484" ca="1">IF(INDIRECT(ADDRESS(3+$AM484,3,,,"var"))&lt;&gt;"&lt;=&gt;",INDIRECT(ADDRESS(3+$AM484,3,,,"var")),NULL)</f>
        <v>0</v>
      </c>
      <c r="AP484" s="61" cm="1">
        <f t="array" aca="1" ref="AP484" ca="1">IF(INDIRECT(ADDRESS(3+$AM484,4,,,"var"))&lt;&gt;"Si",INDIRECT(ADDRESS(3+$AM484,4,,,"var")),NULL)</f>
        <v>7.0000000000000007E-2</v>
      </c>
      <c r="AQ484" s="61" cm="1">
        <f t="array" aca="1" ref="AQ484" ca="1">IF(INDIRECT(ADDRESS(3+$AM484,5,,,"var"))&lt;&gt;"&lt;=&gt;",INDIRECT(ADDRESS(3+$AM484,5,,,"var")),NULL)</f>
        <v>0</v>
      </c>
      <c r="AR484" s="61" cm="1">
        <f t="array" aca="1" ref="AR484" ca="1">IF(INDIRECT(ADDRESS(3+$AM484,6,,,"var"))&lt;&gt;"Fe",INDIRECT(ADDRESS(3+$AM484,6,,,"var")),NULL)</f>
        <v>7.0000000000000007E-2</v>
      </c>
      <c r="AS484" s="61" t="str" cm="1">
        <f t="array" aca="1" ref="AS484" ca="1">IF(INDIRECT(ADDRESS(3+$AM484,7,,,"var"))&lt;&gt;"&lt;=&gt;",INDIRECT(ADDRESS(3+$AM484,7,,,"var")),NULL)</f>
        <v>&lt;</v>
      </c>
      <c r="AT484" s="61" cm="1">
        <f t="array" aca="1" ref="AT484" ca="1">IF(INDIRECT(ADDRESS(3+$AM484,8,,,"var"))&lt;&gt;"Cu",INDIRECT(ADDRESS(3+$AM484,8,,,"var")),NULL)</f>
        <v>0.01</v>
      </c>
      <c r="AU484" s="61" t="str" cm="1">
        <f t="array" aca="1" ref="AU484" ca="1">IF(INDIRECT(ADDRESS(3+$AM484,9,,,"var"))&lt;&gt;"&lt;=&gt;",INDIRECT(ADDRESS(3+$AM484,9,,,"var")),NULL)</f>
        <v>&lt;</v>
      </c>
      <c r="AV484" s="61" cm="1">
        <f t="array" aca="1" ref="AV484" ca="1">IF(INDIRECT(ADDRESS(3+$AM484,10,,,"var"))&lt;&gt;"Mn",INDIRECT(ADDRESS(3+$AM484,10,,,"var")),NULL)</f>
        <v>0.01</v>
      </c>
      <c r="AW484" s="61" cm="1">
        <f t="array" aca="1" ref="AW484" ca="1">IF(INDIRECT(ADDRESS(3+$AM484,11,,,"var"))&lt;&gt;"&lt;=&gt;",INDIRECT(ADDRESS(3+$AM484,11,,,"var")),NULL)</f>
        <v>0</v>
      </c>
      <c r="AX484" s="61" cm="1">
        <f t="array" aca="1" ref="AX484" ca="1">IF(INDIRECT(ADDRESS(3+$AM484,12,,,"var"))&lt;&gt;"Mg",INDIRECT(ADDRESS(3+$AM484,12,,,"var")),NULL)</f>
        <v>11.9</v>
      </c>
      <c r="AY484" s="61" cm="1">
        <f t="array" aca="1" ref="AY484" ca="1">IF(INDIRECT(ADDRESS(3+$AM484,13,,,"var"))&lt;&gt;"&lt;=&gt;",INDIRECT(ADDRESS(3+$AM484,13,,,"var")),NULL)</f>
        <v>0</v>
      </c>
      <c r="AZ484" s="61" cm="1">
        <f t="array" aca="1" ref="AZ484" ca="1">IF(INDIRECT(ADDRESS(3+$AM484,14,,,"var"))&lt;&gt;"Be",INDIRECT(ADDRESS(3+$AM484,14,,,"var")),NULL)</f>
        <v>1.4E-2</v>
      </c>
      <c r="BA484" s="61" t="str" cm="1">
        <f t="array" aca="1" ref="BA484" ca="1">IF(INDIRECT(ADDRESS(3+$AM484,15,,,"var"))&lt;&gt;"&lt;=&gt;",INDIRECT(ADDRESS(3+$AM484,15,,,"var")),NULL)</f>
        <v>&lt;</v>
      </c>
      <c r="BB484" s="61" cm="1">
        <f t="array" aca="1" ref="BB484" ca="1">IF(INDIRECT(ADDRESS(3+$AM484,16,,,"var"))&lt;&gt;"Zn",INDIRECT(ADDRESS(3+$AM484,16,,,"var")),NULL)</f>
        <v>0.01</v>
      </c>
      <c r="BC484" s="61" cm="1">
        <f t="array" aca="1" ref="BC484" ca="1">IF(INDIRECT(ADDRESS(3+$AM484,17,,,"var"))&lt;&gt;"&lt;=&gt;",INDIRECT(ADDRESS(3+$AM484,17,,,"var")),NULL)</f>
        <v>0</v>
      </c>
      <c r="BD484" s="61" cm="1">
        <f t="array" aca="1" ref="BD484" ca="1">IF(INDIRECT(ADDRESS(3+$AM484,18,,,"var"))&lt;&gt;"Ti",INDIRECT(ADDRESS(3+$AM484,18,,,"var")),NULL)</f>
        <v>0.08</v>
      </c>
      <c r="BE484" s="64" cm="1">
        <f t="array" aca="1" ref="BE484" ca="1">IF(INDIRECT(ADDRESS(3+$AM484,19,,,"var"))&lt;&gt;"D10",INDIRECT(ADDRESS(3+$AM484,19,,,"var")),NULL)</f>
        <v>27.4</v>
      </c>
      <c r="BF484" s="64" cm="1">
        <f t="array" aca="1" ref="BF484" ca="1">IF(INDIRECT(ADDRESS(3+$AM484,20,,,"var"))&lt;&gt;"D50",INDIRECT(ADDRESS(3+$AM484,20,,,"var")),NULL)</f>
        <v>44.5</v>
      </c>
      <c r="BG484" s="64" cm="1">
        <f t="array" aca="1" ref="BG484" ca="1">IF(INDIRECT(ADDRESS(3+$AM484,21,,,"var"))&lt;&gt;"D90",INDIRECT(ADDRESS(3+$AM484,21,,,"var")),NULL)</f>
        <v>72.2</v>
      </c>
      <c r="BH484" s="64" cm="1">
        <f t="array" aca="1" ref="BH484" ca="1">IF(INDIRECT(ADDRESS(3+$AM484,22,,,"var"))&lt;&gt;"Carney Funnel (s/50g)",INDIRECT(ADDRESS(3+$AM484,22,,,"var")),NULL)</f>
        <v>16</v>
      </c>
      <c r="BI484" s="64" cm="1">
        <f t="array" aca="1" ref="BI484" ca="1">IF(INDIRECT(ADDRESS(3+$AM484,23,,,"var"))&lt;&gt;"Schuttdichte",INDIRECT(ADDRESS(3+$AM484,23,,,"var")),NULL)</f>
        <v>1.24</v>
      </c>
      <c r="BJ484" s="64" cm="1">
        <f t="array" aca="1" ref="BJ484" ca="1">IF(INDIRECT(ADDRESS(3+$AM484,24,,,"var"))&lt;&gt;"Klopfdichte",INDIRECT(ADDRESS(3+$AM484,24,,,"var")),NULL)</f>
        <v>1.61</v>
      </c>
      <c r="BK484" s="81" t="s">
        <v>108</v>
      </c>
      <c r="BM484" s="81"/>
      <c r="BO484"/>
    </row>
    <row r="485" spans="1:67">
      <c r="A485" s="81">
        <v>1</v>
      </c>
      <c r="B485" s="81">
        <v>3</v>
      </c>
      <c r="C485" s="81" t="str">
        <f>var!Z$2</f>
        <v>EOS M 290</v>
      </c>
      <c r="D485" s="81" t="str">
        <f>var!AG$2</f>
        <v>EOS parameter dev.</v>
      </c>
      <c r="E485" s="81">
        <v>370</v>
      </c>
      <c r="F485" s="81">
        <v>1850</v>
      </c>
      <c r="G485" s="81">
        <v>50</v>
      </c>
      <c r="H485" s="81">
        <v>0.1</v>
      </c>
      <c r="I485" s="62">
        <v>100</v>
      </c>
      <c r="J485" s="81" t="str">
        <f>var!AD$2</f>
        <v>Density cube</v>
      </c>
      <c r="K485" s="81" t="str">
        <f>var!AE$2</f>
        <v>Pyramide</v>
      </c>
      <c r="L485" s="81"/>
      <c r="M485" s="81" t="str">
        <f>var!AF$2</f>
        <v>Stripes</v>
      </c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  <c r="AA485" s="81"/>
      <c r="AB485" s="81"/>
      <c r="AC485" s="81"/>
      <c r="AD485" s="81"/>
      <c r="AE485" s="81"/>
      <c r="AF485" s="81"/>
      <c r="AG485" s="81"/>
      <c r="AH485" s="81">
        <f t="shared" si="16"/>
        <v>33.300000000000004</v>
      </c>
      <c r="AI485" s="81">
        <f t="shared" si="17"/>
        <v>40</v>
      </c>
      <c r="AJ485" s="81"/>
      <c r="AK485" s="65">
        <v>99.076999999999998</v>
      </c>
      <c r="AL485" s="81" t="str" cm="1">
        <f t="array" aca="1" ref="AL485" ca="1">IF(INDIRECT(ADDRESS(3+AM485,2,,,"var"))&lt;&gt;"Name of powder",INDIRECT(ADDRESS(3+AM485,2,,,"var")),NULL)</f>
        <v>AlMgty90</v>
      </c>
      <c r="AM485" s="81">
        <v>12</v>
      </c>
      <c r="AN485" s="81">
        <v>0</v>
      </c>
      <c r="AO485" s="61" cm="1">
        <f t="array" aca="1" ref="AO485" ca="1">IF(INDIRECT(ADDRESS(3+$AM485,3,,,"var"))&lt;&gt;"&lt;=&gt;",INDIRECT(ADDRESS(3+$AM485,3,,,"var")),NULL)</f>
        <v>0</v>
      </c>
      <c r="AP485" s="61" cm="1">
        <f t="array" aca="1" ref="AP485" ca="1">IF(INDIRECT(ADDRESS(3+$AM485,4,,,"var"))&lt;&gt;"Si",INDIRECT(ADDRESS(3+$AM485,4,,,"var")),NULL)</f>
        <v>7.0000000000000007E-2</v>
      </c>
      <c r="AQ485" s="61" cm="1">
        <f t="array" aca="1" ref="AQ485" ca="1">IF(INDIRECT(ADDRESS(3+$AM485,5,,,"var"))&lt;&gt;"&lt;=&gt;",INDIRECT(ADDRESS(3+$AM485,5,,,"var")),NULL)</f>
        <v>0</v>
      </c>
      <c r="AR485" s="61" cm="1">
        <f t="array" aca="1" ref="AR485" ca="1">IF(INDIRECT(ADDRESS(3+$AM485,6,,,"var"))&lt;&gt;"Fe",INDIRECT(ADDRESS(3+$AM485,6,,,"var")),NULL)</f>
        <v>7.0000000000000007E-2</v>
      </c>
      <c r="AS485" s="61" t="str" cm="1">
        <f t="array" aca="1" ref="AS485" ca="1">IF(INDIRECT(ADDRESS(3+$AM485,7,,,"var"))&lt;&gt;"&lt;=&gt;",INDIRECT(ADDRESS(3+$AM485,7,,,"var")),NULL)</f>
        <v>&lt;</v>
      </c>
      <c r="AT485" s="61" cm="1">
        <f t="array" aca="1" ref="AT485" ca="1">IF(INDIRECT(ADDRESS(3+$AM485,8,,,"var"))&lt;&gt;"Cu",INDIRECT(ADDRESS(3+$AM485,8,,,"var")),NULL)</f>
        <v>0.01</v>
      </c>
      <c r="AU485" s="61" t="str" cm="1">
        <f t="array" aca="1" ref="AU485" ca="1">IF(INDIRECT(ADDRESS(3+$AM485,9,,,"var"))&lt;&gt;"&lt;=&gt;",INDIRECT(ADDRESS(3+$AM485,9,,,"var")),NULL)</f>
        <v>&lt;</v>
      </c>
      <c r="AV485" s="61" cm="1">
        <f t="array" aca="1" ref="AV485" ca="1">IF(INDIRECT(ADDRESS(3+$AM485,10,,,"var"))&lt;&gt;"Mn",INDIRECT(ADDRESS(3+$AM485,10,,,"var")),NULL)</f>
        <v>0.01</v>
      </c>
      <c r="AW485" s="61" cm="1">
        <f t="array" aca="1" ref="AW485" ca="1">IF(INDIRECT(ADDRESS(3+$AM485,11,,,"var"))&lt;&gt;"&lt;=&gt;",INDIRECT(ADDRESS(3+$AM485,11,,,"var")),NULL)</f>
        <v>0</v>
      </c>
      <c r="AX485" s="61" cm="1">
        <f t="array" aca="1" ref="AX485" ca="1">IF(INDIRECT(ADDRESS(3+$AM485,12,,,"var"))&lt;&gt;"Mg",INDIRECT(ADDRESS(3+$AM485,12,,,"var")),NULL)</f>
        <v>11.9</v>
      </c>
      <c r="AY485" s="61" cm="1">
        <f t="array" aca="1" ref="AY485" ca="1">IF(INDIRECT(ADDRESS(3+$AM485,13,,,"var"))&lt;&gt;"&lt;=&gt;",INDIRECT(ADDRESS(3+$AM485,13,,,"var")),NULL)</f>
        <v>0</v>
      </c>
      <c r="AZ485" s="61" cm="1">
        <f t="array" aca="1" ref="AZ485" ca="1">IF(INDIRECT(ADDRESS(3+$AM485,14,,,"var"))&lt;&gt;"Be",INDIRECT(ADDRESS(3+$AM485,14,,,"var")),NULL)</f>
        <v>1.4E-2</v>
      </c>
      <c r="BA485" s="61" t="str" cm="1">
        <f t="array" aca="1" ref="BA485" ca="1">IF(INDIRECT(ADDRESS(3+$AM485,15,,,"var"))&lt;&gt;"&lt;=&gt;",INDIRECT(ADDRESS(3+$AM485,15,,,"var")),NULL)</f>
        <v>&lt;</v>
      </c>
      <c r="BB485" s="61" cm="1">
        <f t="array" aca="1" ref="BB485" ca="1">IF(INDIRECT(ADDRESS(3+$AM485,16,,,"var"))&lt;&gt;"Zn",INDIRECT(ADDRESS(3+$AM485,16,,,"var")),NULL)</f>
        <v>0.01</v>
      </c>
      <c r="BC485" s="61" cm="1">
        <f t="array" aca="1" ref="BC485" ca="1">IF(INDIRECT(ADDRESS(3+$AM485,17,,,"var"))&lt;&gt;"&lt;=&gt;",INDIRECT(ADDRESS(3+$AM485,17,,,"var")),NULL)</f>
        <v>0</v>
      </c>
      <c r="BD485" s="61" cm="1">
        <f t="array" aca="1" ref="BD485" ca="1">IF(INDIRECT(ADDRESS(3+$AM485,18,,,"var"))&lt;&gt;"Ti",INDIRECT(ADDRESS(3+$AM485,18,,,"var")),NULL)</f>
        <v>0.08</v>
      </c>
      <c r="BE485" s="64" cm="1">
        <f t="array" aca="1" ref="BE485" ca="1">IF(INDIRECT(ADDRESS(3+$AM485,19,,,"var"))&lt;&gt;"D10",INDIRECT(ADDRESS(3+$AM485,19,,,"var")),NULL)</f>
        <v>27.4</v>
      </c>
      <c r="BF485" s="64" cm="1">
        <f t="array" aca="1" ref="BF485" ca="1">IF(INDIRECT(ADDRESS(3+$AM485,20,,,"var"))&lt;&gt;"D50",INDIRECT(ADDRESS(3+$AM485,20,,,"var")),NULL)</f>
        <v>44.5</v>
      </c>
      <c r="BG485" s="64" cm="1">
        <f t="array" aca="1" ref="BG485" ca="1">IF(INDIRECT(ADDRESS(3+$AM485,21,,,"var"))&lt;&gt;"D90",INDIRECT(ADDRESS(3+$AM485,21,,,"var")),NULL)</f>
        <v>72.2</v>
      </c>
      <c r="BH485" s="64" cm="1">
        <f t="array" aca="1" ref="BH485" ca="1">IF(INDIRECT(ADDRESS(3+$AM485,22,,,"var"))&lt;&gt;"Carney Funnel (s/50g)",INDIRECT(ADDRESS(3+$AM485,22,,,"var")),NULL)</f>
        <v>16</v>
      </c>
      <c r="BI485" s="64" cm="1">
        <f t="array" aca="1" ref="BI485" ca="1">IF(INDIRECT(ADDRESS(3+$AM485,23,,,"var"))&lt;&gt;"Schuttdichte",INDIRECT(ADDRESS(3+$AM485,23,,,"var")),NULL)</f>
        <v>1.24</v>
      </c>
      <c r="BJ485" s="64" cm="1">
        <f t="array" aca="1" ref="BJ485" ca="1">IF(INDIRECT(ADDRESS(3+$AM485,24,,,"var"))&lt;&gt;"Klopfdichte",INDIRECT(ADDRESS(3+$AM485,24,,,"var")),NULL)</f>
        <v>1.61</v>
      </c>
      <c r="BK485" s="81" t="s">
        <v>108</v>
      </c>
      <c r="BM485" s="81"/>
      <c r="BO485"/>
    </row>
    <row r="486" spans="1:67">
      <c r="A486" s="81">
        <v>1</v>
      </c>
      <c r="B486" s="81">
        <v>4</v>
      </c>
      <c r="C486" s="81" t="str">
        <f>var!Z$2</f>
        <v>EOS M 290</v>
      </c>
      <c r="D486" s="81" t="str">
        <f>var!AG$2</f>
        <v>EOS parameter dev.</v>
      </c>
      <c r="E486" s="81">
        <v>370</v>
      </c>
      <c r="F486" s="81">
        <v>2175</v>
      </c>
      <c r="G486" s="81">
        <v>50</v>
      </c>
      <c r="H486" s="81">
        <v>0.1</v>
      </c>
      <c r="I486" s="62">
        <v>100</v>
      </c>
      <c r="J486" s="81" t="str">
        <f>var!AD$2</f>
        <v>Density cube</v>
      </c>
      <c r="K486" s="81" t="str">
        <f>var!AE$2</f>
        <v>Pyramide</v>
      </c>
      <c r="L486" s="81"/>
      <c r="M486" s="81" t="str">
        <f>var!AF$2</f>
        <v>Stripes</v>
      </c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  <c r="AA486" s="81"/>
      <c r="AB486" s="81"/>
      <c r="AC486" s="81"/>
      <c r="AD486" s="81"/>
      <c r="AE486" s="81"/>
      <c r="AF486" s="81"/>
      <c r="AG486" s="81"/>
      <c r="AH486" s="81">
        <f t="shared" si="16"/>
        <v>39.15</v>
      </c>
      <c r="AI486" s="81">
        <f t="shared" si="17"/>
        <v>34.022988505747129</v>
      </c>
      <c r="AJ486" s="81"/>
      <c r="AK486" s="65">
        <v>99.456999999999994</v>
      </c>
      <c r="AL486" s="81" t="str" cm="1">
        <f t="array" aca="1" ref="AL486" ca="1">IF(INDIRECT(ADDRESS(3+AM486,2,,,"var"))&lt;&gt;"Name of powder",INDIRECT(ADDRESS(3+AM486,2,,,"var")),NULL)</f>
        <v>AlMgty90</v>
      </c>
      <c r="AM486" s="81">
        <v>12</v>
      </c>
      <c r="AN486" s="81">
        <v>0</v>
      </c>
      <c r="AO486" s="61" cm="1">
        <f t="array" aca="1" ref="AO486" ca="1">IF(INDIRECT(ADDRESS(3+$AM486,3,,,"var"))&lt;&gt;"&lt;=&gt;",INDIRECT(ADDRESS(3+$AM486,3,,,"var")),NULL)</f>
        <v>0</v>
      </c>
      <c r="AP486" s="61" cm="1">
        <f t="array" aca="1" ref="AP486" ca="1">IF(INDIRECT(ADDRESS(3+$AM486,4,,,"var"))&lt;&gt;"Si",INDIRECT(ADDRESS(3+$AM486,4,,,"var")),NULL)</f>
        <v>7.0000000000000007E-2</v>
      </c>
      <c r="AQ486" s="61" cm="1">
        <f t="array" aca="1" ref="AQ486" ca="1">IF(INDIRECT(ADDRESS(3+$AM486,5,,,"var"))&lt;&gt;"&lt;=&gt;",INDIRECT(ADDRESS(3+$AM486,5,,,"var")),NULL)</f>
        <v>0</v>
      </c>
      <c r="AR486" s="61" cm="1">
        <f t="array" aca="1" ref="AR486" ca="1">IF(INDIRECT(ADDRESS(3+$AM486,6,,,"var"))&lt;&gt;"Fe",INDIRECT(ADDRESS(3+$AM486,6,,,"var")),NULL)</f>
        <v>7.0000000000000007E-2</v>
      </c>
      <c r="AS486" s="61" t="str" cm="1">
        <f t="array" aca="1" ref="AS486" ca="1">IF(INDIRECT(ADDRESS(3+$AM486,7,,,"var"))&lt;&gt;"&lt;=&gt;",INDIRECT(ADDRESS(3+$AM486,7,,,"var")),NULL)</f>
        <v>&lt;</v>
      </c>
      <c r="AT486" s="61" cm="1">
        <f t="array" aca="1" ref="AT486" ca="1">IF(INDIRECT(ADDRESS(3+$AM486,8,,,"var"))&lt;&gt;"Cu",INDIRECT(ADDRESS(3+$AM486,8,,,"var")),NULL)</f>
        <v>0.01</v>
      </c>
      <c r="AU486" s="61" t="str" cm="1">
        <f t="array" aca="1" ref="AU486" ca="1">IF(INDIRECT(ADDRESS(3+$AM486,9,,,"var"))&lt;&gt;"&lt;=&gt;",INDIRECT(ADDRESS(3+$AM486,9,,,"var")),NULL)</f>
        <v>&lt;</v>
      </c>
      <c r="AV486" s="61" cm="1">
        <f t="array" aca="1" ref="AV486" ca="1">IF(INDIRECT(ADDRESS(3+$AM486,10,,,"var"))&lt;&gt;"Mn",INDIRECT(ADDRESS(3+$AM486,10,,,"var")),NULL)</f>
        <v>0.01</v>
      </c>
      <c r="AW486" s="61" cm="1">
        <f t="array" aca="1" ref="AW486" ca="1">IF(INDIRECT(ADDRESS(3+$AM486,11,,,"var"))&lt;&gt;"&lt;=&gt;",INDIRECT(ADDRESS(3+$AM486,11,,,"var")),NULL)</f>
        <v>0</v>
      </c>
      <c r="AX486" s="61" cm="1">
        <f t="array" aca="1" ref="AX486" ca="1">IF(INDIRECT(ADDRESS(3+$AM486,12,,,"var"))&lt;&gt;"Mg",INDIRECT(ADDRESS(3+$AM486,12,,,"var")),NULL)</f>
        <v>11.9</v>
      </c>
      <c r="AY486" s="61" cm="1">
        <f t="array" aca="1" ref="AY486" ca="1">IF(INDIRECT(ADDRESS(3+$AM486,13,,,"var"))&lt;&gt;"&lt;=&gt;",INDIRECT(ADDRESS(3+$AM486,13,,,"var")),NULL)</f>
        <v>0</v>
      </c>
      <c r="AZ486" s="61" cm="1">
        <f t="array" aca="1" ref="AZ486" ca="1">IF(INDIRECT(ADDRESS(3+$AM486,14,,,"var"))&lt;&gt;"Be",INDIRECT(ADDRESS(3+$AM486,14,,,"var")),NULL)</f>
        <v>1.4E-2</v>
      </c>
      <c r="BA486" s="61" t="str" cm="1">
        <f t="array" aca="1" ref="BA486" ca="1">IF(INDIRECT(ADDRESS(3+$AM486,15,,,"var"))&lt;&gt;"&lt;=&gt;",INDIRECT(ADDRESS(3+$AM486,15,,,"var")),NULL)</f>
        <v>&lt;</v>
      </c>
      <c r="BB486" s="61" cm="1">
        <f t="array" aca="1" ref="BB486" ca="1">IF(INDIRECT(ADDRESS(3+$AM486,16,,,"var"))&lt;&gt;"Zn",INDIRECT(ADDRESS(3+$AM486,16,,,"var")),NULL)</f>
        <v>0.01</v>
      </c>
      <c r="BC486" s="61" cm="1">
        <f t="array" aca="1" ref="BC486" ca="1">IF(INDIRECT(ADDRESS(3+$AM486,17,,,"var"))&lt;&gt;"&lt;=&gt;",INDIRECT(ADDRESS(3+$AM486,17,,,"var")),NULL)</f>
        <v>0</v>
      </c>
      <c r="BD486" s="61" cm="1">
        <f t="array" aca="1" ref="BD486" ca="1">IF(INDIRECT(ADDRESS(3+$AM486,18,,,"var"))&lt;&gt;"Ti",INDIRECT(ADDRESS(3+$AM486,18,,,"var")),NULL)</f>
        <v>0.08</v>
      </c>
      <c r="BE486" s="64" cm="1">
        <f t="array" aca="1" ref="BE486" ca="1">IF(INDIRECT(ADDRESS(3+$AM486,19,,,"var"))&lt;&gt;"D10",INDIRECT(ADDRESS(3+$AM486,19,,,"var")),NULL)</f>
        <v>27.4</v>
      </c>
      <c r="BF486" s="64" cm="1">
        <f t="array" aca="1" ref="BF486" ca="1">IF(INDIRECT(ADDRESS(3+$AM486,20,,,"var"))&lt;&gt;"D50",INDIRECT(ADDRESS(3+$AM486,20,,,"var")),NULL)</f>
        <v>44.5</v>
      </c>
      <c r="BG486" s="64" cm="1">
        <f t="array" aca="1" ref="BG486" ca="1">IF(INDIRECT(ADDRESS(3+$AM486,21,,,"var"))&lt;&gt;"D90",INDIRECT(ADDRESS(3+$AM486,21,,,"var")),NULL)</f>
        <v>72.2</v>
      </c>
      <c r="BH486" s="64" cm="1">
        <f t="array" aca="1" ref="BH486" ca="1">IF(INDIRECT(ADDRESS(3+$AM486,22,,,"var"))&lt;&gt;"Carney Funnel (s/50g)",INDIRECT(ADDRESS(3+$AM486,22,,,"var")),NULL)</f>
        <v>16</v>
      </c>
      <c r="BI486" s="64" cm="1">
        <f t="array" aca="1" ref="BI486" ca="1">IF(INDIRECT(ADDRESS(3+$AM486,23,,,"var"))&lt;&gt;"Schuttdichte",INDIRECT(ADDRESS(3+$AM486,23,,,"var")),NULL)</f>
        <v>1.24</v>
      </c>
      <c r="BJ486" s="64" cm="1">
        <f t="array" aca="1" ref="BJ486" ca="1">IF(INDIRECT(ADDRESS(3+$AM486,24,,,"var"))&lt;&gt;"Klopfdichte",INDIRECT(ADDRESS(3+$AM486,24,,,"var")),NULL)</f>
        <v>1.61</v>
      </c>
      <c r="BK486" s="81" t="s">
        <v>108</v>
      </c>
      <c r="BM486" s="65"/>
      <c r="BO486"/>
    </row>
    <row r="487" spans="1:67">
      <c r="A487" s="81">
        <v>1</v>
      </c>
      <c r="B487" s="81">
        <v>5</v>
      </c>
      <c r="C487" s="81" t="str">
        <f>var!Z$2</f>
        <v>EOS M 290</v>
      </c>
      <c r="D487" s="66" t="str">
        <f>var!AG$2</f>
        <v>EOS parameter dev.</v>
      </c>
      <c r="E487" s="81">
        <v>370</v>
      </c>
      <c r="F487" s="81">
        <v>2500</v>
      </c>
      <c r="G487" s="81">
        <v>50</v>
      </c>
      <c r="H487" s="81">
        <v>0.1</v>
      </c>
      <c r="I487" s="62">
        <v>100</v>
      </c>
      <c r="J487" s="81" t="str">
        <f>var!AD$2</f>
        <v>Density cube</v>
      </c>
      <c r="K487" s="81" t="str">
        <f>var!AE$2</f>
        <v>Pyramide</v>
      </c>
      <c r="L487" s="81"/>
      <c r="M487" s="81" t="str">
        <f>var!AF$2</f>
        <v>Stripes</v>
      </c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  <c r="AA487" s="81"/>
      <c r="AB487" s="81"/>
      <c r="AC487" s="81"/>
      <c r="AD487" s="81"/>
      <c r="AE487" s="81"/>
      <c r="AF487" s="81"/>
      <c r="AG487" s="81"/>
      <c r="AH487" s="81">
        <f t="shared" si="16"/>
        <v>45</v>
      </c>
      <c r="AI487" s="23">
        <f t="shared" si="17"/>
        <v>29.6</v>
      </c>
      <c r="AJ487" s="81"/>
      <c r="AK487" s="65">
        <v>98.466999999999999</v>
      </c>
      <c r="AL487" s="81" t="str" cm="1">
        <f t="array" aca="1" ref="AL487" ca="1">IF(INDIRECT(ADDRESS(3+AM487,2,,,"var"))&lt;&gt;"Name of powder",INDIRECT(ADDRESS(3+AM487,2,,,"var")),NULL)</f>
        <v>AlMgty90</v>
      </c>
      <c r="AM487" s="81">
        <v>12</v>
      </c>
      <c r="AN487" s="81">
        <v>0</v>
      </c>
      <c r="AO487" s="61" cm="1">
        <f t="array" aca="1" ref="AO487" ca="1">IF(INDIRECT(ADDRESS(3+$AM487,3,,,"var"))&lt;&gt;"&lt;=&gt;",INDIRECT(ADDRESS(3+$AM487,3,,,"var")),NULL)</f>
        <v>0</v>
      </c>
      <c r="AP487" s="61" cm="1">
        <f t="array" aca="1" ref="AP487" ca="1">IF(INDIRECT(ADDRESS(3+$AM487,4,,,"var"))&lt;&gt;"Si",INDIRECT(ADDRESS(3+$AM487,4,,,"var")),NULL)</f>
        <v>7.0000000000000007E-2</v>
      </c>
      <c r="AQ487" s="61" cm="1">
        <f t="array" aca="1" ref="AQ487" ca="1">IF(INDIRECT(ADDRESS(3+$AM487,5,,,"var"))&lt;&gt;"&lt;=&gt;",INDIRECT(ADDRESS(3+$AM487,5,,,"var")),NULL)</f>
        <v>0</v>
      </c>
      <c r="AR487" s="61" cm="1">
        <f t="array" aca="1" ref="AR487" ca="1">IF(INDIRECT(ADDRESS(3+$AM487,6,,,"var"))&lt;&gt;"Fe",INDIRECT(ADDRESS(3+$AM487,6,,,"var")),NULL)</f>
        <v>7.0000000000000007E-2</v>
      </c>
      <c r="AS487" s="61" t="str" cm="1">
        <f t="array" aca="1" ref="AS487" ca="1">IF(INDIRECT(ADDRESS(3+$AM487,7,,,"var"))&lt;&gt;"&lt;=&gt;",INDIRECT(ADDRESS(3+$AM487,7,,,"var")),NULL)</f>
        <v>&lt;</v>
      </c>
      <c r="AT487" s="61" cm="1">
        <f t="array" aca="1" ref="AT487" ca="1">IF(INDIRECT(ADDRESS(3+$AM487,8,,,"var"))&lt;&gt;"Cu",INDIRECT(ADDRESS(3+$AM487,8,,,"var")),NULL)</f>
        <v>0.01</v>
      </c>
      <c r="AU487" s="61" t="str" cm="1">
        <f t="array" aca="1" ref="AU487" ca="1">IF(INDIRECT(ADDRESS(3+$AM487,9,,,"var"))&lt;&gt;"&lt;=&gt;",INDIRECT(ADDRESS(3+$AM487,9,,,"var")),NULL)</f>
        <v>&lt;</v>
      </c>
      <c r="AV487" s="61" cm="1">
        <f t="array" aca="1" ref="AV487" ca="1">IF(INDIRECT(ADDRESS(3+$AM487,10,,,"var"))&lt;&gt;"Mn",INDIRECT(ADDRESS(3+$AM487,10,,,"var")),NULL)</f>
        <v>0.01</v>
      </c>
      <c r="AW487" s="61" cm="1">
        <f t="array" aca="1" ref="AW487" ca="1">IF(INDIRECT(ADDRESS(3+$AM487,11,,,"var"))&lt;&gt;"&lt;=&gt;",INDIRECT(ADDRESS(3+$AM487,11,,,"var")),NULL)</f>
        <v>0</v>
      </c>
      <c r="AX487" s="61" cm="1">
        <f t="array" aca="1" ref="AX487" ca="1">IF(INDIRECT(ADDRESS(3+$AM487,12,,,"var"))&lt;&gt;"Mg",INDIRECT(ADDRESS(3+$AM487,12,,,"var")),NULL)</f>
        <v>11.9</v>
      </c>
      <c r="AY487" s="61" cm="1">
        <f t="array" aca="1" ref="AY487" ca="1">IF(INDIRECT(ADDRESS(3+$AM487,13,,,"var"))&lt;&gt;"&lt;=&gt;",INDIRECT(ADDRESS(3+$AM487,13,,,"var")),NULL)</f>
        <v>0</v>
      </c>
      <c r="AZ487" s="61" cm="1">
        <f t="array" aca="1" ref="AZ487" ca="1">IF(INDIRECT(ADDRESS(3+$AM487,14,,,"var"))&lt;&gt;"Be",INDIRECT(ADDRESS(3+$AM487,14,,,"var")),NULL)</f>
        <v>1.4E-2</v>
      </c>
      <c r="BA487" s="61" t="str" cm="1">
        <f t="array" aca="1" ref="BA487" ca="1">IF(INDIRECT(ADDRESS(3+$AM487,15,,,"var"))&lt;&gt;"&lt;=&gt;",INDIRECT(ADDRESS(3+$AM487,15,,,"var")),NULL)</f>
        <v>&lt;</v>
      </c>
      <c r="BB487" s="61" cm="1">
        <f t="array" aca="1" ref="BB487" ca="1">IF(INDIRECT(ADDRESS(3+$AM487,16,,,"var"))&lt;&gt;"Zn",INDIRECT(ADDRESS(3+$AM487,16,,,"var")),NULL)</f>
        <v>0.01</v>
      </c>
      <c r="BC487" s="61" cm="1">
        <f t="array" aca="1" ref="BC487" ca="1">IF(INDIRECT(ADDRESS(3+$AM487,17,,,"var"))&lt;&gt;"&lt;=&gt;",INDIRECT(ADDRESS(3+$AM487,17,,,"var")),NULL)</f>
        <v>0</v>
      </c>
      <c r="BD487" s="61" cm="1">
        <f t="array" aca="1" ref="BD487" ca="1">IF(INDIRECT(ADDRESS(3+$AM487,18,,,"var"))&lt;&gt;"Ti",INDIRECT(ADDRESS(3+$AM487,18,,,"var")),NULL)</f>
        <v>0.08</v>
      </c>
      <c r="BE487" s="64" cm="1">
        <f t="array" aca="1" ref="BE487" ca="1">IF(INDIRECT(ADDRESS(3+$AM487,19,,,"var"))&lt;&gt;"D10",INDIRECT(ADDRESS(3+$AM487,19,,,"var")),NULL)</f>
        <v>27.4</v>
      </c>
      <c r="BF487" s="64" cm="1">
        <f t="array" aca="1" ref="BF487" ca="1">IF(INDIRECT(ADDRESS(3+$AM487,20,,,"var"))&lt;&gt;"D50",INDIRECT(ADDRESS(3+$AM487,20,,,"var")),NULL)</f>
        <v>44.5</v>
      </c>
      <c r="BG487" s="64" cm="1">
        <f t="array" aca="1" ref="BG487" ca="1">IF(INDIRECT(ADDRESS(3+$AM487,21,,,"var"))&lt;&gt;"D90",INDIRECT(ADDRESS(3+$AM487,21,,,"var")),NULL)</f>
        <v>72.2</v>
      </c>
      <c r="BH487" s="64" cm="1">
        <f t="array" aca="1" ref="BH487" ca="1">IF(INDIRECT(ADDRESS(3+$AM487,22,,,"var"))&lt;&gt;"Carney Funnel (s/50g)",INDIRECT(ADDRESS(3+$AM487,22,,,"var")),NULL)</f>
        <v>16</v>
      </c>
      <c r="BI487" s="64" cm="1">
        <f t="array" aca="1" ref="BI487" ca="1">IF(INDIRECT(ADDRESS(3+$AM487,23,,,"var"))&lt;&gt;"Schuttdichte",INDIRECT(ADDRESS(3+$AM487,23,,,"var")),NULL)</f>
        <v>1.24</v>
      </c>
      <c r="BJ487" s="64" cm="1">
        <f t="array" aca="1" ref="BJ487" ca="1">IF(INDIRECT(ADDRESS(3+$AM487,24,,,"var"))&lt;&gt;"Klopfdichte",INDIRECT(ADDRESS(3+$AM487,24,,,"var")),NULL)</f>
        <v>1.61</v>
      </c>
      <c r="BK487" s="81" t="s">
        <v>108</v>
      </c>
      <c r="BM487" s="65"/>
      <c r="BO487"/>
    </row>
    <row r="488" spans="1:67">
      <c r="A488" s="81">
        <v>2</v>
      </c>
      <c r="B488" s="81">
        <v>1</v>
      </c>
      <c r="C488" s="81" t="str">
        <f>var!Z$2</f>
        <v>EOS M 290</v>
      </c>
      <c r="D488" s="81" t="str">
        <f>var!AG$2</f>
        <v>EOS parameter dev.</v>
      </c>
      <c r="E488" s="81">
        <v>370</v>
      </c>
      <c r="F488" s="81">
        <v>725</v>
      </c>
      <c r="G488" s="81">
        <v>50</v>
      </c>
      <c r="H488" s="81">
        <v>0.16</v>
      </c>
      <c r="I488" s="62">
        <v>100</v>
      </c>
      <c r="J488" s="81" t="str">
        <f>var!AD$2</f>
        <v>Density cube</v>
      </c>
      <c r="K488" s="81" t="str">
        <f>var!AE$2</f>
        <v>Pyramide</v>
      </c>
      <c r="L488" s="81"/>
      <c r="M488" s="81" t="str">
        <f>var!AF$2</f>
        <v>Stripes</v>
      </c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  <c r="AA488" s="81"/>
      <c r="AB488" s="81"/>
      <c r="AC488" s="81"/>
      <c r="AD488" s="81"/>
      <c r="AE488" s="81"/>
      <c r="AF488" s="81"/>
      <c r="AG488" s="81"/>
      <c r="AH488" s="81">
        <f t="shared" si="16"/>
        <v>20.88</v>
      </c>
      <c r="AI488" s="81">
        <f t="shared" si="17"/>
        <v>63.793103448275865</v>
      </c>
      <c r="AJ488" s="81"/>
      <c r="AK488" s="81">
        <v>99.481999999999999</v>
      </c>
      <c r="AL488" s="81" t="str" cm="1">
        <f t="array" aca="1" ref="AL488" ca="1">IF(INDIRECT(ADDRESS(3+AM488,2,,,"var"))&lt;&gt;"Name of powder",INDIRECT(ADDRESS(3+AM488,2,,,"var")),NULL)</f>
        <v>AlMgty90</v>
      </c>
      <c r="AM488" s="81">
        <v>12</v>
      </c>
      <c r="AN488" s="81">
        <v>0</v>
      </c>
      <c r="AO488" s="61" cm="1">
        <f t="array" aca="1" ref="AO488" ca="1">IF(INDIRECT(ADDRESS(3+$AM488,3,,,"var"))&lt;&gt;"&lt;=&gt;",INDIRECT(ADDRESS(3+$AM488,3,,,"var")),NULL)</f>
        <v>0</v>
      </c>
      <c r="AP488" s="61" cm="1">
        <f t="array" aca="1" ref="AP488" ca="1">IF(INDIRECT(ADDRESS(3+$AM488,4,,,"var"))&lt;&gt;"Si",INDIRECT(ADDRESS(3+$AM488,4,,,"var")),NULL)</f>
        <v>7.0000000000000007E-2</v>
      </c>
      <c r="AQ488" s="61" cm="1">
        <f t="array" aca="1" ref="AQ488" ca="1">IF(INDIRECT(ADDRESS(3+$AM488,5,,,"var"))&lt;&gt;"&lt;=&gt;",INDIRECT(ADDRESS(3+$AM488,5,,,"var")),NULL)</f>
        <v>0</v>
      </c>
      <c r="AR488" s="61" cm="1">
        <f t="array" aca="1" ref="AR488" ca="1">IF(INDIRECT(ADDRESS(3+$AM488,6,,,"var"))&lt;&gt;"Fe",INDIRECT(ADDRESS(3+$AM488,6,,,"var")),NULL)</f>
        <v>7.0000000000000007E-2</v>
      </c>
      <c r="AS488" s="61" t="str" cm="1">
        <f t="array" aca="1" ref="AS488" ca="1">IF(INDIRECT(ADDRESS(3+$AM488,7,,,"var"))&lt;&gt;"&lt;=&gt;",INDIRECT(ADDRESS(3+$AM488,7,,,"var")),NULL)</f>
        <v>&lt;</v>
      </c>
      <c r="AT488" s="61" cm="1">
        <f t="array" aca="1" ref="AT488" ca="1">IF(INDIRECT(ADDRESS(3+$AM488,8,,,"var"))&lt;&gt;"Cu",INDIRECT(ADDRESS(3+$AM488,8,,,"var")),NULL)</f>
        <v>0.01</v>
      </c>
      <c r="AU488" s="61" t="str" cm="1">
        <f t="array" aca="1" ref="AU488" ca="1">IF(INDIRECT(ADDRESS(3+$AM488,9,,,"var"))&lt;&gt;"&lt;=&gt;",INDIRECT(ADDRESS(3+$AM488,9,,,"var")),NULL)</f>
        <v>&lt;</v>
      </c>
      <c r="AV488" s="61" cm="1">
        <f t="array" aca="1" ref="AV488" ca="1">IF(INDIRECT(ADDRESS(3+$AM488,10,,,"var"))&lt;&gt;"Mn",INDIRECT(ADDRESS(3+$AM488,10,,,"var")),NULL)</f>
        <v>0.01</v>
      </c>
      <c r="AW488" s="61" cm="1">
        <f t="array" aca="1" ref="AW488" ca="1">IF(INDIRECT(ADDRESS(3+$AM488,11,,,"var"))&lt;&gt;"&lt;=&gt;",INDIRECT(ADDRESS(3+$AM488,11,,,"var")),NULL)</f>
        <v>0</v>
      </c>
      <c r="AX488" s="61" cm="1">
        <f t="array" aca="1" ref="AX488" ca="1">IF(INDIRECT(ADDRESS(3+$AM488,12,,,"var"))&lt;&gt;"Mg",INDIRECT(ADDRESS(3+$AM488,12,,,"var")),NULL)</f>
        <v>11.9</v>
      </c>
      <c r="AY488" s="61" cm="1">
        <f t="array" aca="1" ref="AY488" ca="1">IF(INDIRECT(ADDRESS(3+$AM488,13,,,"var"))&lt;&gt;"&lt;=&gt;",INDIRECT(ADDRESS(3+$AM488,13,,,"var")),NULL)</f>
        <v>0</v>
      </c>
      <c r="AZ488" s="61" cm="1">
        <f t="array" aca="1" ref="AZ488" ca="1">IF(INDIRECT(ADDRESS(3+$AM488,14,,,"var"))&lt;&gt;"Be",INDIRECT(ADDRESS(3+$AM488,14,,,"var")),NULL)</f>
        <v>1.4E-2</v>
      </c>
      <c r="BA488" s="61" t="str" cm="1">
        <f t="array" aca="1" ref="BA488" ca="1">IF(INDIRECT(ADDRESS(3+$AM488,15,,,"var"))&lt;&gt;"&lt;=&gt;",INDIRECT(ADDRESS(3+$AM488,15,,,"var")),NULL)</f>
        <v>&lt;</v>
      </c>
      <c r="BB488" s="61" cm="1">
        <f t="array" aca="1" ref="BB488" ca="1">IF(INDIRECT(ADDRESS(3+$AM488,16,,,"var"))&lt;&gt;"Zn",INDIRECT(ADDRESS(3+$AM488,16,,,"var")),NULL)</f>
        <v>0.01</v>
      </c>
      <c r="BC488" s="61" cm="1">
        <f t="array" aca="1" ref="BC488" ca="1">IF(INDIRECT(ADDRESS(3+$AM488,17,,,"var"))&lt;&gt;"&lt;=&gt;",INDIRECT(ADDRESS(3+$AM488,17,,,"var")),NULL)</f>
        <v>0</v>
      </c>
      <c r="BD488" s="61" cm="1">
        <f t="array" aca="1" ref="BD488" ca="1">IF(INDIRECT(ADDRESS(3+$AM488,18,,,"var"))&lt;&gt;"Ti",INDIRECT(ADDRESS(3+$AM488,18,,,"var")),NULL)</f>
        <v>0.08</v>
      </c>
      <c r="BE488" s="64" cm="1">
        <f t="array" aca="1" ref="BE488" ca="1">IF(INDIRECT(ADDRESS(3+$AM488,19,,,"var"))&lt;&gt;"D10",INDIRECT(ADDRESS(3+$AM488,19,,,"var")),NULL)</f>
        <v>27.4</v>
      </c>
      <c r="BF488" s="64" cm="1">
        <f t="array" aca="1" ref="BF488" ca="1">IF(INDIRECT(ADDRESS(3+$AM488,20,,,"var"))&lt;&gt;"D50",INDIRECT(ADDRESS(3+$AM488,20,,,"var")),NULL)</f>
        <v>44.5</v>
      </c>
      <c r="BG488" s="64" cm="1">
        <f t="array" aca="1" ref="BG488" ca="1">IF(INDIRECT(ADDRESS(3+$AM488,21,,,"var"))&lt;&gt;"D90",INDIRECT(ADDRESS(3+$AM488,21,,,"var")),NULL)</f>
        <v>72.2</v>
      </c>
      <c r="BH488" s="64" cm="1">
        <f t="array" aca="1" ref="BH488" ca="1">IF(INDIRECT(ADDRESS(3+$AM488,22,,,"var"))&lt;&gt;"Carney Funnel (s/50g)",INDIRECT(ADDRESS(3+$AM488,22,,,"var")),NULL)</f>
        <v>16</v>
      </c>
      <c r="BI488" s="64" cm="1">
        <f t="array" aca="1" ref="BI488" ca="1">IF(INDIRECT(ADDRESS(3+$AM488,23,,,"var"))&lt;&gt;"Schuttdichte",INDIRECT(ADDRESS(3+$AM488,23,,,"var")),NULL)</f>
        <v>1.24</v>
      </c>
      <c r="BJ488" s="64" cm="1">
        <f t="array" aca="1" ref="BJ488" ca="1">IF(INDIRECT(ADDRESS(3+$AM488,24,,,"var"))&lt;&gt;"Klopfdichte",INDIRECT(ADDRESS(3+$AM488,24,,,"var")),NULL)</f>
        <v>1.61</v>
      </c>
      <c r="BK488" s="81" t="s">
        <v>108</v>
      </c>
      <c r="BM488" s="65"/>
      <c r="BO488"/>
    </row>
    <row r="489" spans="1:67">
      <c r="A489" s="81">
        <v>2</v>
      </c>
      <c r="B489" s="81">
        <v>2</v>
      </c>
      <c r="C489" s="28" t="str">
        <f>var!Z$2</f>
        <v>EOS M 290</v>
      </c>
      <c r="D489" s="66" t="str">
        <f>var!AG$2</f>
        <v>EOS parameter dev.</v>
      </c>
      <c r="E489" s="81">
        <v>370</v>
      </c>
      <c r="F489" s="81">
        <v>925</v>
      </c>
      <c r="G489" s="81">
        <v>50</v>
      </c>
      <c r="H489" s="81">
        <v>0.16</v>
      </c>
      <c r="I489" s="62">
        <v>100</v>
      </c>
      <c r="J489" s="81" t="str">
        <f>var!AD$2</f>
        <v>Density cube</v>
      </c>
      <c r="K489" s="28" t="str">
        <f>var!AE$2</f>
        <v>Pyramide</v>
      </c>
      <c r="L489" s="81"/>
      <c r="M489" s="28" t="str">
        <f>var!AF$2</f>
        <v>Stripes</v>
      </c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  <c r="AA489" s="81"/>
      <c r="AB489" s="81"/>
      <c r="AC489" s="81"/>
      <c r="AD489" s="81"/>
      <c r="AE489" s="81"/>
      <c r="AF489" s="81"/>
      <c r="AG489" s="81"/>
      <c r="AH489" s="23">
        <f t="shared" si="16"/>
        <v>26.64</v>
      </c>
      <c r="AI489" s="23">
        <f t="shared" si="17"/>
        <v>50</v>
      </c>
      <c r="AJ489" s="81"/>
      <c r="AK489" s="81">
        <v>99.66</v>
      </c>
      <c r="AL489" s="81" t="str" cm="1">
        <f t="array" aca="1" ref="AL489" ca="1">IF(INDIRECT(ADDRESS(3+AM489,2,,,"var"))&lt;&gt;"Name of powder",INDIRECT(ADDRESS(3+AM489,2,,,"var")),NULL)</f>
        <v>AlMgty90</v>
      </c>
      <c r="AM489" s="81">
        <v>12</v>
      </c>
      <c r="AN489" s="81">
        <v>0</v>
      </c>
      <c r="AO489" s="61" cm="1">
        <f t="array" aca="1" ref="AO489" ca="1">IF(INDIRECT(ADDRESS(3+$AM489,3,,,"var"))&lt;&gt;"&lt;=&gt;",INDIRECT(ADDRESS(3+$AM489,3,,,"var")),NULL)</f>
        <v>0</v>
      </c>
      <c r="AP489" s="61" cm="1">
        <f t="array" aca="1" ref="AP489" ca="1">IF(INDIRECT(ADDRESS(3+$AM489,4,,,"var"))&lt;&gt;"Si",INDIRECT(ADDRESS(3+$AM489,4,,,"var")),NULL)</f>
        <v>7.0000000000000007E-2</v>
      </c>
      <c r="AQ489" s="61" cm="1">
        <f t="array" aca="1" ref="AQ489" ca="1">IF(INDIRECT(ADDRESS(3+$AM489,5,,,"var"))&lt;&gt;"&lt;=&gt;",INDIRECT(ADDRESS(3+$AM489,5,,,"var")),NULL)</f>
        <v>0</v>
      </c>
      <c r="AR489" s="61" cm="1">
        <f t="array" aca="1" ref="AR489" ca="1">IF(INDIRECT(ADDRESS(3+$AM489,6,,,"var"))&lt;&gt;"Fe",INDIRECT(ADDRESS(3+$AM489,6,,,"var")),NULL)</f>
        <v>7.0000000000000007E-2</v>
      </c>
      <c r="AS489" s="61" t="str" cm="1">
        <f t="array" aca="1" ref="AS489" ca="1">IF(INDIRECT(ADDRESS(3+$AM489,7,,,"var"))&lt;&gt;"&lt;=&gt;",INDIRECT(ADDRESS(3+$AM489,7,,,"var")),NULL)</f>
        <v>&lt;</v>
      </c>
      <c r="AT489" s="61" cm="1">
        <f t="array" aca="1" ref="AT489" ca="1">IF(INDIRECT(ADDRESS(3+$AM489,8,,,"var"))&lt;&gt;"Cu",INDIRECT(ADDRESS(3+$AM489,8,,,"var")),NULL)</f>
        <v>0.01</v>
      </c>
      <c r="AU489" s="61" t="str" cm="1">
        <f t="array" aca="1" ref="AU489" ca="1">IF(INDIRECT(ADDRESS(3+$AM489,9,,,"var"))&lt;&gt;"&lt;=&gt;",INDIRECT(ADDRESS(3+$AM489,9,,,"var")),NULL)</f>
        <v>&lt;</v>
      </c>
      <c r="AV489" s="61" cm="1">
        <f t="array" aca="1" ref="AV489" ca="1">IF(INDIRECT(ADDRESS(3+$AM489,10,,,"var"))&lt;&gt;"Mn",INDIRECT(ADDRESS(3+$AM489,10,,,"var")),NULL)</f>
        <v>0.01</v>
      </c>
      <c r="AW489" s="61" cm="1">
        <f t="array" aca="1" ref="AW489" ca="1">IF(INDIRECT(ADDRESS(3+$AM489,11,,,"var"))&lt;&gt;"&lt;=&gt;",INDIRECT(ADDRESS(3+$AM489,11,,,"var")),NULL)</f>
        <v>0</v>
      </c>
      <c r="AX489" s="61" cm="1">
        <f t="array" aca="1" ref="AX489" ca="1">IF(INDIRECT(ADDRESS(3+$AM489,12,,,"var"))&lt;&gt;"Mg",INDIRECT(ADDRESS(3+$AM489,12,,,"var")),NULL)</f>
        <v>11.9</v>
      </c>
      <c r="AY489" s="61" cm="1">
        <f t="array" aca="1" ref="AY489" ca="1">IF(INDIRECT(ADDRESS(3+$AM489,13,,,"var"))&lt;&gt;"&lt;=&gt;",INDIRECT(ADDRESS(3+$AM489,13,,,"var")),NULL)</f>
        <v>0</v>
      </c>
      <c r="AZ489" s="61" cm="1">
        <f t="array" aca="1" ref="AZ489" ca="1">IF(INDIRECT(ADDRESS(3+$AM489,14,,,"var"))&lt;&gt;"Be",INDIRECT(ADDRESS(3+$AM489,14,,,"var")),NULL)</f>
        <v>1.4E-2</v>
      </c>
      <c r="BA489" s="61" t="str" cm="1">
        <f t="array" aca="1" ref="BA489" ca="1">IF(INDIRECT(ADDRESS(3+$AM489,15,,,"var"))&lt;&gt;"&lt;=&gt;",INDIRECT(ADDRESS(3+$AM489,15,,,"var")),NULL)</f>
        <v>&lt;</v>
      </c>
      <c r="BB489" s="61" cm="1">
        <f t="array" aca="1" ref="BB489" ca="1">IF(INDIRECT(ADDRESS(3+$AM489,16,,,"var"))&lt;&gt;"Zn",INDIRECT(ADDRESS(3+$AM489,16,,,"var")),NULL)</f>
        <v>0.01</v>
      </c>
      <c r="BC489" s="61" cm="1">
        <f t="array" aca="1" ref="BC489" ca="1">IF(INDIRECT(ADDRESS(3+$AM489,17,,,"var"))&lt;&gt;"&lt;=&gt;",INDIRECT(ADDRESS(3+$AM489,17,,,"var")),NULL)</f>
        <v>0</v>
      </c>
      <c r="BD489" s="61" cm="1">
        <f t="array" aca="1" ref="BD489" ca="1">IF(INDIRECT(ADDRESS(3+$AM489,18,,,"var"))&lt;&gt;"Ti",INDIRECT(ADDRESS(3+$AM489,18,,,"var")),NULL)</f>
        <v>0.08</v>
      </c>
      <c r="BE489" s="64" cm="1">
        <f t="array" aca="1" ref="BE489" ca="1">IF(INDIRECT(ADDRESS(3+$AM489,19,,,"var"))&lt;&gt;"D10",INDIRECT(ADDRESS(3+$AM489,19,,,"var")),NULL)</f>
        <v>27.4</v>
      </c>
      <c r="BF489" s="64" cm="1">
        <f t="array" aca="1" ref="BF489" ca="1">IF(INDIRECT(ADDRESS(3+$AM489,20,,,"var"))&lt;&gt;"D50",INDIRECT(ADDRESS(3+$AM489,20,,,"var")),NULL)</f>
        <v>44.5</v>
      </c>
      <c r="BG489" s="64" cm="1">
        <f t="array" aca="1" ref="BG489" ca="1">IF(INDIRECT(ADDRESS(3+$AM489,21,,,"var"))&lt;&gt;"D90",INDIRECT(ADDRESS(3+$AM489,21,,,"var")),NULL)</f>
        <v>72.2</v>
      </c>
      <c r="BH489" s="64" cm="1">
        <f t="array" aca="1" ref="BH489" ca="1">IF(INDIRECT(ADDRESS(3+$AM489,22,,,"var"))&lt;&gt;"Carney Funnel (s/50g)",INDIRECT(ADDRESS(3+$AM489,22,,,"var")),NULL)</f>
        <v>16</v>
      </c>
      <c r="BI489" s="64" cm="1">
        <f t="array" aca="1" ref="BI489" ca="1">IF(INDIRECT(ADDRESS(3+$AM489,23,,,"var"))&lt;&gt;"Schuttdichte",INDIRECT(ADDRESS(3+$AM489,23,,,"var")),NULL)</f>
        <v>1.24</v>
      </c>
      <c r="BJ489" s="64" cm="1">
        <f t="array" aca="1" ref="BJ489" ca="1">IF(INDIRECT(ADDRESS(3+$AM489,24,,,"var"))&lt;&gt;"Klopfdichte",INDIRECT(ADDRESS(3+$AM489,24,,,"var")),NULL)</f>
        <v>1.61</v>
      </c>
      <c r="BK489" s="81" t="s">
        <v>108</v>
      </c>
      <c r="BM489"/>
      <c r="BO489"/>
    </row>
    <row r="490" spans="1:67">
      <c r="A490" s="81">
        <v>2</v>
      </c>
      <c r="B490" s="81">
        <v>3</v>
      </c>
      <c r="C490" s="81" t="str">
        <f>var!Z$2</f>
        <v>EOS M 290</v>
      </c>
      <c r="D490" s="81" t="str">
        <f>var!AG$2</f>
        <v>EOS parameter dev.</v>
      </c>
      <c r="E490" s="81">
        <v>370</v>
      </c>
      <c r="F490" s="81">
        <v>1150</v>
      </c>
      <c r="G490" s="81">
        <v>50</v>
      </c>
      <c r="H490" s="81">
        <v>0.16</v>
      </c>
      <c r="I490" s="62">
        <v>100</v>
      </c>
      <c r="J490" s="81" t="str">
        <f>var!AD$2</f>
        <v>Density cube</v>
      </c>
      <c r="K490" s="28" t="str">
        <f>var!AE$2</f>
        <v>Pyramide</v>
      </c>
      <c r="L490" s="81"/>
      <c r="M490" s="28" t="str">
        <f>var!AF$2</f>
        <v>Stripes</v>
      </c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  <c r="AA490" s="81"/>
      <c r="AB490" s="81"/>
      <c r="AC490" s="81"/>
      <c r="AD490" s="81"/>
      <c r="AE490" s="81"/>
      <c r="AF490" s="81"/>
      <c r="AG490" s="81"/>
      <c r="AH490" s="23">
        <f t="shared" si="16"/>
        <v>33.120000000000005</v>
      </c>
      <c r="AI490" s="23">
        <f t="shared" si="17"/>
        <v>40.217391304347821</v>
      </c>
      <c r="AJ490" s="81"/>
      <c r="AK490" s="81">
        <v>99.426000000000002</v>
      </c>
      <c r="AL490" s="81" t="str" cm="1">
        <f t="array" aca="1" ref="AL490" ca="1">IF(INDIRECT(ADDRESS(3+AM490,2,,,"var"))&lt;&gt;"Name of powder",INDIRECT(ADDRESS(3+AM490,2,,,"var")),NULL)</f>
        <v>AlMgty90</v>
      </c>
      <c r="AM490" s="81">
        <v>12</v>
      </c>
      <c r="AN490" s="81">
        <v>0</v>
      </c>
      <c r="AO490" s="61" cm="1">
        <f t="array" aca="1" ref="AO490" ca="1">IF(INDIRECT(ADDRESS(3+$AM490,3,,,"var"))&lt;&gt;"&lt;=&gt;",INDIRECT(ADDRESS(3+$AM490,3,,,"var")),NULL)</f>
        <v>0</v>
      </c>
      <c r="AP490" s="61" cm="1">
        <f t="array" aca="1" ref="AP490" ca="1">IF(INDIRECT(ADDRESS(3+$AM490,4,,,"var"))&lt;&gt;"Si",INDIRECT(ADDRESS(3+$AM490,4,,,"var")),NULL)</f>
        <v>7.0000000000000007E-2</v>
      </c>
      <c r="AQ490" s="61" cm="1">
        <f t="array" aca="1" ref="AQ490" ca="1">IF(INDIRECT(ADDRESS(3+$AM490,5,,,"var"))&lt;&gt;"&lt;=&gt;",INDIRECT(ADDRESS(3+$AM490,5,,,"var")),NULL)</f>
        <v>0</v>
      </c>
      <c r="AR490" s="61" cm="1">
        <f t="array" aca="1" ref="AR490" ca="1">IF(INDIRECT(ADDRESS(3+$AM490,6,,,"var"))&lt;&gt;"Fe",INDIRECT(ADDRESS(3+$AM490,6,,,"var")),NULL)</f>
        <v>7.0000000000000007E-2</v>
      </c>
      <c r="AS490" s="61" t="str" cm="1">
        <f t="array" aca="1" ref="AS490" ca="1">IF(INDIRECT(ADDRESS(3+$AM490,7,,,"var"))&lt;&gt;"&lt;=&gt;",INDIRECT(ADDRESS(3+$AM490,7,,,"var")),NULL)</f>
        <v>&lt;</v>
      </c>
      <c r="AT490" s="61" cm="1">
        <f t="array" aca="1" ref="AT490" ca="1">IF(INDIRECT(ADDRESS(3+$AM490,8,,,"var"))&lt;&gt;"Cu",INDIRECT(ADDRESS(3+$AM490,8,,,"var")),NULL)</f>
        <v>0.01</v>
      </c>
      <c r="AU490" s="61" t="str" cm="1">
        <f t="array" aca="1" ref="AU490" ca="1">IF(INDIRECT(ADDRESS(3+$AM490,9,,,"var"))&lt;&gt;"&lt;=&gt;",INDIRECT(ADDRESS(3+$AM490,9,,,"var")),NULL)</f>
        <v>&lt;</v>
      </c>
      <c r="AV490" s="61" cm="1">
        <f t="array" aca="1" ref="AV490" ca="1">IF(INDIRECT(ADDRESS(3+$AM490,10,,,"var"))&lt;&gt;"Mn",INDIRECT(ADDRESS(3+$AM490,10,,,"var")),NULL)</f>
        <v>0.01</v>
      </c>
      <c r="AW490" s="61" cm="1">
        <f t="array" aca="1" ref="AW490" ca="1">IF(INDIRECT(ADDRESS(3+$AM490,11,,,"var"))&lt;&gt;"&lt;=&gt;",INDIRECT(ADDRESS(3+$AM490,11,,,"var")),NULL)</f>
        <v>0</v>
      </c>
      <c r="AX490" s="61" cm="1">
        <f t="array" aca="1" ref="AX490" ca="1">IF(INDIRECT(ADDRESS(3+$AM490,12,,,"var"))&lt;&gt;"Mg",INDIRECT(ADDRESS(3+$AM490,12,,,"var")),NULL)</f>
        <v>11.9</v>
      </c>
      <c r="AY490" s="61" cm="1">
        <f t="array" aca="1" ref="AY490" ca="1">IF(INDIRECT(ADDRESS(3+$AM490,13,,,"var"))&lt;&gt;"&lt;=&gt;",INDIRECT(ADDRESS(3+$AM490,13,,,"var")),NULL)</f>
        <v>0</v>
      </c>
      <c r="AZ490" s="61" cm="1">
        <f t="array" aca="1" ref="AZ490" ca="1">IF(INDIRECT(ADDRESS(3+$AM490,14,,,"var"))&lt;&gt;"Be",INDIRECT(ADDRESS(3+$AM490,14,,,"var")),NULL)</f>
        <v>1.4E-2</v>
      </c>
      <c r="BA490" s="61" t="str" cm="1">
        <f t="array" aca="1" ref="BA490" ca="1">IF(INDIRECT(ADDRESS(3+$AM490,15,,,"var"))&lt;&gt;"&lt;=&gt;",INDIRECT(ADDRESS(3+$AM490,15,,,"var")),NULL)</f>
        <v>&lt;</v>
      </c>
      <c r="BB490" s="61" cm="1">
        <f t="array" aca="1" ref="BB490" ca="1">IF(INDIRECT(ADDRESS(3+$AM490,16,,,"var"))&lt;&gt;"Zn",INDIRECT(ADDRESS(3+$AM490,16,,,"var")),NULL)</f>
        <v>0.01</v>
      </c>
      <c r="BC490" s="61" cm="1">
        <f t="array" aca="1" ref="BC490" ca="1">IF(INDIRECT(ADDRESS(3+$AM490,17,,,"var"))&lt;&gt;"&lt;=&gt;",INDIRECT(ADDRESS(3+$AM490,17,,,"var")),NULL)</f>
        <v>0</v>
      </c>
      <c r="BD490" s="61" cm="1">
        <f t="array" aca="1" ref="BD490" ca="1">IF(INDIRECT(ADDRESS(3+$AM490,18,,,"var"))&lt;&gt;"Ti",INDIRECT(ADDRESS(3+$AM490,18,,,"var")),NULL)</f>
        <v>0.08</v>
      </c>
      <c r="BE490" s="64" cm="1">
        <f t="array" aca="1" ref="BE490" ca="1">IF(INDIRECT(ADDRESS(3+$AM490,19,,,"var"))&lt;&gt;"D10",INDIRECT(ADDRESS(3+$AM490,19,,,"var")),NULL)</f>
        <v>27.4</v>
      </c>
      <c r="BF490" s="64" cm="1">
        <f t="array" aca="1" ref="BF490" ca="1">IF(INDIRECT(ADDRESS(3+$AM490,20,,,"var"))&lt;&gt;"D50",INDIRECT(ADDRESS(3+$AM490,20,,,"var")),NULL)</f>
        <v>44.5</v>
      </c>
      <c r="BG490" s="64" cm="1">
        <f t="array" aca="1" ref="BG490" ca="1">IF(INDIRECT(ADDRESS(3+$AM490,21,,,"var"))&lt;&gt;"D90",INDIRECT(ADDRESS(3+$AM490,21,,,"var")),NULL)</f>
        <v>72.2</v>
      </c>
      <c r="BH490" s="64" cm="1">
        <f t="array" aca="1" ref="BH490" ca="1">IF(INDIRECT(ADDRESS(3+$AM490,22,,,"var"))&lt;&gt;"Carney Funnel (s/50g)",INDIRECT(ADDRESS(3+$AM490,22,,,"var")),NULL)</f>
        <v>16</v>
      </c>
      <c r="BI490" s="64" cm="1">
        <f t="array" aca="1" ref="BI490" ca="1">IF(INDIRECT(ADDRESS(3+$AM490,23,,,"var"))&lt;&gt;"Schuttdichte",INDIRECT(ADDRESS(3+$AM490,23,,,"var")),NULL)</f>
        <v>1.24</v>
      </c>
      <c r="BJ490" s="64" cm="1">
        <f t="array" aca="1" ref="BJ490" ca="1">IF(INDIRECT(ADDRESS(3+$AM490,24,,,"var"))&lt;&gt;"Klopfdichte",INDIRECT(ADDRESS(3+$AM490,24,,,"var")),NULL)</f>
        <v>1.61</v>
      </c>
      <c r="BK490" s="81" t="s">
        <v>108</v>
      </c>
      <c r="BM490" s="81"/>
      <c r="BO490"/>
    </row>
    <row r="491" spans="1:67">
      <c r="A491" s="81">
        <v>2</v>
      </c>
      <c r="B491" s="81">
        <v>4</v>
      </c>
      <c r="C491" s="81" t="str">
        <f>var!Z$2</f>
        <v>EOS M 290</v>
      </c>
      <c r="D491" s="81" t="str">
        <f>var!AG$2</f>
        <v>EOS parameter dev.</v>
      </c>
      <c r="E491" s="81">
        <v>370</v>
      </c>
      <c r="F491" s="81">
        <v>1350</v>
      </c>
      <c r="G491" s="81">
        <v>50</v>
      </c>
      <c r="H491" s="81">
        <v>0.16</v>
      </c>
      <c r="I491" s="62">
        <v>100</v>
      </c>
      <c r="J491" s="81" t="str">
        <f>var!AD$2</f>
        <v>Density cube</v>
      </c>
      <c r="K491" s="81" t="str">
        <f>var!AE$2</f>
        <v>Pyramide</v>
      </c>
      <c r="L491" s="81"/>
      <c r="M491" s="81" t="str">
        <f>var!AF$2</f>
        <v>Stripes</v>
      </c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  <c r="AA491" s="81"/>
      <c r="AB491" s="81"/>
      <c r="AC491" s="81"/>
      <c r="AD491" s="81"/>
      <c r="AE491" s="81"/>
      <c r="AF491" s="81"/>
      <c r="AG491" s="81"/>
      <c r="AH491" s="81">
        <f t="shared" si="16"/>
        <v>38.880000000000003</v>
      </c>
      <c r="AI491" s="81">
        <f t="shared" si="17"/>
        <v>34.25925925925926</v>
      </c>
      <c r="AJ491" s="81"/>
      <c r="AK491" s="81">
        <v>98.936000000000007</v>
      </c>
      <c r="AL491" s="28" t="str" cm="1">
        <f t="array" aca="1" ref="AL491" ca="1">IF(INDIRECT(ADDRESS(3+AM491,2,,,"var"))&lt;&gt;"Name of powder",INDIRECT(ADDRESS(3+AM491,2,,,"var")),NULL)</f>
        <v>AlMgty90</v>
      </c>
      <c r="AM491" s="81">
        <v>12</v>
      </c>
      <c r="AN491" s="81">
        <v>0</v>
      </c>
      <c r="AO491" s="61" cm="1">
        <f t="array" aca="1" ref="AO491" ca="1">IF(INDIRECT(ADDRESS(3+$AM491,3,,,"var"))&lt;&gt;"&lt;=&gt;",INDIRECT(ADDRESS(3+$AM491,3,,,"var")),NULL)</f>
        <v>0</v>
      </c>
      <c r="AP491" s="61" cm="1">
        <f t="array" aca="1" ref="AP491" ca="1">IF(INDIRECT(ADDRESS(3+$AM491,4,,,"var"))&lt;&gt;"Si",INDIRECT(ADDRESS(3+$AM491,4,,,"var")),NULL)</f>
        <v>7.0000000000000007E-2</v>
      </c>
      <c r="AQ491" s="61" cm="1">
        <f t="array" aca="1" ref="AQ491" ca="1">IF(INDIRECT(ADDRESS(3+$AM491,5,,,"var"))&lt;&gt;"&lt;=&gt;",INDIRECT(ADDRESS(3+$AM491,5,,,"var")),NULL)</f>
        <v>0</v>
      </c>
      <c r="AR491" s="61" cm="1">
        <f t="array" aca="1" ref="AR491" ca="1">IF(INDIRECT(ADDRESS(3+$AM491,6,,,"var"))&lt;&gt;"Fe",INDIRECT(ADDRESS(3+$AM491,6,,,"var")),NULL)</f>
        <v>7.0000000000000007E-2</v>
      </c>
      <c r="AS491" s="61" t="str" cm="1">
        <f t="array" aca="1" ref="AS491" ca="1">IF(INDIRECT(ADDRESS(3+$AM491,7,,,"var"))&lt;&gt;"&lt;=&gt;",INDIRECT(ADDRESS(3+$AM491,7,,,"var")),NULL)</f>
        <v>&lt;</v>
      </c>
      <c r="AT491" s="61" cm="1">
        <f t="array" aca="1" ref="AT491" ca="1">IF(INDIRECT(ADDRESS(3+$AM491,8,,,"var"))&lt;&gt;"Cu",INDIRECT(ADDRESS(3+$AM491,8,,,"var")),NULL)</f>
        <v>0.01</v>
      </c>
      <c r="AU491" s="61" t="str" cm="1">
        <f t="array" aca="1" ref="AU491" ca="1">IF(INDIRECT(ADDRESS(3+$AM491,9,,,"var"))&lt;&gt;"&lt;=&gt;",INDIRECT(ADDRESS(3+$AM491,9,,,"var")),NULL)</f>
        <v>&lt;</v>
      </c>
      <c r="AV491" s="61" cm="1">
        <f t="array" aca="1" ref="AV491" ca="1">IF(INDIRECT(ADDRESS(3+$AM491,10,,,"var"))&lt;&gt;"Mn",INDIRECT(ADDRESS(3+$AM491,10,,,"var")),NULL)</f>
        <v>0.01</v>
      </c>
      <c r="AW491" s="61" cm="1">
        <f t="array" aca="1" ref="AW491" ca="1">IF(INDIRECT(ADDRESS(3+$AM491,11,,,"var"))&lt;&gt;"&lt;=&gt;",INDIRECT(ADDRESS(3+$AM491,11,,,"var")),NULL)</f>
        <v>0</v>
      </c>
      <c r="AX491" s="61" cm="1">
        <f t="array" aca="1" ref="AX491" ca="1">IF(INDIRECT(ADDRESS(3+$AM491,12,,,"var"))&lt;&gt;"Mg",INDIRECT(ADDRESS(3+$AM491,12,,,"var")),NULL)</f>
        <v>11.9</v>
      </c>
      <c r="AY491" s="61" cm="1">
        <f t="array" aca="1" ref="AY491" ca="1">IF(INDIRECT(ADDRESS(3+$AM491,13,,,"var"))&lt;&gt;"&lt;=&gt;",INDIRECT(ADDRESS(3+$AM491,13,,,"var")),NULL)</f>
        <v>0</v>
      </c>
      <c r="AZ491" s="61" cm="1">
        <f t="array" aca="1" ref="AZ491" ca="1">IF(INDIRECT(ADDRESS(3+$AM491,14,,,"var"))&lt;&gt;"Be",INDIRECT(ADDRESS(3+$AM491,14,,,"var")),NULL)</f>
        <v>1.4E-2</v>
      </c>
      <c r="BA491" s="61" t="str" cm="1">
        <f t="array" aca="1" ref="BA491" ca="1">IF(INDIRECT(ADDRESS(3+$AM491,15,,,"var"))&lt;&gt;"&lt;=&gt;",INDIRECT(ADDRESS(3+$AM491,15,,,"var")),NULL)</f>
        <v>&lt;</v>
      </c>
      <c r="BB491" s="61" cm="1">
        <f t="array" aca="1" ref="BB491" ca="1">IF(INDIRECT(ADDRESS(3+$AM491,16,,,"var"))&lt;&gt;"Zn",INDIRECT(ADDRESS(3+$AM491,16,,,"var")),NULL)</f>
        <v>0.01</v>
      </c>
      <c r="BC491" s="61" cm="1">
        <f t="array" aca="1" ref="BC491" ca="1">IF(INDIRECT(ADDRESS(3+$AM491,17,,,"var"))&lt;&gt;"&lt;=&gt;",INDIRECT(ADDRESS(3+$AM491,17,,,"var")),NULL)</f>
        <v>0</v>
      </c>
      <c r="BD491" s="61" cm="1">
        <f t="array" aca="1" ref="BD491" ca="1">IF(INDIRECT(ADDRESS(3+$AM491,18,,,"var"))&lt;&gt;"Ti",INDIRECT(ADDRESS(3+$AM491,18,,,"var")),NULL)</f>
        <v>0.08</v>
      </c>
      <c r="BE491" s="64" cm="1">
        <f t="array" aca="1" ref="BE491" ca="1">IF(INDIRECT(ADDRESS(3+$AM491,19,,,"var"))&lt;&gt;"D10",INDIRECT(ADDRESS(3+$AM491,19,,,"var")),NULL)</f>
        <v>27.4</v>
      </c>
      <c r="BF491" s="64" cm="1">
        <f t="array" aca="1" ref="BF491" ca="1">IF(INDIRECT(ADDRESS(3+$AM491,20,,,"var"))&lt;&gt;"D50",INDIRECT(ADDRESS(3+$AM491,20,,,"var")),NULL)</f>
        <v>44.5</v>
      </c>
      <c r="BG491" s="64" cm="1">
        <f t="array" aca="1" ref="BG491" ca="1">IF(INDIRECT(ADDRESS(3+$AM491,21,,,"var"))&lt;&gt;"D90",INDIRECT(ADDRESS(3+$AM491,21,,,"var")),NULL)</f>
        <v>72.2</v>
      </c>
      <c r="BH491" s="64" cm="1">
        <f t="array" aca="1" ref="BH491" ca="1">IF(INDIRECT(ADDRESS(3+$AM491,22,,,"var"))&lt;&gt;"Carney Funnel (s/50g)",INDIRECT(ADDRESS(3+$AM491,22,,,"var")),NULL)</f>
        <v>16</v>
      </c>
      <c r="BI491" s="64" cm="1">
        <f t="array" aca="1" ref="BI491" ca="1">IF(INDIRECT(ADDRESS(3+$AM491,23,,,"var"))&lt;&gt;"Schuttdichte",INDIRECT(ADDRESS(3+$AM491,23,,,"var")),NULL)</f>
        <v>1.24</v>
      </c>
      <c r="BJ491" s="64" cm="1">
        <f t="array" aca="1" ref="BJ491" ca="1">IF(INDIRECT(ADDRESS(3+$AM491,24,,,"var"))&lt;&gt;"Klopfdichte",INDIRECT(ADDRESS(3+$AM491,24,,,"var")),NULL)</f>
        <v>1.61</v>
      </c>
      <c r="BK491" s="81" t="s">
        <v>108</v>
      </c>
      <c r="BM491" s="65"/>
      <c r="BO491"/>
    </row>
    <row r="492" spans="1:67">
      <c r="A492" s="81">
        <v>2</v>
      </c>
      <c r="B492" s="81">
        <v>5</v>
      </c>
      <c r="C492" s="28" t="str">
        <f>var!Z$2</f>
        <v>EOS M 290</v>
      </c>
      <c r="D492" s="66" t="str">
        <f>var!AG$2</f>
        <v>EOS parameter dev.</v>
      </c>
      <c r="E492" s="81">
        <v>370</v>
      </c>
      <c r="F492" s="81">
        <v>1550</v>
      </c>
      <c r="G492" s="81">
        <v>50</v>
      </c>
      <c r="H492" s="81">
        <v>0.16</v>
      </c>
      <c r="I492" s="62">
        <v>100</v>
      </c>
      <c r="J492" s="81" t="str">
        <f>var!AD$2</f>
        <v>Density cube</v>
      </c>
      <c r="K492" s="28" t="str">
        <f>var!AE$2</f>
        <v>Pyramide</v>
      </c>
      <c r="L492" s="81"/>
      <c r="M492" s="28" t="str">
        <f>var!AF$2</f>
        <v>Stripes</v>
      </c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  <c r="AA492" s="81"/>
      <c r="AB492" s="81"/>
      <c r="AC492" s="81"/>
      <c r="AD492" s="81"/>
      <c r="AE492" s="81"/>
      <c r="AF492" s="81"/>
      <c r="AG492" s="81"/>
      <c r="AH492" s="23">
        <f t="shared" si="16"/>
        <v>44.64</v>
      </c>
      <c r="AI492" s="23">
        <f t="shared" si="17"/>
        <v>29.838709677419352</v>
      </c>
      <c r="AJ492" s="81"/>
      <c r="AK492" s="81">
        <v>98.268000000000001</v>
      </c>
      <c r="AL492" s="28" t="str" cm="1">
        <f t="array" aca="1" ref="AL492" ca="1">IF(INDIRECT(ADDRESS(3+AM492,2,,,"var"))&lt;&gt;"Name of powder",INDIRECT(ADDRESS(3+AM492,2,,,"var")),NULL)</f>
        <v>AlMgty90</v>
      </c>
      <c r="AM492" s="81">
        <v>12</v>
      </c>
      <c r="AN492" s="81">
        <v>0</v>
      </c>
      <c r="AO492" s="61" cm="1">
        <f t="array" aca="1" ref="AO492" ca="1">IF(INDIRECT(ADDRESS(3+$AM492,3,,,"var"))&lt;&gt;"&lt;=&gt;",INDIRECT(ADDRESS(3+$AM492,3,,,"var")),NULL)</f>
        <v>0</v>
      </c>
      <c r="AP492" s="61" cm="1">
        <f t="array" aca="1" ref="AP492" ca="1">IF(INDIRECT(ADDRESS(3+$AM492,4,,,"var"))&lt;&gt;"Si",INDIRECT(ADDRESS(3+$AM492,4,,,"var")),NULL)</f>
        <v>7.0000000000000007E-2</v>
      </c>
      <c r="AQ492" s="61" cm="1">
        <f t="array" aca="1" ref="AQ492" ca="1">IF(INDIRECT(ADDRESS(3+$AM492,5,,,"var"))&lt;&gt;"&lt;=&gt;",INDIRECT(ADDRESS(3+$AM492,5,,,"var")),NULL)</f>
        <v>0</v>
      </c>
      <c r="AR492" s="61" cm="1">
        <f t="array" aca="1" ref="AR492" ca="1">IF(INDIRECT(ADDRESS(3+$AM492,6,,,"var"))&lt;&gt;"Fe",INDIRECT(ADDRESS(3+$AM492,6,,,"var")),NULL)</f>
        <v>7.0000000000000007E-2</v>
      </c>
      <c r="AS492" s="61" t="str" cm="1">
        <f t="array" aca="1" ref="AS492" ca="1">IF(INDIRECT(ADDRESS(3+$AM492,7,,,"var"))&lt;&gt;"&lt;=&gt;",INDIRECT(ADDRESS(3+$AM492,7,,,"var")),NULL)</f>
        <v>&lt;</v>
      </c>
      <c r="AT492" s="61" cm="1">
        <f t="array" aca="1" ref="AT492" ca="1">IF(INDIRECT(ADDRESS(3+$AM492,8,,,"var"))&lt;&gt;"Cu",INDIRECT(ADDRESS(3+$AM492,8,,,"var")),NULL)</f>
        <v>0.01</v>
      </c>
      <c r="AU492" s="61" t="str" cm="1">
        <f t="array" aca="1" ref="AU492" ca="1">IF(INDIRECT(ADDRESS(3+$AM492,9,,,"var"))&lt;&gt;"&lt;=&gt;",INDIRECT(ADDRESS(3+$AM492,9,,,"var")),NULL)</f>
        <v>&lt;</v>
      </c>
      <c r="AV492" s="61" cm="1">
        <f t="array" aca="1" ref="AV492" ca="1">IF(INDIRECT(ADDRESS(3+$AM492,10,,,"var"))&lt;&gt;"Mn",INDIRECT(ADDRESS(3+$AM492,10,,,"var")),NULL)</f>
        <v>0.01</v>
      </c>
      <c r="AW492" s="61" cm="1">
        <f t="array" aca="1" ref="AW492" ca="1">IF(INDIRECT(ADDRESS(3+$AM492,11,,,"var"))&lt;&gt;"&lt;=&gt;",INDIRECT(ADDRESS(3+$AM492,11,,,"var")),NULL)</f>
        <v>0</v>
      </c>
      <c r="AX492" s="61" cm="1">
        <f t="array" aca="1" ref="AX492" ca="1">IF(INDIRECT(ADDRESS(3+$AM492,12,,,"var"))&lt;&gt;"Mg",INDIRECT(ADDRESS(3+$AM492,12,,,"var")),NULL)</f>
        <v>11.9</v>
      </c>
      <c r="AY492" s="61" cm="1">
        <f t="array" aca="1" ref="AY492" ca="1">IF(INDIRECT(ADDRESS(3+$AM492,13,,,"var"))&lt;&gt;"&lt;=&gt;",INDIRECT(ADDRESS(3+$AM492,13,,,"var")),NULL)</f>
        <v>0</v>
      </c>
      <c r="AZ492" s="61" cm="1">
        <f t="array" aca="1" ref="AZ492" ca="1">IF(INDIRECT(ADDRESS(3+$AM492,14,,,"var"))&lt;&gt;"Be",INDIRECT(ADDRESS(3+$AM492,14,,,"var")),NULL)</f>
        <v>1.4E-2</v>
      </c>
      <c r="BA492" s="61" t="str" cm="1">
        <f t="array" aca="1" ref="BA492" ca="1">IF(INDIRECT(ADDRESS(3+$AM492,15,,,"var"))&lt;&gt;"&lt;=&gt;",INDIRECT(ADDRESS(3+$AM492,15,,,"var")),NULL)</f>
        <v>&lt;</v>
      </c>
      <c r="BB492" s="61" cm="1">
        <f t="array" aca="1" ref="BB492" ca="1">IF(INDIRECT(ADDRESS(3+$AM492,16,,,"var"))&lt;&gt;"Zn",INDIRECT(ADDRESS(3+$AM492,16,,,"var")),NULL)</f>
        <v>0.01</v>
      </c>
      <c r="BC492" s="61" cm="1">
        <f t="array" aca="1" ref="BC492" ca="1">IF(INDIRECT(ADDRESS(3+$AM492,17,,,"var"))&lt;&gt;"&lt;=&gt;",INDIRECT(ADDRESS(3+$AM492,17,,,"var")),NULL)</f>
        <v>0</v>
      </c>
      <c r="BD492" s="61" cm="1">
        <f t="array" aca="1" ref="BD492" ca="1">IF(INDIRECT(ADDRESS(3+$AM492,18,,,"var"))&lt;&gt;"Ti",INDIRECT(ADDRESS(3+$AM492,18,,,"var")),NULL)</f>
        <v>0.08</v>
      </c>
      <c r="BE492" s="64" cm="1">
        <f t="array" aca="1" ref="BE492" ca="1">IF(INDIRECT(ADDRESS(3+$AM492,19,,,"var"))&lt;&gt;"D10",INDIRECT(ADDRESS(3+$AM492,19,,,"var")),NULL)</f>
        <v>27.4</v>
      </c>
      <c r="BF492" s="64" cm="1">
        <f t="array" aca="1" ref="BF492" ca="1">IF(INDIRECT(ADDRESS(3+$AM492,20,,,"var"))&lt;&gt;"D50",INDIRECT(ADDRESS(3+$AM492,20,,,"var")),NULL)</f>
        <v>44.5</v>
      </c>
      <c r="BG492" s="64" cm="1">
        <f t="array" aca="1" ref="BG492" ca="1">IF(INDIRECT(ADDRESS(3+$AM492,21,,,"var"))&lt;&gt;"D90",INDIRECT(ADDRESS(3+$AM492,21,,,"var")),NULL)</f>
        <v>72.2</v>
      </c>
      <c r="BH492" s="64" cm="1">
        <f t="array" aca="1" ref="BH492" ca="1">IF(INDIRECT(ADDRESS(3+$AM492,22,,,"var"))&lt;&gt;"Carney Funnel (s/50g)",INDIRECT(ADDRESS(3+$AM492,22,,,"var")),NULL)</f>
        <v>16</v>
      </c>
      <c r="BI492" s="64" cm="1">
        <f t="array" aca="1" ref="BI492" ca="1">IF(INDIRECT(ADDRESS(3+$AM492,23,,,"var"))&lt;&gt;"Schuttdichte",INDIRECT(ADDRESS(3+$AM492,23,,,"var")),NULL)</f>
        <v>1.24</v>
      </c>
      <c r="BJ492" s="64" cm="1">
        <f t="array" aca="1" ref="BJ492" ca="1">IF(INDIRECT(ADDRESS(3+$AM492,24,,,"var"))&lt;&gt;"Klopfdichte",INDIRECT(ADDRESS(3+$AM492,24,,,"var")),NULL)</f>
        <v>1.61</v>
      </c>
      <c r="BK492" s="81" t="s">
        <v>108</v>
      </c>
      <c r="BM492" s="65"/>
      <c r="BO492"/>
    </row>
    <row r="493" spans="1:67">
      <c r="A493" s="81">
        <v>2</v>
      </c>
      <c r="B493" s="81">
        <v>6</v>
      </c>
      <c r="C493" s="81" t="str">
        <f>var!Z$2</f>
        <v>EOS M 290</v>
      </c>
      <c r="D493" s="81" t="str">
        <f>var!AG$2</f>
        <v>EOS parameter dev.</v>
      </c>
      <c r="E493" s="81">
        <v>370</v>
      </c>
      <c r="F493" s="81">
        <v>825</v>
      </c>
      <c r="G493" s="81">
        <v>50</v>
      </c>
      <c r="H493" s="81">
        <v>0.14000000000000001</v>
      </c>
      <c r="I493" s="62">
        <v>100</v>
      </c>
      <c r="J493" s="81" t="str">
        <f>var!AD$2</f>
        <v>Density cube</v>
      </c>
      <c r="K493" s="28" t="str">
        <f>var!AE$2</f>
        <v>Pyramide</v>
      </c>
      <c r="L493" s="81"/>
      <c r="M493" s="28" t="str">
        <f>var!AF$2</f>
        <v>Stripes</v>
      </c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  <c r="AA493" s="81"/>
      <c r="AB493" s="81"/>
      <c r="AC493" s="81"/>
      <c r="AD493" s="81"/>
      <c r="AE493" s="81"/>
      <c r="AF493" s="81"/>
      <c r="AG493" s="81"/>
      <c r="AH493" s="23">
        <f t="shared" si="16"/>
        <v>20.790000000000003</v>
      </c>
      <c r="AI493" s="23">
        <f t="shared" si="17"/>
        <v>64.069264069264065</v>
      </c>
      <c r="AJ493" s="81"/>
      <c r="AK493" s="81">
        <v>99.52</v>
      </c>
      <c r="AL493" s="81" t="str" cm="1">
        <f t="array" aca="1" ref="AL493" ca="1">IF(INDIRECT(ADDRESS(3+AM493,2,,,"var"))&lt;&gt;"Name of powder",INDIRECT(ADDRESS(3+AM493,2,,,"var")),NULL)</f>
        <v>AlMgty90</v>
      </c>
      <c r="AM493" s="81">
        <v>12</v>
      </c>
      <c r="AN493" s="81">
        <v>0</v>
      </c>
      <c r="AO493" s="61" cm="1">
        <f t="array" aca="1" ref="AO493" ca="1">IF(INDIRECT(ADDRESS(3+$AM493,3,,,"var"))&lt;&gt;"&lt;=&gt;",INDIRECT(ADDRESS(3+$AM493,3,,,"var")),NULL)</f>
        <v>0</v>
      </c>
      <c r="AP493" s="61" cm="1">
        <f t="array" aca="1" ref="AP493" ca="1">IF(INDIRECT(ADDRESS(3+$AM493,4,,,"var"))&lt;&gt;"Si",INDIRECT(ADDRESS(3+$AM493,4,,,"var")),NULL)</f>
        <v>7.0000000000000007E-2</v>
      </c>
      <c r="AQ493" s="61" cm="1">
        <f t="array" aca="1" ref="AQ493" ca="1">IF(INDIRECT(ADDRESS(3+$AM493,5,,,"var"))&lt;&gt;"&lt;=&gt;",INDIRECT(ADDRESS(3+$AM493,5,,,"var")),NULL)</f>
        <v>0</v>
      </c>
      <c r="AR493" s="61" cm="1">
        <f t="array" aca="1" ref="AR493" ca="1">IF(INDIRECT(ADDRESS(3+$AM493,6,,,"var"))&lt;&gt;"Fe",INDIRECT(ADDRESS(3+$AM493,6,,,"var")),NULL)</f>
        <v>7.0000000000000007E-2</v>
      </c>
      <c r="AS493" s="61" t="str" cm="1">
        <f t="array" aca="1" ref="AS493" ca="1">IF(INDIRECT(ADDRESS(3+$AM493,7,,,"var"))&lt;&gt;"&lt;=&gt;",INDIRECT(ADDRESS(3+$AM493,7,,,"var")),NULL)</f>
        <v>&lt;</v>
      </c>
      <c r="AT493" s="61" cm="1">
        <f t="array" aca="1" ref="AT493" ca="1">IF(INDIRECT(ADDRESS(3+$AM493,8,,,"var"))&lt;&gt;"Cu",INDIRECT(ADDRESS(3+$AM493,8,,,"var")),NULL)</f>
        <v>0.01</v>
      </c>
      <c r="AU493" s="61" t="str" cm="1">
        <f t="array" aca="1" ref="AU493" ca="1">IF(INDIRECT(ADDRESS(3+$AM493,9,,,"var"))&lt;&gt;"&lt;=&gt;",INDIRECT(ADDRESS(3+$AM493,9,,,"var")),NULL)</f>
        <v>&lt;</v>
      </c>
      <c r="AV493" s="61" cm="1">
        <f t="array" aca="1" ref="AV493" ca="1">IF(INDIRECT(ADDRESS(3+$AM493,10,,,"var"))&lt;&gt;"Mn",INDIRECT(ADDRESS(3+$AM493,10,,,"var")),NULL)</f>
        <v>0.01</v>
      </c>
      <c r="AW493" s="61" cm="1">
        <f t="array" aca="1" ref="AW493" ca="1">IF(INDIRECT(ADDRESS(3+$AM493,11,,,"var"))&lt;&gt;"&lt;=&gt;",INDIRECT(ADDRESS(3+$AM493,11,,,"var")),NULL)</f>
        <v>0</v>
      </c>
      <c r="AX493" s="61" cm="1">
        <f t="array" aca="1" ref="AX493" ca="1">IF(INDIRECT(ADDRESS(3+$AM493,12,,,"var"))&lt;&gt;"Mg",INDIRECT(ADDRESS(3+$AM493,12,,,"var")),NULL)</f>
        <v>11.9</v>
      </c>
      <c r="AY493" s="61" cm="1">
        <f t="array" aca="1" ref="AY493" ca="1">IF(INDIRECT(ADDRESS(3+$AM493,13,,,"var"))&lt;&gt;"&lt;=&gt;",INDIRECT(ADDRESS(3+$AM493,13,,,"var")),NULL)</f>
        <v>0</v>
      </c>
      <c r="AZ493" s="61" cm="1">
        <f t="array" aca="1" ref="AZ493" ca="1">IF(INDIRECT(ADDRESS(3+$AM493,14,,,"var"))&lt;&gt;"Be",INDIRECT(ADDRESS(3+$AM493,14,,,"var")),NULL)</f>
        <v>1.4E-2</v>
      </c>
      <c r="BA493" s="61" t="str" cm="1">
        <f t="array" aca="1" ref="BA493" ca="1">IF(INDIRECT(ADDRESS(3+$AM493,15,,,"var"))&lt;&gt;"&lt;=&gt;",INDIRECT(ADDRESS(3+$AM493,15,,,"var")),NULL)</f>
        <v>&lt;</v>
      </c>
      <c r="BB493" s="61" cm="1">
        <f t="array" aca="1" ref="BB493" ca="1">IF(INDIRECT(ADDRESS(3+$AM493,16,,,"var"))&lt;&gt;"Zn",INDIRECT(ADDRESS(3+$AM493,16,,,"var")),NULL)</f>
        <v>0.01</v>
      </c>
      <c r="BC493" s="61" cm="1">
        <f t="array" aca="1" ref="BC493" ca="1">IF(INDIRECT(ADDRESS(3+$AM493,17,,,"var"))&lt;&gt;"&lt;=&gt;",INDIRECT(ADDRESS(3+$AM493,17,,,"var")),NULL)</f>
        <v>0</v>
      </c>
      <c r="BD493" s="61" cm="1">
        <f t="array" aca="1" ref="BD493" ca="1">IF(INDIRECT(ADDRESS(3+$AM493,18,,,"var"))&lt;&gt;"Ti",INDIRECT(ADDRESS(3+$AM493,18,,,"var")),NULL)</f>
        <v>0.08</v>
      </c>
      <c r="BE493" s="64" cm="1">
        <f t="array" aca="1" ref="BE493" ca="1">IF(INDIRECT(ADDRESS(3+$AM493,19,,,"var"))&lt;&gt;"D10",INDIRECT(ADDRESS(3+$AM493,19,,,"var")),NULL)</f>
        <v>27.4</v>
      </c>
      <c r="BF493" s="64" cm="1">
        <f t="array" aca="1" ref="BF493" ca="1">IF(INDIRECT(ADDRESS(3+$AM493,20,,,"var"))&lt;&gt;"D50",INDIRECT(ADDRESS(3+$AM493,20,,,"var")),NULL)</f>
        <v>44.5</v>
      </c>
      <c r="BG493" s="64" cm="1">
        <f t="array" aca="1" ref="BG493" ca="1">IF(INDIRECT(ADDRESS(3+$AM493,21,,,"var"))&lt;&gt;"D90",INDIRECT(ADDRESS(3+$AM493,21,,,"var")),NULL)</f>
        <v>72.2</v>
      </c>
      <c r="BH493" s="64" cm="1">
        <f t="array" aca="1" ref="BH493" ca="1">IF(INDIRECT(ADDRESS(3+$AM493,22,,,"var"))&lt;&gt;"Carney Funnel (s/50g)",INDIRECT(ADDRESS(3+$AM493,22,,,"var")),NULL)</f>
        <v>16</v>
      </c>
      <c r="BI493" s="64" cm="1">
        <f t="array" aca="1" ref="BI493" ca="1">IF(INDIRECT(ADDRESS(3+$AM493,23,,,"var"))&lt;&gt;"Schuttdichte",INDIRECT(ADDRESS(3+$AM493,23,,,"var")),NULL)</f>
        <v>1.24</v>
      </c>
      <c r="BJ493" s="64" cm="1">
        <f t="array" aca="1" ref="BJ493" ca="1">IF(INDIRECT(ADDRESS(3+$AM493,24,,,"var"))&lt;&gt;"Klopfdichte",INDIRECT(ADDRESS(3+$AM493,24,,,"var")),NULL)</f>
        <v>1.61</v>
      </c>
      <c r="BK493" s="81" t="s">
        <v>108</v>
      </c>
      <c r="BM493" s="65"/>
      <c r="BO493"/>
    </row>
    <row r="494" spans="1:67">
      <c r="A494" s="81">
        <v>2</v>
      </c>
      <c r="B494" s="81">
        <v>7</v>
      </c>
      <c r="C494" s="81" t="str">
        <f>var!Z$2</f>
        <v>EOS M 290</v>
      </c>
      <c r="D494" s="81" t="str">
        <f>var!AG$2</f>
        <v>EOS parameter dev.</v>
      </c>
      <c r="E494" s="81">
        <v>370</v>
      </c>
      <c r="F494" s="81">
        <v>1050</v>
      </c>
      <c r="G494" s="81">
        <v>50</v>
      </c>
      <c r="H494" s="81">
        <v>0.14000000000000001</v>
      </c>
      <c r="I494" s="62">
        <v>100</v>
      </c>
      <c r="J494" s="81" t="str">
        <f>var!AD$2</f>
        <v>Density cube</v>
      </c>
      <c r="K494" s="28" t="str">
        <f>var!AE$2</f>
        <v>Pyramide</v>
      </c>
      <c r="L494" s="81"/>
      <c r="M494" s="28" t="str">
        <f>var!AF$2</f>
        <v>Stripes</v>
      </c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  <c r="AA494" s="81"/>
      <c r="AB494" s="81"/>
      <c r="AC494" s="81"/>
      <c r="AD494" s="81"/>
      <c r="AE494" s="81"/>
      <c r="AF494" s="81"/>
      <c r="AG494" s="81"/>
      <c r="AH494" s="23">
        <f t="shared" si="16"/>
        <v>26.46</v>
      </c>
      <c r="AI494" s="23">
        <f t="shared" si="17"/>
        <v>50.340136054421762</v>
      </c>
      <c r="AJ494" s="81"/>
      <c r="AK494" s="81">
        <v>99.727000000000004</v>
      </c>
      <c r="AL494" s="81" t="str" cm="1">
        <f t="array" aca="1" ref="AL494" ca="1">IF(INDIRECT(ADDRESS(3+AM494,2,,,"var"))&lt;&gt;"Name of powder",INDIRECT(ADDRESS(3+AM494,2,,,"var")),NULL)</f>
        <v>AlMgty90</v>
      </c>
      <c r="AM494" s="81">
        <v>12</v>
      </c>
      <c r="AN494" s="81">
        <v>0</v>
      </c>
      <c r="AO494" s="61" cm="1">
        <f t="array" aca="1" ref="AO494" ca="1">IF(INDIRECT(ADDRESS(3+$AM494,3,,,"var"))&lt;&gt;"&lt;=&gt;",INDIRECT(ADDRESS(3+$AM494,3,,,"var")),NULL)</f>
        <v>0</v>
      </c>
      <c r="AP494" s="61" cm="1">
        <f t="array" aca="1" ref="AP494" ca="1">IF(INDIRECT(ADDRESS(3+$AM494,4,,,"var"))&lt;&gt;"Si",INDIRECT(ADDRESS(3+$AM494,4,,,"var")),NULL)</f>
        <v>7.0000000000000007E-2</v>
      </c>
      <c r="AQ494" s="61" cm="1">
        <f t="array" aca="1" ref="AQ494" ca="1">IF(INDIRECT(ADDRESS(3+$AM494,5,,,"var"))&lt;&gt;"&lt;=&gt;",INDIRECT(ADDRESS(3+$AM494,5,,,"var")),NULL)</f>
        <v>0</v>
      </c>
      <c r="AR494" s="61" cm="1">
        <f t="array" aca="1" ref="AR494" ca="1">IF(INDIRECT(ADDRESS(3+$AM494,6,,,"var"))&lt;&gt;"Fe",INDIRECT(ADDRESS(3+$AM494,6,,,"var")),NULL)</f>
        <v>7.0000000000000007E-2</v>
      </c>
      <c r="AS494" s="61" t="str" cm="1">
        <f t="array" aca="1" ref="AS494" ca="1">IF(INDIRECT(ADDRESS(3+$AM494,7,,,"var"))&lt;&gt;"&lt;=&gt;",INDIRECT(ADDRESS(3+$AM494,7,,,"var")),NULL)</f>
        <v>&lt;</v>
      </c>
      <c r="AT494" s="61" cm="1">
        <f t="array" aca="1" ref="AT494" ca="1">IF(INDIRECT(ADDRESS(3+$AM494,8,,,"var"))&lt;&gt;"Cu",INDIRECT(ADDRESS(3+$AM494,8,,,"var")),NULL)</f>
        <v>0.01</v>
      </c>
      <c r="AU494" s="61" t="str" cm="1">
        <f t="array" aca="1" ref="AU494" ca="1">IF(INDIRECT(ADDRESS(3+$AM494,9,,,"var"))&lt;&gt;"&lt;=&gt;",INDIRECT(ADDRESS(3+$AM494,9,,,"var")),NULL)</f>
        <v>&lt;</v>
      </c>
      <c r="AV494" s="61" cm="1">
        <f t="array" aca="1" ref="AV494" ca="1">IF(INDIRECT(ADDRESS(3+$AM494,10,,,"var"))&lt;&gt;"Mn",INDIRECT(ADDRESS(3+$AM494,10,,,"var")),NULL)</f>
        <v>0.01</v>
      </c>
      <c r="AW494" s="61" cm="1">
        <f t="array" aca="1" ref="AW494" ca="1">IF(INDIRECT(ADDRESS(3+$AM494,11,,,"var"))&lt;&gt;"&lt;=&gt;",INDIRECT(ADDRESS(3+$AM494,11,,,"var")),NULL)</f>
        <v>0</v>
      </c>
      <c r="AX494" s="61" cm="1">
        <f t="array" aca="1" ref="AX494" ca="1">IF(INDIRECT(ADDRESS(3+$AM494,12,,,"var"))&lt;&gt;"Mg",INDIRECT(ADDRESS(3+$AM494,12,,,"var")),NULL)</f>
        <v>11.9</v>
      </c>
      <c r="AY494" s="61" cm="1">
        <f t="array" aca="1" ref="AY494" ca="1">IF(INDIRECT(ADDRESS(3+$AM494,13,,,"var"))&lt;&gt;"&lt;=&gt;",INDIRECT(ADDRESS(3+$AM494,13,,,"var")),NULL)</f>
        <v>0</v>
      </c>
      <c r="AZ494" s="61" cm="1">
        <f t="array" aca="1" ref="AZ494" ca="1">IF(INDIRECT(ADDRESS(3+$AM494,14,,,"var"))&lt;&gt;"Be",INDIRECT(ADDRESS(3+$AM494,14,,,"var")),NULL)</f>
        <v>1.4E-2</v>
      </c>
      <c r="BA494" s="61" t="str" cm="1">
        <f t="array" aca="1" ref="BA494" ca="1">IF(INDIRECT(ADDRESS(3+$AM494,15,,,"var"))&lt;&gt;"&lt;=&gt;",INDIRECT(ADDRESS(3+$AM494,15,,,"var")),NULL)</f>
        <v>&lt;</v>
      </c>
      <c r="BB494" s="61" cm="1">
        <f t="array" aca="1" ref="BB494" ca="1">IF(INDIRECT(ADDRESS(3+$AM494,16,,,"var"))&lt;&gt;"Zn",INDIRECT(ADDRESS(3+$AM494,16,,,"var")),NULL)</f>
        <v>0.01</v>
      </c>
      <c r="BC494" s="61" cm="1">
        <f t="array" aca="1" ref="BC494" ca="1">IF(INDIRECT(ADDRESS(3+$AM494,17,,,"var"))&lt;&gt;"&lt;=&gt;",INDIRECT(ADDRESS(3+$AM494,17,,,"var")),NULL)</f>
        <v>0</v>
      </c>
      <c r="BD494" s="61" cm="1">
        <f t="array" aca="1" ref="BD494" ca="1">IF(INDIRECT(ADDRESS(3+$AM494,18,,,"var"))&lt;&gt;"Ti",INDIRECT(ADDRESS(3+$AM494,18,,,"var")),NULL)</f>
        <v>0.08</v>
      </c>
      <c r="BE494" s="64" cm="1">
        <f t="array" aca="1" ref="BE494" ca="1">IF(INDIRECT(ADDRESS(3+$AM494,19,,,"var"))&lt;&gt;"D10",INDIRECT(ADDRESS(3+$AM494,19,,,"var")),NULL)</f>
        <v>27.4</v>
      </c>
      <c r="BF494" s="64" cm="1">
        <f t="array" aca="1" ref="BF494" ca="1">IF(INDIRECT(ADDRESS(3+$AM494,20,,,"var"))&lt;&gt;"D50",INDIRECT(ADDRESS(3+$AM494,20,,,"var")),NULL)</f>
        <v>44.5</v>
      </c>
      <c r="BG494" s="64" cm="1">
        <f t="array" aca="1" ref="BG494" ca="1">IF(INDIRECT(ADDRESS(3+$AM494,21,,,"var"))&lt;&gt;"D90",INDIRECT(ADDRESS(3+$AM494,21,,,"var")),NULL)</f>
        <v>72.2</v>
      </c>
      <c r="BH494" s="64" cm="1">
        <f t="array" aca="1" ref="BH494" ca="1">IF(INDIRECT(ADDRESS(3+$AM494,22,,,"var"))&lt;&gt;"Carney Funnel (s/50g)",INDIRECT(ADDRESS(3+$AM494,22,,,"var")),NULL)</f>
        <v>16</v>
      </c>
      <c r="BI494" s="64" cm="1">
        <f t="array" aca="1" ref="BI494" ca="1">IF(INDIRECT(ADDRESS(3+$AM494,23,,,"var"))&lt;&gt;"Schuttdichte",INDIRECT(ADDRESS(3+$AM494,23,,,"var")),NULL)</f>
        <v>1.24</v>
      </c>
      <c r="BJ494" s="64" cm="1">
        <f t="array" aca="1" ref="BJ494" ca="1">IF(INDIRECT(ADDRESS(3+$AM494,24,,,"var"))&lt;&gt;"Klopfdichte",INDIRECT(ADDRESS(3+$AM494,24,,,"var")),NULL)</f>
        <v>1.61</v>
      </c>
      <c r="BK494" s="81" t="s">
        <v>108</v>
      </c>
      <c r="BM494" s="81"/>
      <c r="BO494"/>
    </row>
    <row r="495" spans="1:67">
      <c r="A495" s="81">
        <v>2</v>
      </c>
      <c r="B495" s="81">
        <v>8</v>
      </c>
      <c r="C495" s="28" t="str">
        <f>var!Z$2</f>
        <v>EOS M 290</v>
      </c>
      <c r="D495" s="66" t="str">
        <f>var!AG$2</f>
        <v>EOS parameter dev.</v>
      </c>
      <c r="E495" s="81">
        <v>370</v>
      </c>
      <c r="F495" s="81">
        <v>1300</v>
      </c>
      <c r="G495" s="81">
        <v>50</v>
      </c>
      <c r="H495" s="81">
        <v>0.14000000000000001</v>
      </c>
      <c r="I495" s="62">
        <v>100</v>
      </c>
      <c r="J495" s="81" t="str">
        <f>var!AD$2</f>
        <v>Density cube</v>
      </c>
      <c r="K495" s="28" t="str">
        <f>var!AE$2</f>
        <v>Pyramide</v>
      </c>
      <c r="L495" s="81"/>
      <c r="M495" s="28" t="str">
        <f>var!AF$2</f>
        <v>Stripes</v>
      </c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  <c r="AA495" s="81"/>
      <c r="AB495" s="81"/>
      <c r="AC495" s="81"/>
      <c r="AD495" s="81"/>
      <c r="AE495" s="81"/>
      <c r="AF495" s="81"/>
      <c r="AG495" s="81"/>
      <c r="AH495" s="23">
        <f t="shared" si="16"/>
        <v>32.760000000000005</v>
      </c>
      <c r="AI495" s="23">
        <f t="shared" si="17"/>
        <v>40.65934065934065</v>
      </c>
      <c r="AJ495" s="81"/>
      <c r="AK495" s="81">
        <v>99.837999999999994</v>
      </c>
      <c r="AL495" s="28" t="str" cm="1">
        <f t="array" aca="1" ref="AL495" ca="1">IF(INDIRECT(ADDRESS(3+AM495,2,,,"var"))&lt;&gt;"Name of powder",INDIRECT(ADDRESS(3+AM495,2,,,"var")),NULL)</f>
        <v>AlMgty90</v>
      </c>
      <c r="AM495" s="81">
        <v>12</v>
      </c>
      <c r="AN495" s="81">
        <v>0</v>
      </c>
      <c r="AO495" s="61" cm="1">
        <f t="array" aca="1" ref="AO495" ca="1">IF(INDIRECT(ADDRESS(3+$AM495,3,,,"var"))&lt;&gt;"&lt;=&gt;",INDIRECT(ADDRESS(3+$AM495,3,,,"var")),NULL)</f>
        <v>0</v>
      </c>
      <c r="AP495" s="61" cm="1">
        <f t="array" aca="1" ref="AP495" ca="1">IF(INDIRECT(ADDRESS(3+$AM495,4,,,"var"))&lt;&gt;"Si",INDIRECT(ADDRESS(3+$AM495,4,,,"var")),NULL)</f>
        <v>7.0000000000000007E-2</v>
      </c>
      <c r="AQ495" s="61" cm="1">
        <f t="array" aca="1" ref="AQ495" ca="1">IF(INDIRECT(ADDRESS(3+$AM495,5,,,"var"))&lt;&gt;"&lt;=&gt;",INDIRECT(ADDRESS(3+$AM495,5,,,"var")),NULL)</f>
        <v>0</v>
      </c>
      <c r="AR495" s="61" cm="1">
        <f t="array" aca="1" ref="AR495" ca="1">IF(INDIRECT(ADDRESS(3+$AM495,6,,,"var"))&lt;&gt;"Fe",INDIRECT(ADDRESS(3+$AM495,6,,,"var")),NULL)</f>
        <v>7.0000000000000007E-2</v>
      </c>
      <c r="AS495" s="61" t="str" cm="1">
        <f t="array" aca="1" ref="AS495" ca="1">IF(INDIRECT(ADDRESS(3+$AM495,7,,,"var"))&lt;&gt;"&lt;=&gt;",INDIRECT(ADDRESS(3+$AM495,7,,,"var")),NULL)</f>
        <v>&lt;</v>
      </c>
      <c r="AT495" s="61" cm="1">
        <f t="array" aca="1" ref="AT495" ca="1">IF(INDIRECT(ADDRESS(3+$AM495,8,,,"var"))&lt;&gt;"Cu",INDIRECT(ADDRESS(3+$AM495,8,,,"var")),NULL)</f>
        <v>0.01</v>
      </c>
      <c r="AU495" s="61" t="str" cm="1">
        <f t="array" aca="1" ref="AU495" ca="1">IF(INDIRECT(ADDRESS(3+$AM495,9,,,"var"))&lt;&gt;"&lt;=&gt;",INDIRECT(ADDRESS(3+$AM495,9,,,"var")),NULL)</f>
        <v>&lt;</v>
      </c>
      <c r="AV495" s="61" cm="1">
        <f t="array" aca="1" ref="AV495" ca="1">IF(INDIRECT(ADDRESS(3+$AM495,10,,,"var"))&lt;&gt;"Mn",INDIRECT(ADDRESS(3+$AM495,10,,,"var")),NULL)</f>
        <v>0.01</v>
      </c>
      <c r="AW495" s="61" cm="1">
        <f t="array" aca="1" ref="AW495" ca="1">IF(INDIRECT(ADDRESS(3+$AM495,11,,,"var"))&lt;&gt;"&lt;=&gt;",INDIRECT(ADDRESS(3+$AM495,11,,,"var")),NULL)</f>
        <v>0</v>
      </c>
      <c r="AX495" s="61" cm="1">
        <f t="array" aca="1" ref="AX495" ca="1">IF(INDIRECT(ADDRESS(3+$AM495,12,,,"var"))&lt;&gt;"Mg",INDIRECT(ADDRESS(3+$AM495,12,,,"var")),NULL)</f>
        <v>11.9</v>
      </c>
      <c r="AY495" s="61" cm="1">
        <f t="array" aca="1" ref="AY495" ca="1">IF(INDIRECT(ADDRESS(3+$AM495,13,,,"var"))&lt;&gt;"&lt;=&gt;",INDIRECT(ADDRESS(3+$AM495,13,,,"var")),NULL)</f>
        <v>0</v>
      </c>
      <c r="AZ495" s="61" cm="1">
        <f t="array" aca="1" ref="AZ495" ca="1">IF(INDIRECT(ADDRESS(3+$AM495,14,,,"var"))&lt;&gt;"Be",INDIRECT(ADDRESS(3+$AM495,14,,,"var")),NULL)</f>
        <v>1.4E-2</v>
      </c>
      <c r="BA495" s="61" t="str" cm="1">
        <f t="array" aca="1" ref="BA495" ca="1">IF(INDIRECT(ADDRESS(3+$AM495,15,,,"var"))&lt;&gt;"&lt;=&gt;",INDIRECT(ADDRESS(3+$AM495,15,,,"var")),NULL)</f>
        <v>&lt;</v>
      </c>
      <c r="BB495" s="61" cm="1">
        <f t="array" aca="1" ref="BB495" ca="1">IF(INDIRECT(ADDRESS(3+$AM495,16,,,"var"))&lt;&gt;"Zn",INDIRECT(ADDRESS(3+$AM495,16,,,"var")),NULL)</f>
        <v>0.01</v>
      </c>
      <c r="BC495" s="61" cm="1">
        <f t="array" aca="1" ref="BC495" ca="1">IF(INDIRECT(ADDRESS(3+$AM495,17,,,"var"))&lt;&gt;"&lt;=&gt;",INDIRECT(ADDRESS(3+$AM495,17,,,"var")),NULL)</f>
        <v>0</v>
      </c>
      <c r="BD495" s="61" cm="1">
        <f t="array" aca="1" ref="BD495" ca="1">IF(INDIRECT(ADDRESS(3+$AM495,18,,,"var"))&lt;&gt;"Ti",INDIRECT(ADDRESS(3+$AM495,18,,,"var")),NULL)</f>
        <v>0.08</v>
      </c>
      <c r="BE495" s="64" cm="1">
        <f t="array" aca="1" ref="BE495" ca="1">IF(INDIRECT(ADDRESS(3+$AM495,19,,,"var"))&lt;&gt;"D10",INDIRECT(ADDRESS(3+$AM495,19,,,"var")),NULL)</f>
        <v>27.4</v>
      </c>
      <c r="BF495" s="64" cm="1">
        <f t="array" aca="1" ref="BF495" ca="1">IF(INDIRECT(ADDRESS(3+$AM495,20,,,"var"))&lt;&gt;"D50",INDIRECT(ADDRESS(3+$AM495,20,,,"var")),NULL)</f>
        <v>44.5</v>
      </c>
      <c r="BG495" s="64" cm="1">
        <f t="array" aca="1" ref="BG495" ca="1">IF(INDIRECT(ADDRESS(3+$AM495,21,,,"var"))&lt;&gt;"D90",INDIRECT(ADDRESS(3+$AM495,21,,,"var")),NULL)</f>
        <v>72.2</v>
      </c>
      <c r="BH495" s="64" cm="1">
        <f t="array" aca="1" ref="BH495" ca="1">IF(INDIRECT(ADDRESS(3+$AM495,22,,,"var"))&lt;&gt;"Carney Funnel (s/50g)",INDIRECT(ADDRESS(3+$AM495,22,,,"var")),NULL)</f>
        <v>16</v>
      </c>
      <c r="BI495" s="64" cm="1">
        <f t="array" aca="1" ref="BI495" ca="1">IF(INDIRECT(ADDRESS(3+$AM495,23,,,"var"))&lt;&gt;"Schuttdichte",INDIRECT(ADDRESS(3+$AM495,23,,,"var")),NULL)</f>
        <v>1.24</v>
      </c>
      <c r="BJ495" s="64" cm="1">
        <f t="array" aca="1" ref="BJ495" ca="1">IF(INDIRECT(ADDRESS(3+$AM495,24,,,"var"))&lt;&gt;"Klopfdichte",INDIRECT(ADDRESS(3+$AM495,24,,,"var")),NULL)</f>
        <v>1.61</v>
      </c>
      <c r="BK495" s="81" t="s">
        <v>108</v>
      </c>
      <c r="BM495"/>
      <c r="BO495"/>
    </row>
    <row r="496" spans="1:67">
      <c r="A496" s="81">
        <v>2</v>
      </c>
      <c r="B496" s="81">
        <v>9</v>
      </c>
      <c r="C496" s="81" t="str">
        <f>var!Z$2</f>
        <v>EOS M 290</v>
      </c>
      <c r="D496" s="81" t="str">
        <f>var!AG$2</f>
        <v>EOS parameter dev.</v>
      </c>
      <c r="E496" s="81">
        <v>370</v>
      </c>
      <c r="F496" s="81">
        <v>1525</v>
      </c>
      <c r="G496" s="81">
        <v>50</v>
      </c>
      <c r="H496" s="81">
        <v>0.14000000000000001</v>
      </c>
      <c r="I496" s="62">
        <v>100</v>
      </c>
      <c r="J496" s="81" t="str">
        <f>var!AD$2</f>
        <v>Density cube</v>
      </c>
      <c r="K496" s="28" t="str">
        <f>var!AE$2</f>
        <v>Pyramide</v>
      </c>
      <c r="L496" s="81"/>
      <c r="M496" s="28" t="str">
        <f>var!AF$2</f>
        <v>Stripes</v>
      </c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  <c r="AB496" s="81"/>
      <c r="AC496" s="81"/>
      <c r="AD496" s="81"/>
      <c r="AE496" s="81"/>
      <c r="AF496" s="81"/>
      <c r="AG496" s="81"/>
      <c r="AH496" s="23">
        <f t="shared" si="16"/>
        <v>38.430000000000007</v>
      </c>
      <c r="AI496" s="23">
        <f t="shared" si="17"/>
        <v>34.660421545667447</v>
      </c>
      <c r="AJ496" s="81"/>
      <c r="AK496" s="81">
        <v>99.004999999999995</v>
      </c>
      <c r="AL496" s="28" t="str" cm="1">
        <f t="array" aca="1" ref="AL496" ca="1">IF(INDIRECT(ADDRESS(3+AM496,2,,,"var"))&lt;&gt;"Name of powder",INDIRECT(ADDRESS(3+AM496,2,,,"var")),NULL)</f>
        <v>AlMgty90</v>
      </c>
      <c r="AM496" s="81">
        <v>12</v>
      </c>
      <c r="AN496" s="81">
        <v>0</v>
      </c>
      <c r="AO496" s="61" cm="1">
        <f t="array" aca="1" ref="AO496" ca="1">IF(INDIRECT(ADDRESS(3+$AM496,3,,,"var"))&lt;&gt;"&lt;=&gt;",INDIRECT(ADDRESS(3+$AM496,3,,,"var")),NULL)</f>
        <v>0</v>
      </c>
      <c r="AP496" s="61" cm="1">
        <f t="array" aca="1" ref="AP496" ca="1">IF(INDIRECT(ADDRESS(3+$AM496,4,,,"var"))&lt;&gt;"Si",INDIRECT(ADDRESS(3+$AM496,4,,,"var")),NULL)</f>
        <v>7.0000000000000007E-2</v>
      </c>
      <c r="AQ496" s="61" cm="1">
        <f t="array" aca="1" ref="AQ496" ca="1">IF(INDIRECT(ADDRESS(3+$AM496,5,,,"var"))&lt;&gt;"&lt;=&gt;",INDIRECT(ADDRESS(3+$AM496,5,,,"var")),NULL)</f>
        <v>0</v>
      </c>
      <c r="AR496" s="61" cm="1">
        <f t="array" aca="1" ref="AR496" ca="1">IF(INDIRECT(ADDRESS(3+$AM496,6,,,"var"))&lt;&gt;"Fe",INDIRECT(ADDRESS(3+$AM496,6,,,"var")),NULL)</f>
        <v>7.0000000000000007E-2</v>
      </c>
      <c r="AS496" s="61" t="str" cm="1">
        <f t="array" aca="1" ref="AS496" ca="1">IF(INDIRECT(ADDRESS(3+$AM496,7,,,"var"))&lt;&gt;"&lt;=&gt;",INDIRECT(ADDRESS(3+$AM496,7,,,"var")),NULL)</f>
        <v>&lt;</v>
      </c>
      <c r="AT496" s="61" cm="1">
        <f t="array" aca="1" ref="AT496" ca="1">IF(INDIRECT(ADDRESS(3+$AM496,8,,,"var"))&lt;&gt;"Cu",INDIRECT(ADDRESS(3+$AM496,8,,,"var")),NULL)</f>
        <v>0.01</v>
      </c>
      <c r="AU496" s="61" t="str" cm="1">
        <f t="array" aca="1" ref="AU496" ca="1">IF(INDIRECT(ADDRESS(3+$AM496,9,,,"var"))&lt;&gt;"&lt;=&gt;",INDIRECT(ADDRESS(3+$AM496,9,,,"var")),NULL)</f>
        <v>&lt;</v>
      </c>
      <c r="AV496" s="61" cm="1">
        <f t="array" aca="1" ref="AV496" ca="1">IF(INDIRECT(ADDRESS(3+$AM496,10,,,"var"))&lt;&gt;"Mn",INDIRECT(ADDRESS(3+$AM496,10,,,"var")),NULL)</f>
        <v>0.01</v>
      </c>
      <c r="AW496" s="61" cm="1">
        <f t="array" aca="1" ref="AW496" ca="1">IF(INDIRECT(ADDRESS(3+$AM496,11,,,"var"))&lt;&gt;"&lt;=&gt;",INDIRECT(ADDRESS(3+$AM496,11,,,"var")),NULL)</f>
        <v>0</v>
      </c>
      <c r="AX496" s="61" cm="1">
        <f t="array" aca="1" ref="AX496" ca="1">IF(INDIRECT(ADDRESS(3+$AM496,12,,,"var"))&lt;&gt;"Mg",INDIRECT(ADDRESS(3+$AM496,12,,,"var")),NULL)</f>
        <v>11.9</v>
      </c>
      <c r="AY496" s="61" cm="1">
        <f t="array" aca="1" ref="AY496" ca="1">IF(INDIRECT(ADDRESS(3+$AM496,13,,,"var"))&lt;&gt;"&lt;=&gt;",INDIRECT(ADDRESS(3+$AM496,13,,,"var")),NULL)</f>
        <v>0</v>
      </c>
      <c r="AZ496" s="61" cm="1">
        <f t="array" aca="1" ref="AZ496" ca="1">IF(INDIRECT(ADDRESS(3+$AM496,14,,,"var"))&lt;&gt;"Be",INDIRECT(ADDRESS(3+$AM496,14,,,"var")),NULL)</f>
        <v>1.4E-2</v>
      </c>
      <c r="BA496" s="61" t="str" cm="1">
        <f t="array" aca="1" ref="BA496" ca="1">IF(INDIRECT(ADDRESS(3+$AM496,15,,,"var"))&lt;&gt;"&lt;=&gt;",INDIRECT(ADDRESS(3+$AM496,15,,,"var")),NULL)</f>
        <v>&lt;</v>
      </c>
      <c r="BB496" s="61" cm="1">
        <f t="array" aca="1" ref="BB496" ca="1">IF(INDIRECT(ADDRESS(3+$AM496,16,,,"var"))&lt;&gt;"Zn",INDIRECT(ADDRESS(3+$AM496,16,,,"var")),NULL)</f>
        <v>0.01</v>
      </c>
      <c r="BC496" s="61" cm="1">
        <f t="array" aca="1" ref="BC496" ca="1">IF(INDIRECT(ADDRESS(3+$AM496,17,,,"var"))&lt;&gt;"&lt;=&gt;",INDIRECT(ADDRESS(3+$AM496,17,,,"var")),NULL)</f>
        <v>0</v>
      </c>
      <c r="BD496" s="61" cm="1">
        <f t="array" aca="1" ref="BD496" ca="1">IF(INDIRECT(ADDRESS(3+$AM496,18,,,"var"))&lt;&gt;"Ti",INDIRECT(ADDRESS(3+$AM496,18,,,"var")),NULL)</f>
        <v>0.08</v>
      </c>
      <c r="BE496" s="64" cm="1">
        <f t="array" aca="1" ref="BE496" ca="1">IF(INDIRECT(ADDRESS(3+$AM496,19,,,"var"))&lt;&gt;"D10",INDIRECT(ADDRESS(3+$AM496,19,,,"var")),NULL)</f>
        <v>27.4</v>
      </c>
      <c r="BF496" s="64" cm="1">
        <f t="array" aca="1" ref="BF496" ca="1">IF(INDIRECT(ADDRESS(3+$AM496,20,,,"var"))&lt;&gt;"D50",INDIRECT(ADDRESS(3+$AM496,20,,,"var")),NULL)</f>
        <v>44.5</v>
      </c>
      <c r="BG496" s="64" cm="1">
        <f t="array" aca="1" ref="BG496" ca="1">IF(INDIRECT(ADDRESS(3+$AM496,21,,,"var"))&lt;&gt;"D90",INDIRECT(ADDRESS(3+$AM496,21,,,"var")),NULL)</f>
        <v>72.2</v>
      </c>
      <c r="BH496" s="64" cm="1">
        <f t="array" aca="1" ref="BH496" ca="1">IF(INDIRECT(ADDRESS(3+$AM496,22,,,"var"))&lt;&gt;"Carney Funnel (s/50g)",INDIRECT(ADDRESS(3+$AM496,22,,,"var")),NULL)</f>
        <v>16</v>
      </c>
      <c r="BI496" s="64" cm="1">
        <f t="array" aca="1" ref="BI496" ca="1">IF(INDIRECT(ADDRESS(3+$AM496,23,,,"var"))&lt;&gt;"Schuttdichte",INDIRECT(ADDRESS(3+$AM496,23,,,"var")),NULL)</f>
        <v>1.24</v>
      </c>
      <c r="BJ496" s="64" cm="1">
        <f t="array" aca="1" ref="BJ496" ca="1">IF(INDIRECT(ADDRESS(3+$AM496,24,,,"var"))&lt;&gt;"Klopfdichte",INDIRECT(ADDRESS(3+$AM496,24,,,"var")),NULL)</f>
        <v>1.61</v>
      </c>
      <c r="BK496" s="81" t="s">
        <v>108</v>
      </c>
      <c r="BM496" s="65"/>
      <c r="BO496"/>
    </row>
    <row r="497" spans="1:67">
      <c r="A497" s="81">
        <v>2</v>
      </c>
      <c r="B497" s="81">
        <v>10</v>
      </c>
      <c r="C497" s="28" t="str">
        <f>var!Z$2</f>
        <v>EOS M 290</v>
      </c>
      <c r="D497" s="66" t="str">
        <f>var!AG$2</f>
        <v>EOS parameter dev.</v>
      </c>
      <c r="E497" s="81">
        <v>370</v>
      </c>
      <c r="F497" s="81">
        <v>1775</v>
      </c>
      <c r="G497" s="81">
        <v>50</v>
      </c>
      <c r="H497" s="81">
        <v>0.14000000000000001</v>
      </c>
      <c r="I497" s="62">
        <v>100</v>
      </c>
      <c r="J497" s="81" t="str">
        <f>var!AD$2</f>
        <v>Density cube</v>
      </c>
      <c r="K497" s="28" t="str">
        <f>var!AE$2</f>
        <v>Pyramide</v>
      </c>
      <c r="L497" s="81"/>
      <c r="M497" s="28" t="str">
        <f>var!AF$2</f>
        <v>Stripes</v>
      </c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  <c r="AA497" s="81"/>
      <c r="AB497" s="81"/>
      <c r="AC497" s="81"/>
      <c r="AD497" s="81"/>
      <c r="AE497" s="81"/>
      <c r="AF497" s="81"/>
      <c r="AG497" s="81"/>
      <c r="AH497" s="23">
        <f t="shared" si="16"/>
        <v>44.730000000000004</v>
      </c>
      <c r="AI497" s="23">
        <f t="shared" si="17"/>
        <v>29.778672032193157</v>
      </c>
      <c r="AJ497" s="81"/>
      <c r="AK497" s="81">
        <v>98.358000000000004</v>
      </c>
      <c r="AL497" s="81" t="str" cm="1">
        <f t="array" aca="1" ref="AL497" ca="1">IF(INDIRECT(ADDRESS(3+AM497,2,,,"var"))&lt;&gt;"Name of powder",INDIRECT(ADDRESS(3+AM497,2,,,"var")),NULL)</f>
        <v>AlMgty90</v>
      </c>
      <c r="AM497" s="81">
        <v>12</v>
      </c>
      <c r="AN497" s="81">
        <v>0</v>
      </c>
      <c r="AO497" s="61" cm="1">
        <f t="array" aca="1" ref="AO497" ca="1">IF(INDIRECT(ADDRESS(3+$AM497,3,,,"var"))&lt;&gt;"&lt;=&gt;",INDIRECT(ADDRESS(3+$AM497,3,,,"var")),NULL)</f>
        <v>0</v>
      </c>
      <c r="AP497" s="61" cm="1">
        <f t="array" aca="1" ref="AP497" ca="1">IF(INDIRECT(ADDRESS(3+$AM497,4,,,"var"))&lt;&gt;"Si",INDIRECT(ADDRESS(3+$AM497,4,,,"var")),NULL)</f>
        <v>7.0000000000000007E-2</v>
      </c>
      <c r="AQ497" s="61" cm="1">
        <f t="array" aca="1" ref="AQ497" ca="1">IF(INDIRECT(ADDRESS(3+$AM497,5,,,"var"))&lt;&gt;"&lt;=&gt;",INDIRECT(ADDRESS(3+$AM497,5,,,"var")),NULL)</f>
        <v>0</v>
      </c>
      <c r="AR497" s="61" cm="1">
        <f t="array" aca="1" ref="AR497" ca="1">IF(INDIRECT(ADDRESS(3+$AM497,6,,,"var"))&lt;&gt;"Fe",INDIRECT(ADDRESS(3+$AM497,6,,,"var")),NULL)</f>
        <v>7.0000000000000007E-2</v>
      </c>
      <c r="AS497" s="61" t="str" cm="1">
        <f t="array" aca="1" ref="AS497" ca="1">IF(INDIRECT(ADDRESS(3+$AM497,7,,,"var"))&lt;&gt;"&lt;=&gt;",INDIRECT(ADDRESS(3+$AM497,7,,,"var")),NULL)</f>
        <v>&lt;</v>
      </c>
      <c r="AT497" s="61" cm="1">
        <f t="array" aca="1" ref="AT497" ca="1">IF(INDIRECT(ADDRESS(3+$AM497,8,,,"var"))&lt;&gt;"Cu",INDIRECT(ADDRESS(3+$AM497,8,,,"var")),NULL)</f>
        <v>0.01</v>
      </c>
      <c r="AU497" s="61" t="str" cm="1">
        <f t="array" aca="1" ref="AU497" ca="1">IF(INDIRECT(ADDRESS(3+$AM497,9,,,"var"))&lt;&gt;"&lt;=&gt;",INDIRECT(ADDRESS(3+$AM497,9,,,"var")),NULL)</f>
        <v>&lt;</v>
      </c>
      <c r="AV497" s="61" cm="1">
        <f t="array" aca="1" ref="AV497" ca="1">IF(INDIRECT(ADDRESS(3+$AM497,10,,,"var"))&lt;&gt;"Mn",INDIRECT(ADDRESS(3+$AM497,10,,,"var")),NULL)</f>
        <v>0.01</v>
      </c>
      <c r="AW497" s="61" cm="1">
        <f t="array" aca="1" ref="AW497" ca="1">IF(INDIRECT(ADDRESS(3+$AM497,11,,,"var"))&lt;&gt;"&lt;=&gt;",INDIRECT(ADDRESS(3+$AM497,11,,,"var")),NULL)</f>
        <v>0</v>
      </c>
      <c r="AX497" s="61" cm="1">
        <f t="array" aca="1" ref="AX497" ca="1">IF(INDIRECT(ADDRESS(3+$AM497,12,,,"var"))&lt;&gt;"Mg",INDIRECT(ADDRESS(3+$AM497,12,,,"var")),NULL)</f>
        <v>11.9</v>
      </c>
      <c r="AY497" s="61" cm="1">
        <f t="array" aca="1" ref="AY497" ca="1">IF(INDIRECT(ADDRESS(3+$AM497,13,,,"var"))&lt;&gt;"&lt;=&gt;",INDIRECT(ADDRESS(3+$AM497,13,,,"var")),NULL)</f>
        <v>0</v>
      </c>
      <c r="AZ497" s="61" cm="1">
        <f t="array" aca="1" ref="AZ497" ca="1">IF(INDIRECT(ADDRESS(3+$AM497,14,,,"var"))&lt;&gt;"Be",INDIRECT(ADDRESS(3+$AM497,14,,,"var")),NULL)</f>
        <v>1.4E-2</v>
      </c>
      <c r="BA497" s="61" t="str" cm="1">
        <f t="array" aca="1" ref="BA497" ca="1">IF(INDIRECT(ADDRESS(3+$AM497,15,,,"var"))&lt;&gt;"&lt;=&gt;",INDIRECT(ADDRESS(3+$AM497,15,,,"var")),NULL)</f>
        <v>&lt;</v>
      </c>
      <c r="BB497" s="61" cm="1">
        <f t="array" aca="1" ref="BB497" ca="1">IF(INDIRECT(ADDRESS(3+$AM497,16,,,"var"))&lt;&gt;"Zn",INDIRECT(ADDRESS(3+$AM497,16,,,"var")),NULL)</f>
        <v>0.01</v>
      </c>
      <c r="BC497" s="61" cm="1">
        <f t="array" aca="1" ref="BC497" ca="1">IF(INDIRECT(ADDRESS(3+$AM497,17,,,"var"))&lt;&gt;"&lt;=&gt;",INDIRECT(ADDRESS(3+$AM497,17,,,"var")),NULL)</f>
        <v>0</v>
      </c>
      <c r="BD497" s="61" cm="1">
        <f t="array" aca="1" ref="BD497" ca="1">IF(INDIRECT(ADDRESS(3+$AM497,18,,,"var"))&lt;&gt;"Ti",INDIRECT(ADDRESS(3+$AM497,18,,,"var")),NULL)</f>
        <v>0.08</v>
      </c>
      <c r="BE497" s="64" cm="1">
        <f t="array" aca="1" ref="BE497" ca="1">IF(INDIRECT(ADDRESS(3+$AM497,19,,,"var"))&lt;&gt;"D10",INDIRECT(ADDRESS(3+$AM497,19,,,"var")),NULL)</f>
        <v>27.4</v>
      </c>
      <c r="BF497" s="64" cm="1">
        <f t="array" aca="1" ref="BF497" ca="1">IF(INDIRECT(ADDRESS(3+$AM497,20,,,"var"))&lt;&gt;"D50",INDIRECT(ADDRESS(3+$AM497,20,,,"var")),NULL)</f>
        <v>44.5</v>
      </c>
      <c r="BG497" s="64" cm="1">
        <f t="array" aca="1" ref="BG497" ca="1">IF(INDIRECT(ADDRESS(3+$AM497,21,,,"var"))&lt;&gt;"D90",INDIRECT(ADDRESS(3+$AM497,21,,,"var")),NULL)</f>
        <v>72.2</v>
      </c>
      <c r="BH497" s="64" cm="1">
        <f t="array" aca="1" ref="BH497" ca="1">IF(INDIRECT(ADDRESS(3+$AM497,22,,,"var"))&lt;&gt;"Carney Funnel (s/50g)",INDIRECT(ADDRESS(3+$AM497,22,,,"var")),NULL)</f>
        <v>16</v>
      </c>
      <c r="BI497" s="64" cm="1">
        <f t="array" aca="1" ref="BI497" ca="1">IF(INDIRECT(ADDRESS(3+$AM497,23,,,"var"))&lt;&gt;"Schuttdichte",INDIRECT(ADDRESS(3+$AM497,23,,,"var")),NULL)</f>
        <v>1.24</v>
      </c>
      <c r="BJ497" s="64" cm="1">
        <f t="array" aca="1" ref="BJ497" ca="1">IF(INDIRECT(ADDRESS(3+$AM497,24,,,"var"))&lt;&gt;"Klopfdichte",INDIRECT(ADDRESS(3+$AM497,24,,,"var")),NULL)</f>
        <v>1.61</v>
      </c>
      <c r="BK497" s="81" t="s">
        <v>108</v>
      </c>
      <c r="BM497" s="65"/>
      <c r="BO497"/>
    </row>
    <row r="498" spans="1:67">
      <c r="A498" s="81">
        <v>2</v>
      </c>
      <c r="B498" s="81">
        <v>11</v>
      </c>
      <c r="C498" s="28" t="str">
        <f>var!Z$2</f>
        <v>EOS M 290</v>
      </c>
      <c r="D498" s="66" t="str">
        <f>var!AG$2</f>
        <v>EOS parameter dev.</v>
      </c>
      <c r="E498" s="81">
        <v>370</v>
      </c>
      <c r="F498" s="81">
        <v>975</v>
      </c>
      <c r="G498" s="81">
        <v>50</v>
      </c>
      <c r="H498" s="81">
        <v>0.12</v>
      </c>
      <c r="I498" s="62">
        <v>100</v>
      </c>
      <c r="J498" s="28" t="str">
        <f>var!AD$2</f>
        <v>Density cube</v>
      </c>
      <c r="K498" s="81" t="str">
        <f>var!AE$2</f>
        <v>Pyramide</v>
      </c>
      <c r="L498" s="81"/>
      <c r="M498" s="28" t="str">
        <f>var!AF$2</f>
        <v>Stripes</v>
      </c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  <c r="AA498" s="81"/>
      <c r="AB498" s="81"/>
      <c r="AC498" s="81"/>
      <c r="AD498" s="81"/>
      <c r="AE498" s="81"/>
      <c r="AF498" s="81"/>
      <c r="AG498" s="81"/>
      <c r="AH498" s="23">
        <f t="shared" si="16"/>
        <v>21.06</v>
      </c>
      <c r="AI498" s="23">
        <f t="shared" si="17"/>
        <v>63.247863247863251</v>
      </c>
      <c r="AJ498" s="81"/>
      <c r="AK498" s="81">
        <v>99.742000000000004</v>
      </c>
      <c r="AL498" s="28" t="str" cm="1">
        <f t="array" aca="1" ref="AL498" ca="1">IF(INDIRECT(ADDRESS(3+AM498,2,,,"var"))&lt;&gt;"Name of powder",INDIRECT(ADDRESS(3+AM498,2,,,"var")),NULL)</f>
        <v>AlMgty90</v>
      </c>
      <c r="AM498" s="81">
        <v>12</v>
      </c>
      <c r="AN498" s="81">
        <v>0</v>
      </c>
      <c r="AO498" s="61" cm="1">
        <f t="array" aca="1" ref="AO498" ca="1">IF(INDIRECT(ADDRESS(3+$AM498,3,,,"var"))&lt;&gt;"&lt;=&gt;",INDIRECT(ADDRESS(3+$AM498,3,,,"var")),NULL)</f>
        <v>0</v>
      </c>
      <c r="AP498" s="61" cm="1">
        <f t="array" aca="1" ref="AP498" ca="1">IF(INDIRECT(ADDRESS(3+$AM498,4,,,"var"))&lt;&gt;"Si",INDIRECT(ADDRESS(3+$AM498,4,,,"var")),NULL)</f>
        <v>7.0000000000000007E-2</v>
      </c>
      <c r="AQ498" s="61" cm="1">
        <f t="array" aca="1" ref="AQ498" ca="1">IF(INDIRECT(ADDRESS(3+$AM498,5,,,"var"))&lt;&gt;"&lt;=&gt;",INDIRECT(ADDRESS(3+$AM498,5,,,"var")),NULL)</f>
        <v>0</v>
      </c>
      <c r="AR498" s="61" cm="1">
        <f t="array" aca="1" ref="AR498" ca="1">IF(INDIRECT(ADDRESS(3+$AM498,6,,,"var"))&lt;&gt;"Fe",INDIRECT(ADDRESS(3+$AM498,6,,,"var")),NULL)</f>
        <v>7.0000000000000007E-2</v>
      </c>
      <c r="AS498" s="61" t="str" cm="1">
        <f t="array" aca="1" ref="AS498" ca="1">IF(INDIRECT(ADDRESS(3+$AM498,7,,,"var"))&lt;&gt;"&lt;=&gt;",INDIRECT(ADDRESS(3+$AM498,7,,,"var")),NULL)</f>
        <v>&lt;</v>
      </c>
      <c r="AT498" s="61" cm="1">
        <f t="array" aca="1" ref="AT498" ca="1">IF(INDIRECT(ADDRESS(3+$AM498,8,,,"var"))&lt;&gt;"Cu",INDIRECT(ADDRESS(3+$AM498,8,,,"var")),NULL)</f>
        <v>0.01</v>
      </c>
      <c r="AU498" s="61" t="str" cm="1">
        <f t="array" aca="1" ref="AU498" ca="1">IF(INDIRECT(ADDRESS(3+$AM498,9,,,"var"))&lt;&gt;"&lt;=&gt;",INDIRECT(ADDRESS(3+$AM498,9,,,"var")),NULL)</f>
        <v>&lt;</v>
      </c>
      <c r="AV498" s="61" cm="1">
        <f t="array" aca="1" ref="AV498" ca="1">IF(INDIRECT(ADDRESS(3+$AM498,10,,,"var"))&lt;&gt;"Mn",INDIRECT(ADDRESS(3+$AM498,10,,,"var")),NULL)</f>
        <v>0.01</v>
      </c>
      <c r="AW498" s="61" cm="1">
        <f t="array" aca="1" ref="AW498" ca="1">IF(INDIRECT(ADDRESS(3+$AM498,11,,,"var"))&lt;&gt;"&lt;=&gt;",INDIRECT(ADDRESS(3+$AM498,11,,,"var")),NULL)</f>
        <v>0</v>
      </c>
      <c r="AX498" s="61" cm="1">
        <f t="array" aca="1" ref="AX498" ca="1">IF(INDIRECT(ADDRESS(3+$AM498,12,,,"var"))&lt;&gt;"Mg",INDIRECT(ADDRESS(3+$AM498,12,,,"var")),NULL)</f>
        <v>11.9</v>
      </c>
      <c r="AY498" s="61" cm="1">
        <f t="array" aca="1" ref="AY498" ca="1">IF(INDIRECT(ADDRESS(3+$AM498,13,,,"var"))&lt;&gt;"&lt;=&gt;",INDIRECT(ADDRESS(3+$AM498,13,,,"var")),NULL)</f>
        <v>0</v>
      </c>
      <c r="AZ498" s="61" cm="1">
        <f t="array" aca="1" ref="AZ498" ca="1">IF(INDIRECT(ADDRESS(3+$AM498,14,,,"var"))&lt;&gt;"Be",INDIRECT(ADDRESS(3+$AM498,14,,,"var")),NULL)</f>
        <v>1.4E-2</v>
      </c>
      <c r="BA498" s="61" t="str" cm="1">
        <f t="array" aca="1" ref="BA498" ca="1">IF(INDIRECT(ADDRESS(3+$AM498,15,,,"var"))&lt;&gt;"&lt;=&gt;",INDIRECT(ADDRESS(3+$AM498,15,,,"var")),NULL)</f>
        <v>&lt;</v>
      </c>
      <c r="BB498" s="61" cm="1">
        <f t="array" aca="1" ref="BB498" ca="1">IF(INDIRECT(ADDRESS(3+$AM498,16,,,"var"))&lt;&gt;"Zn",INDIRECT(ADDRESS(3+$AM498,16,,,"var")),NULL)</f>
        <v>0.01</v>
      </c>
      <c r="BC498" s="61" cm="1">
        <f t="array" aca="1" ref="BC498" ca="1">IF(INDIRECT(ADDRESS(3+$AM498,17,,,"var"))&lt;&gt;"&lt;=&gt;",INDIRECT(ADDRESS(3+$AM498,17,,,"var")),NULL)</f>
        <v>0</v>
      </c>
      <c r="BD498" s="61" cm="1">
        <f t="array" aca="1" ref="BD498" ca="1">IF(INDIRECT(ADDRESS(3+$AM498,18,,,"var"))&lt;&gt;"Ti",INDIRECT(ADDRESS(3+$AM498,18,,,"var")),NULL)</f>
        <v>0.08</v>
      </c>
      <c r="BE498" s="64" cm="1">
        <f t="array" aca="1" ref="BE498" ca="1">IF(INDIRECT(ADDRESS(3+$AM498,19,,,"var"))&lt;&gt;"D10",INDIRECT(ADDRESS(3+$AM498,19,,,"var")),NULL)</f>
        <v>27.4</v>
      </c>
      <c r="BF498" s="64" cm="1">
        <f t="array" aca="1" ref="BF498" ca="1">IF(INDIRECT(ADDRESS(3+$AM498,20,,,"var"))&lt;&gt;"D50",INDIRECT(ADDRESS(3+$AM498,20,,,"var")),NULL)</f>
        <v>44.5</v>
      </c>
      <c r="BG498" s="64" cm="1">
        <f t="array" aca="1" ref="BG498" ca="1">IF(INDIRECT(ADDRESS(3+$AM498,21,,,"var"))&lt;&gt;"D90",INDIRECT(ADDRESS(3+$AM498,21,,,"var")),NULL)</f>
        <v>72.2</v>
      </c>
      <c r="BH498" s="64" cm="1">
        <f t="array" aca="1" ref="BH498" ca="1">IF(INDIRECT(ADDRESS(3+$AM498,22,,,"var"))&lt;&gt;"Carney Funnel (s/50g)",INDIRECT(ADDRESS(3+$AM498,22,,,"var")),NULL)</f>
        <v>16</v>
      </c>
      <c r="BI498" s="64" cm="1">
        <f t="array" aca="1" ref="BI498" ca="1">IF(INDIRECT(ADDRESS(3+$AM498,23,,,"var"))&lt;&gt;"Schuttdichte",INDIRECT(ADDRESS(3+$AM498,23,,,"var")),NULL)</f>
        <v>1.24</v>
      </c>
      <c r="BJ498" s="64" cm="1">
        <f t="array" aca="1" ref="BJ498" ca="1">IF(INDIRECT(ADDRESS(3+$AM498,24,,,"var"))&lt;&gt;"Klopfdichte",INDIRECT(ADDRESS(3+$AM498,24,,,"var")),NULL)</f>
        <v>1.61</v>
      </c>
      <c r="BK498" s="81" t="s">
        <v>108</v>
      </c>
      <c r="BM498" s="65"/>
      <c r="BO498"/>
    </row>
    <row r="499" spans="1:67">
      <c r="A499" s="81">
        <v>2</v>
      </c>
      <c r="B499" s="81">
        <v>12</v>
      </c>
      <c r="C499" s="81" t="str">
        <f>var!Z$2</f>
        <v>EOS M 290</v>
      </c>
      <c r="D499" s="81" t="str">
        <f>var!AG$2</f>
        <v>EOS parameter dev.</v>
      </c>
      <c r="E499" s="81">
        <v>370</v>
      </c>
      <c r="F499" s="81">
        <v>1250</v>
      </c>
      <c r="G499" s="81">
        <v>50</v>
      </c>
      <c r="H499" s="81">
        <v>0.12</v>
      </c>
      <c r="I499" s="62">
        <v>100</v>
      </c>
      <c r="J499" s="81" t="str">
        <f>var!AD$2</f>
        <v>Density cube</v>
      </c>
      <c r="K499" s="81" t="str">
        <f>var!AE$2</f>
        <v>Pyramide</v>
      </c>
      <c r="L499" s="81"/>
      <c r="M499" s="81" t="str">
        <f>var!AF$2</f>
        <v>Stripes</v>
      </c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  <c r="AA499" s="81"/>
      <c r="AB499" s="81"/>
      <c r="AC499" s="81"/>
      <c r="AD499" s="81"/>
      <c r="AE499" s="81"/>
      <c r="AF499" s="81"/>
      <c r="AG499" s="81"/>
      <c r="AH499" s="81">
        <f t="shared" si="16"/>
        <v>27</v>
      </c>
      <c r="AI499" s="23">
        <f t="shared" si="17"/>
        <v>49.333333333333336</v>
      </c>
      <c r="AJ499" s="81"/>
      <c r="AK499" s="81">
        <v>99.792000000000002</v>
      </c>
      <c r="AL499" s="81" t="str" cm="1">
        <f t="array" aca="1" ref="AL499" ca="1">IF(INDIRECT(ADDRESS(3+AM499,2,,,"var"))&lt;&gt;"Name of powder",INDIRECT(ADDRESS(3+AM499,2,,,"var")),NULL)</f>
        <v>AlMgty90</v>
      </c>
      <c r="AM499" s="81">
        <v>12</v>
      </c>
      <c r="AN499" s="81">
        <v>0</v>
      </c>
      <c r="AO499" s="61" cm="1">
        <f t="array" aca="1" ref="AO499" ca="1">IF(INDIRECT(ADDRESS(3+$AM499,3,,,"var"))&lt;&gt;"&lt;=&gt;",INDIRECT(ADDRESS(3+$AM499,3,,,"var")),NULL)</f>
        <v>0</v>
      </c>
      <c r="AP499" s="61" cm="1">
        <f t="array" aca="1" ref="AP499" ca="1">IF(INDIRECT(ADDRESS(3+$AM499,4,,,"var"))&lt;&gt;"Si",INDIRECT(ADDRESS(3+$AM499,4,,,"var")),NULL)</f>
        <v>7.0000000000000007E-2</v>
      </c>
      <c r="AQ499" s="61" cm="1">
        <f t="array" aca="1" ref="AQ499" ca="1">IF(INDIRECT(ADDRESS(3+$AM499,5,,,"var"))&lt;&gt;"&lt;=&gt;",INDIRECT(ADDRESS(3+$AM499,5,,,"var")),NULL)</f>
        <v>0</v>
      </c>
      <c r="AR499" s="61" cm="1">
        <f t="array" aca="1" ref="AR499" ca="1">IF(INDIRECT(ADDRESS(3+$AM499,6,,,"var"))&lt;&gt;"Fe",INDIRECT(ADDRESS(3+$AM499,6,,,"var")),NULL)</f>
        <v>7.0000000000000007E-2</v>
      </c>
      <c r="AS499" s="61" t="str" cm="1">
        <f t="array" aca="1" ref="AS499" ca="1">IF(INDIRECT(ADDRESS(3+$AM499,7,,,"var"))&lt;&gt;"&lt;=&gt;",INDIRECT(ADDRESS(3+$AM499,7,,,"var")),NULL)</f>
        <v>&lt;</v>
      </c>
      <c r="AT499" s="61" cm="1">
        <f t="array" aca="1" ref="AT499" ca="1">IF(INDIRECT(ADDRESS(3+$AM499,8,,,"var"))&lt;&gt;"Cu",INDIRECT(ADDRESS(3+$AM499,8,,,"var")),NULL)</f>
        <v>0.01</v>
      </c>
      <c r="AU499" s="61" t="str" cm="1">
        <f t="array" aca="1" ref="AU499" ca="1">IF(INDIRECT(ADDRESS(3+$AM499,9,,,"var"))&lt;&gt;"&lt;=&gt;",INDIRECT(ADDRESS(3+$AM499,9,,,"var")),NULL)</f>
        <v>&lt;</v>
      </c>
      <c r="AV499" s="61" cm="1">
        <f t="array" aca="1" ref="AV499" ca="1">IF(INDIRECT(ADDRESS(3+$AM499,10,,,"var"))&lt;&gt;"Mn",INDIRECT(ADDRESS(3+$AM499,10,,,"var")),NULL)</f>
        <v>0.01</v>
      </c>
      <c r="AW499" s="61" cm="1">
        <f t="array" aca="1" ref="AW499" ca="1">IF(INDIRECT(ADDRESS(3+$AM499,11,,,"var"))&lt;&gt;"&lt;=&gt;",INDIRECT(ADDRESS(3+$AM499,11,,,"var")),NULL)</f>
        <v>0</v>
      </c>
      <c r="AX499" s="61" cm="1">
        <f t="array" aca="1" ref="AX499" ca="1">IF(INDIRECT(ADDRESS(3+$AM499,12,,,"var"))&lt;&gt;"Mg",INDIRECT(ADDRESS(3+$AM499,12,,,"var")),NULL)</f>
        <v>11.9</v>
      </c>
      <c r="AY499" s="61" cm="1">
        <f t="array" aca="1" ref="AY499" ca="1">IF(INDIRECT(ADDRESS(3+$AM499,13,,,"var"))&lt;&gt;"&lt;=&gt;",INDIRECT(ADDRESS(3+$AM499,13,,,"var")),NULL)</f>
        <v>0</v>
      </c>
      <c r="AZ499" s="61" cm="1">
        <f t="array" aca="1" ref="AZ499" ca="1">IF(INDIRECT(ADDRESS(3+$AM499,14,,,"var"))&lt;&gt;"Be",INDIRECT(ADDRESS(3+$AM499,14,,,"var")),NULL)</f>
        <v>1.4E-2</v>
      </c>
      <c r="BA499" s="61" t="str" cm="1">
        <f t="array" aca="1" ref="BA499" ca="1">IF(INDIRECT(ADDRESS(3+$AM499,15,,,"var"))&lt;&gt;"&lt;=&gt;",INDIRECT(ADDRESS(3+$AM499,15,,,"var")),NULL)</f>
        <v>&lt;</v>
      </c>
      <c r="BB499" s="61" cm="1">
        <f t="array" aca="1" ref="BB499" ca="1">IF(INDIRECT(ADDRESS(3+$AM499,16,,,"var"))&lt;&gt;"Zn",INDIRECT(ADDRESS(3+$AM499,16,,,"var")),NULL)</f>
        <v>0.01</v>
      </c>
      <c r="BC499" s="61" cm="1">
        <f t="array" aca="1" ref="BC499" ca="1">IF(INDIRECT(ADDRESS(3+$AM499,17,,,"var"))&lt;&gt;"&lt;=&gt;",INDIRECT(ADDRESS(3+$AM499,17,,,"var")),NULL)</f>
        <v>0</v>
      </c>
      <c r="BD499" s="61" cm="1">
        <f t="array" aca="1" ref="BD499" ca="1">IF(INDIRECT(ADDRESS(3+$AM499,18,,,"var"))&lt;&gt;"Ti",INDIRECT(ADDRESS(3+$AM499,18,,,"var")),NULL)</f>
        <v>0.08</v>
      </c>
      <c r="BE499" s="64" cm="1">
        <f t="array" aca="1" ref="BE499" ca="1">IF(INDIRECT(ADDRESS(3+$AM499,19,,,"var"))&lt;&gt;"D10",INDIRECT(ADDRESS(3+$AM499,19,,,"var")),NULL)</f>
        <v>27.4</v>
      </c>
      <c r="BF499" s="64" cm="1">
        <f t="array" aca="1" ref="BF499" ca="1">IF(INDIRECT(ADDRESS(3+$AM499,20,,,"var"))&lt;&gt;"D50",INDIRECT(ADDRESS(3+$AM499,20,,,"var")),NULL)</f>
        <v>44.5</v>
      </c>
      <c r="BG499" s="64" cm="1">
        <f t="array" aca="1" ref="BG499" ca="1">IF(INDIRECT(ADDRESS(3+$AM499,21,,,"var"))&lt;&gt;"D90",INDIRECT(ADDRESS(3+$AM499,21,,,"var")),NULL)</f>
        <v>72.2</v>
      </c>
      <c r="BH499" s="64" cm="1">
        <f t="array" aca="1" ref="BH499" ca="1">IF(INDIRECT(ADDRESS(3+$AM499,22,,,"var"))&lt;&gt;"Carney Funnel (s/50g)",INDIRECT(ADDRESS(3+$AM499,22,,,"var")),NULL)</f>
        <v>16</v>
      </c>
      <c r="BI499" s="64" cm="1">
        <f t="array" aca="1" ref="BI499" ca="1">IF(INDIRECT(ADDRESS(3+$AM499,23,,,"var"))&lt;&gt;"Schuttdichte",INDIRECT(ADDRESS(3+$AM499,23,,,"var")),NULL)</f>
        <v>1.24</v>
      </c>
      <c r="BJ499" s="64" cm="1">
        <f t="array" aca="1" ref="BJ499" ca="1">IF(INDIRECT(ADDRESS(3+$AM499,24,,,"var"))&lt;&gt;"Klopfdichte",INDIRECT(ADDRESS(3+$AM499,24,,,"var")),NULL)</f>
        <v>1.61</v>
      </c>
      <c r="BK499" s="81" t="s">
        <v>108</v>
      </c>
      <c r="BM499" s="81"/>
      <c r="BO499"/>
    </row>
    <row r="500" spans="1:67">
      <c r="A500" s="81">
        <v>2</v>
      </c>
      <c r="B500" s="81">
        <v>13</v>
      </c>
      <c r="C500" s="81" t="str">
        <f>var!Z$2</f>
        <v>EOS M 290</v>
      </c>
      <c r="D500" s="81" t="str">
        <f>var!AG$2</f>
        <v>EOS parameter dev.</v>
      </c>
      <c r="E500" s="81">
        <v>370</v>
      </c>
      <c r="F500" s="81">
        <v>1525</v>
      </c>
      <c r="G500" s="81">
        <v>50</v>
      </c>
      <c r="H500" s="81">
        <v>0.12</v>
      </c>
      <c r="I500" s="62">
        <v>100</v>
      </c>
      <c r="J500" s="81" t="str">
        <f>var!AD$2</f>
        <v>Density cube</v>
      </c>
      <c r="K500" s="28" t="str">
        <f>var!AE$2</f>
        <v>Pyramide</v>
      </c>
      <c r="L500" s="81"/>
      <c r="M500" s="28" t="str">
        <f>var!AF$2</f>
        <v>Stripes</v>
      </c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  <c r="AA500" s="81"/>
      <c r="AB500" s="81"/>
      <c r="AC500" s="81"/>
      <c r="AD500" s="81"/>
      <c r="AE500" s="81"/>
      <c r="AF500" s="81"/>
      <c r="AG500" s="81"/>
      <c r="AH500" s="23">
        <f t="shared" si="16"/>
        <v>32.940000000000005</v>
      </c>
      <c r="AI500" s="23">
        <f t="shared" si="17"/>
        <v>40.437158469945352</v>
      </c>
      <c r="AJ500" s="81"/>
      <c r="AK500" s="81">
        <v>99.456000000000003</v>
      </c>
      <c r="AL500" s="81" t="str" cm="1">
        <f t="array" aca="1" ref="AL500" ca="1">IF(INDIRECT(ADDRESS(3+AM500,2,,,"var"))&lt;&gt;"Name of powder",INDIRECT(ADDRESS(3+AM500,2,,,"var")),NULL)</f>
        <v>AlMgty90</v>
      </c>
      <c r="AM500" s="81">
        <v>12</v>
      </c>
      <c r="AN500" s="81">
        <v>0</v>
      </c>
      <c r="AO500" s="61" cm="1">
        <f t="array" aca="1" ref="AO500" ca="1">IF(INDIRECT(ADDRESS(3+$AM500,3,,,"var"))&lt;&gt;"&lt;=&gt;",INDIRECT(ADDRESS(3+$AM500,3,,,"var")),NULL)</f>
        <v>0</v>
      </c>
      <c r="AP500" s="61" cm="1">
        <f t="array" aca="1" ref="AP500" ca="1">IF(INDIRECT(ADDRESS(3+$AM500,4,,,"var"))&lt;&gt;"Si",INDIRECT(ADDRESS(3+$AM500,4,,,"var")),NULL)</f>
        <v>7.0000000000000007E-2</v>
      </c>
      <c r="AQ500" s="61" cm="1">
        <f t="array" aca="1" ref="AQ500" ca="1">IF(INDIRECT(ADDRESS(3+$AM500,5,,,"var"))&lt;&gt;"&lt;=&gt;",INDIRECT(ADDRESS(3+$AM500,5,,,"var")),NULL)</f>
        <v>0</v>
      </c>
      <c r="AR500" s="61" cm="1">
        <f t="array" aca="1" ref="AR500" ca="1">IF(INDIRECT(ADDRESS(3+$AM500,6,,,"var"))&lt;&gt;"Fe",INDIRECT(ADDRESS(3+$AM500,6,,,"var")),NULL)</f>
        <v>7.0000000000000007E-2</v>
      </c>
      <c r="AS500" s="61" t="str" cm="1">
        <f t="array" aca="1" ref="AS500" ca="1">IF(INDIRECT(ADDRESS(3+$AM500,7,,,"var"))&lt;&gt;"&lt;=&gt;",INDIRECT(ADDRESS(3+$AM500,7,,,"var")),NULL)</f>
        <v>&lt;</v>
      </c>
      <c r="AT500" s="61" cm="1">
        <f t="array" aca="1" ref="AT500" ca="1">IF(INDIRECT(ADDRESS(3+$AM500,8,,,"var"))&lt;&gt;"Cu",INDIRECT(ADDRESS(3+$AM500,8,,,"var")),NULL)</f>
        <v>0.01</v>
      </c>
      <c r="AU500" s="61" t="str" cm="1">
        <f t="array" aca="1" ref="AU500" ca="1">IF(INDIRECT(ADDRESS(3+$AM500,9,,,"var"))&lt;&gt;"&lt;=&gt;",INDIRECT(ADDRESS(3+$AM500,9,,,"var")),NULL)</f>
        <v>&lt;</v>
      </c>
      <c r="AV500" s="61" cm="1">
        <f t="array" aca="1" ref="AV500" ca="1">IF(INDIRECT(ADDRESS(3+$AM500,10,,,"var"))&lt;&gt;"Mn",INDIRECT(ADDRESS(3+$AM500,10,,,"var")),NULL)</f>
        <v>0.01</v>
      </c>
      <c r="AW500" s="61" cm="1">
        <f t="array" aca="1" ref="AW500" ca="1">IF(INDIRECT(ADDRESS(3+$AM500,11,,,"var"))&lt;&gt;"&lt;=&gt;",INDIRECT(ADDRESS(3+$AM500,11,,,"var")),NULL)</f>
        <v>0</v>
      </c>
      <c r="AX500" s="61" cm="1">
        <f t="array" aca="1" ref="AX500" ca="1">IF(INDIRECT(ADDRESS(3+$AM500,12,,,"var"))&lt;&gt;"Mg",INDIRECT(ADDRESS(3+$AM500,12,,,"var")),NULL)</f>
        <v>11.9</v>
      </c>
      <c r="AY500" s="61" cm="1">
        <f t="array" aca="1" ref="AY500" ca="1">IF(INDIRECT(ADDRESS(3+$AM500,13,,,"var"))&lt;&gt;"&lt;=&gt;",INDIRECT(ADDRESS(3+$AM500,13,,,"var")),NULL)</f>
        <v>0</v>
      </c>
      <c r="AZ500" s="61" cm="1">
        <f t="array" aca="1" ref="AZ500" ca="1">IF(INDIRECT(ADDRESS(3+$AM500,14,,,"var"))&lt;&gt;"Be",INDIRECT(ADDRESS(3+$AM500,14,,,"var")),NULL)</f>
        <v>1.4E-2</v>
      </c>
      <c r="BA500" s="61" t="str" cm="1">
        <f t="array" aca="1" ref="BA500" ca="1">IF(INDIRECT(ADDRESS(3+$AM500,15,,,"var"))&lt;&gt;"&lt;=&gt;",INDIRECT(ADDRESS(3+$AM500,15,,,"var")),NULL)</f>
        <v>&lt;</v>
      </c>
      <c r="BB500" s="61" cm="1">
        <f t="array" aca="1" ref="BB500" ca="1">IF(INDIRECT(ADDRESS(3+$AM500,16,,,"var"))&lt;&gt;"Zn",INDIRECT(ADDRESS(3+$AM500,16,,,"var")),NULL)</f>
        <v>0.01</v>
      </c>
      <c r="BC500" s="61" cm="1">
        <f t="array" aca="1" ref="BC500" ca="1">IF(INDIRECT(ADDRESS(3+$AM500,17,,,"var"))&lt;&gt;"&lt;=&gt;",INDIRECT(ADDRESS(3+$AM500,17,,,"var")),NULL)</f>
        <v>0</v>
      </c>
      <c r="BD500" s="61" cm="1">
        <f t="array" aca="1" ref="BD500" ca="1">IF(INDIRECT(ADDRESS(3+$AM500,18,,,"var"))&lt;&gt;"Ti",INDIRECT(ADDRESS(3+$AM500,18,,,"var")),NULL)</f>
        <v>0.08</v>
      </c>
      <c r="BE500" s="64" cm="1">
        <f t="array" aca="1" ref="BE500" ca="1">IF(INDIRECT(ADDRESS(3+$AM500,19,,,"var"))&lt;&gt;"D10",INDIRECT(ADDRESS(3+$AM500,19,,,"var")),NULL)</f>
        <v>27.4</v>
      </c>
      <c r="BF500" s="64" cm="1">
        <f t="array" aca="1" ref="BF500" ca="1">IF(INDIRECT(ADDRESS(3+$AM500,20,,,"var"))&lt;&gt;"D50",INDIRECT(ADDRESS(3+$AM500,20,,,"var")),NULL)</f>
        <v>44.5</v>
      </c>
      <c r="BG500" s="64" cm="1">
        <f t="array" aca="1" ref="BG500" ca="1">IF(INDIRECT(ADDRESS(3+$AM500,21,,,"var"))&lt;&gt;"D90",INDIRECT(ADDRESS(3+$AM500,21,,,"var")),NULL)</f>
        <v>72.2</v>
      </c>
      <c r="BH500" s="64" cm="1">
        <f t="array" aca="1" ref="BH500" ca="1">IF(INDIRECT(ADDRESS(3+$AM500,22,,,"var"))&lt;&gt;"Carney Funnel (s/50g)",INDIRECT(ADDRESS(3+$AM500,22,,,"var")),NULL)</f>
        <v>16</v>
      </c>
      <c r="BI500" s="64" cm="1">
        <f t="array" aca="1" ref="BI500" ca="1">IF(INDIRECT(ADDRESS(3+$AM500,23,,,"var"))&lt;&gt;"Schuttdichte",INDIRECT(ADDRESS(3+$AM500,23,,,"var")),NULL)</f>
        <v>1.24</v>
      </c>
      <c r="BJ500" s="64" cm="1">
        <f t="array" aca="1" ref="BJ500" ca="1">IF(INDIRECT(ADDRESS(3+$AM500,24,,,"var"))&lt;&gt;"Klopfdichte",INDIRECT(ADDRESS(3+$AM500,24,,,"var")),NULL)</f>
        <v>1.61</v>
      </c>
      <c r="BK500" s="81" t="s">
        <v>108</v>
      </c>
      <c r="BM500" s="81"/>
      <c r="BO500"/>
    </row>
    <row r="501" spans="1:67">
      <c r="A501" s="81">
        <v>2</v>
      </c>
      <c r="B501" s="81">
        <v>14</v>
      </c>
      <c r="C501" s="28" t="str">
        <f>var!Z$2</f>
        <v>EOS M 290</v>
      </c>
      <c r="D501" s="66" t="str">
        <f>var!AG$2</f>
        <v>EOS parameter dev.</v>
      </c>
      <c r="E501" s="81">
        <v>370</v>
      </c>
      <c r="F501" s="81">
        <v>1800</v>
      </c>
      <c r="G501" s="81">
        <v>50</v>
      </c>
      <c r="H501" s="81">
        <v>0.12</v>
      </c>
      <c r="I501" s="62">
        <v>100</v>
      </c>
      <c r="J501" s="81" t="str">
        <f>var!AD$2</f>
        <v>Density cube</v>
      </c>
      <c r="K501" s="28" t="str">
        <f>var!AE$2</f>
        <v>Pyramide</v>
      </c>
      <c r="L501" s="81"/>
      <c r="M501" s="28" t="str">
        <f>var!AF$2</f>
        <v>Stripes</v>
      </c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  <c r="AA501" s="81"/>
      <c r="AB501" s="81"/>
      <c r="AC501" s="81"/>
      <c r="AD501" s="81"/>
      <c r="AE501" s="81"/>
      <c r="AF501" s="81"/>
      <c r="AG501" s="81"/>
      <c r="AH501" s="23">
        <f t="shared" si="16"/>
        <v>38.879999999999995</v>
      </c>
      <c r="AI501" s="23">
        <f t="shared" si="17"/>
        <v>34.25925925925926</v>
      </c>
      <c r="AJ501" s="81"/>
      <c r="AK501" s="81">
        <v>99.046999999999997</v>
      </c>
      <c r="AL501" s="28" t="str" cm="1">
        <f t="array" aca="1" ref="AL501" ca="1">IF(INDIRECT(ADDRESS(3+AM501,2,,,"var"))&lt;&gt;"Name of powder",INDIRECT(ADDRESS(3+AM501,2,,,"var")),NULL)</f>
        <v>AlMgty90</v>
      </c>
      <c r="AM501" s="81">
        <v>12</v>
      </c>
      <c r="AN501" s="81">
        <v>0</v>
      </c>
      <c r="AO501" s="61" cm="1">
        <f t="array" aca="1" ref="AO501" ca="1">IF(INDIRECT(ADDRESS(3+$AM501,3,,,"var"))&lt;&gt;"&lt;=&gt;",INDIRECT(ADDRESS(3+$AM501,3,,,"var")),NULL)</f>
        <v>0</v>
      </c>
      <c r="AP501" s="61" cm="1">
        <f t="array" aca="1" ref="AP501" ca="1">IF(INDIRECT(ADDRESS(3+$AM501,4,,,"var"))&lt;&gt;"Si",INDIRECT(ADDRESS(3+$AM501,4,,,"var")),NULL)</f>
        <v>7.0000000000000007E-2</v>
      </c>
      <c r="AQ501" s="61" cm="1">
        <f t="array" aca="1" ref="AQ501" ca="1">IF(INDIRECT(ADDRESS(3+$AM501,5,,,"var"))&lt;&gt;"&lt;=&gt;",INDIRECT(ADDRESS(3+$AM501,5,,,"var")),NULL)</f>
        <v>0</v>
      </c>
      <c r="AR501" s="61" cm="1">
        <f t="array" aca="1" ref="AR501" ca="1">IF(INDIRECT(ADDRESS(3+$AM501,6,,,"var"))&lt;&gt;"Fe",INDIRECT(ADDRESS(3+$AM501,6,,,"var")),NULL)</f>
        <v>7.0000000000000007E-2</v>
      </c>
      <c r="AS501" s="61" t="str" cm="1">
        <f t="array" aca="1" ref="AS501" ca="1">IF(INDIRECT(ADDRESS(3+$AM501,7,,,"var"))&lt;&gt;"&lt;=&gt;",INDIRECT(ADDRESS(3+$AM501,7,,,"var")),NULL)</f>
        <v>&lt;</v>
      </c>
      <c r="AT501" s="61" cm="1">
        <f t="array" aca="1" ref="AT501" ca="1">IF(INDIRECT(ADDRESS(3+$AM501,8,,,"var"))&lt;&gt;"Cu",INDIRECT(ADDRESS(3+$AM501,8,,,"var")),NULL)</f>
        <v>0.01</v>
      </c>
      <c r="AU501" s="61" t="str" cm="1">
        <f t="array" aca="1" ref="AU501" ca="1">IF(INDIRECT(ADDRESS(3+$AM501,9,,,"var"))&lt;&gt;"&lt;=&gt;",INDIRECT(ADDRESS(3+$AM501,9,,,"var")),NULL)</f>
        <v>&lt;</v>
      </c>
      <c r="AV501" s="61" cm="1">
        <f t="array" aca="1" ref="AV501" ca="1">IF(INDIRECT(ADDRESS(3+$AM501,10,,,"var"))&lt;&gt;"Mn",INDIRECT(ADDRESS(3+$AM501,10,,,"var")),NULL)</f>
        <v>0.01</v>
      </c>
      <c r="AW501" s="61" cm="1">
        <f t="array" aca="1" ref="AW501" ca="1">IF(INDIRECT(ADDRESS(3+$AM501,11,,,"var"))&lt;&gt;"&lt;=&gt;",INDIRECT(ADDRESS(3+$AM501,11,,,"var")),NULL)</f>
        <v>0</v>
      </c>
      <c r="AX501" s="61" cm="1">
        <f t="array" aca="1" ref="AX501" ca="1">IF(INDIRECT(ADDRESS(3+$AM501,12,,,"var"))&lt;&gt;"Mg",INDIRECT(ADDRESS(3+$AM501,12,,,"var")),NULL)</f>
        <v>11.9</v>
      </c>
      <c r="AY501" s="61" cm="1">
        <f t="array" aca="1" ref="AY501" ca="1">IF(INDIRECT(ADDRESS(3+$AM501,13,,,"var"))&lt;&gt;"&lt;=&gt;",INDIRECT(ADDRESS(3+$AM501,13,,,"var")),NULL)</f>
        <v>0</v>
      </c>
      <c r="AZ501" s="61" cm="1">
        <f t="array" aca="1" ref="AZ501" ca="1">IF(INDIRECT(ADDRESS(3+$AM501,14,,,"var"))&lt;&gt;"Be",INDIRECT(ADDRESS(3+$AM501,14,,,"var")),NULL)</f>
        <v>1.4E-2</v>
      </c>
      <c r="BA501" s="61" t="str" cm="1">
        <f t="array" aca="1" ref="BA501" ca="1">IF(INDIRECT(ADDRESS(3+$AM501,15,,,"var"))&lt;&gt;"&lt;=&gt;",INDIRECT(ADDRESS(3+$AM501,15,,,"var")),NULL)</f>
        <v>&lt;</v>
      </c>
      <c r="BB501" s="61" cm="1">
        <f t="array" aca="1" ref="BB501" ca="1">IF(INDIRECT(ADDRESS(3+$AM501,16,,,"var"))&lt;&gt;"Zn",INDIRECT(ADDRESS(3+$AM501,16,,,"var")),NULL)</f>
        <v>0.01</v>
      </c>
      <c r="BC501" s="61" cm="1">
        <f t="array" aca="1" ref="BC501" ca="1">IF(INDIRECT(ADDRESS(3+$AM501,17,,,"var"))&lt;&gt;"&lt;=&gt;",INDIRECT(ADDRESS(3+$AM501,17,,,"var")),NULL)</f>
        <v>0</v>
      </c>
      <c r="BD501" s="61" cm="1">
        <f t="array" aca="1" ref="BD501" ca="1">IF(INDIRECT(ADDRESS(3+$AM501,18,,,"var"))&lt;&gt;"Ti",INDIRECT(ADDRESS(3+$AM501,18,,,"var")),NULL)</f>
        <v>0.08</v>
      </c>
      <c r="BE501" s="64" cm="1">
        <f t="array" aca="1" ref="BE501" ca="1">IF(INDIRECT(ADDRESS(3+$AM501,19,,,"var"))&lt;&gt;"D10",INDIRECT(ADDRESS(3+$AM501,19,,,"var")),NULL)</f>
        <v>27.4</v>
      </c>
      <c r="BF501" s="64" cm="1">
        <f t="array" aca="1" ref="BF501" ca="1">IF(INDIRECT(ADDRESS(3+$AM501,20,,,"var"))&lt;&gt;"D50",INDIRECT(ADDRESS(3+$AM501,20,,,"var")),NULL)</f>
        <v>44.5</v>
      </c>
      <c r="BG501" s="64" cm="1">
        <f t="array" aca="1" ref="BG501" ca="1">IF(INDIRECT(ADDRESS(3+$AM501,21,,,"var"))&lt;&gt;"D90",INDIRECT(ADDRESS(3+$AM501,21,,,"var")),NULL)</f>
        <v>72.2</v>
      </c>
      <c r="BH501" s="64" cm="1">
        <f t="array" aca="1" ref="BH501" ca="1">IF(INDIRECT(ADDRESS(3+$AM501,22,,,"var"))&lt;&gt;"Carney Funnel (s/50g)",INDIRECT(ADDRESS(3+$AM501,22,,,"var")),NULL)</f>
        <v>16</v>
      </c>
      <c r="BI501" s="64" cm="1">
        <f t="array" aca="1" ref="BI501" ca="1">IF(INDIRECT(ADDRESS(3+$AM501,23,,,"var"))&lt;&gt;"Schuttdichte",INDIRECT(ADDRESS(3+$AM501,23,,,"var")),NULL)</f>
        <v>1.24</v>
      </c>
      <c r="BJ501" s="64" cm="1">
        <f t="array" aca="1" ref="BJ501" ca="1">IF(INDIRECT(ADDRESS(3+$AM501,24,,,"var"))&lt;&gt;"Klopfdichte",INDIRECT(ADDRESS(3+$AM501,24,,,"var")),NULL)</f>
        <v>1.61</v>
      </c>
      <c r="BK501" s="81" t="s">
        <v>108</v>
      </c>
      <c r="BM501" s="65"/>
      <c r="BO501"/>
    </row>
    <row r="502" spans="1:67">
      <c r="A502" s="81">
        <v>2</v>
      </c>
      <c r="B502" s="81">
        <v>15</v>
      </c>
      <c r="C502" s="81" t="str">
        <f>var!Z$2</f>
        <v>EOS M 290</v>
      </c>
      <c r="D502" s="81" t="str">
        <f>var!AG$2</f>
        <v>EOS parameter dev.</v>
      </c>
      <c r="E502" s="81">
        <v>370</v>
      </c>
      <c r="F502" s="81">
        <v>2075</v>
      </c>
      <c r="G502" s="81">
        <v>50</v>
      </c>
      <c r="H502" s="81">
        <v>0.12</v>
      </c>
      <c r="I502" s="62">
        <v>100</v>
      </c>
      <c r="J502" s="81" t="str">
        <f>var!AD$2</f>
        <v>Density cube</v>
      </c>
      <c r="K502" s="81" t="str">
        <f>var!AE$2</f>
        <v>Pyramide</v>
      </c>
      <c r="L502" s="81"/>
      <c r="M502" s="28" t="str">
        <f>var!AF$2</f>
        <v>Stripes</v>
      </c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  <c r="AA502" s="81"/>
      <c r="AB502" s="81"/>
      <c r="AC502" s="81"/>
      <c r="AD502" s="81"/>
      <c r="AE502" s="81"/>
      <c r="AF502" s="81"/>
      <c r="AG502" s="81"/>
      <c r="AH502" s="23">
        <f t="shared" si="16"/>
        <v>44.82</v>
      </c>
      <c r="AI502" s="23">
        <f t="shared" si="17"/>
        <v>29.718875502008032</v>
      </c>
      <c r="AJ502" s="81"/>
      <c r="AK502" s="81">
        <v>98.587000000000003</v>
      </c>
      <c r="AL502" s="28" t="str" cm="1">
        <f t="array" aca="1" ref="AL502" ca="1">IF(INDIRECT(ADDRESS(3+AM502,2,,,"var"))&lt;&gt;"Name of powder",INDIRECT(ADDRESS(3+AM502,2,,,"var")),NULL)</f>
        <v>AlMgty90</v>
      </c>
      <c r="AM502" s="81">
        <v>12</v>
      </c>
      <c r="AN502" s="81">
        <v>0</v>
      </c>
      <c r="AO502" s="61" cm="1">
        <f t="array" aca="1" ref="AO502" ca="1">IF(INDIRECT(ADDRESS(3+$AM502,3,,,"var"))&lt;&gt;"&lt;=&gt;",INDIRECT(ADDRESS(3+$AM502,3,,,"var")),NULL)</f>
        <v>0</v>
      </c>
      <c r="AP502" s="61" cm="1">
        <f t="array" aca="1" ref="AP502" ca="1">IF(INDIRECT(ADDRESS(3+$AM502,4,,,"var"))&lt;&gt;"Si",INDIRECT(ADDRESS(3+$AM502,4,,,"var")),NULL)</f>
        <v>7.0000000000000007E-2</v>
      </c>
      <c r="AQ502" s="61" cm="1">
        <f t="array" aca="1" ref="AQ502" ca="1">IF(INDIRECT(ADDRESS(3+$AM502,5,,,"var"))&lt;&gt;"&lt;=&gt;",INDIRECT(ADDRESS(3+$AM502,5,,,"var")),NULL)</f>
        <v>0</v>
      </c>
      <c r="AR502" s="61" cm="1">
        <f t="array" aca="1" ref="AR502" ca="1">IF(INDIRECT(ADDRESS(3+$AM502,6,,,"var"))&lt;&gt;"Fe",INDIRECT(ADDRESS(3+$AM502,6,,,"var")),NULL)</f>
        <v>7.0000000000000007E-2</v>
      </c>
      <c r="AS502" s="61" t="str" cm="1">
        <f t="array" aca="1" ref="AS502" ca="1">IF(INDIRECT(ADDRESS(3+$AM502,7,,,"var"))&lt;&gt;"&lt;=&gt;",INDIRECT(ADDRESS(3+$AM502,7,,,"var")),NULL)</f>
        <v>&lt;</v>
      </c>
      <c r="AT502" s="61" cm="1">
        <f t="array" aca="1" ref="AT502" ca="1">IF(INDIRECT(ADDRESS(3+$AM502,8,,,"var"))&lt;&gt;"Cu",INDIRECT(ADDRESS(3+$AM502,8,,,"var")),NULL)</f>
        <v>0.01</v>
      </c>
      <c r="AU502" s="61" t="str" cm="1">
        <f t="array" aca="1" ref="AU502" ca="1">IF(INDIRECT(ADDRESS(3+$AM502,9,,,"var"))&lt;&gt;"&lt;=&gt;",INDIRECT(ADDRESS(3+$AM502,9,,,"var")),NULL)</f>
        <v>&lt;</v>
      </c>
      <c r="AV502" s="61" cm="1">
        <f t="array" aca="1" ref="AV502" ca="1">IF(INDIRECT(ADDRESS(3+$AM502,10,,,"var"))&lt;&gt;"Mn",INDIRECT(ADDRESS(3+$AM502,10,,,"var")),NULL)</f>
        <v>0.01</v>
      </c>
      <c r="AW502" s="61" cm="1">
        <f t="array" aca="1" ref="AW502" ca="1">IF(INDIRECT(ADDRESS(3+$AM502,11,,,"var"))&lt;&gt;"&lt;=&gt;",INDIRECT(ADDRESS(3+$AM502,11,,,"var")),NULL)</f>
        <v>0</v>
      </c>
      <c r="AX502" s="61" cm="1">
        <f t="array" aca="1" ref="AX502" ca="1">IF(INDIRECT(ADDRESS(3+$AM502,12,,,"var"))&lt;&gt;"Mg",INDIRECT(ADDRESS(3+$AM502,12,,,"var")),NULL)</f>
        <v>11.9</v>
      </c>
      <c r="AY502" s="61" cm="1">
        <f t="array" aca="1" ref="AY502" ca="1">IF(INDIRECT(ADDRESS(3+$AM502,13,,,"var"))&lt;&gt;"&lt;=&gt;",INDIRECT(ADDRESS(3+$AM502,13,,,"var")),NULL)</f>
        <v>0</v>
      </c>
      <c r="AZ502" s="61" cm="1">
        <f t="array" aca="1" ref="AZ502" ca="1">IF(INDIRECT(ADDRESS(3+$AM502,14,,,"var"))&lt;&gt;"Be",INDIRECT(ADDRESS(3+$AM502,14,,,"var")),NULL)</f>
        <v>1.4E-2</v>
      </c>
      <c r="BA502" s="61" t="str" cm="1">
        <f t="array" aca="1" ref="BA502" ca="1">IF(INDIRECT(ADDRESS(3+$AM502,15,,,"var"))&lt;&gt;"&lt;=&gt;",INDIRECT(ADDRESS(3+$AM502,15,,,"var")),NULL)</f>
        <v>&lt;</v>
      </c>
      <c r="BB502" s="61" cm="1">
        <f t="array" aca="1" ref="BB502" ca="1">IF(INDIRECT(ADDRESS(3+$AM502,16,,,"var"))&lt;&gt;"Zn",INDIRECT(ADDRESS(3+$AM502,16,,,"var")),NULL)</f>
        <v>0.01</v>
      </c>
      <c r="BC502" s="61" cm="1">
        <f t="array" aca="1" ref="BC502" ca="1">IF(INDIRECT(ADDRESS(3+$AM502,17,,,"var"))&lt;&gt;"&lt;=&gt;",INDIRECT(ADDRESS(3+$AM502,17,,,"var")),NULL)</f>
        <v>0</v>
      </c>
      <c r="BD502" s="61" cm="1">
        <f t="array" aca="1" ref="BD502" ca="1">IF(INDIRECT(ADDRESS(3+$AM502,18,,,"var"))&lt;&gt;"Ti",INDIRECT(ADDRESS(3+$AM502,18,,,"var")),NULL)</f>
        <v>0.08</v>
      </c>
      <c r="BE502" s="64" cm="1">
        <f t="array" aca="1" ref="BE502" ca="1">IF(INDIRECT(ADDRESS(3+$AM502,19,,,"var"))&lt;&gt;"D10",INDIRECT(ADDRESS(3+$AM502,19,,,"var")),NULL)</f>
        <v>27.4</v>
      </c>
      <c r="BF502" s="64" cm="1">
        <f t="array" aca="1" ref="BF502" ca="1">IF(INDIRECT(ADDRESS(3+$AM502,20,,,"var"))&lt;&gt;"D50",INDIRECT(ADDRESS(3+$AM502,20,,,"var")),NULL)</f>
        <v>44.5</v>
      </c>
      <c r="BG502" s="64" cm="1">
        <f t="array" aca="1" ref="BG502" ca="1">IF(INDIRECT(ADDRESS(3+$AM502,21,,,"var"))&lt;&gt;"D90",INDIRECT(ADDRESS(3+$AM502,21,,,"var")),NULL)</f>
        <v>72.2</v>
      </c>
      <c r="BH502" s="64" cm="1">
        <f t="array" aca="1" ref="BH502" ca="1">IF(INDIRECT(ADDRESS(3+$AM502,22,,,"var"))&lt;&gt;"Carney Funnel (s/50g)",INDIRECT(ADDRESS(3+$AM502,22,,,"var")),NULL)</f>
        <v>16</v>
      </c>
      <c r="BI502" s="64" cm="1">
        <f t="array" aca="1" ref="BI502" ca="1">IF(INDIRECT(ADDRESS(3+$AM502,23,,,"var"))&lt;&gt;"Schuttdichte",INDIRECT(ADDRESS(3+$AM502,23,,,"var")),NULL)</f>
        <v>1.24</v>
      </c>
      <c r="BJ502" s="64" cm="1">
        <f t="array" aca="1" ref="BJ502" ca="1">IF(INDIRECT(ADDRESS(3+$AM502,24,,,"var"))&lt;&gt;"Klopfdichte",INDIRECT(ADDRESS(3+$AM502,24,,,"var")),NULL)</f>
        <v>1.61</v>
      </c>
      <c r="BK502" s="81" t="s">
        <v>108</v>
      </c>
      <c r="BM502" s="65"/>
      <c r="BO502"/>
    </row>
    <row r="503" spans="1:67">
      <c r="A503" s="81">
        <v>2</v>
      </c>
      <c r="B503" s="81">
        <v>16</v>
      </c>
      <c r="C503" s="28" t="str">
        <f>var!Z$2</f>
        <v>EOS M 290</v>
      </c>
      <c r="D503" s="66" t="str">
        <f>var!AG$2</f>
        <v>EOS parameter dev.</v>
      </c>
      <c r="E503" s="81">
        <v>370</v>
      </c>
      <c r="F503" s="81">
        <v>1175</v>
      </c>
      <c r="G503" s="81">
        <v>50</v>
      </c>
      <c r="H503" s="81">
        <v>0.1</v>
      </c>
      <c r="I503" s="62">
        <v>100</v>
      </c>
      <c r="J503" s="81" t="str">
        <f>var!AD$2</f>
        <v>Density cube</v>
      </c>
      <c r="K503" s="81" t="str">
        <f>var!AE$2</f>
        <v>Pyramide</v>
      </c>
      <c r="L503" s="81"/>
      <c r="M503" s="28" t="str">
        <f>var!AF$2</f>
        <v>Stripes</v>
      </c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  <c r="AA503" s="81"/>
      <c r="AB503" s="81"/>
      <c r="AC503" s="81"/>
      <c r="AD503" s="81"/>
      <c r="AE503" s="81"/>
      <c r="AF503" s="81"/>
      <c r="AG503" s="81"/>
      <c r="AH503" s="23">
        <f t="shared" si="16"/>
        <v>21.150000000000002</v>
      </c>
      <c r="AI503" s="23">
        <f t="shared" si="17"/>
        <v>62.978723404255319</v>
      </c>
      <c r="AJ503" s="81"/>
      <c r="AK503" s="81">
        <v>99.855000000000004</v>
      </c>
      <c r="AL503" s="81" t="str" cm="1">
        <f t="array" aca="1" ref="AL503" ca="1">IF(INDIRECT(ADDRESS(3+AM503,2,,,"var"))&lt;&gt;"Name of powder",INDIRECT(ADDRESS(3+AM503,2,,,"var")),NULL)</f>
        <v>AlMgty90</v>
      </c>
      <c r="AM503" s="81">
        <v>12</v>
      </c>
      <c r="AN503" s="81">
        <v>0</v>
      </c>
      <c r="AO503" s="61" cm="1">
        <f t="array" aca="1" ref="AO503" ca="1">IF(INDIRECT(ADDRESS(3+$AM503,3,,,"var"))&lt;&gt;"&lt;=&gt;",INDIRECT(ADDRESS(3+$AM503,3,,,"var")),NULL)</f>
        <v>0</v>
      </c>
      <c r="AP503" s="61" cm="1">
        <f t="array" aca="1" ref="AP503" ca="1">IF(INDIRECT(ADDRESS(3+$AM503,4,,,"var"))&lt;&gt;"Si",INDIRECT(ADDRESS(3+$AM503,4,,,"var")),NULL)</f>
        <v>7.0000000000000007E-2</v>
      </c>
      <c r="AQ503" s="61" cm="1">
        <f t="array" aca="1" ref="AQ503" ca="1">IF(INDIRECT(ADDRESS(3+$AM503,5,,,"var"))&lt;&gt;"&lt;=&gt;",INDIRECT(ADDRESS(3+$AM503,5,,,"var")),NULL)</f>
        <v>0</v>
      </c>
      <c r="AR503" s="61" cm="1">
        <f t="array" aca="1" ref="AR503" ca="1">IF(INDIRECT(ADDRESS(3+$AM503,6,,,"var"))&lt;&gt;"Fe",INDIRECT(ADDRESS(3+$AM503,6,,,"var")),NULL)</f>
        <v>7.0000000000000007E-2</v>
      </c>
      <c r="AS503" s="61" t="str" cm="1">
        <f t="array" aca="1" ref="AS503" ca="1">IF(INDIRECT(ADDRESS(3+$AM503,7,,,"var"))&lt;&gt;"&lt;=&gt;",INDIRECT(ADDRESS(3+$AM503,7,,,"var")),NULL)</f>
        <v>&lt;</v>
      </c>
      <c r="AT503" s="61" cm="1">
        <f t="array" aca="1" ref="AT503" ca="1">IF(INDIRECT(ADDRESS(3+$AM503,8,,,"var"))&lt;&gt;"Cu",INDIRECT(ADDRESS(3+$AM503,8,,,"var")),NULL)</f>
        <v>0.01</v>
      </c>
      <c r="AU503" s="61" t="str" cm="1">
        <f t="array" aca="1" ref="AU503" ca="1">IF(INDIRECT(ADDRESS(3+$AM503,9,,,"var"))&lt;&gt;"&lt;=&gt;",INDIRECT(ADDRESS(3+$AM503,9,,,"var")),NULL)</f>
        <v>&lt;</v>
      </c>
      <c r="AV503" s="61" cm="1">
        <f t="array" aca="1" ref="AV503" ca="1">IF(INDIRECT(ADDRESS(3+$AM503,10,,,"var"))&lt;&gt;"Mn",INDIRECT(ADDRESS(3+$AM503,10,,,"var")),NULL)</f>
        <v>0.01</v>
      </c>
      <c r="AW503" s="61" cm="1">
        <f t="array" aca="1" ref="AW503" ca="1">IF(INDIRECT(ADDRESS(3+$AM503,11,,,"var"))&lt;&gt;"&lt;=&gt;",INDIRECT(ADDRESS(3+$AM503,11,,,"var")),NULL)</f>
        <v>0</v>
      </c>
      <c r="AX503" s="61" cm="1">
        <f t="array" aca="1" ref="AX503" ca="1">IF(INDIRECT(ADDRESS(3+$AM503,12,,,"var"))&lt;&gt;"Mg",INDIRECT(ADDRESS(3+$AM503,12,,,"var")),NULL)</f>
        <v>11.9</v>
      </c>
      <c r="AY503" s="61" cm="1">
        <f t="array" aca="1" ref="AY503" ca="1">IF(INDIRECT(ADDRESS(3+$AM503,13,,,"var"))&lt;&gt;"&lt;=&gt;",INDIRECT(ADDRESS(3+$AM503,13,,,"var")),NULL)</f>
        <v>0</v>
      </c>
      <c r="AZ503" s="61" cm="1">
        <f t="array" aca="1" ref="AZ503" ca="1">IF(INDIRECT(ADDRESS(3+$AM503,14,,,"var"))&lt;&gt;"Be",INDIRECT(ADDRESS(3+$AM503,14,,,"var")),NULL)</f>
        <v>1.4E-2</v>
      </c>
      <c r="BA503" s="61" t="str" cm="1">
        <f t="array" aca="1" ref="BA503" ca="1">IF(INDIRECT(ADDRESS(3+$AM503,15,,,"var"))&lt;&gt;"&lt;=&gt;",INDIRECT(ADDRESS(3+$AM503,15,,,"var")),NULL)</f>
        <v>&lt;</v>
      </c>
      <c r="BB503" s="61" cm="1">
        <f t="array" aca="1" ref="BB503" ca="1">IF(INDIRECT(ADDRESS(3+$AM503,16,,,"var"))&lt;&gt;"Zn",INDIRECT(ADDRESS(3+$AM503,16,,,"var")),NULL)</f>
        <v>0.01</v>
      </c>
      <c r="BC503" s="61" cm="1">
        <f t="array" aca="1" ref="BC503" ca="1">IF(INDIRECT(ADDRESS(3+$AM503,17,,,"var"))&lt;&gt;"&lt;=&gt;",INDIRECT(ADDRESS(3+$AM503,17,,,"var")),NULL)</f>
        <v>0</v>
      </c>
      <c r="BD503" s="61" cm="1">
        <f t="array" aca="1" ref="BD503" ca="1">IF(INDIRECT(ADDRESS(3+$AM503,18,,,"var"))&lt;&gt;"Ti",INDIRECT(ADDRESS(3+$AM503,18,,,"var")),NULL)</f>
        <v>0.08</v>
      </c>
      <c r="BE503" s="64" cm="1">
        <f t="array" aca="1" ref="BE503" ca="1">IF(INDIRECT(ADDRESS(3+$AM503,19,,,"var"))&lt;&gt;"D10",INDIRECT(ADDRESS(3+$AM503,19,,,"var")),NULL)</f>
        <v>27.4</v>
      </c>
      <c r="BF503" s="64" cm="1">
        <f t="array" aca="1" ref="BF503" ca="1">IF(INDIRECT(ADDRESS(3+$AM503,20,,,"var"))&lt;&gt;"D50",INDIRECT(ADDRESS(3+$AM503,20,,,"var")),NULL)</f>
        <v>44.5</v>
      </c>
      <c r="BG503" s="64" cm="1">
        <f t="array" aca="1" ref="BG503" ca="1">IF(INDIRECT(ADDRESS(3+$AM503,21,,,"var"))&lt;&gt;"D90",INDIRECT(ADDRESS(3+$AM503,21,,,"var")),NULL)</f>
        <v>72.2</v>
      </c>
      <c r="BH503" s="64" cm="1">
        <f t="array" aca="1" ref="BH503" ca="1">IF(INDIRECT(ADDRESS(3+$AM503,22,,,"var"))&lt;&gt;"Carney Funnel (s/50g)",INDIRECT(ADDRESS(3+$AM503,22,,,"var")),NULL)</f>
        <v>16</v>
      </c>
      <c r="BI503" s="64" cm="1">
        <f t="array" aca="1" ref="BI503" ca="1">IF(INDIRECT(ADDRESS(3+$AM503,23,,,"var"))&lt;&gt;"Schuttdichte",INDIRECT(ADDRESS(3+$AM503,23,,,"var")),NULL)</f>
        <v>1.24</v>
      </c>
      <c r="BJ503" s="64" cm="1">
        <f t="array" aca="1" ref="BJ503" ca="1">IF(INDIRECT(ADDRESS(3+$AM503,24,,,"var"))&lt;&gt;"Klopfdichte",INDIRECT(ADDRESS(3+$AM503,24,,,"var")),NULL)</f>
        <v>1.61</v>
      </c>
      <c r="BK503" s="81" t="s">
        <v>108</v>
      </c>
      <c r="BM503"/>
      <c r="BO503"/>
    </row>
    <row r="504" spans="1:67">
      <c r="A504" s="81">
        <v>2</v>
      </c>
      <c r="B504" s="81">
        <v>17</v>
      </c>
      <c r="C504" s="81" t="str">
        <f>var!Z$2</f>
        <v>EOS M 290</v>
      </c>
      <c r="D504" s="81" t="str">
        <f>var!AG$2</f>
        <v>EOS parameter dev.</v>
      </c>
      <c r="E504" s="81">
        <v>370</v>
      </c>
      <c r="F504" s="81">
        <v>1500</v>
      </c>
      <c r="G504" s="81">
        <v>50</v>
      </c>
      <c r="H504" s="81">
        <v>0.1</v>
      </c>
      <c r="I504" s="62">
        <v>100</v>
      </c>
      <c r="J504" s="81" t="str">
        <f>var!AD$2</f>
        <v>Density cube</v>
      </c>
      <c r="K504" s="81" t="str">
        <f>var!AE$2</f>
        <v>Pyramide</v>
      </c>
      <c r="L504" s="81"/>
      <c r="M504" s="81" t="str">
        <f>var!AF$2</f>
        <v>Stripes</v>
      </c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  <c r="AA504" s="81"/>
      <c r="AB504" s="81"/>
      <c r="AC504" s="81"/>
      <c r="AD504" s="81"/>
      <c r="AE504" s="81"/>
      <c r="AF504" s="81"/>
      <c r="AG504" s="81"/>
      <c r="AH504" s="81">
        <f t="shared" si="16"/>
        <v>27</v>
      </c>
      <c r="AI504" s="81">
        <f t="shared" si="17"/>
        <v>49.333333333333336</v>
      </c>
      <c r="AJ504" s="81"/>
      <c r="AK504" s="81">
        <v>99.843000000000004</v>
      </c>
      <c r="AL504" s="81" t="str" cm="1">
        <f t="array" aca="1" ref="AL504" ca="1">IF(INDIRECT(ADDRESS(3+AM504,2,,,"var"))&lt;&gt;"Name of powder",INDIRECT(ADDRESS(3+AM504,2,,,"var")),NULL)</f>
        <v>AlMgty90</v>
      </c>
      <c r="AM504" s="81">
        <v>12</v>
      </c>
      <c r="AN504" s="81">
        <v>0</v>
      </c>
      <c r="AO504" s="61" cm="1">
        <f t="array" aca="1" ref="AO504" ca="1">IF(INDIRECT(ADDRESS(3+$AM504,3,,,"var"))&lt;&gt;"&lt;=&gt;",INDIRECT(ADDRESS(3+$AM504,3,,,"var")),NULL)</f>
        <v>0</v>
      </c>
      <c r="AP504" s="61" cm="1">
        <f t="array" aca="1" ref="AP504" ca="1">IF(INDIRECT(ADDRESS(3+$AM504,4,,,"var"))&lt;&gt;"Si",INDIRECT(ADDRESS(3+$AM504,4,,,"var")),NULL)</f>
        <v>7.0000000000000007E-2</v>
      </c>
      <c r="AQ504" s="61" cm="1">
        <f t="array" aca="1" ref="AQ504" ca="1">IF(INDIRECT(ADDRESS(3+$AM504,5,,,"var"))&lt;&gt;"&lt;=&gt;",INDIRECT(ADDRESS(3+$AM504,5,,,"var")),NULL)</f>
        <v>0</v>
      </c>
      <c r="AR504" s="61" cm="1">
        <f t="array" aca="1" ref="AR504" ca="1">IF(INDIRECT(ADDRESS(3+$AM504,6,,,"var"))&lt;&gt;"Fe",INDIRECT(ADDRESS(3+$AM504,6,,,"var")),NULL)</f>
        <v>7.0000000000000007E-2</v>
      </c>
      <c r="AS504" s="61" t="str" cm="1">
        <f t="array" aca="1" ref="AS504" ca="1">IF(INDIRECT(ADDRESS(3+$AM504,7,,,"var"))&lt;&gt;"&lt;=&gt;",INDIRECT(ADDRESS(3+$AM504,7,,,"var")),NULL)</f>
        <v>&lt;</v>
      </c>
      <c r="AT504" s="61" cm="1">
        <f t="array" aca="1" ref="AT504" ca="1">IF(INDIRECT(ADDRESS(3+$AM504,8,,,"var"))&lt;&gt;"Cu",INDIRECT(ADDRESS(3+$AM504,8,,,"var")),NULL)</f>
        <v>0.01</v>
      </c>
      <c r="AU504" s="61" t="str" cm="1">
        <f t="array" aca="1" ref="AU504" ca="1">IF(INDIRECT(ADDRESS(3+$AM504,9,,,"var"))&lt;&gt;"&lt;=&gt;",INDIRECT(ADDRESS(3+$AM504,9,,,"var")),NULL)</f>
        <v>&lt;</v>
      </c>
      <c r="AV504" s="61" cm="1">
        <f t="array" aca="1" ref="AV504" ca="1">IF(INDIRECT(ADDRESS(3+$AM504,10,,,"var"))&lt;&gt;"Mn",INDIRECT(ADDRESS(3+$AM504,10,,,"var")),NULL)</f>
        <v>0.01</v>
      </c>
      <c r="AW504" s="61" cm="1">
        <f t="array" aca="1" ref="AW504" ca="1">IF(INDIRECT(ADDRESS(3+$AM504,11,,,"var"))&lt;&gt;"&lt;=&gt;",INDIRECT(ADDRESS(3+$AM504,11,,,"var")),NULL)</f>
        <v>0</v>
      </c>
      <c r="AX504" s="61" cm="1">
        <f t="array" aca="1" ref="AX504" ca="1">IF(INDIRECT(ADDRESS(3+$AM504,12,,,"var"))&lt;&gt;"Mg",INDIRECT(ADDRESS(3+$AM504,12,,,"var")),NULL)</f>
        <v>11.9</v>
      </c>
      <c r="AY504" s="61" cm="1">
        <f t="array" aca="1" ref="AY504" ca="1">IF(INDIRECT(ADDRESS(3+$AM504,13,,,"var"))&lt;&gt;"&lt;=&gt;",INDIRECT(ADDRESS(3+$AM504,13,,,"var")),NULL)</f>
        <v>0</v>
      </c>
      <c r="AZ504" s="61" cm="1">
        <f t="array" aca="1" ref="AZ504" ca="1">IF(INDIRECT(ADDRESS(3+$AM504,14,,,"var"))&lt;&gt;"Be",INDIRECT(ADDRESS(3+$AM504,14,,,"var")),NULL)</f>
        <v>1.4E-2</v>
      </c>
      <c r="BA504" s="61" t="str" cm="1">
        <f t="array" aca="1" ref="BA504" ca="1">IF(INDIRECT(ADDRESS(3+$AM504,15,,,"var"))&lt;&gt;"&lt;=&gt;",INDIRECT(ADDRESS(3+$AM504,15,,,"var")),NULL)</f>
        <v>&lt;</v>
      </c>
      <c r="BB504" s="61" cm="1">
        <f t="array" aca="1" ref="BB504" ca="1">IF(INDIRECT(ADDRESS(3+$AM504,16,,,"var"))&lt;&gt;"Zn",INDIRECT(ADDRESS(3+$AM504,16,,,"var")),NULL)</f>
        <v>0.01</v>
      </c>
      <c r="BC504" s="61" cm="1">
        <f t="array" aca="1" ref="BC504" ca="1">IF(INDIRECT(ADDRESS(3+$AM504,17,,,"var"))&lt;&gt;"&lt;=&gt;",INDIRECT(ADDRESS(3+$AM504,17,,,"var")),NULL)</f>
        <v>0</v>
      </c>
      <c r="BD504" s="61" cm="1">
        <f t="array" aca="1" ref="BD504" ca="1">IF(INDIRECT(ADDRESS(3+$AM504,18,,,"var"))&lt;&gt;"Ti",INDIRECT(ADDRESS(3+$AM504,18,,,"var")),NULL)</f>
        <v>0.08</v>
      </c>
      <c r="BE504" s="64" cm="1">
        <f t="array" aca="1" ref="BE504" ca="1">IF(INDIRECT(ADDRESS(3+$AM504,19,,,"var"))&lt;&gt;"D10",INDIRECT(ADDRESS(3+$AM504,19,,,"var")),NULL)</f>
        <v>27.4</v>
      </c>
      <c r="BF504" s="64" cm="1">
        <f t="array" aca="1" ref="BF504" ca="1">IF(INDIRECT(ADDRESS(3+$AM504,20,,,"var"))&lt;&gt;"D50",INDIRECT(ADDRESS(3+$AM504,20,,,"var")),NULL)</f>
        <v>44.5</v>
      </c>
      <c r="BG504" s="64" cm="1">
        <f t="array" aca="1" ref="BG504" ca="1">IF(INDIRECT(ADDRESS(3+$AM504,21,,,"var"))&lt;&gt;"D90",INDIRECT(ADDRESS(3+$AM504,21,,,"var")),NULL)</f>
        <v>72.2</v>
      </c>
      <c r="BH504" s="64" cm="1">
        <f t="array" aca="1" ref="BH504" ca="1">IF(INDIRECT(ADDRESS(3+$AM504,22,,,"var"))&lt;&gt;"Carney Funnel (s/50g)",INDIRECT(ADDRESS(3+$AM504,22,,,"var")),NULL)</f>
        <v>16</v>
      </c>
      <c r="BI504" s="64" cm="1">
        <f t="array" aca="1" ref="BI504" ca="1">IF(INDIRECT(ADDRESS(3+$AM504,23,,,"var"))&lt;&gt;"Schuttdichte",INDIRECT(ADDRESS(3+$AM504,23,,,"var")),NULL)</f>
        <v>1.24</v>
      </c>
      <c r="BJ504" s="64" cm="1">
        <f t="array" aca="1" ref="BJ504" ca="1">IF(INDIRECT(ADDRESS(3+$AM504,24,,,"var"))&lt;&gt;"Klopfdichte",INDIRECT(ADDRESS(3+$AM504,24,,,"var")),NULL)</f>
        <v>1.61</v>
      </c>
      <c r="BK504" s="81" t="s">
        <v>108</v>
      </c>
      <c r="BM504" s="81"/>
      <c r="BO504"/>
    </row>
    <row r="505" spans="1:67">
      <c r="A505" s="81">
        <v>2</v>
      </c>
      <c r="B505" s="81">
        <v>18</v>
      </c>
      <c r="C505" s="81" t="str">
        <f>var!Z$2</f>
        <v>EOS M 290</v>
      </c>
      <c r="D505" s="81" t="str">
        <f>var!AG$2</f>
        <v>EOS parameter dev.</v>
      </c>
      <c r="E505" s="81">
        <v>370</v>
      </c>
      <c r="F505" s="81">
        <v>1850</v>
      </c>
      <c r="G505" s="81">
        <v>50</v>
      </c>
      <c r="H505" s="81">
        <v>0.1</v>
      </c>
      <c r="I505" s="62">
        <v>100</v>
      </c>
      <c r="J505" s="81" t="str">
        <f>var!AD$2</f>
        <v>Density cube</v>
      </c>
      <c r="K505" s="81" t="str">
        <f>var!AE$2</f>
        <v>Pyramide</v>
      </c>
      <c r="L505" s="81"/>
      <c r="M505" s="81" t="str">
        <f>var!AF$2</f>
        <v>Stripes</v>
      </c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  <c r="AA505" s="81"/>
      <c r="AB505" s="81"/>
      <c r="AC505" s="81"/>
      <c r="AD505" s="81"/>
      <c r="AE505" s="81"/>
      <c r="AF505" s="81"/>
      <c r="AG505" s="81"/>
      <c r="AH505" s="81">
        <f t="shared" si="16"/>
        <v>33.300000000000004</v>
      </c>
      <c r="AI505" s="81">
        <f t="shared" si="17"/>
        <v>40</v>
      </c>
      <c r="AJ505" s="81"/>
      <c r="AK505" s="81">
        <v>99.622</v>
      </c>
      <c r="AL505" s="81" t="str" cm="1">
        <f t="array" aca="1" ref="AL505" ca="1">IF(INDIRECT(ADDRESS(3+AM505,2,,,"var"))&lt;&gt;"Name of powder",INDIRECT(ADDRESS(3+AM505,2,,,"var")),NULL)</f>
        <v>AlMgty90</v>
      </c>
      <c r="AM505" s="81">
        <v>12</v>
      </c>
      <c r="AN505" s="81">
        <v>0</v>
      </c>
      <c r="AO505" s="61" cm="1">
        <f t="array" aca="1" ref="AO505" ca="1">IF(INDIRECT(ADDRESS(3+$AM505,3,,,"var"))&lt;&gt;"&lt;=&gt;",INDIRECT(ADDRESS(3+$AM505,3,,,"var")),NULL)</f>
        <v>0</v>
      </c>
      <c r="AP505" s="61" cm="1">
        <f t="array" aca="1" ref="AP505" ca="1">IF(INDIRECT(ADDRESS(3+$AM505,4,,,"var"))&lt;&gt;"Si",INDIRECT(ADDRESS(3+$AM505,4,,,"var")),NULL)</f>
        <v>7.0000000000000007E-2</v>
      </c>
      <c r="AQ505" s="61" cm="1">
        <f t="array" aca="1" ref="AQ505" ca="1">IF(INDIRECT(ADDRESS(3+$AM505,5,,,"var"))&lt;&gt;"&lt;=&gt;",INDIRECT(ADDRESS(3+$AM505,5,,,"var")),NULL)</f>
        <v>0</v>
      </c>
      <c r="AR505" s="61" cm="1">
        <f t="array" aca="1" ref="AR505" ca="1">IF(INDIRECT(ADDRESS(3+$AM505,6,,,"var"))&lt;&gt;"Fe",INDIRECT(ADDRESS(3+$AM505,6,,,"var")),NULL)</f>
        <v>7.0000000000000007E-2</v>
      </c>
      <c r="AS505" s="61" t="str" cm="1">
        <f t="array" aca="1" ref="AS505" ca="1">IF(INDIRECT(ADDRESS(3+$AM505,7,,,"var"))&lt;&gt;"&lt;=&gt;",INDIRECT(ADDRESS(3+$AM505,7,,,"var")),NULL)</f>
        <v>&lt;</v>
      </c>
      <c r="AT505" s="61" cm="1">
        <f t="array" aca="1" ref="AT505" ca="1">IF(INDIRECT(ADDRESS(3+$AM505,8,,,"var"))&lt;&gt;"Cu",INDIRECT(ADDRESS(3+$AM505,8,,,"var")),NULL)</f>
        <v>0.01</v>
      </c>
      <c r="AU505" s="61" t="str" cm="1">
        <f t="array" aca="1" ref="AU505" ca="1">IF(INDIRECT(ADDRESS(3+$AM505,9,,,"var"))&lt;&gt;"&lt;=&gt;",INDIRECT(ADDRESS(3+$AM505,9,,,"var")),NULL)</f>
        <v>&lt;</v>
      </c>
      <c r="AV505" s="61" cm="1">
        <f t="array" aca="1" ref="AV505" ca="1">IF(INDIRECT(ADDRESS(3+$AM505,10,,,"var"))&lt;&gt;"Mn",INDIRECT(ADDRESS(3+$AM505,10,,,"var")),NULL)</f>
        <v>0.01</v>
      </c>
      <c r="AW505" s="61" cm="1">
        <f t="array" aca="1" ref="AW505" ca="1">IF(INDIRECT(ADDRESS(3+$AM505,11,,,"var"))&lt;&gt;"&lt;=&gt;",INDIRECT(ADDRESS(3+$AM505,11,,,"var")),NULL)</f>
        <v>0</v>
      </c>
      <c r="AX505" s="61" cm="1">
        <f t="array" aca="1" ref="AX505" ca="1">IF(INDIRECT(ADDRESS(3+$AM505,12,,,"var"))&lt;&gt;"Mg",INDIRECT(ADDRESS(3+$AM505,12,,,"var")),NULL)</f>
        <v>11.9</v>
      </c>
      <c r="AY505" s="61" cm="1">
        <f t="array" aca="1" ref="AY505" ca="1">IF(INDIRECT(ADDRESS(3+$AM505,13,,,"var"))&lt;&gt;"&lt;=&gt;",INDIRECT(ADDRESS(3+$AM505,13,,,"var")),NULL)</f>
        <v>0</v>
      </c>
      <c r="AZ505" s="61" cm="1">
        <f t="array" aca="1" ref="AZ505" ca="1">IF(INDIRECT(ADDRESS(3+$AM505,14,,,"var"))&lt;&gt;"Be",INDIRECT(ADDRESS(3+$AM505,14,,,"var")),NULL)</f>
        <v>1.4E-2</v>
      </c>
      <c r="BA505" s="61" t="str" cm="1">
        <f t="array" aca="1" ref="BA505" ca="1">IF(INDIRECT(ADDRESS(3+$AM505,15,,,"var"))&lt;&gt;"&lt;=&gt;",INDIRECT(ADDRESS(3+$AM505,15,,,"var")),NULL)</f>
        <v>&lt;</v>
      </c>
      <c r="BB505" s="61" cm="1">
        <f t="array" aca="1" ref="BB505" ca="1">IF(INDIRECT(ADDRESS(3+$AM505,16,,,"var"))&lt;&gt;"Zn",INDIRECT(ADDRESS(3+$AM505,16,,,"var")),NULL)</f>
        <v>0.01</v>
      </c>
      <c r="BC505" s="61" cm="1">
        <f t="array" aca="1" ref="BC505" ca="1">IF(INDIRECT(ADDRESS(3+$AM505,17,,,"var"))&lt;&gt;"&lt;=&gt;",INDIRECT(ADDRESS(3+$AM505,17,,,"var")),NULL)</f>
        <v>0</v>
      </c>
      <c r="BD505" s="61" cm="1">
        <f t="array" aca="1" ref="BD505" ca="1">IF(INDIRECT(ADDRESS(3+$AM505,18,,,"var"))&lt;&gt;"Ti",INDIRECT(ADDRESS(3+$AM505,18,,,"var")),NULL)</f>
        <v>0.08</v>
      </c>
      <c r="BE505" s="64" cm="1">
        <f t="array" aca="1" ref="BE505" ca="1">IF(INDIRECT(ADDRESS(3+$AM505,19,,,"var"))&lt;&gt;"D10",INDIRECT(ADDRESS(3+$AM505,19,,,"var")),NULL)</f>
        <v>27.4</v>
      </c>
      <c r="BF505" s="64" cm="1">
        <f t="array" aca="1" ref="BF505" ca="1">IF(INDIRECT(ADDRESS(3+$AM505,20,,,"var"))&lt;&gt;"D50",INDIRECT(ADDRESS(3+$AM505,20,,,"var")),NULL)</f>
        <v>44.5</v>
      </c>
      <c r="BG505" s="64" cm="1">
        <f t="array" aca="1" ref="BG505" ca="1">IF(INDIRECT(ADDRESS(3+$AM505,21,,,"var"))&lt;&gt;"D90",INDIRECT(ADDRESS(3+$AM505,21,,,"var")),NULL)</f>
        <v>72.2</v>
      </c>
      <c r="BH505" s="64" cm="1">
        <f t="array" aca="1" ref="BH505" ca="1">IF(INDIRECT(ADDRESS(3+$AM505,22,,,"var"))&lt;&gt;"Carney Funnel (s/50g)",INDIRECT(ADDRESS(3+$AM505,22,,,"var")),NULL)</f>
        <v>16</v>
      </c>
      <c r="BI505" s="64" cm="1">
        <f t="array" aca="1" ref="BI505" ca="1">IF(INDIRECT(ADDRESS(3+$AM505,23,,,"var"))&lt;&gt;"Schuttdichte",INDIRECT(ADDRESS(3+$AM505,23,,,"var")),NULL)</f>
        <v>1.24</v>
      </c>
      <c r="BJ505" s="64" cm="1">
        <f t="array" aca="1" ref="BJ505" ca="1">IF(INDIRECT(ADDRESS(3+$AM505,24,,,"var"))&lt;&gt;"Klopfdichte",INDIRECT(ADDRESS(3+$AM505,24,,,"var")),NULL)</f>
        <v>1.61</v>
      </c>
      <c r="BK505" s="81" t="s">
        <v>108</v>
      </c>
      <c r="BM505" s="81"/>
      <c r="BO505"/>
    </row>
    <row r="506" spans="1:67">
      <c r="A506" s="81">
        <v>2</v>
      </c>
      <c r="B506" s="81">
        <v>19</v>
      </c>
      <c r="C506" s="81" t="str">
        <f>var!Z$2</f>
        <v>EOS M 290</v>
      </c>
      <c r="D506" s="81" t="str">
        <f>var!AG$2</f>
        <v>EOS parameter dev.</v>
      </c>
      <c r="E506" s="81">
        <v>370</v>
      </c>
      <c r="F506" s="81">
        <v>2175</v>
      </c>
      <c r="G506" s="81">
        <v>50</v>
      </c>
      <c r="H506" s="81">
        <v>0.1</v>
      </c>
      <c r="I506" s="62">
        <v>100</v>
      </c>
      <c r="J506" s="81" t="str">
        <f>var!AD$2</f>
        <v>Density cube</v>
      </c>
      <c r="K506" s="81" t="str">
        <f>var!AE$2</f>
        <v>Pyramide</v>
      </c>
      <c r="L506" s="81"/>
      <c r="M506" s="81" t="str">
        <f>var!AF$2</f>
        <v>Stripes</v>
      </c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  <c r="AA506" s="81"/>
      <c r="AB506" s="81"/>
      <c r="AC506" s="81"/>
      <c r="AD506" s="81"/>
      <c r="AE506" s="81"/>
      <c r="AF506" s="81"/>
      <c r="AG506" s="81"/>
      <c r="AH506" s="81">
        <f t="shared" si="16"/>
        <v>39.15</v>
      </c>
      <c r="AI506" s="81">
        <f t="shared" si="17"/>
        <v>34.022988505747129</v>
      </c>
      <c r="AJ506" s="81"/>
      <c r="AK506" s="81">
        <v>99.554000000000002</v>
      </c>
      <c r="AL506" s="81" t="str" cm="1">
        <f t="array" aca="1" ref="AL506" ca="1">IF(INDIRECT(ADDRESS(3+AM506,2,,,"var"))&lt;&gt;"Name of powder",INDIRECT(ADDRESS(3+AM506,2,,,"var")),NULL)</f>
        <v>AlMgty90</v>
      </c>
      <c r="AM506" s="81">
        <v>12</v>
      </c>
      <c r="AN506" s="81">
        <v>0</v>
      </c>
      <c r="AO506" s="61" cm="1">
        <f t="array" aca="1" ref="AO506" ca="1">IF(INDIRECT(ADDRESS(3+$AM506,3,,,"var"))&lt;&gt;"&lt;=&gt;",INDIRECT(ADDRESS(3+$AM506,3,,,"var")),NULL)</f>
        <v>0</v>
      </c>
      <c r="AP506" s="61" cm="1">
        <f t="array" aca="1" ref="AP506" ca="1">IF(INDIRECT(ADDRESS(3+$AM506,4,,,"var"))&lt;&gt;"Si",INDIRECT(ADDRESS(3+$AM506,4,,,"var")),NULL)</f>
        <v>7.0000000000000007E-2</v>
      </c>
      <c r="AQ506" s="61" cm="1">
        <f t="array" aca="1" ref="AQ506" ca="1">IF(INDIRECT(ADDRESS(3+$AM506,5,,,"var"))&lt;&gt;"&lt;=&gt;",INDIRECT(ADDRESS(3+$AM506,5,,,"var")),NULL)</f>
        <v>0</v>
      </c>
      <c r="AR506" s="61" cm="1">
        <f t="array" aca="1" ref="AR506" ca="1">IF(INDIRECT(ADDRESS(3+$AM506,6,,,"var"))&lt;&gt;"Fe",INDIRECT(ADDRESS(3+$AM506,6,,,"var")),NULL)</f>
        <v>7.0000000000000007E-2</v>
      </c>
      <c r="AS506" s="61" t="str" cm="1">
        <f t="array" aca="1" ref="AS506" ca="1">IF(INDIRECT(ADDRESS(3+$AM506,7,,,"var"))&lt;&gt;"&lt;=&gt;",INDIRECT(ADDRESS(3+$AM506,7,,,"var")),NULL)</f>
        <v>&lt;</v>
      </c>
      <c r="AT506" s="61" cm="1">
        <f t="array" aca="1" ref="AT506" ca="1">IF(INDIRECT(ADDRESS(3+$AM506,8,,,"var"))&lt;&gt;"Cu",INDIRECT(ADDRESS(3+$AM506,8,,,"var")),NULL)</f>
        <v>0.01</v>
      </c>
      <c r="AU506" s="61" t="str" cm="1">
        <f t="array" aca="1" ref="AU506" ca="1">IF(INDIRECT(ADDRESS(3+$AM506,9,,,"var"))&lt;&gt;"&lt;=&gt;",INDIRECT(ADDRESS(3+$AM506,9,,,"var")),NULL)</f>
        <v>&lt;</v>
      </c>
      <c r="AV506" s="61" cm="1">
        <f t="array" aca="1" ref="AV506" ca="1">IF(INDIRECT(ADDRESS(3+$AM506,10,,,"var"))&lt;&gt;"Mn",INDIRECT(ADDRESS(3+$AM506,10,,,"var")),NULL)</f>
        <v>0.01</v>
      </c>
      <c r="AW506" s="61" cm="1">
        <f t="array" aca="1" ref="AW506" ca="1">IF(INDIRECT(ADDRESS(3+$AM506,11,,,"var"))&lt;&gt;"&lt;=&gt;",INDIRECT(ADDRESS(3+$AM506,11,,,"var")),NULL)</f>
        <v>0</v>
      </c>
      <c r="AX506" s="61" cm="1">
        <f t="array" aca="1" ref="AX506" ca="1">IF(INDIRECT(ADDRESS(3+$AM506,12,,,"var"))&lt;&gt;"Mg",INDIRECT(ADDRESS(3+$AM506,12,,,"var")),NULL)</f>
        <v>11.9</v>
      </c>
      <c r="AY506" s="61" cm="1">
        <f t="array" aca="1" ref="AY506" ca="1">IF(INDIRECT(ADDRESS(3+$AM506,13,,,"var"))&lt;&gt;"&lt;=&gt;",INDIRECT(ADDRESS(3+$AM506,13,,,"var")),NULL)</f>
        <v>0</v>
      </c>
      <c r="AZ506" s="61" cm="1">
        <f t="array" aca="1" ref="AZ506" ca="1">IF(INDIRECT(ADDRESS(3+$AM506,14,,,"var"))&lt;&gt;"Be",INDIRECT(ADDRESS(3+$AM506,14,,,"var")),NULL)</f>
        <v>1.4E-2</v>
      </c>
      <c r="BA506" s="61" t="str" cm="1">
        <f t="array" aca="1" ref="BA506" ca="1">IF(INDIRECT(ADDRESS(3+$AM506,15,,,"var"))&lt;&gt;"&lt;=&gt;",INDIRECT(ADDRESS(3+$AM506,15,,,"var")),NULL)</f>
        <v>&lt;</v>
      </c>
      <c r="BB506" s="61" cm="1">
        <f t="array" aca="1" ref="BB506" ca="1">IF(INDIRECT(ADDRESS(3+$AM506,16,,,"var"))&lt;&gt;"Zn",INDIRECT(ADDRESS(3+$AM506,16,,,"var")),NULL)</f>
        <v>0.01</v>
      </c>
      <c r="BC506" s="61" cm="1">
        <f t="array" aca="1" ref="BC506" ca="1">IF(INDIRECT(ADDRESS(3+$AM506,17,,,"var"))&lt;&gt;"&lt;=&gt;",INDIRECT(ADDRESS(3+$AM506,17,,,"var")),NULL)</f>
        <v>0</v>
      </c>
      <c r="BD506" s="61" cm="1">
        <f t="array" aca="1" ref="BD506" ca="1">IF(INDIRECT(ADDRESS(3+$AM506,18,,,"var"))&lt;&gt;"Ti",INDIRECT(ADDRESS(3+$AM506,18,,,"var")),NULL)</f>
        <v>0.08</v>
      </c>
      <c r="BE506" s="64" cm="1">
        <f t="array" aca="1" ref="BE506" ca="1">IF(INDIRECT(ADDRESS(3+$AM506,19,,,"var"))&lt;&gt;"D10",INDIRECT(ADDRESS(3+$AM506,19,,,"var")),NULL)</f>
        <v>27.4</v>
      </c>
      <c r="BF506" s="64" cm="1">
        <f t="array" aca="1" ref="BF506" ca="1">IF(INDIRECT(ADDRESS(3+$AM506,20,,,"var"))&lt;&gt;"D50",INDIRECT(ADDRESS(3+$AM506,20,,,"var")),NULL)</f>
        <v>44.5</v>
      </c>
      <c r="BG506" s="64" cm="1">
        <f t="array" aca="1" ref="BG506" ca="1">IF(INDIRECT(ADDRESS(3+$AM506,21,,,"var"))&lt;&gt;"D90",INDIRECT(ADDRESS(3+$AM506,21,,,"var")),NULL)</f>
        <v>72.2</v>
      </c>
      <c r="BH506" s="64" cm="1">
        <f t="array" aca="1" ref="BH506" ca="1">IF(INDIRECT(ADDRESS(3+$AM506,22,,,"var"))&lt;&gt;"Carney Funnel (s/50g)",INDIRECT(ADDRESS(3+$AM506,22,,,"var")),NULL)</f>
        <v>16</v>
      </c>
      <c r="BI506" s="64" cm="1">
        <f t="array" aca="1" ref="BI506" ca="1">IF(INDIRECT(ADDRESS(3+$AM506,23,,,"var"))&lt;&gt;"Schuttdichte",INDIRECT(ADDRESS(3+$AM506,23,,,"var")),NULL)</f>
        <v>1.24</v>
      </c>
      <c r="BJ506" s="64" cm="1">
        <f t="array" aca="1" ref="BJ506" ca="1">IF(INDIRECT(ADDRESS(3+$AM506,24,,,"var"))&lt;&gt;"Klopfdichte",INDIRECT(ADDRESS(3+$AM506,24,,,"var")),NULL)</f>
        <v>1.61</v>
      </c>
      <c r="BK506" s="81" t="s">
        <v>108</v>
      </c>
      <c r="BM506" s="65"/>
      <c r="BO506"/>
    </row>
    <row r="507" spans="1:67">
      <c r="A507" s="81">
        <v>2</v>
      </c>
      <c r="B507" s="81">
        <v>20</v>
      </c>
      <c r="C507" s="81" t="str">
        <f>var!Z$2</f>
        <v>EOS M 290</v>
      </c>
      <c r="D507" s="81" t="str">
        <f>var!AG$2</f>
        <v>EOS parameter dev.</v>
      </c>
      <c r="E507" s="81">
        <v>370</v>
      </c>
      <c r="F507" s="81">
        <v>2500</v>
      </c>
      <c r="G507" s="81">
        <v>50</v>
      </c>
      <c r="H507" s="81">
        <v>0.1</v>
      </c>
      <c r="I507" s="62">
        <v>100</v>
      </c>
      <c r="J507" s="81" t="str">
        <f>var!AD$2</f>
        <v>Density cube</v>
      </c>
      <c r="K507" s="81" t="str">
        <f>var!AE$2</f>
        <v>Pyramide</v>
      </c>
      <c r="L507" s="81"/>
      <c r="M507" s="81" t="str">
        <f>var!AF$2</f>
        <v>Stripes</v>
      </c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  <c r="AA507" s="81"/>
      <c r="AB507" s="81"/>
      <c r="AC507" s="81"/>
      <c r="AD507" s="81"/>
      <c r="AE507" s="81"/>
      <c r="AF507" s="81"/>
      <c r="AG507" s="81"/>
      <c r="AH507" s="81">
        <f t="shared" si="16"/>
        <v>45</v>
      </c>
      <c r="AI507" s="81">
        <f t="shared" si="17"/>
        <v>29.6</v>
      </c>
      <c r="AJ507" s="81"/>
      <c r="AK507" s="81">
        <v>98.977000000000004</v>
      </c>
      <c r="AL507" s="81" t="str" cm="1">
        <f t="array" aca="1" ref="AL507" ca="1">IF(INDIRECT(ADDRESS(3+AM507,2,,,"var"))&lt;&gt;"Name of powder",INDIRECT(ADDRESS(3+AM507,2,,,"var")),NULL)</f>
        <v>AlMgty90</v>
      </c>
      <c r="AM507" s="81">
        <v>12</v>
      </c>
      <c r="AN507" s="81">
        <v>0</v>
      </c>
      <c r="AO507" s="61" cm="1">
        <f t="array" aca="1" ref="AO507" ca="1">IF(INDIRECT(ADDRESS(3+$AM507,3,,,"var"))&lt;&gt;"&lt;=&gt;",INDIRECT(ADDRESS(3+$AM507,3,,,"var")),NULL)</f>
        <v>0</v>
      </c>
      <c r="AP507" s="61" cm="1">
        <f t="array" aca="1" ref="AP507" ca="1">IF(INDIRECT(ADDRESS(3+$AM507,4,,,"var"))&lt;&gt;"Si",INDIRECT(ADDRESS(3+$AM507,4,,,"var")),NULL)</f>
        <v>7.0000000000000007E-2</v>
      </c>
      <c r="AQ507" s="61" cm="1">
        <f t="array" aca="1" ref="AQ507" ca="1">IF(INDIRECT(ADDRESS(3+$AM507,5,,,"var"))&lt;&gt;"&lt;=&gt;",INDIRECT(ADDRESS(3+$AM507,5,,,"var")),NULL)</f>
        <v>0</v>
      </c>
      <c r="AR507" s="61" cm="1">
        <f t="array" aca="1" ref="AR507" ca="1">IF(INDIRECT(ADDRESS(3+$AM507,6,,,"var"))&lt;&gt;"Fe",INDIRECT(ADDRESS(3+$AM507,6,,,"var")),NULL)</f>
        <v>7.0000000000000007E-2</v>
      </c>
      <c r="AS507" s="61" t="str" cm="1">
        <f t="array" aca="1" ref="AS507" ca="1">IF(INDIRECT(ADDRESS(3+$AM507,7,,,"var"))&lt;&gt;"&lt;=&gt;",INDIRECT(ADDRESS(3+$AM507,7,,,"var")),NULL)</f>
        <v>&lt;</v>
      </c>
      <c r="AT507" s="61" cm="1">
        <f t="array" aca="1" ref="AT507" ca="1">IF(INDIRECT(ADDRESS(3+$AM507,8,,,"var"))&lt;&gt;"Cu",INDIRECT(ADDRESS(3+$AM507,8,,,"var")),NULL)</f>
        <v>0.01</v>
      </c>
      <c r="AU507" s="61" t="str" cm="1">
        <f t="array" aca="1" ref="AU507" ca="1">IF(INDIRECT(ADDRESS(3+$AM507,9,,,"var"))&lt;&gt;"&lt;=&gt;",INDIRECT(ADDRESS(3+$AM507,9,,,"var")),NULL)</f>
        <v>&lt;</v>
      </c>
      <c r="AV507" s="61" cm="1">
        <f t="array" aca="1" ref="AV507" ca="1">IF(INDIRECT(ADDRESS(3+$AM507,10,,,"var"))&lt;&gt;"Mn",INDIRECT(ADDRESS(3+$AM507,10,,,"var")),NULL)</f>
        <v>0.01</v>
      </c>
      <c r="AW507" s="61" cm="1">
        <f t="array" aca="1" ref="AW507" ca="1">IF(INDIRECT(ADDRESS(3+$AM507,11,,,"var"))&lt;&gt;"&lt;=&gt;",INDIRECT(ADDRESS(3+$AM507,11,,,"var")),NULL)</f>
        <v>0</v>
      </c>
      <c r="AX507" s="61" cm="1">
        <f t="array" aca="1" ref="AX507" ca="1">IF(INDIRECT(ADDRESS(3+$AM507,12,,,"var"))&lt;&gt;"Mg",INDIRECT(ADDRESS(3+$AM507,12,,,"var")),NULL)</f>
        <v>11.9</v>
      </c>
      <c r="AY507" s="61" cm="1">
        <f t="array" aca="1" ref="AY507" ca="1">IF(INDIRECT(ADDRESS(3+$AM507,13,,,"var"))&lt;&gt;"&lt;=&gt;",INDIRECT(ADDRESS(3+$AM507,13,,,"var")),NULL)</f>
        <v>0</v>
      </c>
      <c r="AZ507" s="61" cm="1">
        <f t="array" aca="1" ref="AZ507" ca="1">IF(INDIRECT(ADDRESS(3+$AM507,14,,,"var"))&lt;&gt;"Be",INDIRECT(ADDRESS(3+$AM507,14,,,"var")),NULL)</f>
        <v>1.4E-2</v>
      </c>
      <c r="BA507" s="61" t="str" cm="1">
        <f t="array" aca="1" ref="BA507" ca="1">IF(INDIRECT(ADDRESS(3+$AM507,15,,,"var"))&lt;&gt;"&lt;=&gt;",INDIRECT(ADDRESS(3+$AM507,15,,,"var")),NULL)</f>
        <v>&lt;</v>
      </c>
      <c r="BB507" s="61" cm="1">
        <f t="array" aca="1" ref="BB507" ca="1">IF(INDIRECT(ADDRESS(3+$AM507,16,,,"var"))&lt;&gt;"Zn",INDIRECT(ADDRESS(3+$AM507,16,,,"var")),NULL)</f>
        <v>0.01</v>
      </c>
      <c r="BC507" s="61" cm="1">
        <f t="array" aca="1" ref="BC507" ca="1">IF(INDIRECT(ADDRESS(3+$AM507,17,,,"var"))&lt;&gt;"&lt;=&gt;",INDIRECT(ADDRESS(3+$AM507,17,,,"var")),NULL)</f>
        <v>0</v>
      </c>
      <c r="BD507" s="61" cm="1">
        <f t="array" aca="1" ref="BD507" ca="1">IF(INDIRECT(ADDRESS(3+$AM507,18,,,"var"))&lt;&gt;"Ti",INDIRECT(ADDRESS(3+$AM507,18,,,"var")),NULL)</f>
        <v>0.08</v>
      </c>
      <c r="BE507" s="64" cm="1">
        <f t="array" aca="1" ref="BE507" ca="1">IF(INDIRECT(ADDRESS(3+$AM507,19,,,"var"))&lt;&gt;"D10",INDIRECT(ADDRESS(3+$AM507,19,,,"var")),NULL)</f>
        <v>27.4</v>
      </c>
      <c r="BF507" s="64" cm="1">
        <f t="array" aca="1" ref="BF507" ca="1">IF(INDIRECT(ADDRESS(3+$AM507,20,,,"var"))&lt;&gt;"D50",INDIRECT(ADDRESS(3+$AM507,20,,,"var")),NULL)</f>
        <v>44.5</v>
      </c>
      <c r="BG507" s="64" cm="1">
        <f t="array" aca="1" ref="BG507" ca="1">IF(INDIRECT(ADDRESS(3+$AM507,21,,,"var"))&lt;&gt;"D90",INDIRECT(ADDRESS(3+$AM507,21,,,"var")),NULL)</f>
        <v>72.2</v>
      </c>
      <c r="BH507" s="64" cm="1">
        <f t="array" aca="1" ref="BH507" ca="1">IF(INDIRECT(ADDRESS(3+$AM507,22,,,"var"))&lt;&gt;"Carney Funnel (s/50g)",INDIRECT(ADDRESS(3+$AM507,22,,,"var")),NULL)</f>
        <v>16</v>
      </c>
      <c r="BI507" s="64" cm="1">
        <f t="array" aca="1" ref="BI507" ca="1">IF(INDIRECT(ADDRESS(3+$AM507,23,,,"var"))&lt;&gt;"Schuttdichte",INDIRECT(ADDRESS(3+$AM507,23,,,"var")),NULL)</f>
        <v>1.24</v>
      </c>
      <c r="BJ507" s="64" cm="1">
        <f t="array" aca="1" ref="BJ507" ca="1">IF(INDIRECT(ADDRESS(3+$AM507,24,,,"var"))&lt;&gt;"Klopfdichte",INDIRECT(ADDRESS(3+$AM507,24,,,"var")),NULL)</f>
        <v>1.61</v>
      </c>
      <c r="BK507" s="81" t="s">
        <v>108</v>
      </c>
      <c r="BM507" s="65"/>
      <c r="BO507"/>
    </row>
    <row r="508" spans="1:67">
      <c r="A508" s="81">
        <v>2</v>
      </c>
      <c r="B508" s="81">
        <v>21</v>
      </c>
      <c r="C508" s="81" t="str">
        <f>var!Z$2</f>
        <v>EOS M 290</v>
      </c>
      <c r="D508" s="81" t="str">
        <f>var!AG$2</f>
        <v>EOS parameter dev.</v>
      </c>
      <c r="E508" s="81">
        <v>370</v>
      </c>
      <c r="F508" s="81">
        <v>1450</v>
      </c>
      <c r="G508" s="81">
        <v>50</v>
      </c>
      <c r="H508" s="81">
        <v>0.08</v>
      </c>
      <c r="I508" s="62">
        <v>100</v>
      </c>
      <c r="J508" s="81" t="str">
        <f>var!AD$2</f>
        <v>Density cube</v>
      </c>
      <c r="K508" s="81" t="str">
        <f>var!AE$2</f>
        <v>Pyramide</v>
      </c>
      <c r="L508" s="81"/>
      <c r="M508" s="81" t="str">
        <f>var!AF$2</f>
        <v>Stripes</v>
      </c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  <c r="AA508" s="81"/>
      <c r="AB508" s="81"/>
      <c r="AC508" s="81"/>
      <c r="AD508" s="81"/>
      <c r="AE508" s="81"/>
      <c r="AF508" s="81"/>
      <c r="AG508" s="81"/>
      <c r="AH508" s="81">
        <f t="shared" si="16"/>
        <v>20.88</v>
      </c>
      <c r="AI508" s="23">
        <f t="shared" si="17"/>
        <v>63.793103448275865</v>
      </c>
      <c r="AJ508" s="81"/>
      <c r="AK508" s="81">
        <v>99.831999999999994</v>
      </c>
      <c r="AL508" s="81" t="str" cm="1">
        <f t="array" aca="1" ref="AL508" ca="1">IF(INDIRECT(ADDRESS(3+AM508,2,,,"var"))&lt;&gt;"Name of powder",INDIRECT(ADDRESS(3+AM508,2,,,"var")),NULL)</f>
        <v>AlMgty90</v>
      </c>
      <c r="AM508" s="81">
        <v>12</v>
      </c>
      <c r="AN508" s="81">
        <v>0</v>
      </c>
      <c r="AO508" s="61" cm="1">
        <f t="array" aca="1" ref="AO508" ca="1">IF(INDIRECT(ADDRESS(3+$AM508,3,,,"var"))&lt;&gt;"&lt;=&gt;",INDIRECT(ADDRESS(3+$AM508,3,,,"var")),NULL)</f>
        <v>0</v>
      </c>
      <c r="AP508" s="61" cm="1">
        <f t="array" aca="1" ref="AP508" ca="1">IF(INDIRECT(ADDRESS(3+$AM508,4,,,"var"))&lt;&gt;"Si",INDIRECT(ADDRESS(3+$AM508,4,,,"var")),NULL)</f>
        <v>7.0000000000000007E-2</v>
      </c>
      <c r="AQ508" s="61" cm="1">
        <f t="array" aca="1" ref="AQ508" ca="1">IF(INDIRECT(ADDRESS(3+$AM508,5,,,"var"))&lt;&gt;"&lt;=&gt;",INDIRECT(ADDRESS(3+$AM508,5,,,"var")),NULL)</f>
        <v>0</v>
      </c>
      <c r="AR508" s="61" cm="1">
        <f t="array" aca="1" ref="AR508" ca="1">IF(INDIRECT(ADDRESS(3+$AM508,6,,,"var"))&lt;&gt;"Fe",INDIRECT(ADDRESS(3+$AM508,6,,,"var")),NULL)</f>
        <v>7.0000000000000007E-2</v>
      </c>
      <c r="AS508" s="61" t="str" cm="1">
        <f t="array" aca="1" ref="AS508" ca="1">IF(INDIRECT(ADDRESS(3+$AM508,7,,,"var"))&lt;&gt;"&lt;=&gt;",INDIRECT(ADDRESS(3+$AM508,7,,,"var")),NULL)</f>
        <v>&lt;</v>
      </c>
      <c r="AT508" s="61" cm="1">
        <f t="array" aca="1" ref="AT508" ca="1">IF(INDIRECT(ADDRESS(3+$AM508,8,,,"var"))&lt;&gt;"Cu",INDIRECT(ADDRESS(3+$AM508,8,,,"var")),NULL)</f>
        <v>0.01</v>
      </c>
      <c r="AU508" s="61" t="str" cm="1">
        <f t="array" aca="1" ref="AU508" ca="1">IF(INDIRECT(ADDRESS(3+$AM508,9,,,"var"))&lt;&gt;"&lt;=&gt;",INDIRECT(ADDRESS(3+$AM508,9,,,"var")),NULL)</f>
        <v>&lt;</v>
      </c>
      <c r="AV508" s="61" cm="1">
        <f t="array" aca="1" ref="AV508" ca="1">IF(INDIRECT(ADDRESS(3+$AM508,10,,,"var"))&lt;&gt;"Mn",INDIRECT(ADDRESS(3+$AM508,10,,,"var")),NULL)</f>
        <v>0.01</v>
      </c>
      <c r="AW508" s="61" cm="1">
        <f t="array" aca="1" ref="AW508" ca="1">IF(INDIRECT(ADDRESS(3+$AM508,11,,,"var"))&lt;&gt;"&lt;=&gt;",INDIRECT(ADDRESS(3+$AM508,11,,,"var")),NULL)</f>
        <v>0</v>
      </c>
      <c r="AX508" s="61" cm="1">
        <f t="array" aca="1" ref="AX508" ca="1">IF(INDIRECT(ADDRESS(3+$AM508,12,,,"var"))&lt;&gt;"Mg",INDIRECT(ADDRESS(3+$AM508,12,,,"var")),NULL)</f>
        <v>11.9</v>
      </c>
      <c r="AY508" s="61" cm="1">
        <f t="array" aca="1" ref="AY508" ca="1">IF(INDIRECT(ADDRESS(3+$AM508,13,,,"var"))&lt;&gt;"&lt;=&gt;",INDIRECT(ADDRESS(3+$AM508,13,,,"var")),NULL)</f>
        <v>0</v>
      </c>
      <c r="AZ508" s="61" cm="1">
        <f t="array" aca="1" ref="AZ508" ca="1">IF(INDIRECT(ADDRESS(3+$AM508,14,,,"var"))&lt;&gt;"Be",INDIRECT(ADDRESS(3+$AM508,14,,,"var")),NULL)</f>
        <v>1.4E-2</v>
      </c>
      <c r="BA508" s="61" t="str" cm="1">
        <f t="array" aca="1" ref="BA508" ca="1">IF(INDIRECT(ADDRESS(3+$AM508,15,,,"var"))&lt;&gt;"&lt;=&gt;",INDIRECT(ADDRESS(3+$AM508,15,,,"var")),NULL)</f>
        <v>&lt;</v>
      </c>
      <c r="BB508" s="61" cm="1">
        <f t="array" aca="1" ref="BB508" ca="1">IF(INDIRECT(ADDRESS(3+$AM508,16,,,"var"))&lt;&gt;"Zn",INDIRECT(ADDRESS(3+$AM508,16,,,"var")),NULL)</f>
        <v>0.01</v>
      </c>
      <c r="BC508" s="61" cm="1">
        <f t="array" aca="1" ref="BC508" ca="1">IF(INDIRECT(ADDRESS(3+$AM508,17,,,"var"))&lt;&gt;"&lt;=&gt;",INDIRECT(ADDRESS(3+$AM508,17,,,"var")),NULL)</f>
        <v>0</v>
      </c>
      <c r="BD508" s="61" cm="1">
        <f t="array" aca="1" ref="BD508" ca="1">IF(INDIRECT(ADDRESS(3+$AM508,18,,,"var"))&lt;&gt;"Ti",INDIRECT(ADDRESS(3+$AM508,18,,,"var")),NULL)</f>
        <v>0.08</v>
      </c>
      <c r="BE508" s="64" cm="1">
        <f t="array" aca="1" ref="BE508" ca="1">IF(INDIRECT(ADDRESS(3+$AM508,19,,,"var"))&lt;&gt;"D10",INDIRECT(ADDRESS(3+$AM508,19,,,"var")),NULL)</f>
        <v>27.4</v>
      </c>
      <c r="BF508" s="64" cm="1">
        <f t="array" aca="1" ref="BF508" ca="1">IF(INDIRECT(ADDRESS(3+$AM508,20,,,"var"))&lt;&gt;"D50",INDIRECT(ADDRESS(3+$AM508,20,,,"var")),NULL)</f>
        <v>44.5</v>
      </c>
      <c r="BG508" s="64" cm="1">
        <f t="array" aca="1" ref="BG508" ca="1">IF(INDIRECT(ADDRESS(3+$AM508,21,,,"var"))&lt;&gt;"D90",INDIRECT(ADDRESS(3+$AM508,21,,,"var")),NULL)</f>
        <v>72.2</v>
      </c>
      <c r="BH508" s="64" cm="1">
        <f t="array" aca="1" ref="BH508" ca="1">IF(INDIRECT(ADDRESS(3+$AM508,22,,,"var"))&lt;&gt;"Carney Funnel (s/50g)",INDIRECT(ADDRESS(3+$AM508,22,,,"var")),NULL)</f>
        <v>16</v>
      </c>
      <c r="BI508" s="64" cm="1">
        <f t="array" aca="1" ref="BI508" ca="1">IF(INDIRECT(ADDRESS(3+$AM508,23,,,"var"))&lt;&gt;"Schuttdichte",INDIRECT(ADDRESS(3+$AM508,23,,,"var")),NULL)</f>
        <v>1.24</v>
      </c>
      <c r="BJ508" s="64" cm="1">
        <f t="array" aca="1" ref="BJ508" ca="1">IF(INDIRECT(ADDRESS(3+$AM508,24,,,"var"))&lt;&gt;"Klopfdichte",INDIRECT(ADDRESS(3+$AM508,24,,,"var")),NULL)</f>
        <v>1.61</v>
      </c>
      <c r="BK508" s="81" t="s">
        <v>108</v>
      </c>
      <c r="BM508" s="65"/>
      <c r="BO508"/>
    </row>
    <row r="509" spans="1:67">
      <c r="A509" s="81">
        <v>2</v>
      </c>
      <c r="B509" s="81">
        <v>22</v>
      </c>
      <c r="C509" s="81" t="str">
        <f>var!Z$2</f>
        <v>EOS M 290</v>
      </c>
      <c r="D509" s="81" t="str">
        <f>var!AG$2</f>
        <v>EOS parameter dev.</v>
      </c>
      <c r="E509" s="81">
        <v>370</v>
      </c>
      <c r="F509" s="81">
        <v>1700</v>
      </c>
      <c r="G509" s="81">
        <v>50</v>
      </c>
      <c r="H509" s="81">
        <v>0.08</v>
      </c>
      <c r="I509" s="62">
        <v>100</v>
      </c>
      <c r="J509" s="81" t="str">
        <f>var!AD$2</f>
        <v>Density cube</v>
      </c>
      <c r="K509" s="81" t="str">
        <f>var!AE$2</f>
        <v>Pyramide</v>
      </c>
      <c r="L509" s="81"/>
      <c r="M509" s="81" t="str">
        <f>var!AF$2</f>
        <v>Stripes</v>
      </c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  <c r="AA509" s="81"/>
      <c r="AB509" s="81"/>
      <c r="AC509" s="81"/>
      <c r="AD509" s="81"/>
      <c r="AE509" s="81"/>
      <c r="AF509" s="81"/>
      <c r="AG509" s="81"/>
      <c r="AH509" s="81">
        <f t="shared" si="16"/>
        <v>24.48</v>
      </c>
      <c r="AI509" s="23">
        <f t="shared" si="17"/>
        <v>54.411764705882355</v>
      </c>
      <c r="AJ509" s="81"/>
      <c r="AK509" s="81">
        <v>99.718000000000004</v>
      </c>
      <c r="AL509" s="81" t="str" cm="1">
        <f t="array" aca="1" ref="AL509" ca="1">IF(INDIRECT(ADDRESS(3+AM509,2,,,"var"))&lt;&gt;"Name of powder",INDIRECT(ADDRESS(3+AM509,2,,,"var")),NULL)</f>
        <v>AlMgty90</v>
      </c>
      <c r="AM509" s="81">
        <v>12</v>
      </c>
      <c r="AN509" s="81">
        <v>0</v>
      </c>
      <c r="AO509" s="61" cm="1">
        <f t="array" aca="1" ref="AO509" ca="1">IF(INDIRECT(ADDRESS(3+$AM509,3,,,"var"))&lt;&gt;"&lt;=&gt;",INDIRECT(ADDRESS(3+$AM509,3,,,"var")),NULL)</f>
        <v>0</v>
      </c>
      <c r="AP509" s="61" cm="1">
        <f t="array" aca="1" ref="AP509" ca="1">IF(INDIRECT(ADDRESS(3+$AM509,4,,,"var"))&lt;&gt;"Si",INDIRECT(ADDRESS(3+$AM509,4,,,"var")),NULL)</f>
        <v>7.0000000000000007E-2</v>
      </c>
      <c r="AQ509" s="61" cm="1">
        <f t="array" aca="1" ref="AQ509" ca="1">IF(INDIRECT(ADDRESS(3+$AM509,5,,,"var"))&lt;&gt;"&lt;=&gt;",INDIRECT(ADDRESS(3+$AM509,5,,,"var")),NULL)</f>
        <v>0</v>
      </c>
      <c r="AR509" s="61" cm="1">
        <f t="array" aca="1" ref="AR509" ca="1">IF(INDIRECT(ADDRESS(3+$AM509,6,,,"var"))&lt;&gt;"Fe",INDIRECT(ADDRESS(3+$AM509,6,,,"var")),NULL)</f>
        <v>7.0000000000000007E-2</v>
      </c>
      <c r="AS509" s="61" t="str" cm="1">
        <f t="array" aca="1" ref="AS509" ca="1">IF(INDIRECT(ADDRESS(3+$AM509,7,,,"var"))&lt;&gt;"&lt;=&gt;",INDIRECT(ADDRESS(3+$AM509,7,,,"var")),NULL)</f>
        <v>&lt;</v>
      </c>
      <c r="AT509" s="61" cm="1">
        <f t="array" aca="1" ref="AT509" ca="1">IF(INDIRECT(ADDRESS(3+$AM509,8,,,"var"))&lt;&gt;"Cu",INDIRECT(ADDRESS(3+$AM509,8,,,"var")),NULL)</f>
        <v>0.01</v>
      </c>
      <c r="AU509" s="61" t="str" cm="1">
        <f t="array" aca="1" ref="AU509" ca="1">IF(INDIRECT(ADDRESS(3+$AM509,9,,,"var"))&lt;&gt;"&lt;=&gt;",INDIRECT(ADDRESS(3+$AM509,9,,,"var")),NULL)</f>
        <v>&lt;</v>
      </c>
      <c r="AV509" s="61" cm="1">
        <f t="array" aca="1" ref="AV509" ca="1">IF(INDIRECT(ADDRESS(3+$AM509,10,,,"var"))&lt;&gt;"Mn",INDIRECT(ADDRESS(3+$AM509,10,,,"var")),NULL)</f>
        <v>0.01</v>
      </c>
      <c r="AW509" s="61" cm="1">
        <f t="array" aca="1" ref="AW509" ca="1">IF(INDIRECT(ADDRESS(3+$AM509,11,,,"var"))&lt;&gt;"&lt;=&gt;",INDIRECT(ADDRESS(3+$AM509,11,,,"var")),NULL)</f>
        <v>0</v>
      </c>
      <c r="AX509" s="61" cm="1">
        <f t="array" aca="1" ref="AX509" ca="1">IF(INDIRECT(ADDRESS(3+$AM509,12,,,"var"))&lt;&gt;"Mg",INDIRECT(ADDRESS(3+$AM509,12,,,"var")),NULL)</f>
        <v>11.9</v>
      </c>
      <c r="AY509" s="61" cm="1">
        <f t="array" aca="1" ref="AY509" ca="1">IF(INDIRECT(ADDRESS(3+$AM509,13,,,"var"))&lt;&gt;"&lt;=&gt;",INDIRECT(ADDRESS(3+$AM509,13,,,"var")),NULL)</f>
        <v>0</v>
      </c>
      <c r="AZ509" s="61" cm="1">
        <f t="array" aca="1" ref="AZ509" ca="1">IF(INDIRECT(ADDRESS(3+$AM509,14,,,"var"))&lt;&gt;"Be",INDIRECT(ADDRESS(3+$AM509,14,,,"var")),NULL)</f>
        <v>1.4E-2</v>
      </c>
      <c r="BA509" s="61" t="str" cm="1">
        <f t="array" aca="1" ref="BA509" ca="1">IF(INDIRECT(ADDRESS(3+$AM509,15,,,"var"))&lt;&gt;"&lt;=&gt;",INDIRECT(ADDRESS(3+$AM509,15,,,"var")),NULL)</f>
        <v>&lt;</v>
      </c>
      <c r="BB509" s="61" cm="1">
        <f t="array" aca="1" ref="BB509" ca="1">IF(INDIRECT(ADDRESS(3+$AM509,16,,,"var"))&lt;&gt;"Zn",INDIRECT(ADDRESS(3+$AM509,16,,,"var")),NULL)</f>
        <v>0.01</v>
      </c>
      <c r="BC509" s="61" cm="1">
        <f t="array" aca="1" ref="BC509" ca="1">IF(INDIRECT(ADDRESS(3+$AM509,17,,,"var"))&lt;&gt;"&lt;=&gt;",INDIRECT(ADDRESS(3+$AM509,17,,,"var")),NULL)</f>
        <v>0</v>
      </c>
      <c r="BD509" s="61" cm="1">
        <f t="array" aca="1" ref="BD509" ca="1">IF(INDIRECT(ADDRESS(3+$AM509,18,,,"var"))&lt;&gt;"Ti",INDIRECT(ADDRESS(3+$AM509,18,,,"var")),NULL)</f>
        <v>0.08</v>
      </c>
      <c r="BE509" s="64" cm="1">
        <f t="array" aca="1" ref="BE509" ca="1">IF(INDIRECT(ADDRESS(3+$AM509,19,,,"var"))&lt;&gt;"D10",INDIRECT(ADDRESS(3+$AM509,19,,,"var")),NULL)</f>
        <v>27.4</v>
      </c>
      <c r="BF509" s="64" cm="1">
        <f t="array" aca="1" ref="BF509" ca="1">IF(INDIRECT(ADDRESS(3+$AM509,20,,,"var"))&lt;&gt;"D50",INDIRECT(ADDRESS(3+$AM509,20,,,"var")),NULL)</f>
        <v>44.5</v>
      </c>
      <c r="BG509" s="64" cm="1">
        <f t="array" aca="1" ref="BG509" ca="1">IF(INDIRECT(ADDRESS(3+$AM509,21,,,"var"))&lt;&gt;"D90",INDIRECT(ADDRESS(3+$AM509,21,,,"var")),NULL)</f>
        <v>72.2</v>
      </c>
      <c r="BH509" s="64" cm="1">
        <f t="array" aca="1" ref="BH509" ca="1">IF(INDIRECT(ADDRESS(3+$AM509,22,,,"var"))&lt;&gt;"Carney Funnel (s/50g)",INDIRECT(ADDRESS(3+$AM509,22,,,"var")),NULL)</f>
        <v>16</v>
      </c>
      <c r="BI509" s="64" cm="1">
        <f t="array" aca="1" ref="BI509" ca="1">IF(INDIRECT(ADDRESS(3+$AM509,23,,,"var"))&lt;&gt;"Schuttdichte",INDIRECT(ADDRESS(3+$AM509,23,,,"var")),NULL)</f>
        <v>1.24</v>
      </c>
      <c r="BJ509" s="64" cm="1">
        <f t="array" aca="1" ref="BJ509" ca="1">IF(INDIRECT(ADDRESS(3+$AM509,24,,,"var"))&lt;&gt;"Klopfdichte",INDIRECT(ADDRESS(3+$AM509,24,,,"var")),NULL)</f>
        <v>1.61</v>
      </c>
      <c r="BK509" s="81" t="s">
        <v>108</v>
      </c>
      <c r="BM509" s="81"/>
      <c r="BO509"/>
    </row>
    <row r="510" spans="1:67">
      <c r="A510" s="81">
        <v>2</v>
      </c>
      <c r="B510" s="81">
        <v>23</v>
      </c>
      <c r="C510" s="81" t="str">
        <f>var!Z$2</f>
        <v>EOS M 290</v>
      </c>
      <c r="D510" s="81" t="str">
        <f>var!AG$2</f>
        <v>EOS parameter dev.</v>
      </c>
      <c r="E510" s="81">
        <v>370</v>
      </c>
      <c r="F510" s="81">
        <v>1975</v>
      </c>
      <c r="G510" s="81">
        <v>50</v>
      </c>
      <c r="H510" s="81">
        <v>0.08</v>
      </c>
      <c r="I510" s="62">
        <v>100</v>
      </c>
      <c r="J510" s="81" t="str">
        <f>var!AD$2</f>
        <v>Density cube</v>
      </c>
      <c r="K510" s="81" t="str">
        <f>var!AE$2</f>
        <v>Pyramide</v>
      </c>
      <c r="L510" s="81"/>
      <c r="M510" s="81" t="str">
        <f>var!AF$2</f>
        <v>Stripes</v>
      </c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  <c r="AA510" s="81"/>
      <c r="AB510" s="81"/>
      <c r="AC510" s="81"/>
      <c r="AD510" s="81"/>
      <c r="AE510" s="81"/>
      <c r="AF510" s="81"/>
      <c r="AG510" s="81"/>
      <c r="AH510" s="81">
        <f t="shared" si="16"/>
        <v>28.44</v>
      </c>
      <c r="AI510" s="23">
        <f t="shared" si="17"/>
        <v>46.835443037974684</v>
      </c>
      <c r="AJ510" s="81"/>
      <c r="AK510" s="81">
        <v>99.525000000000006</v>
      </c>
      <c r="AL510" s="81" t="str" cm="1">
        <f t="array" aca="1" ref="AL510" ca="1">IF(INDIRECT(ADDRESS(3+AM510,2,,,"var"))&lt;&gt;"Name of powder",INDIRECT(ADDRESS(3+AM510,2,,,"var")),NULL)</f>
        <v>AlMgty90</v>
      </c>
      <c r="AM510" s="81">
        <v>12</v>
      </c>
      <c r="AN510" s="81">
        <v>0</v>
      </c>
      <c r="AO510" s="61" cm="1">
        <f t="array" aca="1" ref="AO510" ca="1">IF(INDIRECT(ADDRESS(3+$AM510,3,,,"var"))&lt;&gt;"&lt;=&gt;",INDIRECT(ADDRESS(3+$AM510,3,,,"var")),NULL)</f>
        <v>0</v>
      </c>
      <c r="AP510" s="61" cm="1">
        <f t="array" aca="1" ref="AP510" ca="1">IF(INDIRECT(ADDRESS(3+$AM510,4,,,"var"))&lt;&gt;"Si",INDIRECT(ADDRESS(3+$AM510,4,,,"var")),NULL)</f>
        <v>7.0000000000000007E-2</v>
      </c>
      <c r="AQ510" s="61" cm="1">
        <f t="array" aca="1" ref="AQ510" ca="1">IF(INDIRECT(ADDRESS(3+$AM510,5,,,"var"))&lt;&gt;"&lt;=&gt;",INDIRECT(ADDRESS(3+$AM510,5,,,"var")),NULL)</f>
        <v>0</v>
      </c>
      <c r="AR510" s="61" cm="1">
        <f t="array" aca="1" ref="AR510" ca="1">IF(INDIRECT(ADDRESS(3+$AM510,6,,,"var"))&lt;&gt;"Fe",INDIRECT(ADDRESS(3+$AM510,6,,,"var")),NULL)</f>
        <v>7.0000000000000007E-2</v>
      </c>
      <c r="AS510" s="61" t="str" cm="1">
        <f t="array" aca="1" ref="AS510" ca="1">IF(INDIRECT(ADDRESS(3+$AM510,7,,,"var"))&lt;&gt;"&lt;=&gt;",INDIRECT(ADDRESS(3+$AM510,7,,,"var")),NULL)</f>
        <v>&lt;</v>
      </c>
      <c r="AT510" s="61" cm="1">
        <f t="array" aca="1" ref="AT510" ca="1">IF(INDIRECT(ADDRESS(3+$AM510,8,,,"var"))&lt;&gt;"Cu",INDIRECT(ADDRESS(3+$AM510,8,,,"var")),NULL)</f>
        <v>0.01</v>
      </c>
      <c r="AU510" s="61" t="str" cm="1">
        <f t="array" aca="1" ref="AU510" ca="1">IF(INDIRECT(ADDRESS(3+$AM510,9,,,"var"))&lt;&gt;"&lt;=&gt;",INDIRECT(ADDRESS(3+$AM510,9,,,"var")),NULL)</f>
        <v>&lt;</v>
      </c>
      <c r="AV510" s="61" cm="1">
        <f t="array" aca="1" ref="AV510" ca="1">IF(INDIRECT(ADDRESS(3+$AM510,10,,,"var"))&lt;&gt;"Mn",INDIRECT(ADDRESS(3+$AM510,10,,,"var")),NULL)</f>
        <v>0.01</v>
      </c>
      <c r="AW510" s="61" cm="1">
        <f t="array" aca="1" ref="AW510" ca="1">IF(INDIRECT(ADDRESS(3+$AM510,11,,,"var"))&lt;&gt;"&lt;=&gt;",INDIRECT(ADDRESS(3+$AM510,11,,,"var")),NULL)</f>
        <v>0</v>
      </c>
      <c r="AX510" s="61" cm="1">
        <f t="array" aca="1" ref="AX510" ca="1">IF(INDIRECT(ADDRESS(3+$AM510,12,,,"var"))&lt;&gt;"Mg",INDIRECT(ADDRESS(3+$AM510,12,,,"var")),NULL)</f>
        <v>11.9</v>
      </c>
      <c r="AY510" s="61" cm="1">
        <f t="array" aca="1" ref="AY510" ca="1">IF(INDIRECT(ADDRESS(3+$AM510,13,,,"var"))&lt;&gt;"&lt;=&gt;",INDIRECT(ADDRESS(3+$AM510,13,,,"var")),NULL)</f>
        <v>0</v>
      </c>
      <c r="AZ510" s="61" cm="1">
        <f t="array" aca="1" ref="AZ510" ca="1">IF(INDIRECT(ADDRESS(3+$AM510,14,,,"var"))&lt;&gt;"Be",INDIRECT(ADDRESS(3+$AM510,14,,,"var")),NULL)</f>
        <v>1.4E-2</v>
      </c>
      <c r="BA510" s="61" t="str" cm="1">
        <f t="array" aca="1" ref="BA510" ca="1">IF(INDIRECT(ADDRESS(3+$AM510,15,,,"var"))&lt;&gt;"&lt;=&gt;",INDIRECT(ADDRESS(3+$AM510,15,,,"var")),NULL)</f>
        <v>&lt;</v>
      </c>
      <c r="BB510" s="61" cm="1">
        <f t="array" aca="1" ref="BB510" ca="1">IF(INDIRECT(ADDRESS(3+$AM510,16,,,"var"))&lt;&gt;"Zn",INDIRECT(ADDRESS(3+$AM510,16,,,"var")),NULL)</f>
        <v>0.01</v>
      </c>
      <c r="BC510" s="61" cm="1">
        <f t="array" aca="1" ref="BC510" ca="1">IF(INDIRECT(ADDRESS(3+$AM510,17,,,"var"))&lt;&gt;"&lt;=&gt;",INDIRECT(ADDRESS(3+$AM510,17,,,"var")),NULL)</f>
        <v>0</v>
      </c>
      <c r="BD510" s="61" cm="1">
        <f t="array" aca="1" ref="BD510" ca="1">IF(INDIRECT(ADDRESS(3+$AM510,18,,,"var"))&lt;&gt;"Ti",INDIRECT(ADDRESS(3+$AM510,18,,,"var")),NULL)</f>
        <v>0.08</v>
      </c>
      <c r="BE510" s="64" cm="1">
        <f t="array" aca="1" ref="BE510" ca="1">IF(INDIRECT(ADDRESS(3+$AM510,19,,,"var"))&lt;&gt;"D10",INDIRECT(ADDRESS(3+$AM510,19,,,"var")),NULL)</f>
        <v>27.4</v>
      </c>
      <c r="BF510" s="64" cm="1">
        <f t="array" aca="1" ref="BF510" ca="1">IF(INDIRECT(ADDRESS(3+$AM510,20,,,"var"))&lt;&gt;"D50",INDIRECT(ADDRESS(3+$AM510,20,,,"var")),NULL)</f>
        <v>44.5</v>
      </c>
      <c r="BG510" s="64" cm="1">
        <f t="array" aca="1" ref="BG510" ca="1">IF(INDIRECT(ADDRESS(3+$AM510,21,,,"var"))&lt;&gt;"D90",INDIRECT(ADDRESS(3+$AM510,21,,,"var")),NULL)</f>
        <v>72.2</v>
      </c>
      <c r="BH510" s="64" cm="1">
        <f t="array" aca="1" ref="BH510" ca="1">IF(INDIRECT(ADDRESS(3+$AM510,22,,,"var"))&lt;&gt;"Carney Funnel (s/50g)",INDIRECT(ADDRESS(3+$AM510,22,,,"var")),NULL)</f>
        <v>16</v>
      </c>
      <c r="BI510" s="64" cm="1">
        <f t="array" aca="1" ref="BI510" ca="1">IF(INDIRECT(ADDRESS(3+$AM510,23,,,"var"))&lt;&gt;"Schuttdichte",INDIRECT(ADDRESS(3+$AM510,23,,,"var")),NULL)</f>
        <v>1.24</v>
      </c>
      <c r="BJ510" s="64" cm="1">
        <f t="array" aca="1" ref="BJ510" ca="1">IF(INDIRECT(ADDRESS(3+$AM510,24,,,"var"))&lt;&gt;"Klopfdichte",INDIRECT(ADDRESS(3+$AM510,24,,,"var")),NULL)</f>
        <v>1.61</v>
      </c>
      <c r="BK510" s="81" t="s">
        <v>108</v>
      </c>
      <c r="BM510" s="81"/>
      <c r="BO510"/>
    </row>
    <row r="511" spans="1:67">
      <c r="A511" s="81">
        <v>2</v>
      </c>
      <c r="B511" s="81">
        <v>24</v>
      </c>
      <c r="C511" s="81" t="str">
        <f>var!Z$2</f>
        <v>EOS M 290</v>
      </c>
      <c r="D511" s="81" t="str">
        <f>var!AG$2</f>
        <v>EOS parameter dev.</v>
      </c>
      <c r="E511" s="81">
        <v>370</v>
      </c>
      <c r="F511" s="81">
        <v>2225</v>
      </c>
      <c r="G511" s="81">
        <v>50</v>
      </c>
      <c r="H511" s="81">
        <v>0.08</v>
      </c>
      <c r="I511" s="62">
        <v>100</v>
      </c>
      <c r="J511" s="81" t="str">
        <f>var!AD$2</f>
        <v>Density cube</v>
      </c>
      <c r="K511" s="81" t="str">
        <f>var!AE$2</f>
        <v>Pyramide</v>
      </c>
      <c r="L511" s="81"/>
      <c r="M511" s="81" t="str">
        <f>var!AF$2</f>
        <v>Stripes</v>
      </c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  <c r="AA511" s="81"/>
      <c r="AB511" s="81"/>
      <c r="AC511" s="81"/>
      <c r="AD511" s="81"/>
      <c r="AE511" s="81"/>
      <c r="AF511" s="81"/>
      <c r="AG511" s="81"/>
      <c r="AH511" s="81">
        <f t="shared" si="16"/>
        <v>32.04</v>
      </c>
      <c r="AI511" s="23">
        <f t="shared" si="17"/>
        <v>41.573033707865164</v>
      </c>
      <c r="AJ511" s="81"/>
      <c r="AK511" s="81">
        <v>99.495000000000005</v>
      </c>
      <c r="AL511" s="81" t="str" cm="1">
        <f t="array" aca="1" ref="AL511" ca="1">IF(INDIRECT(ADDRESS(3+AM511,2,,,"var"))&lt;&gt;"Name of powder",INDIRECT(ADDRESS(3+AM511,2,,,"var")),NULL)</f>
        <v>AlMgty90</v>
      </c>
      <c r="AM511" s="81">
        <v>12</v>
      </c>
      <c r="AN511" s="81">
        <v>0</v>
      </c>
      <c r="AO511" s="61" cm="1">
        <f t="array" aca="1" ref="AO511" ca="1">IF(INDIRECT(ADDRESS(3+$AM511,3,,,"var"))&lt;&gt;"&lt;=&gt;",INDIRECT(ADDRESS(3+$AM511,3,,,"var")),NULL)</f>
        <v>0</v>
      </c>
      <c r="AP511" s="61" cm="1">
        <f t="array" aca="1" ref="AP511" ca="1">IF(INDIRECT(ADDRESS(3+$AM511,4,,,"var"))&lt;&gt;"Si",INDIRECT(ADDRESS(3+$AM511,4,,,"var")),NULL)</f>
        <v>7.0000000000000007E-2</v>
      </c>
      <c r="AQ511" s="61" cm="1">
        <f t="array" aca="1" ref="AQ511" ca="1">IF(INDIRECT(ADDRESS(3+$AM511,5,,,"var"))&lt;&gt;"&lt;=&gt;",INDIRECT(ADDRESS(3+$AM511,5,,,"var")),NULL)</f>
        <v>0</v>
      </c>
      <c r="AR511" s="61" cm="1">
        <f t="array" aca="1" ref="AR511" ca="1">IF(INDIRECT(ADDRESS(3+$AM511,6,,,"var"))&lt;&gt;"Fe",INDIRECT(ADDRESS(3+$AM511,6,,,"var")),NULL)</f>
        <v>7.0000000000000007E-2</v>
      </c>
      <c r="AS511" s="61" t="str" cm="1">
        <f t="array" aca="1" ref="AS511" ca="1">IF(INDIRECT(ADDRESS(3+$AM511,7,,,"var"))&lt;&gt;"&lt;=&gt;",INDIRECT(ADDRESS(3+$AM511,7,,,"var")),NULL)</f>
        <v>&lt;</v>
      </c>
      <c r="AT511" s="61" cm="1">
        <f t="array" aca="1" ref="AT511" ca="1">IF(INDIRECT(ADDRESS(3+$AM511,8,,,"var"))&lt;&gt;"Cu",INDIRECT(ADDRESS(3+$AM511,8,,,"var")),NULL)</f>
        <v>0.01</v>
      </c>
      <c r="AU511" s="61" t="str" cm="1">
        <f t="array" aca="1" ref="AU511" ca="1">IF(INDIRECT(ADDRESS(3+$AM511,9,,,"var"))&lt;&gt;"&lt;=&gt;",INDIRECT(ADDRESS(3+$AM511,9,,,"var")),NULL)</f>
        <v>&lt;</v>
      </c>
      <c r="AV511" s="61" cm="1">
        <f t="array" aca="1" ref="AV511" ca="1">IF(INDIRECT(ADDRESS(3+$AM511,10,,,"var"))&lt;&gt;"Mn",INDIRECT(ADDRESS(3+$AM511,10,,,"var")),NULL)</f>
        <v>0.01</v>
      </c>
      <c r="AW511" s="61" cm="1">
        <f t="array" aca="1" ref="AW511" ca="1">IF(INDIRECT(ADDRESS(3+$AM511,11,,,"var"))&lt;&gt;"&lt;=&gt;",INDIRECT(ADDRESS(3+$AM511,11,,,"var")),NULL)</f>
        <v>0</v>
      </c>
      <c r="AX511" s="61" cm="1">
        <f t="array" aca="1" ref="AX511" ca="1">IF(INDIRECT(ADDRESS(3+$AM511,12,,,"var"))&lt;&gt;"Mg",INDIRECT(ADDRESS(3+$AM511,12,,,"var")),NULL)</f>
        <v>11.9</v>
      </c>
      <c r="AY511" s="61" cm="1">
        <f t="array" aca="1" ref="AY511" ca="1">IF(INDIRECT(ADDRESS(3+$AM511,13,,,"var"))&lt;&gt;"&lt;=&gt;",INDIRECT(ADDRESS(3+$AM511,13,,,"var")),NULL)</f>
        <v>0</v>
      </c>
      <c r="AZ511" s="61" cm="1">
        <f t="array" aca="1" ref="AZ511" ca="1">IF(INDIRECT(ADDRESS(3+$AM511,14,,,"var"))&lt;&gt;"Be",INDIRECT(ADDRESS(3+$AM511,14,,,"var")),NULL)</f>
        <v>1.4E-2</v>
      </c>
      <c r="BA511" s="61" t="str" cm="1">
        <f t="array" aca="1" ref="BA511" ca="1">IF(INDIRECT(ADDRESS(3+$AM511,15,,,"var"))&lt;&gt;"&lt;=&gt;",INDIRECT(ADDRESS(3+$AM511,15,,,"var")),NULL)</f>
        <v>&lt;</v>
      </c>
      <c r="BB511" s="61" cm="1">
        <f t="array" aca="1" ref="BB511" ca="1">IF(INDIRECT(ADDRESS(3+$AM511,16,,,"var"))&lt;&gt;"Zn",INDIRECT(ADDRESS(3+$AM511,16,,,"var")),NULL)</f>
        <v>0.01</v>
      </c>
      <c r="BC511" s="61" cm="1">
        <f t="array" aca="1" ref="BC511" ca="1">IF(INDIRECT(ADDRESS(3+$AM511,17,,,"var"))&lt;&gt;"&lt;=&gt;",INDIRECT(ADDRESS(3+$AM511,17,,,"var")),NULL)</f>
        <v>0</v>
      </c>
      <c r="BD511" s="61" cm="1">
        <f t="array" aca="1" ref="BD511" ca="1">IF(INDIRECT(ADDRESS(3+$AM511,18,,,"var"))&lt;&gt;"Ti",INDIRECT(ADDRESS(3+$AM511,18,,,"var")),NULL)</f>
        <v>0.08</v>
      </c>
      <c r="BE511" s="64" cm="1">
        <f t="array" aca="1" ref="BE511" ca="1">IF(INDIRECT(ADDRESS(3+$AM511,19,,,"var"))&lt;&gt;"D10",INDIRECT(ADDRESS(3+$AM511,19,,,"var")),NULL)</f>
        <v>27.4</v>
      </c>
      <c r="BF511" s="64" cm="1">
        <f t="array" aca="1" ref="BF511" ca="1">IF(INDIRECT(ADDRESS(3+$AM511,20,,,"var"))&lt;&gt;"D50",INDIRECT(ADDRESS(3+$AM511,20,,,"var")),NULL)</f>
        <v>44.5</v>
      </c>
      <c r="BG511" s="64" cm="1">
        <f t="array" aca="1" ref="BG511" ca="1">IF(INDIRECT(ADDRESS(3+$AM511,21,,,"var"))&lt;&gt;"D90",INDIRECT(ADDRESS(3+$AM511,21,,,"var")),NULL)</f>
        <v>72.2</v>
      </c>
      <c r="BH511" s="64" cm="1">
        <f t="array" aca="1" ref="BH511" ca="1">IF(INDIRECT(ADDRESS(3+$AM511,22,,,"var"))&lt;&gt;"Carney Funnel (s/50g)",INDIRECT(ADDRESS(3+$AM511,22,,,"var")),NULL)</f>
        <v>16</v>
      </c>
      <c r="BI511" s="64" cm="1">
        <f t="array" aca="1" ref="BI511" ca="1">IF(INDIRECT(ADDRESS(3+$AM511,23,,,"var"))&lt;&gt;"Schuttdichte",INDIRECT(ADDRESS(3+$AM511,23,,,"var")),NULL)</f>
        <v>1.24</v>
      </c>
      <c r="BJ511" s="64" cm="1">
        <f t="array" aca="1" ref="BJ511" ca="1">IF(INDIRECT(ADDRESS(3+$AM511,24,,,"var"))&lt;&gt;"Klopfdichte",INDIRECT(ADDRESS(3+$AM511,24,,,"var")),NULL)</f>
        <v>1.61</v>
      </c>
      <c r="BK511" s="81" t="s">
        <v>108</v>
      </c>
      <c r="BM511" s="81"/>
      <c r="BO511"/>
    </row>
    <row r="512" spans="1:67">
      <c r="A512" s="81">
        <v>2</v>
      </c>
      <c r="B512" s="81">
        <v>25</v>
      </c>
      <c r="C512" s="81" t="str">
        <f>var!Z$2</f>
        <v>EOS M 290</v>
      </c>
      <c r="D512" s="81" t="str">
        <f>var!AG$2</f>
        <v>EOS parameter dev.</v>
      </c>
      <c r="E512" s="81">
        <v>370</v>
      </c>
      <c r="F512" s="81">
        <v>2500</v>
      </c>
      <c r="G512" s="81">
        <v>50</v>
      </c>
      <c r="H512" s="81">
        <v>0.08</v>
      </c>
      <c r="I512" s="62">
        <v>100</v>
      </c>
      <c r="J512" s="81" t="str">
        <f>var!AD$2</f>
        <v>Density cube</v>
      </c>
      <c r="K512" s="81" t="str">
        <f>var!AE$2</f>
        <v>Pyramide</v>
      </c>
      <c r="L512" s="81"/>
      <c r="M512" s="81" t="str">
        <f>var!AF$2</f>
        <v>Stripes</v>
      </c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  <c r="AA512" s="81"/>
      <c r="AB512" s="81"/>
      <c r="AC512" s="81"/>
      <c r="AD512" s="81"/>
      <c r="AE512" s="81"/>
      <c r="AF512" s="81"/>
      <c r="AG512" s="81"/>
      <c r="AH512" s="81">
        <f t="shared" si="16"/>
        <v>36</v>
      </c>
      <c r="AI512" s="23">
        <f t="shared" si="17"/>
        <v>37</v>
      </c>
      <c r="AJ512" s="81"/>
      <c r="AK512" s="81">
        <v>98.989000000000004</v>
      </c>
      <c r="AL512" s="81" t="str" cm="1">
        <f t="array" aca="1" ref="AL512" ca="1">IF(INDIRECT(ADDRESS(3+AM512,2,,,"var"))&lt;&gt;"Name of powder",INDIRECT(ADDRESS(3+AM512,2,,,"var")),NULL)</f>
        <v>AlMgty90</v>
      </c>
      <c r="AM512" s="81">
        <v>12</v>
      </c>
      <c r="AN512" s="81">
        <v>0</v>
      </c>
      <c r="AO512" s="61" cm="1">
        <f t="array" aca="1" ref="AO512" ca="1">IF(INDIRECT(ADDRESS(3+$AM512,3,,,"var"))&lt;&gt;"&lt;=&gt;",INDIRECT(ADDRESS(3+$AM512,3,,,"var")),NULL)</f>
        <v>0</v>
      </c>
      <c r="AP512" s="61" cm="1">
        <f t="array" aca="1" ref="AP512" ca="1">IF(INDIRECT(ADDRESS(3+$AM512,4,,,"var"))&lt;&gt;"Si",INDIRECT(ADDRESS(3+$AM512,4,,,"var")),NULL)</f>
        <v>7.0000000000000007E-2</v>
      </c>
      <c r="AQ512" s="61" cm="1">
        <f t="array" aca="1" ref="AQ512" ca="1">IF(INDIRECT(ADDRESS(3+$AM512,5,,,"var"))&lt;&gt;"&lt;=&gt;",INDIRECT(ADDRESS(3+$AM512,5,,,"var")),NULL)</f>
        <v>0</v>
      </c>
      <c r="AR512" s="61" cm="1">
        <f t="array" aca="1" ref="AR512" ca="1">IF(INDIRECT(ADDRESS(3+$AM512,6,,,"var"))&lt;&gt;"Fe",INDIRECT(ADDRESS(3+$AM512,6,,,"var")),NULL)</f>
        <v>7.0000000000000007E-2</v>
      </c>
      <c r="AS512" s="61" t="str" cm="1">
        <f t="array" aca="1" ref="AS512" ca="1">IF(INDIRECT(ADDRESS(3+$AM512,7,,,"var"))&lt;&gt;"&lt;=&gt;",INDIRECT(ADDRESS(3+$AM512,7,,,"var")),NULL)</f>
        <v>&lt;</v>
      </c>
      <c r="AT512" s="61" cm="1">
        <f t="array" aca="1" ref="AT512" ca="1">IF(INDIRECT(ADDRESS(3+$AM512,8,,,"var"))&lt;&gt;"Cu",INDIRECT(ADDRESS(3+$AM512,8,,,"var")),NULL)</f>
        <v>0.01</v>
      </c>
      <c r="AU512" s="61" t="str" cm="1">
        <f t="array" aca="1" ref="AU512" ca="1">IF(INDIRECT(ADDRESS(3+$AM512,9,,,"var"))&lt;&gt;"&lt;=&gt;",INDIRECT(ADDRESS(3+$AM512,9,,,"var")),NULL)</f>
        <v>&lt;</v>
      </c>
      <c r="AV512" s="61" cm="1">
        <f t="array" aca="1" ref="AV512" ca="1">IF(INDIRECT(ADDRESS(3+$AM512,10,,,"var"))&lt;&gt;"Mn",INDIRECT(ADDRESS(3+$AM512,10,,,"var")),NULL)</f>
        <v>0.01</v>
      </c>
      <c r="AW512" s="61" cm="1">
        <f t="array" aca="1" ref="AW512" ca="1">IF(INDIRECT(ADDRESS(3+$AM512,11,,,"var"))&lt;&gt;"&lt;=&gt;",INDIRECT(ADDRESS(3+$AM512,11,,,"var")),NULL)</f>
        <v>0</v>
      </c>
      <c r="AX512" s="61" cm="1">
        <f t="array" aca="1" ref="AX512" ca="1">IF(INDIRECT(ADDRESS(3+$AM512,12,,,"var"))&lt;&gt;"Mg",INDIRECT(ADDRESS(3+$AM512,12,,,"var")),NULL)</f>
        <v>11.9</v>
      </c>
      <c r="AY512" s="61" cm="1">
        <f t="array" aca="1" ref="AY512" ca="1">IF(INDIRECT(ADDRESS(3+$AM512,13,,,"var"))&lt;&gt;"&lt;=&gt;",INDIRECT(ADDRESS(3+$AM512,13,,,"var")),NULL)</f>
        <v>0</v>
      </c>
      <c r="AZ512" s="61" cm="1">
        <f t="array" aca="1" ref="AZ512" ca="1">IF(INDIRECT(ADDRESS(3+$AM512,14,,,"var"))&lt;&gt;"Be",INDIRECT(ADDRESS(3+$AM512,14,,,"var")),NULL)</f>
        <v>1.4E-2</v>
      </c>
      <c r="BA512" s="61" t="str" cm="1">
        <f t="array" aca="1" ref="BA512" ca="1">IF(INDIRECT(ADDRESS(3+$AM512,15,,,"var"))&lt;&gt;"&lt;=&gt;",INDIRECT(ADDRESS(3+$AM512,15,,,"var")),NULL)</f>
        <v>&lt;</v>
      </c>
      <c r="BB512" s="61" cm="1">
        <f t="array" aca="1" ref="BB512" ca="1">IF(INDIRECT(ADDRESS(3+$AM512,16,,,"var"))&lt;&gt;"Zn",INDIRECT(ADDRESS(3+$AM512,16,,,"var")),NULL)</f>
        <v>0.01</v>
      </c>
      <c r="BC512" s="61" cm="1">
        <f t="array" aca="1" ref="BC512" ca="1">IF(INDIRECT(ADDRESS(3+$AM512,17,,,"var"))&lt;&gt;"&lt;=&gt;",INDIRECT(ADDRESS(3+$AM512,17,,,"var")),NULL)</f>
        <v>0</v>
      </c>
      <c r="BD512" s="61" cm="1">
        <f t="array" aca="1" ref="BD512" ca="1">IF(INDIRECT(ADDRESS(3+$AM512,18,,,"var"))&lt;&gt;"Ti",INDIRECT(ADDRESS(3+$AM512,18,,,"var")),NULL)</f>
        <v>0.08</v>
      </c>
      <c r="BE512" s="64" cm="1">
        <f t="array" aca="1" ref="BE512" ca="1">IF(INDIRECT(ADDRESS(3+$AM512,19,,,"var"))&lt;&gt;"D10",INDIRECT(ADDRESS(3+$AM512,19,,,"var")),NULL)</f>
        <v>27.4</v>
      </c>
      <c r="BF512" s="64" cm="1">
        <f t="array" aca="1" ref="BF512" ca="1">IF(INDIRECT(ADDRESS(3+$AM512,20,,,"var"))&lt;&gt;"D50",INDIRECT(ADDRESS(3+$AM512,20,,,"var")),NULL)</f>
        <v>44.5</v>
      </c>
      <c r="BG512" s="64" cm="1">
        <f t="array" aca="1" ref="BG512" ca="1">IF(INDIRECT(ADDRESS(3+$AM512,21,,,"var"))&lt;&gt;"D90",INDIRECT(ADDRESS(3+$AM512,21,,,"var")),NULL)</f>
        <v>72.2</v>
      </c>
      <c r="BH512" s="64" cm="1">
        <f t="array" aca="1" ref="BH512" ca="1">IF(INDIRECT(ADDRESS(3+$AM512,22,,,"var"))&lt;&gt;"Carney Funnel (s/50g)",INDIRECT(ADDRESS(3+$AM512,22,,,"var")),NULL)</f>
        <v>16</v>
      </c>
      <c r="BI512" s="64" cm="1">
        <f t="array" aca="1" ref="BI512" ca="1">IF(INDIRECT(ADDRESS(3+$AM512,23,,,"var"))&lt;&gt;"Schuttdichte",INDIRECT(ADDRESS(3+$AM512,23,,,"var")),NULL)</f>
        <v>1.24</v>
      </c>
      <c r="BJ512" s="64" cm="1">
        <f t="array" aca="1" ref="BJ512" ca="1">IF(INDIRECT(ADDRESS(3+$AM512,24,,,"var"))&lt;&gt;"Klopfdichte",INDIRECT(ADDRESS(3+$AM512,24,,,"var")),NULL)</f>
        <v>1.61</v>
      </c>
      <c r="BK512" s="81" t="s">
        <v>108</v>
      </c>
      <c r="BM512" s="81"/>
      <c r="BO512"/>
    </row>
    <row r="513" spans="1:67">
      <c r="A513" s="81">
        <v>3</v>
      </c>
      <c r="B513" s="81">
        <v>1</v>
      </c>
      <c r="C513" s="81" t="str">
        <f>var!Z$2</f>
        <v>EOS M 290</v>
      </c>
      <c r="D513" s="81" t="str">
        <f>var!AG$2</f>
        <v>EOS parameter dev.</v>
      </c>
      <c r="E513" s="81">
        <v>370</v>
      </c>
      <c r="F513" s="81">
        <v>625</v>
      </c>
      <c r="G513" s="81">
        <v>60</v>
      </c>
      <c r="H513" s="81">
        <v>0.16</v>
      </c>
      <c r="I513" s="62">
        <v>100</v>
      </c>
      <c r="J513" s="81" t="str">
        <f>var!AD$2</f>
        <v>Density cube</v>
      </c>
      <c r="K513" s="28" t="str">
        <f>var!AE$2</f>
        <v>Pyramide</v>
      </c>
      <c r="L513" s="81"/>
      <c r="M513" s="28" t="str">
        <f>var!AF$2</f>
        <v>Stripes</v>
      </c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  <c r="AA513" s="81"/>
      <c r="AB513" s="81"/>
      <c r="AC513" s="81"/>
      <c r="AD513" s="81"/>
      <c r="AE513" s="81"/>
      <c r="AF513" s="81"/>
      <c r="AG513" s="81"/>
      <c r="AH513" s="23">
        <f t="shared" si="16"/>
        <v>21.6</v>
      </c>
      <c r="AI513" s="23">
        <f t="shared" si="17"/>
        <v>61.666666666666664</v>
      </c>
      <c r="AJ513" s="81"/>
      <c r="AK513" s="81">
        <v>95.462999999999994</v>
      </c>
      <c r="AL513" s="28" t="str" cm="1">
        <f t="array" aca="1" ref="AL513" ca="1">IF(INDIRECT(ADDRESS(3+AM513,2,,,"var"))&lt;&gt;"Name of powder",INDIRECT(ADDRESS(3+AM513,2,,,"var")),NULL)</f>
        <v>AlMgty90</v>
      </c>
      <c r="AM513" s="81">
        <v>12</v>
      </c>
      <c r="AN513" s="81">
        <v>0</v>
      </c>
      <c r="AO513" s="61" cm="1">
        <f t="array" aca="1" ref="AO513" ca="1">IF(INDIRECT(ADDRESS(3+$AM513,3,,,"var"))&lt;&gt;"&lt;=&gt;",INDIRECT(ADDRESS(3+$AM513,3,,,"var")),NULL)</f>
        <v>0</v>
      </c>
      <c r="AP513" s="61" cm="1">
        <f t="array" aca="1" ref="AP513" ca="1">IF(INDIRECT(ADDRESS(3+$AM513,4,,,"var"))&lt;&gt;"Si",INDIRECT(ADDRESS(3+$AM513,4,,,"var")),NULL)</f>
        <v>7.0000000000000007E-2</v>
      </c>
      <c r="AQ513" s="61" cm="1">
        <f t="array" aca="1" ref="AQ513" ca="1">IF(INDIRECT(ADDRESS(3+$AM513,5,,,"var"))&lt;&gt;"&lt;=&gt;",INDIRECT(ADDRESS(3+$AM513,5,,,"var")),NULL)</f>
        <v>0</v>
      </c>
      <c r="AR513" s="61" cm="1">
        <f t="array" aca="1" ref="AR513" ca="1">IF(INDIRECT(ADDRESS(3+$AM513,6,,,"var"))&lt;&gt;"Fe",INDIRECT(ADDRESS(3+$AM513,6,,,"var")),NULL)</f>
        <v>7.0000000000000007E-2</v>
      </c>
      <c r="AS513" s="61" t="str" cm="1">
        <f t="array" aca="1" ref="AS513" ca="1">IF(INDIRECT(ADDRESS(3+$AM513,7,,,"var"))&lt;&gt;"&lt;=&gt;",INDIRECT(ADDRESS(3+$AM513,7,,,"var")),NULL)</f>
        <v>&lt;</v>
      </c>
      <c r="AT513" s="61" cm="1">
        <f t="array" aca="1" ref="AT513" ca="1">IF(INDIRECT(ADDRESS(3+$AM513,8,,,"var"))&lt;&gt;"Cu",INDIRECT(ADDRESS(3+$AM513,8,,,"var")),NULL)</f>
        <v>0.01</v>
      </c>
      <c r="AU513" s="61" t="str" cm="1">
        <f t="array" aca="1" ref="AU513" ca="1">IF(INDIRECT(ADDRESS(3+$AM513,9,,,"var"))&lt;&gt;"&lt;=&gt;",INDIRECT(ADDRESS(3+$AM513,9,,,"var")),NULL)</f>
        <v>&lt;</v>
      </c>
      <c r="AV513" s="61" cm="1">
        <f t="array" aca="1" ref="AV513" ca="1">IF(INDIRECT(ADDRESS(3+$AM513,10,,,"var"))&lt;&gt;"Mn",INDIRECT(ADDRESS(3+$AM513,10,,,"var")),NULL)</f>
        <v>0.01</v>
      </c>
      <c r="AW513" s="61" cm="1">
        <f t="array" aca="1" ref="AW513" ca="1">IF(INDIRECT(ADDRESS(3+$AM513,11,,,"var"))&lt;&gt;"&lt;=&gt;",INDIRECT(ADDRESS(3+$AM513,11,,,"var")),NULL)</f>
        <v>0</v>
      </c>
      <c r="AX513" s="61" cm="1">
        <f t="array" aca="1" ref="AX513" ca="1">IF(INDIRECT(ADDRESS(3+$AM513,12,,,"var"))&lt;&gt;"Mg",INDIRECT(ADDRESS(3+$AM513,12,,,"var")),NULL)</f>
        <v>11.9</v>
      </c>
      <c r="AY513" s="61" cm="1">
        <f t="array" aca="1" ref="AY513" ca="1">IF(INDIRECT(ADDRESS(3+$AM513,13,,,"var"))&lt;&gt;"&lt;=&gt;",INDIRECT(ADDRESS(3+$AM513,13,,,"var")),NULL)</f>
        <v>0</v>
      </c>
      <c r="AZ513" s="61" cm="1">
        <f t="array" aca="1" ref="AZ513" ca="1">IF(INDIRECT(ADDRESS(3+$AM513,14,,,"var"))&lt;&gt;"Be",INDIRECT(ADDRESS(3+$AM513,14,,,"var")),NULL)</f>
        <v>1.4E-2</v>
      </c>
      <c r="BA513" s="61" t="str" cm="1">
        <f t="array" aca="1" ref="BA513" ca="1">IF(INDIRECT(ADDRESS(3+$AM513,15,,,"var"))&lt;&gt;"&lt;=&gt;",INDIRECT(ADDRESS(3+$AM513,15,,,"var")),NULL)</f>
        <v>&lt;</v>
      </c>
      <c r="BB513" s="61" cm="1">
        <f t="array" aca="1" ref="BB513" ca="1">IF(INDIRECT(ADDRESS(3+$AM513,16,,,"var"))&lt;&gt;"Zn",INDIRECT(ADDRESS(3+$AM513,16,,,"var")),NULL)</f>
        <v>0.01</v>
      </c>
      <c r="BC513" s="61" cm="1">
        <f t="array" aca="1" ref="BC513" ca="1">IF(INDIRECT(ADDRESS(3+$AM513,17,,,"var"))&lt;&gt;"&lt;=&gt;",INDIRECT(ADDRESS(3+$AM513,17,,,"var")),NULL)</f>
        <v>0</v>
      </c>
      <c r="BD513" s="61" cm="1">
        <f t="array" aca="1" ref="BD513" ca="1">IF(INDIRECT(ADDRESS(3+$AM513,18,,,"var"))&lt;&gt;"Ti",INDIRECT(ADDRESS(3+$AM513,18,,,"var")),NULL)</f>
        <v>0.08</v>
      </c>
      <c r="BE513" s="64" cm="1">
        <f t="array" aca="1" ref="BE513" ca="1">IF(INDIRECT(ADDRESS(3+$AM513,19,,,"var"))&lt;&gt;"D10",INDIRECT(ADDRESS(3+$AM513,19,,,"var")),NULL)</f>
        <v>27.4</v>
      </c>
      <c r="BF513" s="64" cm="1">
        <f t="array" aca="1" ref="BF513" ca="1">IF(INDIRECT(ADDRESS(3+$AM513,20,,,"var"))&lt;&gt;"D50",INDIRECT(ADDRESS(3+$AM513,20,,,"var")),NULL)</f>
        <v>44.5</v>
      </c>
      <c r="BG513" s="64" cm="1">
        <f t="array" aca="1" ref="BG513" ca="1">IF(INDIRECT(ADDRESS(3+$AM513,21,,,"var"))&lt;&gt;"D90",INDIRECT(ADDRESS(3+$AM513,21,,,"var")),NULL)</f>
        <v>72.2</v>
      </c>
      <c r="BH513" s="64" cm="1">
        <f t="array" aca="1" ref="BH513" ca="1">IF(INDIRECT(ADDRESS(3+$AM513,22,,,"var"))&lt;&gt;"Carney Funnel (s/50g)",INDIRECT(ADDRESS(3+$AM513,22,,,"var")),NULL)</f>
        <v>16</v>
      </c>
      <c r="BI513" s="64" cm="1">
        <f t="array" aca="1" ref="BI513" ca="1">IF(INDIRECT(ADDRESS(3+$AM513,23,,,"var"))&lt;&gt;"Schuttdichte",INDIRECT(ADDRESS(3+$AM513,23,,,"var")),NULL)</f>
        <v>1.24</v>
      </c>
      <c r="BJ513" s="64" cm="1">
        <f t="array" aca="1" ref="BJ513" ca="1">IF(INDIRECT(ADDRESS(3+$AM513,24,,,"var"))&lt;&gt;"Klopfdichte",INDIRECT(ADDRESS(3+$AM513,24,,,"var")),NULL)</f>
        <v>1.61</v>
      </c>
      <c r="BK513" s="81" t="s">
        <v>108</v>
      </c>
      <c r="BM513" s="81"/>
      <c r="BO513"/>
    </row>
    <row r="514" spans="1:67">
      <c r="A514" s="81">
        <v>3</v>
      </c>
      <c r="B514" s="81">
        <v>2</v>
      </c>
      <c r="C514" s="81" t="str">
        <f>var!Z$2</f>
        <v>EOS M 290</v>
      </c>
      <c r="D514" s="81" t="str">
        <f>var!AG$2</f>
        <v>EOS parameter dev.</v>
      </c>
      <c r="E514" s="81">
        <v>370</v>
      </c>
      <c r="F514" s="81">
        <v>775</v>
      </c>
      <c r="G514" s="81">
        <v>60</v>
      </c>
      <c r="H514" s="81">
        <v>0.16</v>
      </c>
      <c r="I514" s="62">
        <v>100</v>
      </c>
      <c r="J514" s="81" t="str">
        <f>var!AD$2</f>
        <v>Density cube</v>
      </c>
      <c r="K514" s="81" t="str">
        <f>var!AE$2</f>
        <v>Pyramide</v>
      </c>
      <c r="L514" s="81"/>
      <c r="M514" s="81" t="str">
        <f>var!AF$2</f>
        <v>Stripes</v>
      </c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  <c r="AE514" s="81"/>
      <c r="AF514" s="81"/>
      <c r="AG514" s="81"/>
      <c r="AH514" s="81">
        <f t="shared" ref="AH514:AH577" si="18">(F514*(G514/1000)*H514)*3.6</f>
        <v>26.784000000000002</v>
      </c>
      <c r="AI514" s="81">
        <f t="shared" ref="AI514:AI577" si="19">E514/(F514*(G514/1000)*H514)</f>
        <v>49.731182795698921</v>
      </c>
      <c r="AJ514" s="81"/>
      <c r="AK514" s="81">
        <v>98.721000000000004</v>
      </c>
      <c r="AL514" s="28" t="str" cm="1">
        <f t="array" aca="1" ref="AL514" ca="1">IF(INDIRECT(ADDRESS(3+AM514,2,,,"var"))&lt;&gt;"Name of powder",INDIRECT(ADDRESS(3+AM514,2,,,"var")),NULL)</f>
        <v>AlMgty90</v>
      </c>
      <c r="AM514" s="81">
        <v>12</v>
      </c>
      <c r="AN514" s="81">
        <v>0</v>
      </c>
      <c r="AO514" s="61" cm="1">
        <f t="array" aca="1" ref="AO514" ca="1">IF(INDIRECT(ADDRESS(3+$AM514,3,,,"var"))&lt;&gt;"&lt;=&gt;",INDIRECT(ADDRESS(3+$AM514,3,,,"var")),NULL)</f>
        <v>0</v>
      </c>
      <c r="AP514" s="61" cm="1">
        <f t="array" aca="1" ref="AP514" ca="1">IF(INDIRECT(ADDRESS(3+$AM514,4,,,"var"))&lt;&gt;"Si",INDIRECT(ADDRESS(3+$AM514,4,,,"var")),NULL)</f>
        <v>7.0000000000000007E-2</v>
      </c>
      <c r="AQ514" s="61" cm="1">
        <f t="array" aca="1" ref="AQ514" ca="1">IF(INDIRECT(ADDRESS(3+$AM514,5,,,"var"))&lt;&gt;"&lt;=&gt;",INDIRECT(ADDRESS(3+$AM514,5,,,"var")),NULL)</f>
        <v>0</v>
      </c>
      <c r="AR514" s="61" cm="1">
        <f t="array" aca="1" ref="AR514" ca="1">IF(INDIRECT(ADDRESS(3+$AM514,6,,,"var"))&lt;&gt;"Fe",INDIRECT(ADDRESS(3+$AM514,6,,,"var")),NULL)</f>
        <v>7.0000000000000007E-2</v>
      </c>
      <c r="AS514" s="61" t="str" cm="1">
        <f t="array" aca="1" ref="AS514" ca="1">IF(INDIRECT(ADDRESS(3+$AM514,7,,,"var"))&lt;&gt;"&lt;=&gt;",INDIRECT(ADDRESS(3+$AM514,7,,,"var")),NULL)</f>
        <v>&lt;</v>
      </c>
      <c r="AT514" s="61" cm="1">
        <f t="array" aca="1" ref="AT514" ca="1">IF(INDIRECT(ADDRESS(3+$AM514,8,,,"var"))&lt;&gt;"Cu",INDIRECT(ADDRESS(3+$AM514,8,,,"var")),NULL)</f>
        <v>0.01</v>
      </c>
      <c r="AU514" s="61" t="str" cm="1">
        <f t="array" aca="1" ref="AU514" ca="1">IF(INDIRECT(ADDRESS(3+$AM514,9,,,"var"))&lt;&gt;"&lt;=&gt;",INDIRECT(ADDRESS(3+$AM514,9,,,"var")),NULL)</f>
        <v>&lt;</v>
      </c>
      <c r="AV514" s="61" cm="1">
        <f t="array" aca="1" ref="AV514" ca="1">IF(INDIRECT(ADDRESS(3+$AM514,10,,,"var"))&lt;&gt;"Mn",INDIRECT(ADDRESS(3+$AM514,10,,,"var")),NULL)</f>
        <v>0.01</v>
      </c>
      <c r="AW514" s="61" cm="1">
        <f t="array" aca="1" ref="AW514" ca="1">IF(INDIRECT(ADDRESS(3+$AM514,11,,,"var"))&lt;&gt;"&lt;=&gt;",INDIRECT(ADDRESS(3+$AM514,11,,,"var")),NULL)</f>
        <v>0</v>
      </c>
      <c r="AX514" s="61" cm="1">
        <f t="array" aca="1" ref="AX514" ca="1">IF(INDIRECT(ADDRESS(3+$AM514,12,,,"var"))&lt;&gt;"Mg",INDIRECT(ADDRESS(3+$AM514,12,,,"var")),NULL)</f>
        <v>11.9</v>
      </c>
      <c r="AY514" s="61" cm="1">
        <f t="array" aca="1" ref="AY514" ca="1">IF(INDIRECT(ADDRESS(3+$AM514,13,,,"var"))&lt;&gt;"&lt;=&gt;",INDIRECT(ADDRESS(3+$AM514,13,,,"var")),NULL)</f>
        <v>0</v>
      </c>
      <c r="AZ514" s="61" cm="1">
        <f t="array" aca="1" ref="AZ514" ca="1">IF(INDIRECT(ADDRESS(3+$AM514,14,,,"var"))&lt;&gt;"Be",INDIRECT(ADDRESS(3+$AM514,14,,,"var")),NULL)</f>
        <v>1.4E-2</v>
      </c>
      <c r="BA514" s="61" t="str" cm="1">
        <f t="array" aca="1" ref="BA514" ca="1">IF(INDIRECT(ADDRESS(3+$AM514,15,,,"var"))&lt;&gt;"&lt;=&gt;",INDIRECT(ADDRESS(3+$AM514,15,,,"var")),NULL)</f>
        <v>&lt;</v>
      </c>
      <c r="BB514" s="61" cm="1">
        <f t="array" aca="1" ref="BB514" ca="1">IF(INDIRECT(ADDRESS(3+$AM514,16,,,"var"))&lt;&gt;"Zn",INDIRECT(ADDRESS(3+$AM514,16,,,"var")),NULL)</f>
        <v>0.01</v>
      </c>
      <c r="BC514" s="61" cm="1">
        <f t="array" aca="1" ref="BC514" ca="1">IF(INDIRECT(ADDRESS(3+$AM514,17,,,"var"))&lt;&gt;"&lt;=&gt;",INDIRECT(ADDRESS(3+$AM514,17,,,"var")),NULL)</f>
        <v>0</v>
      </c>
      <c r="BD514" s="61" cm="1">
        <f t="array" aca="1" ref="BD514" ca="1">IF(INDIRECT(ADDRESS(3+$AM514,18,,,"var"))&lt;&gt;"Ti",INDIRECT(ADDRESS(3+$AM514,18,,,"var")),NULL)</f>
        <v>0.08</v>
      </c>
      <c r="BE514" s="64" cm="1">
        <f t="array" aca="1" ref="BE514" ca="1">IF(INDIRECT(ADDRESS(3+$AM514,19,,,"var"))&lt;&gt;"D10",INDIRECT(ADDRESS(3+$AM514,19,,,"var")),NULL)</f>
        <v>27.4</v>
      </c>
      <c r="BF514" s="64" cm="1">
        <f t="array" aca="1" ref="BF514" ca="1">IF(INDIRECT(ADDRESS(3+$AM514,20,,,"var"))&lt;&gt;"D50",INDIRECT(ADDRESS(3+$AM514,20,,,"var")),NULL)</f>
        <v>44.5</v>
      </c>
      <c r="BG514" s="64" cm="1">
        <f t="array" aca="1" ref="BG514" ca="1">IF(INDIRECT(ADDRESS(3+$AM514,21,,,"var"))&lt;&gt;"D90",INDIRECT(ADDRESS(3+$AM514,21,,,"var")),NULL)</f>
        <v>72.2</v>
      </c>
      <c r="BH514" s="64" cm="1">
        <f t="array" aca="1" ref="BH514" ca="1">IF(INDIRECT(ADDRESS(3+$AM514,22,,,"var"))&lt;&gt;"Carney Funnel (s/50g)",INDIRECT(ADDRESS(3+$AM514,22,,,"var")),NULL)</f>
        <v>16</v>
      </c>
      <c r="BI514" s="64" cm="1">
        <f t="array" aca="1" ref="BI514" ca="1">IF(INDIRECT(ADDRESS(3+$AM514,23,,,"var"))&lt;&gt;"Schuttdichte",INDIRECT(ADDRESS(3+$AM514,23,,,"var")),NULL)</f>
        <v>1.24</v>
      </c>
      <c r="BJ514" s="64" cm="1">
        <f t="array" aca="1" ref="BJ514" ca="1">IF(INDIRECT(ADDRESS(3+$AM514,24,,,"var"))&lt;&gt;"Klopfdichte",INDIRECT(ADDRESS(3+$AM514,24,,,"var")),NULL)</f>
        <v>1.61</v>
      </c>
      <c r="BK514" s="81" t="s">
        <v>108</v>
      </c>
      <c r="BM514" s="81"/>
      <c r="BO514"/>
    </row>
    <row r="515" spans="1:67">
      <c r="A515" s="81">
        <v>3</v>
      </c>
      <c r="B515" s="81">
        <v>3</v>
      </c>
      <c r="C515" s="81" t="str">
        <f>var!Z$2</f>
        <v>EOS M 290</v>
      </c>
      <c r="D515" s="81" t="str">
        <f>var!AG$2</f>
        <v>EOS parameter dev.</v>
      </c>
      <c r="E515" s="81">
        <v>370</v>
      </c>
      <c r="F515" s="81">
        <v>975</v>
      </c>
      <c r="G515" s="81">
        <v>60</v>
      </c>
      <c r="H515" s="81">
        <v>0.16</v>
      </c>
      <c r="I515" s="62">
        <v>100</v>
      </c>
      <c r="J515" s="81" t="str">
        <f>var!AD$2</f>
        <v>Density cube</v>
      </c>
      <c r="K515" s="28" t="str">
        <f>var!AE$2</f>
        <v>Pyramide</v>
      </c>
      <c r="L515" s="81"/>
      <c r="M515" s="28" t="str">
        <f>var!AF$2</f>
        <v>Stripes</v>
      </c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  <c r="AA515" s="81"/>
      <c r="AB515" s="81"/>
      <c r="AC515" s="81"/>
      <c r="AD515" s="81"/>
      <c r="AE515" s="81"/>
      <c r="AF515" s="81"/>
      <c r="AG515" s="81"/>
      <c r="AH515" s="23">
        <f t="shared" si="18"/>
        <v>33.695999999999998</v>
      </c>
      <c r="AI515" s="23">
        <f t="shared" si="19"/>
        <v>39.529914529914535</v>
      </c>
      <c r="AJ515" s="81"/>
      <c r="AK515" s="81">
        <v>99.441999999999993</v>
      </c>
      <c r="AL515" s="28" t="str" cm="1">
        <f t="array" aca="1" ref="AL515" ca="1">IF(INDIRECT(ADDRESS(3+AM515,2,,,"var"))&lt;&gt;"Name of powder",INDIRECT(ADDRESS(3+AM515,2,,,"var")),NULL)</f>
        <v>AlMgty90</v>
      </c>
      <c r="AM515" s="81">
        <v>12</v>
      </c>
      <c r="AN515" s="81">
        <v>0</v>
      </c>
      <c r="AO515" s="61" cm="1">
        <f t="array" aca="1" ref="AO515" ca="1">IF(INDIRECT(ADDRESS(3+$AM515,3,,,"var"))&lt;&gt;"&lt;=&gt;",INDIRECT(ADDRESS(3+$AM515,3,,,"var")),NULL)</f>
        <v>0</v>
      </c>
      <c r="AP515" s="61" cm="1">
        <f t="array" aca="1" ref="AP515" ca="1">IF(INDIRECT(ADDRESS(3+$AM515,4,,,"var"))&lt;&gt;"Si",INDIRECT(ADDRESS(3+$AM515,4,,,"var")),NULL)</f>
        <v>7.0000000000000007E-2</v>
      </c>
      <c r="AQ515" s="61" cm="1">
        <f t="array" aca="1" ref="AQ515" ca="1">IF(INDIRECT(ADDRESS(3+$AM515,5,,,"var"))&lt;&gt;"&lt;=&gt;",INDIRECT(ADDRESS(3+$AM515,5,,,"var")),NULL)</f>
        <v>0</v>
      </c>
      <c r="AR515" s="61" cm="1">
        <f t="array" aca="1" ref="AR515" ca="1">IF(INDIRECT(ADDRESS(3+$AM515,6,,,"var"))&lt;&gt;"Fe",INDIRECT(ADDRESS(3+$AM515,6,,,"var")),NULL)</f>
        <v>7.0000000000000007E-2</v>
      </c>
      <c r="AS515" s="61" t="str" cm="1">
        <f t="array" aca="1" ref="AS515" ca="1">IF(INDIRECT(ADDRESS(3+$AM515,7,,,"var"))&lt;&gt;"&lt;=&gt;",INDIRECT(ADDRESS(3+$AM515,7,,,"var")),NULL)</f>
        <v>&lt;</v>
      </c>
      <c r="AT515" s="61" cm="1">
        <f t="array" aca="1" ref="AT515" ca="1">IF(INDIRECT(ADDRESS(3+$AM515,8,,,"var"))&lt;&gt;"Cu",INDIRECT(ADDRESS(3+$AM515,8,,,"var")),NULL)</f>
        <v>0.01</v>
      </c>
      <c r="AU515" s="61" t="str" cm="1">
        <f t="array" aca="1" ref="AU515" ca="1">IF(INDIRECT(ADDRESS(3+$AM515,9,,,"var"))&lt;&gt;"&lt;=&gt;",INDIRECT(ADDRESS(3+$AM515,9,,,"var")),NULL)</f>
        <v>&lt;</v>
      </c>
      <c r="AV515" s="61" cm="1">
        <f t="array" aca="1" ref="AV515" ca="1">IF(INDIRECT(ADDRESS(3+$AM515,10,,,"var"))&lt;&gt;"Mn",INDIRECT(ADDRESS(3+$AM515,10,,,"var")),NULL)</f>
        <v>0.01</v>
      </c>
      <c r="AW515" s="61" cm="1">
        <f t="array" aca="1" ref="AW515" ca="1">IF(INDIRECT(ADDRESS(3+$AM515,11,,,"var"))&lt;&gt;"&lt;=&gt;",INDIRECT(ADDRESS(3+$AM515,11,,,"var")),NULL)</f>
        <v>0</v>
      </c>
      <c r="AX515" s="61" cm="1">
        <f t="array" aca="1" ref="AX515" ca="1">IF(INDIRECT(ADDRESS(3+$AM515,12,,,"var"))&lt;&gt;"Mg",INDIRECT(ADDRESS(3+$AM515,12,,,"var")),NULL)</f>
        <v>11.9</v>
      </c>
      <c r="AY515" s="61" cm="1">
        <f t="array" aca="1" ref="AY515" ca="1">IF(INDIRECT(ADDRESS(3+$AM515,13,,,"var"))&lt;&gt;"&lt;=&gt;",INDIRECT(ADDRESS(3+$AM515,13,,,"var")),NULL)</f>
        <v>0</v>
      </c>
      <c r="AZ515" s="61" cm="1">
        <f t="array" aca="1" ref="AZ515" ca="1">IF(INDIRECT(ADDRESS(3+$AM515,14,,,"var"))&lt;&gt;"Be",INDIRECT(ADDRESS(3+$AM515,14,,,"var")),NULL)</f>
        <v>1.4E-2</v>
      </c>
      <c r="BA515" s="61" t="str" cm="1">
        <f t="array" aca="1" ref="BA515" ca="1">IF(INDIRECT(ADDRESS(3+$AM515,15,,,"var"))&lt;&gt;"&lt;=&gt;",INDIRECT(ADDRESS(3+$AM515,15,,,"var")),NULL)</f>
        <v>&lt;</v>
      </c>
      <c r="BB515" s="61" cm="1">
        <f t="array" aca="1" ref="BB515" ca="1">IF(INDIRECT(ADDRESS(3+$AM515,16,,,"var"))&lt;&gt;"Zn",INDIRECT(ADDRESS(3+$AM515,16,,,"var")),NULL)</f>
        <v>0.01</v>
      </c>
      <c r="BC515" s="61" cm="1">
        <f t="array" aca="1" ref="BC515" ca="1">IF(INDIRECT(ADDRESS(3+$AM515,17,,,"var"))&lt;&gt;"&lt;=&gt;",INDIRECT(ADDRESS(3+$AM515,17,,,"var")),NULL)</f>
        <v>0</v>
      </c>
      <c r="BD515" s="61" cm="1">
        <f t="array" aca="1" ref="BD515" ca="1">IF(INDIRECT(ADDRESS(3+$AM515,18,,,"var"))&lt;&gt;"Ti",INDIRECT(ADDRESS(3+$AM515,18,,,"var")),NULL)</f>
        <v>0.08</v>
      </c>
      <c r="BE515" s="64" cm="1">
        <f t="array" aca="1" ref="BE515" ca="1">IF(INDIRECT(ADDRESS(3+$AM515,19,,,"var"))&lt;&gt;"D10",INDIRECT(ADDRESS(3+$AM515,19,,,"var")),NULL)</f>
        <v>27.4</v>
      </c>
      <c r="BF515" s="64" cm="1">
        <f t="array" aca="1" ref="BF515" ca="1">IF(INDIRECT(ADDRESS(3+$AM515,20,,,"var"))&lt;&gt;"D50",INDIRECT(ADDRESS(3+$AM515,20,,,"var")),NULL)</f>
        <v>44.5</v>
      </c>
      <c r="BG515" s="64" cm="1">
        <f t="array" aca="1" ref="BG515" ca="1">IF(INDIRECT(ADDRESS(3+$AM515,21,,,"var"))&lt;&gt;"D90",INDIRECT(ADDRESS(3+$AM515,21,,,"var")),NULL)</f>
        <v>72.2</v>
      </c>
      <c r="BH515" s="64" cm="1">
        <f t="array" aca="1" ref="BH515" ca="1">IF(INDIRECT(ADDRESS(3+$AM515,22,,,"var"))&lt;&gt;"Carney Funnel (s/50g)",INDIRECT(ADDRESS(3+$AM515,22,,,"var")),NULL)</f>
        <v>16</v>
      </c>
      <c r="BI515" s="64" cm="1">
        <f t="array" aca="1" ref="BI515" ca="1">IF(INDIRECT(ADDRESS(3+$AM515,23,,,"var"))&lt;&gt;"Schuttdichte",INDIRECT(ADDRESS(3+$AM515,23,,,"var")),NULL)</f>
        <v>1.24</v>
      </c>
      <c r="BJ515" s="64" cm="1">
        <f t="array" aca="1" ref="BJ515" ca="1">IF(INDIRECT(ADDRESS(3+$AM515,24,,,"var"))&lt;&gt;"Klopfdichte",INDIRECT(ADDRESS(3+$AM515,24,,,"var")),NULL)</f>
        <v>1.61</v>
      </c>
      <c r="BK515" s="81" t="s">
        <v>108</v>
      </c>
      <c r="BM515" s="81"/>
      <c r="BO515"/>
    </row>
    <row r="516" spans="1:67">
      <c r="A516" s="81">
        <v>3</v>
      </c>
      <c r="B516" s="81">
        <v>4</v>
      </c>
      <c r="C516" s="81" t="str">
        <f>var!Z$2</f>
        <v>EOS M 290</v>
      </c>
      <c r="D516" s="81" t="str">
        <f>var!AG$2</f>
        <v>EOS parameter dev.</v>
      </c>
      <c r="E516" s="81">
        <v>370</v>
      </c>
      <c r="F516" s="81">
        <v>1125</v>
      </c>
      <c r="G516" s="81">
        <v>60</v>
      </c>
      <c r="H516" s="81">
        <v>0.16</v>
      </c>
      <c r="I516" s="62">
        <v>100</v>
      </c>
      <c r="J516" s="81" t="str">
        <f>var!AD$2</f>
        <v>Density cube</v>
      </c>
      <c r="K516" s="28" t="str">
        <f>var!AE$2</f>
        <v>Pyramide</v>
      </c>
      <c r="L516" s="81"/>
      <c r="M516" s="28" t="str">
        <f>var!AF$2</f>
        <v>Stripes</v>
      </c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  <c r="AE516" s="81"/>
      <c r="AF516" s="81"/>
      <c r="AG516" s="81"/>
      <c r="AH516" s="23">
        <f t="shared" si="18"/>
        <v>38.880000000000003</v>
      </c>
      <c r="AI516" s="23">
        <f t="shared" si="19"/>
        <v>34.25925925925926</v>
      </c>
      <c r="AJ516" s="81"/>
      <c r="AK516" s="81">
        <v>99.242999999999995</v>
      </c>
      <c r="AL516" s="28" t="str" cm="1">
        <f t="array" aca="1" ref="AL516" ca="1">IF(INDIRECT(ADDRESS(3+AM516,2,,,"var"))&lt;&gt;"Name of powder",INDIRECT(ADDRESS(3+AM516,2,,,"var")),NULL)</f>
        <v>AlMgty90</v>
      </c>
      <c r="AM516" s="81">
        <v>12</v>
      </c>
      <c r="AN516" s="81">
        <v>0</v>
      </c>
      <c r="AO516" s="61" cm="1">
        <f t="array" aca="1" ref="AO516" ca="1">IF(INDIRECT(ADDRESS(3+$AM516,3,,,"var"))&lt;&gt;"&lt;=&gt;",INDIRECT(ADDRESS(3+$AM516,3,,,"var")),NULL)</f>
        <v>0</v>
      </c>
      <c r="AP516" s="61" cm="1">
        <f t="array" aca="1" ref="AP516" ca="1">IF(INDIRECT(ADDRESS(3+$AM516,4,,,"var"))&lt;&gt;"Si",INDIRECT(ADDRESS(3+$AM516,4,,,"var")),NULL)</f>
        <v>7.0000000000000007E-2</v>
      </c>
      <c r="AQ516" s="61" cm="1">
        <f t="array" aca="1" ref="AQ516" ca="1">IF(INDIRECT(ADDRESS(3+$AM516,5,,,"var"))&lt;&gt;"&lt;=&gt;",INDIRECT(ADDRESS(3+$AM516,5,,,"var")),NULL)</f>
        <v>0</v>
      </c>
      <c r="AR516" s="61" cm="1">
        <f t="array" aca="1" ref="AR516" ca="1">IF(INDIRECT(ADDRESS(3+$AM516,6,,,"var"))&lt;&gt;"Fe",INDIRECT(ADDRESS(3+$AM516,6,,,"var")),NULL)</f>
        <v>7.0000000000000007E-2</v>
      </c>
      <c r="AS516" s="61" t="str" cm="1">
        <f t="array" aca="1" ref="AS516" ca="1">IF(INDIRECT(ADDRESS(3+$AM516,7,,,"var"))&lt;&gt;"&lt;=&gt;",INDIRECT(ADDRESS(3+$AM516,7,,,"var")),NULL)</f>
        <v>&lt;</v>
      </c>
      <c r="AT516" s="61" cm="1">
        <f t="array" aca="1" ref="AT516" ca="1">IF(INDIRECT(ADDRESS(3+$AM516,8,,,"var"))&lt;&gt;"Cu",INDIRECT(ADDRESS(3+$AM516,8,,,"var")),NULL)</f>
        <v>0.01</v>
      </c>
      <c r="AU516" s="61" t="str" cm="1">
        <f t="array" aca="1" ref="AU516" ca="1">IF(INDIRECT(ADDRESS(3+$AM516,9,,,"var"))&lt;&gt;"&lt;=&gt;",INDIRECT(ADDRESS(3+$AM516,9,,,"var")),NULL)</f>
        <v>&lt;</v>
      </c>
      <c r="AV516" s="61" cm="1">
        <f t="array" aca="1" ref="AV516" ca="1">IF(INDIRECT(ADDRESS(3+$AM516,10,,,"var"))&lt;&gt;"Mn",INDIRECT(ADDRESS(3+$AM516,10,,,"var")),NULL)</f>
        <v>0.01</v>
      </c>
      <c r="AW516" s="61" cm="1">
        <f t="array" aca="1" ref="AW516" ca="1">IF(INDIRECT(ADDRESS(3+$AM516,11,,,"var"))&lt;&gt;"&lt;=&gt;",INDIRECT(ADDRESS(3+$AM516,11,,,"var")),NULL)</f>
        <v>0</v>
      </c>
      <c r="AX516" s="61" cm="1">
        <f t="array" aca="1" ref="AX516" ca="1">IF(INDIRECT(ADDRESS(3+$AM516,12,,,"var"))&lt;&gt;"Mg",INDIRECT(ADDRESS(3+$AM516,12,,,"var")),NULL)</f>
        <v>11.9</v>
      </c>
      <c r="AY516" s="61" cm="1">
        <f t="array" aca="1" ref="AY516" ca="1">IF(INDIRECT(ADDRESS(3+$AM516,13,,,"var"))&lt;&gt;"&lt;=&gt;",INDIRECT(ADDRESS(3+$AM516,13,,,"var")),NULL)</f>
        <v>0</v>
      </c>
      <c r="AZ516" s="61" cm="1">
        <f t="array" aca="1" ref="AZ516" ca="1">IF(INDIRECT(ADDRESS(3+$AM516,14,,,"var"))&lt;&gt;"Be",INDIRECT(ADDRESS(3+$AM516,14,,,"var")),NULL)</f>
        <v>1.4E-2</v>
      </c>
      <c r="BA516" s="61" t="str" cm="1">
        <f t="array" aca="1" ref="BA516" ca="1">IF(INDIRECT(ADDRESS(3+$AM516,15,,,"var"))&lt;&gt;"&lt;=&gt;",INDIRECT(ADDRESS(3+$AM516,15,,,"var")),NULL)</f>
        <v>&lt;</v>
      </c>
      <c r="BB516" s="61" cm="1">
        <f t="array" aca="1" ref="BB516" ca="1">IF(INDIRECT(ADDRESS(3+$AM516,16,,,"var"))&lt;&gt;"Zn",INDIRECT(ADDRESS(3+$AM516,16,,,"var")),NULL)</f>
        <v>0.01</v>
      </c>
      <c r="BC516" s="61" cm="1">
        <f t="array" aca="1" ref="BC516" ca="1">IF(INDIRECT(ADDRESS(3+$AM516,17,,,"var"))&lt;&gt;"&lt;=&gt;",INDIRECT(ADDRESS(3+$AM516,17,,,"var")),NULL)</f>
        <v>0</v>
      </c>
      <c r="BD516" s="61" cm="1">
        <f t="array" aca="1" ref="BD516" ca="1">IF(INDIRECT(ADDRESS(3+$AM516,18,,,"var"))&lt;&gt;"Ti",INDIRECT(ADDRESS(3+$AM516,18,,,"var")),NULL)</f>
        <v>0.08</v>
      </c>
      <c r="BE516" s="64" cm="1">
        <f t="array" aca="1" ref="BE516" ca="1">IF(INDIRECT(ADDRESS(3+$AM516,19,,,"var"))&lt;&gt;"D10",INDIRECT(ADDRESS(3+$AM516,19,,,"var")),NULL)</f>
        <v>27.4</v>
      </c>
      <c r="BF516" s="64" cm="1">
        <f t="array" aca="1" ref="BF516" ca="1">IF(INDIRECT(ADDRESS(3+$AM516,20,,,"var"))&lt;&gt;"D50",INDIRECT(ADDRESS(3+$AM516,20,,,"var")),NULL)</f>
        <v>44.5</v>
      </c>
      <c r="BG516" s="64" cm="1">
        <f t="array" aca="1" ref="BG516" ca="1">IF(INDIRECT(ADDRESS(3+$AM516,21,,,"var"))&lt;&gt;"D90",INDIRECT(ADDRESS(3+$AM516,21,,,"var")),NULL)</f>
        <v>72.2</v>
      </c>
      <c r="BH516" s="64" cm="1">
        <f t="array" aca="1" ref="BH516" ca="1">IF(INDIRECT(ADDRESS(3+$AM516,22,,,"var"))&lt;&gt;"Carney Funnel (s/50g)",INDIRECT(ADDRESS(3+$AM516,22,,,"var")),NULL)</f>
        <v>16</v>
      </c>
      <c r="BI516" s="64" cm="1">
        <f t="array" aca="1" ref="BI516" ca="1">IF(INDIRECT(ADDRESS(3+$AM516,23,,,"var"))&lt;&gt;"Schuttdichte",INDIRECT(ADDRESS(3+$AM516,23,,,"var")),NULL)</f>
        <v>1.24</v>
      </c>
      <c r="BJ516" s="64" cm="1">
        <f t="array" aca="1" ref="BJ516" ca="1">IF(INDIRECT(ADDRESS(3+$AM516,24,,,"var"))&lt;&gt;"Klopfdichte",INDIRECT(ADDRESS(3+$AM516,24,,,"var")),NULL)</f>
        <v>1.61</v>
      </c>
      <c r="BK516" s="81" t="s">
        <v>108</v>
      </c>
      <c r="BM516" s="65"/>
      <c r="BO516"/>
    </row>
    <row r="517" spans="1:67">
      <c r="A517" s="81">
        <v>3</v>
      </c>
      <c r="B517" s="81">
        <v>5</v>
      </c>
      <c r="C517" s="81" t="str">
        <f>var!Z$2</f>
        <v>EOS M 290</v>
      </c>
      <c r="D517" s="81" t="str">
        <f>var!AG$2</f>
        <v>EOS parameter dev.</v>
      </c>
      <c r="E517" s="81">
        <v>370</v>
      </c>
      <c r="F517" s="81">
        <v>1300</v>
      </c>
      <c r="G517" s="81">
        <v>60</v>
      </c>
      <c r="H517" s="81">
        <v>0.16</v>
      </c>
      <c r="I517" s="62">
        <v>100</v>
      </c>
      <c r="J517" s="81" t="str">
        <f>var!AD$2</f>
        <v>Density cube</v>
      </c>
      <c r="K517" s="28" t="str">
        <f>var!AE$2</f>
        <v>Pyramide</v>
      </c>
      <c r="L517" s="81"/>
      <c r="M517" s="28" t="str">
        <f>var!AF$2</f>
        <v>Stripes</v>
      </c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  <c r="AA517" s="81"/>
      <c r="AB517" s="81"/>
      <c r="AC517" s="81"/>
      <c r="AD517" s="81"/>
      <c r="AE517" s="81"/>
      <c r="AF517" s="81"/>
      <c r="AG517" s="81"/>
      <c r="AH517" s="23">
        <f t="shared" si="18"/>
        <v>44.928000000000004</v>
      </c>
      <c r="AI517" s="23">
        <f t="shared" si="19"/>
        <v>29.647435897435898</v>
      </c>
      <c r="AJ517" s="81"/>
      <c r="AK517" s="81">
        <v>98.777000000000001</v>
      </c>
      <c r="AL517" s="28" t="str" cm="1">
        <f t="array" aca="1" ref="AL517" ca="1">IF(INDIRECT(ADDRESS(3+AM517,2,,,"var"))&lt;&gt;"Name of powder",INDIRECT(ADDRESS(3+AM517,2,,,"var")),NULL)</f>
        <v>AlMgty90</v>
      </c>
      <c r="AM517" s="81">
        <v>12</v>
      </c>
      <c r="AN517" s="81">
        <v>0</v>
      </c>
      <c r="AO517" s="61" cm="1">
        <f t="array" aca="1" ref="AO517" ca="1">IF(INDIRECT(ADDRESS(3+$AM517,3,,,"var"))&lt;&gt;"&lt;=&gt;",INDIRECT(ADDRESS(3+$AM517,3,,,"var")),NULL)</f>
        <v>0</v>
      </c>
      <c r="AP517" s="61" cm="1">
        <f t="array" aca="1" ref="AP517" ca="1">IF(INDIRECT(ADDRESS(3+$AM517,4,,,"var"))&lt;&gt;"Si",INDIRECT(ADDRESS(3+$AM517,4,,,"var")),NULL)</f>
        <v>7.0000000000000007E-2</v>
      </c>
      <c r="AQ517" s="61" cm="1">
        <f t="array" aca="1" ref="AQ517" ca="1">IF(INDIRECT(ADDRESS(3+$AM517,5,,,"var"))&lt;&gt;"&lt;=&gt;",INDIRECT(ADDRESS(3+$AM517,5,,,"var")),NULL)</f>
        <v>0</v>
      </c>
      <c r="AR517" s="61" cm="1">
        <f t="array" aca="1" ref="AR517" ca="1">IF(INDIRECT(ADDRESS(3+$AM517,6,,,"var"))&lt;&gt;"Fe",INDIRECT(ADDRESS(3+$AM517,6,,,"var")),NULL)</f>
        <v>7.0000000000000007E-2</v>
      </c>
      <c r="AS517" s="61" t="str" cm="1">
        <f t="array" aca="1" ref="AS517" ca="1">IF(INDIRECT(ADDRESS(3+$AM517,7,,,"var"))&lt;&gt;"&lt;=&gt;",INDIRECT(ADDRESS(3+$AM517,7,,,"var")),NULL)</f>
        <v>&lt;</v>
      </c>
      <c r="AT517" s="61" cm="1">
        <f t="array" aca="1" ref="AT517" ca="1">IF(INDIRECT(ADDRESS(3+$AM517,8,,,"var"))&lt;&gt;"Cu",INDIRECT(ADDRESS(3+$AM517,8,,,"var")),NULL)</f>
        <v>0.01</v>
      </c>
      <c r="AU517" s="61" t="str" cm="1">
        <f t="array" aca="1" ref="AU517" ca="1">IF(INDIRECT(ADDRESS(3+$AM517,9,,,"var"))&lt;&gt;"&lt;=&gt;",INDIRECT(ADDRESS(3+$AM517,9,,,"var")),NULL)</f>
        <v>&lt;</v>
      </c>
      <c r="AV517" s="61" cm="1">
        <f t="array" aca="1" ref="AV517" ca="1">IF(INDIRECT(ADDRESS(3+$AM517,10,,,"var"))&lt;&gt;"Mn",INDIRECT(ADDRESS(3+$AM517,10,,,"var")),NULL)</f>
        <v>0.01</v>
      </c>
      <c r="AW517" s="61" cm="1">
        <f t="array" aca="1" ref="AW517" ca="1">IF(INDIRECT(ADDRESS(3+$AM517,11,,,"var"))&lt;&gt;"&lt;=&gt;",INDIRECT(ADDRESS(3+$AM517,11,,,"var")),NULL)</f>
        <v>0</v>
      </c>
      <c r="AX517" s="61" cm="1">
        <f t="array" aca="1" ref="AX517" ca="1">IF(INDIRECT(ADDRESS(3+$AM517,12,,,"var"))&lt;&gt;"Mg",INDIRECT(ADDRESS(3+$AM517,12,,,"var")),NULL)</f>
        <v>11.9</v>
      </c>
      <c r="AY517" s="61" cm="1">
        <f t="array" aca="1" ref="AY517" ca="1">IF(INDIRECT(ADDRESS(3+$AM517,13,,,"var"))&lt;&gt;"&lt;=&gt;",INDIRECT(ADDRESS(3+$AM517,13,,,"var")),NULL)</f>
        <v>0</v>
      </c>
      <c r="AZ517" s="61" cm="1">
        <f t="array" aca="1" ref="AZ517" ca="1">IF(INDIRECT(ADDRESS(3+$AM517,14,,,"var"))&lt;&gt;"Be",INDIRECT(ADDRESS(3+$AM517,14,,,"var")),NULL)</f>
        <v>1.4E-2</v>
      </c>
      <c r="BA517" s="61" t="str" cm="1">
        <f t="array" aca="1" ref="BA517" ca="1">IF(INDIRECT(ADDRESS(3+$AM517,15,,,"var"))&lt;&gt;"&lt;=&gt;",INDIRECT(ADDRESS(3+$AM517,15,,,"var")),NULL)</f>
        <v>&lt;</v>
      </c>
      <c r="BB517" s="61" cm="1">
        <f t="array" aca="1" ref="BB517" ca="1">IF(INDIRECT(ADDRESS(3+$AM517,16,,,"var"))&lt;&gt;"Zn",INDIRECT(ADDRESS(3+$AM517,16,,,"var")),NULL)</f>
        <v>0.01</v>
      </c>
      <c r="BC517" s="61" cm="1">
        <f t="array" aca="1" ref="BC517" ca="1">IF(INDIRECT(ADDRESS(3+$AM517,17,,,"var"))&lt;&gt;"&lt;=&gt;",INDIRECT(ADDRESS(3+$AM517,17,,,"var")),NULL)</f>
        <v>0</v>
      </c>
      <c r="BD517" s="61" cm="1">
        <f t="array" aca="1" ref="BD517" ca="1">IF(INDIRECT(ADDRESS(3+$AM517,18,,,"var"))&lt;&gt;"Ti",INDIRECT(ADDRESS(3+$AM517,18,,,"var")),NULL)</f>
        <v>0.08</v>
      </c>
      <c r="BE517" s="64" cm="1">
        <f t="array" aca="1" ref="BE517" ca="1">IF(INDIRECT(ADDRESS(3+$AM517,19,,,"var"))&lt;&gt;"D10",INDIRECT(ADDRESS(3+$AM517,19,,,"var")),NULL)</f>
        <v>27.4</v>
      </c>
      <c r="BF517" s="64" cm="1">
        <f t="array" aca="1" ref="BF517" ca="1">IF(INDIRECT(ADDRESS(3+$AM517,20,,,"var"))&lt;&gt;"D50",INDIRECT(ADDRESS(3+$AM517,20,,,"var")),NULL)</f>
        <v>44.5</v>
      </c>
      <c r="BG517" s="64" cm="1">
        <f t="array" aca="1" ref="BG517" ca="1">IF(INDIRECT(ADDRESS(3+$AM517,21,,,"var"))&lt;&gt;"D90",INDIRECT(ADDRESS(3+$AM517,21,,,"var")),NULL)</f>
        <v>72.2</v>
      </c>
      <c r="BH517" s="64" cm="1">
        <f t="array" aca="1" ref="BH517" ca="1">IF(INDIRECT(ADDRESS(3+$AM517,22,,,"var"))&lt;&gt;"Carney Funnel (s/50g)",INDIRECT(ADDRESS(3+$AM517,22,,,"var")),NULL)</f>
        <v>16</v>
      </c>
      <c r="BI517" s="64" cm="1">
        <f t="array" aca="1" ref="BI517" ca="1">IF(INDIRECT(ADDRESS(3+$AM517,23,,,"var"))&lt;&gt;"Schuttdichte",INDIRECT(ADDRESS(3+$AM517,23,,,"var")),NULL)</f>
        <v>1.24</v>
      </c>
      <c r="BJ517" s="64" cm="1">
        <f t="array" aca="1" ref="BJ517" ca="1">IF(INDIRECT(ADDRESS(3+$AM517,24,,,"var"))&lt;&gt;"Klopfdichte",INDIRECT(ADDRESS(3+$AM517,24,,,"var")),NULL)</f>
        <v>1.61</v>
      </c>
      <c r="BK517" s="81" t="s">
        <v>108</v>
      </c>
      <c r="BM517" s="65"/>
      <c r="BO517"/>
    </row>
    <row r="518" spans="1:67">
      <c r="A518" s="81">
        <v>3</v>
      </c>
      <c r="B518" s="81">
        <v>6</v>
      </c>
      <c r="C518" s="81" t="str">
        <f>var!Z$2</f>
        <v>EOS M 290</v>
      </c>
      <c r="D518" s="81" t="str">
        <f>var!AG$2</f>
        <v>EOS parameter dev.</v>
      </c>
      <c r="E518" s="81">
        <v>370</v>
      </c>
      <c r="F518" s="81">
        <v>700</v>
      </c>
      <c r="G518" s="81">
        <v>60</v>
      </c>
      <c r="H518" s="81">
        <v>0.14000000000000001</v>
      </c>
      <c r="I518" s="62">
        <v>100</v>
      </c>
      <c r="J518" s="81" t="str">
        <f>var!AD$2</f>
        <v>Density cube</v>
      </c>
      <c r="K518" s="81" t="str">
        <f>var!AE$2</f>
        <v>Pyramide</v>
      </c>
      <c r="L518" s="81"/>
      <c r="M518" s="28" t="str">
        <f>var!AF$2</f>
        <v>Stripes</v>
      </c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  <c r="AB518" s="81"/>
      <c r="AC518" s="81"/>
      <c r="AD518" s="81"/>
      <c r="AE518" s="81"/>
      <c r="AF518" s="81"/>
      <c r="AG518" s="81"/>
      <c r="AH518" s="23">
        <f t="shared" si="18"/>
        <v>21.168000000000003</v>
      </c>
      <c r="AI518" s="23">
        <f t="shared" si="19"/>
        <v>62.925170068027199</v>
      </c>
      <c r="AJ518" s="81"/>
      <c r="AK518" s="81">
        <v>97.04</v>
      </c>
      <c r="AL518" s="28" t="str" cm="1">
        <f t="array" aca="1" ref="AL518" ca="1">IF(INDIRECT(ADDRESS(3+AM518,2,,,"var"))&lt;&gt;"Name of powder",INDIRECT(ADDRESS(3+AM518,2,,,"var")),NULL)</f>
        <v>AlMgty90</v>
      </c>
      <c r="AM518" s="81">
        <v>12</v>
      </c>
      <c r="AN518" s="81">
        <v>0</v>
      </c>
      <c r="AO518" s="61" cm="1">
        <f t="array" aca="1" ref="AO518" ca="1">IF(INDIRECT(ADDRESS(3+$AM518,3,,,"var"))&lt;&gt;"&lt;=&gt;",INDIRECT(ADDRESS(3+$AM518,3,,,"var")),NULL)</f>
        <v>0</v>
      </c>
      <c r="AP518" s="61" cm="1">
        <f t="array" aca="1" ref="AP518" ca="1">IF(INDIRECT(ADDRESS(3+$AM518,4,,,"var"))&lt;&gt;"Si",INDIRECT(ADDRESS(3+$AM518,4,,,"var")),NULL)</f>
        <v>7.0000000000000007E-2</v>
      </c>
      <c r="AQ518" s="61" cm="1">
        <f t="array" aca="1" ref="AQ518" ca="1">IF(INDIRECT(ADDRESS(3+$AM518,5,,,"var"))&lt;&gt;"&lt;=&gt;",INDIRECT(ADDRESS(3+$AM518,5,,,"var")),NULL)</f>
        <v>0</v>
      </c>
      <c r="AR518" s="61" cm="1">
        <f t="array" aca="1" ref="AR518" ca="1">IF(INDIRECT(ADDRESS(3+$AM518,6,,,"var"))&lt;&gt;"Fe",INDIRECT(ADDRESS(3+$AM518,6,,,"var")),NULL)</f>
        <v>7.0000000000000007E-2</v>
      </c>
      <c r="AS518" s="61" t="str" cm="1">
        <f t="array" aca="1" ref="AS518" ca="1">IF(INDIRECT(ADDRESS(3+$AM518,7,,,"var"))&lt;&gt;"&lt;=&gt;",INDIRECT(ADDRESS(3+$AM518,7,,,"var")),NULL)</f>
        <v>&lt;</v>
      </c>
      <c r="AT518" s="61" cm="1">
        <f t="array" aca="1" ref="AT518" ca="1">IF(INDIRECT(ADDRESS(3+$AM518,8,,,"var"))&lt;&gt;"Cu",INDIRECT(ADDRESS(3+$AM518,8,,,"var")),NULL)</f>
        <v>0.01</v>
      </c>
      <c r="AU518" s="61" t="str" cm="1">
        <f t="array" aca="1" ref="AU518" ca="1">IF(INDIRECT(ADDRESS(3+$AM518,9,,,"var"))&lt;&gt;"&lt;=&gt;",INDIRECT(ADDRESS(3+$AM518,9,,,"var")),NULL)</f>
        <v>&lt;</v>
      </c>
      <c r="AV518" s="61" cm="1">
        <f t="array" aca="1" ref="AV518" ca="1">IF(INDIRECT(ADDRESS(3+$AM518,10,,,"var"))&lt;&gt;"Mn",INDIRECT(ADDRESS(3+$AM518,10,,,"var")),NULL)</f>
        <v>0.01</v>
      </c>
      <c r="AW518" s="61" cm="1">
        <f t="array" aca="1" ref="AW518" ca="1">IF(INDIRECT(ADDRESS(3+$AM518,11,,,"var"))&lt;&gt;"&lt;=&gt;",INDIRECT(ADDRESS(3+$AM518,11,,,"var")),NULL)</f>
        <v>0</v>
      </c>
      <c r="AX518" s="61" cm="1">
        <f t="array" aca="1" ref="AX518" ca="1">IF(INDIRECT(ADDRESS(3+$AM518,12,,,"var"))&lt;&gt;"Mg",INDIRECT(ADDRESS(3+$AM518,12,,,"var")),NULL)</f>
        <v>11.9</v>
      </c>
      <c r="AY518" s="61" cm="1">
        <f t="array" aca="1" ref="AY518" ca="1">IF(INDIRECT(ADDRESS(3+$AM518,13,,,"var"))&lt;&gt;"&lt;=&gt;",INDIRECT(ADDRESS(3+$AM518,13,,,"var")),NULL)</f>
        <v>0</v>
      </c>
      <c r="AZ518" s="61" cm="1">
        <f t="array" aca="1" ref="AZ518" ca="1">IF(INDIRECT(ADDRESS(3+$AM518,14,,,"var"))&lt;&gt;"Be",INDIRECT(ADDRESS(3+$AM518,14,,,"var")),NULL)</f>
        <v>1.4E-2</v>
      </c>
      <c r="BA518" s="61" t="str" cm="1">
        <f t="array" aca="1" ref="BA518" ca="1">IF(INDIRECT(ADDRESS(3+$AM518,15,,,"var"))&lt;&gt;"&lt;=&gt;",INDIRECT(ADDRESS(3+$AM518,15,,,"var")),NULL)</f>
        <v>&lt;</v>
      </c>
      <c r="BB518" s="61" cm="1">
        <f t="array" aca="1" ref="BB518" ca="1">IF(INDIRECT(ADDRESS(3+$AM518,16,,,"var"))&lt;&gt;"Zn",INDIRECT(ADDRESS(3+$AM518,16,,,"var")),NULL)</f>
        <v>0.01</v>
      </c>
      <c r="BC518" s="61" cm="1">
        <f t="array" aca="1" ref="BC518" ca="1">IF(INDIRECT(ADDRESS(3+$AM518,17,,,"var"))&lt;&gt;"&lt;=&gt;",INDIRECT(ADDRESS(3+$AM518,17,,,"var")),NULL)</f>
        <v>0</v>
      </c>
      <c r="BD518" s="61" cm="1">
        <f t="array" aca="1" ref="BD518" ca="1">IF(INDIRECT(ADDRESS(3+$AM518,18,,,"var"))&lt;&gt;"Ti",INDIRECT(ADDRESS(3+$AM518,18,,,"var")),NULL)</f>
        <v>0.08</v>
      </c>
      <c r="BE518" s="64" cm="1">
        <f t="array" aca="1" ref="BE518" ca="1">IF(INDIRECT(ADDRESS(3+$AM518,19,,,"var"))&lt;&gt;"D10",INDIRECT(ADDRESS(3+$AM518,19,,,"var")),NULL)</f>
        <v>27.4</v>
      </c>
      <c r="BF518" s="64" cm="1">
        <f t="array" aca="1" ref="BF518" ca="1">IF(INDIRECT(ADDRESS(3+$AM518,20,,,"var"))&lt;&gt;"D50",INDIRECT(ADDRESS(3+$AM518,20,,,"var")),NULL)</f>
        <v>44.5</v>
      </c>
      <c r="BG518" s="64" cm="1">
        <f t="array" aca="1" ref="BG518" ca="1">IF(INDIRECT(ADDRESS(3+$AM518,21,,,"var"))&lt;&gt;"D90",INDIRECT(ADDRESS(3+$AM518,21,,,"var")),NULL)</f>
        <v>72.2</v>
      </c>
      <c r="BH518" s="64" cm="1">
        <f t="array" aca="1" ref="BH518" ca="1">IF(INDIRECT(ADDRESS(3+$AM518,22,,,"var"))&lt;&gt;"Carney Funnel (s/50g)",INDIRECT(ADDRESS(3+$AM518,22,,,"var")),NULL)</f>
        <v>16</v>
      </c>
      <c r="BI518" s="64" cm="1">
        <f t="array" aca="1" ref="BI518" ca="1">IF(INDIRECT(ADDRESS(3+$AM518,23,,,"var"))&lt;&gt;"Schuttdichte",INDIRECT(ADDRESS(3+$AM518,23,,,"var")),NULL)</f>
        <v>1.24</v>
      </c>
      <c r="BJ518" s="64" cm="1">
        <f t="array" aca="1" ref="BJ518" ca="1">IF(INDIRECT(ADDRESS(3+$AM518,24,,,"var"))&lt;&gt;"Klopfdichte",INDIRECT(ADDRESS(3+$AM518,24,,,"var")),NULL)</f>
        <v>1.61</v>
      </c>
      <c r="BK518" s="81" t="s">
        <v>108</v>
      </c>
      <c r="BM518" s="81"/>
      <c r="BO518"/>
    </row>
    <row r="519" spans="1:67">
      <c r="A519" s="81">
        <v>3</v>
      </c>
      <c r="B519" s="81">
        <v>7</v>
      </c>
      <c r="C519" s="81" t="str">
        <f>var!Z$2</f>
        <v>EOS M 290</v>
      </c>
      <c r="D519" s="81" t="str">
        <f>var!AG$2</f>
        <v>EOS parameter dev.</v>
      </c>
      <c r="E519" s="81">
        <v>370</v>
      </c>
      <c r="F519" s="81">
        <v>875</v>
      </c>
      <c r="G519" s="81">
        <v>60</v>
      </c>
      <c r="H519" s="81">
        <v>0.14000000000000001</v>
      </c>
      <c r="I519" s="62">
        <v>100</v>
      </c>
      <c r="J519" s="81" t="str">
        <f>var!AD$2</f>
        <v>Density cube</v>
      </c>
      <c r="K519" s="81" t="str">
        <f>var!AE$2</f>
        <v>Pyramide</v>
      </c>
      <c r="L519" s="81"/>
      <c r="M519" s="81" t="str">
        <f>var!AF$2</f>
        <v>Stripes</v>
      </c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  <c r="AA519" s="81"/>
      <c r="AB519" s="81"/>
      <c r="AC519" s="81"/>
      <c r="AD519" s="81"/>
      <c r="AE519" s="81"/>
      <c r="AF519" s="81"/>
      <c r="AG519" s="81"/>
      <c r="AH519" s="81">
        <f t="shared" si="18"/>
        <v>26.46</v>
      </c>
      <c r="AI519" s="23">
        <f t="shared" si="19"/>
        <v>50.340136054421762</v>
      </c>
      <c r="AJ519" s="81"/>
      <c r="AK519" s="81">
        <v>99.162000000000006</v>
      </c>
      <c r="AL519" s="81" t="str" cm="1">
        <f t="array" aca="1" ref="AL519" ca="1">IF(INDIRECT(ADDRESS(3+AM519,2,,,"var"))&lt;&gt;"Name of powder",INDIRECT(ADDRESS(3+AM519,2,,,"var")),NULL)</f>
        <v>AlMgty90</v>
      </c>
      <c r="AM519" s="81">
        <v>12</v>
      </c>
      <c r="AN519" s="81">
        <v>0</v>
      </c>
      <c r="AO519" s="61" cm="1">
        <f t="array" aca="1" ref="AO519" ca="1">IF(INDIRECT(ADDRESS(3+$AM519,3,,,"var"))&lt;&gt;"&lt;=&gt;",INDIRECT(ADDRESS(3+$AM519,3,,,"var")),NULL)</f>
        <v>0</v>
      </c>
      <c r="AP519" s="61" cm="1">
        <f t="array" aca="1" ref="AP519" ca="1">IF(INDIRECT(ADDRESS(3+$AM519,4,,,"var"))&lt;&gt;"Si",INDIRECT(ADDRESS(3+$AM519,4,,,"var")),NULL)</f>
        <v>7.0000000000000007E-2</v>
      </c>
      <c r="AQ519" s="61" cm="1">
        <f t="array" aca="1" ref="AQ519" ca="1">IF(INDIRECT(ADDRESS(3+$AM519,5,,,"var"))&lt;&gt;"&lt;=&gt;",INDIRECT(ADDRESS(3+$AM519,5,,,"var")),NULL)</f>
        <v>0</v>
      </c>
      <c r="AR519" s="61" cm="1">
        <f t="array" aca="1" ref="AR519" ca="1">IF(INDIRECT(ADDRESS(3+$AM519,6,,,"var"))&lt;&gt;"Fe",INDIRECT(ADDRESS(3+$AM519,6,,,"var")),NULL)</f>
        <v>7.0000000000000007E-2</v>
      </c>
      <c r="AS519" s="61" t="str" cm="1">
        <f t="array" aca="1" ref="AS519" ca="1">IF(INDIRECT(ADDRESS(3+$AM519,7,,,"var"))&lt;&gt;"&lt;=&gt;",INDIRECT(ADDRESS(3+$AM519,7,,,"var")),NULL)</f>
        <v>&lt;</v>
      </c>
      <c r="AT519" s="61" cm="1">
        <f t="array" aca="1" ref="AT519" ca="1">IF(INDIRECT(ADDRESS(3+$AM519,8,,,"var"))&lt;&gt;"Cu",INDIRECT(ADDRESS(3+$AM519,8,,,"var")),NULL)</f>
        <v>0.01</v>
      </c>
      <c r="AU519" s="61" t="str" cm="1">
        <f t="array" aca="1" ref="AU519" ca="1">IF(INDIRECT(ADDRESS(3+$AM519,9,,,"var"))&lt;&gt;"&lt;=&gt;",INDIRECT(ADDRESS(3+$AM519,9,,,"var")),NULL)</f>
        <v>&lt;</v>
      </c>
      <c r="AV519" s="61" cm="1">
        <f t="array" aca="1" ref="AV519" ca="1">IF(INDIRECT(ADDRESS(3+$AM519,10,,,"var"))&lt;&gt;"Mn",INDIRECT(ADDRESS(3+$AM519,10,,,"var")),NULL)</f>
        <v>0.01</v>
      </c>
      <c r="AW519" s="61" cm="1">
        <f t="array" aca="1" ref="AW519" ca="1">IF(INDIRECT(ADDRESS(3+$AM519,11,,,"var"))&lt;&gt;"&lt;=&gt;",INDIRECT(ADDRESS(3+$AM519,11,,,"var")),NULL)</f>
        <v>0</v>
      </c>
      <c r="AX519" s="61" cm="1">
        <f t="array" aca="1" ref="AX519" ca="1">IF(INDIRECT(ADDRESS(3+$AM519,12,,,"var"))&lt;&gt;"Mg",INDIRECT(ADDRESS(3+$AM519,12,,,"var")),NULL)</f>
        <v>11.9</v>
      </c>
      <c r="AY519" s="61" cm="1">
        <f t="array" aca="1" ref="AY519" ca="1">IF(INDIRECT(ADDRESS(3+$AM519,13,,,"var"))&lt;&gt;"&lt;=&gt;",INDIRECT(ADDRESS(3+$AM519,13,,,"var")),NULL)</f>
        <v>0</v>
      </c>
      <c r="AZ519" s="61" cm="1">
        <f t="array" aca="1" ref="AZ519" ca="1">IF(INDIRECT(ADDRESS(3+$AM519,14,,,"var"))&lt;&gt;"Be",INDIRECT(ADDRESS(3+$AM519,14,,,"var")),NULL)</f>
        <v>1.4E-2</v>
      </c>
      <c r="BA519" s="61" t="str" cm="1">
        <f t="array" aca="1" ref="BA519" ca="1">IF(INDIRECT(ADDRESS(3+$AM519,15,,,"var"))&lt;&gt;"&lt;=&gt;",INDIRECT(ADDRESS(3+$AM519,15,,,"var")),NULL)</f>
        <v>&lt;</v>
      </c>
      <c r="BB519" s="61" cm="1">
        <f t="array" aca="1" ref="BB519" ca="1">IF(INDIRECT(ADDRESS(3+$AM519,16,,,"var"))&lt;&gt;"Zn",INDIRECT(ADDRESS(3+$AM519,16,,,"var")),NULL)</f>
        <v>0.01</v>
      </c>
      <c r="BC519" s="61" cm="1">
        <f t="array" aca="1" ref="BC519" ca="1">IF(INDIRECT(ADDRESS(3+$AM519,17,,,"var"))&lt;&gt;"&lt;=&gt;",INDIRECT(ADDRESS(3+$AM519,17,,,"var")),NULL)</f>
        <v>0</v>
      </c>
      <c r="BD519" s="61" cm="1">
        <f t="array" aca="1" ref="BD519" ca="1">IF(INDIRECT(ADDRESS(3+$AM519,18,,,"var"))&lt;&gt;"Ti",INDIRECT(ADDRESS(3+$AM519,18,,,"var")),NULL)</f>
        <v>0.08</v>
      </c>
      <c r="BE519" s="64" cm="1">
        <f t="array" aca="1" ref="BE519" ca="1">IF(INDIRECT(ADDRESS(3+$AM519,19,,,"var"))&lt;&gt;"D10",INDIRECT(ADDRESS(3+$AM519,19,,,"var")),NULL)</f>
        <v>27.4</v>
      </c>
      <c r="BF519" s="64" cm="1">
        <f t="array" aca="1" ref="BF519" ca="1">IF(INDIRECT(ADDRESS(3+$AM519,20,,,"var"))&lt;&gt;"D50",INDIRECT(ADDRESS(3+$AM519,20,,,"var")),NULL)</f>
        <v>44.5</v>
      </c>
      <c r="BG519" s="64" cm="1">
        <f t="array" aca="1" ref="BG519" ca="1">IF(INDIRECT(ADDRESS(3+$AM519,21,,,"var"))&lt;&gt;"D90",INDIRECT(ADDRESS(3+$AM519,21,,,"var")),NULL)</f>
        <v>72.2</v>
      </c>
      <c r="BH519" s="64" cm="1">
        <f t="array" aca="1" ref="BH519" ca="1">IF(INDIRECT(ADDRESS(3+$AM519,22,,,"var"))&lt;&gt;"Carney Funnel (s/50g)",INDIRECT(ADDRESS(3+$AM519,22,,,"var")),NULL)</f>
        <v>16</v>
      </c>
      <c r="BI519" s="64" cm="1">
        <f t="array" aca="1" ref="BI519" ca="1">IF(INDIRECT(ADDRESS(3+$AM519,23,,,"var"))&lt;&gt;"Schuttdichte",INDIRECT(ADDRESS(3+$AM519,23,,,"var")),NULL)</f>
        <v>1.24</v>
      </c>
      <c r="BJ519" s="64" cm="1">
        <f t="array" aca="1" ref="BJ519" ca="1">IF(INDIRECT(ADDRESS(3+$AM519,24,,,"var"))&lt;&gt;"Klopfdichte",INDIRECT(ADDRESS(3+$AM519,24,,,"var")),NULL)</f>
        <v>1.61</v>
      </c>
      <c r="BK519" s="81" t="s">
        <v>108</v>
      </c>
      <c r="BM519" s="81"/>
      <c r="BO519"/>
    </row>
    <row r="520" spans="1:67">
      <c r="A520" s="81">
        <v>3</v>
      </c>
      <c r="B520" s="81">
        <v>8</v>
      </c>
      <c r="C520" s="81" t="str">
        <f>var!Z$2</f>
        <v>EOS M 290</v>
      </c>
      <c r="D520" s="81" t="str">
        <f>var!AG$2</f>
        <v>EOS parameter dev.</v>
      </c>
      <c r="E520" s="81">
        <v>370</v>
      </c>
      <c r="F520" s="81">
        <v>1075</v>
      </c>
      <c r="G520" s="81">
        <v>60</v>
      </c>
      <c r="H520" s="81">
        <v>0.14000000000000001</v>
      </c>
      <c r="I520" s="62">
        <v>100</v>
      </c>
      <c r="J520" s="81" t="str">
        <f>var!AD$2</f>
        <v>Density cube</v>
      </c>
      <c r="K520" s="28" t="str">
        <f>var!AE$2</f>
        <v>Pyramide</v>
      </c>
      <c r="L520" s="81"/>
      <c r="M520" s="28" t="str">
        <f>var!AF$2</f>
        <v>Stripes</v>
      </c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  <c r="AA520" s="81"/>
      <c r="AB520" s="81"/>
      <c r="AC520" s="81"/>
      <c r="AD520" s="81"/>
      <c r="AE520" s="81"/>
      <c r="AF520" s="81"/>
      <c r="AG520" s="81"/>
      <c r="AH520" s="23">
        <f t="shared" si="18"/>
        <v>32.508000000000003</v>
      </c>
      <c r="AI520" s="23">
        <f t="shared" si="19"/>
        <v>40.974529346622361</v>
      </c>
      <c r="AJ520" s="81"/>
      <c r="AK520" s="81">
        <v>99.584999999999994</v>
      </c>
      <c r="AL520" s="28" t="str" cm="1">
        <f t="array" aca="1" ref="AL520" ca="1">IF(INDIRECT(ADDRESS(3+AM520,2,,,"var"))&lt;&gt;"Name of powder",INDIRECT(ADDRESS(3+AM520,2,,,"var")),NULL)</f>
        <v>AlMgty90</v>
      </c>
      <c r="AM520" s="81">
        <v>12</v>
      </c>
      <c r="AN520" s="81">
        <v>0</v>
      </c>
      <c r="AO520" s="61" cm="1">
        <f t="array" aca="1" ref="AO520" ca="1">IF(INDIRECT(ADDRESS(3+$AM520,3,,,"var"))&lt;&gt;"&lt;=&gt;",INDIRECT(ADDRESS(3+$AM520,3,,,"var")),NULL)</f>
        <v>0</v>
      </c>
      <c r="AP520" s="61" cm="1">
        <f t="array" aca="1" ref="AP520" ca="1">IF(INDIRECT(ADDRESS(3+$AM520,4,,,"var"))&lt;&gt;"Si",INDIRECT(ADDRESS(3+$AM520,4,,,"var")),NULL)</f>
        <v>7.0000000000000007E-2</v>
      </c>
      <c r="AQ520" s="61" cm="1">
        <f t="array" aca="1" ref="AQ520" ca="1">IF(INDIRECT(ADDRESS(3+$AM520,5,,,"var"))&lt;&gt;"&lt;=&gt;",INDIRECT(ADDRESS(3+$AM520,5,,,"var")),NULL)</f>
        <v>0</v>
      </c>
      <c r="AR520" s="61" cm="1">
        <f t="array" aca="1" ref="AR520" ca="1">IF(INDIRECT(ADDRESS(3+$AM520,6,,,"var"))&lt;&gt;"Fe",INDIRECT(ADDRESS(3+$AM520,6,,,"var")),NULL)</f>
        <v>7.0000000000000007E-2</v>
      </c>
      <c r="AS520" s="61" t="str" cm="1">
        <f t="array" aca="1" ref="AS520" ca="1">IF(INDIRECT(ADDRESS(3+$AM520,7,,,"var"))&lt;&gt;"&lt;=&gt;",INDIRECT(ADDRESS(3+$AM520,7,,,"var")),NULL)</f>
        <v>&lt;</v>
      </c>
      <c r="AT520" s="61" cm="1">
        <f t="array" aca="1" ref="AT520" ca="1">IF(INDIRECT(ADDRESS(3+$AM520,8,,,"var"))&lt;&gt;"Cu",INDIRECT(ADDRESS(3+$AM520,8,,,"var")),NULL)</f>
        <v>0.01</v>
      </c>
      <c r="AU520" s="61" t="str" cm="1">
        <f t="array" aca="1" ref="AU520" ca="1">IF(INDIRECT(ADDRESS(3+$AM520,9,,,"var"))&lt;&gt;"&lt;=&gt;",INDIRECT(ADDRESS(3+$AM520,9,,,"var")),NULL)</f>
        <v>&lt;</v>
      </c>
      <c r="AV520" s="61" cm="1">
        <f t="array" aca="1" ref="AV520" ca="1">IF(INDIRECT(ADDRESS(3+$AM520,10,,,"var"))&lt;&gt;"Mn",INDIRECT(ADDRESS(3+$AM520,10,,,"var")),NULL)</f>
        <v>0.01</v>
      </c>
      <c r="AW520" s="61" cm="1">
        <f t="array" aca="1" ref="AW520" ca="1">IF(INDIRECT(ADDRESS(3+$AM520,11,,,"var"))&lt;&gt;"&lt;=&gt;",INDIRECT(ADDRESS(3+$AM520,11,,,"var")),NULL)</f>
        <v>0</v>
      </c>
      <c r="AX520" s="61" cm="1">
        <f t="array" aca="1" ref="AX520" ca="1">IF(INDIRECT(ADDRESS(3+$AM520,12,,,"var"))&lt;&gt;"Mg",INDIRECT(ADDRESS(3+$AM520,12,,,"var")),NULL)</f>
        <v>11.9</v>
      </c>
      <c r="AY520" s="61" cm="1">
        <f t="array" aca="1" ref="AY520" ca="1">IF(INDIRECT(ADDRESS(3+$AM520,13,,,"var"))&lt;&gt;"&lt;=&gt;",INDIRECT(ADDRESS(3+$AM520,13,,,"var")),NULL)</f>
        <v>0</v>
      </c>
      <c r="AZ520" s="61" cm="1">
        <f t="array" aca="1" ref="AZ520" ca="1">IF(INDIRECT(ADDRESS(3+$AM520,14,,,"var"))&lt;&gt;"Be",INDIRECT(ADDRESS(3+$AM520,14,,,"var")),NULL)</f>
        <v>1.4E-2</v>
      </c>
      <c r="BA520" s="61" t="str" cm="1">
        <f t="array" aca="1" ref="BA520" ca="1">IF(INDIRECT(ADDRESS(3+$AM520,15,,,"var"))&lt;&gt;"&lt;=&gt;",INDIRECT(ADDRESS(3+$AM520,15,,,"var")),NULL)</f>
        <v>&lt;</v>
      </c>
      <c r="BB520" s="61" cm="1">
        <f t="array" aca="1" ref="BB520" ca="1">IF(INDIRECT(ADDRESS(3+$AM520,16,,,"var"))&lt;&gt;"Zn",INDIRECT(ADDRESS(3+$AM520,16,,,"var")),NULL)</f>
        <v>0.01</v>
      </c>
      <c r="BC520" s="61" cm="1">
        <f t="array" aca="1" ref="BC520" ca="1">IF(INDIRECT(ADDRESS(3+$AM520,17,,,"var"))&lt;&gt;"&lt;=&gt;",INDIRECT(ADDRESS(3+$AM520,17,,,"var")),NULL)</f>
        <v>0</v>
      </c>
      <c r="BD520" s="61" cm="1">
        <f t="array" aca="1" ref="BD520" ca="1">IF(INDIRECT(ADDRESS(3+$AM520,18,,,"var"))&lt;&gt;"Ti",INDIRECT(ADDRESS(3+$AM520,18,,,"var")),NULL)</f>
        <v>0.08</v>
      </c>
      <c r="BE520" s="64" cm="1">
        <f t="array" aca="1" ref="BE520" ca="1">IF(INDIRECT(ADDRESS(3+$AM520,19,,,"var"))&lt;&gt;"D10",INDIRECT(ADDRESS(3+$AM520,19,,,"var")),NULL)</f>
        <v>27.4</v>
      </c>
      <c r="BF520" s="64" cm="1">
        <f t="array" aca="1" ref="BF520" ca="1">IF(INDIRECT(ADDRESS(3+$AM520,20,,,"var"))&lt;&gt;"D50",INDIRECT(ADDRESS(3+$AM520,20,,,"var")),NULL)</f>
        <v>44.5</v>
      </c>
      <c r="BG520" s="64" cm="1">
        <f t="array" aca="1" ref="BG520" ca="1">IF(INDIRECT(ADDRESS(3+$AM520,21,,,"var"))&lt;&gt;"D90",INDIRECT(ADDRESS(3+$AM520,21,,,"var")),NULL)</f>
        <v>72.2</v>
      </c>
      <c r="BH520" s="64" cm="1">
        <f t="array" aca="1" ref="BH520" ca="1">IF(INDIRECT(ADDRESS(3+$AM520,22,,,"var"))&lt;&gt;"Carney Funnel (s/50g)",INDIRECT(ADDRESS(3+$AM520,22,,,"var")),NULL)</f>
        <v>16</v>
      </c>
      <c r="BI520" s="64" cm="1">
        <f t="array" aca="1" ref="BI520" ca="1">IF(INDIRECT(ADDRESS(3+$AM520,23,,,"var"))&lt;&gt;"Schuttdichte",INDIRECT(ADDRESS(3+$AM520,23,,,"var")),NULL)</f>
        <v>1.24</v>
      </c>
      <c r="BJ520" s="64" cm="1">
        <f t="array" aca="1" ref="BJ520" ca="1">IF(INDIRECT(ADDRESS(3+$AM520,24,,,"var"))&lt;&gt;"Klopfdichte",INDIRECT(ADDRESS(3+$AM520,24,,,"var")),NULL)</f>
        <v>1.61</v>
      </c>
      <c r="BK520" s="81" t="s">
        <v>108</v>
      </c>
      <c r="BM520" s="81"/>
      <c r="BO520"/>
    </row>
    <row r="521" spans="1:67">
      <c r="A521" s="81">
        <v>3</v>
      </c>
      <c r="B521" s="81">
        <v>9</v>
      </c>
      <c r="C521" s="28" t="str">
        <f>var!Z$2</f>
        <v>EOS M 290</v>
      </c>
      <c r="D521" s="66" t="str">
        <f>var!AG$2</f>
        <v>EOS parameter dev.</v>
      </c>
      <c r="E521" s="81">
        <v>370</v>
      </c>
      <c r="F521" s="81">
        <v>1275</v>
      </c>
      <c r="G521" s="81">
        <v>60</v>
      </c>
      <c r="H521" s="81">
        <v>0.14000000000000001</v>
      </c>
      <c r="I521" s="62">
        <v>100</v>
      </c>
      <c r="J521" s="28" t="str">
        <f>var!AD$2</f>
        <v>Density cube</v>
      </c>
      <c r="K521" s="28" t="str">
        <f>var!AE$2</f>
        <v>Pyramide</v>
      </c>
      <c r="L521" s="81"/>
      <c r="M521" s="28" t="str">
        <f>var!AF$2</f>
        <v>Stripes</v>
      </c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  <c r="AA521" s="81"/>
      <c r="AB521" s="81"/>
      <c r="AC521" s="81"/>
      <c r="AD521" s="81"/>
      <c r="AE521" s="81"/>
      <c r="AF521" s="81"/>
      <c r="AG521" s="81"/>
      <c r="AH521" s="23">
        <f t="shared" si="18"/>
        <v>38.556000000000004</v>
      </c>
      <c r="AI521" s="23">
        <f t="shared" si="19"/>
        <v>34.547152194211016</v>
      </c>
      <c r="AJ521" s="81"/>
      <c r="AK521" s="81">
        <v>99.688000000000002</v>
      </c>
      <c r="AL521" s="28" t="str" cm="1">
        <f t="array" aca="1" ref="AL521" ca="1">IF(INDIRECT(ADDRESS(3+AM521,2,,,"var"))&lt;&gt;"Name of powder",INDIRECT(ADDRESS(3+AM521,2,,,"var")),NULL)</f>
        <v>AlMgty90</v>
      </c>
      <c r="AM521" s="81">
        <v>12</v>
      </c>
      <c r="AN521" s="81">
        <v>0</v>
      </c>
      <c r="AO521" s="61" cm="1">
        <f t="array" aca="1" ref="AO521" ca="1">IF(INDIRECT(ADDRESS(3+$AM521,3,,,"var"))&lt;&gt;"&lt;=&gt;",INDIRECT(ADDRESS(3+$AM521,3,,,"var")),NULL)</f>
        <v>0</v>
      </c>
      <c r="AP521" s="61" cm="1">
        <f t="array" aca="1" ref="AP521" ca="1">IF(INDIRECT(ADDRESS(3+$AM521,4,,,"var"))&lt;&gt;"Si",INDIRECT(ADDRESS(3+$AM521,4,,,"var")),NULL)</f>
        <v>7.0000000000000007E-2</v>
      </c>
      <c r="AQ521" s="61" cm="1">
        <f t="array" aca="1" ref="AQ521" ca="1">IF(INDIRECT(ADDRESS(3+$AM521,5,,,"var"))&lt;&gt;"&lt;=&gt;",INDIRECT(ADDRESS(3+$AM521,5,,,"var")),NULL)</f>
        <v>0</v>
      </c>
      <c r="AR521" s="61" cm="1">
        <f t="array" aca="1" ref="AR521" ca="1">IF(INDIRECT(ADDRESS(3+$AM521,6,,,"var"))&lt;&gt;"Fe",INDIRECT(ADDRESS(3+$AM521,6,,,"var")),NULL)</f>
        <v>7.0000000000000007E-2</v>
      </c>
      <c r="AS521" s="61" t="str" cm="1">
        <f t="array" aca="1" ref="AS521" ca="1">IF(INDIRECT(ADDRESS(3+$AM521,7,,,"var"))&lt;&gt;"&lt;=&gt;",INDIRECT(ADDRESS(3+$AM521,7,,,"var")),NULL)</f>
        <v>&lt;</v>
      </c>
      <c r="AT521" s="61" cm="1">
        <f t="array" aca="1" ref="AT521" ca="1">IF(INDIRECT(ADDRESS(3+$AM521,8,,,"var"))&lt;&gt;"Cu",INDIRECT(ADDRESS(3+$AM521,8,,,"var")),NULL)</f>
        <v>0.01</v>
      </c>
      <c r="AU521" s="61" t="str" cm="1">
        <f t="array" aca="1" ref="AU521" ca="1">IF(INDIRECT(ADDRESS(3+$AM521,9,,,"var"))&lt;&gt;"&lt;=&gt;",INDIRECT(ADDRESS(3+$AM521,9,,,"var")),NULL)</f>
        <v>&lt;</v>
      </c>
      <c r="AV521" s="61" cm="1">
        <f t="array" aca="1" ref="AV521" ca="1">IF(INDIRECT(ADDRESS(3+$AM521,10,,,"var"))&lt;&gt;"Mn",INDIRECT(ADDRESS(3+$AM521,10,,,"var")),NULL)</f>
        <v>0.01</v>
      </c>
      <c r="AW521" s="61" cm="1">
        <f t="array" aca="1" ref="AW521" ca="1">IF(INDIRECT(ADDRESS(3+$AM521,11,,,"var"))&lt;&gt;"&lt;=&gt;",INDIRECT(ADDRESS(3+$AM521,11,,,"var")),NULL)</f>
        <v>0</v>
      </c>
      <c r="AX521" s="61" cm="1">
        <f t="array" aca="1" ref="AX521" ca="1">IF(INDIRECT(ADDRESS(3+$AM521,12,,,"var"))&lt;&gt;"Mg",INDIRECT(ADDRESS(3+$AM521,12,,,"var")),NULL)</f>
        <v>11.9</v>
      </c>
      <c r="AY521" s="61" cm="1">
        <f t="array" aca="1" ref="AY521" ca="1">IF(INDIRECT(ADDRESS(3+$AM521,13,,,"var"))&lt;&gt;"&lt;=&gt;",INDIRECT(ADDRESS(3+$AM521,13,,,"var")),NULL)</f>
        <v>0</v>
      </c>
      <c r="AZ521" s="61" cm="1">
        <f t="array" aca="1" ref="AZ521" ca="1">IF(INDIRECT(ADDRESS(3+$AM521,14,,,"var"))&lt;&gt;"Be",INDIRECT(ADDRESS(3+$AM521,14,,,"var")),NULL)</f>
        <v>1.4E-2</v>
      </c>
      <c r="BA521" s="61" t="str" cm="1">
        <f t="array" aca="1" ref="BA521" ca="1">IF(INDIRECT(ADDRESS(3+$AM521,15,,,"var"))&lt;&gt;"&lt;=&gt;",INDIRECT(ADDRESS(3+$AM521,15,,,"var")),NULL)</f>
        <v>&lt;</v>
      </c>
      <c r="BB521" s="61" cm="1">
        <f t="array" aca="1" ref="BB521" ca="1">IF(INDIRECT(ADDRESS(3+$AM521,16,,,"var"))&lt;&gt;"Zn",INDIRECT(ADDRESS(3+$AM521,16,,,"var")),NULL)</f>
        <v>0.01</v>
      </c>
      <c r="BC521" s="61" cm="1">
        <f t="array" aca="1" ref="BC521" ca="1">IF(INDIRECT(ADDRESS(3+$AM521,17,,,"var"))&lt;&gt;"&lt;=&gt;",INDIRECT(ADDRESS(3+$AM521,17,,,"var")),NULL)</f>
        <v>0</v>
      </c>
      <c r="BD521" s="61" cm="1">
        <f t="array" aca="1" ref="BD521" ca="1">IF(INDIRECT(ADDRESS(3+$AM521,18,,,"var"))&lt;&gt;"Ti",INDIRECT(ADDRESS(3+$AM521,18,,,"var")),NULL)</f>
        <v>0.08</v>
      </c>
      <c r="BE521" s="64" cm="1">
        <f t="array" aca="1" ref="BE521" ca="1">IF(INDIRECT(ADDRESS(3+$AM521,19,,,"var"))&lt;&gt;"D10",INDIRECT(ADDRESS(3+$AM521,19,,,"var")),NULL)</f>
        <v>27.4</v>
      </c>
      <c r="BF521" s="64" cm="1">
        <f t="array" aca="1" ref="BF521" ca="1">IF(INDIRECT(ADDRESS(3+$AM521,20,,,"var"))&lt;&gt;"D50",INDIRECT(ADDRESS(3+$AM521,20,,,"var")),NULL)</f>
        <v>44.5</v>
      </c>
      <c r="BG521" s="64" cm="1">
        <f t="array" aca="1" ref="BG521" ca="1">IF(INDIRECT(ADDRESS(3+$AM521,21,,,"var"))&lt;&gt;"D90",INDIRECT(ADDRESS(3+$AM521,21,,,"var")),NULL)</f>
        <v>72.2</v>
      </c>
      <c r="BH521" s="64" cm="1">
        <f t="array" aca="1" ref="BH521" ca="1">IF(INDIRECT(ADDRESS(3+$AM521,22,,,"var"))&lt;&gt;"Carney Funnel (s/50g)",INDIRECT(ADDRESS(3+$AM521,22,,,"var")),NULL)</f>
        <v>16</v>
      </c>
      <c r="BI521" s="64" cm="1">
        <f t="array" aca="1" ref="BI521" ca="1">IF(INDIRECT(ADDRESS(3+$AM521,23,,,"var"))&lt;&gt;"Schuttdichte",INDIRECT(ADDRESS(3+$AM521,23,,,"var")),NULL)</f>
        <v>1.24</v>
      </c>
      <c r="BJ521" s="64" cm="1">
        <f t="array" aca="1" ref="BJ521" ca="1">IF(INDIRECT(ADDRESS(3+$AM521,24,,,"var"))&lt;&gt;"Klopfdichte",INDIRECT(ADDRESS(3+$AM521,24,,,"var")),NULL)</f>
        <v>1.61</v>
      </c>
      <c r="BK521" s="81" t="s">
        <v>108</v>
      </c>
      <c r="BM521" s="65"/>
      <c r="BO521"/>
    </row>
    <row r="522" spans="1:67">
      <c r="A522" s="81">
        <v>3</v>
      </c>
      <c r="B522" s="81">
        <v>10</v>
      </c>
      <c r="C522" s="81" t="str">
        <f>var!Z$2</f>
        <v>EOS M 290</v>
      </c>
      <c r="D522" s="81" t="str">
        <f>var!AG$2</f>
        <v>EOS parameter dev.</v>
      </c>
      <c r="E522" s="81">
        <v>370</v>
      </c>
      <c r="F522" s="81">
        <v>1475</v>
      </c>
      <c r="G522" s="81">
        <v>60</v>
      </c>
      <c r="H522" s="81">
        <v>0.14000000000000001</v>
      </c>
      <c r="I522" s="62">
        <v>100</v>
      </c>
      <c r="J522" s="81" t="str">
        <f>var!AD$2</f>
        <v>Density cube</v>
      </c>
      <c r="K522" s="81" t="str">
        <f>var!AE$2</f>
        <v>Pyramide</v>
      </c>
      <c r="L522" s="81"/>
      <c r="M522" s="81" t="str">
        <f>var!AF$2</f>
        <v>Stripes</v>
      </c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  <c r="AA522" s="81"/>
      <c r="AB522" s="81"/>
      <c r="AC522" s="81"/>
      <c r="AD522" s="81"/>
      <c r="AE522" s="81"/>
      <c r="AF522" s="81"/>
      <c r="AG522" s="81"/>
      <c r="AH522" s="81">
        <f t="shared" si="18"/>
        <v>44.604000000000006</v>
      </c>
      <c r="AI522" s="81">
        <f t="shared" si="19"/>
        <v>29.862792574656979</v>
      </c>
      <c r="AJ522" s="81"/>
      <c r="AK522" s="81">
        <v>99.251000000000005</v>
      </c>
      <c r="AL522" s="28" t="str" cm="1">
        <f t="array" aca="1" ref="AL522" ca="1">IF(INDIRECT(ADDRESS(3+AM522,2,,,"var"))&lt;&gt;"Name of powder",INDIRECT(ADDRESS(3+AM522,2,,,"var")),NULL)</f>
        <v>AlMgty90</v>
      </c>
      <c r="AM522" s="81">
        <v>12</v>
      </c>
      <c r="AN522" s="81">
        <v>0</v>
      </c>
      <c r="AO522" s="61" cm="1">
        <f t="array" aca="1" ref="AO522" ca="1">IF(INDIRECT(ADDRESS(3+$AM522,3,,,"var"))&lt;&gt;"&lt;=&gt;",INDIRECT(ADDRESS(3+$AM522,3,,,"var")),NULL)</f>
        <v>0</v>
      </c>
      <c r="AP522" s="61" cm="1">
        <f t="array" aca="1" ref="AP522" ca="1">IF(INDIRECT(ADDRESS(3+$AM522,4,,,"var"))&lt;&gt;"Si",INDIRECT(ADDRESS(3+$AM522,4,,,"var")),NULL)</f>
        <v>7.0000000000000007E-2</v>
      </c>
      <c r="AQ522" s="61" cm="1">
        <f t="array" aca="1" ref="AQ522" ca="1">IF(INDIRECT(ADDRESS(3+$AM522,5,,,"var"))&lt;&gt;"&lt;=&gt;",INDIRECT(ADDRESS(3+$AM522,5,,,"var")),NULL)</f>
        <v>0</v>
      </c>
      <c r="AR522" s="61" cm="1">
        <f t="array" aca="1" ref="AR522" ca="1">IF(INDIRECT(ADDRESS(3+$AM522,6,,,"var"))&lt;&gt;"Fe",INDIRECT(ADDRESS(3+$AM522,6,,,"var")),NULL)</f>
        <v>7.0000000000000007E-2</v>
      </c>
      <c r="AS522" s="61" t="str" cm="1">
        <f t="array" aca="1" ref="AS522" ca="1">IF(INDIRECT(ADDRESS(3+$AM522,7,,,"var"))&lt;&gt;"&lt;=&gt;",INDIRECT(ADDRESS(3+$AM522,7,,,"var")),NULL)</f>
        <v>&lt;</v>
      </c>
      <c r="AT522" s="61" cm="1">
        <f t="array" aca="1" ref="AT522" ca="1">IF(INDIRECT(ADDRESS(3+$AM522,8,,,"var"))&lt;&gt;"Cu",INDIRECT(ADDRESS(3+$AM522,8,,,"var")),NULL)</f>
        <v>0.01</v>
      </c>
      <c r="AU522" s="61" t="str" cm="1">
        <f t="array" aca="1" ref="AU522" ca="1">IF(INDIRECT(ADDRESS(3+$AM522,9,,,"var"))&lt;&gt;"&lt;=&gt;",INDIRECT(ADDRESS(3+$AM522,9,,,"var")),NULL)</f>
        <v>&lt;</v>
      </c>
      <c r="AV522" s="61" cm="1">
        <f t="array" aca="1" ref="AV522" ca="1">IF(INDIRECT(ADDRESS(3+$AM522,10,,,"var"))&lt;&gt;"Mn",INDIRECT(ADDRESS(3+$AM522,10,,,"var")),NULL)</f>
        <v>0.01</v>
      </c>
      <c r="AW522" s="61" cm="1">
        <f t="array" aca="1" ref="AW522" ca="1">IF(INDIRECT(ADDRESS(3+$AM522,11,,,"var"))&lt;&gt;"&lt;=&gt;",INDIRECT(ADDRESS(3+$AM522,11,,,"var")),NULL)</f>
        <v>0</v>
      </c>
      <c r="AX522" s="61" cm="1">
        <f t="array" aca="1" ref="AX522" ca="1">IF(INDIRECT(ADDRESS(3+$AM522,12,,,"var"))&lt;&gt;"Mg",INDIRECT(ADDRESS(3+$AM522,12,,,"var")),NULL)</f>
        <v>11.9</v>
      </c>
      <c r="AY522" s="61" cm="1">
        <f t="array" aca="1" ref="AY522" ca="1">IF(INDIRECT(ADDRESS(3+$AM522,13,,,"var"))&lt;&gt;"&lt;=&gt;",INDIRECT(ADDRESS(3+$AM522,13,,,"var")),NULL)</f>
        <v>0</v>
      </c>
      <c r="AZ522" s="61" cm="1">
        <f t="array" aca="1" ref="AZ522" ca="1">IF(INDIRECT(ADDRESS(3+$AM522,14,,,"var"))&lt;&gt;"Be",INDIRECT(ADDRESS(3+$AM522,14,,,"var")),NULL)</f>
        <v>1.4E-2</v>
      </c>
      <c r="BA522" s="61" t="str" cm="1">
        <f t="array" aca="1" ref="BA522" ca="1">IF(INDIRECT(ADDRESS(3+$AM522,15,,,"var"))&lt;&gt;"&lt;=&gt;",INDIRECT(ADDRESS(3+$AM522,15,,,"var")),NULL)</f>
        <v>&lt;</v>
      </c>
      <c r="BB522" s="61" cm="1">
        <f t="array" aca="1" ref="BB522" ca="1">IF(INDIRECT(ADDRESS(3+$AM522,16,,,"var"))&lt;&gt;"Zn",INDIRECT(ADDRESS(3+$AM522,16,,,"var")),NULL)</f>
        <v>0.01</v>
      </c>
      <c r="BC522" s="61" cm="1">
        <f t="array" aca="1" ref="BC522" ca="1">IF(INDIRECT(ADDRESS(3+$AM522,17,,,"var"))&lt;&gt;"&lt;=&gt;",INDIRECT(ADDRESS(3+$AM522,17,,,"var")),NULL)</f>
        <v>0</v>
      </c>
      <c r="BD522" s="61" cm="1">
        <f t="array" aca="1" ref="BD522" ca="1">IF(INDIRECT(ADDRESS(3+$AM522,18,,,"var"))&lt;&gt;"Ti",INDIRECT(ADDRESS(3+$AM522,18,,,"var")),NULL)</f>
        <v>0.08</v>
      </c>
      <c r="BE522" s="64" cm="1">
        <f t="array" aca="1" ref="BE522" ca="1">IF(INDIRECT(ADDRESS(3+$AM522,19,,,"var"))&lt;&gt;"D10",INDIRECT(ADDRESS(3+$AM522,19,,,"var")),NULL)</f>
        <v>27.4</v>
      </c>
      <c r="BF522" s="64" cm="1">
        <f t="array" aca="1" ref="BF522" ca="1">IF(INDIRECT(ADDRESS(3+$AM522,20,,,"var"))&lt;&gt;"D50",INDIRECT(ADDRESS(3+$AM522,20,,,"var")),NULL)</f>
        <v>44.5</v>
      </c>
      <c r="BG522" s="64" cm="1">
        <f t="array" aca="1" ref="BG522" ca="1">IF(INDIRECT(ADDRESS(3+$AM522,21,,,"var"))&lt;&gt;"D90",INDIRECT(ADDRESS(3+$AM522,21,,,"var")),NULL)</f>
        <v>72.2</v>
      </c>
      <c r="BH522" s="64" cm="1">
        <f t="array" aca="1" ref="BH522" ca="1">IF(INDIRECT(ADDRESS(3+$AM522,22,,,"var"))&lt;&gt;"Carney Funnel (s/50g)",INDIRECT(ADDRESS(3+$AM522,22,,,"var")),NULL)</f>
        <v>16</v>
      </c>
      <c r="BI522" s="64" cm="1">
        <f t="array" aca="1" ref="BI522" ca="1">IF(INDIRECT(ADDRESS(3+$AM522,23,,,"var"))&lt;&gt;"Schuttdichte",INDIRECT(ADDRESS(3+$AM522,23,,,"var")),NULL)</f>
        <v>1.24</v>
      </c>
      <c r="BJ522" s="64" cm="1">
        <f t="array" aca="1" ref="BJ522" ca="1">IF(INDIRECT(ADDRESS(3+$AM522,24,,,"var"))&lt;&gt;"Klopfdichte",INDIRECT(ADDRESS(3+$AM522,24,,,"var")),NULL)</f>
        <v>1.61</v>
      </c>
      <c r="BK522" s="81" t="s">
        <v>108</v>
      </c>
      <c r="BM522" s="65"/>
      <c r="BO522"/>
    </row>
    <row r="523" spans="1:67">
      <c r="A523" s="81">
        <v>3</v>
      </c>
      <c r="B523" s="81">
        <v>11</v>
      </c>
      <c r="C523" s="81" t="str">
        <f>var!Z$2</f>
        <v>EOS M 290</v>
      </c>
      <c r="D523" s="81" t="str">
        <f>var!AG$2</f>
        <v>EOS parameter dev.</v>
      </c>
      <c r="E523" s="81">
        <v>370</v>
      </c>
      <c r="F523" s="81">
        <v>825</v>
      </c>
      <c r="G523" s="81">
        <v>60</v>
      </c>
      <c r="H523" s="81">
        <v>0.12</v>
      </c>
      <c r="I523" s="62">
        <v>100</v>
      </c>
      <c r="J523" s="81" t="str">
        <f>var!AD$2</f>
        <v>Density cube</v>
      </c>
      <c r="K523" s="28" t="str">
        <f>var!AE$2</f>
        <v>Pyramide</v>
      </c>
      <c r="L523" s="81"/>
      <c r="M523" s="28" t="str">
        <f>var!AF$2</f>
        <v>Stripes</v>
      </c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  <c r="AA523" s="81"/>
      <c r="AB523" s="81"/>
      <c r="AC523" s="81"/>
      <c r="AD523" s="81"/>
      <c r="AE523" s="81"/>
      <c r="AF523" s="81"/>
      <c r="AG523" s="81"/>
      <c r="AH523" s="23">
        <f t="shared" si="18"/>
        <v>21.384</v>
      </c>
      <c r="AI523" s="23">
        <f t="shared" si="19"/>
        <v>62.289562289562298</v>
      </c>
      <c r="AJ523" s="81"/>
      <c r="AK523" s="81">
        <v>98.284000000000006</v>
      </c>
      <c r="AL523" s="28" t="str" cm="1">
        <f t="array" aca="1" ref="AL523" ca="1">IF(INDIRECT(ADDRESS(3+AM523,2,,,"var"))&lt;&gt;"Name of powder",INDIRECT(ADDRESS(3+AM523,2,,,"var")),NULL)</f>
        <v>AlMgty90</v>
      </c>
      <c r="AM523" s="81">
        <v>12</v>
      </c>
      <c r="AN523" s="81">
        <v>0</v>
      </c>
      <c r="AO523" s="61" cm="1">
        <f t="array" aca="1" ref="AO523" ca="1">IF(INDIRECT(ADDRESS(3+$AM523,3,,,"var"))&lt;&gt;"&lt;=&gt;",INDIRECT(ADDRESS(3+$AM523,3,,,"var")),NULL)</f>
        <v>0</v>
      </c>
      <c r="AP523" s="61" cm="1">
        <f t="array" aca="1" ref="AP523" ca="1">IF(INDIRECT(ADDRESS(3+$AM523,4,,,"var"))&lt;&gt;"Si",INDIRECT(ADDRESS(3+$AM523,4,,,"var")),NULL)</f>
        <v>7.0000000000000007E-2</v>
      </c>
      <c r="AQ523" s="61" cm="1">
        <f t="array" aca="1" ref="AQ523" ca="1">IF(INDIRECT(ADDRESS(3+$AM523,5,,,"var"))&lt;&gt;"&lt;=&gt;",INDIRECT(ADDRESS(3+$AM523,5,,,"var")),NULL)</f>
        <v>0</v>
      </c>
      <c r="AR523" s="61" cm="1">
        <f t="array" aca="1" ref="AR523" ca="1">IF(INDIRECT(ADDRESS(3+$AM523,6,,,"var"))&lt;&gt;"Fe",INDIRECT(ADDRESS(3+$AM523,6,,,"var")),NULL)</f>
        <v>7.0000000000000007E-2</v>
      </c>
      <c r="AS523" s="61" t="str" cm="1">
        <f t="array" aca="1" ref="AS523" ca="1">IF(INDIRECT(ADDRESS(3+$AM523,7,,,"var"))&lt;&gt;"&lt;=&gt;",INDIRECT(ADDRESS(3+$AM523,7,,,"var")),NULL)</f>
        <v>&lt;</v>
      </c>
      <c r="AT523" s="61" cm="1">
        <f t="array" aca="1" ref="AT523" ca="1">IF(INDIRECT(ADDRESS(3+$AM523,8,,,"var"))&lt;&gt;"Cu",INDIRECT(ADDRESS(3+$AM523,8,,,"var")),NULL)</f>
        <v>0.01</v>
      </c>
      <c r="AU523" s="61" t="str" cm="1">
        <f t="array" aca="1" ref="AU523" ca="1">IF(INDIRECT(ADDRESS(3+$AM523,9,,,"var"))&lt;&gt;"&lt;=&gt;",INDIRECT(ADDRESS(3+$AM523,9,,,"var")),NULL)</f>
        <v>&lt;</v>
      </c>
      <c r="AV523" s="61" cm="1">
        <f t="array" aca="1" ref="AV523" ca="1">IF(INDIRECT(ADDRESS(3+$AM523,10,,,"var"))&lt;&gt;"Mn",INDIRECT(ADDRESS(3+$AM523,10,,,"var")),NULL)</f>
        <v>0.01</v>
      </c>
      <c r="AW523" s="61" cm="1">
        <f t="array" aca="1" ref="AW523" ca="1">IF(INDIRECT(ADDRESS(3+$AM523,11,,,"var"))&lt;&gt;"&lt;=&gt;",INDIRECT(ADDRESS(3+$AM523,11,,,"var")),NULL)</f>
        <v>0</v>
      </c>
      <c r="AX523" s="61" cm="1">
        <f t="array" aca="1" ref="AX523" ca="1">IF(INDIRECT(ADDRESS(3+$AM523,12,,,"var"))&lt;&gt;"Mg",INDIRECT(ADDRESS(3+$AM523,12,,,"var")),NULL)</f>
        <v>11.9</v>
      </c>
      <c r="AY523" s="61" cm="1">
        <f t="array" aca="1" ref="AY523" ca="1">IF(INDIRECT(ADDRESS(3+$AM523,13,,,"var"))&lt;&gt;"&lt;=&gt;",INDIRECT(ADDRESS(3+$AM523,13,,,"var")),NULL)</f>
        <v>0</v>
      </c>
      <c r="AZ523" s="61" cm="1">
        <f t="array" aca="1" ref="AZ523" ca="1">IF(INDIRECT(ADDRESS(3+$AM523,14,,,"var"))&lt;&gt;"Be",INDIRECT(ADDRESS(3+$AM523,14,,,"var")),NULL)</f>
        <v>1.4E-2</v>
      </c>
      <c r="BA523" s="61" t="str" cm="1">
        <f t="array" aca="1" ref="BA523" ca="1">IF(INDIRECT(ADDRESS(3+$AM523,15,,,"var"))&lt;&gt;"&lt;=&gt;",INDIRECT(ADDRESS(3+$AM523,15,,,"var")),NULL)</f>
        <v>&lt;</v>
      </c>
      <c r="BB523" s="61" cm="1">
        <f t="array" aca="1" ref="BB523" ca="1">IF(INDIRECT(ADDRESS(3+$AM523,16,,,"var"))&lt;&gt;"Zn",INDIRECT(ADDRESS(3+$AM523,16,,,"var")),NULL)</f>
        <v>0.01</v>
      </c>
      <c r="BC523" s="61" cm="1">
        <f t="array" aca="1" ref="BC523" ca="1">IF(INDIRECT(ADDRESS(3+$AM523,17,,,"var"))&lt;&gt;"&lt;=&gt;",INDIRECT(ADDRESS(3+$AM523,17,,,"var")),NULL)</f>
        <v>0</v>
      </c>
      <c r="BD523" s="61" cm="1">
        <f t="array" aca="1" ref="BD523" ca="1">IF(INDIRECT(ADDRESS(3+$AM523,18,,,"var"))&lt;&gt;"Ti",INDIRECT(ADDRESS(3+$AM523,18,,,"var")),NULL)</f>
        <v>0.08</v>
      </c>
      <c r="BE523" s="64" cm="1">
        <f t="array" aca="1" ref="BE523" ca="1">IF(INDIRECT(ADDRESS(3+$AM523,19,,,"var"))&lt;&gt;"D10",INDIRECT(ADDRESS(3+$AM523,19,,,"var")),NULL)</f>
        <v>27.4</v>
      </c>
      <c r="BF523" s="64" cm="1">
        <f t="array" aca="1" ref="BF523" ca="1">IF(INDIRECT(ADDRESS(3+$AM523,20,,,"var"))&lt;&gt;"D50",INDIRECT(ADDRESS(3+$AM523,20,,,"var")),NULL)</f>
        <v>44.5</v>
      </c>
      <c r="BG523" s="64" cm="1">
        <f t="array" aca="1" ref="BG523" ca="1">IF(INDIRECT(ADDRESS(3+$AM523,21,,,"var"))&lt;&gt;"D90",INDIRECT(ADDRESS(3+$AM523,21,,,"var")),NULL)</f>
        <v>72.2</v>
      </c>
      <c r="BH523" s="64" cm="1">
        <f t="array" aca="1" ref="BH523" ca="1">IF(INDIRECT(ADDRESS(3+$AM523,22,,,"var"))&lt;&gt;"Carney Funnel (s/50g)",INDIRECT(ADDRESS(3+$AM523,22,,,"var")),NULL)</f>
        <v>16</v>
      </c>
      <c r="BI523" s="64" cm="1">
        <f t="array" aca="1" ref="BI523" ca="1">IF(INDIRECT(ADDRESS(3+$AM523,23,,,"var"))&lt;&gt;"Schuttdichte",INDIRECT(ADDRESS(3+$AM523,23,,,"var")),NULL)</f>
        <v>1.24</v>
      </c>
      <c r="BJ523" s="64" cm="1">
        <f t="array" aca="1" ref="BJ523" ca="1">IF(INDIRECT(ADDRESS(3+$AM523,24,,,"var"))&lt;&gt;"Klopfdichte",INDIRECT(ADDRESS(3+$AM523,24,,,"var")),NULL)</f>
        <v>1.61</v>
      </c>
      <c r="BK523" s="81" t="s">
        <v>108</v>
      </c>
      <c r="BM523" s="81"/>
      <c r="BO523"/>
    </row>
    <row r="524" spans="1:67">
      <c r="A524" s="81">
        <v>3</v>
      </c>
      <c r="B524" s="81">
        <v>12</v>
      </c>
      <c r="C524" s="81" t="str">
        <f>var!Z$2</f>
        <v>EOS M 290</v>
      </c>
      <c r="D524" s="81" t="str">
        <f>var!AG$2</f>
        <v>EOS parameter dev.</v>
      </c>
      <c r="E524" s="81">
        <v>370</v>
      </c>
      <c r="F524" s="81">
        <v>1050</v>
      </c>
      <c r="G524" s="81">
        <v>60</v>
      </c>
      <c r="H524" s="81">
        <v>0.12</v>
      </c>
      <c r="I524" s="62">
        <v>100</v>
      </c>
      <c r="J524" s="81" t="str">
        <f>var!AD$2</f>
        <v>Density cube</v>
      </c>
      <c r="K524" s="28" t="str">
        <f>var!AE$2</f>
        <v>Pyramide</v>
      </c>
      <c r="L524" s="81"/>
      <c r="M524" s="28" t="str">
        <f>var!AF$2</f>
        <v>Stripes</v>
      </c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  <c r="AA524" s="81"/>
      <c r="AB524" s="81"/>
      <c r="AC524" s="81"/>
      <c r="AD524" s="81"/>
      <c r="AE524" s="81"/>
      <c r="AF524" s="81"/>
      <c r="AG524" s="81"/>
      <c r="AH524" s="23">
        <f t="shared" si="18"/>
        <v>27.215999999999998</v>
      </c>
      <c r="AI524" s="23">
        <f t="shared" si="19"/>
        <v>48.941798941798943</v>
      </c>
      <c r="AJ524" s="81"/>
      <c r="AK524" s="81">
        <v>99.498999999999995</v>
      </c>
      <c r="AL524" s="28" t="str" cm="1">
        <f t="array" aca="1" ref="AL524" ca="1">IF(INDIRECT(ADDRESS(3+AM524,2,,,"var"))&lt;&gt;"Name of powder",INDIRECT(ADDRESS(3+AM524,2,,,"var")),NULL)</f>
        <v>AlMgty90</v>
      </c>
      <c r="AM524" s="81">
        <v>12</v>
      </c>
      <c r="AN524" s="81">
        <v>0</v>
      </c>
      <c r="AO524" s="61" cm="1">
        <f t="array" aca="1" ref="AO524" ca="1">IF(INDIRECT(ADDRESS(3+$AM524,3,,,"var"))&lt;&gt;"&lt;=&gt;",INDIRECT(ADDRESS(3+$AM524,3,,,"var")),NULL)</f>
        <v>0</v>
      </c>
      <c r="AP524" s="61" cm="1">
        <f t="array" aca="1" ref="AP524" ca="1">IF(INDIRECT(ADDRESS(3+$AM524,4,,,"var"))&lt;&gt;"Si",INDIRECT(ADDRESS(3+$AM524,4,,,"var")),NULL)</f>
        <v>7.0000000000000007E-2</v>
      </c>
      <c r="AQ524" s="61" cm="1">
        <f t="array" aca="1" ref="AQ524" ca="1">IF(INDIRECT(ADDRESS(3+$AM524,5,,,"var"))&lt;&gt;"&lt;=&gt;",INDIRECT(ADDRESS(3+$AM524,5,,,"var")),NULL)</f>
        <v>0</v>
      </c>
      <c r="AR524" s="61" cm="1">
        <f t="array" aca="1" ref="AR524" ca="1">IF(INDIRECT(ADDRESS(3+$AM524,6,,,"var"))&lt;&gt;"Fe",INDIRECT(ADDRESS(3+$AM524,6,,,"var")),NULL)</f>
        <v>7.0000000000000007E-2</v>
      </c>
      <c r="AS524" s="61" t="str" cm="1">
        <f t="array" aca="1" ref="AS524" ca="1">IF(INDIRECT(ADDRESS(3+$AM524,7,,,"var"))&lt;&gt;"&lt;=&gt;",INDIRECT(ADDRESS(3+$AM524,7,,,"var")),NULL)</f>
        <v>&lt;</v>
      </c>
      <c r="AT524" s="61" cm="1">
        <f t="array" aca="1" ref="AT524" ca="1">IF(INDIRECT(ADDRESS(3+$AM524,8,,,"var"))&lt;&gt;"Cu",INDIRECT(ADDRESS(3+$AM524,8,,,"var")),NULL)</f>
        <v>0.01</v>
      </c>
      <c r="AU524" s="61" t="str" cm="1">
        <f t="array" aca="1" ref="AU524" ca="1">IF(INDIRECT(ADDRESS(3+$AM524,9,,,"var"))&lt;&gt;"&lt;=&gt;",INDIRECT(ADDRESS(3+$AM524,9,,,"var")),NULL)</f>
        <v>&lt;</v>
      </c>
      <c r="AV524" s="61" cm="1">
        <f t="array" aca="1" ref="AV524" ca="1">IF(INDIRECT(ADDRESS(3+$AM524,10,,,"var"))&lt;&gt;"Mn",INDIRECT(ADDRESS(3+$AM524,10,,,"var")),NULL)</f>
        <v>0.01</v>
      </c>
      <c r="AW524" s="61" cm="1">
        <f t="array" aca="1" ref="AW524" ca="1">IF(INDIRECT(ADDRESS(3+$AM524,11,,,"var"))&lt;&gt;"&lt;=&gt;",INDIRECT(ADDRESS(3+$AM524,11,,,"var")),NULL)</f>
        <v>0</v>
      </c>
      <c r="AX524" s="61" cm="1">
        <f t="array" aca="1" ref="AX524" ca="1">IF(INDIRECT(ADDRESS(3+$AM524,12,,,"var"))&lt;&gt;"Mg",INDIRECT(ADDRESS(3+$AM524,12,,,"var")),NULL)</f>
        <v>11.9</v>
      </c>
      <c r="AY524" s="61" cm="1">
        <f t="array" aca="1" ref="AY524" ca="1">IF(INDIRECT(ADDRESS(3+$AM524,13,,,"var"))&lt;&gt;"&lt;=&gt;",INDIRECT(ADDRESS(3+$AM524,13,,,"var")),NULL)</f>
        <v>0</v>
      </c>
      <c r="AZ524" s="61" cm="1">
        <f t="array" aca="1" ref="AZ524" ca="1">IF(INDIRECT(ADDRESS(3+$AM524,14,,,"var"))&lt;&gt;"Be",INDIRECT(ADDRESS(3+$AM524,14,,,"var")),NULL)</f>
        <v>1.4E-2</v>
      </c>
      <c r="BA524" s="61" t="str" cm="1">
        <f t="array" aca="1" ref="BA524" ca="1">IF(INDIRECT(ADDRESS(3+$AM524,15,,,"var"))&lt;&gt;"&lt;=&gt;",INDIRECT(ADDRESS(3+$AM524,15,,,"var")),NULL)</f>
        <v>&lt;</v>
      </c>
      <c r="BB524" s="61" cm="1">
        <f t="array" aca="1" ref="BB524" ca="1">IF(INDIRECT(ADDRESS(3+$AM524,16,,,"var"))&lt;&gt;"Zn",INDIRECT(ADDRESS(3+$AM524,16,,,"var")),NULL)</f>
        <v>0.01</v>
      </c>
      <c r="BC524" s="61" cm="1">
        <f t="array" aca="1" ref="BC524" ca="1">IF(INDIRECT(ADDRESS(3+$AM524,17,,,"var"))&lt;&gt;"&lt;=&gt;",INDIRECT(ADDRESS(3+$AM524,17,,,"var")),NULL)</f>
        <v>0</v>
      </c>
      <c r="BD524" s="61" cm="1">
        <f t="array" aca="1" ref="BD524" ca="1">IF(INDIRECT(ADDRESS(3+$AM524,18,,,"var"))&lt;&gt;"Ti",INDIRECT(ADDRESS(3+$AM524,18,,,"var")),NULL)</f>
        <v>0.08</v>
      </c>
      <c r="BE524" s="64" cm="1">
        <f t="array" aca="1" ref="BE524" ca="1">IF(INDIRECT(ADDRESS(3+$AM524,19,,,"var"))&lt;&gt;"D10",INDIRECT(ADDRESS(3+$AM524,19,,,"var")),NULL)</f>
        <v>27.4</v>
      </c>
      <c r="BF524" s="64" cm="1">
        <f t="array" aca="1" ref="BF524" ca="1">IF(INDIRECT(ADDRESS(3+$AM524,20,,,"var"))&lt;&gt;"D50",INDIRECT(ADDRESS(3+$AM524,20,,,"var")),NULL)</f>
        <v>44.5</v>
      </c>
      <c r="BG524" s="64" cm="1">
        <f t="array" aca="1" ref="BG524" ca="1">IF(INDIRECT(ADDRESS(3+$AM524,21,,,"var"))&lt;&gt;"D90",INDIRECT(ADDRESS(3+$AM524,21,,,"var")),NULL)</f>
        <v>72.2</v>
      </c>
      <c r="BH524" s="64" cm="1">
        <f t="array" aca="1" ref="BH524" ca="1">IF(INDIRECT(ADDRESS(3+$AM524,22,,,"var"))&lt;&gt;"Carney Funnel (s/50g)",INDIRECT(ADDRESS(3+$AM524,22,,,"var")),NULL)</f>
        <v>16</v>
      </c>
      <c r="BI524" s="64" cm="1">
        <f t="array" aca="1" ref="BI524" ca="1">IF(INDIRECT(ADDRESS(3+$AM524,23,,,"var"))&lt;&gt;"Schuttdichte",INDIRECT(ADDRESS(3+$AM524,23,,,"var")),NULL)</f>
        <v>1.24</v>
      </c>
      <c r="BJ524" s="64" cm="1">
        <f t="array" aca="1" ref="BJ524" ca="1">IF(INDIRECT(ADDRESS(3+$AM524,24,,,"var"))&lt;&gt;"Klopfdichte",INDIRECT(ADDRESS(3+$AM524,24,,,"var")),NULL)</f>
        <v>1.61</v>
      </c>
      <c r="BK524" s="81" t="s">
        <v>108</v>
      </c>
      <c r="BM524" s="81"/>
      <c r="BO524"/>
    </row>
    <row r="525" spans="1:67">
      <c r="A525" s="81">
        <v>3</v>
      </c>
      <c r="B525" s="81">
        <v>13</v>
      </c>
      <c r="C525" s="28" t="str">
        <f>var!Z$2</f>
        <v>EOS M 290</v>
      </c>
      <c r="D525" s="66" t="str">
        <f>var!AG$2</f>
        <v>EOS parameter dev.</v>
      </c>
      <c r="E525" s="81">
        <v>370</v>
      </c>
      <c r="F525" s="81">
        <v>1275</v>
      </c>
      <c r="G525" s="81">
        <v>60</v>
      </c>
      <c r="H525" s="81">
        <v>0.12</v>
      </c>
      <c r="I525" s="62">
        <v>100</v>
      </c>
      <c r="J525" s="81" t="str">
        <f>var!AD$2</f>
        <v>Density cube</v>
      </c>
      <c r="K525" s="28" t="str">
        <f>var!AE$2</f>
        <v>Pyramide</v>
      </c>
      <c r="L525" s="81"/>
      <c r="M525" s="28" t="str">
        <f>var!AF$2</f>
        <v>Stripes</v>
      </c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  <c r="AA525" s="81"/>
      <c r="AB525" s="81"/>
      <c r="AC525" s="81"/>
      <c r="AD525" s="81"/>
      <c r="AE525" s="81"/>
      <c r="AF525" s="81"/>
      <c r="AG525" s="81"/>
      <c r="AH525" s="23">
        <f t="shared" si="18"/>
        <v>33.048000000000002</v>
      </c>
      <c r="AI525" s="23">
        <f t="shared" si="19"/>
        <v>40.305010893246191</v>
      </c>
      <c r="AJ525" s="81"/>
      <c r="AK525" s="81">
        <v>99.534000000000006</v>
      </c>
      <c r="AL525" s="28" t="str" cm="1">
        <f t="array" aca="1" ref="AL525" ca="1">IF(INDIRECT(ADDRESS(3+AM525,2,,,"var"))&lt;&gt;"Name of powder",INDIRECT(ADDRESS(3+AM525,2,,,"var")),NULL)</f>
        <v>AlMgty90</v>
      </c>
      <c r="AM525" s="81">
        <v>12</v>
      </c>
      <c r="AN525" s="81">
        <v>0</v>
      </c>
      <c r="AO525" s="61" cm="1">
        <f t="array" aca="1" ref="AO525" ca="1">IF(INDIRECT(ADDRESS(3+$AM525,3,,,"var"))&lt;&gt;"&lt;=&gt;",INDIRECT(ADDRESS(3+$AM525,3,,,"var")),NULL)</f>
        <v>0</v>
      </c>
      <c r="AP525" s="61" cm="1">
        <f t="array" aca="1" ref="AP525" ca="1">IF(INDIRECT(ADDRESS(3+$AM525,4,,,"var"))&lt;&gt;"Si",INDIRECT(ADDRESS(3+$AM525,4,,,"var")),NULL)</f>
        <v>7.0000000000000007E-2</v>
      </c>
      <c r="AQ525" s="61" cm="1">
        <f t="array" aca="1" ref="AQ525" ca="1">IF(INDIRECT(ADDRESS(3+$AM525,5,,,"var"))&lt;&gt;"&lt;=&gt;",INDIRECT(ADDRESS(3+$AM525,5,,,"var")),NULL)</f>
        <v>0</v>
      </c>
      <c r="AR525" s="61" cm="1">
        <f t="array" aca="1" ref="AR525" ca="1">IF(INDIRECT(ADDRESS(3+$AM525,6,,,"var"))&lt;&gt;"Fe",INDIRECT(ADDRESS(3+$AM525,6,,,"var")),NULL)</f>
        <v>7.0000000000000007E-2</v>
      </c>
      <c r="AS525" s="61" t="str" cm="1">
        <f t="array" aca="1" ref="AS525" ca="1">IF(INDIRECT(ADDRESS(3+$AM525,7,,,"var"))&lt;&gt;"&lt;=&gt;",INDIRECT(ADDRESS(3+$AM525,7,,,"var")),NULL)</f>
        <v>&lt;</v>
      </c>
      <c r="AT525" s="61" cm="1">
        <f t="array" aca="1" ref="AT525" ca="1">IF(INDIRECT(ADDRESS(3+$AM525,8,,,"var"))&lt;&gt;"Cu",INDIRECT(ADDRESS(3+$AM525,8,,,"var")),NULL)</f>
        <v>0.01</v>
      </c>
      <c r="AU525" s="61" t="str" cm="1">
        <f t="array" aca="1" ref="AU525" ca="1">IF(INDIRECT(ADDRESS(3+$AM525,9,,,"var"))&lt;&gt;"&lt;=&gt;",INDIRECT(ADDRESS(3+$AM525,9,,,"var")),NULL)</f>
        <v>&lt;</v>
      </c>
      <c r="AV525" s="61" cm="1">
        <f t="array" aca="1" ref="AV525" ca="1">IF(INDIRECT(ADDRESS(3+$AM525,10,,,"var"))&lt;&gt;"Mn",INDIRECT(ADDRESS(3+$AM525,10,,,"var")),NULL)</f>
        <v>0.01</v>
      </c>
      <c r="AW525" s="61" cm="1">
        <f t="array" aca="1" ref="AW525" ca="1">IF(INDIRECT(ADDRESS(3+$AM525,11,,,"var"))&lt;&gt;"&lt;=&gt;",INDIRECT(ADDRESS(3+$AM525,11,,,"var")),NULL)</f>
        <v>0</v>
      </c>
      <c r="AX525" s="61" cm="1">
        <f t="array" aca="1" ref="AX525" ca="1">IF(INDIRECT(ADDRESS(3+$AM525,12,,,"var"))&lt;&gt;"Mg",INDIRECT(ADDRESS(3+$AM525,12,,,"var")),NULL)</f>
        <v>11.9</v>
      </c>
      <c r="AY525" s="61" cm="1">
        <f t="array" aca="1" ref="AY525" ca="1">IF(INDIRECT(ADDRESS(3+$AM525,13,,,"var"))&lt;&gt;"&lt;=&gt;",INDIRECT(ADDRESS(3+$AM525,13,,,"var")),NULL)</f>
        <v>0</v>
      </c>
      <c r="AZ525" s="61" cm="1">
        <f t="array" aca="1" ref="AZ525" ca="1">IF(INDIRECT(ADDRESS(3+$AM525,14,,,"var"))&lt;&gt;"Be",INDIRECT(ADDRESS(3+$AM525,14,,,"var")),NULL)</f>
        <v>1.4E-2</v>
      </c>
      <c r="BA525" s="61" t="str" cm="1">
        <f t="array" aca="1" ref="BA525" ca="1">IF(INDIRECT(ADDRESS(3+$AM525,15,,,"var"))&lt;&gt;"&lt;=&gt;",INDIRECT(ADDRESS(3+$AM525,15,,,"var")),NULL)</f>
        <v>&lt;</v>
      </c>
      <c r="BB525" s="61" cm="1">
        <f t="array" aca="1" ref="BB525" ca="1">IF(INDIRECT(ADDRESS(3+$AM525,16,,,"var"))&lt;&gt;"Zn",INDIRECT(ADDRESS(3+$AM525,16,,,"var")),NULL)</f>
        <v>0.01</v>
      </c>
      <c r="BC525" s="61" cm="1">
        <f t="array" aca="1" ref="BC525" ca="1">IF(INDIRECT(ADDRESS(3+$AM525,17,,,"var"))&lt;&gt;"&lt;=&gt;",INDIRECT(ADDRESS(3+$AM525,17,,,"var")),NULL)</f>
        <v>0</v>
      </c>
      <c r="BD525" s="61" cm="1">
        <f t="array" aca="1" ref="BD525" ca="1">IF(INDIRECT(ADDRESS(3+$AM525,18,,,"var"))&lt;&gt;"Ti",INDIRECT(ADDRESS(3+$AM525,18,,,"var")),NULL)</f>
        <v>0.08</v>
      </c>
      <c r="BE525" s="64" cm="1">
        <f t="array" aca="1" ref="BE525" ca="1">IF(INDIRECT(ADDRESS(3+$AM525,19,,,"var"))&lt;&gt;"D10",INDIRECT(ADDRESS(3+$AM525,19,,,"var")),NULL)</f>
        <v>27.4</v>
      </c>
      <c r="BF525" s="64" cm="1">
        <f t="array" aca="1" ref="BF525" ca="1">IF(INDIRECT(ADDRESS(3+$AM525,20,,,"var"))&lt;&gt;"D50",INDIRECT(ADDRESS(3+$AM525,20,,,"var")),NULL)</f>
        <v>44.5</v>
      </c>
      <c r="BG525" s="64" cm="1">
        <f t="array" aca="1" ref="BG525" ca="1">IF(INDIRECT(ADDRESS(3+$AM525,21,,,"var"))&lt;&gt;"D90",INDIRECT(ADDRESS(3+$AM525,21,,,"var")),NULL)</f>
        <v>72.2</v>
      </c>
      <c r="BH525" s="64" cm="1">
        <f t="array" aca="1" ref="BH525" ca="1">IF(INDIRECT(ADDRESS(3+$AM525,22,,,"var"))&lt;&gt;"Carney Funnel (s/50g)",INDIRECT(ADDRESS(3+$AM525,22,,,"var")),NULL)</f>
        <v>16</v>
      </c>
      <c r="BI525" s="64" cm="1">
        <f t="array" aca="1" ref="BI525" ca="1">IF(INDIRECT(ADDRESS(3+$AM525,23,,,"var"))&lt;&gt;"Schuttdichte",INDIRECT(ADDRESS(3+$AM525,23,,,"var")),NULL)</f>
        <v>1.24</v>
      </c>
      <c r="BJ525" s="64" cm="1">
        <f t="array" aca="1" ref="BJ525" ca="1">IF(INDIRECT(ADDRESS(3+$AM525,24,,,"var"))&lt;&gt;"Klopfdichte",INDIRECT(ADDRESS(3+$AM525,24,,,"var")),NULL)</f>
        <v>1.61</v>
      </c>
      <c r="BK525" s="81" t="s">
        <v>108</v>
      </c>
      <c r="BM525" s="81"/>
      <c r="BO525"/>
    </row>
    <row r="526" spans="1:67">
      <c r="A526" s="81">
        <v>3</v>
      </c>
      <c r="B526" s="81">
        <v>14</v>
      </c>
      <c r="C526" s="81" t="str">
        <f>var!Z$2</f>
        <v>EOS M 290</v>
      </c>
      <c r="D526" s="81" t="str">
        <f>var!AG$2</f>
        <v>EOS parameter dev.</v>
      </c>
      <c r="E526" s="81">
        <v>370</v>
      </c>
      <c r="F526" s="81">
        <v>1500</v>
      </c>
      <c r="G526" s="81">
        <v>60</v>
      </c>
      <c r="H526" s="81">
        <v>0.12</v>
      </c>
      <c r="I526" s="62">
        <v>100</v>
      </c>
      <c r="J526" s="81" t="str">
        <f>var!AD$2</f>
        <v>Density cube</v>
      </c>
      <c r="K526" s="28" t="str">
        <f>var!AE$2</f>
        <v>Pyramide</v>
      </c>
      <c r="L526" s="81"/>
      <c r="M526" s="28" t="str">
        <f>var!AF$2</f>
        <v>Stripes</v>
      </c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  <c r="AA526" s="81"/>
      <c r="AB526" s="81"/>
      <c r="AC526" s="81"/>
      <c r="AD526" s="81"/>
      <c r="AE526" s="81"/>
      <c r="AF526" s="81"/>
      <c r="AG526" s="81"/>
      <c r="AH526" s="23">
        <f t="shared" si="18"/>
        <v>38.879999999999995</v>
      </c>
      <c r="AI526" s="23">
        <f t="shared" si="19"/>
        <v>34.25925925925926</v>
      </c>
      <c r="AJ526" s="81"/>
      <c r="AK526" s="81">
        <v>99.382000000000005</v>
      </c>
      <c r="AL526" s="28" t="str" cm="1">
        <f t="array" aca="1" ref="AL526" ca="1">IF(INDIRECT(ADDRESS(3+AM526,2,,,"var"))&lt;&gt;"Name of powder",INDIRECT(ADDRESS(3+AM526,2,,,"var")),NULL)</f>
        <v>AlMgty90</v>
      </c>
      <c r="AM526" s="81">
        <v>12</v>
      </c>
      <c r="AN526" s="81">
        <v>0</v>
      </c>
      <c r="AO526" s="61" cm="1">
        <f t="array" aca="1" ref="AO526" ca="1">IF(INDIRECT(ADDRESS(3+$AM526,3,,,"var"))&lt;&gt;"&lt;=&gt;",INDIRECT(ADDRESS(3+$AM526,3,,,"var")),NULL)</f>
        <v>0</v>
      </c>
      <c r="AP526" s="61" cm="1">
        <f t="array" aca="1" ref="AP526" ca="1">IF(INDIRECT(ADDRESS(3+$AM526,4,,,"var"))&lt;&gt;"Si",INDIRECT(ADDRESS(3+$AM526,4,,,"var")),NULL)</f>
        <v>7.0000000000000007E-2</v>
      </c>
      <c r="AQ526" s="61" cm="1">
        <f t="array" aca="1" ref="AQ526" ca="1">IF(INDIRECT(ADDRESS(3+$AM526,5,,,"var"))&lt;&gt;"&lt;=&gt;",INDIRECT(ADDRESS(3+$AM526,5,,,"var")),NULL)</f>
        <v>0</v>
      </c>
      <c r="AR526" s="61" cm="1">
        <f t="array" aca="1" ref="AR526" ca="1">IF(INDIRECT(ADDRESS(3+$AM526,6,,,"var"))&lt;&gt;"Fe",INDIRECT(ADDRESS(3+$AM526,6,,,"var")),NULL)</f>
        <v>7.0000000000000007E-2</v>
      </c>
      <c r="AS526" s="61" t="str" cm="1">
        <f t="array" aca="1" ref="AS526" ca="1">IF(INDIRECT(ADDRESS(3+$AM526,7,,,"var"))&lt;&gt;"&lt;=&gt;",INDIRECT(ADDRESS(3+$AM526,7,,,"var")),NULL)</f>
        <v>&lt;</v>
      </c>
      <c r="AT526" s="61" cm="1">
        <f t="array" aca="1" ref="AT526" ca="1">IF(INDIRECT(ADDRESS(3+$AM526,8,,,"var"))&lt;&gt;"Cu",INDIRECT(ADDRESS(3+$AM526,8,,,"var")),NULL)</f>
        <v>0.01</v>
      </c>
      <c r="AU526" s="61" t="str" cm="1">
        <f t="array" aca="1" ref="AU526" ca="1">IF(INDIRECT(ADDRESS(3+$AM526,9,,,"var"))&lt;&gt;"&lt;=&gt;",INDIRECT(ADDRESS(3+$AM526,9,,,"var")),NULL)</f>
        <v>&lt;</v>
      </c>
      <c r="AV526" s="61" cm="1">
        <f t="array" aca="1" ref="AV526" ca="1">IF(INDIRECT(ADDRESS(3+$AM526,10,,,"var"))&lt;&gt;"Mn",INDIRECT(ADDRESS(3+$AM526,10,,,"var")),NULL)</f>
        <v>0.01</v>
      </c>
      <c r="AW526" s="61" cm="1">
        <f t="array" aca="1" ref="AW526" ca="1">IF(INDIRECT(ADDRESS(3+$AM526,11,,,"var"))&lt;&gt;"&lt;=&gt;",INDIRECT(ADDRESS(3+$AM526,11,,,"var")),NULL)</f>
        <v>0</v>
      </c>
      <c r="AX526" s="61" cm="1">
        <f t="array" aca="1" ref="AX526" ca="1">IF(INDIRECT(ADDRESS(3+$AM526,12,,,"var"))&lt;&gt;"Mg",INDIRECT(ADDRESS(3+$AM526,12,,,"var")),NULL)</f>
        <v>11.9</v>
      </c>
      <c r="AY526" s="61" cm="1">
        <f t="array" aca="1" ref="AY526" ca="1">IF(INDIRECT(ADDRESS(3+$AM526,13,,,"var"))&lt;&gt;"&lt;=&gt;",INDIRECT(ADDRESS(3+$AM526,13,,,"var")),NULL)</f>
        <v>0</v>
      </c>
      <c r="AZ526" s="61" cm="1">
        <f t="array" aca="1" ref="AZ526" ca="1">IF(INDIRECT(ADDRESS(3+$AM526,14,,,"var"))&lt;&gt;"Be",INDIRECT(ADDRESS(3+$AM526,14,,,"var")),NULL)</f>
        <v>1.4E-2</v>
      </c>
      <c r="BA526" s="61" t="str" cm="1">
        <f t="array" aca="1" ref="BA526" ca="1">IF(INDIRECT(ADDRESS(3+$AM526,15,,,"var"))&lt;&gt;"&lt;=&gt;",INDIRECT(ADDRESS(3+$AM526,15,,,"var")),NULL)</f>
        <v>&lt;</v>
      </c>
      <c r="BB526" s="61" cm="1">
        <f t="array" aca="1" ref="BB526" ca="1">IF(INDIRECT(ADDRESS(3+$AM526,16,,,"var"))&lt;&gt;"Zn",INDIRECT(ADDRESS(3+$AM526,16,,,"var")),NULL)</f>
        <v>0.01</v>
      </c>
      <c r="BC526" s="61" cm="1">
        <f t="array" aca="1" ref="BC526" ca="1">IF(INDIRECT(ADDRESS(3+$AM526,17,,,"var"))&lt;&gt;"&lt;=&gt;",INDIRECT(ADDRESS(3+$AM526,17,,,"var")),NULL)</f>
        <v>0</v>
      </c>
      <c r="BD526" s="61" cm="1">
        <f t="array" aca="1" ref="BD526" ca="1">IF(INDIRECT(ADDRESS(3+$AM526,18,,,"var"))&lt;&gt;"Ti",INDIRECT(ADDRESS(3+$AM526,18,,,"var")),NULL)</f>
        <v>0.08</v>
      </c>
      <c r="BE526" s="64" cm="1">
        <f t="array" aca="1" ref="BE526" ca="1">IF(INDIRECT(ADDRESS(3+$AM526,19,,,"var"))&lt;&gt;"D10",INDIRECT(ADDRESS(3+$AM526,19,,,"var")),NULL)</f>
        <v>27.4</v>
      </c>
      <c r="BF526" s="64" cm="1">
        <f t="array" aca="1" ref="BF526" ca="1">IF(INDIRECT(ADDRESS(3+$AM526,20,,,"var"))&lt;&gt;"D50",INDIRECT(ADDRESS(3+$AM526,20,,,"var")),NULL)</f>
        <v>44.5</v>
      </c>
      <c r="BG526" s="64" cm="1">
        <f t="array" aca="1" ref="BG526" ca="1">IF(INDIRECT(ADDRESS(3+$AM526,21,,,"var"))&lt;&gt;"D90",INDIRECT(ADDRESS(3+$AM526,21,,,"var")),NULL)</f>
        <v>72.2</v>
      </c>
      <c r="BH526" s="64" cm="1">
        <f t="array" aca="1" ref="BH526" ca="1">IF(INDIRECT(ADDRESS(3+$AM526,22,,,"var"))&lt;&gt;"Carney Funnel (s/50g)",INDIRECT(ADDRESS(3+$AM526,22,,,"var")),NULL)</f>
        <v>16</v>
      </c>
      <c r="BI526" s="64" cm="1">
        <f t="array" aca="1" ref="BI526" ca="1">IF(INDIRECT(ADDRESS(3+$AM526,23,,,"var"))&lt;&gt;"Schuttdichte",INDIRECT(ADDRESS(3+$AM526,23,,,"var")),NULL)</f>
        <v>1.24</v>
      </c>
      <c r="BJ526" s="64" cm="1">
        <f t="array" aca="1" ref="BJ526" ca="1">IF(INDIRECT(ADDRESS(3+$AM526,24,,,"var"))&lt;&gt;"Klopfdichte",INDIRECT(ADDRESS(3+$AM526,24,,,"var")),NULL)</f>
        <v>1.61</v>
      </c>
      <c r="BK526" s="81" t="s">
        <v>108</v>
      </c>
      <c r="BM526" s="65"/>
      <c r="BO526"/>
    </row>
    <row r="527" spans="1:67">
      <c r="A527" s="81">
        <v>3</v>
      </c>
      <c r="B527" s="81">
        <v>15</v>
      </c>
      <c r="C527" s="81" t="str">
        <f>var!Z$2</f>
        <v>EOS M 290</v>
      </c>
      <c r="D527" s="81" t="str">
        <f>var!AG$2</f>
        <v>EOS parameter dev.</v>
      </c>
      <c r="E527" s="81">
        <v>370</v>
      </c>
      <c r="F527" s="81">
        <v>1725</v>
      </c>
      <c r="G527" s="81">
        <v>60</v>
      </c>
      <c r="H527" s="81">
        <v>0.12</v>
      </c>
      <c r="I527" s="62">
        <v>100</v>
      </c>
      <c r="J527" s="81" t="str">
        <f>var!AD$2</f>
        <v>Density cube</v>
      </c>
      <c r="K527" s="28" t="str">
        <f>var!AE$2</f>
        <v>Pyramide</v>
      </c>
      <c r="L527" s="81"/>
      <c r="M527" s="28" t="str">
        <f>var!AF$2</f>
        <v>Stripes</v>
      </c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  <c r="AA527" s="81"/>
      <c r="AB527" s="81"/>
      <c r="AC527" s="81"/>
      <c r="AD527" s="81"/>
      <c r="AE527" s="81"/>
      <c r="AF527" s="81"/>
      <c r="AG527" s="81"/>
      <c r="AH527" s="23">
        <f t="shared" si="18"/>
        <v>44.712000000000003</v>
      </c>
      <c r="AI527" s="23">
        <f t="shared" si="19"/>
        <v>29.790660225442835</v>
      </c>
      <c r="AJ527" s="81"/>
      <c r="AK527" s="81">
        <v>99.042000000000002</v>
      </c>
      <c r="AL527" s="28" t="str" cm="1">
        <f t="array" aca="1" ref="AL527" ca="1">IF(INDIRECT(ADDRESS(3+AM527,2,,,"var"))&lt;&gt;"Name of powder",INDIRECT(ADDRESS(3+AM527,2,,,"var")),NULL)</f>
        <v>AlMgty90</v>
      </c>
      <c r="AM527" s="81">
        <v>12</v>
      </c>
      <c r="AN527" s="81">
        <v>0</v>
      </c>
      <c r="AO527" s="61" cm="1">
        <f t="array" aca="1" ref="AO527" ca="1">IF(INDIRECT(ADDRESS(3+$AM527,3,,,"var"))&lt;&gt;"&lt;=&gt;",INDIRECT(ADDRESS(3+$AM527,3,,,"var")),NULL)</f>
        <v>0</v>
      </c>
      <c r="AP527" s="61" cm="1">
        <f t="array" aca="1" ref="AP527" ca="1">IF(INDIRECT(ADDRESS(3+$AM527,4,,,"var"))&lt;&gt;"Si",INDIRECT(ADDRESS(3+$AM527,4,,,"var")),NULL)</f>
        <v>7.0000000000000007E-2</v>
      </c>
      <c r="AQ527" s="61" cm="1">
        <f t="array" aca="1" ref="AQ527" ca="1">IF(INDIRECT(ADDRESS(3+$AM527,5,,,"var"))&lt;&gt;"&lt;=&gt;",INDIRECT(ADDRESS(3+$AM527,5,,,"var")),NULL)</f>
        <v>0</v>
      </c>
      <c r="AR527" s="61" cm="1">
        <f t="array" aca="1" ref="AR527" ca="1">IF(INDIRECT(ADDRESS(3+$AM527,6,,,"var"))&lt;&gt;"Fe",INDIRECT(ADDRESS(3+$AM527,6,,,"var")),NULL)</f>
        <v>7.0000000000000007E-2</v>
      </c>
      <c r="AS527" s="61" t="str" cm="1">
        <f t="array" aca="1" ref="AS527" ca="1">IF(INDIRECT(ADDRESS(3+$AM527,7,,,"var"))&lt;&gt;"&lt;=&gt;",INDIRECT(ADDRESS(3+$AM527,7,,,"var")),NULL)</f>
        <v>&lt;</v>
      </c>
      <c r="AT527" s="61" cm="1">
        <f t="array" aca="1" ref="AT527" ca="1">IF(INDIRECT(ADDRESS(3+$AM527,8,,,"var"))&lt;&gt;"Cu",INDIRECT(ADDRESS(3+$AM527,8,,,"var")),NULL)</f>
        <v>0.01</v>
      </c>
      <c r="AU527" s="61" t="str" cm="1">
        <f t="array" aca="1" ref="AU527" ca="1">IF(INDIRECT(ADDRESS(3+$AM527,9,,,"var"))&lt;&gt;"&lt;=&gt;",INDIRECT(ADDRESS(3+$AM527,9,,,"var")),NULL)</f>
        <v>&lt;</v>
      </c>
      <c r="AV527" s="61" cm="1">
        <f t="array" aca="1" ref="AV527" ca="1">IF(INDIRECT(ADDRESS(3+$AM527,10,,,"var"))&lt;&gt;"Mn",INDIRECT(ADDRESS(3+$AM527,10,,,"var")),NULL)</f>
        <v>0.01</v>
      </c>
      <c r="AW527" s="61" cm="1">
        <f t="array" aca="1" ref="AW527" ca="1">IF(INDIRECT(ADDRESS(3+$AM527,11,,,"var"))&lt;&gt;"&lt;=&gt;",INDIRECT(ADDRESS(3+$AM527,11,,,"var")),NULL)</f>
        <v>0</v>
      </c>
      <c r="AX527" s="61" cm="1">
        <f t="array" aca="1" ref="AX527" ca="1">IF(INDIRECT(ADDRESS(3+$AM527,12,,,"var"))&lt;&gt;"Mg",INDIRECT(ADDRESS(3+$AM527,12,,,"var")),NULL)</f>
        <v>11.9</v>
      </c>
      <c r="AY527" s="61" cm="1">
        <f t="array" aca="1" ref="AY527" ca="1">IF(INDIRECT(ADDRESS(3+$AM527,13,,,"var"))&lt;&gt;"&lt;=&gt;",INDIRECT(ADDRESS(3+$AM527,13,,,"var")),NULL)</f>
        <v>0</v>
      </c>
      <c r="AZ527" s="61" cm="1">
        <f t="array" aca="1" ref="AZ527" ca="1">IF(INDIRECT(ADDRESS(3+$AM527,14,,,"var"))&lt;&gt;"Be",INDIRECT(ADDRESS(3+$AM527,14,,,"var")),NULL)</f>
        <v>1.4E-2</v>
      </c>
      <c r="BA527" s="61" t="str" cm="1">
        <f t="array" aca="1" ref="BA527" ca="1">IF(INDIRECT(ADDRESS(3+$AM527,15,,,"var"))&lt;&gt;"&lt;=&gt;",INDIRECT(ADDRESS(3+$AM527,15,,,"var")),NULL)</f>
        <v>&lt;</v>
      </c>
      <c r="BB527" s="61" cm="1">
        <f t="array" aca="1" ref="BB527" ca="1">IF(INDIRECT(ADDRESS(3+$AM527,16,,,"var"))&lt;&gt;"Zn",INDIRECT(ADDRESS(3+$AM527,16,,,"var")),NULL)</f>
        <v>0.01</v>
      </c>
      <c r="BC527" s="61" cm="1">
        <f t="array" aca="1" ref="BC527" ca="1">IF(INDIRECT(ADDRESS(3+$AM527,17,,,"var"))&lt;&gt;"&lt;=&gt;",INDIRECT(ADDRESS(3+$AM527,17,,,"var")),NULL)</f>
        <v>0</v>
      </c>
      <c r="BD527" s="61" cm="1">
        <f t="array" aca="1" ref="BD527" ca="1">IF(INDIRECT(ADDRESS(3+$AM527,18,,,"var"))&lt;&gt;"Ti",INDIRECT(ADDRESS(3+$AM527,18,,,"var")),NULL)</f>
        <v>0.08</v>
      </c>
      <c r="BE527" s="64" cm="1">
        <f t="array" aca="1" ref="BE527" ca="1">IF(INDIRECT(ADDRESS(3+$AM527,19,,,"var"))&lt;&gt;"D10",INDIRECT(ADDRESS(3+$AM527,19,,,"var")),NULL)</f>
        <v>27.4</v>
      </c>
      <c r="BF527" s="64" cm="1">
        <f t="array" aca="1" ref="BF527" ca="1">IF(INDIRECT(ADDRESS(3+$AM527,20,,,"var"))&lt;&gt;"D50",INDIRECT(ADDRESS(3+$AM527,20,,,"var")),NULL)</f>
        <v>44.5</v>
      </c>
      <c r="BG527" s="64" cm="1">
        <f t="array" aca="1" ref="BG527" ca="1">IF(INDIRECT(ADDRESS(3+$AM527,21,,,"var"))&lt;&gt;"D90",INDIRECT(ADDRESS(3+$AM527,21,,,"var")),NULL)</f>
        <v>72.2</v>
      </c>
      <c r="BH527" s="64" cm="1">
        <f t="array" aca="1" ref="BH527" ca="1">IF(INDIRECT(ADDRESS(3+$AM527,22,,,"var"))&lt;&gt;"Carney Funnel (s/50g)",INDIRECT(ADDRESS(3+$AM527,22,,,"var")),NULL)</f>
        <v>16</v>
      </c>
      <c r="BI527" s="64" cm="1">
        <f t="array" aca="1" ref="BI527" ca="1">IF(INDIRECT(ADDRESS(3+$AM527,23,,,"var"))&lt;&gt;"Schuttdichte",INDIRECT(ADDRESS(3+$AM527,23,,,"var")),NULL)</f>
        <v>1.24</v>
      </c>
      <c r="BJ527" s="64" cm="1">
        <f t="array" aca="1" ref="BJ527" ca="1">IF(INDIRECT(ADDRESS(3+$AM527,24,,,"var"))&lt;&gt;"Klopfdichte",INDIRECT(ADDRESS(3+$AM527,24,,,"var")),NULL)</f>
        <v>1.61</v>
      </c>
      <c r="BK527" s="81" t="s">
        <v>108</v>
      </c>
      <c r="BM527" s="65"/>
      <c r="BO527"/>
    </row>
    <row r="528" spans="1:67">
      <c r="A528" s="81">
        <v>3</v>
      </c>
      <c r="B528" s="81">
        <v>16</v>
      </c>
      <c r="C528" s="81" t="str">
        <f>var!Z$2</f>
        <v>EOS M 290</v>
      </c>
      <c r="D528" s="81" t="str">
        <f>var!AG$2</f>
        <v>EOS parameter dev.</v>
      </c>
      <c r="E528" s="81">
        <v>370</v>
      </c>
      <c r="F528" s="81">
        <v>975</v>
      </c>
      <c r="G528" s="81">
        <v>60</v>
      </c>
      <c r="H528" s="81">
        <v>0.1</v>
      </c>
      <c r="I528" s="62">
        <v>100</v>
      </c>
      <c r="J528" s="81" t="str">
        <f>var!AD$2</f>
        <v>Density cube</v>
      </c>
      <c r="K528" s="28" t="str">
        <f>var!AE$2</f>
        <v>Pyramide</v>
      </c>
      <c r="L528" s="81"/>
      <c r="M528" s="28" t="str">
        <f>var!AF$2</f>
        <v>Stripes</v>
      </c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  <c r="AA528" s="81"/>
      <c r="AB528" s="81"/>
      <c r="AC528" s="81"/>
      <c r="AD528" s="81"/>
      <c r="AE528" s="81"/>
      <c r="AF528" s="81"/>
      <c r="AG528" s="81"/>
      <c r="AH528" s="23">
        <f t="shared" si="18"/>
        <v>21.060000000000002</v>
      </c>
      <c r="AI528" s="23">
        <f t="shared" si="19"/>
        <v>63.247863247863243</v>
      </c>
      <c r="AJ528" s="81"/>
      <c r="AK528" s="81">
        <v>99.376999999999995</v>
      </c>
      <c r="AL528" s="28" t="str" cm="1">
        <f t="array" aca="1" ref="AL528" ca="1">IF(INDIRECT(ADDRESS(3+AM528,2,,,"var"))&lt;&gt;"Name of powder",INDIRECT(ADDRESS(3+AM528,2,,,"var")),NULL)</f>
        <v>AlMgty90</v>
      </c>
      <c r="AM528" s="81">
        <v>12</v>
      </c>
      <c r="AN528" s="81">
        <v>0</v>
      </c>
      <c r="AO528" s="61" cm="1">
        <f t="array" aca="1" ref="AO528" ca="1">IF(INDIRECT(ADDRESS(3+$AM528,3,,,"var"))&lt;&gt;"&lt;=&gt;",INDIRECT(ADDRESS(3+$AM528,3,,,"var")),NULL)</f>
        <v>0</v>
      </c>
      <c r="AP528" s="61" cm="1">
        <f t="array" aca="1" ref="AP528" ca="1">IF(INDIRECT(ADDRESS(3+$AM528,4,,,"var"))&lt;&gt;"Si",INDIRECT(ADDRESS(3+$AM528,4,,,"var")),NULL)</f>
        <v>7.0000000000000007E-2</v>
      </c>
      <c r="AQ528" s="61" cm="1">
        <f t="array" aca="1" ref="AQ528" ca="1">IF(INDIRECT(ADDRESS(3+$AM528,5,,,"var"))&lt;&gt;"&lt;=&gt;",INDIRECT(ADDRESS(3+$AM528,5,,,"var")),NULL)</f>
        <v>0</v>
      </c>
      <c r="AR528" s="61" cm="1">
        <f t="array" aca="1" ref="AR528" ca="1">IF(INDIRECT(ADDRESS(3+$AM528,6,,,"var"))&lt;&gt;"Fe",INDIRECT(ADDRESS(3+$AM528,6,,,"var")),NULL)</f>
        <v>7.0000000000000007E-2</v>
      </c>
      <c r="AS528" s="61" t="str" cm="1">
        <f t="array" aca="1" ref="AS528" ca="1">IF(INDIRECT(ADDRESS(3+$AM528,7,,,"var"))&lt;&gt;"&lt;=&gt;",INDIRECT(ADDRESS(3+$AM528,7,,,"var")),NULL)</f>
        <v>&lt;</v>
      </c>
      <c r="AT528" s="61" cm="1">
        <f t="array" aca="1" ref="AT528" ca="1">IF(INDIRECT(ADDRESS(3+$AM528,8,,,"var"))&lt;&gt;"Cu",INDIRECT(ADDRESS(3+$AM528,8,,,"var")),NULL)</f>
        <v>0.01</v>
      </c>
      <c r="AU528" s="61" t="str" cm="1">
        <f t="array" aca="1" ref="AU528" ca="1">IF(INDIRECT(ADDRESS(3+$AM528,9,,,"var"))&lt;&gt;"&lt;=&gt;",INDIRECT(ADDRESS(3+$AM528,9,,,"var")),NULL)</f>
        <v>&lt;</v>
      </c>
      <c r="AV528" s="61" cm="1">
        <f t="array" aca="1" ref="AV528" ca="1">IF(INDIRECT(ADDRESS(3+$AM528,10,,,"var"))&lt;&gt;"Mn",INDIRECT(ADDRESS(3+$AM528,10,,,"var")),NULL)</f>
        <v>0.01</v>
      </c>
      <c r="AW528" s="61" cm="1">
        <f t="array" aca="1" ref="AW528" ca="1">IF(INDIRECT(ADDRESS(3+$AM528,11,,,"var"))&lt;&gt;"&lt;=&gt;",INDIRECT(ADDRESS(3+$AM528,11,,,"var")),NULL)</f>
        <v>0</v>
      </c>
      <c r="AX528" s="61" cm="1">
        <f t="array" aca="1" ref="AX528" ca="1">IF(INDIRECT(ADDRESS(3+$AM528,12,,,"var"))&lt;&gt;"Mg",INDIRECT(ADDRESS(3+$AM528,12,,,"var")),NULL)</f>
        <v>11.9</v>
      </c>
      <c r="AY528" s="61" cm="1">
        <f t="array" aca="1" ref="AY528" ca="1">IF(INDIRECT(ADDRESS(3+$AM528,13,,,"var"))&lt;&gt;"&lt;=&gt;",INDIRECT(ADDRESS(3+$AM528,13,,,"var")),NULL)</f>
        <v>0</v>
      </c>
      <c r="AZ528" s="61" cm="1">
        <f t="array" aca="1" ref="AZ528" ca="1">IF(INDIRECT(ADDRESS(3+$AM528,14,,,"var"))&lt;&gt;"Be",INDIRECT(ADDRESS(3+$AM528,14,,,"var")),NULL)</f>
        <v>1.4E-2</v>
      </c>
      <c r="BA528" s="61" t="str" cm="1">
        <f t="array" aca="1" ref="BA528" ca="1">IF(INDIRECT(ADDRESS(3+$AM528,15,,,"var"))&lt;&gt;"&lt;=&gt;",INDIRECT(ADDRESS(3+$AM528,15,,,"var")),NULL)</f>
        <v>&lt;</v>
      </c>
      <c r="BB528" s="61" cm="1">
        <f t="array" aca="1" ref="BB528" ca="1">IF(INDIRECT(ADDRESS(3+$AM528,16,,,"var"))&lt;&gt;"Zn",INDIRECT(ADDRESS(3+$AM528,16,,,"var")),NULL)</f>
        <v>0.01</v>
      </c>
      <c r="BC528" s="61" cm="1">
        <f t="array" aca="1" ref="BC528" ca="1">IF(INDIRECT(ADDRESS(3+$AM528,17,,,"var"))&lt;&gt;"&lt;=&gt;",INDIRECT(ADDRESS(3+$AM528,17,,,"var")),NULL)</f>
        <v>0</v>
      </c>
      <c r="BD528" s="61" cm="1">
        <f t="array" aca="1" ref="BD528" ca="1">IF(INDIRECT(ADDRESS(3+$AM528,18,,,"var"))&lt;&gt;"Ti",INDIRECT(ADDRESS(3+$AM528,18,,,"var")),NULL)</f>
        <v>0.08</v>
      </c>
      <c r="BE528" s="64" cm="1">
        <f t="array" aca="1" ref="BE528" ca="1">IF(INDIRECT(ADDRESS(3+$AM528,19,,,"var"))&lt;&gt;"D10",INDIRECT(ADDRESS(3+$AM528,19,,,"var")),NULL)</f>
        <v>27.4</v>
      </c>
      <c r="BF528" s="64" cm="1">
        <f t="array" aca="1" ref="BF528" ca="1">IF(INDIRECT(ADDRESS(3+$AM528,20,,,"var"))&lt;&gt;"D50",INDIRECT(ADDRESS(3+$AM528,20,,,"var")),NULL)</f>
        <v>44.5</v>
      </c>
      <c r="BG528" s="64" cm="1">
        <f t="array" aca="1" ref="BG528" ca="1">IF(INDIRECT(ADDRESS(3+$AM528,21,,,"var"))&lt;&gt;"D90",INDIRECT(ADDRESS(3+$AM528,21,,,"var")),NULL)</f>
        <v>72.2</v>
      </c>
      <c r="BH528" s="64" cm="1">
        <f t="array" aca="1" ref="BH528" ca="1">IF(INDIRECT(ADDRESS(3+$AM528,22,,,"var"))&lt;&gt;"Carney Funnel (s/50g)",INDIRECT(ADDRESS(3+$AM528,22,,,"var")),NULL)</f>
        <v>16</v>
      </c>
      <c r="BI528" s="64" cm="1">
        <f t="array" aca="1" ref="BI528" ca="1">IF(INDIRECT(ADDRESS(3+$AM528,23,,,"var"))&lt;&gt;"Schuttdichte",INDIRECT(ADDRESS(3+$AM528,23,,,"var")),NULL)</f>
        <v>1.24</v>
      </c>
      <c r="BJ528" s="64" cm="1">
        <f t="array" aca="1" ref="BJ528" ca="1">IF(INDIRECT(ADDRESS(3+$AM528,24,,,"var"))&lt;&gt;"Klopfdichte",INDIRECT(ADDRESS(3+$AM528,24,,,"var")),NULL)</f>
        <v>1.61</v>
      </c>
      <c r="BK528" s="81" t="s">
        <v>108</v>
      </c>
      <c r="BM528" s="65"/>
      <c r="BO528"/>
    </row>
    <row r="529" spans="1:67">
      <c r="A529" s="81">
        <v>3</v>
      </c>
      <c r="B529" s="81">
        <v>17</v>
      </c>
      <c r="C529" s="81" t="str">
        <f>var!Z$2</f>
        <v>EOS M 290</v>
      </c>
      <c r="D529" s="81" t="str">
        <f>var!AG$2</f>
        <v>EOS parameter dev.</v>
      </c>
      <c r="E529" s="81">
        <v>370</v>
      </c>
      <c r="F529" s="81">
        <v>1250</v>
      </c>
      <c r="G529" s="81">
        <v>60</v>
      </c>
      <c r="H529" s="81">
        <v>0.1</v>
      </c>
      <c r="I529" s="62">
        <v>100</v>
      </c>
      <c r="J529" s="81" t="str">
        <f>var!AD$2</f>
        <v>Density cube</v>
      </c>
      <c r="K529" s="28" t="str">
        <f>var!AE$2</f>
        <v>Pyramide</v>
      </c>
      <c r="L529" s="81"/>
      <c r="M529" s="28" t="str">
        <f>var!AF$2</f>
        <v>Stripes</v>
      </c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  <c r="AA529" s="81"/>
      <c r="AB529" s="81"/>
      <c r="AC529" s="81"/>
      <c r="AD529" s="81"/>
      <c r="AE529" s="81"/>
      <c r="AF529" s="81"/>
      <c r="AG529" s="81"/>
      <c r="AH529" s="23">
        <f t="shared" si="18"/>
        <v>27</v>
      </c>
      <c r="AI529" s="23">
        <f t="shared" si="19"/>
        <v>49.333333333333336</v>
      </c>
      <c r="AJ529" s="81"/>
      <c r="AK529" s="81">
        <v>99.79</v>
      </c>
      <c r="AL529" s="28" t="str" cm="1">
        <f t="array" aca="1" ref="AL529" ca="1">IF(INDIRECT(ADDRESS(3+AM529,2,,,"var"))&lt;&gt;"Name of powder",INDIRECT(ADDRESS(3+AM529,2,,,"var")),NULL)</f>
        <v>AlMgty90</v>
      </c>
      <c r="AM529" s="81">
        <v>12</v>
      </c>
      <c r="AN529" s="81">
        <v>0</v>
      </c>
      <c r="AO529" s="61" cm="1">
        <f t="array" aca="1" ref="AO529" ca="1">IF(INDIRECT(ADDRESS(3+$AM529,3,,,"var"))&lt;&gt;"&lt;=&gt;",INDIRECT(ADDRESS(3+$AM529,3,,,"var")),NULL)</f>
        <v>0</v>
      </c>
      <c r="AP529" s="61" cm="1">
        <f t="array" aca="1" ref="AP529" ca="1">IF(INDIRECT(ADDRESS(3+$AM529,4,,,"var"))&lt;&gt;"Si",INDIRECT(ADDRESS(3+$AM529,4,,,"var")),NULL)</f>
        <v>7.0000000000000007E-2</v>
      </c>
      <c r="AQ529" s="61" cm="1">
        <f t="array" aca="1" ref="AQ529" ca="1">IF(INDIRECT(ADDRESS(3+$AM529,5,,,"var"))&lt;&gt;"&lt;=&gt;",INDIRECT(ADDRESS(3+$AM529,5,,,"var")),NULL)</f>
        <v>0</v>
      </c>
      <c r="AR529" s="61" cm="1">
        <f t="array" aca="1" ref="AR529" ca="1">IF(INDIRECT(ADDRESS(3+$AM529,6,,,"var"))&lt;&gt;"Fe",INDIRECT(ADDRESS(3+$AM529,6,,,"var")),NULL)</f>
        <v>7.0000000000000007E-2</v>
      </c>
      <c r="AS529" s="61" t="str" cm="1">
        <f t="array" aca="1" ref="AS529" ca="1">IF(INDIRECT(ADDRESS(3+$AM529,7,,,"var"))&lt;&gt;"&lt;=&gt;",INDIRECT(ADDRESS(3+$AM529,7,,,"var")),NULL)</f>
        <v>&lt;</v>
      </c>
      <c r="AT529" s="61" cm="1">
        <f t="array" aca="1" ref="AT529" ca="1">IF(INDIRECT(ADDRESS(3+$AM529,8,,,"var"))&lt;&gt;"Cu",INDIRECT(ADDRESS(3+$AM529,8,,,"var")),NULL)</f>
        <v>0.01</v>
      </c>
      <c r="AU529" s="61" t="str" cm="1">
        <f t="array" aca="1" ref="AU529" ca="1">IF(INDIRECT(ADDRESS(3+$AM529,9,,,"var"))&lt;&gt;"&lt;=&gt;",INDIRECT(ADDRESS(3+$AM529,9,,,"var")),NULL)</f>
        <v>&lt;</v>
      </c>
      <c r="AV529" s="61" cm="1">
        <f t="array" aca="1" ref="AV529" ca="1">IF(INDIRECT(ADDRESS(3+$AM529,10,,,"var"))&lt;&gt;"Mn",INDIRECT(ADDRESS(3+$AM529,10,,,"var")),NULL)</f>
        <v>0.01</v>
      </c>
      <c r="AW529" s="61" cm="1">
        <f t="array" aca="1" ref="AW529" ca="1">IF(INDIRECT(ADDRESS(3+$AM529,11,,,"var"))&lt;&gt;"&lt;=&gt;",INDIRECT(ADDRESS(3+$AM529,11,,,"var")),NULL)</f>
        <v>0</v>
      </c>
      <c r="AX529" s="61" cm="1">
        <f t="array" aca="1" ref="AX529" ca="1">IF(INDIRECT(ADDRESS(3+$AM529,12,,,"var"))&lt;&gt;"Mg",INDIRECT(ADDRESS(3+$AM529,12,,,"var")),NULL)</f>
        <v>11.9</v>
      </c>
      <c r="AY529" s="61" cm="1">
        <f t="array" aca="1" ref="AY529" ca="1">IF(INDIRECT(ADDRESS(3+$AM529,13,,,"var"))&lt;&gt;"&lt;=&gt;",INDIRECT(ADDRESS(3+$AM529,13,,,"var")),NULL)</f>
        <v>0</v>
      </c>
      <c r="AZ529" s="61" cm="1">
        <f t="array" aca="1" ref="AZ529" ca="1">IF(INDIRECT(ADDRESS(3+$AM529,14,,,"var"))&lt;&gt;"Be",INDIRECT(ADDRESS(3+$AM529,14,,,"var")),NULL)</f>
        <v>1.4E-2</v>
      </c>
      <c r="BA529" s="61" t="str" cm="1">
        <f t="array" aca="1" ref="BA529" ca="1">IF(INDIRECT(ADDRESS(3+$AM529,15,,,"var"))&lt;&gt;"&lt;=&gt;",INDIRECT(ADDRESS(3+$AM529,15,,,"var")),NULL)</f>
        <v>&lt;</v>
      </c>
      <c r="BB529" s="61" cm="1">
        <f t="array" aca="1" ref="BB529" ca="1">IF(INDIRECT(ADDRESS(3+$AM529,16,,,"var"))&lt;&gt;"Zn",INDIRECT(ADDRESS(3+$AM529,16,,,"var")),NULL)</f>
        <v>0.01</v>
      </c>
      <c r="BC529" s="61" cm="1">
        <f t="array" aca="1" ref="BC529" ca="1">IF(INDIRECT(ADDRESS(3+$AM529,17,,,"var"))&lt;&gt;"&lt;=&gt;",INDIRECT(ADDRESS(3+$AM529,17,,,"var")),NULL)</f>
        <v>0</v>
      </c>
      <c r="BD529" s="61" cm="1">
        <f t="array" aca="1" ref="BD529" ca="1">IF(INDIRECT(ADDRESS(3+$AM529,18,,,"var"))&lt;&gt;"Ti",INDIRECT(ADDRESS(3+$AM529,18,,,"var")),NULL)</f>
        <v>0.08</v>
      </c>
      <c r="BE529" s="64" cm="1">
        <f t="array" aca="1" ref="BE529" ca="1">IF(INDIRECT(ADDRESS(3+$AM529,19,,,"var"))&lt;&gt;"D10",INDIRECT(ADDRESS(3+$AM529,19,,,"var")),NULL)</f>
        <v>27.4</v>
      </c>
      <c r="BF529" s="64" cm="1">
        <f t="array" aca="1" ref="BF529" ca="1">IF(INDIRECT(ADDRESS(3+$AM529,20,,,"var"))&lt;&gt;"D50",INDIRECT(ADDRESS(3+$AM529,20,,,"var")),NULL)</f>
        <v>44.5</v>
      </c>
      <c r="BG529" s="64" cm="1">
        <f t="array" aca="1" ref="BG529" ca="1">IF(INDIRECT(ADDRESS(3+$AM529,21,,,"var"))&lt;&gt;"D90",INDIRECT(ADDRESS(3+$AM529,21,,,"var")),NULL)</f>
        <v>72.2</v>
      </c>
      <c r="BH529" s="64" cm="1">
        <f t="array" aca="1" ref="BH529" ca="1">IF(INDIRECT(ADDRESS(3+$AM529,22,,,"var"))&lt;&gt;"Carney Funnel (s/50g)",INDIRECT(ADDRESS(3+$AM529,22,,,"var")),NULL)</f>
        <v>16</v>
      </c>
      <c r="BI529" s="64" cm="1">
        <f t="array" aca="1" ref="BI529" ca="1">IF(INDIRECT(ADDRESS(3+$AM529,23,,,"var"))&lt;&gt;"Schuttdichte",INDIRECT(ADDRESS(3+$AM529,23,,,"var")),NULL)</f>
        <v>1.24</v>
      </c>
      <c r="BJ529" s="64" cm="1">
        <f t="array" aca="1" ref="BJ529" ca="1">IF(INDIRECT(ADDRESS(3+$AM529,24,,,"var"))&lt;&gt;"Klopfdichte",INDIRECT(ADDRESS(3+$AM529,24,,,"var")),NULL)</f>
        <v>1.61</v>
      </c>
      <c r="BK529" s="81" t="s">
        <v>108</v>
      </c>
      <c r="BM529" s="81"/>
      <c r="BO529"/>
    </row>
    <row r="530" spans="1:67">
      <c r="A530" s="81">
        <v>3</v>
      </c>
      <c r="B530" s="81">
        <v>18</v>
      </c>
      <c r="C530" s="81" t="str">
        <f>var!Z$2</f>
        <v>EOS M 290</v>
      </c>
      <c r="D530" s="81" t="str">
        <f>var!AG$2</f>
        <v>EOS parameter dev.</v>
      </c>
      <c r="E530" s="81">
        <v>370</v>
      </c>
      <c r="F530" s="81">
        <v>1525</v>
      </c>
      <c r="G530" s="81">
        <v>60</v>
      </c>
      <c r="H530" s="81">
        <v>0.1</v>
      </c>
      <c r="I530" s="62">
        <v>100</v>
      </c>
      <c r="J530" s="81" t="str">
        <f>var!AD$2</f>
        <v>Density cube</v>
      </c>
      <c r="K530" s="28" t="str">
        <f>var!AE$2</f>
        <v>Pyramide</v>
      </c>
      <c r="L530" s="81"/>
      <c r="M530" s="28" t="str">
        <f>var!AF$2</f>
        <v>Stripes</v>
      </c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  <c r="AA530" s="81"/>
      <c r="AB530" s="81"/>
      <c r="AC530" s="81"/>
      <c r="AD530" s="81"/>
      <c r="AE530" s="81"/>
      <c r="AF530" s="81"/>
      <c r="AG530" s="81"/>
      <c r="AH530" s="23">
        <f t="shared" si="18"/>
        <v>32.940000000000005</v>
      </c>
      <c r="AI530" s="23">
        <f t="shared" si="19"/>
        <v>40.437158469945352</v>
      </c>
      <c r="AJ530" s="81"/>
      <c r="AK530" s="81">
        <v>99.700999999999993</v>
      </c>
      <c r="AL530" s="28" t="str" cm="1">
        <f t="array" aca="1" ref="AL530" ca="1">IF(INDIRECT(ADDRESS(3+AM530,2,,,"var"))&lt;&gt;"Name of powder",INDIRECT(ADDRESS(3+AM530,2,,,"var")),NULL)</f>
        <v>AlMgty90</v>
      </c>
      <c r="AM530" s="81">
        <v>12</v>
      </c>
      <c r="AN530" s="81">
        <v>0</v>
      </c>
      <c r="AO530" s="61" cm="1">
        <f t="array" aca="1" ref="AO530" ca="1">IF(INDIRECT(ADDRESS(3+$AM530,3,,,"var"))&lt;&gt;"&lt;=&gt;",INDIRECT(ADDRESS(3+$AM530,3,,,"var")),NULL)</f>
        <v>0</v>
      </c>
      <c r="AP530" s="61" cm="1">
        <f t="array" aca="1" ref="AP530" ca="1">IF(INDIRECT(ADDRESS(3+$AM530,4,,,"var"))&lt;&gt;"Si",INDIRECT(ADDRESS(3+$AM530,4,,,"var")),NULL)</f>
        <v>7.0000000000000007E-2</v>
      </c>
      <c r="AQ530" s="61" cm="1">
        <f t="array" aca="1" ref="AQ530" ca="1">IF(INDIRECT(ADDRESS(3+$AM530,5,,,"var"))&lt;&gt;"&lt;=&gt;",INDIRECT(ADDRESS(3+$AM530,5,,,"var")),NULL)</f>
        <v>0</v>
      </c>
      <c r="AR530" s="61" cm="1">
        <f t="array" aca="1" ref="AR530" ca="1">IF(INDIRECT(ADDRESS(3+$AM530,6,,,"var"))&lt;&gt;"Fe",INDIRECT(ADDRESS(3+$AM530,6,,,"var")),NULL)</f>
        <v>7.0000000000000007E-2</v>
      </c>
      <c r="AS530" s="61" t="str" cm="1">
        <f t="array" aca="1" ref="AS530" ca="1">IF(INDIRECT(ADDRESS(3+$AM530,7,,,"var"))&lt;&gt;"&lt;=&gt;",INDIRECT(ADDRESS(3+$AM530,7,,,"var")),NULL)</f>
        <v>&lt;</v>
      </c>
      <c r="AT530" s="61" cm="1">
        <f t="array" aca="1" ref="AT530" ca="1">IF(INDIRECT(ADDRESS(3+$AM530,8,,,"var"))&lt;&gt;"Cu",INDIRECT(ADDRESS(3+$AM530,8,,,"var")),NULL)</f>
        <v>0.01</v>
      </c>
      <c r="AU530" s="61" t="str" cm="1">
        <f t="array" aca="1" ref="AU530" ca="1">IF(INDIRECT(ADDRESS(3+$AM530,9,,,"var"))&lt;&gt;"&lt;=&gt;",INDIRECT(ADDRESS(3+$AM530,9,,,"var")),NULL)</f>
        <v>&lt;</v>
      </c>
      <c r="AV530" s="61" cm="1">
        <f t="array" aca="1" ref="AV530" ca="1">IF(INDIRECT(ADDRESS(3+$AM530,10,,,"var"))&lt;&gt;"Mn",INDIRECT(ADDRESS(3+$AM530,10,,,"var")),NULL)</f>
        <v>0.01</v>
      </c>
      <c r="AW530" s="61" cm="1">
        <f t="array" aca="1" ref="AW530" ca="1">IF(INDIRECT(ADDRESS(3+$AM530,11,,,"var"))&lt;&gt;"&lt;=&gt;",INDIRECT(ADDRESS(3+$AM530,11,,,"var")),NULL)</f>
        <v>0</v>
      </c>
      <c r="AX530" s="61" cm="1">
        <f t="array" aca="1" ref="AX530" ca="1">IF(INDIRECT(ADDRESS(3+$AM530,12,,,"var"))&lt;&gt;"Mg",INDIRECT(ADDRESS(3+$AM530,12,,,"var")),NULL)</f>
        <v>11.9</v>
      </c>
      <c r="AY530" s="61" cm="1">
        <f t="array" aca="1" ref="AY530" ca="1">IF(INDIRECT(ADDRESS(3+$AM530,13,,,"var"))&lt;&gt;"&lt;=&gt;",INDIRECT(ADDRESS(3+$AM530,13,,,"var")),NULL)</f>
        <v>0</v>
      </c>
      <c r="AZ530" s="61" cm="1">
        <f t="array" aca="1" ref="AZ530" ca="1">IF(INDIRECT(ADDRESS(3+$AM530,14,,,"var"))&lt;&gt;"Be",INDIRECT(ADDRESS(3+$AM530,14,,,"var")),NULL)</f>
        <v>1.4E-2</v>
      </c>
      <c r="BA530" s="61" t="str" cm="1">
        <f t="array" aca="1" ref="BA530" ca="1">IF(INDIRECT(ADDRESS(3+$AM530,15,,,"var"))&lt;&gt;"&lt;=&gt;",INDIRECT(ADDRESS(3+$AM530,15,,,"var")),NULL)</f>
        <v>&lt;</v>
      </c>
      <c r="BB530" s="61" cm="1">
        <f t="array" aca="1" ref="BB530" ca="1">IF(INDIRECT(ADDRESS(3+$AM530,16,,,"var"))&lt;&gt;"Zn",INDIRECT(ADDRESS(3+$AM530,16,,,"var")),NULL)</f>
        <v>0.01</v>
      </c>
      <c r="BC530" s="61" cm="1">
        <f t="array" aca="1" ref="BC530" ca="1">IF(INDIRECT(ADDRESS(3+$AM530,17,,,"var"))&lt;&gt;"&lt;=&gt;",INDIRECT(ADDRESS(3+$AM530,17,,,"var")),NULL)</f>
        <v>0</v>
      </c>
      <c r="BD530" s="61" cm="1">
        <f t="array" aca="1" ref="BD530" ca="1">IF(INDIRECT(ADDRESS(3+$AM530,18,,,"var"))&lt;&gt;"Ti",INDIRECT(ADDRESS(3+$AM530,18,,,"var")),NULL)</f>
        <v>0.08</v>
      </c>
      <c r="BE530" s="64" cm="1">
        <f t="array" aca="1" ref="BE530" ca="1">IF(INDIRECT(ADDRESS(3+$AM530,19,,,"var"))&lt;&gt;"D10",INDIRECT(ADDRESS(3+$AM530,19,,,"var")),NULL)</f>
        <v>27.4</v>
      </c>
      <c r="BF530" s="64" cm="1">
        <f t="array" aca="1" ref="BF530" ca="1">IF(INDIRECT(ADDRESS(3+$AM530,20,,,"var"))&lt;&gt;"D50",INDIRECT(ADDRESS(3+$AM530,20,,,"var")),NULL)</f>
        <v>44.5</v>
      </c>
      <c r="BG530" s="64" cm="1">
        <f t="array" aca="1" ref="BG530" ca="1">IF(INDIRECT(ADDRESS(3+$AM530,21,,,"var"))&lt;&gt;"D90",INDIRECT(ADDRESS(3+$AM530,21,,,"var")),NULL)</f>
        <v>72.2</v>
      </c>
      <c r="BH530" s="64" cm="1">
        <f t="array" aca="1" ref="BH530" ca="1">IF(INDIRECT(ADDRESS(3+$AM530,22,,,"var"))&lt;&gt;"Carney Funnel (s/50g)",INDIRECT(ADDRESS(3+$AM530,22,,,"var")),NULL)</f>
        <v>16</v>
      </c>
      <c r="BI530" s="64" cm="1">
        <f t="array" aca="1" ref="BI530" ca="1">IF(INDIRECT(ADDRESS(3+$AM530,23,,,"var"))&lt;&gt;"Schuttdichte",INDIRECT(ADDRESS(3+$AM530,23,,,"var")),NULL)</f>
        <v>1.24</v>
      </c>
      <c r="BJ530" s="64" cm="1">
        <f t="array" aca="1" ref="BJ530" ca="1">IF(INDIRECT(ADDRESS(3+$AM530,24,,,"var"))&lt;&gt;"Klopfdichte",INDIRECT(ADDRESS(3+$AM530,24,,,"var")),NULL)</f>
        <v>1.61</v>
      </c>
      <c r="BK530" s="81" t="s">
        <v>108</v>
      </c>
      <c r="BM530" s="81"/>
      <c r="BO530"/>
    </row>
    <row r="531" spans="1:67">
      <c r="A531" s="81">
        <v>3</v>
      </c>
      <c r="B531" s="81">
        <v>19</v>
      </c>
      <c r="C531" s="81" t="str">
        <f>var!Z$2</f>
        <v>EOS M 290</v>
      </c>
      <c r="D531" s="81" t="str">
        <f>var!AG$2</f>
        <v>EOS parameter dev.</v>
      </c>
      <c r="E531" s="81">
        <v>370</v>
      </c>
      <c r="F531" s="81">
        <v>1800</v>
      </c>
      <c r="G531" s="81">
        <v>60</v>
      </c>
      <c r="H531" s="81">
        <v>0.1</v>
      </c>
      <c r="I531" s="62">
        <v>100</v>
      </c>
      <c r="J531" s="81" t="str">
        <f>var!AD$2</f>
        <v>Density cube</v>
      </c>
      <c r="K531" s="81" t="str">
        <f>var!AE$2</f>
        <v>Pyramide</v>
      </c>
      <c r="L531" s="81"/>
      <c r="M531" s="28" t="str">
        <f>var!AF$2</f>
        <v>Stripes</v>
      </c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  <c r="AA531" s="81"/>
      <c r="AB531" s="81"/>
      <c r="AC531" s="81"/>
      <c r="AD531" s="81"/>
      <c r="AE531" s="81"/>
      <c r="AF531" s="81"/>
      <c r="AG531" s="81"/>
      <c r="AH531" s="23">
        <f t="shared" si="18"/>
        <v>38.880000000000003</v>
      </c>
      <c r="AI531" s="23">
        <f t="shared" si="19"/>
        <v>34.25925925925926</v>
      </c>
      <c r="AJ531" s="81"/>
      <c r="AK531" s="81">
        <v>99.527000000000001</v>
      </c>
      <c r="AL531" s="28" t="str" cm="1">
        <f t="array" aca="1" ref="AL531" ca="1">IF(INDIRECT(ADDRESS(3+AM531,2,,,"var"))&lt;&gt;"Name of powder",INDIRECT(ADDRESS(3+AM531,2,,,"var")),NULL)</f>
        <v>AlMgty90</v>
      </c>
      <c r="AM531" s="81">
        <v>12</v>
      </c>
      <c r="AN531" s="81">
        <v>0</v>
      </c>
      <c r="AO531" s="61" cm="1">
        <f t="array" aca="1" ref="AO531" ca="1">IF(INDIRECT(ADDRESS(3+$AM531,3,,,"var"))&lt;&gt;"&lt;=&gt;",INDIRECT(ADDRESS(3+$AM531,3,,,"var")),NULL)</f>
        <v>0</v>
      </c>
      <c r="AP531" s="61" cm="1">
        <f t="array" aca="1" ref="AP531" ca="1">IF(INDIRECT(ADDRESS(3+$AM531,4,,,"var"))&lt;&gt;"Si",INDIRECT(ADDRESS(3+$AM531,4,,,"var")),NULL)</f>
        <v>7.0000000000000007E-2</v>
      </c>
      <c r="AQ531" s="61" cm="1">
        <f t="array" aca="1" ref="AQ531" ca="1">IF(INDIRECT(ADDRESS(3+$AM531,5,,,"var"))&lt;&gt;"&lt;=&gt;",INDIRECT(ADDRESS(3+$AM531,5,,,"var")),NULL)</f>
        <v>0</v>
      </c>
      <c r="AR531" s="61" cm="1">
        <f t="array" aca="1" ref="AR531" ca="1">IF(INDIRECT(ADDRESS(3+$AM531,6,,,"var"))&lt;&gt;"Fe",INDIRECT(ADDRESS(3+$AM531,6,,,"var")),NULL)</f>
        <v>7.0000000000000007E-2</v>
      </c>
      <c r="AS531" s="61" t="str" cm="1">
        <f t="array" aca="1" ref="AS531" ca="1">IF(INDIRECT(ADDRESS(3+$AM531,7,,,"var"))&lt;&gt;"&lt;=&gt;",INDIRECT(ADDRESS(3+$AM531,7,,,"var")),NULL)</f>
        <v>&lt;</v>
      </c>
      <c r="AT531" s="61" cm="1">
        <f t="array" aca="1" ref="AT531" ca="1">IF(INDIRECT(ADDRESS(3+$AM531,8,,,"var"))&lt;&gt;"Cu",INDIRECT(ADDRESS(3+$AM531,8,,,"var")),NULL)</f>
        <v>0.01</v>
      </c>
      <c r="AU531" s="61" t="str" cm="1">
        <f t="array" aca="1" ref="AU531" ca="1">IF(INDIRECT(ADDRESS(3+$AM531,9,,,"var"))&lt;&gt;"&lt;=&gt;",INDIRECT(ADDRESS(3+$AM531,9,,,"var")),NULL)</f>
        <v>&lt;</v>
      </c>
      <c r="AV531" s="61" cm="1">
        <f t="array" aca="1" ref="AV531" ca="1">IF(INDIRECT(ADDRESS(3+$AM531,10,,,"var"))&lt;&gt;"Mn",INDIRECT(ADDRESS(3+$AM531,10,,,"var")),NULL)</f>
        <v>0.01</v>
      </c>
      <c r="AW531" s="61" cm="1">
        <f t="array" aca="1" ref="AW531" ca="1">IF(INDIRECT(ADDRESS(3+$AM531,11,,,"var"))&lt;&gt;"&lt;=&gt;",INDIRECT(ADDRESS(3+$AM531,11,,,"var")),NULL)</f>
        <v>0</v>
      </c>
      <c r="AX531" s="61" cm="1">
        <f t="array" aca="1" ref="AX531" ca="1">IF(INDIRECT(ADDRESS(3+$AM531,12,,,"var"))&lt;&gt;"Mg",INDIRECT(ADDRESS(3+$AM531,12,,,"var")),NULL)</f>
        <v>11.9</v>
      </c>
      <c r="AY531" s="61" cm="1">
        <f t="array" aca="1" ref="AY531" ca="1">IF(INDIRECT(ADDRESS(3+$AM531,13,,,"var"))&lt;&gt;"&lt;=&gt;",INDIRECT(ADDRESS(3+$AM531,13,,,"var")),NULL)</f>
        <v>0</v>
      </c>
      <c r="AZ531" s="61" cm="1">
        <f t="array" aca="1" ref="AZ531" ca="1">IF(INDIRECT(ADDRESS(3+$AM531,14,,,"var"))&lt;&gt;"Be",INDIRECT(ADDRESS(3+$AM531,14,,,"var")),NULL)</f>
        <v>1.4E-2</v>
      </c>
      <c r="BA531" s="61" t="str" cm="1">
        <f t="array" aca="1" ref="BA531" ca="1">IF(INDIRECT(ADDRESS(3+$AM531,15,,,"var"))&lt;&gt;"&lt;=&gt;",INDIRECT(ADDRESS(3+$AM531,15,,,"var")),NULL)</f>
        <v>&lt;</v>
      </c>
      <c r="BB531" s="61" cm="1">
        <f t="array" aca="1" ref="BB531" ca="1">IF(INDIRECT(ADDRESS(3+$AM531,16,,,"var"))&lt;&gt;"Zn",INDIRECT(ADDRESS(3+$AM531,16,,,"var")),NULL)</f>
        <v>0.01</v>
      </c>
      <c r="BC531" s="61" cm="1">
        <f t="array" aca="1" ref="BC531" ca="1">IF(INDIRECT(ADDRESS(3+$AM531,17,,,"var"))&lt;&gt;"&lt;=&gt;",INDIRECT(ADDRESS(3+$AM531,17,,,"var")),NULL)</f>
        <v>0</v>
      </c>
      <c r="BD531" s="61" cm="1">
        <f t="array" aca="1" ref="BD531" ca="1">IF(INDIRECT(ADDRESS(3+$AM531,18,,,"var"))&lt;&gt;"Ti",INDIRECT(ADDRESS(3+$AM531,18,,,"var")),NULL)</f>
        <v>0.08</v>
      </c>
      <c r="BE531" s="64" cm="1">
        <f t="array" aca="1" ref="BE531" ca="1">IF(INDIRECT(ADDRESS(3+$AM531,19,,,"var"))&lt;&gt;"D10",INDIRECT(ADDRESS(3+$AM531,19,,,"var")),NULL)</f>
        <v>27.4</v>
      </c>
      <c r="BF531" s="64" cm="1">
        <f t="array" aca="1" ref="BF531" ca="1">IF(INDIRECT(ADDRESS(3+$AM531,20,,,"var"))&lt;&gt;"D50",INDIRECT(ADDRESS(3+$AM531,20,,,"var")),NULL)</f>
        <v>44.5</v>
      </c>
      <c r="BG531" s="64" cm="1">
        <f t="array" aca="1" ref="BG531" ca="1">IF(INDIRECT(ADDRESS(3+$AM531,21,,,"var"))&lt;&gt;"D90",INDIRECT(ADDRESS(3+$AM531,21,,,"var")),NULL)</f>
        <v>72.2</v>
      </c>
      <c r="BH531" s="64" cm="1">
        <f t="array" aca="1" ref="BH531" ca="1">IF(INDIRECT(ADDRESS(3+$AM531,22,,,"var"))&lt;&gt;"Carney Funnel (s/50g)",INDIRECT(ADDRESS(3+$AM531,22,,,"var")),NULL)</f>
        <v>16</v>
      </c>
      <c r="BI531" s="64" cm="1">
        <f t="array" aca="1" ref="BI531" ca="1">IF(INDIRECT(ADDRESS(3+$AM531,23,,,"var"))&lt;&gt;"Schuttdichte",INDIRECT(ADDRESS(3+$AM531,23,,,"var")),NULL)</f>
        <v>1.24</v>
      </c>
      <c r="BJ531" s="64" cm="1">
        <f t="array" aca="1" ref="BJ531" ca="1">IF(INDIRECT(ADDRESS(3+$AM531,24,,,"var"))&lt;&gt;"Klopfdichte",INDIRECT(ADDRESS(3+$AM531,24,,,"var")),NULL)</f>
        <v>1.61</v>
      </c>
      <c r="BK531" s="81" t="s">
        <v>108</v>
      </c>
      <c r="BM531" s="65"/>
      <c r="BO531"/>
    </row>
    <row r="532" spans="1:67">
      <c r="A532" s="81">
        <v>3</v>
      </c>
      <c r="B532" s="81">
        <v>20</v>
      </c>
      <c r="C532" s="81" t="str">
        <f>var!Z$2</f>
        <v>EOS M 290</v>
      </c>
      <c r="D532" s="81" t="str">
        <f>var!AG$2</f>
        <v>EOS parameter dev.</v>
      </c>
      <c r="E532" s="81">
        <v>370</v>
      </c>
      <c r="F532" s="81">
        <v>2075</v>
      </c>
      <c r="G532" s="81">
        <v>60</v>
      </c>
      <c r="H532" s="81">
        <v>0.1</v>
      </c>
      <c r="I532" s="62">
        <v>100</v>
      </c>
      <c r="J532" s="81" t="str">
        <f>var!AD$2</f>
        <v>Density cube</v>
      </c>
      <c r="K532" s="81" t="str">
        <f>var!AE$2</f>
        <v>Pyramide</v>
      </c>
      <c r="L532" s="81"/>
      <c r="M532" s="28" t="str">
        <f>var!AF$2</f>
        <v>Stripes</v>
      </c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  <c r="AA532" s="81"/>
      <c r="AB532" s="81"/>
      <c r="AC532" s="81"/>
      <c r="AD532" s="81"/>
      <c r="AE532" s="81"/>
      <c r="AF532" s="81"/>
      <c r="AG532" s="81"/>
      <c r="AH532" s="23">
        <f t="shared" si="18"/>
        <v>44.820000000000007</v>
      </c>
      <c r="AI532" s="23">
        <f t="shared" si="19"/>
        <v>29.718875502008029</v>
      </c>
      <c r="AJ532" s="81"/>
      <c r="AK532" s="81">
        <v>99.227000000000004</v>
      </c>
      <c r="AL532" s="28" t="str" cm="1">
        <f t="array" aca="1" ref="AL532" ca="1">IF(INDIRECT(ADDRESS(3+AM532,2,,,"var"))&lt;&gt;"Name of powder",INDIRECT(ADDRESS(3+AM532,2,,,"var")),NULL)</f>
        <v>AlMgty90</v>
      </c>
      <c r="AM532" s="81">
        <v>12</v>
      </c>
      <c r="AN532" s="81">
        <v>0</v>
      </c>
      <c r="AO532" s="61" cm="1">
        <f t="array" aca="1" ref="AO532" ca="1">IF(INDIRECT(ADDRESS(3+$AM532,3,,,"var"))&lt;&gt;"&lt;=&gt;",INDIRECT(ADDRESS(3+$AM532,3,,,"var")),NULL)</f>
        <v>0</v>
      </c>
      <c r="AP532" s="61" cm="1">
        <f t="array" aca="1" ref="AP532" ca="1">IF(INDIRECT(ADDRESS(3+$AM532,4,,,"var"))&lt;&gt;"Si",INDIRECT(ADDRESS(3+$AM532,4,,,"var")),NULL)</f>
        <v>7.0000000000000007E-2</v>
      </c>
      <c r="AQ532" s="61" cm="1">
        <f t="array" aca="1" ref="AQ532" ca="1">IF(INDIRECT(ADDRESS(3+$AM532,5,,,"var"))&lt;&gt;"&lt;=&gt;",INDIRECT(ADDRESS(3+$AM532,5,,,"var")),NULL)</f>
        <v>0</v>
      </c>
      <c r="AR532" s="61" cm="1">
        <f t="array" aca="1" ref="AR532" ca="1">IF(INDIRECT(ADDRESS(3+$AM532,6,,,"var"))&lt;&gt;"Fe",INDIRECT(ADDRESS(3+$AM532,6,,,"var")),NULL)</f>
        <v>7.0000000000000007E-2</v>
      </c>
      <c r="AS532" s="61" t="str" cm="1">
        <f t="array" aca="1" ref="AS532" ca="1">IF(INDIRECT(ADDRESS(3+$AM532,7,,,"var"))&lt;&gt;"&lt;=&gt;",INDIRECT(ADDRESS(3+$AM532,7,,,"var")),NULL)</f>
        <v>&lt;</v>
      </c>
      <c r="AT532" s="61" cm="1">
        <f t="array" aca="1" ref="AT532" ca="1">IF(INDIRECT(ADDRESS(3+$AM532,8,,,"var"))&lt;&gt;"Cu",INDIRECT(ADDRESS(3+$AM532,8,,,"var")),NULL)</f>
        <v>0.01</v>
      </c>
      <c r="AU532" s="61" t="str" cm="1">
        <f t="array" aca="1" ref="AU532" ca="1">IF(INDIRECT(ADDRESS(3+$AM532,9,,,"var"))&lt;&gt;"&lt;=&gt;",INDIRECT(ADDRESS(3+$AM532,9,,,"var")),NULL)</f>
        <v>&lt;</v>
      </c>
      <c r="AV532" s="61" cm="1">
        <f t="array" aca="1" ref="AV532" ca="1">IF(INDIRECT(ADDRESS(3+$AM532,10,,,"var"))&lt;&gt;"Mn",INDIRECT(ADDRESS(3+$AM532,10,,,"var")),NULL)</f>
        <v>0.01</v>
      </c>
      <c r="AW532" s="61" cm="1">
        <f t="array" aca="1" ref="AW532" ca="1">IF(INDIRECT(ADDRESS(3+$AM532,11,,,"var"))&lt;&gt;"&lt;=&gt;",INDIRECT(ADDRESS(3+$AM532,11,,,"var")),NULL)</f>
        <v>0</v>
      </c>
      <c r="AX532" s="61" cm="1">
        <f t="array" aca="1" ref="AX532" ca="1">IF(INDIRECT(ADDRESS(3+$AM532,12,,,"var"))&lt;&gt;"Mg",INDIRECT(ADDRESS(3+$AM532,12,,,"var")),NULL)</f>
        <v>11.9</v>
      </c>
      <c r="AY532" s="61" cm="1">
        <f t="array" aca="1" ref="AY532" ca="1">IF(INDIRECT(ADDRESS(3+$AM532,13,,,"var"))&lt;&gt;"&lt;=&gt;",INDIRECT(ADDRESS(3+$AM532,13,,,"var")),NULL)</f>
        <v>0</v>
      </c>
      <c r="AZ532" s="61" cm="1">
        <f t="array" aca="1" ref="AZ532" ca="1">IF(INDIRECT(ADDRESS(3+$AM532,14,,,"var"))&lt;&gt;"Be",INDIRECT(ADDRESS(3+$AM532,14,,,"var")),NULL)</f>
        <v>1.4E-2</v>
      </c>
      <c r="BA532" s="61" t="str" cm="1">
        <f t="array" aca="1" ref="BA532" ca="1">IF(INDIRECT(ADDRESS(3+$AM532,15,,,"var"))&lt;&gt;"&lt;=&gt;",INDIRECT(ADDRESS(3+$AM532,15,,,"var")),NULL)</f>
        <v>&lt;</v>
      </c>
      <c r="BB532" s="61" cm="1">
        <f t="array" aca="1" ref="BB532" ca="1">IF(INDIRECT(ADDRESS(3+$AM532,16,,,"var"))&lt;&gt;"Zn",INDIRECT(ADDRESS(3+$AM532,16,,,"var")),NULL)</f>
        <v>0.01</v>
      </c>
      <c r="BC532" s="61" cm="1">
        <f t="array" aca="1" ref="BC532" ca="1">IF(INDIRECT(ADDRESS(3+$AM532,17,,,"var"))&lt;&gt;"&lt;=&gt;",INDIRECT(ADDRESS(3+$AM532,17,,,"var")),NULL)</f>
        <v>0</v>
      </c>
      <c r="BD532" s="61" cm="1">
        <f t="array" aca="1" ref="BD532" ca="1">IF(INDIRECT(ADDRESS(3+$AM532,18,,,"var"))&lt;&gt;"Ti",INDIRECT(ADDRESS(3+$AM532,18,,,"var")),NULL)</f>
        <v>0.08</v>
      </c>
      <c r="BE532" s="64" cm="1">
        <f t="array" aca="1" ref="BE532" ca="1">IF(INDIRECT(ADDRESS(3+$AM532,19,,,"var"))&lt;&gt;"D10",INDIRECT(ADDRESS(3+$AM532,19,,,"var")),NULL)</f>
        <v>27.4</v>
      </c>
      <c r="BF532" s="64" cm="1">
        <f t="array" aca="1" ref="BF532" ca="1">IF(INDIRECT(ADDRESS(3+$AM532,20,,,"var"))&lt;&gt;"D50",INDIRECT(ADDRESS(3+$AM532,20,,,"var")),NULL)</f>
        <v>44.5</v>
      </c>
      <c r="BG532" s="64" cm="1">
        <f t="array" aca="1" ref="BG532" ca="1">IF(INDIRECT(ADDRESS(3+$AM532,21,,,"var"))&lt;&gt;"D90",INDIRECT(ADDRESS(3+$AM532,21,,,"var")),NULL)</f>
        <v>72.2</v>
      </c>
      <c r="BH532" s="64" cm="1">
        <f t="array" aca="1" ref="BH532" ca="1">IF(INDIRECT(ADDRESS(3+$AM532,22,,,"var"))&lt;&gt;"Carney Funnel (s/50g)",INDIRECT(ADDRESS(3+$AM532,22,,,"var")),NULL)</f>
        <v>16</v>
      </c>
      <c r="BI532" s="64" cm="1">
        <f t="array" aca="1" ref="BI532" ca="1">IF(INDIRECT(ADDRESS(3+$AM532,23,,,"var"))&lt;&gt;"Schuttdichte",INDIRECT(ADDRESS(3+$AM532,23,,,"var")),NULL)</f>
        <v>1.24</v>
      </c>
      <c r="BJ532" s="64" cm="1">
        <f t="array" aca="1" ref="BJ532" ca="1">IF(INDIRECT(ADDRESS(3+$AM532,24,,,"var"))&lt;&gt;"Klopfdichte",INDIRECT(ADDRESS(3+$AM532,24,,,"var")),NULL)</f>
        <v>1.61</v>
      </c>
      <c r="BK532" s="81" t="s">
        <v>108</v>
      </c>
      <c r="BM532" s="65"/>
      <c r="BO532"/>
    </row>
    <row r="533" spans="1:67">
      <c r="A533" s="81">
        <v>3</v>
      </c>
      <c r="B533" s="81">
        <v>21</v>
      </c>
      <c r="C533" s="81" t="str">
        <f>var!Z$2</f>
        <v>EOS M 290</v>
      </c>
      <c r="D533" s="81" t="str">
        <f>var!AG$2</f>
        <v>EOS parameter dev.</v>
      </c>
      <c r="E533" s="81">
        <v>370</v>
      </c>
      <c r="F533" s="81">
        <v>1225</v>
      </c>
      <c r="G533" s="81">
        <v>60</v>
      </c>
      <c r="H533" s="81">
        <v>0.08</v>
      </c>
      <c r="I533" s="62">
        <v>100</v>
      </c>
      <c r="J533" s="81" t="str">
        <f>var!AD$2</f>
        <v>Density cube</v>
      </c>
      <c r="K533" s="81" t="str">
        <f>var!AE$2</f>
        <v>Pyramide</v>
      </c>
      <c r="L533" s="81"/>
      <c r="M533" s="81" t="str">
        <f>var!AF$2</f>
        <v>Stripes</v>
      </c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  <c r="AA533" s="81"/>
      <c r="AB533" s="81"/>
      <c r="AC533" s="81"/>
      <c r="AD533" s="81"/>
      <c r="AE533" s="81"/>
      <c r="AF533" s="81"/>
      <c r="AG533" s="81"/>
      <c r="AH533" s="81">
        <f t="shared" si="18"/>
        <v>21.167999999999999</v>
      </c>
      <c r="AI533" s="23">
        <f t="shared" si="19"/>
        <v>62.925170068027214</v>
      </c>
      <c r="AJ533" s="81"/>
      <c r="AK533" s="81">
        <v>99.751000000000005</v>
      </c>
      <c r="AL533" s="81" t="str" cm="1">
        <f t="array" aca="1" ref="AL533" ca="1">IF(INDIRECT(ADDRESS(3+AM533,2,,,"var"))&lt;&gt;"Name of powder",INDIRECT(ADDRESS(3+AM533,2,,,"var")),NULL)</f>
        <v>AlMgty90</v>
      </c>
      <c r="AM533" s="81">
        <v>12</v>
      </c>
      <c r="AN533" s="81">
        <v>0</v>
      </c>
      <c r="AO533" s="61" cm="1">
        <f t="array" aca="1" ref="AO533" ca="1">IF(INDIRECT(ADDRESS(3+$AM533,3,,,"var"))&lt;&gt;"&lt;=&gt;",INDIRECT(ADDRESS(3+$AM533,3,,,"var")),NULL)</f>
        <v>0</v>
      </c>
      <c r="AP533" s="61" cm="1">
        <f t="array" aca="1" ref="AP533" ca="1">IF(INDIRECT(ADDRESS(3+$AM533,4,,,"var"))&lt;&gt;"Si",INDIRECT(ADDRESS(3+$AM533,4,,,"var")),NULL)</f>
        <v>7.0000000000000007E-2</v>
      </c>
      <c r="AQ533" s="61" cm="1">
        <f t="array" aca="1" ref="AQ533" ca="1">IF(INDIRECT(ADDRESS(3+$AM533,5,,,"var"))&lt;&gt;"&lt;=&gt;",INDIRECT(ADDRESS(3+$AM533,5,,,"var")),NULL)</f>
        <v>0</v>
      </c>
      <c r="AR533" s="61" cm="1">
        <f t="array" aca="1" ref="AR533" ca="1">IF(INDIRECT(ADDRESS(3+$AM533,6,,,"var"))&lt;&gt;"Fe",INDIRECT(ADDRESS(3+$AM533,6,,,"var")),NULL)</f>
        <v>7.0000000000000007E-2</v>
      </c>
      <c r="AS533" s="61" t="str" cm="1">
        <f t="array" aca="1" ref="AS533" ca="1">IF(INDIRECT(ADDRESS(3+$AM533,7,,,"var"))&lt;&gt;"&lt;=&gt;",INDIRECT(ADDRESS(3+$AM533,7,,,"var")),NULL)</f>
        <v>&lt;</v>
      </c>
      <c r="AT533" s="61" cm="1">
        <f t="array" aca="1" ref="AT533" ca="1">IF(INDIRECT(ADDRESS(3+$AM533,8,,,"var"))&lt;&gt;"Cu",INDIRECT(ADDRESS(3+$AM533,8,,,"var")),NULL)</f>
        <v>0.01</v>
      </c>
      <c r="AU533" s="61" t="str" cm="1">
        <f t="array" aca="1" ref="AU533" ca="1">IF(INDIRECT(ADDRESS(3+$AM533,9,,,"var"))&lt;&gt;"&lt;=&gt;",INDIRECT(ADDRESS(3+$AM533,9,,,"var")),NULL)</f>
        <v>&lt;</v>
      </c>
      <c r="AV533" s="61" cm="1">
        <f t="array" aca="1" ref="AV533" ca="1">IF(INDIRECT(ADDRESS(3+$AM533,10,,,"var"))&lt;&gt;"Mn",INDIRECT(ADDRESS(3+$AM533,10,,,"var")),NULL)</f>
        <v>0.01</v>
      </c>
      <c r="AW533" s="61" cm="1">
        <f t="array" aca="1" ref="AW533" ca="1">IF(INDIRECT(ADDRESS(3+$AM533,11,,,"var"))&lt;&gt;"&lt;=&gt;",INDIRECT(ADDRESS(3+$AM533,11,,,"var")),NULL)</f>
        <v>0</v>
      </c>
      <c r="AX533" s="61" cm="1">
        <f t="array" aca="1" ref="AX533" ca="1">IF(INDIRECT(ADDRESS(3+$AM533,12,,,"var"))&lt;&gt;"Mg",INDIRECT(ADDRESS(3+$AM533,12,,,"var")),NULL)</f>
        <v>11.9</v>
      </c>
      <c r="AY533" s="61" cm="1">
        <f t="array" aca="1" ref="AY533" ca="1">IF(INDIRECT(ADDRESS(3+$AM533,13,,,"var"))&lt;&gt;"&lt;=&gt;",INDIRECT(ADDRESS(3+$AM533,13,,,"var")),NULL)</f>
        <v>0</v>
      </c>
      <c r="AZ533" s="61" cm="1">
        <f t="array" aca="1" ref="AZ533" ca="1">IF(INDIRECT(ADDRESS(3+$AM533,14,,,"var"))&lt;&gt;"Be",INDIRECT(ADDRESS(3+$AM533,14,,,"var")),NULL)</f>
        <v>1.4E-2</v>
      </c>
      <c r="BA533" s="61" t="str" cm="1">
        <f t="array" aca="1" ref="BA533" ca="1">IF(INDIRECT(ADDRESS(3+$AM533,15,,,"var"))&lt;&gt;"&lt;=&gt;",INDIRECT(ADDRESS(3+$AM533,15,,,"var")),NULL)</f>
        <v>&lt;</v>
      </c>
      <c r="BB533" s="61" cm="1">
        <f t="array" aca="1" ref="BB533" ca="1">IF(INDIRECT(ADDRESS(3+$AM533,16,,,"var"))&lt;&gt;"Zn",INDIRECT(ADDRESS(3+$AM533,16,,,"var")),NULL)</f>
        <v>0.01</v>
      </c>
      <c r="BC533" s="61" cm="1">
        <f t="array" aca="1" ref="BC533" ca="1">IF(INDIRECT(ADDRESS(3+$AM533,17,,,"var"))&lt;&gt;"&lt;=&gt;",INDIRECT(ADDRESS(3+$AM533,17,,,"var")),NULL)</f>
        <v>0</v>
      </c>
      <c r="BD533" s="61" cm="1">
        <f t="array" aca="1" ref="BD533" ca="1">IF(INDIRECT(ADDRESS(3+$AM533,18,,,"var"))&lt;&gt;"Ti",INDIRECT(ADDRESS(3+$AM533,18,,,"var")),NULL)</f>
        <v>0.08</v>
      </c>
      <c r="BE533" s="64" cm="1">
        <f t="array" aca="1" ref="BE533" ca="1">IF(INDIRECT(ADDRESS(3+$AM533,19,,,"var"))&lt;&gt;"D10",INDIRECT(ADDRESS(3+$AM533,19,,,"var")),NULL)</f>
        <v>27.4</v>
      </c>
      <c r="BF533" s="64" cm="1">
        <f t="array" aca="1" ref="BF533" ca="1">IF(INDIRECT(ADDRESS(3+$AM533,20,,,"var"))&lt;&gt;"D50",INDIRECT(ADDRESS(3+$AM533,20,,,"var")),NULL)</f>
        <v>44.5</v>
      </c>
      <c r="BG533" s="64" cm="1">
        <f t="array" aca="1" ref="BG533" ca="1">IF(INDIRECT(ADDRESS(3+$AM533,21,,,"var"))&lt;&gt;"D90",INDIRECT(ADDRESS(3+$AM533,21,,,"var")),NULL)</f>
        <v>72.2</v>
      </c>
      <c r="BH533" s="64" cm="1">
        <f t="array" aca="1" ref="BH533" ca="1">IF(INDIRECT(ADDRESS(3+$AM533,22,,,"var"))&lt;&gt;"Carney Funnel (s/50g)",INDIRECT(ADDRESS(3+$AM533,22,,,"var")),NULL)</f>
        <v>16</v>
      </c>
      <c r="BI533" s="64" cm="1">
        <f t="array" aca="1" ref="BI533" ca="1">IF(INDIRECT(ADDRESS(3+$AM533,23,,,"var"))&lt;&gt;"Schuttdichte",INDIRECT(ADDRESS(3+$AM533,23,,,"var")),NULL)</f>
        <v>1.24</v>
      </c>
      <c r="BJ533" s="64" cm="1">
        <f t="array" aca="1" ref="BJ533" ca="1">IF(INDIRECT(ADDRESS(3+$AM533,24,,,"var"))&lt;&gt;"Klopfdichte",INDIRECT(ADDRESS(3+$AM533,24,,,"var")),NULL)</f>
        <v>1.61</v>
      </c>
      <c r="BK533" s="81" t="s">
        <v>108</v>
      </c>
      <c r="BM533" s="81"/>
      <c r="BO533"/>
    </row>
    <row r="534" spans="1:67">
      <c r="A534" s="81">
        <v>3</v>
      </c>
      <c r="B534" s="81">
        <v>22</v>
      </c>
      <c r="C534" s="81" t="str">
        <f>var!Z$2</f>
        <v>EOS M 290</v>
      </c>
      <c r="D534" s="81" t="str">
        <f>var!AG$2</f>
        <v>EOS parameter dev.</v>
      </c>
      <c r="E534" s="81">
        <v>370</v>
      </c>
      <c r="F534" s="81">
        <v>1525</v>
      </c>
      <c r="G534" s="81">
        <v>60</v>
      </c>
      <c r="H534" s="81">
        <v>0.08</v>
      </c>
      <c r="I534" s="62">
        <v>100</v>
      </c>
      <c r="J534" s="81" t="str">
        <f>var!AD$2</f>
        <v>Density cube</v>
      </c>
      <c r="K534" s="81" t="str">
        <f>var!AE$2</f>
        <v>Pyramide</v>
      </c>
      <c r="L534" s="81"/>
      <c r="M534" s="81" t="str">
        <f>var!AF$2</f>
        <v>Stripes</v>
      </c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  <c r="AA534" s="81"/>
      <c r="AB534" s="81"/>
      <c r="AC534" s="81"/>
      <c r="AD534" s="81"/>
      <c r="AE534" s="81"/>
      <c r="AF534" s="81"/>
      <c r="AG534" s="81"/>
      <c r="AH534" s="81">
        <f t="shared" si="18"/>
        <v>26.352</v>
      </c>
      <c r="AI534" s="81">
        <f t="shared" si="19"/>
        <v>50.546448087431692</v>
      </c>
      <c r="AJ534" s="81"/>
      <c r="AK534" s="81">
        <v>99.763999999999996</v>
      </c>
      <c r="AL534" s="28" t="str" cm="1">
        <f t="array" aca="1" ref="AL534" ca="1">IF(INDIRECT(ADDRESS(3+AM534,2,,,"var"))&lt;&gt;"Name of powder",INDIRECT(ADDRESS(3+AM534,2,,,"var")),NULL)</f>
        <v>AlMgty90</v>
      </c>
      <c r="AM534" s="81">
        <v>12</v>
      </c>
      <c r="AN534" s="81">
        <v>0</v>
      </c>
      <c r="AO534" s="61" cm="1">
        <f t="array" aca="1" ref="AO534" ca="1">IF(INDIRECT(ADDRESS(3+$AM534,3,,,"var"))&lt;&gt;"&lt;=&gt;",INDIRECT(ADDRESS(3+$AM534,3,,,"var")),NULL)</f>
        <v>0</v>
      </c>
      <c r="AP534" s="61" cm="1">
        <f t="array" aca="1" ref="AP534" ca="1">IF(INDIRECT(ADDRESS(3+$AM534,4,,,"var"))&lt;&gt;"Si",INDIRECT(ADDRESS(3+$AM534,4,,,"var")),NULL)</f>
        <v>7.0000000000000007E-2</v>
      </c>
      <c r="AQ534" s="61" cm="1">
        <f t="array" aca="1" ref="AQ534" ca="1">IF(INDIRECT(ADDRESS(3+$AM534,5,,,"var"))&lt;&gt;"&lt;=&gt;",INDIRECT(ADDRESS(3+$AM534,5,,,"var")),NULL)</f>
        <v>0</v>
      </c>
      <c r="AR534" s="61" cm="1">
        <f t="array" aca="1" ref="AR534" ca="1">IF(INDIRECT(ADDRESS(3+$AM534,6,,,"var"))&lt;&gt;"Fe",INDIRECT(ADDRESS(3+$AM534,6,,,"var")),NULL)</f>
        <v>7.0000000000000007E-2</v>
      </c>
      <c r="AS534" s="61" t="str" cm="1">
        <f t="array" aca="1" ref="AS534" ca="1">IF(INDIRECT(ADDRESS(3+$AM534,7,,,"var"))&lt;&gt;"&lt;=&gt;",INDIRECT(ADDRESS(3+$AM534,7,,,"var")),NULL)</f>
        <v>&lt;</v>
      </c>
      <c r="AT534" s="61" cm="1">
        <f t="array" aca="1" ref="AT534" ca="1">IF(INDIRECT(ADDRESS(3+$AM534,8,,,"var"))&lt;&gt;"Cu",INDIRECT(ADDRESS(3+$AM534,8,,,"var")),NULL)</f>
        <v>0.01</v>
      </c>
      <c r="AU534" s="61" t="str" cm="1">
        <f t="array" aca="1" ref="AU534" ca="1">IF(INDIRECT(ADDRESS(3+$AM534,9,,,"var"))&lt;&gt;"&lt;=&gt;",INDIRECT(ADDRESS(3+$AM534,9,,,"var")),NULL)</f>
        <v>&lt;</v>
      </c>
      <c r="AV534" s="61" cm="1">
        <f t="array" aca="1" ref="AV534" ca="1">IF(INDIRECT(ADDRESS(3+$AM534,10,,,"var"))&lt;&gt;"Mn",INDIRECT(ADDRESS(3+$AM534,10,,,"var")),NULL)</f>
        <v>0.01</v>
      </c>
      <c r="AW534" s="61" cm="1">
        <f t="array" aca="1" ref="AW534" ca="1">IF(INDIRECT(ADDRESS(3+$AM534,11,,,"var"))&lt;&gt;"&lt;=&gt;",INDIRECT(ADDRESS(3+$AM534,11,,,"var")),NULL)</f>
        <v>0</v>
      </c>
      <c r="AX534" s="61" cm="1">
        <f t="array" aca="1" ref="AX534" ca="1">IF(INDIRECT(ADDRESS(3+$AM534,12,,,"var"))&lt;&gt;"Mg",INDIRECT(ADDRESS(3+$AM534,12,,,"var")),NULL)</f>
        <v>11.9</v>
      </c>
      <c r="AY534" s="61" cm="1">
        <f t="array" aca="1" ref="AY534" ca="1">IF(INDIRECT(ADDRESS(3+$AM534,13,,,"var"))&lt;&gt;"&lt;=&gt;",INDIRECT(ADDRESS(3+$AM534,13,,,"var")),NULL)</f>
        <v>0</v>
      </c>
      <c r="AZ534" s="61" cm="1">
        <f t="array" aca="1" ref="AZ534" ca="1">IF(INDIRECT(ADDRESS(3+$AM534,14,,,"var"))&lt;&gt;"Be",INDIRECT(ADDRESS(3+$AM534,14,,,"var")),NULL)</f>
        <v>1.4E-2</v>
      </c>
      <c r="BA534" s="61" t="str" cm="1">
        <f t="array" aca="1" ref="BA534" ca="1">IF(INDIRECT(ADDRESS(3+$AM534,15,,,"var"))&lt;&gt;"&lt;=&gt;",INDIRECT(ADDRESS(3+$AM534,15,,,"var")),NULL)</f>
        <v>&lt;</v>
      </c>
      <c r="BB534" s="61" cm="1">
        <f t="array" aca="1" ref="BB534" ca="1">IF(INDIRECT(ADDRESS(3+$AM534,16,,,"var"))&lt;&gt;"Zn",INDIRECT(ADDRESS(3+$AM534,16,,,"var")),NULL)</f>
        <v>0.01</v>
      </c>
      <c r="BC534" s="61" cm="1">
        <f t="array" aca="1" ref="BC534" ca="1">IF(INDIRECT(ADDRESS(3+$AM534,17,,,"var"))&lt;&gt;"&lt;=&gt;",INDIRECT(ADDRESS(3+$AM534,17,,,"var")),NULL)</f>
        <v>0</v>
      </c>
      <c r="BD534" s="61" cm="1">
        <f t="array" aca="1" ref="BD534" ca="1">IF(INDIRECT(ADDRESS(3+$AM534,18,,,"var"))&lt;&gt;"Ti",INDIRECT(ADDRESS(3+$AM534,18,,,"var")),NULL)</f>
        <v>0.08</v>
      </c>
      <c r="BE534" s="64" cm="1">
        <f t="array" aca="1" ref="BE534" ca="1">IF(INDIRECT(ADDRESS(3+$AM534,19,,,"var"))&lt;&gt;"D10",INDIRECT(ADDRESS(3+$AM534,19,,,"var")),NULL)</f>
        <v>27.4</v>
      </c>
      <c r="BF534" s="64" cm="1">
        <f t="array" aca="1" ref="BF534" ca="1">IF(INDIRECT(ADDRESS(3+$AM534,20,,,"var"))&lt;&gt;"D50",INDIRECT(ADDRESS(3+$AM534,20,,,"var")),NULL)</f>
        <v>44.5</v>
      </c>
      <c r="BG534" s="64" cm="1">
        <f t="array" aca="1" ref="BG534" ca="1">IF(INDIRECT(ADDRESS(3+$AM534,21,,,"var"))&lt;&gt;"D90",INDIRECT(ADDRESS(3+$AM534,21,,,"var")),NULL)</f>
        <v>72.2</v>
      </c>
      <c r="BH534" s="64" cm="1">
        <f t="array" aca="1" ref="BH534" ca="1">IF(INDIRECT(ADDRESS(3+$AM534,22,,,"var"))&lt;&gt;"Carney Funnel (s/50g)",INDIRECT(ADDRESS(3+$AM534,22,,,"var")),NULL)</f>
        <v>16</v>
      </c>
      <c r="BI534" s="64" cm="1">
        <f t="array" aca="1" ref="BI534" ca="1">IF(INDIRECT(ADDRESS(3+$AM534,23,,,"var"))&lt;&gt;"Schuttdichte",INDIRECT(ADDRESS(3+$AM534,23,,,"var")),NULL)</f>
        <v>1.24</v>
      </c>
      <c r="BJ534" s="64" cm="1">
        <f t="array" aca="1" ref="BJ534" ca="1">IF(INDIRECT(ADDRESS(3+$AM534,24,,,"var"))&lt;&gt;"Klopfdichte",INDIRECT(ADDRESS(3+$AM534,24,,,"var")),NULL)</f>
        <v>1.61</v>
      </c>
      <c r="BK534" s="81" t="s">
        <v>108</v>
      </c>
      <c r="BM534" s="81"/>
      <c r="BO534"/>
    </row>
    <row r="535" spans="1:67">
      <c r="A535" s="81">
        <v>3</v>
      </c>
      <c r="B535" s="81">
        <v>23</v>
      </c>
      <c r="C535" s="81" t="str">
        <f>var!Z$2</f>
        <v>EOS M 290</v>
      </c>
      <c r="D535" s="81" t="str">
        <f>var!AG$2</f>
        <v>EOS parameter dev.</v>
      </c>
      <c r="E535" s="81">
        <v>370</v>
      </c>
      <c r="F535" s="81">
        <v>1850</v>
      </c>
      <c r="G535" s="81">
        <v>60</v>
      </c>
      <c r="H535" s="81">
        <v>0.08</v>
      </c>
      <c r="I535" s="62">
        <v>100</v>
      </c>
      <c r="J535" s="81" t="str">
        <f>var!AD$2</f>
        <v>Density cube</v>
      </c>
      <c r="K535" s="28" t="str">
        <f>var!AE$2</f>
        <v>Pyramide</v>
      </c>
      <c r="L535" s="81"/>
      <c r="M535" s="28" t="str">
        <f>var!AF$2</f>
        <v>Stripes</v>
      </c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  <c r="AA535" s="81"/>
      <c r="AB535" s="81"/>
      <c r="AC535" s="81"/>
      <c r="AD535" s="81"/>
      <c r="AE535" s="81"/>
      <c r="AF535" s="81"/>
      <c r="AG535" s="81"/>
      <c r="AH535" s="23">
        <f t="shared" si="18"/>
        <v>31.968000000000004</v>
      </c>
      <c r="AI535" s="23">
        <f t="shared" si="19"/>
        <v>41.666666666666664</v>
      </c>
      <c r="AJ535" s="81"/>
      <c r="AK535" s="81">
        <v>99.661000000000001</v>
      </c>
      <c r="AL535" s="28" t="str" cm="1">
        <f t="array" aca="1" ref="AL535" ca="1">IF(INDIRECT(ADDRESS(3+AM535,2,,,"var"))&lt;&gt;"Name of powder",INDIRECT(ADDRESS(3+AM535,2,,,"var")),NULL)</f>
        <v>AlMgty90</v>
      </c>
      <c r="AM535" s="81">
        <v>12</v>
      </c>
      <c r="AN535" s="81">
        <v>0</v>
      </c>
      <c r="AO535" s="61" cm="1">
        <f t="array" aca="1" ref="AO535" ca="1">IF(INDIRECT(ADDRESS(3+$AM535,3,,,"var"))&lt;&gt;"&lt;=&gt;",INDIRECT(ADDRESS(3+$AM535,3,,,"var")),NULL)</f>
        <v>0</v>
      </c>
      <c r="AP535" s="61" cm="1">
        <f t="array" aca="1" ref="AP535" ca="1">IF(INDIRECT(ADDRESS(3+$AM535,4,,,"var"))&lt;&gt;"Si",INDIRECT(ADDRESS(3+$AM535,4,,,"var")),NULL)</f>
        <v>7.0000000000000007E-2</v>
      </c>
      <c r="AQ535" s="61" cm="1">
        <f t="array" aca="1" ref="AQ535" ca="1">IF(INDIRECT(ADDRESS(3+$AM535,5,,,"var"))&lt;&gt;"&lt;=&gt;",INDIRECT(ADDRESS(3+$AM535,5,,,"var")),NULL)</f>
        <v>0</v>
      </c>
      <c r="AR535" s="61" cm="1">
        <f t="array" aca="1" ref="AR535" ca="1">IF(INDIRECT(ADDRESS(3+$AM535,6,,,"var"))&lt;&gt;"Fe",INDIRECT(ADDRESS(3+$AM535,6,,,"var")),NULL)</f>
        <v>7.0000000000000007E-2</v>
      </c>
      <c r="AS535" s="61" t="str" cm="1">
        <f t="array" aca="1" ref="AS535" ca="1">IF(INDIRECT(ADDRESS(3+$AM535,7,,,"var"))&lt;&gt;"&lt;=&gt;",INDIRECT(ADDRESS(3+$AM535,7,,,"var")),NULL)</f>
        <v>&lt;</v>
      </c>
      <c r="AT535" s="61" cm="1">
        <f t="array" aca="1" ref="AT535" ca="1">IF(INDIRECT(ADDRESS(3+$AM535,8,,,"var"))&lt;&gt;"Cu",INDIRECT(ADDRESS(3+$AM535,8,,,"var")),NULL)</f>
        <v>0.01</v>
      </c>
      <c r="AU535" s="61" t="str" cm="1">
        <f t="array" aca="1" ref="AU535" ca="1">IF(INDIRECT(ADDRESS(3+$AM535,9,,,"var"))&lt;&gt;"&lt;=&gt;",INDIRECT(ADDRESS(3+$AM535,9,,,"var")),NULL)</f>
        <v>&lt;</v>
      </c>
      <c r="AV535" s="61" cm="1">
        <f t="array" aca="1" ref="AV535" ca="1">IF(INDIRECT(ADDRESS(3+$AM535,10,,,"var"))&lt;&gt;"Mn",INDIRECT(ADDRESS(3+$AM535,10,,,"var")),NULL)</f>
        <v>0.01</v>
      </c>
      <c r="AW535" s="61" cm="1">
        <f t="array" aca="1" ref="AW535" ca="1">IF(INDIRECT(ADDRESS(3+$AM535,11,,,"var"))&lt;&gt;"&lt;=&gt;",INDIRECT(ADDRESS(3+$AM535,11,,,"var")),NULL)</f>
        <v>0</v>
      </c>
      <c r="AX535" s="61" cm="1">
        <f t="array" aca="1" ref="AX535" ca="1">IF(INDIRECT(ADDRESS(3+$AM535,12,,,"var"))&lt;&gt;"Mg",INDIRECT(ADDRESS(3+$AM535,12,,,"var")),NULL)</f>
        <v>11.9</v>
      </c>
      <c r="AY535" s="61" cm="1">
        <f t="array" aca="1" ref="AY535" ca="1">IF(INDIRECT(ADDRESS(3+$AM535,13,,,"var"))&lt;&gt;"&lt;=&gt;",INDIRECT(ADDRESS(3+$AM535,13,,,"var")),NULL)</f>
        <v>0</v>
      </c>
      <c r="AZ535" s="61" cm="1">
        <f t="array" aca="1" ref="AZ535" ca="1">IF(INDIRECT(ADDRESS(3+$AM535,14,,,"var"))&lt;&gt;"Be",INDIRECT(ADDRESS(3+$AM535,14,,,"var")),NULL)</f>
        <v>1.4E-2</v>
      </c>
      <c r="BA535" s="61" t="str" cm="1">
        <f t="array" aca="1" ref="BA535" ca="1">IF(INDIRECT(ADDRESS(3+$AM535,15,,,"var"))&lt;&gt;"&lt;=&gt;",INDIRECT(ADDRESS(3+$AM535,15,,,"var")),NULL)</f>
        <v>&lt;</v>
      </c>
      <c r="BB535" s="61" cm="1">
        <f t="array" aca="1" ref="BB535" ca="1">IF(INDIRECT(ADDRESS(3+$AM535,16,,,"var"))&lt;&gt;"Zn",INDIRECT(ADDRESS(3+$AM535,16,,,"var")),NULL)</f>
        <v>0.01</v>
      </c>
      <c r="BC535" s="61" cm="1">
        <f t="array" aca="1" ref="BC535" ca="1">IF(INDIRECT(ADDRESS(3+$AM535,17,,,"var"))&lt;&gt;"&lt;=&gt;",INDIRECT(ADDRESS(3+$AM535,17,,,"var")),NULL)</f>
        <v>0</v>
      </c>
      <c r="BD535" s="61" cm="1">
        <f t="array" aca="1" ref="BD535" ca="1">IF(INDIRECT(ADDRESS(3+$AM535,18,,,"var"))&lt;&gt;"Ti",INDIRECT(ADDRESS(3+$AM535,18,,,"var")),NULL)</f>
        <v>0.08</v>
      </c>
      <c r="BE535" s="64" cm="1">
        <f t="array" aca="1" ref="BE535" ca="1">IF(INDIRECT(ADDRESS(3+$AM535,19,,,"var"))&lt;&gt;"D10",INDIRECT(ADDRESS(3+$AM535,19,,,"var")),NULL)</f>
        <v>27.4</v>
      </c>
      <c r="BF535" s="64" cm="1">
        <f t="array" aca="1" ref="BF535" ca="1">IF(INDIRECT(ADDRESS(3+$AM535,20,,,"var"))&lt;&gt;"D50",INDIRECT(ADDRESS(3+$AM535,20,,,"var")),NULL)</f>
        <v>44.5</v>
      </c>
      <c r="BG535" s="64" cm="1">
        <f t="array" aca="1" ref="BG535" ca="1">IF(INDIRECT(ADDRESS(3+$AM535,21,,,"var"))&lt;&gt;"D90",INDIRECT(ADDRESS(3+$AM535,21,,,"var")),NULL)</f>
        <v>72.2</v>
      </c>
      <c r="BH535" s="64" cm="1">
        <f t="array" aca="1" ref="BH535" ca="1">IF(INDIRECT(ADDRESS(3+$AM535,22,,,"var"))&lt;&gt;"Carney Funnel (s/50g)",INDIRECT(ADDRESS(3+$AM535,22,,,"var")),NULL)</f>
        <v>16</v>
      </c>
      <c r="BI535" s="64" cm="1">
        <f t="array" aca="1" ref="BI535" ca="1">IF(INDIRECT(ADDRESS(3+$AM535,23,,,"var"))&lt;&gt;"Schuttdichte",INDIRECT(ADDRESS(3+$AM535,23,,,"var")),NULL)</f>
        <v>1.24</v>
      </c>
      <c r="BJ535" s="64" cm="1">
        <f t="array" aca="1" ref="BJ535" ca="1">IF(INDIRECT(ADDRESS(3+$AM535,24,,,"var"))&lt;&gt;"Klopfdichte",INDIRECT(ADDRESS(3+$AM535,24,,,"var")),NULL)</f>
        <v>1.61</v>
      </c>
      <c r="BK535" s="81" t="s">
        <v>108</v>
      </c>
      <c r="BM535" s="81"/>
      <c r="BO535"/>
    </row>
    <row r="536" spans="1:67">
      <c r="A536" s="81">
        <v>3</v>
      </c>
      <c r="B536" s="81">
        <v>24</v>
      </c>
      <c r="C536" s="81" t="str">
        <f>var!Z$2</f>
        <v>EOS M 290</v>
      </c>
      <c r="D536" s="81" t="str">
        <f>var!AG$2</f>
        <v>EOS parameter dev.</v>
      </c>
      <c r="E536" s="81">
        <v>370</v>
      </c>
      <c r="F536" s="81">
        <v>2175</v>
      </c>
      <c r="G536" s="81">
        <v>60</v>
      </c>
      <c r="H536" s="81">
        <v>0.08</v>
      </c>
      <c r="I536" s="62">
        <v>100</v>
      </c>
      <c r="J536" s="81" t="str">
        <f>var!AD$2</f>
        <v>Density cube</v>
      </c>
      <c r="K536" s="28" t="str">
        <f>var!AE$2</f>
        <v>Pyramide</v>
      </c>
      <c r="L536" s="81"/>
      <c r="M536" s="28" t="str">
        <f>var!AF$2</f>
        <v>Stripes</v>
      </c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  <c r="AA536" s="81"/>
      <c r="AB536" s="81"/>
      <c r="AC536" s="81"/>
      <c r="AD536" s="81"/>
      <c r="AE536" s="81"/>
      <c r="AF536" s="81"/>
      <c r="AG536" s="81"/>
      <c r="AH536" s="23">
        <f t="shared" si="18"/>
        <v>37.583999999999996</v>
      </c>
      <c r="AI536" s="23">
        <f t="shared" si="19"/>
        <v>35.440613026819925</v>
      </c>
      <c r="AJ536" s="81"/>
      <c r="AK536" s="81">
        <v>99.272999999999996</v>
      </c>
      <c r="AL536" s="28" t="str" cm="1">
        <f t="array" aca="1" ref="AL536" ca="1">IF(INDIRECT(ADDRESS(3+AM536,2,,,"var"))&lt;&gt;"Name of powder",INDIRECT(ADDRESS(3+AM536,2,,,"var")),NULL)</f>
        <v>AlMgty90</v>
      </c>
      <c r="AM536" s="81">
        <v>12</v>
      </c>
      <c r="AN536" s="81">
        <v>0</v>
      </c>
      <c r="AO536" s="61" cm="1">
        <f t="array" aca="1" ref="AO536" ca="1">IF(INDIRECT(ADDRESS(3+$AM536,3,,,"var"))&lt;&gt;"&lt;=&gt;",INDIRECT(ADDRESS(3+$AM536,3,,,"var")),NULL)</f>
        <v>0</v>
      </c>
      <c r="AP536" s="61" cm="1">
        <f t="array" aca="1" ref="AP536" ca="1">IF(INDIRECT(ADDRESS(3+$AM536,4,,,"var"))&lt;&gt;"Si",INDIRECT(ADDRESS(3+$AM536,4,,,"var")),NULL)</f>
        <v>7.0000000000000007E-2</v>
      </c>
      <c r="AQ536" s="61" cm="1">
        <f t="array" aca="1" ref="AQ536" ca="1">IF(INDIRECT(ADDRESS(3+$AM536,5,,,"var"))&lt;&gt;"&lt;=&gt;",INDIRECT(ADDRESS(3+$AM536,5,,,"var")),NULL)</f>
        <v>0</v>
      </c>
      <c r="AR536" s="61" cm="1">
        <f t="array" aca="1" ref="AR536" ca="1">IF(INDIRECT(ADDRESS(3+$AM536,6,,,"var"))&lt;&gt;"Fe",INDIRECT(ADDRESS(3+$AM536,6,,,"var")),NULL)</f>
        <v>7.0000000000000007E-2</v>
      </c>
      <c r="AS536" s="61" t="str" cm="1">
        <f t="array" aca="1" ref="AS536" ca="1">IF(INDIRECT(ADDRESS(3+$AM536,7,,,"var"))&lt;&gt;"&lt;=&gt;",INDIRECT(ADDRESS(3+$AM536,7,,,"var")),NULL)</f>
        <v>&lt;</v>
      </c>
      <c r="AT536" s="61" cm="1">
        <f t="array" aca="1" ref="AT536" ca="1">IF(INDIRECT(ADDRESS(3+$AM536,8,,,"var"))&lt;&gt;"Cu",INDIRECT(ADDRESS(3+$AM536,8,,,"var")),NULL)</f>
        <v>0.01</v>
      </c>
      <c r="AU536" s="61" t="str" cm="1">
        <f t="array" aca="1" ref="AU536" ca="1">IF(INDIRECT(ADDRESS(3+$AM536,9,,,"var"))&lt;&gt;"&lt;=&gt;",INDIRECT(ADDRESS(3+$AM536,9,,,"var")),NULL)</f>
        <v>&lt;</v>
      </c>
      <c r="AV536" s="61" cm="1">
        <f t="array" aca="1" ref="AV536" ca="1">IF(INDIRECT(ADDRESS(3+$AM536,10,,,"var"))&lt;&gt;"Mn",INDIRECT(ADDRESS(3+$AM536,10,,,"var")),NULL)</f>
        <v>0.01</v>
      </c>
      <c r="AW536" s="61" cm="1">
        <f t="array" aca="1" ref="AW536" ca="1">IF(INDIRECT(ADDRESS(3+$AM536,11,,,"var"))&lt;&gt;"&lt;=&gt;",INDIRECT(ADDRESS(3+$AM536,11,,,"var")),NULL)</f>
        <v>0</v>
      </c>
      <c r="AX536" s="61" cm="1">
        <f t="array" aca="1" ref="AX536" ca="1">IF(INDIRECT(ADDRESS(3+$AM536,12,,,"var"))&lt;&gt;"Mg",INDIRECT(ADDRESS(3+$AM536,12,,,"var")),NULL)</f>
        <v>11.9</v>
      </c>
      <c r="AY536" s="61" cm="1">
        <f t="array" aca="1" ref="AY536" ca="1">IF(INDIRECT(ADDRESS(3+$AM536,13,,,"var"))&lt;&gt;"&lt;=&gt;",INDIRECT(ADDRESS(3+$AM536,13,,,"var")),NULL)</f>
        <v>0</v>
      </c>
      <c r="AZ536" s="61" cm="1">
        <f t="array" aca="1" ref="AZ536" ca="1">IF(INDIRECT(ADDRESS(3+$AM536,14,,,"var"))&lt;&gt;"Be",INDIRECT(ADDRESS(3+$AM536,14,,,"var")),NULL)</f>
        <v>1.4E-2</v>
      </c>
      <c r="BA536" s="61" t="str" cm="1">
        <f t="array" aca="1" ref="BA536" ca="1">IF(INDIRECT(ADDRESS(3+$AM536,15,,,"var"))&lt;&gt;"&lt;=&gt;",INDIRECT(ADDRESS(3+$AM536,15,,,"var")),NULL)</f>
        <v>&lt;</v>
      </c>
      <c r="BB536" s="61" cm="1">
        <f t="array" aca="1" ref="BB536" ca="1">IF(INDIRECT(ADDRESS(3+$AM536,16,,,"var"))&lt;&gt;"Zn",INDIRECT(ADDRESS(3+$AM536,16,,,"var")),NULL)</f>
        <v>0.01</v>
      </c>
      <c r="BC536" s="61" cm="1">
        <f t="array" aca="1" ref="BC536" ca="1">IF(INDIRECT(ADDRESS(3+$AM536,17,,,"var"))&lt;&gt;"&lt;=&gt;",INDIRECT(ADDRESS(3+$AM536,17,,,"var")),NULL)</f>
        <v>0</v>
      </c>
      <c r="BD536" s="61" cm="1">
        <f t="array" aca="1" ref="BD536" ca="1">IF(INDIRECT(ADDRESS(3+$AM536,18,,,"var"))&lt;&gt;"Ti",INDIRECT(ADDRESS(3+$AM536,18,,,"var")),NULL)</f>
        <v>0.08</v>
      </c>
      <c r="BE536" s="64" cm="1">
        <f t="array" aca="1" ref="BE536" ca="1">IF(INDIRECT(ADDRESS(3+$AM536,19,,,"var"))&lt;&gt;"D10",INDIRECT(ADDRESS(3+$AM536,19,,,"var")),NULL)</f>
        <v>27.4</v>
      </c>
      <c r="BF536" s="64" cm="1">
        <f t="array" aca="1" ref="BF536" ca="1">IF(INDIRECT(ADDRESS(3+$AM536,20,,,"var"))&lt;&gt;"D50",INDIRECT(ADDRESS(3+$AM536,20,,,"var")),NULL)</f>
        <v>44.5</v>
      </c>
      <c r="BG536" s="64" cm="1">
        <f t="array" aca="1" ref="BG536" ca="1">IF(INDIRECT(ADDRESS(3+$AM536,21,,,"var"))&lt;&gt;"D90",INDIRECT(ADDRESS(3+$AM536,21,,,"var")),NULL)</f>
        <v>72.2</v>
      </c>
      <c r="BH536" s="64" cm="1">
        <f t="array" aca="1" ref="BH536" ca="1">IF(INDIRECT(ADDRESS(3+$AM536,22,,,"var"))&lt;&gt;"Carney Funnel (s/50g)",INDIRECT(ADDRESS(3+$AM536,22,,,"var")),NULL)</f>
        <v>16</v>
      </c>
      <c r="BI536" s="64" cm="1">
        <f t="array" aca="1" ref="BI536" ca="1">IF(INDIRECT(ADDRESS(3+$AM536,23,,,"var"))&lt;&gt;"Schuttdichte",INDIRECT(ADDRESS(3+$AM536,23,,,"var")),NULL)</f>
        <v>1.24</v>
      </c>
      <c r="BJ536" s="64" cm="1">
        <f t="array" aca="1" ref="BJ536" ca="1">IF(INDIRECT(ADDRESS(3+$AM536,24,,,"var"))&lt;&gt;"Klopfdichte",INDIRECT(ADDRESS(3+$AM536,24,,,"var")),NULL)</f>
        <v>1.61</v>
      </c>
      <c r="BK536" s="81" t="s">
        <v>108</v>
      </c>
      <c r="BM536" s="81"/>
      <c r="BO536"/>
    </row>
    <row r="537" spans="1:67">
      <c r="A537" s="81">
        <v>3</v>
      </c>
      <c r="B537" s="81">
        <v>25</v>
      </c>
      <c r="C537" s="81" t="str">
        <f>var!Z$2</f>
        <v>EOS M 290</v>
      </c>
      <c r="D537" s="81" t="str">
        <f>var!AG$2</f>
        <v>EOS parameter dev.</v>
      </c>
      <c r="E537" s="81">
        <v>370</v>
      </c>
      <c r="F537" s="81">
        <v>2500</v>
      </c>
      <c r="G537" s="81">
        <v>60</v>
      </c>
      <c r="H537" s="81">
        <v>0.08</v>
      </c>
      <c r="I537" s="62">
        <v>100</v>
      </c>
      <c r="J537" s="81" t="str">
        <f>var!AD$2</f>
        <v>Density cube</v>
      </c>
      <c r="K537" s="28" t="str">
        <f>var!AE$2</f>
        <v>Pyramide</v>
      </c>
      <c r="L537" s="81"/>
      <c r="M537" s="28" t="str">
        <f>var!AF$2</f>
        <v>Stripes</v>
      </c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  <c r="AA537" s="81"/>
      <c r="AB537" s="81"/>
      <c r="AC537" s="81"/>
      <c r="AD537" s="81"/>
      <c r="AE537" s="81"/>
      <c r="AF537" s="81"/>
      <c r="AG537" s="81"/>
      <c r="AH537" s="23">
        <f t="shared" si="18"/>
        <v>43.2</v>
      </c>
      <c r="AI537" s="23">
        <f t="shared" si="19"/>
        <v>30.833333333333332</v>
      </c>
      <c r="AJ537" s="81"/>
      <c r="AK537" s="81">
        <v>98.319000000000003</v>
      </c>
      <c r="AL537" s="28" t="str" cm="1">
        <f t="array" aca="1" ref="AL537" ca="1">IF(INDIRECT(ADDRESS(3+AM537,2,,,"var"))&lt;&gt;"Name of powder",INDIRECT(ADDRESS(3+AM537,2,,,"var")),NULL)</f>
        <v>AlMgty90</v>
      </c>
      <c r="AM537" s="81">
        <v>12</v>
      </c>
      <c r="AN537" s="81">
        <v>0</v>
      </c>
      <c r="AO537" s="61" cm="1">
        <f t="array" aca="1" ref="AO537" ca="1">IF(INDIRECT(ADDRESS(3+$AM537,3,,,"var"))&lt;&gt;"&lt;=&gt;",INDIRECT(ADDRESS(3+$AM537,3,,,"var")),NULL)</f>
        <v>0</v>
      </c>
      <c r="AP537" s="61" cm="1">
        <f t="array" aca="1" ref="AP537" ca="1">IF(INDIRECT(ADDRESS(3+$AM537,4,,,"var"))&lt;&gt;"Si",INDIRECT(ADDRESS(3+$AM537,4,,,"var")),NULL)</f>
        <v>7.0000000000000007E-2</v>
      </c>
      <c r="AQ537" s="61" cm="1">
        <f t="array" aca="1" ref="AQ537" ca="1">IF(INDIRECT(ADDRESS(3+$AM537,5,,,"var"))&lt;&gt;"&lt;=&gt;",INDIRECT(ADDRESS(3+$AM537,5,,,"var")),NULL)</f>
        <v>0</v>
      </c>
      <c r="AR537" s="61" cm="1">
        <f t="array" aca="1" ref="AR537" ca="1">IF(INDIRECT(ADDRESS(3+$AM537,6,,,"var"))&lt;&gt;"Fe",INDIRECT(ADDRESS(3+$AM537,6,,,"var")),NULL)</f>
        <v>7.0000000000000007E-2</v>
      </c>
      <c r="AS537" s="61" t="str" cm="1">
        <f t="array" aca="1" ref="AS537" ca="1">IF(INDIRECT(ADDRESS(3+$AM537,7,,,"var"))&lt;&gt;"&lt;=&gt;",INDIRECT(ADDRESS(3+$AM537,7,,,"var")),NULL)</f>
        <v>&lt;</v>
      </c>
      <c r="AT537" s="61" cm="1">
        <f t="array" aca="1" ref="AT537" ca="1">IF(INDIRECT(ADDRESS(3+$AM537,8,,,"var"))&lt;&gt;"Cu",INDIRECT(ADDRESS(3+$AM537,8,,,"var")),NULL)</f>
        <v>0.01</v>
      </c>
      <c r="AU537" s="61" t="str" cm="1">
        <f t="array" aca="1" ref="AU537" ca="1">IF(INDIRECT(ADDRESS(3+$AM537,9,,,"var"))&lt;&gt;"&lt;=&gt;",INDIRECT(ADDRESS(3+$AM537,9,,,"var")),NULL)</f>
        <v>&lt;</v>
      </c>
      <c r="AV537" s="61" cm="1">
        <f t="array" aca="1" ref="AV537" ca="1">IF(INDIRECT(ADDRESS(3+$AM537,10,,,"var"))&lt;&gt;"Mn",INDIRECT(ADDRESS(3+$AM537,10,,,"var")),NULL)</f>
        <v>0.01</v>
      </c>
      <c r="AW537" s="61" cm="1">
        <f t="array" aca="1" ref="AW537" ca="1">IF(INDIRECT(ADDRESS(3+$AM537,11,,,"var"))&lt;&gt;"&lt;=&gt;",INDIRECT(ADDRESS(3+$AM537,11,,,"var")),NULL)</f>
        <v>0</v>
      </c>
      <c r="AX537" s="61" cm="1">
        <f t="array" aca="1" ref="AX537" ca="1">IF(INDIRECT(ADDRESS(3+$AM537,12,,,"var"))&lt;&gt;"Mg",INDIRECT(ADDRESS(3+$AM537,12,,,"var")),NULL)</f>
        <v>11.9</v>
      </c>
      <c r="AY537" s="61" cm="1">
        <f t="array" aca="1" ref="AY537" ca="1">IF(INDIRECT(ADDRESS(3+$AM537,13,,,"var"))&lt;&gt;"&lt;=&gt;",INDIRECT(ADDRESS(3+$AM537,13,,,"var")),NULL)</f>
        <v>0</v>
      </c>
      <c r="AZ537" s="61" cm="1">
        <f t="array" aca="1" ref="AZ537" ca="1">IF(INDIRECT(ADDRESS(3+$AM537,14,,,"var"))&lt;&gt;"Be",INDIRECT(ADDRESS(3+$AM537,14,,,"var")),NULL)</f>
        <v>1.4E-2</v>
      </c>
      <c r="BA537" s="61" t="str" cm="1">
        <f t="array" aca="1" ref="BA537" ca="1">IF(INDIRECT(ADDRESS(3+$AM537,15,,,"var"))&lt;&gt;"&lt;=&gt;",INDIRECT(ADDRESS(3+$AM537,15,,,"var")),NULL)</f>
        <v>&lt;</v>
      </c>
      <c r="BB537" s="61" cm="1">
        <f t="array" aca="1" ref="BB537" ca="1">IF(INDIRECT(ADDRESS(3+$AM537,16,,,"var"))&lt;&gt;"Zn",INDIRECT(ADDRESS(3+$AM537,16,,,"var")),NULL)</f>
        <v>0.01</v>
      </c>
      <c r="BC537" s="61" cm="1">
        <f t="array" aca="1" ref="BC537" ca="1">IF(INDIRECT(ADDRESS(3+$AM537,17,,,"var"))&lt;&gt;"&lt;=&gt;",INDIRECT(ADDRESS(3+$AM537,17,,,"var")),NULL)</f>
        <v>0</v>
      </c>
      <c r="BD537" s="61" cm="1">
        <f t="array" aca="1" ref="BD537" ca="1">IF(INDIRECT(ADDRESS(3+$AM537,18,,,"var"))&lt;&gt;"Ti",INDIRECT(ADDRESS(3+$AM537,18,,,"var")),NULL)</f>
        <v>0.08</v>
      </c>
      <c r="BE537" s="64" cm="1">
        <f t="array" aca="1" ref="BE537" ca="1">IF(INDIRECT(ADDRESS(3+$AM537,19,,,"var"))&lt;&gt;"D10",INDIRECT(ADDRESS(3+$AM537,19,,,"var")),NULL)</f>
        <v>27.4</v>
      </c>
      <c r="BF537" s="64" cm="1">
        <f t="array" aca="1" ref="BF537" ca="1">IF(INDIRECT(ADDRESS(3+$AM537,20,,,"var"))&lt;&gt;"D50",INDIRECT(ADDRESS(3+$AM537,20,,,"var")),NULL)</f>
        <v>44.5</v>
      </c>
      <c r="BG537" s="64" cm="1">
        <f t="array" aca="1" ref="BG537" ca="1">IF(INDIRECT(ADDRESS(3+$AM537,21,,,"var"))&lt;&gt;"D90",INDIRECT(ADDRESS(3+$AM537,21,,,"var")),NULL)</f>
        <v>72.2</v>
      </c>
      <c r="BH537" s="64" cm="1">
        <f t="array" aca="1" ref="BH537" ca="1">IF(INDIRECT(ADDRESS(3+$AM537,22,,,"var"))&lt;&gt;"Carney Funnel (s/50g)",INDIRECT(ADDRESS(3+$AM537,22,,,"var")),NULL)</f>
        <v>16</v>
      </c>
      <c r="BI537" s="64" cm="1">
        <f t="array" aca="1" ref="BI537" ca="1">IF(INDIRECT(ADDRESS(3+$AM537,23,,,"var"))&lt;&gt;"Schuttdichte",INDIRECT(ADDRESS(3+$AM537,23,,,"var")),NULL)</f>
        <v>1.24</v>
      </c>
      <c r="BJ537" s="64" cm="1">
        <f t="array" aca="1" ref="BJ537" ca="1">IF(INDIRECT(ADDRESS(3+$AM537,24,,,"var"))&lt;&gt;"Klopfdichte",INDIRECT(ADDRESS(3+$AM537,24,,,"var")),NULL)</f>
        <v>1.61</v>
      </c>
      <c r="BK537" s="81" t="s">
        <v>108</v>
      </c>
      <c r="BM537" s="65"/>
      <c r="BO537"/>
    </row>
    <row r="538" spans="1:67">
      <c r="A538" s="81">
        <v>4</v>
      </c>
      <c r="B538" s="81">
        <v>1</v>
      </c>
      <c r="C538" s="81" t="str">
        <f>var!Z$2</f>
        <v>EOS M 290</v>
      </c>
      <c r="D538" s="81" t="str">
        <f>var!AG$2</f>
        <v>EOS parameter dev.</v>
      </c>
      <c r="E538" s="81">
        <v>370</v>
      </c>
      <c r="F538" s="81">
        <v>725</v>
      </c>
      <c r="G538" s="81">
        <v>50</v>
      </c>
      <c r="H538" s="81">
        <v>0.16</v>
      </c>
      <c r="I538" s="62">
        <v>100</v>
      </c>
      <c r="J538" s="81" t="str">
        <f>var!AD$2</f>
        <v>Density cube</v>
      </c>
      <c r="K538" s="81" t="str">
        <f>var!AE$3</f>
        <v>Supports</v>
      </c>
      <c r="L538" s="81"/>
      <c r="M538" s="81" t="str">
        <f>var!AF$2</f>
        <v>Stripes</v>
      </c>
      <c r="N538" s="81">
        <v>80</v>
      </c>
      <c r="O538" s="81">
        <v>500</v>
      </c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  <c r="AA538" s="81"/>
      <c r="AB538" s="81"/>
      <c r="AC538" s="81"/>
      <c r="AD538" s="81"/>
      <c r="AE538" s="81"/>
      <c r="AF538" s="81"/>
      <c r="AG538" s="81"/>
      <c r="AH538" s="81">
        <f t="shared" si="18"/>
        <v>20.88</v>
      </c>
      <c r="AI538" s="81">
        <f t="shared" si="19"/>
        <v>63.793103448275865</v>
      </c>
      <c r="AJ538" s="81"/>
      <c r="AK538" s="81">
        <v>99.070999999999998</v>
      </c>
      <c r="AL538" s="28" t="str" cm="1">
        <f t="array" aca="1" ref="AL538" ca="1">IF(INDIRECT(ADDRESS(3+AM538,2,,,"var"))&lt;&gt;"Name of powder",INDIRECT(ADDRESS(3+AM538,2,,,"var")),NULL)</f>
        <v>AlMgty90</v>
      </c>
      <c r="AM538" s="81">
        <v>12</v>
      </c>
      <c r="AN538" s="81">
        <v>0</v>
      </c>
      <c r="AO538" s="61" cm="1">
        <f t="array" aca="1" ref="AO538" ca="1">IF(INDIRECT(ADDRESS(3+$AM538,3,,,"var"))&lt;&gt;"&lt;=&gt;",INDIRECT(ADDRESS(3+$AM538,3,,,"var")),NULL)</f>
        <v>0</v>
      </c>
      <c r="AP538" s="61" cm="1">
        <f t="array" aca="1" ref="AP538" ca="1">IF(INDIRECT(ADDRESS(3+$AM538,4,,,"var"))&lt;&gt;"Si",INDIRECT(ADDRESS(3+$AM538,4,,,"var")),NULL)</f>
        <v>7.0000000000000007E-2</v>
      </c>
      <c r="AQ538" s="61" cm="1">
        <f t="array" aca="1" ref="AQ538" ca="1">IF(INDIRECT(ADDRESS(3+$AM538,5,,,"var"))&lt;&gt;"&lt;=&gt;",INDIRECT(ADDRESS(3+$AM538,5,,,"var")),NULL)</f>
        <v>0</v>
      </c>
      <c r="AR538" s="61" cm="1">
        <f t="array" aca="1" ref="AR538" ca="1">IF(INDIRECT(ADDRESS(3+$AM538,6,,,"var"))&lt;&gt;"Fe",INDIRECT(ADDRESS(3+$AM538,6,,,"var")),NULL)</f>
        <v>7.0000000000000007E-2</v>
      </c>
      <c r="AS538" s="61" t="str" cm="1">
        <f t="array" aca="1" ref="AS538" ca="1">IF(INDIRECT(ADDRESS(3+$AM538,7,,,"var"))&lt;&gt;"&lt;=&gt;",INDIRECT(ADDRESS(3+$AM538,7,,,"var")),NULL)</f>
        <v>&lt;</v>
      </c>
      <c r="AT538" s="61" cm="1">
        <f t="array" aca="1" ref="AT538" ca="1">IF(INDIRECT(ADDRESS(3+$AM538,8,,,"var"))&lt;&gt;"Cu",INDIRECT(ADDRESS(3+$AM538,8,,,"var")),NULL)</f>
        <v>0.01</v>
      </c>
      <c r="AU538" s="61" t="str" cm="1">
        <f t="array" aca="1" ref="AU538" ca="1">IF(INDIRECT(ADDRESS(3+$AM538,9,,,"var"))&lt;&gt;"&lt;=&gt;",INDIRECT(ADDRESS(3+$AM538,9,,,"var")),NULL)</f>
        <v>&lt;</v>
      </c>
      <c r="AV538" s="61" cm="1">
        <f t="array" aca="1" ref="AV538" ca="1">IF(INDIRECT(ADDRESS(3+$AM538,10,,,"var"))&lt;&gt;"Mn",INDIRECT(ADDRESS(3+$AM538,10,,,"var")),NULL)</f>
        <v>0.01</v>
      </c>
      <c r="AW538" s="61" cm="1">
        <f t="array" aca="1" ref="AW538" ca="1">IF(INDIRECT(ADDRESS(3+$AM538,11,,,"var"))&lt;&gt;"&lt;=&gt;",INDIRECT(ADDRESS(3+$AM538,11,,,"var")),NULL)</f>
        <v>0</v>
      </c>
      <c r="AX538" s="61" cm="1">
        <f t="array" aca="1" ref="AX538" ca="1">IF(INDIRECT(ADDRESS(3+$AM538,12,,,"var"))&lt;&gt;"Mg",INDIRECT(ADDRESS(3+$AM538,12,,,"var")),NULL)</f>
        <v>11.9</v>
      </c>
      <c r="AY538" s="61" cm="1">
        <f t="array" aca="1" ref="AY538" ca="1">IF(INDIRECT(ADDRESS(3+$AM538,13,,,"var"))&lt;&gt;"&lt;=&gt;",INDIRECT(ADDRESS(3+$AM538,13,,,"var")),NULL)</f>
        <v>0</v>
      </c>
      <c r="AZ538" s="61" cm="1">
        <f t="array" aca="1" ref="AZ538" ca="1">IF(INDIRECT(ADDRESS(3+$AM538,14,,,"var"))&lt;&gt;"Be",INDIRECT(ADDRESS(3+$AM538,14,,,"var")),NULL)</f>
        <v>1.4E-2</v>
      </c>
      <c r="BA538" s="61" t="str" cm="1">
        <f t="array" aca="1" ref="BA538" ca="1">IF(INDIRECT(ADDRESS(3+$AM538,15,,,"var"))&lt;&gt;"&lt;=&gt;",INDIRECT(ADDRESS(3+$AM538,15,,,"var")),NULL)</f>
        <v>&lt;</v>
      </c>
      <c r="BB538" s="61" cm="1">
        <f t="array" aca="1" ref="BB538" ca="1">IF(INDIRECT(ADDRESS(3+$AM538,16,,,"var"))&lt;&gt;"Zn",INDIRECT(ADDRESS(3+$AM538,16,,,"var")),NULL)</f>
        <v>0.01</v>
      </c>
      <c r="BC538" s="61" cm="1">
        <f t="array" aca="1" ref="BC538" ca="1">IF(INDIRECT(ADDRESS(3+$AM538,17,,,"var"))&lt;&gt;"&lt;=&gt;",INDIRECT(ADDRESS(3+$AM538,17,,,"var")),NULL)</f>
        <v>0</v>
      </c>
      <c r="BD538" s="61" cm="1">
        <f t="array" aca="1" ref="BD538" ca="1">IF(INDIRECT(ADDRESS(3+$AM538,18,,,"var"))&lt;&gt;"Ti",INDIRECT(ADDRESS(3+$AM538,18,,,"var")),NULL)</f>
        <v>0.08</v>
      </c>
      <c r="BE538" s="64" cm="1">
        <f t="array" aca="1" ref="BE538" ca="1">IF(INDIRECT(ADDRESS(3+$AM538,19,,,"var"))&lt;&gt;"D10",INDIRECT(ADDRESS(3+$AM538,19,,,"var")),NULL)</f>
        <v>27.4</v>
      </c>
      <c r="BF538" s="64" cm="1">
        <f t="array" aca="1" ref="BF538" ca="1">IF(INDIRECT(ADDRESS(3+$AM538,20,,,"var"))&lt;&gt;"D50",INDIRECT(ADDRESS(3+$AM538,20,,,"var")),NULL)</f>
        <v>44.5</v>
      </c>
      <c r="BG538" s="64" cm="1">
        <f t="array" aca="1" ref="BG538" ca="1">IF(INDIRECT(ADDRESS(3+$AM538,21,,,"var"))&lt;&gt;"D90",INDIRECT(ADDRESS(3+$AM538,21,,,"var")),NULL)</f>
        <v>72.2</v>
      </c>
      <c r="BH538" s="64" cm="1">
        <f t="array" aca="1" ref="BH538" ca="1">IF(INDIRECT(ADDRESS(3+$AM538,22,,,"var"))&lt;&gt;"Carney Funnel (s/50g)",INDIRECT(ADDRESS(3+$AM538,22,,,"var")),NULL)</f>
        <v>16</v>
      </c>
      <c r="BI538" s="64" cm="1">
        <f t="array" aca="1" ref="BI538" ca="1">IF(INDIRECT(ADDRESS(3+$AM538,23,,,"var"))&lt;&gt;"Schuttdichte",INDIRECT(ADDRESS(3+$AM538,23,,,"var")),NULL)</f>
        <v>1.24</v>
      </c>
      <c r="BJ538" s="64" cm="1">
        <f t="array" aca="1" ref="BJ538" ca="1">IF(INDIRECT(ADDRESS(3+$AM538,24,,,"var"))&lt;&gt;"Klopfdichte",INDIRECT(ADDRESS(3+$AM538,24,,,"var")),NULL)</f>
        <v>1.61</v>
      </c>
      <c r="BK538" s="81" t="s">
        <v>108</v>
      </c>
      <c r="BM538" s="65"/>
      <c r="BO538"/>
    </row>
    <row r="539" spans="1:67">
      <c r="A539" s="81">
        <v>4</v>
      </c>
      <c r="B539" s="81">
        <v>1</v>
      </c>
      <c r="C539" s="81" t="str">
        <f>var!Z$2</f>
        <v>EOS M 290</v>
      </c>
      <c r="D539" s="81" t="str">
        <f>var!AG$2</f>
        <v>EOS parameter dev.</v>
      </c>
      <c r="E539" s="81">
        <v>370</v>
      </c>
      <c r="F539" s="81">
        <v>725</v>
      </c>
      <c r="G539" s="81">
        <v>50</v>
      </c>
      <c r="H539" s="81">
        <v>0.16</v>
      </c>
      <c r="I539" s="62">
        <v>100</v>
      </c>
      <c r="J539" s="81" t="str">
        <f>var!AD$2</f>
        <v>Density cube</v>
      </c>
      <c r="K539" s="81" t="str">
        <f>var!AE$3</f>
        <v>Supports</v>
      </c>
      <c r="L539" s="81"/>
      <c r="M539" s="81" t="str">
        <f>var!AF$2</f>
        <v>Stripes</v>
      </c>
      <c r="N539" s="81">
        <v>80</v>
      </c>
      <c r="O539" s="81">
        <v>500</v>
      </c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  <c r="AB539" s="81"/>
      <c r="AC539" s="81"/>
      <c r="AD539" s="81"/>
      <c r="AE539" s="81"/>
      <c r="AF539" s="81"/>
      <c r="AG539" s="81"/>
      <c r="AH539" s="81">
        <f t="shared" si="18"/>
        <v>20.88</v>
      </c>
      <c r="AI539" s="81">
        <f t="shared" si="19"/>
        <v>63.793103448275865</v>
      </c>
      <c r="AJ539" s="81"/>
      <c r="AK539" s="81"/>
      <c r="AL539" s="81" t="str" cm="1">
        <f t="array" aca="1" ref="AL539" ca="1">IF(INDIRECT(ADDRESS(3+AM539,2,,,"var"))&lt;&gt;"Name of powder",INDIRECT(ADDRESS(3+AM539,2,,,"var")),NULL)</f>
        <v>AlMgty90</v>
      </c>
      <c r="AM539" s="81">
        <v>12</v>
      </c>
      <c r="AN539" s="81">
        <v>0</v>
      </c>
      <c r="AO539" s="61" cm="1">
        <f t="array" aca="1" ref="AO539" ca="1">IF(INDIRECT(ADDRESS(3+$AM539,3,,,"var"))&lt;&gt;"&lt;=&gt;",INDIRECT(ADDRESS(3+$AM539,3,,,"var")),NULL)</f>
        <v>0</v>
      </c>
      <c r="AP539" s="61" cm="1">
        <f t="array" aca="1" ref="AP539" ca="1">IF(INDIRECT(ADDRESS(3+$AM539,4,,,"var"))&lt;&gt;"Si",INDIRECT(ADDRESS(3+$AM539,4,,,"var")),NULL)</f>
        <v>7.0000000000000007E-2</v>
      </c>
      <c r="AQ539" s="61" cm="1">
        <f t="array" aca="1" ref="AQ539" ca="1">IF(INDIRECT(ADDRESS(3+$AM539,5,,,"var"))&lt;&gt;"&lt;=&gt;",INDIRECT(ADDRESS(3+$AM539,5,,,"var")),NULL)</f>
        <v>0</v>
      </c>
      <c r="AR539" s="61" cm="1">
        <f t="array" aca="1" ref="AR539" ca="1">IF(INDIRECT(ADDRESS(3+$AM539,6,,,"var"))&lt;&gt;"Fe",INDIRECT(ADDRESS(3+$AM539,6,,,"var")),NULL)</f>
        <v>7.0000000000000007E-2</v>
      </c>
      <c r="AS539" s="61" t="str" cm="1">
        <f t="array" aca="1" ref="AS539" ca="1">IF(INDIRECT(ADDRESS(3+$AM539,7,,,"var"))&lt;&gt;"&lt;=&gt;",INDIRECT(ADDRESS(3+$AM539,7,,,"var")),NULL)</f>
        <v>&lt;</v>
      </c>
      <c r="AT539" s="61" cm="1">
        <f t="array" aca="1" ref="AT539" ca="1">IF(INDIRECT(ADDRESS(3+$AM539,8,,,"var"))&lt;&gt;"Cu",INDIRECT(ADDRESS(3+$AM539,8,,,"var")),NULL)</f>
        <v>0.01</v>
      </c>
      <c r="AU539" s="61" t="str" cm="1">
        <f t="array" aca="1" ref="AU539" ca="1">IF(INDIRECT(ADDRESS(3+$AM539,9,,,"var"))&lt;&gt;"&lt;=&gt;",INDIRECT(ADDRESS(3+$AM539,9,,,"var")),NULL)</f>
        <v>&lt;</v>
      </c>
      <c r="AV539" s="61" cm="1">
        <f t="array" aca="1" ref="AV539" ca="1">IF(INDIRECT(ADDRESS(3+$AM539,10,,,"var"))&lt;&gt;"Mn",INDIRECT(ADDRESS(3+$AM539,10,,,"var")),NULL)</f>
        <v>0.01</v>
      </c>
      <c r="AW539" s="61" cm="1">
        <f t="array" aca="1" ref="AW539" ca="1">IF(INDIRECT(ADDRESS(3+$AM539,11,,,"var"))&lt;&gt;"&lt;=&gt;",INDIRECT(ADDRESS(3+$AM539,11,,,"var")),NULL)</f>
        <v>0</v>
      </c>
      <c r="AX539" s="61" cm="1">
        <f t="array" aca="1" ref="AX539" ca="1">IF(INDIRECT(ADDRESS(3+$AM539,12,,,"var"))&lt;&gt;"Mg",INDIRECT(ADDRESS(3+$AM539,12,,,"var")),NULL)</f>
        <v>11.9</v>
      </c>
      <c r="AY539" s="61" cm="1">
        <f t="array" aca="1" ref="AY539" ca="1">IF(INDIRECT(ADDRESS(3+$AM539,13,,,"var"))&lt;&gt;"&lt;=&gt;",INDIRECT(ADDRESS(3+$AM539,13,,,"var")),NULL)</f>
        <v>0</v>
      </c>
      <c r="AZ539" s="61" cm="1">
        <f t="array" aca="1" ref="AZ539" ca="1">IF(INDIRECT(ADDRESS(3+$AM539,14,,,"var"))&lt;&gt;"Be",INDIRECT(ADDRESS(3+$AM539,14,,,"var")),NULL)</f>
        <v>1.4E-2</v>
      </c>
      <c r="BA539" s="61" t="str" cm="1">
        <f t="array" aca="1" ref="BA539" ca="1">IF(INDIRECT(ADDRESS(3+$AM539,15,,,"var"))&lt;&gt;"&lt;=&gt;",INDIRECT(ADDRESS(3+$AM539,15,,,"var")),NULL)</f>
        <v>&lt;</v>
      </c>
      <c r="BB539" s="61" cm="1">
        <f t="array" aca="1" ref="BB539" ca="1">IF(INDIRECT(ADDRESS(3+$AM539,16,,,"var"))&lt;&gt;"Zn",INDIRECT(ADDRESS(3+$AM539,16,,,"var")),NULL)</f>
        <v>0.01</v>
      </c>
      <c r="BC539" s="61" cm="1">
        <f t="array" aca="1" ref="BC539" ca="1">IF(INDIRECT(ADDRESS(3+$AM539,17,,,"var"))&lt;&gt;"&lt;=&gt;",INDIRECT(ADDRESS(3+$AM539,17,,,"var")),NULL)</f>
        <v>0</v>
      </c>
      <c r="BD539" s="61" cm="1">
        <f t="array" aca="1" ref="BD539" ca="1">IF(INDIRECT(ADDRESS(3+$AM539,18,,,"var"))&lt;&gt;"Ti",INDIRECT(ADDRESS(3+$AM539,18,,,"var")),NULL)</f>
        <v>0.08</v>
      </c>
      <c r="BE539" s="64" cm="1">
        <f t="array" aca="1" ref="BE539" ca="1">IF(INDIRECT(ADDRESS(3+$AM539,19,,,"var"))&lt;&gt;"D10",INDIRECT(ADDRESS(3+$AM539,19,,,"var")),NULL)</f>
        <v>27.4</v>
      </c>
      <c r="BF539" s="64" cm="1">
        <f t="array" aca="1" ref="BF539" ca="1">IF(INDIRECT(ADDRESS(3+$AM539,20,,,"var"))&lt;&gt;"D50",INDIRECT(ADDRESS(3+$AM539,20,,,"var")),NULL)</f>
        <v>44.5</v>
      </c>
      <c r="BG539" s="64" cm="1">
        <f t="array" aca="1" ref="BG539" ca="1">IF(INDIRECT(ADDRESS(3+$AM539,21,,,"var"))&lt;&gt;"D90",INDIRECT(ADDRESS(3+$AM539,21,,,"var")),NULL)</f>
        <v>72.2</v>
      </c>
      <c r="BH539" s="64" cm="1">
        <f t="array" aca="1" ref="BH539" ca="1">IF(INDIRECT(ADDRESS(3+$AM539,22,,,"var"))&lt;&gt;"Carney Funnel (s/50g)",INDIRECT(ADDRESS(3+$AM539,22,,,"var")),NULL)</f>
        <v>16</v>
      </c>
      <c r="BI539" s="64" cm="1">
        <f t="array" aca="1" ref="BI539" ca="1">IF(INDIRECT(ADDRESS(3+$AM539,23,,,"var"))&lt;&gt;"Schuttdichte",INDIRECT(ADDRESS(3+$AM539,23,,,"var")),NULL)</f>
        <v>1.24</v>
      </c>
      <c r="BJ539" s="64" cm="1">
        <f t="array" aca="1" ref="BJ539" ca="1">IF(INDIRECT(ADDRESS(3+$AM539,24,,,"var"))&lt;&gt;"Klopfdichte",INDIRECT(ADDRESS(3+$AM539,24,,,"var")),NULL)</f>
        <v>1.61</v>
      </c>
      <c r="BK539" s="81" t="s">
        <v>108</v>
      </c>
      <c r="BM539" s="65"/>
      <c r="BO539"/>
    </row>
    <row r="540" spans="1:67">
      <c r="A540" s="81">
        <v>4</v>
      </c>
      <c r="B540" s="81">
        <v>2</v>
      </c>
      <c r="C540" s="81" t="str">
        <f>var!Z$2</f>
        <v>EOS M 290</v>
      </c>
      <c r="D540" s="81" t="str">
        <f>var!AG$2</f>
        <v>EOS parameter dev.</v>
      </c>
      <c r="E540" s="81">
        <v>370</v>
      </c>
      <c r="F540" s="81">
        <v>925</v>
      </c>
      <c r="G540" s="81">
        <v>50</v>
      </c>
      <c r="H540" s="81">
        <v>0.16</v>
      </c>
      <c r="I540" s="62">
        <v>100</v>
      </c>
      <c r="J540" s="81" t="str">
        <f>var!AD$2</f>
        <v>Density cube</v>
      </c>
      <c r="K540" s="28" t="str">
        <f>var!AE$3</f>
        <v>Supports</v>
      </c>
      <c r="L540" s="81"/>
      <c r="M540" s="28" t="str">
        <f>var!AF$2</f>
        <v>Stripes</v>
      </c>
      <c r="N540" s="81">
        <v>150</v>
      </c>
      <c r="O540" s="81">
        <v>500</v>
      </c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  <c r="AA540" s="81"/>
      <c r="AB540" s="81"/>
      <c r="AC540" s="81"/>
      <c r="AD540" s="81"/>
      <c r="AE540" s="81"/>
      <c r="AF540" s="81"/>
      <c r="AG540" s="81"/>
      <c r="AH540" s="23">
        <f t="shared" si="18"/>
        <v>26.64</v>
      </c>
      <c r="AI540" s="23">
        <f t="shared" si="19"/>
        <v>50</v>
      </c>
      <c r="AJ540" s="81"/>
      <c r="AK540" s="81">
        <v>99.668000000000006</v>
      </c>
      <c r="AL540" s="28" t="str" cm="1">
        <f t="array" aca="1" ref="AL540" ca="1">IF(INDIRECT(ADDRESS(3+AM540,2,,,"var"))&lt;&gt;"Name of powder",INDIRECT(ADDRESS(3+AM540,2,,,"var")),NULL)</f>
        <v>AlMgty90</v>
      </c>
      <c r="AM540" s="81">
        <v>12</v>
      </c>
      <c r="AN540" s="81">
        <v>0</v>
      </c>
      <c r="AO540" s="61" cm="1">
        <f t="array" aca="1" ref="AO540" ca="1">IF(INDIRECT(ADDRESS(3+$AM540,3,,,"var"))&lt;&gt;"&lt;=&gt;",INDIRECT(ADDRESS(3+$AM540,3,,,"var")),NULL)</f>
        <v>0</v>
      </c>
      <c r="AP540" s="61" cm="1">
        <f t="array" aca="1" ref="AP540" ca="1">IF(INDIRECT(ADDRESS(3+$AM540,4,,,"var"))&lt;&gt;"Si",INDIRECT(ADDRESS(3+$AM540,4,,,"var")),NULL)</f>
        <v>7.0000000000000007E-2</v>
      </c>
      <c r="AQ540" s="61" cm="1">
        <f t="array" aca="1" ref="AQ540" ca="1">IF(INDIRECT(ADDRESS(3+$AM540,5,,,"var"))&lt;&gt;"&lt;=&gt;",INDIRECT(ADDRESS(3+$AM540,5,,,"var")),NULL)</f>
        <v>0</v>
      </c>
      <c r="AR540" s="61" cm="1">
        <f t="array" aca="1" ref="AR540" ca="1">IF(INDIRECT(ADDRESS(3+$AM540,6,,,"var"))&lt;&gt;"Fe",INDIRECT(ADDRESS(3+$AM540,6,,,"var")),NULL)</f>
        <v>7.0000000000000007E-2</v>
      </c>
      <c r="AS540" s="61" t="str" cm="1">
        <f t="array" aca="1" ref="AS540" ca="1">IF(INDIRECT(ADDRESS(3+$AM540,7,,,"var"))&lt;&gt;"&lt;=&gt;",INDIRECT(ADDRESS(3+$AM540,7,,,"var")),NULL)</f>
        <v>&lt;</v>
      </c>
      <c r="AT540" s="61" cm="1">
        <f t="array" aca="1" ref="AT540" ca="1">IF(INDIRECT(ADDRESS(3+$AM540,8,,,"var"))&lt;&gt;"Cu",INDIRECT(ADDRESS(3+$AM540,8,,,"var")),NULL)</f>
        <v>0.01</v>
      </c>
      <c r="AU540" s="61" t="str" cm="1">
        <f t="array" aca="1" ref="AU540" ca="1">IF(INDIRECT(ADDRESS(3+$AM540,9,,,"var"))&lt;&gt;"&lt;=&gt;",INDIRECT(ADDRESS(3+$AM540,9,,,"var")),NULL)</f>
        <v>&lt;</v>
      </c>
      <c r="AV540" s="61" cm="1">
        <f t="array" aca="1" ref="AV540" ca="1">IF(INDIRECT(ADDRESS(3+$AM540,10,,,"var"))&lt;&gt;"Mn",INDIRECT(ADDRESS(3+$AM540,10,,,"var")),NULL)</f>
        <v>0.01</v>
      </c>
      <c r="AW540" s="61" cm="1">
        <f t="array" aca="1" ref="AW540" ca="1">IF(INDIRECT(ADDRESS(3+$AM540,11,,,"var"))&lt;&gt;"&lt;=&gt;",INDIRECT(ADDRESS(3+$AM540,11,,,"var")),NULL)</f>
        <v>0</v>
      </c>
      <c r="AX540" s="61" cm="1">
        <f t="array" aca="1" ref="AX540" ca="1">IF(INDIRECT(ADDRESS(3+$AM540,12,,,"var"))&lt;&gt;"Mg",INDIRECT(ADDRESS(3+$AM540,12,,,"var")),NULL)</f>
        <v>11.9</v>
      </c>
      <c r="AY540" s="61" cm="1">
        <f t="array" aca="1" ref="AY540" ca="1">IF(INDIRECT(ADDRESS(3+$AM540,13,,,"var"))&lt;&gt;"&lt;=&gt;",INDIRECT(ADDRESS(3+$AM540,13,,,"var")),NULL)</f>
        <v>0</v>
      </c>
      <c r="AZ540" s="61" cm="1">
        <f t="array" aca="1" ref="AZ540" ca="1">IF(INDIRECT(ADDRESS(3+$AM540,14,,,"var"))&lt;&gt;"Be",INDIRECT(ADDRESS(3+$AM540,14,,,"var")),NULL)</f>
        <v>1.4E-2</v>
      </c>
      <c r="BA540" s="61" t="str" cm="1">
        <f t="array" aca="1" ref="BA540" ca="1">IF(INDIRECT(ADDRESS(3+$AM540,15,,,"var"))&lt;&gt;"&lt;=&gt;",INDIRECT(ADDRESS(3+$AM540,15,,,"var")),NULL)</f>
        <v>&lt;</v>
      </c>
      <c r="BB540" s="61" cm="1">
        <f t="array" aca="1" ref="BB540" ca="1">IF(INDIRECT(ADDRESS(3+$AM540,16,,,"var"))&lt;&gt;"Zn",INDIRECT(ADDRESS(3+$AM540,16,,,"var")),NULL)</f>
        <v>0.01</v>
      </c>
      <c r="BC540" s="61" cm="1">
        <f t="array" aca="1" ref="BC540" ca="1">IF(INDIRECT(ADDRESS(3+$AM540,17,,,"var"))&lt;&gt;"&lt;=&gt;",INDIRECT(ADDRESS(3+$AM540,17,,,"var")),NULL)</f>
        <v>0</v>
      </c>
      <c r="BD540" s="61" cm="1">
        <f t="array" aca="1" ref="BD540" ca="1">IF(INDIRECT(ADDRESS(3+$AM540,18,,,"var"))&lt;&gt;"Ti",INDIRECT(ADDRESS(3+$AM540,18,,,"var")),NULL)</f>
        <v>0.08</v>
      </c>
      <c r="BE540" s="64" cm="1">
        <f t="array" aca="1" ref="BE540" ca="1">IF(INDIRECT(ADDRESS(3+$AM540,19,,,"var"))&lt;&gt;"D10",INDIRECT(ADDRESS(3+$AM540,19,,,"var")),NULL)</f>
        <v>27.4</v>
      </c>
      <c r="BF540" s="64" cm="1">
        <f t="array" aca="1" ref="BF540" ca="1">IF(INDIRECT(ADDRESS(3+$AM540,20,,,"var"))&lt;&gt;"D50",INDIRECT(ADDRESS(3+$AM540,20,,,"var")),NULL)</f>
        <v>44.5</v>
      </c>
      <c r="BG540" s="64" cm="1">
        <f t="array" aca="1" ref="BG540" ca="1">IF(INDIRECT(ADDRESS(3+$AM540,21,,,"var"))&lt;&gt;"D90",INDIRECT(ADDRESS(3+$AM540,21,,,"var")),NULL)</f>
        <v>72.2</v>
      </c>
      <c r="BH540" s="64" cm="1">
        <f t="array" aca="1" ref="BH540" ca="1">IF(INDIRECT(ADDRESS(3+$AM540,22,,,"var"))&lt;&gt;"Carney Funnel (s/50g)",INDIRECT(ADDRESS(3+$AM540,22,,,"var")),NULL)</f>
        <v>16</v>
      </c>
      <c r="BI540" s="64" cm="1">
        <f t="array" aca="1" ref="BI540" ca="1">IF(INDIRECT(ADDRESS(3+$AM540,23,,,"var"))&lt;&gt;"Schuttdichte",INDIRECT(ADDRESS(3+$AM540,23,,,"var")),NULL)</f>
        <v>1.24</v>
      </c>
      <c r="BJ540" s="64" cm="1">
        <f t="array" aca="1" ref="BJ540" ca="1">IF(INDIRECT(ADDRESS(3+$AM540,24,,,"var"))&lt;&gt;"Klopfdichte",INDIRECT(ADDRESS(3+$AM540,24,,,"var")),NULL)</f>
        <v>1.61</v>
      </c>
      <c r="BK540" s="81" t="s">
        <v>108</v>
      </c>
      <c r="BM540" s="81"/>
      <c r="BO540"/>
    </row>
    <row r="541" spans="1:67">
      <c r="A541" s="81">
        <v>4</v>
      </c>
      <c r="B541" s="81">
        <v>2</v>
      </c>
      <c r="C541" s="81" t="str">
        <f>var!Z$2</f>
        <v>EOS M 290</v>
      </c>
      <c r="D541" s="81" t="str">
        <f>var!AG$2</f>
        <v>EOS parameter dev.</v>
      </c>
      <c r="E541" s="81">
        <v>370</v>
      </c>
      <c r="F541" s="81">
        <v>925</v>
      </c>
      <c r="G541" s="81">
        <v>50</v>
      </c>
      <c r="H541" s="81">
        <v>0.16</v>
      </c>
      <c r="I541" s="62">
        <v>100</v>
      </c>
      <c r="J541" s="81" t="str">
        <f>var!AD$2</f>
        <v>Density cube</v>
      </c>
      <c r="K541" s="28" t="str">
        <f>var!AE$3</f>
        <v>Supports</v>
      </c>
      <c r="L541" s="81"/>
      <c r="M541" s="28" t="str">
        <f>var!AF$2</f>
        <v>Stripes</v>
      </c>
      <c r="N541" s="81">
        <v>150</v>
      </c>
      <c r="O541" s="81">
        <v>500</v>
      </c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  <c r="AA541" s="81"/>
      <c r="AB541" s="81"/>
      <c r="AC541" s="81"/>
      <c r="AD541" s="81"/>
      <c r="AE541" s="81"/>
      <c r="AF541" s="81"/>
      <c r="AG541" s="81"/>
      <c r="AH541" s="23">
        <f t="shared" si="18"/>
        <v>26.64</v>
      </c>
      <c r="AI541" s="23">
        <f t="shared" si="19"/>
        <v>50</v>
      </c>
      <c r="AJ541" s="81"/>
      <c r="AK541" s="81"/>
      <c r="AL541" s="28" t="str" cm="1">
        <f t="array" aca="1" ref="AL541" ca="1">IF(INDIRECT(ADDRESS(3+AM541,2,,,"var"))&lt;&gt;"Name of powder",INDIRECT(ADDRESS(3+AM541,2,,,"var")),NULL)</f>
        <v>AlMgty90</v>
      </c>
      <c r="AM541" s="81">
        <v>12</v>
      </c>
      <c r="AN541" s="81">
        <v>0</v>
      </c>
      <c r="AO541" s="61" cm="1">
        <f t="array" aca="1" ref="AO541" ca="1">IF(INDIRECT(ADDRESS(3+$AM541,3,,,"var"))&lt;&gt;"&lt;=&gt;",INDIRECT(ADDRESS(3+$AM541,3,,,"var")),NULL)</f>
        <v>0</v>
      </c>
      <c r="AP541" s="61" cm="1">
        <f t="array" aca="1" ref="AP541" ca="1">IF(INDIRECT(ADDRESS(3+$AM541,4,,,"var"))&lt;&gt;"Si",INDIRECT(ADDRESS(3+$AM541,4,,,"var")),NULL)</f>
        <v>7.0000000000000007E-2</v>
      </c>
      <c r="AQ541" s="61" cm="1">
        <f t="array" aca="1" ref="AQ541" ca="1">IF(INDIRECT(ADDRESS(3+$AM541,5,,,"var"))&lt;&gt;"&lt;=&gt;",INDIRECT(ADDRESS(3+$AM541,5,,,"var")),NULL)</f>
        <v>0</v>
      </c>
      <c r="AR541" s="61" cm="1">
        <f t="array" aca="1" ref="AR541" ca="1">IF(INDIRECT(ADDRESS(3+$AM541,6,,,"var"))&lt;&gt;"Fe",INDIRECT(ADDRESS(3+$AM541,6,,,"var")),NULL)</f>
        <v>7.0000000000000007E-2</v>
      </c>
      <c r="AS541" s="61" t="str" cm="1">
        <f t="array" aca="1" ref="AS541" ca="1">IF(INDIRECT(ADDRESS(3+$AM541,7,,,"var"))&lt;&gt;"&lt;=&gt;",INDIRECT(ADDRESS(3+$AM541,7,,,"var")),NULL)</f>
        <v>&lt;</v>
      </c>
      <c r="AT541" s="61" cm="1">
        <f t="array" aca="1" ref="AT541" ca="1">IF(INDIRECT(ADDRESS(3+$AM541,8,,,"var"))&lt;&gt;"Cu",INDIRECT(ADDRESS(3+$AM541,8,,,"var")),NULL)</f>
        <v>0.01</v>
      </c>
      <c r="AU541" s="61" t="str" cm="1">
        <f t="array" aca="1" ref="AU541" ca="1">IF(INDIRECT(ADDRESS(3+$AM541,9,,,"var"))&lt;&gt;"&lt;=&gt;",INDIRECT(ADDRESS(3+$AM541,9,,,"var")),NULL)</f>
        <v>&lt;</v>
      </c>
      <c r="AV541" s="61" cm="1">
        <f t="array" aca="1" ref="AV541" ca="1">IF(INDIRECT(ADDRESS(3+$AM541,10,,,"var"))&lt;&gt;"Mn",INDIRECT(ADDRESS(3+$AM541,10,,,"var")),NULL)</f>
        <v>0.01</v>
      </c>
      <c r="AW541" s="61" cm="1">
        <f t="array" aca="1" ref="AW541" ca="1">IF(INDIRECT(ADDRESS(3+$AM541,11,,,"var"))&lt;&gt;"&lt;=&gt;",INDIRECT(ADDRESS(3+$AM541,11,,,"var")),NULL)</f>
        <v>0</v>
      </c>
      <c r="AX541" s="61" cm="1">
        <f t="array" aca="1" ref="AX541" ca="1">IF(INDIRECT(ADDRESS(3+$AM541,12,,,"var"))&lt;&gt;"Mg",INDIRECT(ADDRESS(3+$AM541,12,,,"var")),NULL)</f>
        <v>11.9</v>
      </c>
      <c r="AY541" s="61" cm="1">
        <f t="array" aca="1" ref="AY541" ca="1">IF(INDIRECT(ADDRESS(3+$AM541,13,,,"var"))&lt;&gt;"&lt;=&gt;",INDIRECT(ADDRESS(3+$AM541,13,,,"var")),NULL)</f>
        <v>0</v>
      </c>
      <c r="AZ541" s="61" cm="1">
        <f t="array" aca="1" ref="AZ541" ca="1">IF(INDIRECT(ADDRESS(3+$AM541,14,,,"var"))&lt;&gt;"Be",INDIRECT(ADDRESS(3+$AM541,14,,,"var")),NULL)</f>
        <v>1.4E-2</v>
      </c>
      <c r="BA541" s="61" t="str" cm="1">
        <f t="array" aca="1" ref="BA541" ca="1">IF(INDIRECT(ADDRESS(3+$AM541,15,,,"var"))&lt;&gt;"&lt;=&gt;",INDIRECT(ADDRESS(3+$AM541,15,,,"var")),NULL)</f>
        <v>&lt;</v>
      </c>
      <c r="BB541" s="61" cm="1">
        <f t="array" aca="1" ref="BB541" ca="1">IF(INDIRECT(ADDRESS(3+$AM541,16,,,"var"))&lt;&gt;"Zn",INDIRECT(ADDRESS(3+$AM541,16,,,"var")),NULL)</f>
        <v>0.01</v>
      </c>
      <c r="BC541" s="61" cm="1">
        <f t="array" aca="1" ref="BC541" ca="1">IF(INDIRECT(ADDRESS(3+$AM541,17,,,"var"))&lt;&gt;"&lt;=&gt;",INDIRECT(ADDRESS(3+$AM541,17,,,"var")),NULL)</f>
        <v>0</v>
      </c>
      <c r="BD541" s="61" cm="1">
        <f t="array" aca="1" ref="BD541" ca="1">IF(INDIRECT(ADDRESS(3+$AM541,18,,,"var"))&lt;&gt;"Ti",INDIRECT(ADDRESS(3+$AM541,18,,,"var")),NULL)</f>
        <v>0.08</v>
      </c>
      <c r="BE541" s="64" cm="1">
        <f t="array" aca="1" ref="BE541" ca="1">IF(INDIRECT(ADDRESS(3+$AM541,19,,,"var"))&lt;&gt;"D10",INDIRECT(ADDRESS(3+$AM541,19,,,"var")),NULL)</f>
        <v>27.4</v>
      </c>
      <c r="BF541" s="64" cm="1">
        <f t="array" aca="1" ref="BF541" ca="1">IF(INDIRECT(ADDRESS(3+$AM541,20,,,"var"))&lt;&gt;"D50",INDIRECT(ADDRESS(3+$AM541,20,,,"var")),NULL)</f>
        <v>44.5</v>
      </c>
      <c r="BG541" s="64" cm="1">
        <f t="array" aca="1" ref="BG541" ca="1">IF(INDIRECT(ADDRESS(3+$AM541,21,,,"var"))&lt;&gt;"D90",INDIRECT(ADDRESS(3+$AM541,21,,,"var")),NULL)</f>
        <v>72.2</v>
      </c>
      <c r="BH541" s="64" cm="1">
        <f t="array" aca="1" ref="BH541" ca="1">IF(INDIRECT(ADDRESS(3+$AM541,22,,,"var"))&lt;&gt;"Carney Funnel (s/50g)",INDIRECT(ADDRESS(3+$AM541,22,,,"var")),NULL)</f>
        <v>16</v>
      </c>
      <c r="BI541" s="64" cm="1">
        <f t="array" aca="1" ref="BI541" ca="1">IF(INDIRECT(ADDRESS(3+$AM541,23,,,"var"))&lt;&gt;"Schuttdichte",INDIRECT(ADDRESS(3+$AM541,23,,,"var")),NULL)</f>
        <v>1.24</v>
      </c>
      <c r="BJ541" s="64" cm="1">
        <f t="array" aca="1" ref="BJ541" ca="1">IF(INDIRECT(ADDRESS(3+$AM541,24,,,"var"))&lt;&gt;"Klopfdichte",INDIRECT(ADDRESS(3+$AM541,24,,,"var")),NULL)</f>
        <v>1.61</v>
      </c>
      <c r="BK541" s="81" t="s">
        <v>108</v>
      </c>
      <c r="BM541" s="81"/>
      <c r="BO541"/>
    </row>
    <row r="542" spans="1:67">
      <c r="A542" s="81">
        <v>4</v>
      </c>
      <c r="B542" s="81">
        <v>3</v>
      </c>
      <c r="C542" s="81" t="str">
        <f>var!Z$2</f>
        <v>EOS M 290</v>
      </c>
      <c r="D542" s="81" t="str">
        <f>var!AG$2</f>
        <v>EOS parameter dev.</v>
      </c>
      <c r="E542" s="81">
        <v>370</v>
      </c>
      <c r="F542" s="81">
        <v>1150</v>
      </c>
      <c r="G542" s="81">
        <v>50</v>
      </c>
      <c r="H542" s="81">
        <v>0.16</v>
      </c>
      <c r="I542" s="62">
        <v>100</v>
      </c>
      <c r="J542" s="81" t="str">
        <f>var!AD$2</f>
        <v>Density cube</v>
      </c>
      <c r="K542" s="28" t="str">
        <f>var!AE$3</f>
        <v>Supports</v>
      </c>
      <c r="L542" s="81"/>
      <c r="M542" s="28" t="str">
        <f>var!AF$2</f>
        <v>Stripes</v>
      </c>
      <c r="N542" s="81">
        <v>220</v>
      </c>
      <c r="O542" s="81">
        <v>500</v>
      </c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  <c r="AA542" s="81"/>
      <c r="AB542" s="81"/>
      <c r="AC542" s="81"/>
      <c r="AD542" s="81"/>
      <c r="AE542" s="81"/>
      <c r="AF542" s="81"/>
      <c r="AG542" s="81"/>
      <c r="AH542" s="23">
        <f t="shared" si="18"/>
        <v>33.120000000000005</v>
      </c>
      <c r="AI542" s="23">
        <f t="shared" si="19"/>
        <v>40.217391304347821</v>
      </c>
      <c r="AJ542" s="81"/>
      <c r="AK542" s="81">
        <v>99.366</v>
      </c>
      <c r="AL542" s="28" t="str" cm="1">
        <f t="array" aca="1" ref="AL542" ca="1">IF(INDIRECT(ADDRESS(3+AM542,2,,,"var"))&lt;&gt;"Name of powder",INDIRECT(ADDRESS(3+AM542,2,,,"var")),NULL)</f>
        <v>AlMgty90</v>
      </c>
      <c r="AM542" s="81">
        <v>12</v>
      </c>
      <c r="AN542" s="81">
        <v>0</v>
      </c>
      <c r="AO542" s="61" cm="1">
        <f t="array" aca="1" ref="AO542" ca="1">IF(INDIRECT(ADDRESS(3+$AM542,3,,,"var"))&lt;&gt;"&lt;=&gt;",INDIRECT(ADDRESS(3+$AM542,3,,,"var")),NULL)</f>
        <v>0</v>
      </c>
      <c r="AP542" s="61" cm="1">
        <f t="array" aca="1" ref="AP542" ca="1">IF(INDIRECT(ADDRESS(3+$AM542,4,,,"var"))&lt;&gt;"Si",INDIRECT(ADDRESS(3+$AM542,4,,,"var")),NULL)</f>
        <v>7.0000000000000007E-2</v>
      </c>
      <c r="AQ542" s="61" cm="1">
        <f t="array" aca="1" ref="AQ542" ca="1">IF(INDIRECT(ADDRESS(3+$AM542,5,,,"var"))&lt;&gt;"&lt;=&gt;",INDIRECT(ADDRESS(3+$AM542,5,,,"var")),NULL)</f>
        <v>0</v>
      </c>
      <c r="AR542" s="61" cm="1">
        <f t="array" aca="1" ref="AR542" ca="1">IF(INDIRECT(ADDRESS(3+$AM542,6,,,"var"))&lt;&gt;"Fe",INDIRECT(ADDRESS(3+$AM542,6,,,"var")),NULL)</f>
        <v>7.0000000000000007E-2</v>
      </c>
      <c r="AS542" s="61" t="str" cm="1">
        <f t="array" aca="1" ref="AS542" ca="1">IF(INDIRECT(ADDRESS(3+$AM542,7,,,"var"))&lt;&gt;"&lt;=&gt;",INDIRECT(ADDRESS(3+$AM542,7,,,"var")),NULL)</f>
        <v>&lt;</v>
      </c>
      <c r="AT542" s="61" cm="1">
        <f t="array" aca="1" ref="AT542" ca="1">IF(INDIRECT(ADDRESS(3+$AM542,8,,,"var"))&lt;&gt;"Cu",INDIRECT(ADDRESS(3+$AM542,8,,,"var")),NULL)</f>
        <v>0.01</v>
      </c>
      <c r="AU542" s="61" t="str" cm="1">
        <f t="array" aca="1" ref="AU542" ca="1">IF(INDIRECT(ADDRESS(3+$AM542,9,,,"var"))&lt;&gt;"&lt;=&gt;",INDIRECT(ADDRESS(3+$AM542,9,,,"var")),NULL)</f>
        <v>&lt;</v>
      </c>
      <c r="AV542" s="61" cm="1">
        <f t="array" aca="1" ref="AV542" ca="1">IF(INDIRECT(ADDRESS(3+$AM542,10,,,"var"))&lt;&gt;"Mn",INDIRECT(ADDRESS(3+$AM542,10,,,"var")),NULL)</f>
        <v>0.01</v>
      </c>
      <c r="AW542" s="61" cm="1">
        <f t="array" aca="1" ref="AW542" ca="1">IF(INDIRECT(ADDRESS(3+$AM542,11,,,"var"))&lt;&gt;"&lt;=&gt;",INDIRECT(ADDRESS(3+$AM542,11,,,"var")),NULL)</f>
        <v>0</v>
      </c>
      <c r="AX542" s="61" cm="1">
        <f t="array" aca="1" ref="AX542" ca="1">IF(INDIRECT(ADDRESS(3+$AM542,12,,,"var"))&lt;&gt;"Mg",INDIRECT(ADDRESS(3+$AM542,12,,,"var")),NULL)</f>
        <v>11.9</v>
      </c>
      <c r="AY542" s="61" cm="1">
        <f t="array" aca="1" ref="AY542" ca="1">IF(INDIRECT(ADDRESS(3+$AM542,13,,,"var"))&lt;&gt;"&lt;=&gt;",INDIRECT(ADDRESS(3+$AM542,13,,,"var")),NULL)</f>
        <v>0</v>
      </c>
      <c r="AZ542" s="61" cm="1">
        <f t="array" aca="1" ref="AZ542" ca="1">IF(INDIRECT(ADDRESS(3+$AM542,14,,,"var"))&lt;&gt;"Be",INDIRECT(ADDRESS(3+$AM542,14,,,"var")),NULL)</f>
        <v>1.4E-2</v>
      </c>
      <c r="BA542" s="61" t="str" cm="1">
        <f t="array" aca="1" ref="BA542" ca="1">IF(INDIRECT(ADDRESS(3+$AM542,15,,,"var"))&lt;&gt;"&lt;=&gt;",INDIRECT(ADDRESS(3+$AM542,15,,,"var")),NULL)</f>
        <v>&lt;</v>
      </c>
      <c r="BB542" s="61" cm="1">
        <f t="array" aca="1" ref="BB542" ca="1">IF(INDIRECT(ADDRESS(3+$AM542,16,,,"var"))&lt;&gt;"Zn",INDIRECT(ADDRESS(3+$AM542,16,,,"var")),NULL)</f>
        <v>0.01</v>
      </c>
      <c r="BC542" s="61" cm="1">
        <f t="array" aca="1" ref="BC542" ca="1">IF(INDIRECT(ADDRESS(3+$AM542,17,,,"var"))&lt;&gt;"&lt;=&gt;",INDIRECT(ADDRESS(3+$AM542,17,,,"var")),NULL)</f>
        <v>0</v>
      </c>
      <c r="BD542" s="61" cm="1">
        <f t="array" aca="1" ref="BD542" ca="1">IF(INDIRECT(ADDRESS(3+$AM542,18,,,"var"))&lt;&gt;"Ti",INDIRECT(ADDRESS(3+$AM542,18,,,"var")),NULL)</f>
        <v>0.08</v>
      </c>
      <c r="BE542" s="64" cm="1">
        <f t="array" aca="1" ref="BE542" ca="1">IF(INDIRECT(ADDRESS(3+$AM542,19,,,"var"))&lt;&gt;"D10",INDIRECT(ADDRESS(3+$AM542,19,,,"var")),NULL)</f>
        <v>27.4</v>
      </c>
      <c r="BF542" s="64" cm="1">
        <f t="array" aca="1" ref="BF542" ca="1">IF(INDIRECT(ADDRESS(3+$AM542,20,,,"var"))&lt;&gt;"D50",INDIRECT(ADDRESS(3+$AM542,20,,,"var")),NULL)</f>
        <v>44.5</v>
      </c>
      <c r="BG542" s="64" cm="1">
        <f t="array" aca="1" ref="BG542" ca="1">IF(INDIRECT(ADDRESS(3+$AM542,21,,,"var"))&lt;&gt;"D90",INDIRECT(ADDRESS(3+$AM542,21,,,"var")),NULL)</f>
        <v>72.2</v>
      </c>
      <c r="BH542" s="64" cm="1">
        <f t="array" aca="1" ref="BH542" ca="1">IF(INDIRECT(ADDRESS(3+$AM542,22,,,"var"))&lt;&gt;"Carney Funnel (s/50g)",INDIRECT(ADDRESS(3+$AM542,22,,,"var")),NULL)</f>
        <v>16</v>
      </c>
      <c r="BI542" s="64" cm="1">
        <f t="array" aca="1" ref="BI542" ca="1">IF(INDIRECT(ADDRESS(3+$AM542,23,,,"var"))&lt;&gt;"Schuttdichte",INDIRECT(ADDRESS(3+$AM542,23,,,"var")),NULL)</f>
        <v>1.24</v>
      </c>
      <c r="BJ542" s="64" cm="1">
        <f t="array" aca="1" ref="BJ542" ca="1">IF(INDIRECT(ADDRESS(3+$AM542,24,,,"var"))&lt;&gt;"Klopfdichte",INDIRECT(ADDRESS(3+$AM542,24,,,"var")),NULL)</f>
        <v>1.61</v>
      </c>
      <c r="BK542" s="81" t="s">
        <v>108</v>
      </c>
      <c r="BM542" s="81"/>
      <c r="BO542"/>
    </row>
    <row r="543" spans="1:67">
      <c r="A543" s="81">
        <v>4</v>
      </c>
      <c r="B543" s="81">
        <v>3</v>
      </c>
      <c r="C543" s="81" t="str">
        <f>var!Z$2</f>
        <v>EOS M 290</v>
      </c>
      <c r="D543" s="81" t="str">
        <f>var!AG$2</f>
        <v>EOS parameter dev.</v>
      </c>
      <c r="E543" s="81">
        <v>370</v>
      </c>
      <c r="F543" s="81">
        <v>1150</v>
      </c>
      <c r="G543" s="81">
        <v>50</v>
      </c>
      <c r="H543" s="81">
        <v>0.16</v>
      </c>
      <c r="I543" s="62">
        <v>100</v>
      </c>
      <c r="J543" s="81" t="str">
        <f>var!AD$2</f>
        <v>Density cube</v>
      </c>
      <c r="K543" s="81" t="str">
        <f>var!AE$3</f>
        <v>Supports</v>
      </c>
      <c r="L543" s="81"/>
      <c r="M543" s="81" t="str">
        <f>var!AF$2</f>
        <v>Stripes</v>
      </c>
      <c r="N543" s="81">
        <v>220</v>
      </c>
      <c r="O543" s="81">
        <v>500</v>
      </c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  <c r="AA543" s="81"/>
      <c r="AB543" s="81"/>
      <c r="AC543" s="81"/>
      <c r="AD543" s="81"/>
      <c r="AE543" s="81"/>
      <c r="AF543" s="81"/>
      <c r="AG543" s="81"/>
      <c r="AH543" s="81">
        <f t="shared" si="18"/>
        <v>33.120000000000005</v>
      </c>
      <c r="AI543" s="81">
        <f t="shared" si="19"/>
        <v>40.217391304347821</v>
      </c>
      <c r="AJ543" s="81"/>
      <c r="AK543" s="81"/>
      <c r="AL543" s="28" t="str" cm="1">
        <f t="array" aca="1" ref="AL543" ca="1">IF(INDIRECT(ADDRESS(3+AM543,2,,,"var"))&lt;&gt;"Name of powder",INDIRECT(ADDRESS(3+AM543,2,,,"var")),NULL)</f>
        <v>AlMgty90</v>
      </c>
      <c r="AM543" s="81">
        <v>12</v>
      </c>
      <c r="AN543" s="81">
        <v>0</v>
      </c>
      <c r="AO543" s="61" cm="1">
        <f t="array" aca="1" ref="AO543" ca="1">IF(INDIRECT(ADDRESS(3+$AM543,3,,,"var"))&lt;&gt;"&lt;=&gt;",INDIRECT(ADDRESS(3+$AM543,3,,,"var")),NULL)</f>
        <v>0</v>
      </c>
      <c r="AP543" s="61" cm="1">
        <f t="array" aca="1" ref="AP543" ca="1">IF(INDIRECT(ADDRESS(3+$AM543,4,,,"var"))&lt;&gt;"Si",INDIRECT(ADDRESS(3+$AM543,4,,,"var")),NULL)</f>
        <v>7.0000000000000007E-2</v>
      </c>
      <c r="AQ543" s="61" cm="1">
        <f t="array" aca="1" ref="AQ543" ca="1">IF(INDIRECT(ADDRESS(3+$AM543,5,,,"var"))&lt;&gt;"&lt;=&gt;",INDIRECT(ADDRESS(3+$AM543,5,,,"var")),NULL)</f>
        <v>0</v>
      </c>
      <c r="AR543" s="61" cm="1">
        <f t="array" aca="1" ref="AR543" ca="1">IF(INDIRECT(ADDRESS(3+$AM543,6,,,"var"))&lt;&gt;"Fe",INDIRECT(ADDRESS(3+$AM543,6,,,"var")),NULL)</f>
        <v>7.0000000000000007E-2</v>
      </c>
      <c r="AS543" s="61" t="str" cm="1">
        <f t="array" aca="1" ref="AS543" ca="1">IF(INDIRECT(ADDRESS(3+$AM543,7,,,"var"))&lt;&gt;"&lt;=&gt;",INDIRECT(ADDRESS(3+$AM543,7,,,"var")),NULL)</f>
        <v>&lt;</v>
      </c>
      <c r="AT543" s="61" cm="1">
        <f t="array" aca="1" ref="AT543" ca="1">IF(INDIRECT(ADDRESS(3+$AM543,8,,,"var"))&lt;&gt;"Cu",INDIRECT(ADDRESS(3+$AM543,8,,,"var")),NULL)</f>
        <v>0.01</v>
      </c>
      <c r="AU543" s="61" t="str" cm="1">
        <f t="array" aca="1" ref="AU543" ca="1">IF(INDIRECT(ADDRESS(3+$AM543,9,,,"var"))&lt;&gt;"&lt;=&gt;",INDIRECT(ADDRESS(3+$AM543,9,,,"var")),NULL)</f>
        <v>&lt;</v>
      </c>
      <c r="AV543" s="61" cm="1">
        <f t="array" aca="1" ref="AV543" ca="1">IF(INDIRECT(ADDRESS(3+$AM543,10,,,"var"))&lt;&gt;"Mn",INDIRECT(ADDRESS(3+$AM543,10,,,"var")),NULL)</f>
        <v>0.01</v>
      </c>
      <c r="AW543" s="61" cm="1">
        <f t="array" aca="1" ref="AW543" ca="1">IF(INDIRECT(ADDRESS(3+$AM543,11,,,"var"))&lt;&gt;"&lt;=&gt;",INDIRECT(ADDRESS(3+$AM543,11,,,"var")),NULL)</f>
        <v>0</v>
      </c>
      <c r="AX543" s="61" cm="1">
        <f t="array" aca="1" ref="AX543" ca="1">IF(INDIRECT(ADDRESS(3+$AM543,12,,,"var"))&lt;&gt;"Mg",INDIRECT(ADDRESS(3+$AM543,12,,,"var")),NULL)</f>
        <v>11.9</v>
      </c>
      <c r="AY543" s="61" cm="1">
        <f t="array" aca="1" ref="AY543" ca="1">IF(INDIRECT(ADDRESS(3+$AM543,13,,,"var"))&lt;&gt;"&lt;=&gt;",INDIRECT(ADDRESS(3+$AM543,13,,,"var")),NULL)</f>
        <v>0</v>
      </c>
      <c r="AZ543" s="61" cm="1">
        <f t="array" aca="1" ref="AZ543" ca="1">IF(INDIRECT(ADDRESS(3+$AM543,14,,,"var"))&lt;&gt;"Be",INDIRECT(ADDRESS(3+$AM543,14,,,"var")),NULL)</f>
        <v>1.4E-2</v>
      </c>
      <c r="BA543" s="61" t="str" cm="1">
        <f t="array" aca="1" ref="BA543" ca="1">IF(INDIRECT(ADDRESS(3+$AM543,15,,,"var"))&lt;&gt;"&lt;=&gt;",INDIRECT(ADDRESS(3+$AM543,15,,,"var")),NULL)</f>
        <v>&lt;</v>
      </c>
      <c r="BB543" s="61" cm="1">
        <f t="array" aca="1" ref="BB543" ca="1">IF(INDIRECT(ADDRESS(3+$AM543,16,,,"var"))&lt;&gt;"Zn",INDIRECT(ADDRESS(3+$AM543,16,,,"var")),NULL)</f>
        <v>0.01</v>
      </c>
      <c r="BC543" s="61" cm="1">
        <f t="array" aca="1" ref="BC543" ca="1">IF(INDIRECT(ADDRESS(3+$AM543,17,,,"var"))&lt;&gt;"&lt;=&gt;",INDIRECT(ADDRESS(3+$AM543,17,,,"var")),NULL)</f>
        <v>0</v>
      </c>
      <c r="BD543" s="61" cm="1">
        <f t="array" aca="1" ref="BD543" ca="1">IF(INDIRECT(ADDRESS(3+$AM543,18,,,"var"))&lt;&gt;"Ti",INDIRECT(ADDRESS(3+$AM543,18,,,"var")),NULL)</f>
        <v>0.08</v>
      </c>
      <c r="BE543" s="64" cm="1">
        <f t="array" aca="1" ref="BE543" ca="1">IF(INDIRECT(ADDRESS(3+$AM543,19,,,"var"))&lt;&gt;"D10",INDIRECT(ADDRESS(3+$AM543,19,,,"var")),NULL)</f>
        <v>27.4</v>
      </c>
      <c r="BF543" s="64" cm="1">
        <f t="array" aca="1" ref="BF543" ca="1">IF(INDIRECT(ADDRESS(3+$AM543,20,,,"var"))&lt;&gt;"D50",INDIRECT(ADDRESS(3+$AM543,20,,,"var")),NULL)</f>
        <v>44.5</v>
      </c>
      <c r="BG543" s="64" cm="1">
        <f t="array" aca="1" ref="BG543" ca="1">IF(INDIRECT(ADDRESS(3+$AM543,21,,,"var"))&lt;&gt;"D90",INDIRECT(ADDRESS(3+$AM543,21,,,"var")),NULL)</f>
        <v>72.2</v>
      </c>
      <c r="BH543" s="64" cm="1">
        <f t="array" aca="1" ref="BH543" ca="1">IF(INDIRECT(ADDRESS(3+$AM543,22,,,"var"))&lt;&gt;"Carney Funnel (s/50g)",INDIRECT(ADDRESS(3+$AM543,22,,,"var")),NULL)</f>
        <v>16</v>
      </c>
      <c r="BI543" s="64" cm="1">
        <f t="array" aca="1" ref="BI543" ca="1">IF(INDIRECT(ADDRESS(3+$AM543,23,,,"var"))&lt;&gt;"Schuttdichte",INDIRECT(ADDRESS(3+$AM543,23,,,"var")),NULL)</f>
        <v>1.24</v>
      </c>
      <c r="BJ543" s="64" cm="1">
        <f t="array" aca="1" ref="BJ543" ca="1">IF(INDIRECT(ADDRESS(3+$AM543,24,,,"var"))&lt;&gt;"Klopfdichte",INDIRECT(ADDRESS(3+$AM543,24,,,"var")),NULL)</f>
        <v>1.61</v>
      </c>
      <c r="BK543" s="81" t="s">
        <v>108</v>
      </c>
      <c r="BM543" s="81"/>
      <c r="BO543"/>
    </row>
    <row r="544" spans="1:67">
      <c r="A544" s="81">
        <v>4</v>
      </c>
      <c r="B544" s="81">
        <v>4</v>
      </c>
      <c r="C544" s="81" t="str">
        <f>var!Z$2</f>
        <v>EOS M 290</v>
      </c>
      <c r="D544" s="81" t="str">
        <f>var!AG$2</f>
        <v>EOS parameter dev.</v>
      </c>
      <c r="E544" s="81">
        <v>370</v>
      </c>
      <c r="F544" s="81">
        <v>1350</v>
      </c>
      <c r="G544" s="81">
        <v>50</v>
      </c>
      <c r="H544" s="81">
        <v>0.16</v>
      </c>
      <c r="I544" s="62">
        <v>100</v>
      </c>
      <c r="J544" s="81" t="str">
        <f>var!AD$2</f>
        <v>Density cube</v>
      </c>
      <c r="K544" s="28" t="str">
        <f>var!AE$3</f>
        <v>Supports</v>
      </c>
      <c r="L544" s="81"/>
      <c r="M544" s="28" t="str">
        <f>var!AF$2</f>
        <v>Stripes</v>
      </c>
      <c r="N544" s="81">
        <v>80</v>
      </c>
      <c r="O544" s="81">
        <v>600</v>
      </c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  <c r="AA544" s="81"/>
      <c r="AB544" s="81"/>
      <c r="AC544" s="81"/>
      <c r="AD544" s="81"/>
      <c r="AE544" s="81"/>
      <c r="AF544" s="81"/>
      <c r="AG544" s="81"/>
      <c r="AH544" s="23">
        <f t="shared" si="18"/>
        <v>38.880000000000003</v>
      </c>
      <c r="AI544" s="23">
        <f t="shared" si="19"/>
        <v>34.25925925925926</v>
      </c>
      <c r="AJ544" s="81"/>
      <c r="AK544" s="81">
        <v>98.813999999999993</v>
      </c>
      <c r="AL544" s="28" t="str" cm="1">
        <f t="array" aca="1" ref="AL544" ca="1">IF(INDIRECT(ADDRESS(3+AM544,2,,,"var"))&lt;&gt;"Name of powder",INDIRECT(ADDRESS(3+AM544,2,,,"var")),NULL)</f>
        <v>AlMgty90</v>
      </c>
      <c r="AM544" s="81">
        <v>12</v>
      </c>
      <c r="AN544" s="81">
        <v>0</v>
      </c>
      <c r="AO544" s="61" cm="1">
        <f t="array" aca="1" ref="AO544" ca="1">IF(INDIRECT(ADDRESS(3+$AM544,3,,,"var"))&lt;&gt;"&lt;=&gt;",INDIRECT(ADDRESS(3+$AM544,3,,,"var")),NULL)</f>
        <v>0</v>
      </c>
      <c r="AP544" s="61" cm="1">
        <f t="array" aca="1" ref="AP544" ca="1">IF(INDIRECT(ADDRESS(3+$AM544,4,,,"var"))&lt;&gt;"Si",INDIRECT(ADDRESS(3+$AM544,4,,,"var")),NULL)</f>
        <v>7.0000000000000007E-2</v>
      </c>
      <c r="AQ544" s="61" cm="1">
        <f t="array" aca="1" ref="AQ544" ca="1">IF(INDIRECT(ADDRESS(3+$AM544,5,,,"var"))&lt;&gt;"&lt;=&gt;",INDIRECT(ADDRESS(3+$AM544,5,,,"var")),NULL)</f>
        <v>0</v>
      </c>
      <c r="AR544" s="61" cm="1">
        <f t="array" aca="1" ref="AR544" ca="1">IF(INDIRECT(ADDRESS(3+$AM544,6,,,"var"))&lt;&gt;"Fe",INDIRECT(ADDRESS(3+$AM544,6,,,"var")),NULL)</f>
        <v>7.0000000000000007E-2</v>
      </c>
      <c r="AS544" s="61" t="str" cm="1">
        <f t="array" aca="1" ref="AS544" ca="1">IF(INDIRECT(ADDRESS(3+$AM544,7,,,"var"))&lt;&gt;"&lt;=&gt;",INDIRECT(ADDRESS(3+$AM544,7,,,"var")),NULL)</f>
        <v>&lt;</v>
      </c>
      <c r="AT544" s="61" cm="1">
        <f t="array" aca="1" ref="AT544" ca="1">IF(INDIRECT(ADDRESS(3+$AM544,8,,,"var"))&lt;&gt;"Cu",INDIRECT(ADDRESS(3+$AM544,8,,,"var")),NULL)</f>
        <v>0.01</v>
      </c>
      <c r="AU544" s="61" t="str" cm="1">
        <f t="array" aca="1" ref="AU544" ca="1">IF(INDIRECT(ADDRESS(3+$AM544,9,,,"var"))&lt;&gt;"&lt;=&gt;",INDIRECT(ADDRESS(3+$AM544,9,,,"var")),NULL)</f>
        <v>&lt;</v>
      </c>
      <c r="AV544" s="61" cm="1">
        <f t="array" aca="1" ref="AV544" ca="1">IF(INDIRECT(ADDRESS(3+$AM544,10,,,"var"))&lt;&gt;"Mn",INDIRECT(ADDRESS(3+$AM544,10,,,"var")),NULL)</f>
        <v>0.01</v>
      </c>
      <c r="AW544" s="61" cm="1">
        <f t="array" aca="1" ref="AW544" ca="1">IF(INDIRECT(ADDRESS(3+$AM544,11,,,"var"))&lt;&gt;"&lt;=&gt;",INDIRECT(ADDRESS(3+$AM544,11,,,"var")),NULL)</f>
        <v>0</v>
      </c>
      <c r="AX544" s="61" cm="1">
        <f t="array" aca="1" ref="AX544" ca="1">IF(INDIRECT(ADDRESS(3+$AM544,12,,,"var"))&lt;&gt;"Mg",INDIRECT(ADDRESS(3+$AM544,12,,,"var")),NULL)</f>
        <v>11.9</v>
      </c>
      <c r="AY544" s="61" cm="1">
        <f t="array" aca="1" ref="AY544" ca="1">IF(INDIRECT(ADDRESS(3+$AM544,13,,,"var"))&lt;&gt;"&lt;=&gt;",INDIRECT(ADDRESS(3+$AM544,13,,,"var")),NULL)</f>
        <v>0</v>
      </c>
      <c r="AZ544" s="61" cm="1">
        <f t="array" aca="1" ref="AZ544" ca="1">IF(INDIRECT(ADDRESS(3+$AM544,14,,,"var"))&lt;&gt;"Be",INDIRECT(ADDRESS(3+$AM544,14,,,"var")),NULL)</f>
        <v>1.4E-2</v>
      </c>
      <c r="BA544" s="61" t="str" cm="1">
        <f t="array" aca="1" ref="BA544" ca="1">IF(INDIRECT(ADDRESS(3+$AM544,15,,,"var"))&lt;&gt;"&lt;=&gt;",INDIRECT(ADDRESS(3+$AM544,15,,,"var")),NULL)</f>
        <v>&lt;</v>
      </c>
      <c r="BB544" s="61" cm="1">
        <f t="array" aca="1" ref="BB544" ca="1">IF(INDIRECT(ADDRESS(3+$AM544,16,,,"var"))&lt;&gt;"Zn",INDIRECT(ADDRESS(3+$AM544,16,,,"var")),NULL)</f>
        <v>0.01</v>
      </c>
      <c r="BC544" s="61" cm="1">
        <f t="array" aca="1" ref="BC544" ca="1">IF(INDIRECT(ADDRESS(3+$AM544,17,,,"var"))&lt;&gt;"&lt;=&gt;",INDIRECT(ADDRESS(3+$AM544,17,,,"var")),NULL)</f>
        <v>0</v>
      </c>
      <c r="BD544" s="61" cm="1">
        <f t="array" aca="1" ref="BD544" ca="1">IF(INDIRECT(ADDRESS(3+$AM544,18,,,"var"))&lt;&gt;"Ti",INDIRECT(ADDRESS(3+$AM544,18,,,"var")),NULL)</f>
        <v>0.08</v>
      </c>
      <c r="BE544" s="64" cm="1">
        <f t="array" aca="1" ref="BE544" ca="1">IF(INDIRECT(ADDRESS(3+$AM544,19,,,"var"))&lt;&gt;"D10",INDIRECT(ADDRESS(3+$AM544,19,,,"var")),NULL)</f>
        <v>27.4</v>
      </c>
      <c r="BF544" s="64" cm="1">
        <f t="array" aca="1" ref="BF544" ca="1">IF(INDIRECT(ADDRESS(3+$AM544,20,,,"var"))&lt;&gt;"D50",INDIRECT(ADDRESS(3+$AM544,20,,,"var")),NULL)</f>
        <v>44.5</v>
      </c>
      <c r="BG544" s="64" cm="1">
        <f t="array" aca="1" ref="BG544" ca="1">IF(INDIRECT(ADDRESS(3+$AM544,21,,,"var"))&lt;&gt;"D90",INDIRECT(ADDRESS(3+$AM544,21,,,"var")),NULL)</f>
        <v>72.2</v>
      </c>
      <c r="BH544" s="64" cm="1">
        <f t="array" aca="1" ref="BH544" ca="1">IF(INDIRECT(ADDRESS(3+$AM544,22,,,"var"))&lt;&gt;"Carney Funnel (s/50g)",INDIRECT(ADDRESS(3+$AM544,22,,,"var")),NULL)</f>
        <v>16</v>
      </c>
      <c r="BI544" s="64" cm="1">
        <f t="array" aca="1" ref="BI544" ca="1">IF(INDIRECT(ADDRESS(3+$AM544,23,,,"var"))&lt;&gt;"Schuttdichte",INDIRECT(ADDRESS(3+$AM544,23,,,"var")),NULL)</f>
        <v>1.24</v>
      </c>
      <c r="BJ544" s="64" cm="1">
        <f t="array" aca="1" ref="BJ544" ca="1">IF(INDIRECT(ADDRESS(3+$AM544,24,,,"var"))&lt;&gt;"Klopfdichte",INDIRECT(ADDRESS(3+$AM544,24,,,"var")),NULL)</f>
        <v>1.61</v>
      </c>
      <c r="BK544" s="81" t="s">
        <v>108</v>
      </c>
      <c r="BM544" s="65"/>
      <c r="BO544"/>
    </row>
    <row r="545" spans="1:67">
      <c r="A545" s="81">
        <v>4</v>
      </c>
      <c r="B545" s="81">
        <v>4</v>
      </c>
      <c r="C545" s="81" t="str">
        <f>var!Z$2</f>
        <v>EOS M 290</v>
      </c>
      <c r="D545" s="81" t="str">
        <f>var!AG$2</f>
        <v>EOS parameter dev.</v>
      </c>
      <c r="E545" s="81">
        <v>370</v>
      </c>
      <c r="F545" s="81">
        <v>1350</v>
      </c>
      <c r="G545" s="81">
        <v>50</v>
      </c>
      <c r="H545" s="81">
        <v>0.16</v>
      </c>
      <c r="I545" s="62">
        <v>100</v>
      </c>
      <c r="J545" s="81" t="str">
        <f>var!AD$2</f>
        <v>Density cube</v>
      </c>
      <c r="K545" s="28" t="str">
        <f>var!AE$3</f>
        <v>Supports</v>
      </c>
      <c r="L545" s="81"/>
      <c r="M545" s="28" t="str">
        <f>var!AF$2</f>
        <v>Stripes</v>
      </c>
      <c r="N545" s="81">
        <v>80</v>
      </c>
      <c r="O545" s="81">
        <v>600</v>
      </c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  <c r="AA545" s="81"/>
      <c r="AB545" s="81"/>
      <c r="AC545" s="81"/>
      <c r="AD545" s="81"/>
      <c r="AE545" s="81"/>
      <c r="AF545" s="81"/>
      <c r="AG545" s="81"/>
      <c r="AH545" s="23">
        <f t="shared" si="18"/>
        <v>38.880000000000003</v>
      </c>
      <c r="AI545" s="23">
        <f t="shared" si="19"/>
        <v>34.25925925925926</v>
      </c>
      <c r="AJ545" s="81"/>
      <c r="AK545" s="81"/>
      <c r="AL545" s="28" t="str" cm="1">
        <f t="array" aca="1" ref="AL545" ca="1">IF(INDIRECT(ADDRESS(3+AM545,2,,,"var"))&lt;&gt;"Name of powder",INDIRECT(ADDRESS(3+AM545,2,,,"var")),NULL)</f>
        <v>AlMgty90</v>
      </c>
      <c r="AM545" s="81">
        <v>12</v>
      </c>
      <c r="AN545" s="81">
        <v>0</v>
      </c>
      <c r="AO545" s="61" cm="1">
        <f t="array" aca="1" ref="AO545" ca="1">IF(INDIRECT(ADDRESS(3+$AM545,3,,,"var"))&lt;&gt;"&lt;=&gt;",INDIRECT(ADDRESS(3+$AM545,3,,,"var")),NULL)</f>
        <v>0</v>
      </c>
      <c r="AP545" s="61" cm="1">
        <f t="array" aca="1" ref="AP545" ca="1">IF(INDIRECT(ADDRESS(3+$AM545,4,,,"var"))&lt;&gt;"Si",INDIRECT(ADDRESS(3+$AM545,4,,,"var")),NULL)</f>
        <v>7.0000000000000007E-2</v>
      </c>
      <c r="AQ545" s="61" cm="1">
        <f t="array" aca="1" ref="AQ545" ca="1">IF(INDIRECT(ADDRESS(3+$AM545,5,,,"var"))&lt;&gt;"&lt;=&gt;",INDIRECT(ADDRESS(3+$AM545,5,,,"var")),NULL)</f>
        <v>0</v>
      </c>
      <c r="AR545" s="61" cm="1">
        <f t="array" aca="1" ref="AR545" ca="1">IF(INDIRECT(ADDRESS(3+$AM545,6,,,"var"))&lt;&gt;"Fe",INDIRECT(ADDRESS(3+$AM545,6,,,"var")),NULL)</f>
        <v>7.0000000000000007E-2</v>
      </c>
      <c r="AS545" s="61" t="str" cm="1">
        <f t="array" aca="1" ref="AS545" ca="1">IF(INDIRECT(ADDRESS(3+$AM545,7,,,"var"))&lt;&gt;"&lt;=&gt;",INDIRECT(ADDRESS(3+$AM545,7,,,"var")),NULL)</f>
        <v>&lt;</v>
      </c>
      <c r="AT545" s="61" cm="1">
        <f t="array" aca="1" ref="AT545" ca="1">IF(INDIRECT(ADDRESS(3+$AM545,8,,,"var"))&lt;&gt;"Cu",INDIRECT(ADDRESS(3+$AM545,8,,,"var")),NULL)</f>
        <v>0.01</v>
      </c>
      <c r="AU545" s="61" t="str" cm="1">
        <f t="array" aca="1" ref="AU545" ca="1">IF(INDIRECT(ADDRESS(3+$AM545,9,,,"var"))&lt;&gt;"&lt;=&gt;",INDIRECT(ADDRESS(3+$AM545,9,,,"var")),NULL)</f>
        <v>&lt;</v>
      </c>
      <c r="AV545" s="61" cm="1">
        <f t="array" aca="1" ref="AV545" ca="1">IF(INDIRECT(ADDRESS(3+$AM545,10,,,"var"))&lt;&gt;"Mn",INDIRECT(ADDRESS(3+$AM545,10,,,"var")),NULL)</f>
        <v>0.01</v>
      </c>
      <c r="AW545" s="61" cm="1">
        <f t="array" aca="1" ref="AW545" ca="1">IF(INDIRECT(ADDRESS(3+$AM545,11,,,"var"))&lt;&gt;"&lt;=&gt;",INDIRECT(ADDRESS(3+$AM545,11,,,"var")),NULL)</f>
        <v>0</v>
      </c>
      <c r="AX545" s="61" cm="1">
        <f t="array" aca="1" ref="AX545" ca="1">IF(INDIRECT(ADDRESS(3+$AM545,12,,,"var"))&lt;&gt;"Mg",INDIRECT(ADDRESS(3+$AM545,12,,,"var")),NULL)</f>
        <v>11.9</v>
      </c>
      <c r="AY545" s="61" cm="1">
        <f t="array" aca="1" ref="AY545" ca="1">IF(INDIRECT(ADDRESS(3+$AM545,13,,,"var"))&lt;&gt;"&lt;=&gt;",INDIRECT(ADDRESS(3+$AM545,13,,,"var")),NULL)</f>
        <v>0</v>
      </c>
      <c r="AZ545" s="61" cm="1">
        <f t="array" aca="1" ref="AZ545" ca="1">IF(INDIRECT(ADDRESS(3+$AM545,14,,,"var"))&lt;&gt;"Be",INDIRECT(ADDRESS(3+$AM545,14,,,"var")),NULL)</f>
        <v>1.4E-2</v>
      </c>
      <c r="BA545" s="61" t="str" cm="1">
        <f t="array" aca="1" ref="BA545" ca="1">IF(INDIRECT(ADDRESS(3+$AM545,15,,,"var"))&lt;&gt;"&lt;=&gt;",INDIRECT(ADDRESS(3+$AM545,15,,,"var")),NULL)</f>
        <v>&lt;</v>
      </c>
      <c r="BB545" s="61" cm="1">
        <f t="array" aca="1" ref="BB545" ca="1">IF(INDIRECT(ADDRESS(3+$AM545,16,,,"var"))&lt;&gt;"Zn",INDIRECT(ADDRESS(3+$AM545,16,,,"var")),NULL)</f>
        <v>0.01</v>
      </c>
      <c r="BC545" s="61" cm="1">
        <f t="array" aca="1" ref="BC545" ca="1">IF(INDIRECT(ADDRESS(3+$AM545,17,,,"var"))&lt;&gt;"&lt;=&gt;",INDIRECT(ADDRESS(3+$AM545,17,,,"var")),NULL)</f>
        <v>0</v>
      </c>
      <c r="BD545" s="61" cm="1">
        <f t="array" aca="1" ref="BD545" ca="1">IF(INDIRECT(ADDRESS(3+$AM545,18,,,"var"))&lt;&gt;"Ti",INDIRECT(ADDRESS(3+$AM545,18,,,"var")),NULL)</f>
        <v>0.08</v>
      </c>
      <c r="BE545" s="64" cm="1">
        <f t="array" aca="1" ref="BE545" ca="1">IF(INDIRECT(ADDRESS(3+$AM545,19,,,"var"))&lt;&gt;"D10",INDIRECT(ADDRESS(3+$AM545,19,,,"var")),NULL)</f>
        <v>27.4</v>
      </c>
      <c r="BF545" s="64" cm="1">
        <f t="array" aca="1" ref="BF545" ca="1">IF(INDIRECT(ADDRESS(3+$AM545,20,,,"var"))&lt;&gt;"D50",INDIRECT(ADDRESS(3+$AM545,20,,,"var")),NULL)</f>
        <v>44.5</v>
      </c>
      <c r="BG545" s="64" cm="1">
        <f t="array" aca="1" ref="BG545" ca="1">IF(INDIRECT(ADDRESS(3+$AM545,21,,,"var"))&lt;&gt;"D90",INDIRECT(ADDRESS(3+$AM545,21,,,"var")),NULL)</f>
        <v>72.2</v>
      </c>
      <c r="BH545" s="64" cm="1">
        <f t="array" aca="1" ref="BH545" ca="1">IF(INDIRECT(ADDRESS(3+$AM545,22,,,"var"))&lt;&gt;"Carney Funnel (s/50g)",INDIRECT(ADDRESS(3+$AM545,22,,,"var")),NULL)</f>
        <v>16</v>
      </c>
      <c r="BI545" s="64" cm="1">
        <f t="array" aca="1" ref="BI545" ca="1">IF(INDIRECT(ADDRESS(3+$AM545,23,,,"var"))&lt;&gt;"Schuttdichte",INDIRECT(ADDRESS(3+$AM545,23,,,"var")),NULL)</f>
        <v>1.24</v>
      </c>
      <c r="BJ545" s="64" cm="1">
        <f t="array" aca="1" ref="BJ545" ca="1">IF(INDIRECT(ADDRESS(3+$AM545,24,,,"var"))&lt;&gt;"Klopfdichte",INDIRECT(ADDRESS(3+$AM545,24,,,"var")),NULL)</f>
        <v>1.61</v>
      </c>
      <c r="BK545" s="81" t="s">
        <v>108</v>
      </c>
      <c r="BM545" s="65"/>
      <c r="BO545"/>
    </row>
    <row r="546" spans="1:67">
      <c r="A546" s="81">
        <v>4</v>
      </c>
      <c r="B546" s="81">
        <v>5</v>
      </c>
      <c r="C546" s="81" t="str">
        <f>var!Z$2</f>
        <v>EOS M 290</v>
      </c>
      <c r="D546" s="81" t="str">
        <f>var!AG$2</f>
        <v>EOS parameter dev.</v>
      </c>
      <c r="E546" s="81">
        <v>370</v>
      </c>
      <c r="F546" s="81">
        <v>1550</v>
      </c>
      <c r="G546" s="81">
        <v>50</v>
      </c>
      <c r="H546" s="81">
        <v>0.16</v>
      </c>
      <c r="I546" s="62">
        <v>100</v>
      </c>
      <c r="J546" s="81" t="str">
        <f>var!AD$2</f>
        <v>Density cube</v>
      </c>
      <c r="K546" s="28" t="str">
        <f>var!AE$3</f>
        <v>Supports</v>
      </c>
      <c r="L546" s="81"/>
      <c r="M546" s="28" t="str">
        <f>var!AF$2</f>
        <v>Stripes</v>
      </c>
      <c r="N546" s="81">
        <v>150</v>
      </c>
      <c r="O546" s="81">
        <v>600</v>
      </c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  <c r="AA546" s="81"/>
      <c r="AB546" s="81"/>
      <c r="AC546" s="81"/>
      <c r="AD546" s="81"/>
      <c r="AE546" s="81"/>
      <c r="AF546" s="81"/>
      <c r="AG546" s="81"/>
      <c r="AH546" s="23">
        <f t="shared" si="18"/>
        <v>44.64</v>
      </c>
      <c r="AI546" s="23">
        <f t="shared" si="19"/>
        <v>29.838709677419352</v>
      </c>
      <c r="AJ546" s="81"/>
      <c r="AK546" s="81">
        <v>98.073999999999998</v>
      </c>
      <c r="AL546" s="28" t="str" cm="1">
        <f t="array" aca="1" ref="AL546" ca="1">IF(INDIRECT(ADDRESS(3+AM546,2,,,"var"))&lt;&gt;"Name of powder",INDIRECT(ADDRESS(3+AM546,2,,,"var")),NULL)</f>
        <v>AlMgty90</v>
      </c>
      <c r="AM546" s="81">
        <v>12</v>
      </c>
      <c r="AN546" s="81">
        <v>0</v>
      </c>
      <c r="AO546" s="61" cm="1">
        <f t="array" aca="1" ref="AO546" ca="1">IF(INDIRECT(ADDRESS(3+$AM546,3,,,"var"))&lt;&gt;"&lt;=&gt;",INDIRECT(ADDRESS(3+$AM546,3,,,"var")),NULL)</f>
        <v>0</v>
      </c>
      <c r="AP546" s="61" cm="1">
        <f t="array" aca="1" ref="AP546" ca="1">IF(INDIRECT(ADDRESS(3+$AM546,4,,,"var"))&lt;&gt;"Si",INDIRECT(ADDRESS(3+$AM546,4,,,"var")),NULL)</f>
        <v>7.0000000000000007E-2</v>
      </c>
      <c r="AQ546" s="61" cm="1">
        <f t="array" aca="1" ref="AQ546" ca="1">IF(INDIRECT(ADDRESS(3+$AM546,5,,,"var"))&lt;&gt;"&lt;=&gt;",INDIRECT(ADDRESS(3+$AM546,5,,,"var")),NULL)</f>
        <v>0</v>
      </c>
      <c r="AR546" s="61" cm="1">
        <f t="array" aca="1" ref="AR546" ca="1">IF(INDIRECT(ADDRESS(3+$AM546,6,,,"var"))&lt;&gt;"Fe",INDIRECT(ADDRESS(3+$AM546,6,,,"var")),NULL)</f>
        <v>7.0000000000000007E-2</v>
      </c>
      <c r="AS546" s="61" t="str" cm="1">
        <f t="array" aca="1" ref="AS546" ca="1">IF(INDIRECT(ADDRESS(3+$AM546,7,,,"var"))&lt;&gt;"&lt;=&gt;",INDIRECT(ADDRESS(3+$AM546,7,,,"var")),NULL)</f>
        <v>&lt;</v>
      </c>
      <c r="AT546" s="61" cm="1">
        <f t="array" aca="1" ref="AT546" ca="1">IF(INDIRECT(ADDRESS(3+$AM546,8,,,"var"))&lt;&gt;"Cu",INDIRECT(ADDRESS(3+$AM546,8,,,"var")),NULL)</f>
        <v>0.01</v>
      </c>
      <c r="AU546" s="61" t="str" cm="1">
        <f t="array" aca="1" ref="AU546" ca="1">IF(INDIRECT(ADDRESS(3+$AM546,9,,,"var"))&lt;&gt;"&lt;=&gt;",INDIRECT(ADDRESS(3+$AM546,9,,,"var")),NULL)</f>
        <v>&lt;</v>
      </c>
      <c r="AV546" s="61" cm="1">
        <f t="array" aca="1" ref="AV546" ca="1">IF(INDIRECT(ADDRESS(3+$AM546,10,,,"var"))&lt;&gt;"Mn",INDIRECT(ADDRESS(3+$AM546,10,,,"var")),NULL)</f>
        <v>0.01</v>
      </c>
      <c r="AW546" s="61" cm="1">
        <f t="array" aca="1" ref="AW546" ca="1">IF(INDIRECT(ADDRESS(3+$AM546,11,,,"var"))&lt;&gt;"&lt;=&gt;",INDIRECT(ADDRESS(3+$AM546,11,,,"var")),NULL)</f>
        <v>0</v>
      </c>
      <c r="AX546" s="61" cm="1">
        <f t="array" aca="1" ref="AX546" ca="1">IF(INDIRECT(ADDRESS(3+$AM546,12,,,"var"))&lt;&gt;"Mg",INDIRECT(ADDRESS(3+$AM546,12,,,"var")),NULL)</f>
        <v>11.9</v>
      </c>
      <c r="AY546" s="61" cm="1">
        <f t="array" aca="1" ref="AY546" ca="1">IF(INDIRECT(ADDRESS(3+$AM546,13,,,"var"))&lt;&gt;"&lt;=&gt;",INDIRECT(ADDRESS(3+$AM546,13,,,"var")),NULL)</f>
        <v>0</v>
      </c>
      <c r="AZ546" s="61" cm="1">
        <f t="array" aca="1" ref="AZ546" ca="1">IF(INDIRECT(ADDRESS(3+$AM546,14,,,"var"))&lt;&gt;"Be",INDIRECT(ADDRESS(3+$AM546,14,,,"var")),NULL)</f>
        <v>1.4E-2</v>
      </c>
      <c r="BA546" s="61" t="str" cm="1">
        <f t="array" aca="1" ref="BA546" ca="1">IF(INDIRECT(ADDRESS(3+$AM546,15,,,"var"))&lt;&gt;"&lt;=&gt;",INDIRECT(ADDRESS(3+$AM546,15,,,"var")),NULL)</f>
        <v>&lt;</v>
      </c>
      <c r="BB546" s="61" cm="1">
        <f t="array" aca="1" ref="BB546" ca="1">IF(INDIRECT(ADDRESS(3+$AM546,16,,,"var"))&lt;&gt;"Zn",INDIRECT(ADDRESS(3+$AM546,16,,,"var")),NULL)</f>
        <v>0.01</v>
      </c>
      <c r="BC546" s="61" cm="1">
        <f t="array" aca="1" ref="BC546" ca="1">IF(INDIRECT(ADDRESS(3+$AM546,17,,,"var"))&lt;&gt;"&lt;=&gt;",INDIRECT(ADDRESS(3+$AM546,17,,,"var")),NULL)</f>
        <v>0</v>
      </c>
      <c r="BD546" s="61" cm="1">
        <f t="array" aca="1" ref="BD546" ca="1">IF(INDIRECT(ADDRESS(3+$AM546,18,,,"var"))&lt;&gt;"Ti",INDIRECT(ADDRESS(3+$AM546,18,,,"var")),NULL)</f>
        <v>0.08</v>
      </c>
      <c r="BE546" s="64" cm="1">
        <f t="array" aca="1" ref="BE546" ca="1">IF(INDIRECT(ADDRESS(3+$AM546,19,,,"var"))&lt;&gt;"D10",INDIRECT(ADDRESS(3+$AM546,19,,,"var")),NULL)</f>
        <v>27.4</v>
      </c>
      <c r="BF546" s="64" cm="1">
        <f t="array" aca="1" ref="BF546" ca="1">IF(INDIRECT(ADDRESS(3+$AM546,20,,,"var"))&lt;&gt;"D50",INDIRECT(ADDRESS(3+$AM546,20,,,"var")),NULL)</f>
        <v>44.5</v>
      </c>
      <c r="BG546" s="64" cm="1">
        <f t="array" aca="1" ref="BG546" ca="1">IF(INDIRECT(ADDRESS(3+$AM546,21,,,"var"))&lt;&gt;"D90",INDIRECT(ADDRESS(3+$AM546,21,,,"var")),NULL)</f>
        <v>72.2</v>
      </c>
      <c r="BH546" s="64" cm="1">
        <f t="array" aca="1" ref="BH546" ca="1">IF(INDIRECT(ADDRESS(3+$AM546,22,,,"var"))&lt;&gt;"Carney Funnel (s/50g)",INDIRECT(ADDRESS(3+$AM546,22,,,"var")),NULL)</f>
        <v>16</v>
      </c>
      <c r="BI546" s="64" cm="1">
        <f t="array" aca="1" ref="BI546" ca="1">IF(INDIRECT(ADDRESS(3+$AM546,23,,,"var"))&lt;&gt;"Schuttdichte",INDIRECT(ADDRESS(3+$AM546,23,,,"var")),NULL)</f>
        <v>1.24</v>
      </c>
      <c r="BJ546" s="64" cm="1">
        <f t="array" aca="1" ref="BJ546" ca="1">IF(INDIRECT(ADDRESS(3+$AM546,24,,,"var"))&lt;&gt;"Klopfdichte",INDIRECT(ADDRESS(3+$AM546,24,,,"var")),NULL)</f>
        <v>1.61</v>
      </c>
      <c r="BK546" s="81" t="s">
        <v>108</v>
      </c>
      <c r="BM546" s="65"/>
      <c r="BO546"/>
    </row>
    <row r="547" spans="1:67">
      <c r="A547" s="81">
        <v>4</v>
      </c>
      <c r="B547" s="81">
        <v>5</v>
      </c>
      <c r="C547" s="81" t="str">
        <f>var!Z$2</f>
        <v>EOS M 290</v>
      </c>
      <c r="D547" s="81" t="str">
        <f>var!AG$2</f>
        <v>EOS parameter dev.</v>
      </c>
      <c r="E547" s="81">
        <v>370</v>
      </c>
      <c r="F547" s="81">
        <v>1550</v>
      </c>
      <c r="G547" s="81">
        <v>50</v>
      </c>
      <c r="H547" s="81">
        <v>0.16</v>
      </c>
      <c r="I547" s="62">
        <v>100</v>
      </c>
      <c r="J547" s="81" t="str">
        <f>var!AD$2</f>
        <v>Density cube</v>
      </c>
      <c r="K547" s="28" t="str">
        <f>var!AE$3</f>
        <v>Supports</v>
      </c>
      <c r="L547" s="81"/>
      <c r="M547" s="28" t="str">
        <f>var!AF$2</f>
        <v>Stripes</v>
      </c>
      <c r="N547" s="81">
        <v>150</v>
      </c>
      <c r="O547" s="81">
        <v>600</v>
      </c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  <c r="AA547" s="81"/>
      <c r="AB547" s="81"/>
      <c r="AC547" s="81"/>
      <c r="AD547" s="81"/>
      <c r="AE547" s="81"/>
      <c r="AF547" s="81"/>
      <c r="AG547" s="81"/>
      <c r="AH547" s="23">
        <f t="shared" si="18"/>
        <v>44.64</v>
      </c>
      <c r="AI547" s="23">
        <f t="shared" si="19"/>
        <v>29.838709677419352</v>
      </c>
      <c r="AJ547" s="81"/>
      <c r="AK547" s="81"/>
      <c r="AL547" s="28" t="str" cm="1">
        <f t="array" aca="1" ref="AL547" ca="1">IF(INDIRECT(ADDRESS(3+AM547,2,,,"var"))&lt;&gt;"Name of powder",INDIRECT(ADDRESS(3+AM547,2,,,"var")),NULL)</f>
        <v>AlMgty90</v>
      </c>
      <c r="AM547" s="81">
        <v>12</v>
      </c>
      <c r="AN547" s="81">
        <v>0</v>
      </c>
      <c r="AO547" s="61" cm="1">
        <f t="array" aca="1" ref="AO547" ca="1">IF(INDIRECT(ADDRESS(3+$AM547,3,,,"var"))&lt;&gt;"&lt;=&gt;",INDIRECT(ADDRESS(3+$AM547,3,,,"var")),NULL)</f>
        <v>0</v>
      </c>
      <c r="AP547" s="61" cm="1">
        <f t="array" aca="1" ref="AP547" ca="1">IF(INDIRECT(ADDRESS(3+$AM547,4,,,"var"))&lt;&gt;"Si",INDIRECT(ADDRESS(3+$AM547,4,,,"var")),NULL)</f>
        <v>7.0000000000000007E-2</v>
      </c>
      <c r="AQ547" s="61" cm="1">
        <f t="array" aca="1" ref="AQ547" ca="1">IF(INDIRECT(ADDRESS(3+$AM547,5,,,"var"))&lt;&gt;"&lt;=&gt;",INDIRECT(ADDRESS(3+$AM547,5,,,"var")),NULL)</f>
        <v>0</v>
      </c>
      <c r="AR547" s="61" cm="1">
        <f t="array" aca="1" ref="AR547" ca="1">IF(INDIRECT(ADDRESS(3+$AM547,6,,,"var"))&lt;&gt;"Fe",INDIRECT(ADDRESS(3+$AM547,6,,,"var")),NULL)</f>
        <v>7.0000000000000007E-2</v>
      </c>
      <c r="AS547" s="61" t="str" cm="1">
        <f t="array" aca="1" ref="AS547" ca="1">IF(INDIRECT(ADDRESS(3+$AM547,7,,,"var"))&lt;&gt;"&lt;=&gt;",INDIRECT(ADDRESS(3+$AM547,7,,,"var")),NULL)</f>
        <v>&lt;</v>
      </c>
      <c r="AT547" s="61" cm="1">
        <f t="array" aca="1" ref="AT547" ca="1">IF(INDIRECT(ADDRESS(3+$AM547,8,,,"var"))&lt;&gt;"Cu",INDIRECT(ADDRESS(3+$AM547,8,,,"var")),NULL)</f>
        <v>0.01</v>
      </c>
      <c r="AU547" s="61" t="str" cm="1">
        <f t="array" aca="1" ref="AU547" ca="1">IF(INDIRECT(ADDRESS(3+$AM547,9,,,"var"))&lt;&gt;"&lt;=&gt;",INDIRECT(ADDRESS(3+$AM547,9,,,"var")),NULL)</f>
        <v>&lt;</v>
      </c>
      <c r="AV547" s="61" cm="1">
        <f t="array" aca="1" ref="AV547" ca="1">IF(INDIRECT(ADDRESS(3+$AM547,10,,,"var"))&lt;&gt;"Mn",INDIRECT(ADDRESS(3+$AM547,10,,,"var")),NULL)</f>
        <v>0.01</v>
      </c>
      <c r="AW547" s="61" cm="1">
        <f t="array" aca="1" ref="AW547" ca="1">IF(INDIRECT(ADDRESS(3+$AM547,11,,,"var"))&lt;&gt;"&lt;=&gt;",INDIRECT(ADDRESS(3+$AM547,11,,,"var")),NULL)</f>
        <v>0</v>
      </c>
      <c r="AX547" s="61" cm="1">
        <f t="array" aca="1" ref="AX547" ca="1">IF(INDIRECT(ADDRESS(3+$AM547,12,,,"var"))&lt;&gt;"Mg",INDIRECT(ADDRESS(3+$AM547,12,,,"var")),NULL)</f>
        <v>11.9</v>
      </c>
      <c r="AY547" s="61" cm="1">
        <f t="array" aca="1" ref="AY547" ca="1">IF(INDIRECT(ADDRESS(3+$AM547,13,,,"var"))&lt;&gt;"&lt;=&gt;",INDIRECT(ADDRESS(3+$AM547,13,,,"var")),NULL)</f>
        <v>0</v>
      </c>
      <c r="AZ547" s="61" cm="1">
        <f t="array" aca="1" ref="AZ547" ca="1">IF(INDIRECT(ADDRESS(3+$AM547,14,,,"var"))&lt;&gt;"Be",INDIRECT(ADDRESS(3+$AM547,14,,,"var")),NULL)</f>
        <v>1.4E-2</v>
      </c>
      <c r="BA547" s="61" t="str" cm="1">
        <f t="array" aca="1" ref="BA547" ca="1">IF(INDIRECT(ADDRESS(3+$AM547,15,,,"var"))&lt;&gt;"&lt;=&gt;",INDIRECT(ADDRESS(3+$AM547,15,,,"var")),NULL)</f>
        <v>&lt;</v>
      </c>
      <c r="BB547" s="61" cm="1">
        <f t="array" aca="1" ref="BB547" ca="1">IF(INDIRECT(ADDRESS(3+$AM547,16,,,"var"))&lt;&gt;"Zn",INDIRECT(ADDRESS(3+$AM547,16,,,"var")),NULL)</f>
        <v>0.01</v>
      </c>
      <c r="BC547" s="61" cm="1">
        <f t="array" aca="1" ref="BC547" ca="1">IF(INDIRECT(ADDRESS(3+$AM547,17,,,"var"))&lt;&gt;"&lt;=&gt;",INDIRECT(ADDRESS(3+$AM547,17,,,"var")),NULL)</f>
        <v>0</v>
      </c>
      <c r="BD547" s="61" cm="1">
        <f t="array" aca="1" ref="BD547" ca="1">IF(INDIRECT(ADDRESS(3+$AM547,18,,,"var"))&lt;&gt;"Ti",INDIRECT(ADDRESS(3+$AM547,18,,,"var")),NULL)</f>
        <v>0.08</v>
      </c>
      <c r="BE547" s="64" cm="1">
        <f t="array" aca="1" ref="BE547" ca="1">IF(INDIRECT(ADDRESS(3+$AM547,19,,,"var"))&lt;&gt;"D10",INDIRECT(ADDRESS(3+$AM547,19,,,"var")),NULL)</f>
        <v>27.4</v>
      </c>
      <c r="BF547" s="64" cm="1">
        <f t="array" aca="1" ref="BF547" ca="1">IF(INDIRECT(ADDRESS(3+$AM547,20,,,"var"))&lt;&gt;"D50",INDIRECT(ADDRESS(3+$AM547,20,,,"var")),NULL)</f>
        <v>44.5</v>
      </c>
      <c r="BG547" s="64" cm="1">
        <f t="array" aca="1" ref="BG547" ca="1">IF(INDIRECT(ADDRESS(3+$AM547,21,,,"var"))&lt;&gt;"D90",INDIRECT(ADDRESS(3+$AM547,21,,,"var")),NULL)</f>
        <v>72.2</v>
      </c>
      <c r="BH547" s="64" cm="1">
        <f t="array" aca="1" ref="BH547" ca="1">IF(INDIRECT(ADDRESS(3+$AM547,22,,,"var"))&lt;&gt;"Carney Funnel (s/50g)",INDIRECT(ADDRESS(3+$AM547,22,,,"var")),NULL)</f>
        <v>16</v>
      </c>
      <c r="BI547" s="64" cm="1">
        <f t="array" aca="1" ref="BI547" ca="1">IF(INDIRECT(ADDRESS(3+$AM547,23,,,"var"))&lt;&gt;"Schuttdichte",INDIRECT(ADDRESS(3+$AM547,23,,,"var")),NULL)</f>
        <v>1.24</v>
      </c>
      <c r="BJ547" s="64" cm="1">
        <f t="array" aca="1" ref="BJ547" ca="1">IF(INDIRECT(ADDRESS(3+$AM547,24,,,"var"))&lt;&gt;"Klopfdichte",INDIRECT(ADDRESS(3+$AM547,24,,,"var")),NULL)</f>
        <v>1.61</v>
      </c>
      <c r="BK547" s="81" t="s">
        <v>108</v>
      </c>
      <c r="BM547" s="65"/>
      <c r="BO547"/>
    </row>
    <row r="548" spans="1:67">
      <c r="A548" s="81">
        <v>4</v>
      </c>
      <c r="B548" s="81">
        <v>6</v>
      </c>
      <c r="C548" s="81" t="str">
        <f>var!Z$2</f>
        <v>EOS M 290</v>
      </c>
      <c r="D548" s="81" t="str">
        <f>var!AG$2</f>
        <v>EOS parameter dev.</v>
      </c>
      <c r="E548" s="81">
        <v>370</v>
      </c>
      <c r="F548" s="81">
        <v>825</v>
      </c>
      <c r="G548" s="81">
        <v>50</v>
      </c>
      <c r="H548" s="81">
        <v>0.14000000000000001</v>
      </c>
      <c r="I548" s="62">
        <v>100</v>
      </c>
      <c r="J548" s="81" t="str">
        <f>var!AD$2</f>
        <v>Density cube</v>
      </c>
      <c r="K548" s="28" t="str">
        <f>var!AE$3</f>
        <v>Supports</v>
      </c>
      <c r="L548" s="81"/>
      <c r="M548" s="28" t="str">
        <f>var!AF$2</f>
        <v>Stripes</v>
      </c>
      <c r="N548" s="81">
        <v>220</v>
      </c>
      <c r="O548" s="81">
        <v>600</v>
      </c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  <c r="AA548" s="81"/>
      <c r="AB548" s="81"/>
      <c r="AC548" s="81"/>
      <c r="AD548" s="81"/>
      <c r="AE548" s="81"/>
      <c r="AF548" s="81"/>
      <c r="AG548" s="81"/>
      <c r="AH548" s="23">
        <f t="shared" si="18"/>
        <v>20.790000000000003</v>
      </c>
      <c r="AI548" s="23">
        <f t="shared" si="19"/>
        <v>64.069264069264065</v>
      </c>
      <c r="AJ548" s="81"/>
      <c r="AK548" s="81">
        <v>99.387</v>
      </c>
      <c r="AL548" s="28" t="str" cm="1">
        <f t="array" aca="1" ref="AL548" ca="1">IF(INDIRECT(ADDRESS(3+AM548,2,,,"var"))&lt;&gt;"Name of powder",INDIRECT(ADDRESS(3+AM548,2,,,"var")),NULL)</f>
        <v>AlMgty90</v>
      </c>
      <c r="AM548" s="81">
        <v>12</v>
      </c>
      <c r="AN548" s="81">
        <v>0</v>
      </c>
      <c r="AO548" s="61" cm="1">
        <f t="array" aca="1" ref="AO548" ca="1">IF(INDIRECT(ADDRESS(3+$AM548,3,,,"var"))&lt;&gt;"&lt;=&gt;",INDIRECT(ADDRESS(3+$AM548,3,,,"var")),NULL)</f>
        <v>0</v>
      </c>
      <c r="AP548" s="61" cm="1">
        <f t="array" aca="1" ref="AP548" ca="1">IF(INDIRECT(ADDRESS(3+$AM548,4,,,"var"))&lt;&gt;"Si",INDIRECT(ADDRESS(3+$AM548,4,,,"var")),NULL)</f>
        <v>7.0000000000000007E-2</v>
      </c>
      <c r="AQ548" s="61" cm="1">
        <f t="array" aca="1" ref="AQ548" ca="1">IF(INDIRECT(ADDRESS(3+$AM548,5,,,"var"))&lt;&gt;"&lt;=&gt;",INDIRECT(ADDRESS(3+$AM548,5,,,"var")),NULL)</f>
        <v>0</v>
      </c>
      <c r="AR548" s="61" cm="1">
        <f t="array" aca="1" ref="AR548" ca="1">IF(INDIRECT(ADDRESS(3+$AM548,6,,,"var"))&lt;&gt;"Fe",INDIRECT(ADDRESS(3+$AM548,6,,,"var")),NULL)</f>
        <v>7.0000000000000007E-2</v>
      </c>
      <c r="AS548" s="61" t="str" cm="1">
        <f t="array" aca="1" ref="AS548" ca="1">IF(INDIRECT(ADDRESS(3+$AM548,7,,,"var"))&lt;&gt;"&lt;=&gt;",INDIRECT(ADDRESS(3+$AM548,7,,,"var")),NULL)</f>
        <v>&lt;</v>
      </c>
      <c r="AT548" s="61" cm="1">
        <f t="array" aca="1" ref="AT548" ca="1">IF(INDIRECT(ADDRESS(3+$AM548,8,,,"var"))&lt;&gt;"Cu",INDIRECT(ADDRESS(3+$AM548,8,,,"var")),NULL)</f>
        <v>0.01</v>
      </c>
      <c r="AU548" s="61" t="str" cm="1">
        <f t="array" aca="1" ref="AU548" ca="1">IF(INDIRECT(ADDRESS(3+$AM548,9,,,"var"))&lt;&gt;"&lt;=&gt;",INDIRECT(ADDRESS(3+$AM548,9,,,"var")),NULL)</f>
        <v>&lt;</v>
      </c>
      <c r="AV548" s="61" cm="1">
        <f t="array" aca="1" ref="AV548" ca="1">IF(INDIRECT(ADDRESS(3+$AM548,10,,,"var"))&lt;&gt;"Mn",INDIRECT(ADDRESS(3+$AM548,10,,,"var")),NULL)</f>
        <v>0.01</v>
      </c>
      <c r="AW548" s="61" cm="1">
        <f t="array" aca="1" ref="AW548" ca="1">IF(INDIRECT(ADDRESS(3+$AM548,11,,,"var"))&lt;&gt;"&lt;=&gt;",INDIRECT(ADDRESS(3+$AM548,11,,,"var")),NULL)</f>
        <v>0</v>
      </c>
      <c r="AX548" s="61" cm="1">
        <f t="array" aca="1" ref="AX548" ca="1">IF(INDIRECT(ADDRESS(3+$AM548,12,,,"var"))&lt;&gt;"Mg",INDIRECT(ADDRESS(3+$AM548,12,,,"var")),NULL)</f>
        <v>11.9</v>
      </c>
      <c r="AY548" s="61" cm="1">
        <f t="array" aca="1" ref="AY548" ca="1">IF(INDIRECT(ADDRESS(3+$AM548,13,,,"var"))&lt;&gt;"&lt;=&gt;",INDIRECT(ADDRESS(3+$AM548,13,,,"var")),NULL)</f>
        <v>0</v>
      </c>
      <c r="AZ548" s="61" cm="1">
        <f t="array" aca="1" ref="AZ548" ca="1">IF(INDIRECT(ADDRESS(3+$AM548,14,,,"var"))&lt;&gt;"Be",INDIRECT(ADDRESS(3+$AM548,14,,,"var")),NULL)</f>
        <v>1.4E-2</v>
      </c>
      <c r="BA548" s="61" t="str" cm="1">
        <f t="array" aca="1" ref="BA548" ca="1">IF(INDIRECT(ADDRESS(3+$AM548,15,,,"var"))&lt;&gt;"&lt;=&gt;",INDIRECT(ADDRESS(3+$AM548,15,,,"var")),NULL)</f>
        <v>&lt;</v>
      </c>
      <c r="BB548" s="61" cm="1">
        <f t="array" aca="1" ref="BB548" ca="1">IF(INDIRECT(ADDRESS(3+$AM548,16,,,"var"))&lt;&gt;"Zn",INDIRECT(ADDRESS(3+$AM548,16,,,"var")),NULL)</f>
        <v>0.01</v>
      </c>
      <c r="BC548" s="61" cm="1">
        <f t="array" aca="1" ref="BC548" ca="1">IF(INDIRECT(ADDRESS(3+$AM548,17,,,"var"))&lt;&gt;"&lt;=&gt;",INDIRECT(ADDRESS(3+$AM548,17,,,"var")),NULL)</f>
        <v>0</v>
      </c>
      <c r="BD548" s="61" cm="1">
        <f t="array" aca="1" ref="BD548" ca="1">IF(INDIRECT(ADDRESS(3+$AM548,18,,,"var"))&lt;&gt;"Ti",INDIRECT(ADDRESS(3+$AM548,18,,,"var")),NULL)</f>
        <v>0.08</v>
      </c>
      <c r="BE548" s="64" cm="1">
        <f t="array" aca="1" ref="BE548" ca="1">IF(INDIRECT(ADDRESS(3+$AM548,19,,,"var"))&lt;&gt;"D10",INDIRECT(ADDRESS(3+$AM548,19,,,"var")),NULL)</f>
        <v>27.4</v>
      </c>
      <c r="BF548" s="64" cm="1">
        <f t="array" aca="1" ref="BF548" ca="1">IF(INDIRECT(ADDRESS(3+$AM548,20,,,"var"))&lt;&gt;"D50",INDIRECT(ADDRESS(3+$AM548,20,,,"var")),NULL)</f>
        <v>44.5</v>
      </c>
      <c r="BG548" s="64" cm="1">
        <f t="array" aca="1" ref="BG548" ca="1">IF(INDIRECT(ADDRESS(3+$AM548,21,,,"var"))&lt;&gt;"D90",INDIRECT(ADDRESS(3+$AM548,21,,,"var")),NULL)</f>
        <v>72.2</v>
      </c>
      <c r="BH548" s="64" cm="1">
        <f t="array" aca="1" ref="BH548" ca="1">IF(INDIRECT(ADDRESS(3+$AM548,22,,,"var"))&lt;&gt;"Carney Funnel (s/50g)",INDIRECT(ADDRESS(3+$AM548,22,,,"var")),NULL)</f>
        <v>16</v>
      </c>
      <c r="BI548" s="64" cm="1">
        <f t="array" aca="1" ref="BI548" ca="1">IF(INDIRECT(ADDRESS(3+$AM548,23,,,"var"))&lt;&gt;"Schuttdichte",INDIRECT(ADDRESS(3+$AM548,23,,,"var")),NULL)</f>
        <v>1.24</v>
      </c>
      <c r="BJ548" s="64" cm="1">
        <f t="array" aca="1" ref="BJ548" ca="1">IF(INDIRECT(ADDRESS(3+$AM548,24,,,"var"))&lt;&gt;"Klopfdichte",INDIRECT(ADDRESS(3+$AM548,24,,,"var")),NULL)</f>
        <v>1.61</v>
      </c>
      <c r="BK548" s="81" t="s">
        <v>108</v>
      </c>
      <c r="BM548" s="65"/>
      <c r="BO548"/>
    </row>
    <row r="549" spans="1:67">
      <c r="A549" s="81">
        <v>4</v>
      </c>
      <c r="B549" s="81">
        <v>6</v>
      </c>
      <c r="C549" s="81" t="str">
        <f>var!Z$2</f>
        <v>EOS M 290</v>
      </c>
      <c r="D549" s="81" t="str">
        <f>var!AG$2</f>
        <v>EOS parameter dev.</v>
      </c>
      <c r="E549" s="81">
        <v>370</v>
      </c>
      <c r="F549" s="81">
        <v>825</v>
      </c>
      <c r="G549" s="81">
        <v>50</v>
      </c>
      <c r="H549" s="81">
        <v>0.14000000000000001</v>
      </c>
      <c r="I549" s="62">
        <v>100</v>
      </c>
      <c r="J549" s="81" t="str">
        <f>var!AD$2</f>
        <v>Density cube</v>
      </c>
      <c r="K549" s="28" t="str">
        <f>var!AE$3</f>
        <v>Supports</v>
      </c>
      <c r="L549" s="81"/>
      <c r="M549" s="28" t="str">
        <f>var!AF$2</f>
        <v>Stripes</v>
      </c>
      <c r="N549" s="81">
        <v>220</v>
      </c>
      <c r="O549" s="81">
        <v>600</v>
      </c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  <c r="AA549" s="81"/>
      <c r="AB549" s="81"/>
      <c r="AC549" s="81"/>
      <c r="AD549" s="81"/>
      <c r="AE549" s="81"/>
      <c r="AF549" s="81"/>
      <c r="AG549" s="81"/>
      <c r="AH549" s="23">
        <f t="shared" si="18"/>
        <v>20.790000000000003</v>
      </c>
      <c r="AI549" s="23">
        <f t="shared" si="19"/>
        <v>64.069264069264065</v>
      </c>
      <c r="AJ549" s="81"/>
      <c r="AK549" s="81"/>
      <c r="AL549" s="28" t="str" cm="1">
        <f t="array" aca="1" ref="AL549" ca="1">IF(INDIRECT(ADDRESS(3+AM549,2,,,"var"))&lt;&gt;"Name of powder",INDIRECT(ADDRESS(3+AM549,2,,,"var")),NULL)</f>
        <v>AlMgty90</v>
      </c>
      <c r="AM549" s="81">
        <v>12</v>
      </c>
      <c r="AN549" s="81">
        <v>0</v>
      </c>
      <c r="AO549" s="61" cm="1">
        <f t="array" aca="1" ref="AO549" ca="1">IF(INDIRECT(ADDRESS(3+$AM549,3,,,"var"))&lt;&gt;"&lt;=&gt;",INDIRECT(ADDRESS(3+$AM549,3,,,"var")),NULL)</f>
        <v>0</v>
      </c>
      <c r="AP549" s="61" cm="1">
        <f t="array" aca="1" ref="AP549" ca="1">IF(INDIRECT(ADDRESS(3+$AM549,4,,,"var"))&lt;&gt;"Si",INDIRECT(ADDRESS(3+$AM549,4,,,"var")),NULL)</f>
        <v>7.0000000000000007E-2</v>
      </c>
      <c r="AQ549" s="61" cm="1">
        <f t="array" aca="1" ref="AQ549" ca="1">IF(INDIRECT(ADDRESS(3+$AM549,5,,,"var"))&lt;&gt;"&lt;=&gt;",INDIRECT(ADDRESS(3+$AM549,5,,,"var")),NULL)</f>
        <v>0</v>
      </c>
      <c r="AR549" s="61" cm="1">
        <f t="array" aca="1" ref="AR549" ca="1">IF(INDIRECT(ADDRESS(3+$AM549,6,,,"var"))&lt;&gt;"Fe",INDIRECT(ADDRESS(3+$AM549,6,,,"var")),NULL)</f>
        <v>7.0000000000000007E-2</v>
      </c>
      <c r="AS549" s="61" t="str" cm="1">
        <f t="array" aca="1" ref="AS549" ca="1">IF(INDIRECT(ADDRESS(3+$AM549,7,,,"var"))&lt;&gt;"&lt;=&gt;",INDIRECT(ADDRESS(3+$AM549,7,,,"var")),NULL)</f>
        <v>&lt;</v>
      </c>
      <c r="AT549" s="61" cm="1">
        <f t="array" aca="1" ref="AT549" ca="1">IF(INDIRECT(ADDRESS(3+$AM549,8,,,"var"))&lt;&gt;"Cu",INDIRECT(ADDRESS(3+$AM549,8,,,"var")),NULL)</f>
        <v>0.01</v>
      </c>
      <c r="AU549" s="61" t="str" cm="1">
        <f t="array" aca="1" ref="AU549" ca="1">IF(INDIRECT(ADDRESS(3+$AM549,9,,,"var"))&lt;&gt;"&lt;=&gt;",INDIRECT(ADDRESS(3+$AM549,9,,,"var")),NULL)</f>
        <v>&lt;</v>
      </c>
      <c r="AV549" s="61" cm="1">
        <f t="array" aca="1" ref="AV549" ca="1">IF(INDIRECT(ADDRESS(3+$AM549,10,,,"var"))&lt;&gt;"Mn",INDIRECT(ADDRESS(3+$AM549,10,,,"var")),NULL)</f>
        <v>0.01</v>
      </c>
      <c r="AW549" s="61" cm="1">
        <f t="array" aca="1" ref="AW549" ca="1">IF(INDIRECT(ADDRESS(3+$AM549,11,,,"var"))&lt;&gt;"&lt;=&gt;",INDIRECT(ADDRESS(3+$AM549,11,,,"var")),NULL)</f>
        <v>0</v>
      </c>
      <c r="AX549" s="61" cm="1">
        <f t="array" aca="1" ref="AX549" ca="1">IF(INDIRECT(ADDRESS(3+$AM549,12,,,"var"))&lt;&gt;"Mg",INDIRECT(ADDRESS(3+$AM549,12,,,"var")),NULL)</f>
        <v>11.9</v>
      </c>
      <c r="AY549" s="61" cm="1">
        <f t="array" aca="1" ref="AY549" ca="1">IF(INDIRECT(ADDRESS(3+$AM549,13,,,"var"))&lt;&gt;"&lt;=&gt;",INDIRECT(ADDRESS(3+$AM549,13,,,"var")),NULL)</f>
        <v>0</v>
      </c>
      <c r="AZ549" s="61" cm="1">
        <f t="array" aca="1" ref="AZ549" ca="1">IF(INDIRECT(ADDRESS(3+$AM549,14,,,"var"))&lt;&gt;"Be",INDIRECT(ADDRESS(3+$AM549,14,,,"var")),NULL)</f>
        <v>1.4E-2</v>
      </c>
      <c r="BA549" s="61" t="str" cm="1">
        <f t="array" aca="1" ref="BA549" ca="1">IF(INDIRECT(ADDRESS(3+$AM549,15,,,"var"))&lt;&gt;"&lt;=&gt;",INDIRECT(ADDRESS(3+$AM549,15,,,"var")),NULL)</f>
        <v>&lt;</v>
      </c>
      <c r="BB549" s="61" cm="1">
        <f t="array" aca="1" ref="BB549" ca="1">IF(INDIRECT(ADDRESS(3+$AM549,16,,,"var"))&lt;&gt;"Zn",INDIRECT(ADDRESS(3+$AM549,16,,,"var")),NULL)</f>
        <v>0.01</v>
      </c>
      <c r="BC549" s="61" cm="1">
        <f t="array" aca="1" ref="BC549" ca="1">IF(INDIRECT(ADDRESS(3+$AM549,17,,,"var"))&lt;&gt;"&lt;=&gt;",INDIRECT(ADDRESS(3+$AM549,17,,,"var")),NULL)</f>
        <v>0</v>
      </c>
      <c r="BD549" s="61" cm="1">
        <f t="array" aca="1" ref="BD549" ca="1">IF(INDIRECT(ADDRESS(3+$AM549,18,,,"var"))&lt;&gt;"Ti",INDIRECT(ADDRESS(3+$AM549,18,,,"var")),NULL)</f>
        <v>0.08</v>
      </c>
      <c r="BE549" s="64" cm="1">
        <f t="array" aca="1" ref="BE549" ca="1">IF(INDIRECT(ADDRESS(3+$AM549,19,,,"var"))&lt;&gt;"D10",INDIRECT(ADDRESS(3+$AM549,19,,,"var")),NULL)</f>
        <v>27.4</v>
      </c>
      <c r="BF549" s="64" cm="1">
        <f t="array" aca="1" ref="BF549" ca="1">IF(INDIRECT(ADDRESS(3+$AM549,20,,,"var"))&lt;&gt;"D50",INDIRECT(ADDRESS(3+$AM549,20,,,"var")),NULL)</f>
        <v>44.5</v>
      </c>
      <c r="BG549" s="64" cm="1">
        <f t="array" aca="1" ref="BG549" ca="1">IF(INDIRECT(ADDRESS(3+$AM549,21,,,"var"))&lt;&gt;"D90",INDIRECT(ADDRESS(3+$AM549,21,,,"var")),NULL)</f>
        <v>72.2</v>
      </c>
      <c r="BH549" s="64" cm="1">
        <f t="array" aca="1" ref="BH549" ca="1">IF(INDIRECT(ADDRESS(3+$AM549,22,,,"var"))&lt;&gt;"Carney Funnel (s/50g)",INDIRECT(ADDRESS(3+$AM549,22,,,"var")),NULL)</f>
        <v>16</v>
      </c>
      <c r="BI549" s="64" cm="1">
        <f t="array" aca="1" ref="BI549" ca="1">IF(INDIRECT(ADDRESS(3+$AM549,23,,,"var"))&lt;&gt;"Schuttdichte",INDIRECT(ADDRESS(3+$AM549,23,,,"var")),NULL)</f>
        <v>1.24</v>
      </c>
      <c r="BJ549" s="64" cm="1">
        <f t="array" aca="1" ref="BJ549" ca="1">IF(INDIRECT(ADDRESS(3+$AM549,24,,,"var"))&lt;&gt;"Klopfdichte",INDIRECT(ADDRESS(3+$AM549,24,,,"var")),NULL)</f>
        <v>1.61</v>
      </c>
      <c r="BK549" s="81" t="s">
        <v>108</v>
      </c>
      <c r="BM549" s="65"/>
      <c r="BO549"/>
    </row>
    <row r="550" spans="1:67">
      <c r="A550" s="81">
        <v>4</v>
      </c>
      <c r="B550" s="81">
        <v>7</v>
      </c>
      <c r="C550" s="81" t="str">
        <f>var!Z$2</f>
        <v>EOS M 290</v>
      </c>
      <c r="D550" s="81" t="str">
        <f>var!AG$2</f>
        <v>EOS parameter dev.</v>
      </c>
      <c r="E550" s="81">
        <v>370</v>
      </c>
      <c r="F550" s="81">
        <v>1050</v>
      </c>
      <c r="G550" s="81">
        <v>50</v>
      </c>
      <c r="H550" s="81">
        <v>0.14000000000000001</v>
      </c>
      <c r="I550" s="62">
        <v>100</v>
      </c>
      <c r="J550" s="81" t="str">
        <f>var!AD$2</f>
        <v>Density cube</v>
      </c>
      <c r="K550" s="81" t="str">
        <f>var!AE$3</f>
        <v>Supports</v>
      </c>
      <c r="L550" s="81"/>
      <c r="M550" s="28" t="str">
        <f>var!AF$2</f>
        <v>Stripes</v>
      </c>
      <c r="N550" s="81">
        <v>80</v>
      </c>
      <c r="O550" s="81">
        <v>700</v>
      </c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  <c r="AA550" s="81"/>
      <c r="AB550" s="81"/>
      <c r="AC550" s="81"/>
      <c r="AD550" s="81"/>
      <c r="AE550" s="81"/>
      <c r="AF550" s="81"/>
      <c r="AG550" s="81"/>
      <c r="AH550" s="23">
        <f t="shared" si="18"/>
        <v>26.46</v>
      </c>
      <c r="AI550" s="23">
        <f t="shared" si="19"/>
        <v>50.340136054421762</v>
      </c>
      <c r="AJ550" s="81"/>
      <c r="AK550" s="81">
        <v>99.760999999999996</v>
      </c>
      <c r="AL550" s="28" t="str" cm="1">
        <f t="array" aca="1" ref="AL550" ca="1">IF(INDIRECT(ADDRESS(3+AM550,2,,,"var"))&lt;&gt;"Name of powder",INDIRECT(ADDRESS(3+AM550,2,,,"var")),NULL)</f>
        <v>AlMgty90</v>
      </c>
      <c r="AM550" s="81">
        <v>12</v>
      </c>
      <c r="AN550" s="81">
        <v>0</v>
      </c>
      <c r="AO550" s="61" cm="1">
        <f t="array" aca="1" ref="AO550" ca="1">IF(INDIRECT(ADDRESS(3+$AM550,3,,,"var"))&lt;&gt;"&lt;=&gt;",INDIRECT(ADDRESS(3+$AM550,3,,,"var")),NULL)</f>
        <v>0</v>
      </c>
      <c r="AP550" s="61" cm="1">
        <f t="array" aca="1" ref="AP550" ca="1">IF(INDIRECT(ADDRESS(3+$AM550,4,,,"var"))&lt;&gt;"Si",INDIRECT(ADDRESS(3+$AM550,4,,,"var")),NULL)</f>
        <v>7.0000000000000007E-2</v>
      </c>
      <c r="AQ550" s="61" cm="1">
        <f t="array" aca="1" ref="AQ550" ca="1">IF(INDIRECT(ADDRESS(3+$AM550,5,,,"var"))&lt;&gt;"&lt;=&gt;",INDIRECT(ADDRESS(3+$AM550,5,,,"var")),NULL)</f>
        <v>0</v>
      </c>
      <c r="AR550" s="61" cm="1">
        <f t="array" aca="1" ref="AR550" ca="1">IF(INDIRECT(ADDRESS(3+$AM550,6,,,"var"))&lt;&gt;"Fe",INDIRECT(ADDRESS(3+$AM550,6,,,"var")),NULL)</f>
        <v>7.0000000000000007E-2</v>
      </c>
      <c r="AS550" s="61" t="str" cm="1">
        <f t="array" aca="1" ref="AS550" ca="1">IF(INDIRECT(ADDRESS(3+$AM550,7,,,"var"))&lt;&gt;"&lt;=&gt;",INDIRECT(ADDRESS(3+$AM550,7,,,"var")),NULL)</f>
        <v>&lt;</v>
      </c>
      <c r="AT550" s="61" cm="1">
        <f t="array" aca="1" ref="AT550" ca="1">IF(INDIRECT(ADDRESS(3+$AM550,8,,,"var"))&lt;&gt;"Cu",INDIRECT(ADDRESS(3+$AM550,8,,,"var")),NULL)</f>
        <v>0.01</v>
      </c>
      <c r="AU550" s="61" t="str" cm="1">
        <f t="array" aca="1" ref="AU550" ca="1">IF(INDIRECT(ADDRESS(3+$AM550,9,,,"var"))&lt;&gt;"&lt;=&gt;",INDIRECT(ADDRESS(3+$AM550,9,,,"var")),NULL)</f>
        <v>&lt;</v>
      </c>
      <c r="AV550" s="61" cm="1">
        <f t="array" aca="1" ref="AV550" ca="1">IF(INDIRECT(ADDRESS(3+$AM550,10,,,"var"))&lt;&gt;"Mn",INDIRECT(ADDRESS(3+$AM550,10,,,"var")),NULL)</f>
        <v>0.01</v>
      </c>
      <c r="AW550" s="61" cm="1">
        <f t="array" aca="1" ref="AW550" ca="1">IF(INDIRECT(ADDRESS(3+$AM550,11,,,"var"))&lt;&gt;"&lt;=&gt;",INDIRECT(ADDRESS(3+$AM550,11,,,"var")),NULL)</f>
        <v>0</v>
      </c>
      <c r="AX550" s="61" cm="1">
        <f t="array" aca="1" ref="AX550" ca="1">IF(INDIRECT(ADDRESS(3+$AM550,12,,,"var"))&lt;&gt;"Mg",INDIRECT(ADDRESS(3+$AM550,12,,,"var")),NULL)</f>
        <v>11.9</v>
      </c>
      <c r="AY550" s="61" cm="1">
        <f t="array" aca="1" ref="AY550" ca="1">IF(INDIRECT(ADDRESS(3+$AM550,13,,,"var"))&lt;&gt;"&lt;=&gt;",INDIRECT(ADDRESS(3+$AM550,13,,,"var")),NULL)</f>
        <v>0</v>
      </c>
      <c r="AZ550" s="61" cm="1">
        <f t="array" aca="1" ref="AZ550" ca="1">IF(INDIRECT(ADDRESS(3+$AM550,14,,,"var"))&lt;&gt;"Be",INDIRECT(ADDRESS(3+$AM550,14,,,"var")),NULL)</f>
        <v>1.4E-2</v>
      </c>
      <c r="BA550" s="61" t="str" cm="1">
        <f t="array" aca="1" ref="BA550" ca="1">IF(INDIRECT(ADDRESS(3+$AM550,15,,,"var"))&lt;&gt;"&lt;=&gt;",INDIRECT(ADDRESS(3+$AM550,15,,,"var")),NULL)</f>
        <v>&lt;</v>
      </c>
      <c r="BB550" s="61" cm="1">
        <f t="array" aca="1" ref="BB550" ca="1">IF(INDIRECT(ADDRESS(3+$AM550,16,,,"var"))&lt;&gt;"Zn",INDIRECT(ADDRESS(3+$AM550,16,,,"var")),NULL)</f>
        <v>0.01</v>
      </c>
      <c r="BC550" s="61" cm="1">
        <f t="array" aca="1" ref="BC550" ca="1">IF(INDIRECT(ADDRESS(3+$AM550,17,,,"var"))&lt;&gt;"&lt;=&gt;",INDIRECT(ADDRESS(3+$AM550,17,,,"var")),NULL)</f>
        <v>0</v>
      </c>
      <c r="BD550" s="61" cm="1">
        <f t="array" aca="1" ref="BD550" ca="1">IF(INDIRECT(ADDRESS(3+$AM550,18,,,"var"))&lt;&gt;"Ti",INDIRECT(ADDRESS(3+$AM550,18,,,"var")),NULL)</f>
        <v>0.08</v>
      </c>
      <c r="BE550" s="64" cm="1">
        <f t="array" aca="1" ref="BE550" ca="1">IF(INDIRECT(ADDRESS(3+$AM550,19,,,"var"))&lt;&gt;"D10",INDIRECT(ADDRESS(3+$AM550,19,,,"var")),NULL)</f>
        <v>27.4</v>
      </c>
      <c r="BF550" s="64" cm="1">
        <f t="array" aca="1" ref="BF550" ca="1">IF(INDIRECT(ADDRESS(3+$AM550,20,,,"var"))&lt;&gt;"D50",INDIRECT(ADDRESS(3+$AM550,20,,,"var")),NULL)</f>
        <v>44.5</v>
      </c>
      <c r="BG550" s="64" cm="1">
        <f t="array" aca="1" ref="BG550" ca="1">IF(INDIRECT(ADDRESS(3+$AM550,21,,,"var"))&lt;&gt;"D90",INDIRECT(ADDRESS(3+$AM550,21,,,"var")),NULL)</f>
        <v>72.2</v>
      </c>
      <c r="BH550" s="64" cm="1">
        <f t="array" aca="1" ref="BH550" ca="1">IF(INDIRECT(ADDRESS(3+$AM550,22,,,"var"))&lt;&gt;"Carney Funnel (s/50g)",INDIRECT(ADDRESS(3+$AM550,22,,,"var")),NULL)</f>
        <v>16</v>
      </c>
      <c r="BI550" s="64" cm="1">
        <f t="array" aca="1" ref="BI550" ca="1">IF(INDIRECT(ADDRESS(3+$AM550,23,,,"var"))&lt;&gt;"Schuttdichte",INDIRECT(ADDRESS(3+$AM550,23,,,"var")),NULL)</f>
        <v>1.24</v>
      </c>
      <c r="BJ550" s="64" cm="1">
        <f t="array" aca="1" ref="BJ550" ca="1">IF(INDIRECT(ADDRESS(3+$AM550,24,,,"var"))&lt;&gt;"Klopfdichte",INDIRECT(ADDRESS(3+$AM550,24,,,"var")),NULL)</f>
        <v>1.61</v>
      </c>
      <c r="BK550" s="81" t="s">
        <v>108</v>
      </c>
      <c r="BM550" s="81"/>
      <c r="BO550"/>
    </row>
    <row r="551" spans="1:67">
      <c r="A551" s="81">
        <v>4</v>
      </c>
      <c r="B551" s="81">
        <v>7</v>
      </c>
      <c r="C551" s="81" t="str">
        <f>var!Z$2</f>
        <v>EOS M 290</v>
      </c>
      <c r="D551" s="81" t="str">
        <f>var!AG$2</f>
        <v>EOS parameter dev.</v>
      </c>
      <c r="E551" s="81">
        <v>370</v>
      </c>
      <c r="F551" s="81">
        <v>1050</v>
      </c>
      <c r="G551" s="81">
        <v>50</v>
      </c>
      <c r="H551" s="81">
        <v>0.14000000000000001</v>
      </c>
      <c r="I551" s="62">
        <v>100</v>
      </c>
      <c r="J551" s="81" t="str">
        <f>var!AD$2</f>
        <v>Density cube</v>
      </c>
      <c r="K551" s="81" t="str">
        <f>var!AE$3</f>
        <v>Supports</v>
      </c>
      <c r="L551" s="81"/>
      <c r="M551" s="28" t="str">
        <f>var!AF$2</f>
        <v>Stripes</v>
      </c>
      <c r="N551" s="81">
        <v>80</v>
      </c>
      <c r="O551" s="81">
        <v>700</v>
      </c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  <c r="AA551" s="81"/>
      <c r="AB551" s="81"/>
      <c r="AC551" s="81"/>
      <c r="AD551" s="81"/>
      <c r="AE551" s="81"/>
      <c r="AF551" s="81"/>
      <c r="AG551" s="81"/>
      <c r="AH551" s="23">
        <f t="shared" si="18"/>
        <v>26.46</v>
      </c>
      <c r="AI551" s="23">
        <f t="shared" si="19"/>
        <v>50.340136054421762</v>
      </c>
      <c r="AJ551" s="81"/>
      <c r="AK551" s="81"/>
      <c r="AL551" s="28" t="str" cm="1">
        <f t="array" aca="1" ref="AL551" ca="1">IF(INDIRECT(ADDRESS(3+AM551,2,,,"var"))&lt;&gt;"Name of powder",INDIRECT(ADDRESS(3+AM551,2,,,"var")),NULL)</f>
        <v>AlMgty90</v>
      </c>
      <c r="AM551" s="81">
        <v>12</v>
      </c>
      <c r="AN551" s="81">
        <v>0</v>
      </c>
      <c r="AO551" s="61" cm="1">
        <f t="array" aca="1" ref="AO551" ca="1">IF(INDIRECT(ADDRESS(3+$AM551,3,,,"var"))&lt;&gt;"&lt;=&gt;",INDIRECT(ADDRESS(3+$AM551,3,,,"var")),NULL)</f>
        <v>0</v>
      </c>
      <c r="AP551" s="61" cm="1">
        <f t="array" aca="1" ref="AP551" ca="1">IF(INDIRECT(ADDRESS(3+$AM551,4,,,"var"))&lt;&gt;"Si",INDIRECT(ADDRESS(3+$AM551,4,,,"var")),NULL)</f>
        <v>7.0000000000000007E-2</v>
      </c>
      <c r="AQ551" s="61" cm="1">
        <f t="array" aca="1" ref="AQ551" ca="1">IF(INDIRECT(ADDRESS(3+$AM551,5,,,"var"))&lt;&gt;"&lt;=&gt;",INDIRECT(ADDRESS(3+$AM551,5,,,"var")),NULL)</f>
        <v>0</v>
      </c>
      <c r="AR551" s="61" cm="1">
        <f t="array" aca="1" ref="AR551" ca="1">IF(INDIRECT(ADDRESS(3+$AM551,6,,,"var"))&lt;&gt;"Fe",INDIRECT(ADDRESS(3+$AM551,6,,,"var")),NULL)</f>
        <v>7.0000000000000007E-2</v>
      </c>
      <c r="AS551" s="61" t="str" cm="1">
        <f t="array" aca="1" ref="AS551" ca="1">IF(INDIRECT(ADDRESS(3+$AM551,7,,,"var"))&lt;&gt;"&lt;=&gt;",INDIRECT(ADDRESS(3+$AM551,7,,,"var")),NULL)</f>
        <v>&lt;</v>
      </c>
      <c r="AT551" s="61" cm="1">
        <f t="array" aca="1" ref="AT551" ca="1">IF(INDIRECT(ADDRESS(3+$AM551,8,,,"var"))&lt;&gt;"Cu",INDIRECT(ADDRESS(3+$AM551,8,,,"var")),NULL)</f>
        <v>0.01</v>
      </c>
      <c r="AU551" s="61" t="str" cm="1">
        <f t="array" aca="1" ref="AU551" ca="1">IF(INDIRECT(ADDRESS(3+$AM551,9,,,"var"))&lt;&gt;"&lt;=&gt;",INDIRECT(ADDRESS(3+$AM551,9,,,"var")),NULL)</f>
        <v>&lt;</v>
      </c>
      <c r="AV551" s="61" cm="1">
        <f t="array" aca="1" ref="AV551" ca="1">IF(INDIRECT(ADDRESS(3+$AM551,10,,,"var"))&lt;&gt;"Mn",INDIRECT(ADDRESS(3+$AM551,10,,,"var")),NULL)</f>
        <v>0.01</v>
      </c>
      <c r="AW551" s="61" cm="1">
        <f t="array" aca="1" ref="AW551" ca="1">IF(INDIRECT(ADDRESS(3+$AM551,11,,,"var"))&lt;&gt;"&lt;=&gt;",INDIRECT(ADDRESS(3+$AM551,11,,,"var")),NULL)</f>
        <v>0</v>
      </c>
      <c r="AX551" s="61" cm="1">
        <f t="array" aca="1" ref="AX551" ca="1">IF(INDIRECT(ADDRESS(3+$AM551,12,,,"var"))&lt;&gt;"Mg",INDIRECT(ADDRESS(3+$AM551,12,,,"var")),NULL)</f>
        <v>11.9</v>
      </c>
      <c r="AY551" s="61" cm="1">
        <f t="array" aca="1" ref="AY551" ca="1">IF(INDIRECT(ADDRESS(3+$AM551,13,,,"var"))&lt;&gt;"&lt;=&gt;",INDIRECT(ADDRESS(3+$AM551,13,,,"var")),NULL)</f>
        <v>0</v>
      </c>
      <c r="AZ551" s="61" cm="1">
        <f t="array" aca="1" ref="AZ551" ca="1">IF(INDIRECT(ADDRESS(3+$AM551,14,,,"var"))&lt;&gt;"Be",INDIRECT(ADDRESS(3+$AM551,14,,,"var")),NULL)</f>
        <v>1.4E-2</v>
      </c>
      <c r="BA551" s="61" t="str" cm="1">
        <f t="array" aca="1" ref="BA551" ca="1">IF(INDIRECT(ADDRESS(3+$AM551,15,,,"var"))&lt;&gt;"&lt;=&gt;",INDIRECT(ADDRESS(3+$AM551,15,,,"var")),NULL)</f>
        <v>&lt;</v>
      </c>
      <c r="BB551" s="61" cm="1">
        <f t="array" aca="1" ref="BB551" ca="1">IF(INDIRECT(ADDRESS(3+$AM551,16,,,"var"))&lt;&gt;"Zn",INDIRECT(ADDRESS(3+$AM551,16,,,"var")),NULL)</f>
        <v>0.01</v>
      </c>
      <c r="BC551" s="61" cm="1">
        <f t="array" aca="1" ref="BC551" ca="1">IF(INDIRECT(ADDRESS(3+$AM551,17,,,"var"))&lt;&gt;"&lt;=&gt;",INDIRECT(ADDRESS(3+$AM551,17,,,"var")),NULL)</f>
        <v>0</v>
      </c>
      <c r="BD551" s="61" cm="1">
        <f t="array" aca="1" ref="BD551" ca="1">IF(INDIRECT(ADDRESS(3+$AM551,18,,,"var"))&lt;&gt;"Ti",INDIRECT(ADDRESS(3+$AM551,18,,,"var")),NULL)</f>
        <v>0.08</v>
      </c>
      <c r="BE551" s="64" cm="1">
        <f t="array" aca="1" ref="BE551" ca="1">IF(INDIRECT(ADDRESS(3+$AM551,19,,,"var"))&lt;&gt;"D10",INDIRECT(ADDRESS(3+$AM551,19,,,"var")),NULL)</f>
        <v>27.4</v>
      </c>
      <c r="BF551" s="64" cm="1">
        <f t="array" aca="1" ref="BF551" ca="1">IF(INDIRECT(ADDRESS(3+$AM551,20,,,"var"))&lt;&gt;"D50",INDIRECT(ADDRESS(3+$AM551,20,,,"var")),NULL)</f>
        <v>44.5</v>
      </c>
      <c r="BG551" s="64" cm="1">
        <f t="array" aca="1" ref="BG551" ca="1">IF(INDIRECT(ADDRESS(3+$AM551,21,,,"var"))&lt;&gt;"D90",INDIRECT(ADDRESS(3+$AM551,21,,,"var")),NULL)</f>
        <v>72.2</v>
      </c>
      <c r="BH551" s="64" cm="1">
        <f t="array" aca="1" ref="BH551" ca="1">IF(INDIRECT(ADDRESS(3+$AM551,22,,,"var"))&lt;&gt;"Carney Funnel (s/50g)",INDIRECT(ADDRESS(3+$AM551,22,,,"var")),NULL)</f>
        <v>16</v>
      </c>
      <c r="BI551" s="64" cm="1">
        <f t="array" aca="1" ref="BI551" ca="1">IF(INDIRECT(ADDRESS(3+$AM551,23,,,"var"))&lt;&gt;"Schuttdichte",INDIRECT(ADDRESS(3+$AM551,23,,,"var")),NULL)</f>
        <v>1.24</v>
      </c>
      <c r="BJ551" s="64" cm="1">
        <f t="array" aca="1" ref="BJ551" ca="1">IF(INDIRECT(ADDRESS(3+$AM551,24,,,"var"))&lt;&gt;"Klopfdichte",INDIRECT(ADDRESS(3+$AM551,24,,,"var")),NULL)</f>
        <v>1.61</v>
      </c>
      <c r="BK551" s="81" t="s">
        <v>108</v>
      </c>
      <c r="BM551" s="81"/>
      <c r="BO551"/>
    </row>
    <row r="552" spans="1:67">
      <c r="A552" s="81">
        <v>4</v>
      </c>
      <c r="B552" s="81">
        <v>8</v>
      </c>
      <c r="C552" s="81" t="str">
        <f>var!Z$2</f>
        <v>EOS M 290</v>
      </c>
      <c r="D552" s="81" t="str">
        <f>var!AG$2</f>
        <v>EOS parameter dev.</v>
      </c>
      <c r="E552" s="81">
        <v>370</v>
      </c>
      <c r="F552" s="81">
        <v>1300</v>
      </c>
      <c r="G552" s="81">
        <v>50</v>
      </c>
      <c r="H552" s="81">
        <v>0.14000000000000001</v>
      </c>
      <c r="I552" s="62">
        <v>100</v>
      </c>
      <c r="J552" s="81" t="str">
        <f>var!AD$2</f>
        <v>Density cube</v>
      </c>
      <c r="K552" s="81" t="str">
        <f>var!AE$3</f>
        <v>Supports</v>
      </c>
      <c r="L552" s="81"/>
      <c r="M552" s="81" t="str">
        <f>var!AF$2</f>
        <v>Stripes</v>
      </c>
      <c r="N552" s="81">
        <v>150</v>
      </c>
      <c r="O552" s="81">
        <v>700</v>
      </c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  <c r="AA552" s="81"/>
      <c r="AB552" s="81"/>
      <c r="AC552" s="81"/>
      <c r="AD552" s="81"/>
      <c r="AE552" s="81"/>
      <c r="AF552" s="81"/>
      <c r="AG552" s="81"/>
      <c r="AH552" s="81">
        <f t="shared" si="18"/>
        <v>32.760000000000005</v>
      </c>
      <c r="AI552" s="81">
        <f t="shared" si="19"/>
        <v>40.65934065934065</v>
      </c>
      <c r="AJ552" s="81"/>
      <c r="AK552" s="81">
        <v>99.509</v>
      </c>
      <c r="AL552" s="81" t="str" cm="1">
        <f t="array" aca="1" ref="AL552" ca="1">IF(INDIRECT(ADDRESS(3+AM552,2,,,"var"))&lt;&gt;"Name of powder",INDIRECT(ADDRESS(3+AM552,2,,,"var")),NULL)</f>
        <v>AlMgty90</v>
      </c>
      <c r="AM552" s="81">
        <v>12</v>
      </c>
      <c r="AN552" s="81">
        <v>0</v>
      </c>
      <c r="AO552" s="61" cm="1">
        <f t="array" aca="1" ref="AO552" ca="1">IF(INDIRECT(ADDRESS(3+$AM552,3,,,"var"))&lt;&gt;"&lt;=&gt;",INDIRECT(ADDRESS(3+$AM552,3,,,"var")),NULL)</f>
        <v>0</v>
      </c>
      <c r="AP552" s="61" cm="1">
        <f t="array" aca="1" ref="AP552" ca="1">IF(INDIRECT(ADDRESS(3+$AM552,4,,,"var"))&lt;&gt;"Si",INDIRECT(ADDRESS(3+$AM552,4,,,"var")),NULL)</f>
        <v>7.0000000000000007E-2</v>
      </c>
      <c r="AQ552" s="61" cm="1">
        <f t="array" aca="1" ref="AQ552" ca="1">IF(INDIRECT(ADDRESS(3+$AM552,5,,,"var"))&lt;&gt;"&lt;=&gt;",INDIRECT(ADDRESS(3+$AM552,5,,,"var")),NULL)</f>
        <v>0</v>
      </c>
      <c r="AR552" s="61" cm="1">
        <f t="array" aca="1" ref="AR552" ca="1">IF(INDIRECT(ADDRESS(3+$AM552,6,,,"var"))&lt;&gt;"Fe",INDIRECT(ADDRESS(3+$AM552,6,,,"var")),NULL)</f>
        <v>7.0000000000000007E-2</v>
      </c>
      <c r="AS552" s="61" t="str" cm="1">
        <f t="array" aca="1" ref="AS552" ca="1">IF(INDIRECT(ADDRESS(3+$AM552,7,,,"var"))&lt;&gt;"&lt;=&gt;",INDIRECT(ADDRESS(3+$AM552,7,,,"var")),NULL)</f>
        <v>&lt;</v>
      </c>
      <c r="AT552" s="61" cm="1">
        <f t="array" aca="1" ref="AT552" ca="1">IF(INDIRECT(ADDRESS(3+$AM552,8,,,"var"))&lt;&gt;"Cu",INDIRECT(ADDRESS(3+$AM552,8,,,"var")),NULL)</f>
        <v>0.01</v>
      </c>
      <c r="AU552" s="61" t="str" cm="1">
        <f t="array" aca="1" ref="AU552" ca="1">IF(INDIRECT(ADDRESS(3+$AM552,9,,,"var"))&lt;&gt;"&lt;=&gt;",INDIRECT(ADDRESS(3+$AM552,9,,,"var")),NULL)</f>
        <v>&lt;</v>
      </c>
      <c r="AV552" s="61" cm="1">
        <f t="array" aca="1" ref="AV552" ca="1">IF(INDIRECT(ADDRESS(3+$AM552,10,,,"var"))&lt;&gt;"Mn",INDIRECT(ADDRESS(3+$AM552,10,,,"var")),NULL)</f>
        <v>0.01</v>
      </c>
      <c r="AW552" s="61" cm="1">
        <f t="array" aca="1" ref="AW552" ca="1">IF(INDIRECT(ADDRESS(3+$AM552,11,,,"var"))&lt;&gt;"&lt;=&gt;",INDIRECT(ADDRESS(3+$AM552,11,,,"var")),NULL)</f>
        <v>0</v>
      </c>
      <c r="AX552" s="61" cm="1">
        <f t="array" aca="1" ref="AX552" ca="1">IF(INDIRECT(ADDRESS(3+$AM552,12,,,"var"))&lt;&gt;"Mg",INDIRECT(ADDRESS(3+$AM552,12,,,"var")),NULL)</f>
        <v>11.9</v>
      </c>
      <c r="AY552" s="61" cm="1">
        <f t="array" aca="1" ref="AY552" ca="1">IF(INDIRECT(ADDRESS(3+$AM552,13,,,"var"))&lt;&gt;"&lt;=&gt;",INDIRECT(ADDRESS(3+$AM552,13,,,"var")),NULL)</f>
        <v>0</v>
      </c>
      <c r="AZ552" s="61" cm="1">
        <f t="array" aca="1" ref="AZ552" ca="1">IF(INDIRECT(ADDRESS(3+$AM552,14,,,"var"))&lt;&gt;"Be",INDIRECT(ADDRESS(3+$AM552,14,,,"var")),NULL)</f>
        <v>1.4E-2</v>
      </c>
      <c r="BA552" s="61" t="str" cm="1">
        <f t="array" aca="1" ref="BA552" ca="1">IF(INDIRECT(ADDRESS(3+$AM552,15,,,"var"))&lt;&gt;"&lt;=&gt;",INDIRECT(ADDRESS(3+$AM552,15,,,"var")),NULL)</f>
        <v>&lt;</v>
      </c>
      <c r="BB552" s="61" cm="1">
        <f t="array" aca="1" ref="BB552" ca="1">IF(INDIRECT(ADDRESS(3+$AM552,16,,,"var"))&lt;&gt;"Zn",INDIRECT(ADDRESS(3+$AM552,16,,,"var")),NULL)</f>
        <v>0.01</v>
      </c>
      <c r="BC552" s="61" cm="1">
        <f t="array" aca="1" ref="BC552" ca="1">IF(INDIRECT(ADDRESS(3+$AM552,17,,,"var"))&lt;&gt;"&lt;=&gt;",INDIRECT(ADDRESS(3+$AM552,17,,,"var")),NULL)</f>
        <v>0</v>
      </c>
      <c r="BD552" s="61" cm="1">
        <f t="array" aca="1" ref="BD552" ca="1">IF(INDIRECT(ADDRESS(3+$AM552,18,,,"var"))&lt;&gt;"Ti",INDIRECT(ADDRESS(3+$AM552,18,,,"var")),NULL)</f>
        <v>0.08</v>
      </c>
      <c r="BE552" s="64" cm="1">
        <f t="array" aca="1" ref="BE552" ca="1">IF(INDIRECT(ADDRESS(3+$AM552,19,,,"var"))&lt;&gt;"D10",INDIRECT(ADDRESS(3+$AM552,19,,,"var")),NULL)</f>
        <v>27.4</v>
      </c>
      <c r="BF552" s="64" cm="1">
        <f t="array" aca="1" ref="BF552" ca="1">IF(INDIRECT(ADDRESS(3+$AM552,20,,,"var"))&lt;&gt;"D50",INDIRECT(ADDRESS(3+$AM552,20,,,"var")),NULL)</f>
        <v>44.5</v>
      </c>
      <c r="BG552" s="64" cm="1">
        <f t="array" aca="1" ref="BG552" ca="1">IF(INDIRECT(ADDRESS(3+$AM552,21,,,"var"))&lt;&gt;"D90",INDIRECT(ADDRESS(3+$AM552,21,,,"var")),NULL)</f>
        <v>72.2</v>
      </c>
      <c r="BH552" s="64" cm="1">
        <f t="array" aca="1" ref="BH552" ca="1">IF(INDIRECT(ADDRESS(3+$AM552,22,,,"var"))&lt;&gt;"Carney Funnel (s/50g)",INDIRECT(ADDRESS(3+$AM552,22,,,"var")),NULL)</f>
        <v>16</v>
      </c>
      <c r="BI552" s="64" cm="1">
        <f t="array" aca="1" ref="BI552" ca="1">IF(INDIRECT(ADDRESS(3+$AM552,23,,,"var"))&lt;&gt;"Schuttdichte",INDIRECT(ADDRESS(3+$AM552,23,,,"var")),NULL)</f>
        <v>1.24</v>
      </c>
      <c r="BJ552" s="64" cm="1">
        <f t="array" aca="1" ref="BJ552" ca="1">IF(INDIRECT(ADDRESS(3+$AM552,24,,,"var"))&lt;&gt;"Klopfdichte",INDIRECT(ADDRESS(3+$AM552,24,,,"var")),NULL)</f>
        <v>1.61</v>
      </c>
      <c r="BK552" s="81" t="s">
        <v>108</v>
      </c>
      <c r="BM552" s="81"/>
      <c r="BO552"/>
    </row>
    <row r="553" spans="1:67">
      <c r="A553" s="81">
        <v>4</v>
      </c>
      <c r="B553" s="81">
        <v>8</v>
      </c>
      <c r="C553" s="81" t="str">
        <f>var!Z$2</f>
        <v>EOS M 290</v>
      </c>
      <c r="D553" s="81" t="str">
        <f>var!AG$2</f>
        <v>EOS parameter dev.</v>
      </c>
      <c r="E553" s="81">
        <v>370</v>
      </c>
      <c r="F553" s="81">
        <v>1300</v>
      </c>
      <c r="G553" s="81">
        <v>50</v>
      </c>
      <c r="H553" s="81">
        <v>0.14000000000000001</v>
      </c>
      <c r="I553" s="62">
        <v>100</v>
      </c>
      <c r="J553" s="81" t="str">
        <f>var!AD$2</f>
        <v>Density cube</v>
      </c>
      <c r="K553" s="81" t="str">
        <f>var!AE$3</f>
        <v>Supports</v>
      </c>
      <c r="L553" s="81"/>
      <c r="M553" s="81" t="str">
        <f>var!AF$2</f>
        <v>Stripes</v>
      </c>
      <c r="N553" s="81">
        <v>150</v>
      </c>
      <c r="O553" s="81">
        <v>700</v>
      </c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  <c r="AA553" s="81"/>
      <c r="AB553" s="81"/>
      <c r="AC553" s="81"/>
      <c r="AD553" s="81"/>
      <c r="AE553" s="81"/>
      <c r="AF553" s="81"/>
      <c r="AG553" s="81"/>
      <c r="AH553" s="81">
        <f t="shared" si="18"/>
        <v>32.760000000000005</v>
      </c>
      <c r="AI553" s="81">
        <f t="shared" si="19"/>
        <v>40.65934065934065</v>
      </c>
      <c r="AJ553" s="81"/>
      <c r="AK553" s="81"/>
      <c r="AL553" s="28" t="str" cm="1">
        <f t="array" aca="1" ref="AL553" ca="1">IF(INDIRECT(ADDRESS(3+AM553,2,,,"var"))&lt;&gt;"Name of powder",INDIRECT(ADDRESS(3+AM553,2,,,"var")),NULL)</f>
        <v>AlMgty90</v>
      </c>
      <c r="AM553" s="81">
        <v>12</v>
      </c>
      <c r="AN553" s="81">
        <v>0</v>
      </c>
      <c r="AO553" s="61" cm="1">
        <f t="array" aca="1" ref="AO553" ca="1">IF(INDIRECT(ADDRESS(3+$AM553,3,,,"var"))&lt;&gt;"&lt;=&gt;",INDIRECT(ADDRESS(3+$AM553,3,,,"var")),NULL)</f>
        <v>0</v>
      </c>
      <c r="AP553" s="61" cm="1">
        <f t="array" aca="1" ref="AP553" ca="1">IF(INDIRECT(ADDRESS(3+$AM553,4,,,"var"))&lt;&gt;"Si",INDIRECT(ADDRESS(3+$AM553,4,,,"var")),NULL)</f>
        <v>7.0000000000000007E-2</v>
      </c>
      <c r="AQ553" s="61" cm="1">
        <f t="array" aca="1" ref="AQ553" ca="1">IF(INDIRECT(ADDRESS(3+$AM553,5,,,"var"))&lt;&gt;"&lt;=&gt;",INDIRECT(ADDRESS(3+$AM553,5,,,"var")),NULL)</f>
        <v>0</v>
      </c>
      <c r="AR553" s="61" cm="1">
        <f t="array" aca="1" ref="AR553" ca="1">IF(INDIRECT(ADDRESS(3+$AM553,6,,,"var"))&lt;&gt;"Fe",INDIRECT(ADDRESS(3+$AM553,6,,,"var")),NULL)</f>
        <v>7.0000000000000007E-2</v>
      </c>
      <c r="AS553" s="61" t="str" cm="1">
        <f t="array" aca="1" ref="AS553" ca="1">IF(INDIRECT(ADDRESS(3+$AM553,7,,,"var"))&lt;&gt;"&lt;=&gt;",INDIRECT(ADDRESS(3+$AM553,7,,,"var")),NULL)</f>
        <v>&lt;</v>
      </c>
      <c r="AT553" s="61" cm="1">
        <f t="array" aca="1" ref="AT553" ca="1">IF(INDIRECT(ADDRESS(3+$AM553,8,,,"var"))&lt;&gt;"Cu",INDIRECT(ADDRESS(3+$AM553,8,,,"var")),NULL)</f>
        <v>0.01</v>
      </c>
      <c r="AU553" s="61" t="str" cm="1">
        <f t="array" aca="1" ref="AU553" ca="1">IF(INDIRECT(ADDRESS(3+$AM553,9,,,"var"))&lt;&gt;"&lt;=&gt;",INDIRECT(ADDRESS(3+$AM553,9,,,"var")),NULL)</f>
        <v>&lt;</v>
      </c>
      <c r="AV553" s="61" cm="1">
        <f t="array" aca="1" ref="AV553" ca="1">IF(INDIRECT(ADDRESS(3+$AM553,10,,,"var"))&lt;&gt;"Mn",INDIRECT(ADDRESS(3+$AM553,10,,,"var")),NULL)</f>
        <v>0.01</v>
      </c>
      <c r="AW553" s="61" cm="1">
        <f t="array" aca="1" ref="AW553" ca="1">IF(INDIRECT(ADDRESS(3+$AM553,11,,,"var"))&lt;&gt;"&lt;=&gt;",INDIRECT(ADDRESS(3+$AM553,11,,,"var")),NULL)</f>
        <v>0</v>
      </c>
      <c r="AX553" s="61" cm="1">
        <f t="array" aca="1" ref="AX553" ca="1">IF(INDIRECT(ADDRESS(3+$AM553,12,,,"var"))&lt;&gt;"Mg",INDIRECT(ADDRESS(3+$AM553,12,,,"var")),NULL)</f>
        <v>11.9</v>
      </c>
      <c r="AY553" s="61" cm="1">
        <f t="array" aca="1" ref="AY553" ca="1">IF(INDIRECT(ADDRESS(3+$AM553,13,,,"var"))&lt;&gt;"&lt;=&gt;",INDIRECT(ADDRESS(3+$AM553,13,,,"var")),NULL)</f>
        <v>0</v>
      </c>
      <c r="AZ553" s="61" cm="1">
        <f t="array" aca="1" ref="AZ553" ca="1">IF(INDIRECT(ADDRESS(3+$AM553,14,,,"var"))&lt;&gt;"Be",INDIRECT(ADDRESS(3+$AM553,14,,,"var")),NULL)</f>
        <v>1.4E-2</v>
      </c>
      <c r="BA553" s="61" t="str" cm="1">
        <f t="array" aca="1" ref="BA553" ca="1">IF(INDIRECT(ADDRESS(3+$AM553,15,,,"var"))&lt;&gt;"&lt;=&gt;",INDIRECT(ADDRESS(3+$AM553,15,,,"var")),NULL)</f>
        <v>&lt;</v>
      </c>
      <c r="BB553" s="61" cm="1">
        <f t="array" aca="1" ref="BB553" ca="1">IF(INDIRECT(ADDRESS(3+$AM553,16,,,"var"))&lt;&gt;"Zn",INDIRECT(ADDRESS(3+$AM553,16,,,"var")),NULL)</f>
        <v>0.01</v>
      </c>
      <c r="BC553" s="61" cm="1">
        <f t="array" aca="1" ref="BC553" ca="1">IF(INDIRECT(ADDRESS(3+$AM553,17,,,"var"))&lt;&gt;"&lt;=&gt;",INDIRECT(ADDRESS(3+$AM553,17,,,"var")),NULL)</f>
        <v>0</v>
      </c>
      <c r="BD553" s="61" cm="1">
        <f t="array" aca="1" ref="BD553" ca="1">IF(INDIRECT(ADDRESS(3+$AM553,18,,,"var"))&lt;&gt;"Ti",INDIRECT(ADDRESS(3+$AM553,18,,,"var")),NULL)</f>
        <v>0.08</v>
      </c>
      <c r="BE553" s="64" cm="1">
        <f t="array" aca="1" ref="BE553" ca="1">IF(INDIRECT(ADDRESS(3+$AM553,19,,,"var"))&lt;&gt;"D10",INDIRECT(ADDRESS(3+$AM553,19,,,"var")),NULL)</f>
        <v>27.4</v>
      </c>
      <c r="BF553" s="64" cm="1">
        <f t="array" aca="1" ref="BF553" ca="1">IF(INDIRECT(ADDRESS(3+$AM553,20,,,"var"))&lt;&gt;"D50",INDIRECT(ADDRESS(3+$AM553,20,,,"var")),NULL)</f>
        <v>44.5</v>
      </c>
      <c r="BG553" s="64" cm="1">
        <f t="array" aca="1" ref="BG553" ca="1">IF(INDIRECT(ADDRESS(3+$AM553,21,,,"var"))&lt;&gt;"D90",INDIRECT(ADDRESS(3+$AM553,21,,,"var")),NULL)</f>
        <v>72.2</v>
      </c>
      <c r="BH553" s="64" cm="1">
        <f t="array" aca="1" ref="BH553" ca="1">IF(INDIRECT(ADDRESS(3+$AM553,22,,,"var"))&lt;&gt;"Carney Funnel (s/50g)",INDIRECT(ADDRESS(3+$AM553,22,,,"var")),NULL)</f>
        <v>16</v>
      </c>
      <c r="BI553" s="64" cm="1">
        <f t="array" aca="1" ref="BI553" ca="1">IF(INDIRECT(ADDRESS(3+$AM553,23,,,"var"))&lt;&gt;"Schuttdichte",INDIRECT(ADDRESS(3+$AM553,23,,,"var")),NULL)</f>
        <v>1.24</v>
      </c>
      <c r="BJ553" s="64" cm="1">
        <f t="array" aca="1" ref="BJ553" ca="1">IF(INDIRECT(ADDRESS(3+$AM553,24,,,"var"))&lt;&gt;"Klopfdichte",INDIRECT(ADDRESS(3+$AM553,24,,,"var")),NULL)</f>
        <v>1.61</v>
      </c>
      <c r="BK553" s="81" t="s">
        <v>108</v>
      </c>
      <c r="BM553" s="81"/>
      <c r="BO553"/>
    </row>
    <row r="554" spans="1:67">
      <c r="A554" s="81">
        <v>4</v>
      </c>
      <c r="B554" s="81">
        <v>9</v>
      </c>
      <c r="C554" s="81" t="str">
        <f>var!Z$2</f>
        <v>EOS M 290</v>
      </c>
      <c r="D554" s="81" t="str">
        <f>var!AG$2</f>
        <v>EOS parameter dev.</v>
      </c>
      <c r="E554" s="81">
        <v>370</v>
      </c>
      <c r="F554" s="81">
        <v>1525</v>
      </c>
      <c r="G554" s="81">
        <v>50</v>
      </c>
      <c r="H554" s="81">
        <v>0.14000000000000001</v>
      </c>
      <c r="I554" s="62">
        <v>100</v>
      </c>
      <c r="J554" s="81" t="str">
        <f>var!AD$2</f>
        <v>Density cube</v>
      </c>
      <c r="K554" s="81" t="str">
        <f>var!AE$3</f>
        <v>Supports</v>
      </c>
      <c r="L554" s="81"/>
      <c r="M554" s="81" t="str">
        <f>var!AF$2</f>
        <v>Stripes</v>
      </c>
      <c r="N554" s="81">
        <v>220</v>
      </c>
      <c r="O554" s="81">
        <v>700</v>
      </c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  <c r="AA554" s="81"/>
      <c r="AB554" s="81"/>
      <c r="AC554" s="81"/>
      <c r="AD554" s="81"/>
      <c r="AE554" s="81"/>
      <c r="AF554" s="81"/>
      <c r="AG554" s="81"/>
      <c r="AH554" s="81">
        <f t="shared" si="18"/>
        <v>38.430000000000007</v>
      </c>
      <c r="AI554" s="81">
        <f t="shared" si="19"/>
        <v>34.660421545667447</v>
      </c>
      <c r="AJ554" s="81"/>
      <c r="AK554" s="81">
        <v>98.953000000000003</v>
      </c>
      <c r="AL554" s="28" t="str" cm="1">
        <f t="array" aca="1" ref="AL554" ca="1">IF(INDIRECT(ADDRESS(3+AM554,2,,,"var"))&lt;&gt;"Name of powder",INDIRECT(ADDRESS(3+AM554,2,,,"var")),NULL)</f>
        <v>AlMgty90</v>
      </c>
      <c r="AM554" s="81">
        <v>12</v>
      </c>
      <c r="AN554" s="81">
        <v>0</v>
      </c>
      <c r="AO554" s="61" cm="1">
        <f t="array" aca="1" ref="AO554" ca="1">IF(INDIRECT(ADDRESS(3+$AM554,3,,,"var"))&lt;&gt;"&lt;=&gt;",INDIRECT(ADDRESS(3+$AM554,3,,,"var")),NULL)</f>
        <v>0</v>
      </c>
      <c r="AP554" s="61" cm="1">
        <f t="array" aca="1" ref="AP554" ca="1">IF(INDIRECT(ADDRESS(3+$AM554,4,,,"var"))&lt;&gt;"Si",INDIRECT(ADDRESS(3+$AM554,4,,,"var")),NULL)</f>
        <v>7.0000000000000007E-2</v>
      </c>
      <c r="AQ554" s="61" cm="1">
        <f t="array" aca="1" ref="AQ554" ca="1">IF(INDIRECT(ADDRESS(3+$AM554,5,,,"var"))&lt;&gt;"&lt;=&gt;",INDIRECT(ADDRESS(3+$AM554,5,,,"var")),NULL)</f>
        <v>0</v>
      </c>
      <c r="AR554" s="61" cm="1">
        <f t="array" aca="1" ref="AR554" ca="1">IF(INDIRECT(ADDRESS(3+$AM554,6,,,"var"))&lt;&gt;"Fe",INDIRECT(ADDRESS(3+$AM554,6,,,"var")),NULL)</f>
        <v>7.0000000000000007E-2</v>
      </c>
      <c r="AS554" s="61" t="str" cm="1">
        <f t="array" aca="1" ref="AS554" ca="1">IF(INDIRECT(ADDRESS(3+$AM554,7,,,"var"))&lt;&gt;"&lt;=&gt;",INDIRECT(ADDRESS(3+$AM554,7,,,"var")),NULL)</f>
        <v>&lt;</v>
      </c>
      <c r="AT554" s="61" cm="1">
        <f t="array" aca="1" ref="AT554" ca="1">IF(INDIRECT(ADDRESS(3+$AM554,8,,,"var"))&lt;&gt;"Cu",INDIRECT(ADDRESS(3+$AM554,8,,,"var")),NULL)</f>
        <v>0.01</v>
      </c>
      <c r="AU554" s="61" t="str" cm="1">
        <f t="array" aca="1" ref="AU554" ca="1">IF(INDIRECT(ADDRESS(3+$AM554,9,,,"var"))&lt;&gt;"&lt;=&gt;",INDIRECT(ADDRESS(3+$AM554,9,,,"var")),NULL)</f>
        <v>&lt;</v>
      </c>
      <c r="AV554" s="61" cm="1">
        <f t="array" aca="1" ref="AV554" ca="1">IF(INDIRECT(ADDRESS(3+$AM554,10,,,"var"))&lt;&gt;"Mn",INDIRECT(ADDRESS(3+$AM554,10,,,"var")),NULL)</f>
        <v>0.01</v>
      </c>
      <c r="AW554" s="61" cm="1">
        <f t="array" aca="1" ref="AW554" ca="1">IF(INDIRECT(ADDRESS(3+$AM554,11,,,"var"))&lt;&gt;"&lt;=&gt;",INDIRECT(ADDRESS(3+$AM554,11,,,"var")),NULL)</f>
        <v>0</v>
      </c>
      <c r="AX554" s="61" cm="1">
        <f t="array" aca="1" ref="AX554" ca="1">IF(INDIRECT(ADDRESS(3+$AM554,12,,,"var"))&lt;&gt;"Mg",INDIRECT(ADDRESS(3+$AM554,12,,,"var")),NULL)</f>
        <v>11.9</v>
      </c>
      <c r="AY554" s="61" cm="1">
        <f t="array" aca="1" ref="AY554" ca="1">IF(INDIRECT(ADDRESS(3+$AM554,13,,,"var"))&lt;&gt;"&lt;=&gt;",INDIRECT(ADDRESS(3+$AM554,13,,,"var")),NULL)</f>
        <v>0</v>
      </c>
      <c r="AZ554" s="61" cm="1">
        <f t="array" aca="1" ref="AZ554" ca="1">IF(INDIRECT(ADDRESS(3+$AM554,14,,,"var"))&lt;&gt;"Be",INDIRECT(ADDRESS(3+$AM554,14,,,"var")),NULL)</f>
        <v>1.4E-2</v>
      </c>
      <c r="BA554" s="61" t="str" cm="1">
        <f t="array" aca="1" ref="BA554" ca="1">IF(INDIRECT(ADDRESS(3+$AM554,15,,,"var"))&lt;&gt;"&lt;=&gt;",INDIRECT(ADDRESS(3+$AM554,15,,,"var")),NULL)</f>
        <v>&lt;</v>
      </c>
      <c r="BB554" s="61" cm="1">
        <f t="array" aca="1" ref="BB554" ca="1">IF(INDIRECT(ADDRESS(3+$AM554,16,,,"var"))&lt;&gt;"Zn",INDIRECT(ADDRESS(3+$AM554,16,,,"var")),NULL)</f>
        <v>0.01</v>
      </c>
      <c r="BC554" s="61" cm="1">
        <f t="array" aca="1" ref="BC554" ca="1">IF(INDIRECT(ADDRESS(3+$AM554,17,,,"var"))&lt;&gt;"&lt;=&gt;",INDIRECT(ADDRESS(3+$AM554,17,,,"var")),NULL)</f>
        <v>0</v>
      </c>
      <c r="BD554" s="61" cm="1">
        <f t="array" aca="1" ref="BD554" ca="1">IF(INDIRECT(ADDRESS(3+$AM554,18,,,"var"))&lt;&gt;"Ti",INDIRECT(ADDRESS(3+$AM554,18,,,"var")),NULL)</f>
        <v>0.08</v>
      </c>
      <c r="BE554" s="64" cm="1">
        <f t="array" aca="1" ref="BE554" ca="1">IF(INDIRECT(ADDRESS(3+$AM554,19,,,"var"))&lt;&gt;"D10",INDIRECT(ADDRESS(3+$AM554,19,,,"var")),NULL)</f>
        <v>27.4</v>
      </c>
      <c r="BF554" s="64" cm="1">
        <f t="array" aca="1" ref="BF554" ca="1">IF(INDIRECT(ADDRESS(3+$AM554,20,,,"var"))&lt;&gt;"D50",INDIRECT(ADDRESS(3+$AM554,20,,,"var")),NULL)</f>
        <v>44.5</v>
      </c>
      <c r="BG554" s="64" cm="1">
        <f t="array" aca="1" ref="BG554" ca="1">IF(INDIRECT(ADDRESS(3+$AM554,21,,,"var"))&lt;&gt;"D90",INDIRECT(ADDRESS(3+$AM554,21,,,"var")),NULL)</f>
        <v>72.2</v>
      </c>
      <c r="BH554" s="64" cm="1">
        <f t="array" aca="1" ref="BH554" ca="1">IF(INDIRECT(ADDRESS(3+$AM554,22,,,"var"))&lt;&gt;"Carney Funnel (s/50g)",INDIRECT(ADDRESS(3+$AM554,22,,,"var")),NULL)</f>
        <v>16</v>
      </c>
      <c r="BI554" s="64" cm="1">
        <f t="array" aca="1" ref="BI554" ca="1">IF(INDIRECT(ADDRESS(3+$AM554,23,,,"var"))&lt;&gt;"Schuttdichte",INDIRECT(ADDRESS(3+$AM554,23,,,"var")),NULL)</f>
        <v>1.24</v>
      </c>
      <c r="BJ554" s="64" cm="1">
        <f t="array" aca="1" ref="BJ554" ca="1">IF(INDIRECT(ADDRESS(3+$AM554,24,,,"var"))&lt;&gt;"Klopfdichte",INDIRECT(ADDRESS(3+$AM554,24,,,"var")),NULL)</f>
        <v>1.61</v>
      </c>
      <c r="BK554" s="81" t="s">
        <v>108</v>
      </c>
      <c r="BM554" s="65"/>
      <c r="BO554"/>
    </row>
    <row r="555" spans="1:67">
      <c r="A555" s="81">
        <v>4</v>
      </c>
      <c r="B555" s="81">
        <v>9</v>
      </c>
      <c r="C555" s="81" t="str">
        <f>var!Z$2</f>
        <v>EOS M 290</v>
      </c>
      <c r="D555" s="81" t="str">
        <f>var!AG$2</f>
        <v>EOS parameter dev.</v>
      </c>
      <c r="E555" s="81">
        <v>370</v>
      </c>
      <c r="F555" s="81">
        <v>1525</v>
      </c>
      <c r="G555" s="81">
        <v>50</v>
      </c>
      <c r="H555" s="81">
        <v>0.14000000000000001</v>
      </c>
      <c r="I555" s="62">
        <v>100</v>
      </c>
      <c r="J555" s="81" t="str">
        <f>var!AD$2</f>
        <v>Density cube</v>
      </c>
      <c r="K555" s="81" t="str">
        <f>var!AE$3</f>
        <v>Supports</v>
      </c>
      <c r="L555" s="81"/>
      <c r="M555" s="81" t="str">
        <f>var!AF$2</f>
        <v>Stripes</v>
      </c>
      <c r="N555" s="81">
        <v>220</v>
      </c>
      <c r="O555" s="81">
        <v>700</v>
      </c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  <c r="AA555" s="81"/>
      <c r="AB555" s="81"/>
      <c r="AC555" s="81"/>
      <c r="AD555" s="81"/>
      <c r="AE555" s="81"/>
      <c r="AF555" s="81"/>
      <c r="AG555" s="81"/>
      <c r="AH555" s="81">
        <f t="shared" si="18"/>
        <v>38.430000000000007</v>
      </c>
      <c r="AI555" s="81">
        <f t="shared" si="19"/>
        <v>34.660421545667447</v>
      </c>
      <c r="AJ555" s="81"/>
      <c r="AK555" s="81"/>
      <c r="AL555" s="28" t="str" cm="1">
        <f t="array" aca="1" ref="AL555" ca="1">IF(INDIRECT(ADDRESS(3+AM555,2,,,"var"))&lt;&gt;"Name of powder",INDIRECT(ADDRESS(3+AM555,2,,,"var")),NULL)</f>
        <v>AlMgty90</v>
      </c>
      <c r="AM555" s="81">
        <v>12</v>
      </c>
      <c r="AN555" s="81">
        <v>0</v>
      </c>
      <c r="AO555" s="61" cm="1">
        <f t="array" aca="1" ref="AO555" ca="1">IF(INDIRECT(ADDRESS(3+$AM555,3,,,"var"))&lt;&gt;"&lt;=&gt;",INDIRECT(ADDRESS(3+$AM555,3,,,"var")),NULL)</f>
        <v>0</v>
      </c>
      <c r="AP555" s="61" cm="1">
        <f t="array" aca="1" ref="AP555" ca="1">IF(INDIRECT(ADDRESS(3+$AM555,4,,,"var"))&lt;&gt;"Si",INDIRECT(ADDRESS(3+$AM555,4,,,"var")),NULL)</f>
        <v>7.0000000000000007E-2</v>
      </c>
      <c r="AQ555" s="61" cm="1">
        <f t="array" aca="1" ref="AQ555" ca="1">IF(INDIRECT(ADDRESS(3+$AM555,5,,,"var"))&lt;&gt;"&lt;=&gt;",INDIRECT(ADDRESS(3+$AM555,5,,,"var")),NULL)</f>
        <v>0</v>
      </c>
      <c r="AR555" s="61" cm="1">
        <f t="array" aca="1" ref="AR555" ca="1">IF(INDIRECT(ADDRESS(3+$AM555,6,,,"var"))&lt;&gt;"Fe",INDIRECT(ADDRESS(3+$AM555,6,,,"var")),NULL)</f>
        <v>7.0000000000000007E-2</v>
      </c>
      <c r="AS555" s="61" t="str" cm="1">
        <f t="array" aca="1" ref="AS555" ca="1">IF(INDIRECT(ADDRESS(3+$AM555,7,,,"var"))&lt;&gt;"&lt;=&gt;",INDIRECT(ADDRESS(3+$AM555,7,,,"var")),NULL)</f>
        <v>&lt;</v>
      </c>
      <c r="AT555" s="61" cm="1">
        <f t="array" aca="1" ref="AT555" ca="1">IF(INDIRECT(ADDRESS(3+$AM555,8,,,"var"))&lt;&gt;"Cu",INDIRECT(ADDRESS(3+$AM555,8,,,"var")),NULL)</f>
        <v>0.01</v>
      </c>
      <c r="AU555" s="61" t="str" cm="1">
        <f t="array" aca="1" ref="AU555" ca="1">IF(INDIRECT(ADDRESS(3+$AM555,9,,,"var"))&lt;&gt;"&lt;=&gt;",INDIRECT(ADDRESS(3+$AM555,9,,,"var")),NULL)</f>
        <v>&lt;</v>
      </c>
      <c r="AV555" s="61" cm="1">
        <f t="array" aca="1" ref="AV555" ca="1">IF(INDIRECT(ADDRESS(3+$AM555,10,,,"var"))&lt;&gt;"Mn",INDIRECT(ADDRESS(3+$AM555,10,,,"var")),NULL)</f>
        <v>0.01</v>
      </c>
      <c r="AW555" s="61" cm="1">
        <f t="array" aca="1" ref="AW555" ca="1">IF(INDIRECT(ADDRESS(3+$AM555,11,,,"var"))&lt;&gt;"&lt;=&gt;",INDIRECT(ADDRESS(3+$AM555,11,,,"var")),NULL)</f>
        <v>0</v>
      </c>
      <c r="AX555" s="61" cm="1">
        <f t="array" aca="1" ref="AX555" ca="1">IF(INDIRECT(ADDRESS(3+$AM555,12,,,"var"))&lt;&gt;"Mg",INDIRECT(ADDRESS(3+$AM555,12,,,"var")),NULL)</f>
        <v>11.9</v>
      </c>
      <c r="AY555" s="61" cm="1">
        <f t="array" aca="1" ref="AY555" ca="1">IF(INDIRECT(ADDRESS(3+$AM555,13,,,"var"))&lt;&gt;"&lt;=&gt;",INDIRECT(ADDRESS(3+$AM555,13,,,"var")),NULL)</f>
        <v>0</v>
      </c>
      <c r="AZ555" s="61" cm="1">
        <f t="array" aca="1" ref="AZ555" ca="1">IF(INDIRECT(ADDRESS(3+$AM555,14,,,"var"))&lt;&gt;"Be",INDIRECT(ADDRESS(3+$AM555,14,,,"var")),NULL)</f>
        <v>1.4E-2</v>
      </c>
      <c r="BA555" s="61" t="str" cm="1">
        <f t="array" aca="1" ref="BA555" ca="1">IF(INDIRECT(ADDRESS(3+$AM555,15,,,"var"))&lt;&gt;"&lt;=&gt;",INDIRECT(ADDRESS(3+$AM555,15,,,"var")),NULL)</f>
        <v>&lt;</v>
      </c>
      <c r="BB555" s="61" cm="1">
        <f t="array" aca="1" ref="BB555" ca="1">IF(INDIRECT(ADDRESS(3+$AM555,16,,,"var"))&lt;&gt;"Zn",INDIRECT(ADDRESS(3+$AM555,16,,,"var")),NULL)</f>
        <v>0.01</v>
      </c>
      <c r="BC555" s="61" cm="1">
        <f t="array" aca="1" ref="BC555" ca="1">IF(INDIRECT(ADDRESS(3+$AM555,17,,,"var"))&lt;&gt;"&lt;=&gt;",INDIRECT(ADDRESS(3+$AM555,17,,,"var")),NULL)</f>
        <v>0</v>
      </c>
      <c r="BD555" s="61" cm="1">
        <f t="array" aca="1" ref="BD555" ca="1">IF(INDIRECT(ADDRESS(3+$AM555,18,,,"var"))&lt;&gt;"Ti",INDIRECT(ADDRESS(3+$AM555,18,,,"var")),NULL)</f>
        <v>0.08</v>
      </c>
      <c r="BE555" s="64" cm="1">
        <f t="array" aca="1" ref="BE555" ca="1">IF(INDIRECT(ADDRESS(3+$AM555,19,,,"var"))&lt;&gt;"D10",INDIRECT(ADDRESS(3+$AM555,19,,,"var")),NULL)</f>
        <v>27.4</v>
      </c>
      <c r="BF555" s="64" cm="1">
        <f t="array" aca="1" ref="BF555" ca="1">IF(INDIRECT(ADDRESS(3+$AM555,20,,,"var"))&lt;&gt;"D50",INDIRECT(ADDRESS(3+$AM555,20,,,"var")),NULL)</f>
        <v>44.5</v>
      </c>
      <c r="BG555" s="64" cm="1">
        <f t="array" aca="1" ref="BG555" ca="1">IF(INDIRECT(ADDRESS(3+$AM555,21,,,"var"))&lt;&gt;"D90",INDIRECT(ADDRESS(3+$AM555,21,,,"var")),NULL)</f>
        <v>72.2</v>
      </c>
      <c r="BH555" s="64" cm="1">
        <f t="array" aca="1" ref="BH555" ca="1">IF(INDIRECT(ADDRESS(3+$AM555,22,,,"var"))&lt;&gt;"Carney Funnel (s/50g)",INDIRECT(ADDRESS(3+$AM555,22,,,"var")),NULL)</f>
        <v>16</v>
      </c>
      <c r="BI555" s="64" cm="1">
        <f t="array" aca="1" ref="BI555" ca="1">IF(INDIRECT(ADDRESS(3+$AM555,23,,,"var"))&lt;&gt;"Schuttdichte",INDIRECT(ADDRESS(3+$AM555,23,,,"var")),NULL)</f>
        <v>1.24</v>
      </c>
      <c r="BJ555" s="64" cm="1">
        <f t="array" aca="1" ref="BJ555" ca="1">IF(INDIRECT(ADDRESS(3+$AM555,24,,,"var"))&lt;&gt;"Klopfdichte",INDIRECT(ADDRESS(3+$AM555,24,,,"var")),NULL)</f>
        <v>1.61</v>
      </c>
      <c r="BK555" s="81" t="s">
        <v>108</v>
      </c>
      <c r="BM555" s="65"/>
      <c r="BO555"/>
    </row>
    <row r="556" spans="1:67">
      <c r="A556" s="81">
        <v>4</v>
      </c>
      <c r="B556" s="81">
        <v>10</v>
      </c>
      <c r="C556" s="81" t="str">
        <f>var!Z$2</f>
        <v>EOS M 290</v>
      </c>
      <c r="D556" s="81" t="str">
        <f>var!AG$2</f>
        <v>EOS parameter dev.</v>
      </c>
      <c r="E556" s="81">
        <v>370</v>
      </c>
      <c r="F556" s="81">
        <v>1775</v>
      </c>
      <c r="G556" s="81">
        <v>50</v>
      </c>
      <c r="H556" s="81">
        <v>0.14000000000000001</v>
      </c>
      <c r="I556" s="62">
        <v>100</v>
      </c>
      <c r="J556" s="81" t="str">
        <f>var!AD$2</f>
        <v>Density cube</v>
      </c>
      <c r="K556" s="81" t="str">
        <f>var!AE$3</f>
        <v>Supports</v>
      </c>
      <c r="L556" s="81"/>
      <c r="M556" s="81" t="str">
        <f>var!AF$2</f>
        <v>Stripes</v>
      </c>
      <c r="N556" s="81">
        <v>80</v>
      </c>
      <c r="O556" s="81">
        <v>800</v>
      </c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  <c r="AA556" s="81"/>
      <c r="AB556" s="81"/>
      <c r="AC556" s="81"/>
      <c r="AD556" s="81"/>
      <c r="AE556" s="81"/>
      <c r="AF556" s="81"/>
      <c r="AG556" s="81"/>
      <c r="AH556" s="81">
        <f t="shared" si="18"/>
        <v>44.730000000000004</v>
      </c>
      <c r="AI556" s="81">
        <f t="shared" si="19"/>
        <v>29.778672032193157</v>
      </c>
      <c r="AJ556" s="81"/>
      <c r="AK556" s="81">
        <v>98.384</v>
      </c>
      <c r="AL556" s="28" t="str" cm="1">
        <f t="array" aca="1" ref="AL556" ca="1">IF(INDIRECT(ADDRESS(3+AM556,2,,,"var"))&lt;&gt;"Name of powder",INDIRECT(ADDRESS(3+AM556,2,,,"var")),NULL)</f>
        <v>AlMgty90</v>
      </c>
      <c r="AM556" s="81">
        <v>12</v>
      </c>
      <c r="AN556" s="81">
        <v>0</v>
      </c>
      <c r="AO556" s="61" cm="1">
        <f t="array" aca="1" ref="AO556" ca="1">IF(INDIRECT(ADDRESS(3+$AM556,3,,,"var"))&lt;&gt;"&lt;=&gt;",INDIRECT(ADDRESS(3+$AM556,3,,,"var")),NULL)</f>
        <v>0</v>
      </c>
      <c r="AP556" s="61" cm="1">
        <f t="array" aca="1" ref="AP556" ca="1">IF(INDIRECT(ADDRESS(3+$AM556,4,,,"var"))&lt;&gt;"Si",INDIRECT(ADDRESS(3+$AM556,4,,,"var")),NULL)</f>
        <v>7.0000000000000007E-2</v>
      </c>
      <c r="AQ556" s="61" cm="1">
        <f t="array" aca="1" ref="AQ556" ca="1">IF(INDIRECT(ADDRESS(3+$AM556,5,,,"var"))&lt;&gt;"&lt;=&gt;",INDIRECT(ADDRESS(3+$AM556,5,,,"var")),NULL)</f>
        <v>0</v>
      </c>
      <c r="AR556" s="61" cm="1">
        <f t="array" aca="1" ref="AR556" ca="1">IF(INDIRECT(ADDRESS(3+$AM556,6,,,"var"))&lt;&gt;"Fe",INDIRECT(ADDRESS(3+$AM556,6,,,"var")),NULL)</f>
        <v>7.0000000000000007E-2</v>
      </c>
      <c r="AS556" s="61" t="str" cm="1">
        <f t="array" aca="1" ref="AS556" ca="1">IF(INDIRECT(ADDRESS(3+$AM556,7,,,"var"))&lt;&gt;"&lt;=&gt;",INDIRECT(ADDRESS(3+$AM556,7,,,"var")),NULL)</f>
        <v>&lt;</v>
      </c>
      <c r="AT556" s="61" cm="1">
        <f t="array" aca="1" ref="AT556" ca="1">IF(INDIRECT(ADDRESS(3+$AM556,8,,,"var"))&lt;&gt;"Cu",INDIRECT(ADDRESS(3+$AM556,8,,,"var")),NULL)</f>
        <v>0.01</v>
      </c>
      <c r="AU556" s="61" t="str" cm="1">
        <f t="array" aca="1" ref="AU556" ca="1">IF(INDIRECT(ADDRESS(3+$AM556,9,,,"var"))&lt;&gt;"&lt;=&gt;",INDIRECT(ADDRESS(3+$AM556,9,,,"var")),NULL)</f>
        <v>&lt;</v>
      </c>
      <c r="AV556" s="61" cm="1">
        <f t="array" aca="1" ref="AV556" ca="1">IF(INDIRECT(ADDRESS(3+$AM556,10,,,"var"))&lt;&gt;"Mn",INDIRECT(ADDRESS(3+$AM556,10,,,"var")),NULL)</f>
        <v>0.01</v>
      </c>
      <c r="AW556" s="61" cm="1">
        <f t="array" aca="1" ref="AW556" ca="1">IF(INDIRECT(ADDRESS(3+$AM556,11,,,"var"))&lt;&gt;"&lt;=&gt;",INDIRECT(ADDRESS(3+$AM556,11,,,"var")),NULL)</f>
        <v>0</v>
      </c>
      <c r="AX556" s="61" cm="1">
        <f t="array" aca="1" ref="AX556" ca="1">IF(INDIRECT(ADDRESS(3+$AM556,12,,,"var"))&lt;&gt;"Mg",INDIRECT(ADDRESS(3+$AM556,12,,,"var")),NULL)</f>
        <v>11.9</v>
      </c>
      <c r="AY556" s="61" cm="1">
        <f t="array" aca="1" ref="AY556" ca="1">IF(INDIRECT(ADDRESS(3+$AM556,13,,,"var"))&lt;&gt;"&lt;=&gt;",INDIRECT(ADDRESS(3+$AM556,13,,,"var")),NULL)</f>
        <v>0</v>
      </c>
      <c r="AZ556" s="61" cm="1">
        <f t="array" aca="1" ref="AZ556" ca="1">IF(INDIRECT(ADDRESS(3+$AM556,14,,,"var"))&lt;&gt;"Be",INDIRECT(ADDRESS(3+$AM556,14,,,"var")),NULL)</f>
        <v>1.4E-2</v>
      </c>
      <c r="BA556" s="61" t="str" cm="1">
        <f t="array" aca="1" ref="BA556" ca="1">IF(INDIRECT(ADDRESS(3+$AM556,15,,,"var"))&lt;&gt;"&lt;=&gt;",INDIRECT(ADDRESS(3+$AM556,15,,,"var")),NULL)</f>
        <v>&lt;</v>
      </c>
      <c r="BB556" s="61" cm="1">
        <f t="array" aca="1" ref="BB556" ca="1">IF(INDIRECT(ADDRESS(3+$AM556,16,,,"var"))&lt;&gt;"Zn",INDIRECT(ADDRESS(3+$AM556,16,,,"var")),NULL)</f>
        <v>0.01</v>
      </c>
      <c r="BC556" s="61" cm="1">
        <f t="array" aca="1" ref="BC556" ca="1">IF(INDIRECT(ADDRESS(3+$AM556,17,,,"var"))&lt;&gt;"&lt;=&gt;",INDIRECT(ADDRESS(3+$AM556,17,,,"var")),NULL)</f>
        <v>0</v>
      </c>
      <c r="BD556" s="61" cm="1">
        <f t="array" aca="1" ref="BD556" ca="1">IF(INDIRECT(ADDRESS(3+$AM556,18,,,"var"))&lt;&gt;"Ti",INDIRECT(ADDRESS(3+$AM556,18,,,"var")),NULL)</f>
        <v>0.08</v>
      </c>
      <c r="BE556" s="64" cm="1">
        <f t="array" aca="1" ref="BE556" ca="1">IF(INDIRECT(ADDRESS(3+$AM556,19,,,"var"))&lt;&gt;"D10",INDIRECT(ADDRESS(3+$AM556,19,,,"var")),NULL)</f>
        <v>27.4</v>
      </c>
      <c r="BF556" s="64" cm="1">
        <f t="array" aca="1" ref="BF556" ca="1">IF(INDIRECT(ADDRESS(3+$AM556,20,,,"var"))&lt;&gt;"D50",INDIRECT(ADDRESS(3+$AM556,20,,,"var")),NULL)</f>
        <v>44.5</v>
      </c>
      <c r="BG556" s="64" cm="1">
        <f t="array" aca="1" ref="BG556" ca="1">IF(INDIRECT(ADDRESS(3+$AM556,21,,,"var"))&lt;&gt;"D90",INDIRECT(ADDRESS(3+$AM556,21,,,"var")),NULL)</f>
        <v>72.2</v>
      </c>
      <c r="BH556" s="64" cm="1">
        <f t="array" aca="1" ref="BH556" ca="1">IF(INDIRECT(ADDRESS(3+$AM556,22,,,"var"))&lt;&gt;"Carney Funnel (s/50g)",INDIRECT(ADDRESS(3+$AM556,22,,,"var")),NULL)</f>
        <v>16</v>
      </c>
      <c r="BI556" s="64" cm="1">
        <f t="array" aca="1" ref="BI556" ca="1">IF(INDIRECT(ADDRESS(3+$AM556,23,,,"var"))&lt;&gt;"Schuttdichte",INDIRECT(ADDRESS(3+$AM556,23,,,"var")),NULL)</f>
        <v>1.24</v>
      </c>
      <c r="BJ556" s="64" cm="1">
        <f t="array" aca="1" ref="BJ556" ca="1">IF(INDIRECT(ADDRESS(3+$AM556,24,,,"var"))&lt;&gt;"Klopfdichte",INDIRECT(ADDRESS(3+$AM556,24,,,"var")),NULL)</f>
        <v>1.61</v>
      </c>
      <c r="BK556" s="81" t="s">
        <v>108</v>
      </c>
      <c r="BM556" s="65"/>
      <c r="BO556"/>
    </row>
    <row r="557" spans="1:67">
      <c r="A557" s="81">
        <v>4</v>
      </c>
      <c r="B557" s="81">
        <v>10</v>
      </c>
      <c r="C557" s="81" t="str">
        <f>var!Z$2</f>
        <v>EOS M 290</v>
      </c>
      <c r="D557" s="81" t="str">
        <f>var!AG$2</f>
        <v>EOS parameter dev.</v>
      </c>
      <c r="E557" s="81">
        <v>370</v>
      </c>
      <c r="F557" s="81">
        <v>1775</v>
      </c>
      <c r="G557" s="81">
        <v>50</v>
      </c>
      <c r="H557" s="81">
        <v>0.14000000000000001</v>
      </c>
      <c r="I557" s="62">
        <v>100</v>
      </c>
      <c r="J557" s="81" t="str">
        <f>var!AD$2</f>
        <v>Density cube</v>
      </c>
      <c r="K557" s="81" t="str">
        <f>var!AE$3</f>
        <v>Supports</v>
      </c>
      <c r="L557" s="81"/>
      <c r="M557" s="81" t="str">
        <f>var!AF$2</f>
        <v>Stripes</v>
      </c>
      <c r="N557" s="81">
        <v>80</v>
      </c>
      <c r="O557" s="81">
        <v>800</v>
      </c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  <c r="AA557" s="81"/>
      <c r="AB557" s="81"/>
      <c r="AC557" s="81"/>
      <c r="AD557" s="81"/>
      <c r="AE557" s="81"/>
      <c r="AF557" s="81"/>
      <c r="AG557" s="81"/>
      <c r="AH557" s="81">
        <f t="shared" si="18"/>
        <v>44.730000000000004</v>
      </c>
      <c r="AI557" s="81">
        <f t="shared" si="19"/>
        <v>29.778672032193157</v>
      </c>
      <c r="AJ557" s="81"/>
      <c r="AK557" s="81"/>
      <c r="AL557" s="28" t="str" cm="1">
        <f t="array" aca="1" ref="AL557" ca="1">IF(INDIRECT(ADDRESS(3+AM557,2,,,"var"))&lt;&gt;"Name of powder",INDIRECT(ADDRESS(3+AM557,2,,,"var")),NULL)</f>
        <v>AlMgty90</v>
      </c>
      <c r="AM557" s="81">
        <v>12</v>
      </c>
      <c r="AN557" s="81">
        <v>0</v>
      </c>
      <c r="AO557" s="61" cm="1">
        <f t="array" aca="1" ref="AO557" ca="1">IF(INDIRECT(ADDRESS(3+$AM557,3,,,"var"))&lt;&gt;"&lt;=&gt;",INDIRECT(ADDRESS(3+$AM557,3,,,"var")),NULL)</f>
        <v>0</v>
      </c>
      <c r="AP557" s="61" cm="1">
        <f t="array" aca="1" ref="AP557" ca="1">IF(INDIRECT(ADDRESS(3+$AM557,4,,,"var"))&lt;&gt;"Si",INDIRECT(ADDRESS(3+$AM557,4,,,"var")),NULL)</f>
        <v>7.0000000000000007E-2</v>
      </c>
      <c r="AQ557" s="61" cm="1">
        <f t="array" aca="1" ref="AQ557" ca="1">IF(INDIRECT(ADDRESS(3+$AM557,5,,,"var"))&lt;&gt;"&lt;=&gt;",INDIRECT(ADDRESS(3+$AM557,5,,,"var")),NULL)</f>
        <v>0</v>
      </c>
      <c r="AR557" s="61" cm="1">
        <f t="array" aca="1" ref="AR557" ca="1">IF(INDIRECT(ADDRESS(3+$AM557,6,,,"var"))&lt;&gt;"Fe",INDIRECT(ADDRESS(3+$AM557,6,,,"var")),NULL)</f>
        <v>7.0000000000000007E-2</v>
      </c>
      <c r="AS557" s="61" t="str" cm="1">
        <f t="array" aca="1" ref="AS557" ca="1">IF(INDIRECT(ADDRESS(3+$AM557,7,,,"var"))&lt;&gt;"&lt;=&gt;",INDIRECT(ADDRESS(3+$AM557,7,,,"var")),NULL)</f>
        <v>&lt;</v>
      </c>
      <c r="AT557" s="61" cm="1">
        <f t="array" aca="1" ref="AT557" ca="1">IF(INDIRECT(ADDRESS(3+$AM557,8,,,"var"))&lt;&gt;"Cu",INDIRECT(ADDRESS(3+$AM557,8,,,"var")),NULL)</f>
        <v>0.01</v>
      </c>
      <c r="AU557" s="61" t="str" cm="1">
        <f t="array" aca="1" ref="AU557" ca="1">IF(INDIRECT(ADDRESS(3+$AM557,9,,,"var"))&lt;&gt;"&lt;=&gt;",INDIRECT(ADDRESS(3+$AM557,9,,,"var")),NULL)</f>
        <v>&lt;</v>
      </c>
      <c r="AV557" s="61" cm="1">
        <f t="array" aca="1" ref="AV557" ca="1">IF(INDIRECT(ADDRESS(3+$AM557,10,,,"var"))&lt;&gt;"Mn",INDIRECT(ADDRESS(3+$AM557,10,,,"var")),NULL)</f>
        <v>0.01</v>
      </c>
      <c r="AW557" s="61" cm="1">
        <f t="array" aca="1" ref="AW557" ca="1">IF(INDIRECT(ADDRESS(3+$AM557,11,,,"var"))&lt;&gt;"&lt;=&gt;",INDIRECT(ADDRESS(3+$AM557,11,,,"var")),NULL)</f>
        <v>0</v>
      </c>
      <c r="AX557" s="61" cm="1">
        <f t="array" aca="1" ref="AX557" ca="1">IF(INDIRECT(ADDRESS(3+$AM557,12,,,"var"))&lt;&gt;"Mg",INDIRECT(ADDRESS(3+$AM557,12,,,"var")),NULL)</f>
        <v>11.9</v>
      </c>
      <c r="AY557" s="61" cm="1">
        <f t="array" aca="1" ref="AY557" ca="1">IF(INDIRECT(ADDRESS(3+$AM557,13,,,"var"))&lt;&gt;"&lt;=&gt;",INDIRECT(ADDRESS(3+$AM557,13,,,"var")),NULL)</f>
        <v>0</v>
      </c>
      <c r="AZ557" s="61" cm="1">
        <f t="array" aca="1" ref="AZ557" ca="1">IF(INDIRECT(ADDRESS(3+$AM557,14,,,"var"))&lt;&gt;"Be",INDIRECT(ADDRESS(3+$AM557,14,,,"var")),NULL)</f>
        <v>1.4E-2</v>
      </c>
      <c r="BA557" s="61" t="str" cm="1">
        <f t="array" aca="1" ref="BA557" ca="1">IF(INDIRECT(ADDRESS(3+$AM557,15,,,"var"))&lt;&gt;"&lt;=&gt;",INDIRECT(ADDRESS(3+$AM557,15,,,"var")),NULL)</f>
        <v>&lt;</v>
      </c>
      <c r="BB557" s="61" cm="1">
        <f t="array" aca="1" ref="BB557" ca="1">IF(INDIRECT(ADDRESS(3+$AM557,16,,,"var"))&lt;&gt;"Zn",INDIRECT(ADDRESS(3+$AM557,16,,,"var")),NULL)</f>
        <v>0.01</v>
      </c>
      <c r="BC557" s="61" cm="1">
        <f t="array" aca="1" ref="BC557" ca="1">IF(INDIRECT(ADDRESS(3+$AM557,17,,,"var"))&lt;&gt;"&lt;=&gt;",INDIRECT(ADDRESS(3+$AM557,17,,,"var")),NULL)</f>
        <v>0</v>
      </c>
      <c r="BD557" s="61" cm="1">
        <f t="array" aca="1" ref="BD557" ca="1">IF(INDIRECT(ADDRESS(3+$AM557,18,,,"var"))&lt;&gt;"Ti",INDIRECT(ADDRESS(3+$AM557,18,,,"var")),NULL)</f>
        <v>0.08</v>
      </c>
      <c r="BE557" s="64" cm="1">
        <f t="array" aca="1" ref="BE557" ca="1">IF(INDIRECT(ADDRESS(3+$AM557,19,,,"var"))&lt;&gt;"D10",INDIRECT(ADDRESS(3+$AM557,19,,,"var")),NULL)</f>
        <v>27.4</v>
      </c>
      <c r="BF557" s="64" cm="1">
        <f t="array" aca="1" ref="BF557" ca="1">IF(INDIRECT(ADDRESS(3+$AM557,20,,,"var"))&lt;&gt;"D50",INDIRECT(ADDRESS(3+$AM557,20,,,"var")),NULL)</f>
        <v>44.5</v>
      </c>
      <c r="BG557" s="64" cm="1">
        <f t="array" aca="1" ref="BG557" ca="1">IF(INDIRECT(ADDRESS(3+$AM557,21,,,"var"))&lt;&gt;"D90",INDIRECT(ADDRESS(3+$AM557,21,,,"var")),NULL)</f>
        <v>72.2</v>
      </c>
      <c r="BH557" s="64" cm="1">
        <f t="array" aca="1" ref="BH557" ca="1">IF(INDIRECT(ADDRESS(3+$AM557,22,,,"var"))&lt;&gt;"Carney Funnel (s/50g)",INDIRECT(ADDRESS(3+$AM557,22,,,"var")),NULL)</f>
        <v>16</v>
      </c>
      <c r="BI557" s="64" cm="1">
        <f t="array" aca="1" ref="BI557" ca="1">IF(INDIRECT(ADDRESS(3+$AM557,23,,,"var"))&lt;&gt;"Schuttdichte",INDIRECT(ADDRESS(3+$AM557,23,,,"var")),NULL)</f>
        <v>1.24</v>
      </c>
      <c r="BJ557" s="64" cm="1">
        <f t="array" aca="1" ref="BJ557" ca="1">IF(INDIRECT(ADDRESS(3+$AM557,24,,,"var"))&lt;&gt;"Klopfdichte",INDIRECT(ADDRESS(3+$AM557,24,,,"var")),NULL)</f>
        <v>1.61</v>
      </c>
      <c r="BK557" s="81" t="s">
        <v>108</v>
      </c>
      <c r="BM557" s="65"/>
      <c r="BO557"/>
    </row>
    <row r="558" spans="1:67">
      <c r="A558" s="81">
        <v>4</v>
      </c>
      <c r="B558" s="81">
        <v>11</v>
      </c>
      <c r="C558" s="81" t="str">
        <f>var!Z$2</f>
        <v>EOS M 290</v>
      </c>
      <c r="D558" s="81" t="str">
        <f>var!AG$2</f>
        <v>EOS parameter dev.</v>
      </c>
      <c r="E558" s="81">
        <v>370</v>
      </c>
      <c r="F558" s="81">
        <v>975</v>
      </c>
      <c r="G558" s="81">
        <v>50</v>
      </c>
      <c r="H558" s="81">
        <v>0.12</v>
      </c>
      <c r="I558" s="62">
        <v>100</v>
      </c>
      <c r="J558" s="81" t="str">
        <f>var!AD$2</f>
        <v>Density cube</v>
      </c>
      <c r="K558" s="81" t="str">
        <f>var!AE$3</f>
        <v>Supports</v>
      </c>
      <c r="L558" s="81"/>
      <c r="M558" s="81" t="str">
        <f>var!AF$2</f>
        <v>Stripes</v>
      </c>
      <c r="N558" s="81">
        <v>150</v>
      </c>
      <c r="O558" s="81">
        <v>800</v>
      </c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  <c r="AA558" s="81"/>
      <c r="AB558" s="81"/>
      <c r="AC558" s="81"/>
      <c r="AD558" s="81"/>
      <c r="AE558" s="81"/>
      <c r="AF558" s="81"/>
      <c r="AG558" s="81"/>
      <c r="AH558" s="81">
        <f t="shared" si="18"/>
        <v>21.06</v>
      </c>
      <c r="AI558" s="23">
        <f t="shared" si="19"/>
        <v>63.247863247863251</v>
      </c>
      <c r="AJ558" s="81"/>
      <c r="AK558" s="81">
        <v>99.637</v>
      </c>
      <c r="AL558" s="81" t="str" cm="1">
        <f t="array" aca="1" ref="AL558" ca="1">IF(INDIRECT(ADDRESS(3+AM558,2,,,"var"))&lt;&gt;"Name of powder",INDIRECT(ADDRESS(3+AM558,2,,,"var")),NULL)</f>
        <v>AlMgty90</v>
      </c>
      <c r="AM558" s="81">
        <v>12</v>
      </c>
      <c r="AN558" s="81">
        <v>0</v>
      </c>
      <c r="AO558" s="61" cm="1">
        <f t="array" aca="1" ref="AO558" ca="1">IF(INDIRECT(ADDRESS(3+$AM558,3,,,"var"))&lt;&gt;"&lt;=&gt;",INDIRECT(ADDRESS(3+$AM558,3,,,"var")),NULL)</f>
        <v>0</v>
      </c>
      <c r="AP558" s="61" cm="1">
        <f t="array" aca="1" ref="AP558" ca="1">IF(INDIRECT(ADDRESS(3+$AM558,4,,,"var"))&lt;&gt;"Si",INDIRECT(ADDRESS(3+$AM558,4,,,"var")),NULL)</f>
        <v>7.0000000000000007E-2</v>
      </c>
      <c r="AQ558" s="61" cm="1">
        <f t="array" aca="1" ref="AQ558" ca="1">IF(INDIRECT(ADDRESS(3+$AM558,5,,,"var"))&lt;&gt;"&lt;=&gt;",INDIRECT(ADDRESS(3+$AM558,5,,,"var")),NULL)</f>
        <v>0</v>
      </c>
      <c r="AR558" s="61" cm="1">
        <f t="array" aca="1" ref="AR558" ca="1">IF(INDIRECT(ADDRESS(3+$AM558,6,,,"var"))&lt;&gt;"Fe",INDIRECT(ADDRESS(3+$AM558,6,,,"var")),NULL)</f>
        <v>7.0000000000000007E-2</v>
      </c>
      <c r="AS558" s="61" t="str" cm="1">
        <f t="array" aca="1" ref="AS558" ca="1">IF(INDIRECT(ADDRESS(3+$AM558,7,,,"var"))&lt;&gt;"&lt;=&gt;",INDIRECT(ADDRESS(3+$AM558,7,,,"var")),NULL)</f>
        <v>&lt;</v>
      </c>
      <c r="AT558" s="61" cm="1">
        <f t="array" aca="1" ref="AT558" ca="1">IF(INDIRECT(ADDRESS(3+$AM558,8,,,"var"))&lt;&gt;"Cu",INDIRECT(ADDRESS(3+$AM558,8,,,"var")),NULL)</f>
        <v>0.01</v>
      </c>
      <c r="AU558" s="61" t="str" cm="1">
        <f t="array" aca="1" ref="AU558" ca="1">IF(INDIRECT(ADDRESS(3+$AM558,9,,,"var"))&lt;&gt;"&lt;=&gt;",INDIRECT(ADDRESS(3+$AM558,9,,,"var")),NULL)</f>
        <v>&lt;</v>
      </c>
      <c r="AV558" s="61" cm="1">
        <f t="array" aca="1" ref="AV558" ca="1">IF(INDIRECT(ADDRESS(3+$AM558,10,,,"var"))&lt;&gt;"Mn",INDIRECT(ADDRESS(3+$AM558,10,,,"var")),NULL)</f>
        <v>0.01</v>
      </c>
      <c r="AW558" s="61" cm="1">
        <f t="array" aca="1" ref="AW558" ca="1">IF(INDIRECT(ADDRESS(3+$AM558,11,,,"var"))&lt;&gt;"&lt;=&gt;",INDIRECT(ADDRESS(3+$AM558,11,,,"var")),NULL)</f>
        <v>0</v>
      </c>
      <c r="AX558" s="61" cm="1">
        <f t="array" aca="1" ref="AX558" ca="1">IF(INDIRECT(ADDRESS(3+$AM558,12,,,"var"))&lt;&gt;"Mg",INDIRECT(ADDRESS(3+$AM558,12,,,"var")),NULL)</f>
        <v>11.9</v>
      </c>
      <c r="AY558" s="61" cm="1">
        <f t="array" aca="1" ref="AY558" ca="1">IF(INDIRECT(ADDRESS(3+$AM558,13,,,"var"))&lt;&gt;"&lt;=&gt;",INDIRECT(ADDRESS(3+$AM558,13,,,"var")),NULL)</f>
        <v>0</v>
      </c>
      <c r="AZ558" s="61" cm="1">
        <f t="array" aca="1" ref="AZ558" ca="1">IF(INDIRECT(ADDRESS(3+$AM558,14,,,"var"))&lt;&gt;"Be",INDIRECT(ADDRESS(3+$AM558,14,,,"var")),NULL)</f>
        <v>1.4E-2</v>
      </c>
      <c r="BA558" s="61" t="str" cm="1">
        <f t="array" aca="1" ref="BA558" ca="1">IF(INDIRECT(ADDRESS(3+$AM558,15,,,"var"))&lt;&gt;"&lt;=&gt;",INDIRECT(ADDRESS(3+$AM558,15,,,"var")),NULL)</f>
        <v>&lt;</v>
      </c>
      <c r="BB558" s="61" cm="1">
        <f t="array" aca="1" ref="BB558" ca="1">IF(INDIRECT(ADDRESS(3+$AM558,16,,,"var"))&lt;&gt;"Zn",INDIRECT(ADDRESS(3+$AM558,16,,,"var")),NULL)</f>
        <v>0.01</v>
      </c>
      <c r="BC558" s="61" cm="1">
        <f t="array" aca="1" ref="BC558" ca="1">IF(INDIRECT(ADDRESS(3+$AM558,17,,,"var"))&lt;&gt;"&lt;=&gt;",INDIRECT(ADDRESS(3+$AM558,17,,,"var")),NULL)</f>
        <v>0</v>
      </c>
      <c r="BD558" s="61" cm="1">
        <f t="array" aca="1" ref="BD558" ca="1">IF(INDIRECT(ADDRESS(3+$AM558,18,,,"var"))&lt;&gt;"Ti",INDIRECT(ADDRESS(3+$AM558,18,,,"var")),NULL)</f>
        <v>0.08</v>
      </c>
      <c r="BE558" s="64" cm="1">
        <f t="array" aca="1" ref="BE558" ca="1">IF(INDIRECT(ADDRESS(3+$AM558,19,,,"var"))&lt;&gt;"D10",INDIRECT(ADDRESS(3+$AM558,19,,,"var")),NULL)</f>
        <v>27.4</v>
      </c>
      <c r="BF558" s="64" cm="1">
        <f t="array" aca="1" ref="BF558" ca="1">IF(INDIRECT(ADDRESS(3+$AM558,20,,,"var"))&lt;&gt;"D50",INDIRECT(ADDRESS(3+$AM558,20,,,"var")),NULL)</f>
        <v>44.5</v>
      </c>
      <c r="BG558" s="64" cm="1">
        <f t="array" aca="1" ref="BG558" ca="1">IF(INDIRECT(ADDRESS(3+$AM558,21,,,"var"))&lt;&gt;"D90",INDIRECT(ADDRESS(3+$AM558,21,,,"var")),NULL)</f>
        <v>72.2</v>
      </c>
      <c r="BH558" s="64" cm="1">
        <f t="array" aca="1" ref="BH558" ca="1">IF(INDIRECT(ADDRESS(3+$AM558,22,,,"var"))&lt;&gt;"Carney Funnel (s/50g)",INDIRECT(ADDRESS(3+$AM558,22,,,"var")),NULL)</f>
        <v>16</v>
      </c>
      <c r="BI558" s="64" cm="1">
        <f t="array" aca="1" ref="BI558" ca="1">IF(INDIRECT(ADDRESS(3+$AM558,23,,,"var"))&lt;&gt;"Schuttdichte",INDIRECT(ADDRESS(3+$AM558,23,,,"var")),NULL)</f>
        <v>1.24</v>
      </c>
      <c r="BJ558" s="64" cm="1">
        <f t="array" aca="1" ref="BJ558" ca="1">IF(INDIRECT(ADDRESS(3+$AM558,24,,,"var"))&lt;&gt;"Klopfdichte",INDIRECT(ADDRESS(3+$AM558,24,,,"var")),NULL)</f>
        <v>1.61</v>
      </c>
      <c r="BK558" s="81" t="s">
        <v>108</v>
      </c>
      <c r="BM558" s="65"/>
      <c r="BO558"/>
    </row>
    <row r="559" spans="1:67">
      <c r="A559" s="81">
        <v>4</v>
      </c>
      <c r="B559" s="81">
        <v>11</v>
      </c>
      <c r="C559" s="81" t="str">
        <f>var!Z$2</f>
        <v>EOS M 290</v>
      </c>
      <c r="D559" s="81" t="str">
        <f>var!AG$2</f>
        <v>EOS parameter dev.</v>
      </c>
      <c r="E559" s="81">
        <v>370</v>
      </c>
      <c r="F559" s="81">
        <v>975</v>
      </c>
      <c r="G559" s="81">
        <v>50</v>
      </c>
      <c r="H559" s="81">
        <v>0.12</v>
      </c>
      <c r="I559" s="62">
        <v>100</v>
      </c>
      <c r="J559" s="81" t="str">
        <f>var!AD$2</f>
        <v>Density cube</v>
      </c>
      <c r="K559" s="81" t="str">
        <f>var!AE$3</f>
        <v>Supports</v>
      </c>
      <c r="L559" s="81"/>
      <c r="M559" s="81" t="str">
        <f>var!AF$2</f>
        <v>Stripes</v>
      </c>
      <c r="N559" s="81">
        <v>150</v>
      </c>
      <c r="O559" s="81">
        <v>800</v>
      </c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  <c r="AA559" s="81"/>
      <c r="AB559" s="81"/>
      <c r="AC559" s="81"/>
      <c r="AD559" s="81"/>
      <c r="AE559" s="81"/>
      <c r="AF559" s="81"/>
      <c r="AG559" s="81"/>
      <c r="AH559" s="81">
        <f t="shared" si="18"/>
        <v>21.06</v>
      </c>
      <c r="AI559" s="81">
        <f t="shared" si="19"/>
        <v>63.247863247863251</v>
      </c>
      <c r="AJ559" s="81"/>
      <c r="AK559" s="81"/>
      <c r="AL559" s="28" t="str" cm="1">
        <f t="array" aca="1" ref="AL559" ca="1">IF(INDIRECT(ADDRESS(3+AM559,2,,,"var"))&lt;&gt;"Name of powder",INDIRECT(ADDRESS(3+AM559,2,,,"var")),NULL)</f>
        <v>AlMgty90</v>
      </c>
      <c r="AM559" s="81">
        <v>12</v>
      </c>
      <c r="AN559" s="81">
        <v>0</v>
      </c>
      <c r="AO559" s="61" cm="1">
        <f t="array" aca="1" ref="AO559" ca="1">IF(INDIRECT(ADDRESS(3+$AM559,3,,,"var"))&lt;&gt;"&lt;=&gt;",INDIRECT(ADDRESS(3+$AM559,3,,,"var")),NULL)</f>
        <v>0</v>
      </c>
      <c r="AP559" s="61" cm="1">
        <f t="array" aca="1" ref="AP559" ca="1">IF(INDIRECT(ADDRESS(3+$AM559,4,,,"var"))&lt;&gt;"Si",INDIRECT(ADDRESS(3+$AM559,4,,,"var")),NULL)</f>
        <v>7.0000000000000007E-2</v>
      </c>
      <c r="AQ559" s="61" cm="1">
        <f t="array" aca="1" ref="AQ559" ca="1">IF(INDIRECT(ADDRESS(3+$AM559,5,,,"var"))&lt;&gt;"&lt;=&gt;",INDIRECT(ADDRESS(3+$AM559,5,,,"var")),NULL)</f>
        <v>0</v>
      </c>
      <c r="AR559" s="61" cm="1">
        <f t="array" aca="1" ref="AR559" ca="1">IF(INDIRECT(ADDRESS(3+$AM559,6,,,"var"))&lt;&gt;"Fe",INDIRECT(ADDRESS(3+$AM559,6,,,"var")),NULL)</f>
        <v>7.0000000000000007E-2</v>
      </c>
      <c r="AS559" s="61" t="str" cm="1">
        <f t="array" aca="1" ref="AS559" ca="1">IF(INDIRECT(ADDRESS(3+$AM559,7,,,"var"))&lt;&gt;"&lt;=&gt;",INDIRECT(ADDRESS(3+$AM559,7,,,"var")),NULL)</f>
        <v>&lt;</v>
      </c>
      <c r="AT559" s="61" cm="1">
        <f t="array" aca="1" ref="AT559" ca="1">IF(INDIRECT(ADDRESS(3+$AM559,8,,,"var"))&lt;&gt;"Cu",INDIRECT(ADDRESS(3+$AM559,8,,,"var")),NULL)</f>
        <v>0.01</v>
      </c>
      <c r="AU559" s="61" t="str" cm="1">
        <f t="array" aca="1" ref="AU559" ca="1">IF(INDIRECT(ADDRESS(3+$AM559,9,,,"var"))&lt;&gt;"&lt;=&gt;",INDIRECT(ADDRESS(3+$AM559,9,,,"var")),NULL)</f>
        <v>&lt;</v>
      </c>
      <c r="AV559" s="61" cm="1">
        <f t="array" aca="1" ref="AV559" ca="1">IF(INDIRECT(ADDRESS(3+$AM559,10,,,"var"))&lt;&gt;"Mn",INDIRECT(ADDRESS(3+$AM559,10,,,"var")),NULL)</f>
        <v>0.01</v>
      </c>
      <c r="AW559" s="61" cm="1">
        <f t="array" aca="1" ref="AW559" ca="1">IF(INDIRECT(ADDRESS(3+$AM559,11,,,"var"))&lt;&gt;"&lt;=&gt;",INDIRECT(ADDRESS(3+$AM559,11,,,"var")),NULL)</f>
        <v>0</v>
      </c>
      <c r="AX559" s="61" cm="1">
        <f t="array" aca="1" ref="AX559" ca="1">IF(INDIRECT(ADDRESS(3+$AM559,12,,,"var"))&lt;&gt;"Mg",INDIRECT(ADDRESS(3+$AM559,12,,,"var")),NULL)</f>
        <v>11.9</v>
      </c>
      <c r="AY559" s="61" cm="1">
        <f t="array" aca="1" ref="AY559" ca="1">IF(INDIRECT(ADDRESS(3+$AM559,13,,,"var"))&lt;&gt;"&lt;=&gt;",INDIRECT(ADDRESS(3+$AM559,13,,,"var")),NULL)</f>
        <v>0</v>
      </c>
      <c r="AZ559" s="61" cm="1">
        <f t="array" aca="1" ref="AZ559" ca="1">IF(INDIRECT(ADDRESS(3+$AM559,14,,,"var"))&lt;&gt;"Be",INDIRECT(ADDRESS(3+$AM559,14,,,"var")),NULL)</f>
        <v>1.4E-2</v>
      </c>
      <c r="BA559" s="61" t="str" cm="1">
        <f t="array" aca="1" ref="BA559" ca="1">IF(INDIRECT(ADDRESS(3+$AM559,15,,,"var"))&lt;&gt;"&lt;=&gt;",INDIRECT(ADDRESS(3+$AM559,15,,,"var")),NULL)</f>
        <v>&lt;</v>
      </c>
      <c r="BB559" s="61" cm="1">
        <f t="array" aca="1" ref="BB559" ca="1">IF(INDIRECT(ADDRESS(3+$AM559,16,,,"var"))&lt;&gt;"Zn",INDIRECT(ADDRESS(3+$AM559,16,,,"var")),NULL)</f>
        <v>0.01</v>
      </c>
      <c r="BC559" s="61" cm="1">
        <f t="array" aca="1" ref="BC559" ca="1">IF(INDIRECT(ADDRESS(3+$AM559,17,,,"var"))&lt;&gt;"&lt;=&gt;",INDIRECT(ADDRESS(3+$AM559,17,,,"var")),NULL)</f>
        <v>0</v>
      </c>
      <c r="BD559" s="61" cm="1">
        <f t="array" aca="1" ref="BD559" ca="1">IF(INDIRECT(ADDRESS(3+$AM559,18,,,"var"))&lt;&gt;"Ti",INDIRECT(ADDRESS(3+$AM559,18,,,"var")),NULL)</f>
        <v>0.08</v>
      </c>
      <c r="BE559" s="64" cm="1">
        <f t="array" aca="1" ref="BE559" ca="1">IF(INDIRECT(ADDRESS(3+$AM559,19,,,"var"))&lt;&gt;"D10",INDIRECT(ADDRESS(3+$AM559,19,,,"var")),NULL)</f>
        <v>27.4</v>
      </c>
      <c r="BF559" s="64" cm="1">
        <f t="array" aca="1" ref="BF559" ca="1">IF(INDIRECT(ADDRESS(3+$AM559,20,,,"var"))&lt;&gt;"D50",INDIRECT(ADDRESS(3+$AM559,20,,,"var")),NULL)</f>
        <v>44.5</v>
      </c>
      <c r="BG559" s="64" cm="1">
        <f t="array" aca="1" ref="BG559" ca="1">IF(INDIRECT(ADDRESS(3+$AM559,21,,,"var"))&lt;&gt;"D90",INDIRECT(ADDRESS(3+$AM559,21,,,"var")),NULL)</f>
        <v>72.2</v>
      </c>
      <c r="BH559" s="64" cm="1">
        <f t="array" aca="1" ref="BH559" ca="1">IF(INDIRECT(ADDRESS(3+$AM559,22,,,"var"))&lt;&gt;"Carney Funnel (s/50g)",INDIRECT(ADDRESS(3+$AM559,22,,,"var")),NULL)</f>
        <v>16</v>
      </c>
      <c r="BI559" s="64" cm="1">
        <f t="array" aca="1" ref="BI559" ca="1">IF(INDIRECT(ADDRESS(3+$AM559,23,,,"var"))&lt;&gt;"Schuttdichte",INDIRECT(ADDRESS(3+$AM559,23,,,"var")),NULL)</f>
        <v>1.24</v>
      </c>
      <c r="BJ559" s="64" cm="1">
        <f t="array" aca="1" ref="BJ559" ca="1">IF(INDIRECT(ADDRESS(3+$AM559,24,,,"var"))&lt;&gt;"Klopfdichte",INDIRECT(ADDRESS(3+$AM559,24,,,"var")),NULL)</f>
        <v>1.61</v>
      </c>
      <c r="BK559" s="81" t="s">
        <v>108</v>
      </c>
      <c r="BM559" s="65"/>
      <c r="BO559"/>
    </row>
    <row r="560" spans="1:67">
      <c r="A560" s="81">
        <v>4</v>
      </c>
      <c r="B560" s="81">
        <v>12</v>
      </c>
      <c r="C560" s="81" t="str">
        <f>var!Z$2</f>
        <v>EOS M 290</v>
      </c>
      <c r="D560" s="81" t="str">
        <f>var!AG$2</f>
        <v>EOS parameter dev.</v>
      </c>
      <c r="E560" s="81">
        <v>370</v>
      </c>
      <c r="F560" s="81">
        <v>1250</v>
      </c>
      <c r="G560" s="81">
        <v>50</v>
      </c>
      <c r="H560" s="81">
        <v>0.12</v>
      </c>
      <c r="I560" s="62">
        <v>100</v>
      </c>
      <c r="J560" s="81" t="str">
        <f>var!AD$2</f>
        <v>Density cube</v>
      </c>
      <c r="K560" s="28" t="str">
        <f>var!AE$3</f>
        <v>Supports</v>
      </c>
      <c r="L560" s="81"/>
      <c r="M560" s="28" t="str">
        <f>var!AF$2</f>
        <v>Stripes</v>
      </c>
      <c r="N560" s="81">
        <v>220</v>
      </c>
      <c r="O560" s="81">
        <v>800</v>
      </c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  <c r="AA560" s="81"/>
      <c r="AB560" s="81"/>
      <c r="AC560" s="81"/>
      <c r="AD560" s="81"/>
      <c r="AE560" s="81"/>
      <c r="AF560" s="81"/>
      <c r="AG560" s="81"/>
      <c r="AH560" s="23">
        <f t="shared" si="18"/>
        <v>27</v>
      </c>
      <c r="AI560" s="23">
        <f t="shared" si="19"/>
        <v>49.333333333333336</v>
      </c>
      <c r="AJ560" s="81"/>
      <c r="AK560" s="81">
        <v>99.760999999999996</v>
      </c>
      <c r="AL560" s="28" t="str" cm="1">
        <f t="array" aca="1" ref="AL560" ca="1">IF(INDIRECT(ADDRESS(3+AM560,2,,,"var"))&lt;&gt;"Name of powder",INDIRECT(ADDRESS(3+AM560,2,,,"var")),NULL)</f>
        <v>AlMgty90</v>
      </c>
      <c r="AM560" s="81">
        <v>12</v>
      </c>
      <c r="AN560" s="81">
        <v>0</v>
      </c>
      <c r="AO560" s="61" cm="1">
        <f t="array" aca="1" ref="AO560" ca="1">IF(INDIRECT(ADDRESS(3+$AM560,3,,,"var"))&lt;&gt;"&lt;=&gt;",INDIRECT(ADDRESS(3+$AM560,3,,,"var")),NULL)</f>
        <v>0</v>
      </c>
      <c r="AP560" s="61" cm="1">
        <f t="array" aca="1" ref="AP560" ca="1">IF(INDIRECT(ADDRESS(3+$AM560,4,,,"var"))&lt;&gt;"Si",INDIRECT(ADDRESS(3+$AM560,4,,,"var")),NULL)</f>
        <v>7.0000000000000007E-2</v>
      </c>
      <c r="AQ560" s="61" cm="1">
        <f t="array" aca="1" ref="AQ560" ca="1">IF(INDIRECT(ADDRESS(3+$AM560,5,,,"var"))&lt;&gt;"&lt;=&gt;",INDIRECT(ADDRESS(3+$AM560,5,,,"var")),NULL)</f>
        <v>0</v>
      </c>
      <c r="AR560" s="61" cm="1">
        <f t="array" aca="1" ref="AR560" ca="1">IF(INDIRECT(ADDRESS(3+$AM560,6,,,"var"))&lt;&gt;"Fe",INDIRECT(ADDRESS(3+$AM560,6,,,"var")),NULL)</f>
        <v>7.0000000000000007E-2</v>
      </c>
      <c r="AS560" s="61" t="str" cm="1">
        <f t="array" aca="1" ref="AS560" ca="1">IF(INDIRECT(ADDRESS(3+$AM560,7,,,"var"))&lt;&gt;"&lt;=&gt;",INDIRECT(ADDRESS(3+$AM560,7,,,"var")),NULL)</f>
        <v>&lt;</v>
      </c>
      <c r="AT560" s="61" cm="1">
        <f t="array" aca="1" ref="AT560" ca="1">IF(INDIRECT(ADDRESS(3+$AM560,8,,,"var"))&lt;&gt;"Cu",INDIRECT(ADDRESS(3+$AM560,8,,,"var")),NULL)</f>
        <v>0.01</v>
      </c>
      <c r="AU560" s="61" t="str" cm="1">
        <f t="array" aca="1" ref="AU560" ca="1">IF(INDIRECT(ADDRESS(3+$AM560,9,,,"var"))&lt;&gt;"&lt;=&gt;",INDIRECT(ADDRESS(3+$AM560,9,,,"var")),NULL)</f>
        <v>&lt;</v>
      </c>
      <c r="AV560" s="61" cm="1">
        <f t="array" aca="1" ref="AV560" ca="1">IF(INDIRECT(ADDRESS(3+$AM560,10,,,"var"))&lt;&gt;"Mn",INDIRECT(ADDRESS(3+$AM560,10,,,"var")),NULL)</f>
        <v>0.01</v>
      </c>
      <c r="AW560" s="61" cm="1">
        <f t="array" aca="1" ref="AW560" ca="1">IF(INDIRECT(ADDRESS(3+$AM560,11,,,"var"))&lt;&gt;"&lt;=&gt;",INDIRECT(ADDRESS(3+$AM560,11,,,"var")),NULL)</f>
        <v>0</v>
      </c>
      <c r="AX560" s="61" cm="1">
        <f t="array" aca="1" ref="AX560" ca="1">IF(INDIRECT(ADDRESS(3+$AM560,12,,,"var"))&lt;&gt;"Mg",INDIRECT(ADDRESS(3+$AM560,12,,,"var")),NULL)</f>
        <v>11.9</v>
      </c>
      <c r="AY560" s="61" cm="1">
        <f t="array" aca="1" ref="AY560" ca="1">IF(INDIRECT(ADDRESS(3+$AM560,13,,,"var"))&lt;&gt;"&lt;=&gt;",INDIRECT(ADDRESS(3+$AM560,13,,,"var")),NULL)</f>
        <v>0</v>
      </c>
      <c r="AZ560" s="61" cm="1">
        <f t="array" aca="1" ref="AZ560" ca="1">IF(INDIRECT(ADDRESS(3+$AM560,14,,,"var"))&lt;&gt;"Be",INDIRECT(ADDRESS(3+$AM560,14,,,"var")),NULL)</f>
        <v>1.4E-2</v>
      </c>
      <c r="BA560" s="61" t="str" cm="1">
        <f t="array" aca="1" ref="BA560" ca="1">IF(INDIRECT(ADDRESS(3+$AM560,15,,,"var"))&lt;&gt;"&lt;=&gt;",INDIRECT(ADDRESS(3+$AM560,15,,,"var")),NULL)</f>
        <v>&lt;</v>
      </c>
      <c r="BB560" s="61" cm="1">
        <f t="array" aca="1" ref="BB560" ca="1">IF(INDIRECT(ADDRESS(3+$AM560,16,,,"var"))&lt;&gt;"Zn",INDIRECT(ADDRESS(3+$AM560,16,,,"var")),NULL)</f>
        <v>0.01</v>
      </c>
      <c r="BC560" s="61" cm="1">
        <f t="array" aca="1" ref="BC560" ca="1">IF(INDIRECT(ADDRESS(3+$AM560,17,,,"var"))&lt;&gt;"&lt;=&gt;",INDIRECT(ADDRESS(3+$AM560,17,,,"var")),NULL)</f>
        <v>0</v>
      </c>
      <c r="BD560" s="61" cm="1">
        <f t="array" aca="1" ref="BD560" ca="1">IF(INDIRECT(ADDRESS(3+$AM560,18,,,"var"))&lt;&gt;"Ti",INDIRECT(ADDRESS(3+$AM560,18,,,"var")),NULL)</f>
        <v>0.08</v>
      </c>
      <c r="BE560" s="64" cm="1">
        <f t="array" aca="1" ref="BE560" ca="1">IF(INDIRECT(ADDRESS(3+$AM560,19,,,"var"))&lt;&gt;"D10",INDIRECT(ADDRESS(3+$AM560,19,,,"var")),NULL)</f>
        <v>27.4</v>
      </c>
      <c r="BF560" s="64" cm="1">
        <f t="array" aca="1" ref="BF560" ca="1">IF(INDIRECT(ADDRESS(3+$AM560,20,,,"var"))&lt;&gt;"D50",INDIRECT(ADDRESS(3+$AM560,20,,,"var")),NULL)</f>
        <v>44.5</v>
      </c>
      <c r="BG560" s="64" cm="1">
        <f t="array" aca="1" ref="BG560" ca="1">IF(INDIRECT(ADDRESS(3+$AM560,21,,,"var"))&lt;&gt;"D90",INDIRECT(ADDRESS(3+$AM560,21,,,"var")),NULL)</f>
        <v>72.2</v>
      </c>
      <c r="BH560" s="64" cm="1">
        <f t="array" aca="1" ref="BH560" ca="1">IF(INDIRECT(ADDRESS(3+$AM560,22,,,"var"))&lt;&gt;"Carney Funnel (s/50g)",INDIRECT(ADDRESS(3+$AM560,22,,,"var")),NULL)</f>
        <v>16</v>
      </c>
      <c r="BI560" s="64" cm="1">
        <f t="array" aca="1" ref="BI560" ca="1">IF(INDIRECT(ADDRESS(3+$AM560,23,,,"var"))&lt;&gt;"Schuttdichte",INDIRECT(ADDRESS(3+$AM560,23,,,"var")),NULL)</f>
        <v>1.24</v>
      </c>
      <c r="BJ560" s="64" cm="1">
        <f t="array" aca="1" ref="BJ560" ca="1">IF(INDIRECT(ADDRESS(3+$AM560,24,,,"var"))&lt;&gt;"Klopfdichte",INDIRECT(ADDRESS(3+$AM560,24,,,"var")),NULL)</f>
        <v>1.61</v>
      </c>
      <c r="BK560" s="81" t="s">
        <v>108</v>
      </c>
      <c r="BM560" s="81"/>
      <c r="BO560"/>
    </row>
    <row r="561" spans="1:67">
      <c r="A561" s="81">
        <v>4</v>
      </c>
      <c r="B561" s="81">
        <v>12</v>
      </c>
      <c r="C561" s="81" t="str">
        <f>var!Z$2</f>
        <v>EOS M 290</v>
      </c>
      <c r="D561" s="81" t="str">
        <f>var!AG$2</f>
        <v>EOS parameter dev.</v>
      </c>
      <c r="E561" s="81">
        <v>370</v>
      </c>
      <c r="F561" s="81">
        <v>1250</v>
      </c>
      <c r="G561" s="81">
        <v>50</v>
      </c>
      <c r="H561" s="81">
        <v>0.12</v>
      </c>
      <c r="I561" s="62">
        <v>100</v>
      </c>
      <c r="J561" s="81" t="str">
        <f>var!AD$2</f>
        <v>Density cube</v>
      </c>
      <c r="K561" s="28" t="str">
        <f>var!AE$3</f>
        <v>Supports</v>
      </c>
      <c r="L561" s="81"/>
      <c r="M561" s="28" t="str">
        <f>var!AF$2</f>
        <v>Stripes</v>
      </c>
      <c r="N561" s="81">
        <v>220</v>
      </c>
      <c r="O561" s="81">
        <v>800</v>
      </c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  <c r="AA561" s="81"/>
      <c r="AB561" s="81"/>
      <c r="AC561" s="81"/>
      <c r="AD561" s="81"/>
      <c r="AE561" s="81"/>
      <c r="AF561" s="81"/>
      <c r="AG561" s="81"/>
      <c r="AH561" s="23">
        <f t="shared" si="18"/>
        <v>27</v>
      </c>
      <c r="AI561" s="23">
        <f t="shared" si="19"/>
        <v>49.333333333333336</v>
      </c>
      <c r="AJ561" s="81"/>
      <c r="AK561" s="81"/>
      <c r="AL561" s="28" t="str" cm="1">
        <f t="array" aca="1" ref="AL561" ca="1">IF(INDIRECT(ADDRESS(3+AM561,2,,,"var"))&lt;&gt;"Name of powder",INDIRECT(ADDRESS(3+AM561,2,,,"var")),NULL)</f>
        <v>AlMgty90</v>
      </c>
      <c r="AM561" s="81">
        <v>12</v>
      </c>
      <c r="AN561" s="81">
        <v>0</v>
      </c>
      <c r="AO561" s="61" cm="1">
        <f t="array" aca="1" ref="AO561" ca="1">IF(INDIRECT(ADDRESS(3+$AM561,3,,,"var"))&lt;&gt;"&lt;=&gt;",INDIRECT(ADDRESS(3+$AM561,3,,,"var")),NULL)</f>
        <v>0</v>
      </c>
      <c r="AP561" s="61" cm="1">
        <f t="array" aca="1" ref="AP561" ca="1">IF(INDIRECT(ADDRESS(3+$AM561,4,,,"var"))&lt;&gt;"Si",INDIRECT(ADDRESS(3+$AM561,4,,,"var")),NULL)</f>
        <v>7.0000000000000007E-2</v>
      </c>
      <c r="AQ561" s="61" cm="1">
        <f t="array" aca="1" ref="AQ561" ca="1">IF(INDIRECT(ADDRESS(3+$AM561,5,,,"var"))&lt;&gt;"&lt;=&gt;",INDIRECT(ADDRESS(3+$AM561,5,,,"var")),NULL)</f>
        <v>0</v>
      </c>
      <c r="AR561" s="61" cm="1">
        <f t="array" aca="1" ref="AR561" ca="1">IF(INDIRECT(ADDRESS(3+$AM561,6,,,"var"))&lt;&gt;"Fe",INDIRECT(ADDRESS(3+$AM561,6,,,"var")),NULL)</f>
        <v>7.0000000000000007E-2</v>
      </c>
      <c r="AS561" s="61" t="str" cm="1">
        <f t="array" aca="1" ref="AS561" ca="1">IF(INDIRECT(ADDRESS(3+$AM561,7,,,"var"))&lt;&gt;"&lt;=&gt;",INDIRECT(ADDRESS(3+$AM561,7,,,"var")),NULL)</f>
        <v>&lt;</v>
      </c>
      <c r="AT561" s="61" cm="1">
        <f t="array" aca="1" ref="AT561" ca="1">IF(INDIRECT(ADDRESS(3+$AM561,8,,,"var"))&lt;&gt;"Cu",INDIRECT(ADDRESS(3+$AM561,8,,,"var")),NULL)</f>
        <v>0.01</v>
      </c>
      <c r="AU561" s="61" t="str" cm="1">
        <f t="array" aca="1" ref="AU561" ca="1">IF(INDIRECT(ADDRESS(3+$AM561,9,,,"var"))&lt;&gt;"&lt;=&gt;",INDIRECT(ADDRESS(3+$AM561,9,,,"var")),NULL)</f>
        <v>&lt;</v>
      </c>
      <c r="AV561" s="61" cm="1">
        <f t="array" aca="1" ref="AV561" ca="1">IF(INDIRECT(ADDRESS(3+$AM561,10,,,"var"))&lt;&gt;"Mn",INDIRECT(ADDRESS(3+$AM561,10,,,"var")),NULL)</f>
        <v>0.01</v>
      </c>
      <c r="AW561" s="61" cm="1">
        <f t="array" aca="1" ref="AW561" ca="1">IF(INDIRECT(ADDRESS(3+$AM561,11,,,"var"))&lt;&gt;"&lt;=&gt;",INDIRECT(ADDRESS(3+$AM561,11,,,"var")),NULL)</f>
        <v>0</v>
      </c>
      <c r="AX561" s="61" cm="1">
        <f t="array" aca="1" ref="AX561" ca="1">IF(INDIRECT(ADDRESS(3+$AM561,12,,,"var"))&lt;&gt;"Mg",INDIRECT(ADDRESS(3+$AM561,12,,,"var")),NULL)</f>
        <v>11.9</v>
      </c>
      <c r="AY561" s="61" cm="1">
        <f t="array" aca="1" ref="AY561" ca="1">IF(INDIRECT(ADDRESS(3+$AM561,13,,,"var"))&lt;&gt;"&lt;=&gt;",INDIRECT(ADDRESS(3+$AM561,13,,,"var")),NULL)</f>
        <v>0</v>
      </c>
      <c r="AZ561" s="61" cm="1">
        <f t="array" aca="1" ref="AZ561" ca="1">IF(INDIRECT(ADDRESS(3+$AM561,14,,,"var"))&lt;&gt;"Be",INDIRECT(ADDRESS(3+$AM561,14,,,"var")),NULL)</f>
        <v>1.4E-2</v>
      </c>
      <c r="BA561" s="61" t="str" cm="1">
        <f t="array" aca="1" ref="BA561" ca="1">IF(INDIRECT(ADDRESS(3+$AM561,15,,,"var"))&lt;&gt;"&lt;=&gt;",INDIRECT(ADDRESS(3+$AM561,15,,,"var")),NULL)</f>
        <v>&lt;</v>
      </c>
      <c r="BB561" s="61" cm="1">
        <f t="array" aca="1" ref="BB561" ca="1">IF(INDIRECT(ADDRESS(3+$AM561,16,,,"var"))&lt;&gt;"Zn",INDIRECT(ADDRESS(3+$AM561,16,,,"var")),NULL)</f>
        <v>0.01</v>
      </c>
      <c r="BC561" s="61" cm="1">
        <f t="array" aca="1" ref="BC561" ca="1">IF(INDIRECT(ADDRESS(3+$AM561,17,,,"var"))&lt;&gt;"&lt;=&gt;",INDIRECT(ADDRESS(3+$AM561,17,,,"var")),NULL)</f>
        <v>0</v>
      </c>
      <c r="BD561" s="61" cm="1">
        <f t="array" aca="1" ref="BD561" ca="1">IF(INDIRECT(ADDRESS(3+$AM561,18,,,"var"))&lt;&gt;"Ti",INDIRECT(ADDRESS(3+$AM561,18,,,"var")),NULL)</f>
        <v>0.08</v>
      </c>
      <c r="BE561" s="64" cm="1">
        <f t="array" aca="1" ref="BE561" ca="1">IF(INDIRECT(ADDRESS(3+$AM561,19,,,"var"))&lt;&gt;"D10",INDIRECT(ADDRESS(3+$AM561,19,,,"var")),NULL)</f>
        <v>27.4</v>
      </c>
      <c r="BF561" s="64" cm="1">
        <f t="array" aca="1" ref="BF561" ca="1">IF(INDIRECT(ADDRESS(3+$AM561,20,,,"var"))&lt;&gt;"D50",INDIRECT(ADDRESS(3+$AM561,20,,,"var")),NULL)</f>
        <v>44.5</v>
      </c>
      <c r="BG561" s="64" cm="1">
        <f t="array" aca="1" ref="BG561" ca="1">IF(INDIRECT(ADDRESS(3+$AM561,21,,,"var"))&lt;&gt;"D90",INDIRECT(ADDRESS(3+$AM561,21,,,"var")),NULL)</f>
        <v>72.2</v>
      </c>
      <c r="BH561" s="64" cm="1">
        <f t="array" aca="1" ref="BH561" ca="1">IF(INDIRECT(ADDRESS(3+$AM561,22,,,"var"))&lt;&gt;"Carney Funnel (s/50g)",INDIRECT(ADDRESS(3+$AM561,22,,,"var")),NULL)</f>
        <v>16</v>
      </c>
      <c r="BI561" s="64" cm="1">
        <f t="array" aca="1" ref="BI561" ca="1">IF(INDIRECT(ADDRESS(3+$AM561,23,,,"var"))&lt;&gt;"Schuttdichte",INDIRECT(ADDRESS(3+$AM561,23,,,"var")),NULL)</f>
        <v>1.24</v>
      </c>
      <c r="BJ561" s="64" cm="1">
        <f t="array" aca="1" ref="BJ561" ca="1">IF(INDIRECT(ADDRESS(3+$AM561,24,,,"var"))&lt;&gt;"Klopfdichte",INDIRECT(ADDRESS(3+$AM561,24,,,"var")),NULL)</f>
        <v>1.61</v>
      </c>
      <c r="BK561" s="81" t="s">
        <v>108</v>
      </c>
      <c r="BM561" s="81"/>
      <c r="BO561"/>
    </row>
    <row r="562" spans="1:67">
      <c r="A562" s="81">
        <v>4</v>
      </c>
      <c r="B562" s="81">
        <v>13</v>
      </c>
      <c r="C562" s="81" t="str">
        <f>var!Z$2</f>
        <v>EOS M 290</v>
      </c>
      <c r="D562" s="81" t="str">
        <f>var!AG$2</f>
        <v>EOS parameter dev.</v>
      </c>
      <c r="E562" s="81">
        <v>370</v>
      </c>
      <c r="F562" s="81">
        <v>1525</v>
      </c>
      <c r="G562" s="81">
        <v>50</v>
      </c>
      <c r="H562" s="81">
        <v>0.12</v>
      </c>
      <c r="I562" s="62">
        <v>100</v>
      </c>
      <c r="J562" s="81" t="str">
        <f>var!AD$2</f>
        <v>Density cube</v>
      </c>
      <c r="K562" s="81" t="str">
        <f>var!AE$3</f>
        <v>Supports</v>
      </c>
      <c r="L562" s="81"/>
      <c r="M562" s="81" t="str">
        <f>var!AF$2</f>
        <v>Stripes</v>
      </c>
      <c r="N562" s="81">
        <v>80</v>
      </c>
      <c r="O562" s="81">
        <v>900</v>
      </c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  <c r="AE562" s="81"/>
      <c r="AF562" s="81"/>
      <c r="AG562" s="81"/>
      <c r="AH562" s="81">
        <f t="shared" si="18"/>
        <v>32.940000000000005</v>
      </c>
      <c r="AI562" s="81">
        <f t="shared" si="19"/>
        <v>40.437158469945352</v>
      </c>
      <c r="AJ562" s="81"/>
      <c r="AK562" s="81">
        <v>99.620999999999995</v>
      </c>
      <c r="AL562" s="28" t="str" cm="1">
        <f t="array" aca="1" ref="AL562" ca="1">IF(INDIRECT(ADDRESS(3+AM562,2,,,"var"))&lt;&gt;"Name of powder",INDIRECT(ADDRESS(3+AM562,2,,,"var")),NULL)</f>
        <v>AlMgty90</v>
      </c>
      <c r="AM562" s="81">
        <v>12</v>
      </c>
      <c r="AN562" s="81">
        <v>0</v>
      </c>
      <c r="AO562" s="61" cm="1">
        <f t="array" aca="1" ref="AO562" ca="1">IF(INDIRECT(ADDRESS(3+$AM562,3,,,"var"))&lt;&gt;"&lt;=&gt;",INDIRECT(ADDRESS(3+$AM562,3,,,"var")),NULL)</f>
        <v>0</v>
      </c>
      <c r="AP562" s="61" cm="1">
        <f t="array" aca="1" ref="AP562" ca="1">IF(INDIRECT(ADDRESS(3+$AM562,4,,,"var"))&lt;&gt;"Si",INDIRECT(ADDRESS(3+$AM562,4,,,"var")),NULL)</f>
        <v>7.0000000000000007E-2</v>
      </c>
      <c r="AQ562" s="61" cm="1">
        <f t="array" aca="1" ref="AQ562" ca="1">IF(INDIRECT(ADDRESS(3+$AM562,5,,,"var"))&lt;&gt;"&lt;=&gt;",INDIRECT(ADDRESS(3+$AM562,5,,,"var")),NULL)</f>
        <v>0</v>
      </c>
      <c r="AR562" s="61" cm="1">
        <f t="array" aca="1" ref="AR562" ca="1">IF(INDIRECT(ADDRESS(3+$AM562,6,,,"var"))&lt;&gt;"Fe",INDIRECT(ADDRESS(3+$AM562,6,,,"var")),NULL)</f>
        <v>7.0000000000000007E-2</v>
      </c>
      <c r="AS562" s="61" t="str" cm="1">
        <f t="array" aca="1" ref="AS562" ca="1">IF(INDIRECT(ADDRESS(3+$AM562,7,,,"var"))&lt;&gt;"&lt;=&gt;",INDIRECT(ADDRESS(3+$AM562,7,,,"var")),NULL)</f>
        <v>&lt;</v>
      </c>
      <c r="AT562" s="61" cm="1">
        <f t="array" aca="1" ref="AT562" ca="1">IF(INDIRECT(ADDRESS(3+$AM562,8,,,"var"))&lt;&gt;"Cu",INDIRECT(ADDRESS(3+$AM562,8,,,"var")),NULL)</f>
        <v>0.01</v>
      </c>
      <c r="AU562" s="61" t="str" cm="1">
        <f t="array" aca="1" ref="AU562" ca="1">IF(INDIRECT(ADDRESS(3+$AM562,9,,,"var"))&lt;&gt;"&lt;=&gt;",INDIRECT(ADDRESS(3+$AM562,9,,,"var")),NULL)</f>
        <v>&lt;</v>
      </c>
      <c r="AV562" s="61" cm="1">
        <f t="array" aca="1" ref="AV562" ca="1">IF(INDIRECT(ADDRESS(3+$AM562,10,,,"var"))&lt;&gt;"Mn",INDIRECT(ADDRESS(3+$AM562,10,,,"var")),NULL)</f>
        <v>0.01</v>
      </c>
      <c r="AW562" s="61" cm="1">
        <f t="array" aca="1" ref="AW562" ca="1">IF(INDIRECT(ADDRESS(3+$AM562,11,,,"var"))&lt;&gt;"&lt;=&gt;",INDIRECT(ADDRESS(3+$AM562,11,,,"var")),NULL)</f>
        <v>0</v>
      </c>
      <c r="AX562" s="61" cm="1">
        <f t="array" aca="1" ref="AX562" ca="1">IF(INDIRECT(ADDRESS(3+$AM562,12,,,"var"))&lt;&gt;"Mg",INDIRECT(ADDRESS(3+$AM562,12,,,"var")),NULL)</f>
        <v>11.9</v>
      </c>
      <c r="AY562" s="61" cm="1">
        <f t="array" aca="1" ref="AY562" ca="1">IF(INDIRECT(ADDRESS(3+$AM562,13,,,"var"))&lt;&gt;"&lt;=&gt;",INDIRECT(ADDRESS(3+$AM562,13,,,"var")),NULL)</f>
        <v>0</v>
      </c>
      <c r="AZ562" s="61" cm="1">
        <f t="array" aca="1" ref="AZ562" ca="1">IF(INDIRECT(ADDRESS(3+$AM562,14,,,"var"))&lt;&gt;"Be",INDIRECT(ADDRESS(3+$AM562,14,,,"var")),NULL)</f>
        <v>1.4E-2</v>
      </c>
      <c r="BA562" s="61" t="str" cm="1">
        <f t="array" aca="1" ref="BA562" ca="1">IF(INDIRECT(ADDRESS(3+$AM562,15,,,"var"))&lt;&gt;"&lt;=&gt;",INDIRECT(ADDRESS(3+$AM562,15,,,"var")),NULL)</f>
        <v>&lt;</v>
      </c>
      <c r="BB562" s="61" cm="1">
        <f t="array" aca="1" ref="BB562" ca="1">IF(INDIRECT(ADDRESS(3+$AM562,16,,,"var"))&lt;&gt;"Zn",INDIRECT(ADDRESS(3+$AM562,16,,,"var")),NULL)</f>
        <v>0.01</v>
      </c>
      <c r="BC562" s="61" cm="1">
        <f t="array" aca="1" ref="BC562" ca="1">IF(INDIRECT(ADDRESS(3+$AM562,17,,,"var"))&lt;&gt;"&lt;=&gt;",INDIRECT(ADDRESS(3+$AM562,17,,,"var")),NULL)</f>
        <v>0</v>
      </c>
      <c r="BD562" s="61" cm="1">
        <f t="array" aca="1" ref="BD562" ca="1">IF(INDIRECT(ADDRESS(3+$AM562,18,,,"var"))&lt;&gt;"Ti",INDIRECT(ADDRESS(3+$AM562,18,,,"var")),NULL)</f>
        <v>0.08</v>
      </c>
      <c r="BE562" s="64" cm="1">
        <f t="array" aca="1" ref="BE562" ca="1">IF(INDIRECT(ADDRESS(3+$AM562,19,,,"var"))&lt;&gt;"D10",INDIRECT(ADDRESS(3+$AM562,19,,,"var")),NULL)</f>
        <v>27.4</v>
      </c>
      <c r="BF562" s="64" cm="1">
        <f t="array" aca="1" ref="BF562" ca="1">IF(INDIRECT(ADDRESS(3+$AM562,20,,,"var"))&lt;&gt;"D50",INDIRECT(ADDRESS(3+$AM562,20,,,"var")),NULL)</f>
        <v>44.5</v>
      </c>
      <c r="BG562" s="64" cm="1">
        <f t="array" aca="1" ref="BG562" ca="1">IF(INDIRECT(ADDRESS(3+$AM562,21,,,"var"))&lt;&gt;"D90",INDIRECT(ADDRESS(3+$AM562,21,,,"var")),NULL)</f>
        <v>72.2</v>
      </c>
      <c r="BH562" s="64" cm="1">
        <f t="array" aca="1" ref="BH562" ca="1">IF(INDIRECT(ADDRESS(3+$AM562,22,,,"var"))&lt;&gt;"Carney Funnel (s/50g)",INDIRECT(ADDRESS(3+$AM562,22,,,"var")),NULL)</f>
        <v>16</v>
      </c>
      <c r="BI562" s="64" cm="1">
        <f t="array" aca="1" ref="BI562" ca="1">IF(INDIRECT(ADDRESS(3+$AM562,23,,,"var"))&lt;&gt;"Schuttdichte",INDIRECT(ADDRESS(3+$AM562,23,,,"var")),NULL)</f>
        <v>1.24</v>
      </c>
      <c r="BJ562" s="64" cm="1">
        <f t="array" aca="1" ref="BJ562" ca="1">IF(INDIRECT(ADDRESS(3+$AM562,24,,,"var"))&lt;&gt;"Klopfdichte",INDIRECT(ADDRESS(3+$AM562,24,,,"var")),NULL)</f>
        <v>1.61</v>
      </c>
      <c r="BK562" s="81" t="s">
        <v>108</v>
      </c>
      <c r="BM562" s="81"/>
      <c r="BO562"/>
    </row>
    <row r="563" spans="1:67">
      <c r="A563" s="81">
        <v>4</v>
      </c>
      <c r="B563" s="81">
        <v>13</v>
      </c>
      <c r="C563" s="81" t="str">
        <f>var!Z$2</f>
        <v>EOS M 290</v>
      </c>
      <c r="D563" s="81" t="str">
        <f>var!AG$2</f>
        <v>EOS parameter dev.</v>
      </c>
      <c r="E563" s="81">
        <v>370</v>
      </c>
      <c r="F563" s="81">
        <v>1525</v>
      </c>
      <c r="G563" s="81">
        <v>50</v>
      </c>
      <c r="H563" s="81">
        <v>0.12</v>
      </c>
      <c r="I563" s="62">
        <v>100</v>
      </c>
      <c r="J563" s="81" t="str">
        <f>var!AD$2</f>
        <v>Density cube</v>
      </c>
      <c r="K563" s="81" t="str">
        <f>var!AE$3</f>
        <v>Supports</v>
      </c>
      <c r="L563" s="81"/>
      <c r="M563" s="28" t="str">
        <f>var!AF$2</f>
        <v>Stripes</v>
      </c>
      <c r="N563" s="81">
        <v>80</v>
      </c>
      <c r="O563" s="81">
        <v>900</v>
      </c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  <c r="AA563" s="81"/>
      <c r="AB563" s="81"/>
      <c r="AC563" s="81"/>
      <c r="AD563" s="81"/>
      <c r="AE563" s="81"/>
      <c r="AF563" s="81"/>
      <c r="AG563" s="81"/>
      <c r="AH563" s="23">
        <f t="shared" si="18"/>
        <v>32.940000000000005</v>
      </c>
      <c r="AI563" s="23">
        <f t="shared" si="19"/>
        <v>40.437158469945352</v>
      </c>
      <c r="AJ563" s="81"/>
      <c r="AK563" s="81"/>
      <c r="AL563" s="81" t="str" cm="1">
        <f t="array" aca="1" ref="AL563" ca="1">IF(INDIRECT(ADDRESS(3+AM563,2,,,"var"))&lt;&gt;"Name of powder",INDIRECT(ADDRESS(3+AM563,2,,,"var")),NULL)</f>
        <v>AlMgty90</v>
      </c>
      <c r="AM563" s="81">
        <v>12</v>
      </c>
      <c r="AN563" s="81">
        <v>0</v>
      </c>
      <c r="AO563" s="61" cm="1">
        <f t="array" aca="1" ref="AO563" ca="1">IF(INDIRECT(ADDRESS(3+$AM563,3,,,"var"))&lt;&gt;"&lt;=&gt;",INDIRECT(ADDRESS(3+$AM563,3,,,"var")),NULL)</f>
        <v>0</v>
      </c>
      <c r="AP563" s="61" cm="1">
        <f t="array" aca="1" ref="AP563" ca="1">IF(INDIRECT(ADDRESS(3+$AM563,4,,,"var"))&lt;&gt;"Si",INDIRECT(ADDRESS(3+$AM563,4,,,"var")),NULL)</f>
        <v>7.0000000000000007E-2</v>
      </c>
      <c r="AQ563" s="61" cm="1">
        <f t="array" aca="1" ref="AQ563" ca="1">IF(INDIRECT(ADDRESS(3+$AM563,5,,,"var"))&lt;&gt;"&lt;=&gt;",INDIRECT(ADDRESS(3+$AM563,5,,,"var")),NULL)</f>
        <v>0</v>
      </c>
      <c r="AR563" s="61" cm="1">
        <f t="array" aca="1" ref="AR563" ca="1">IF(INDIRECT(ADDRESS(3+$AM563,6,,,"var"))&lt;&gt;"Fe",INDIRECT(ADDRESS(3+$AM563,6,,,"var")),NULL)</f>
        <v>7.0000000000000007E-2</v>
      </c>
      <c r="AS563" s="61" t="str" cm="1">
        <f t="array" aca="1" ref="AS563" ca="1">IF(INDIRECT(ADDRESS(3+$AM563,7,,,"var"))&lt;&gt;"&lt;=&gt;",INDIRECT(ADDRESS(3+$AM563,7,,,"var")),NULL)</f>
        <v>&lt;</v>
      </c>
      <c r="AT563" s="61" cm="1">
        <f t="array" aca="1" ref="AT563" ca="1">IF(INDIRECT(ADDRESS(3+$AM563,8,,,"var"))&lt;&gt;"Cu",INDIRECT(ADDRESS(3+$AM563,8,,,"var")),NULL)</f>
        <v>0.01</v>
      </c>
      <c r="AU563" s="61" t="str" cm="1">
        <f t="array" aca="1" ref="AU563" ca="1">IF(INDIRECT(ADDRESS(3+$AM563,9,,,"var"))&lt;&gt;"&lt;=&gt;",INDIRECT(ADDRESS(3+$AM563,9,,,"var")),NULL)</f>
        <v>&lt;</v>
      </c>
      <c r="AV563" s="61" cm="1">
        <f t="array" aca="1" ref="AV563" ca="1">IF(INDIRECT(ADDRESS(3+$AM563,10,,,"var"))&lt;&gt;"Mn",INDIRECT(ADDRESS(3+$AM563,10,,,"var")),NULL)</f>
        <v>0.01</v>
      </c>
      <c r="AW563" s="61" cm="1">
        <f t="array" aca="1" ref="AW563" ca="1">IF(INDIRECT(ADDRESS(3+$AM563,11,,,"var"))&lt;&gt;"&lt;=&gt;",INDIRECT(ADDRESS(3+$AM563,11,,,"var")),NULL)</f>
        <v>0</v>
      </c>
      <c r="AX563" s="61" cm="1">
        <f t="array" aca="1" ref="AX563" ca="1">IF(INDIRECT(ADDRESS(3+$AM563,12,,,"var"))&lt;&gt;"Mg",INDIRECT(ADDRESS(3+$AM563,12,,,"var")),NULL)</f>
        <v>11.9</v>
      </c>
      <c r="AY563" s="61" cm="1">
        <f t="array" aca="1" ref="AY563" ca="1">IF(INDIRECT(ADDRESS(3+$AM563,13,,,"var"))&lt;&gt;"&lt;=&gt;",INDIRECT(ADDRESS(3+$AM563,13,,,"var")),NULL)</f>
        <v>0</v>
      </c>
      <c r="AZ563" s="61" cm="1">
        <f t="array" aca="1" ref="AZ563" ca="1">IF(INDIRECT(ADDRESS(3+$AM563,14,,,"var"))&lt;&gt;"Be",INDIRECT(ADDRESS(3+$AM563,14,,,"var")),NULL)</f>
        <v>1.4E-2</v>
      </c>
      <c r="BA563" s="61" t="str" cm="1">
        <f t="array" aca="1" ref="BA563" ca="1">IF(INDIRECT(ADDRESS(3+$AM563,15,,,"var"))&lt;&gt;"&lt;=&gt;",INDIRECT(ADDRESS(3+$AM563,15,,,"var")),NULL)</f>
        <v>&lt;</v>
      </c>
      <c r="BB563" s="61" cm="1">
        <f t="array" aca="1" ref="BB563" ca="1">IF(INDIRECT(ADDRESS(3+$AM563,16,,,"var"))&lt;&gt;"Zn",INDIRECT(ADDRESS(3+$AM563,16,,,"var")),NULL)</f>
        <v>0.01</v>
      </c>
      <c r="BC563" s="61" cm="1">
        <f t="array" aca="1" ref="BC563" ca="1">IF(INDIRECT(ADDRESS(3+$AM563,17,,,"var"))&lt;&gt;"&lt;=&gt;",INDIRECT(ADDRESS(3+$AM563,17,,,"var")),NULL)</f>
        <v>0</v>
      </c>
      <c r="BD563" s="61" cm="1">
        <f t="array" aca="1" ref="BD563" ca="1">IF(INDIRECT(ADDRESS(3+$AM563,18,,,"var"))&lt;&gt;"Ti",INDIRECT(ADDRESS(3+$AM563,18,,,"var")),NULL)</f>
        <v>0.08</v>
      </c>
      <c r="BE563" s="64" cm="1">
        <f t="array" aca="1" ref="BE563" ca="1">IF(INDIRECT(ADDRESS(3+$AM563,19,,,"var"))&lt;&gt;"D10",INDIRECT(ADDRESS(3+$AM563,19,,,"var")),NULL)</f>
        <v>27.4</v>
      </c>
      <c r="BF563" s="64" cm="1">
        <f t="array" aca="1" ref="BF563" ca="1">IF(INDIRECT(ADDRESS(3+$AM563,20,,,"var"))&lt;&gt;"D50",INDIRECT(ADDRESS(3+$AM563,20,,,"var")),NULL)</f>
        <v>44.5</v>
      </c>
      <c r="BG563" s="64" cm="1">
        <f t="array" aca="1" ref="BG563" ca="1">IF(INDIRECT(ADDRESS(3+$AM563,21,,,"var"))&lt;&gt;"D90",INDIRECT(ADDRESS(3+$AM563,21,,,"var")),NULL)</f>
        <v>72.2</v>
      </c>
      <c r="BH563" s="64" cm="1">
        <f t="array" aca="1" ref="BH563" ca="1">IF(INDIRECT(ADDRESS(3+$AM563,22,,,"var"))&lt;&gt;"Carney Funnel (s/50g)",INDIRECT(ADDRESS(3+$AM563,22,,,"var")),NULL)</f>
        <v>16</v>
      </c>
      <c r="BI563" s="64" cm="1">
        <f t="array" aca="1" ref="BI563" ca="1">IF(INDIRECT(ADDRESS(3+$AM563,23,,,"var"))&lt;&gt;"Schuttdichte",INDIRECT(ADDRESS(3+$AM563,23,,,"var")),NULL)</f>
        <v>1.24</v>
      </c>
      <c r="BJ563" s="64" cm="1">
        <f t="array" aca="1" ref="BJ563" ca="1">IF(INDIRECT(ADDRESS(3+$AM563,24,,,"var"))&lt;&gt;"Klopfdichte",INDIRECT(ADDRESS(3+$AM563,24,,,"var")),NULL)</f>
        <v>1.61</v>
      </c>
      <c r="BK563" s="81" t="s">
        <v>108</v>
      </c>
      <c r="BM563" s="81"/>
      <c r="BO563"/>
    </row>
    <row r="564" spans="1:67">
      <c r="A564" s="81">
        <v>4</v>
      </c>
      <c r="B564" s="81">
        <v>14</v>
      </c>
      <c r="C564" s="81" t="str">
        <f>var!Z$2</f>
        <v>EOS M 290</v>
      </c>
      <c r="D564" s="81" t="str">
        <f>var!AG$2</f>
        <v>EOS parameter dev.</v>
      </c>
      <c r="E564" s="81">
        <v>370</v>
      </c>
      <c r="F564" s="81">
        <v>1800</v>
      </c>
      <c r="G564" s="81">
        <v>50</v>
      </c>
      <c r="H564" s="81">
        <v>0.12</v>
      </c>
      <c r="I564" s="62">
        <v>100</v>
      </c>
      <c r="J564" s="81" t="str">
        <f>var!AD$2</f>
        <v>Density cube</v>
      </c>
      <c r="K564" s="81" t="str">
        <f>var!AE$3</f>
        <v>Supports</v>
      </c>
      <c r="L564" s="81"/>
      <c r="M564" s="28" t="str">
        <f>var!AF$2</f>
        <v>Stripes</v>
      </c>
      <c r="N564" s="81">
        <v>150</v>
      </c>
      <c r="O564" s="81">
        <v>900</v>
      </c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  <c r="AA564" s="81"/>
      <c r="AB564" s="81"/>
      <c r="AC564" s="81"/>
      <c r="AD564" s="81"/>
      <c r="AE564" s="81"/>
      <c r="AF564" s="81"/>
      <c r="AG564" s="81"/>
      <c r="AH564" s="23">
        <f t="shared" si="18"/>
        <v>38.879999999999995</v>
      </c>
      <c r="AI564" s="23">
        <f t="shared" si="19"/>
        <v>34.25925925925926</v>
      </c>
      <c r="AJ564" s="81"/>
      <c r="AK564" s="81">
        <v>100</v>
      </c>
      <c r="AL564" s="28" t="str" cm="1">
        <f t="array" aca="1" ref="AL564" ca="1">IF(INDIRECT(ADDRESS(3+AM564,2,,,"var"))&lt;&gt;"Name of powder",INDIRECT(ADDRESS(3+AM564,2,,,"var")),NULL)</f>
        <v>AlMgty90</v>
      </c>
      <c r="AM564" s="81">
        <v>12</v>
      </c>
      <c r="AN564" s="81">
        <v>0</v>
      </c>
      <c r="AO564" s="61" cm="1">
        <f t="array" aca="1" ref="AO564" ca="1">IF(INDIRECT(ADDRESS(3+$AM564,3,,,"var"))&lt;&gt;"&lt;=&gt;",INDIRECT(ADDRESS(3+$AM564,3,,,"var")),NULL)</f>
        <v>0</v>
      </c>
      <c r="AP564" s="61" cm="1">
        <f t="array" aca="1" ref="AP564" ca="1">IF(INDIRECT(ADDRESS(3+$AM564,4,,,"var"))&lt;&gt;"Si",INDIRECT(ADDRESS(3+$AM564,4,,,"var")),NULL)</f>
        <v>7.0000000000000007E-2</v>
      </c>
      <c r="AQ564" s="61" cm="1">
        <f t="array" aca="1" ref="AQ564" ca="1">IF(INDIRECT(ADDRESS(3+$AM564,5,,,"var"))&lt;&gt;"&lt;=&gt;",INDIRECT(ADDRESS(3+$AM564,5,,,"var")),NULL)</f>
        <v>0</v>
      </c>
      <c r="AR564" s="61" cm="1">
        <f t="array" aca="1" ref="AR564" ca="1">IF(INDIRECT(ADDRESS(3+$AM564,6,,,"var"))&lt;&gt;"Fe",INDIRECT(ADDRESS(3+$AM564,6,,,"var")),NULL)</f>
        <v>7.0000000000000007E-2</v>
      </c>
      <c r="AS564" s="61" t="str" cm="1">
        <f t="array" aca="1" ref="AS564" ca="1">IF(INDIRECT(ADDRESS(3+$AM564,7,,,"var"))&lt;&gt;"&lt;=&gt;",INDIRECT(ADDRESS(3+$AM564,7,,,"var")),NULL)</f>
        <v>&lt;</v>
      </c>
      <c r="AT564" s="61" cm="1">
        <f t="array" aca="1" ref="AT564" ca="1">IF(INDIRECT(ADDRESS(3+$AM564,8,,,"var"))&lt;&gt;"Cu",INDIRECT(ADDRESS(3+$AM564,8,,,"var")),NULL)</f>
        <v>0.01</v>
      </c>
      <c r="AU564" s="61" t="str" cm="1">
        <f t="array" aca="1" ref="AU564" ca="1">IF(INDIRECT(ADDRESS(3+$AM564,9,,,"var"))&lt;&gt;"&lt;=&gt;",INDIRECT(ADDRESS(3+$AM564,9,,,"var")),NULL)</f>
        <v>&lt;</v>
      </c>
      <c r="AV564" s="61" cm="1">
        <f t="array" aca="1" ref="AV564" ca="1">IF(INDIRECT(ADDRESS(3+$AM564,10,,,"var"))&lt;&gt;"Mn",INDIRECT(ADDRESS(3+$AM564,10,,,"var")),NULL)</f>
        <v>0.01</v>
      </c>
      <c r="AW564" s="61" cm="1">
        <f t="array" aca="1" ref="AW564" ca="1">IF(INDIRECT(ADDRESS(3+$AM564,11,,,"var"))&lt;&gt;"&lt;=&gt;",INDIRECT(ADDRESS(3+$AM564,11,,,"var")),NULL)</f>
        <v>0</v>
      </c>
      <c r="AX564" s="61" cm="1">
        <f t="array" aca="1" ref="AX564" ca="1">IF(INDIRECT(ADDRESS(3+$AM564,12,,,"var"))&lt;&gt;"Mg",INDIRECT(ADDRESS(3+$AM564,12,,,"var")),NULL)</f>
        <v>11.9</v>
      </c>
      <c r="AY564" s="61" cm="1">
        <f t="array" aca="1" ref="AY564" ca="1">IF(INDIRECT(ADDRESS(3+$AM564,13,,,"var"))&lt;&gt;"&lt;=&gt;",INDIRECT(ADDRESS(3+$AM564,13,,,"var")),NULL)</f>
        <v>0</v>
      </c>
      <c r="AZ564" s="61" cm="1">
        <f t="array" aca="1" ref="AZ564" ca="1">IF(INDIRECT(ADDRESS(3+$AM564,14,,,"var"))&lt;&gt;"Be",INDIRECT(ADDRESS(3+$AM564,14,,,"var")),NULL)</f>
        <v>1.4E-2</v>
      </c>
      <c r="BA564" s="61" t="str" cm="1">
        <f t="array" aca="1" ref="BA564" ca="1">IF(INDIRECT(ADDRESS(3+$AM564,15,,,"var"))&lt;&gt;"&lt;=&gt;",INDIRECT(ADDRESS(3+$AM564,15,,,"var")),NULL)</f>
        <v>&lt;</v>
      </c>
      <c r="BB564" s="61" cm="1">
        <f t="array" aca="1" ref="BB564" ca="1">IF(INDIRECT(ADDRESS(3+$AM564,16,,,"var"))&lt;&gt;"Zn",INDIRECT(ADDRESS(3+$AM564,16,,,"var")),NULL)</f>
        <v>0.01</v>
      </c>
      <c r="BC564" s="61" cm="1">
        <f t="array" aca="1" ref="BC564" ca="1">IF(INDIRECT(ADDRESS(3+$AM564,17,,,"var"))&lt;&gt;"&lt;=&gt;",INDIRECT(ADDRESS(3+$AM564,17,,,"var")),NULL)</f>
        <v>0</v>
      </c>
      <c r="BD564" s="61" cm="1">
        <f t="array" aca="1" ref="BD564" ca="1">IF(INDIRECT(ADDRESS(3+$AM564,18,,,"var"))&lt;&gt;"Ti",INDIRECT(ADDRESS(3+$AM564,18,,,"var")),NULL)</f>
        <v>0.08</v>
      </c>
      <c r="BE564" s="64" cm="1">
        <f t="array" aca="1" ref="BE564" ca="1">IF(INDIRECT(ADDRESS(3+$AM564,19,,,"var"))&lt;&gt;"D10",INDIRECT(ADDRESS(3+$AM564,19,,,"var")),NULL)</f>
        <v>27.4</v>
      </c>
      <c r="BF564" s="64" cm="1">
        <f t="array" aca="1" ref="BF564" ca="1">IF(INDIRECT(ADDRESS(3+$AM564,20,,,"var"))&lt;&gt;"D50",INDIRECT(ADDRESS(3+$AM564,20,,,"var")),NULL)</f>
        <v>44.5</v>
      </c>
      <c r="BG564" s="64" cm="1">
        <f t="array" aca="1" ref="BG564" ca="1">IF(INDIRECT(ADDRESS(3+$AM564,21,,,"var"))&lt;&gt;"D90",INDIRECT(ADDRESS(3+$AM564,21,,,"var")),NULL)</f>
        <v>72.2</v>
      </c>
      <c r="BH564" s="64" cm="1">
        <f t="array" aca="1" ref="BH564" ca="1">IF(INDIRECT(ADDRESS(3+$AM564,22,,,"var"))&lt;&gt;"Carney Funnel (s/50g)",INDIRECT(ADDRESS(3+$AM564,22,,,"var")),NULL)</f>
        <v>16</v>
      </c>
      <c r="BI564" s="64" cm="1">
        <f t="array" aca="1" ref="BI564" ca="1">IF(INDIRECT(ADDRESS(3+$AM564,23,,,"var"))&lt;&gt;"Schuttdichte",INDIRECT(ADDRESS(3+$AM564,23,,,"var")),NULL)</f>
        <v>1.24</v>
      </c>
      <c r="BJ564" s="64" cm="1">
        <f t="array" aca="1" ref="BJ564" ca="1">IF(INDIRECT(ADDRESS(3+$AM564,24,,,"var"))&lt;&gt;"Klopfdichte",INDIRECT(ADDRESS(3+$AM564,24,,,"var")),NULL)</f>
        <v>1.61</v>
      </c>
      <c r="BK564" s="81" t="s">
        <v>108</v>
      </c>
      <c r="BM564" s="65"/>
      <c r="BO564"/>
    </row>
    <row r="565" spans="1:67">
      <c r="A565" s="81">
        <v>4</v>
      </c>
      <c r="B565" s="81">
        <v>14</v>
      </c>
      <c r="C565" s="81" t="str">
        <f>var!Z$2</f>
        <v>EOS M 290</v>
      </c>
      <c r="D565" s="81" t="str">
        <f>var!AG$2</f>
        <v>EOS parameter dev.</v>
      </c>
      <c r="E565" s="81">
        <v>370</v>
      </c>
      <c r="F565" s="81">
        <v>1800</v>
      </c>
      <c r="G565" s="81">
        <v>50</v>
      </c>
      <c r="H565" s="81">
        <v>0.12</v>
      </c>
      <c r="I565" s="62">
        <v>100</v>
      </c>
      <c r="J565" s="81" t="str">
        <f>var!AD$2</f>
        <v>Density cube</v>
      </c>
      <c r="K565" s="81" t="str">
        <f>var!AE$3</f>
        <v>Supports</v>
      </c>
      <c r="L565" s="81"/>
      <c r="M565" s="81" t="str">
        <f>var!AF$2</f>
        <v>Stripes</v>
      </c>
      <c r="N565" s="81">
        <v>150</v>
      </c>
      <c r="O565" s="81">
        <v>900</v>
      </c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  <c r="AA565" s="81"/>
      <c r="AB565" s="81"/>
      <c r="AC565" s="81"/>
      <c r="AD565" s="81"/>
      <c r="AE565" s="81"/>
      <c r="AF565" s="81"/>
      <c r="AG565" s="81"/>
      <c r="AH565" s="81">
        <f t="shared" si="18"/>
        <v>38.879999999999995</v>
      </c>
      <c r="AI565" s="23">
        <f t="shared" si="19"/>
        <v>34.25925925925926</v>
      </c>
      <c r="AJ565" s="81"/>
      <c r="AK565" s="81"/>
      <c r="AL565" s="81" t="str" cm="1">
        <f t="array" aca="1" ref="AL565" ca="1">IF(INDIRECT(ADDRESS(3+AM565,2,,,"var"))&lt;&gt;"Name of powder",INDIRECT(ADDRESS(3+AM565,2,,,"var")),NULL)</f>
        <v>AlMgty90</v>
      </c>
      <c r="AM565" s="81">
        <v>12</v>
      </c>
      <c r="AN565" s="81">
        <v>0</v>
      </c>
      <c r="AO565" s="61" cm="1">
        <f t="array" aca="1" ref="AO565" ca="1">IF(INDIRECT(ADDRESS(3+$AM565,3,,,"var"))&lt;&gt;"&lt;=&gt;",INDIRECT(ADDRESS(3+$AM565,3,,,"var")),NULL)</f>
        <v>0</v>
      </c>
      <c r="AP565" s="61" cm="1">
        <f t="array" aca="1" ref="AP565" ca="1">IF(INDIRECT(ADDRESS(3+$AM565,4,,,"var"))&lt;&gt;"Si",INDIRECT(ADDRESS(3+$AM565,4,,,"var")),NULL)</f>
        <v>7.0000000000000007E-2</v>
      </c>
      <c r="AQ565" s="61" cm="1">
        <f t="array" aca="1" ref="AQ565" ca="1">IF(INDIRECT(ADDRESS(3+$AM565,5,,,"var"))&lt;&gt;"&lt;=&gt;",INDIRECT(ADDRESS(3+$AM565,5,,,"var")),NULL)</f>
        <v>0</v>
      </c>
      <c r="AR565" s="61" cm="1">
        <f t="array" aca="1" ref="AR565" ca="1">IF(INDIRECT(ADDRESS(3+$AM565,6,,,"var"))&lt;&gt;"Fe",INDIRECT(ADDRESS(3+$AM565,6,,,"var")),NULL)</f>
        <v>7.0000000000000007E-2</v>
      </c>
      <c r="AS565" s="61" t="str" cm="1">
        <f t="array" aca="1" ref="AS565" ca="1">IF(INDIRECT(ADDRESS(3+$AM565,7,,,"var"))&lt;&gt;"&lt;=&gt;",INDIRECT(ADDRESS(3+$AM565,7,,,"var")),NULL)</f>
        <v>&lt;</v>
      </c>
      <c r="AT565" s="61" cm="1">
        <f t="array" aca="1" ref="AT565" ca="1">IF(INDIRECT(ADDRESS(3+$AM565,8,,,"var"))&lt;&gt;"Cu",INDIRECT(ADDRESS(3+$AM565,8,,,"var")),NULL)</f>
        <v>0.01</v>
      </c>
      <c r="AU565" s="61" t="str" cm="1">
        <f t="array" aca="1" ref="AU565" ca="1">IF(INDIRECT(ADDRESS(3+$AM565,9,,,"var"))&lt;&gt;"&lt;=&gt;",INDIRECT(ADDRESS(3+$AM565,9,,,"var")),NULL)</f>
        <v>&lt;</v>
      </c>
      <c r="AV565" s="61" cm="1">
        <f t="array" aca="1" ref="AV565" ca="1">IF(INDIRECT(ADDRESS(3+$AM565,10,,,"var"))&lt;&gt;"Mn",INDIRECT(ADDRESS(3+$AM565,10,,,"var")),NULL)</f>
        <v>0.01</v>
      </c>
      <c r="AW565" s="61" cm="1">
        <f t="array" aca="1" ref="AW565" ca="1">IF(INDIRECT(ADDRESS(3+$AM565,11,,,"var"))&lt;&gt;"&lt;=&gt;",INDIRECT(ADDRESS(3+$AM565,11,,,"var")),NULL)</f>
        <v>0</v>
      </c>
      <c r="AX565" s="61" cm="1">
        <f t="array" aca="1" ref="AX565" ca="1">IF(INDIRECT(ADDRESS(3+$AM565,12,,,"var"))&lt;&gt;"Mg",INDIRECT(ADDRESS(3+$AM565,12,,,"var")),NULL)</f>
        <v>11.9</v>
      </c>
      <c r="AY565" s="61" cm="1">
        <f t="array" aca="1" ref="AY565" ca="1">IF(INDIRECT(ADDRESS(3+$AM565,13,,,"var"))&lt;&gt;"&lt;=&gt;",INDIRECT(ADDRESS(3+$AM565,13,,,"var")),NULL)</f>
        <v>0</v>
      </c>
      <c r="AZ565" s="61" cm="1">
        <f t="array" aca="1" ref="AZ565" ca="1">IF(INDIRECT(ADDRESS(3+$AM565,14,,,"var"))&lt;&gt;"Be",INDIRECT(ADDRESS(3+$AM565,14,,,"var")),NULL)</f>
        <v>1.4E-2</v>
      </c>
      <c r="BA565" s="61" t="str" cm="1">
        <f t="array" aca="1" ref="BA565" ca="1">IF(INDIRECT(ADDRESS(3+$AM565,15,,,"var"))&lt;&gt;"&lt;=&gt;",INDIRECT(ADDRESS(3+$AM565,15,,,"var")),NULL)</f>
        <v>&lt;</v>
      </c>
      <c r="BB565" s="61" cm="1">
        <f t="array" aca="1" ref="BB565" ca="1">IF(INDIRECT(ADDRESS(3+$AM565,16,,,"var"))&lt;&gt;"Zn",INDIRECT(ADDRESS(3+$AM565,16,,,"var")),NULL)</f>
        <v>0.01</v>
      </c>
      <c r="BC565" s="61" cm="1">
        <f t="array" aca="1" ref="BC565" ca="1">IF(INDIRECT(ADDRESS(3+$AM565,17,,,"var"))&lt;&gt;"&lt;=&gt;",INDIRECT(ADDRESS(3+$AM565,17,,,"var")),NULL)</f>
        <v>0</v>
      </c>
      <c r="BD565" s="61" cm="1">
        <f t="array" aca="1" ref="BD565" ca="1">IF(INDIRECT(ADDRESS(3+$AM565,18,,,"var"))&lt;&gt;"Ti",INDIRECT(ADDRESS(3+$AM565,18,,,"var")),NULL)</f>
        <v>0.08</v>
      </c>
      <c r="BE565" s="64" cm="1">
        <f t="array" aca="1" ref="BE565" ca="1">IF(INDIRECT(ADDRESS(3+$AM565,19,,,"var"))&lt;&gt;"D10",INDIRECT(ADDRESS(3+$AM565,19,,,"var")),NULL)</f>
        <v>27.4</v>
      </c>
      <c r="BF565" s="64" cm="1">
        <f t="array" aca="1" ref="BF565" ca="1">IF(INDIRECT(ADDRESS(3+$AM565,20,,,"var"))&lt;&gt;"D50",INDIRECT(ADDRESS(3+$AM565,20,,,"var")),NULL)</f>
        <v>44.5</v>
      </c>
      <c r="BG565" s="64" cm="1">
        <f t="array" aca="1" ref="BG565" ca="1">IF(INDIRECT(ADDRESS(3+$AM565,21,,,"var"))&lt;&gt;"D90",INDIRECT(ADDRESS(3+$AM565,21,,,"var")),NULL)</f>
        <v>72.2</v>
      </c>
      <c r="BH565" s="64" cm="1">
        <f t="array" aca="1" ref="BH565" ca="1">IF(INDIRECT(ADDRESS(3+$AM565,22,,,"var"))&lt;&gt;"Carney Funnel (s/50g)",INDIRECT(ADDRESS(3+$AM565,22,,,"var")),NULL)</f>
        <v>16</v>
      </c>
      <c r="BI565" s="64" cm="1">
        <f t="array" aca="1" ref="BI565" ca="1">IF(INDIRECT(ADDRESS(3+$AM565,23,,,"var"))&lt;&gt;"Schuttdichte",INDIRECT(ADDRESS(3+$AM565,23,,,"var")),NULL)</f>
        <v>1.24</v>
      </c>
      <c r="BJ565" s="64" cm="1">
        <f t="array" aca="1" ref="BJ565" ca="1">IF(INDIRECT(ADDRESS(3+$AM565,24,,,"var"))&lt;&gt;"Klopfdichte",INDIRECT(ADDRESS(3+$AM565,24,,,"var")),NULL)</f>
        <v>1.61</v>
      </c>
      <c r="BK565" s="81" t="s">
        <v>108</v>
      </c>
      <c r="BM565" s="65"/>
      <c r="BO565"/>
    </row>
    <row r="566" spans="1:67">
      <c r="A566" s="81">
        <v>4</v>
      </c>
      <c r="B566" s="81">
        <v>15</v>
      </c>
      <c r="C566" s="81" t="str">
        <f>var!Z$2</f>
        <v>EOS M 290</v>
      </c>
      <c r="D566" s="81" t="str">
        <f>var!AG$2</f>
        <v>EOS parameter dev.</v>
      </c>
      <c r="E566" s="81">
        <v>370</v>
      </c>
      <c r="F566" s="81">
        <v>2075</v>
      </c>
      <c r="G566" s="81">
        <v>50</v>
      </c>
      <c r="H566" s="81">
        <v>0.12</v>
      </c>
      <c r="I566" s="62">
        <v>100</v>
      </c>
      <c r="J566" s="81" t="str">
        <f>var!AD$2</f>
        <v>Density cube</v>
      </c>
      <c r="K566" s="81" t="str">
        <f>var!AE$3</f>
        <v>Supports</v>
      </c>
      <c r="L566" s="81"/>
      <c r="M566" s="81" t="str">
        <f>var!AF$2</f>
        <v>Stripes</v>
      </c>
      <c r="N566" s="81">
        <v>220</v>
      </c>
      <c r="O566" s="81">
        <v>900</v>
      </c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  <c r="AA566" s="81"/>
      <c r="AB566" s="81"/>
      <c r="AC566" s="81"/>
      <c r="AD566" s="81"/>
      <c r="AE566" s="81"/>
      <c r="AF566" s="81"/>
      <c r="AG566" s="81"/>
      <c r="AH566" s="81">
        <f t="shared" si="18"/>
        <v>44.82</v>
      </c>
      <c r="AI566" s="23">
        <f t="shared" si="19"/>
        <v>29.718875502008032</v>
      </c>
      <c r="AJ566" s="81"/>
      <c r="AK566" s="81">
        <v>99.025000000000006</v>
      </c>
      <c r="AL566" s="81" t="str" cm="1">
        <f t="array" aca="1" ref="AL566" ca="1">IF(INDIRECT(ADDRESS(3+AM566,2,,,"var"))&lt;&gt;"Name of powder",INDIRECT(ADDRESS(3+AM566,2,,,"var")),NULL)</f>
        <v>AlMgty90</v>
      </c>
      <c r="AM566" s="81">
        <v>12</v>
      </c>
      <c r="AN566" s="81">
        <v>0</v>
      </c>
      <c r="AO566" s="61" cm="1">
        <f t="array" aca="1" ref="AO566" ca="1">IF(INDIRECT(ADDRESS(3+$AM566,3,,,"var"))&lt;&gt;"&lt;=&gt;",INDIRECT(ADDRESS(3+$AM566,3,,,"var")),NULL)</f>
        <v>0</v>
      </c>
      <c r="AP566" s="61" cm="1">
        <f t="array" aca="1" ref="AP566" ca="1">IF(INDIRECT(ADDRESS(3+$AM566,4,,,"var"))&lt;&gt;"Si",INDIRECT(ADDRESS(3+$AM566,4,,,"var")),NULL)</f>
        <v>7.0000000000000007E-2</v>
      </c>
      <c r="AQ566" s="61" cm="1">
        <f t="array" aca="1" ref="AQ566" ca="1">IF(INDIRECT(ADDRESS(3+$AM566,5,,,"var"))&lt;&gt;"&lt;=&gt;",INDIRECT(ADDRESS(3+$AM566,5,,,"var")),NULL)</f>
        <v>0</v>
      </c>
      <c r="AR566" s="61" cm="1">
        <f t="array" aca="1" ref="AR566" ca="1">IF(INDIRECT(ADDRESS(3+$AM566,6,,,"var"))&lt;&gt;"Fe",INDIRECT(ADDRESS(3+$AM566,6,,,"var")),NULL)</f>
        <v>7.0000000000000007E-2</v>
      </c>
      <c r="AS566" s="61" t="str" cm="1">
        <f t="array" aca="1" ref="AS566" ca="1">IF(INDIRECT(ADDRESS(3+$AM566,7,,,"var"))&lt;&gt;"&lt;=&gt;",INDIRECT(ADDRESS(3+$AM566,7,,,"var")),NULL)</f>
        <v>&lt;</v>
      </c>
      <c r="AT566" s="61" cm="1">
        <f t="array" aca="1" ref="AT566" ca="1">IF(INDIRECT(ADDRESS(3+$AM566,8,,,"var"))&lt;&gt;"Cu",INDIRECT(ADDRESS(3+$AM566,8,,,"var")),NULL)</f>
        <v>0.01</v>
      </c>
      <c r="AU566" s="61" t="str" cm="1">
        <f t="array" aca="1" ref="AU566" ca="1">IF(INDIRECT(ADDRESS(3+$AM566,9,,,"var"))&lt;&gt;"&lt;=&gt;",INDIRECT(ADDRESS(3+$AM566,9,,,"var")),NULL)</f>
        <v>&lt;</v>
      </c>
      <c r="AV566" s="61" cm="1">
        <f t="array" aca="1" ref="AV566" ca="1">IF(INDIRECT(ADDRESS(3+$AM566,10,,,"var"))&lt;&gt;"Mn",INDIRECT(ADDRESS(3+$AM566,10,,,"var")),NULL)</f>
        <v>0.01</v>
      </c>
      <c r="AW566" s="61" cm="1">
        <f t="array" aca="1" ref="AW566" ca="1">IF(INDIRECT(ADDRESS(3+$AM566,11,,,"var"))&lt;&gt;"&lt;=&gt;",INDIRECT(ADDRESS(3+$AM566,11,,,"var")),NULL)</f>
        <v>0</v>
      </c>
      <c r="AX566" s="61" cm="1">
        <f t="array" aca="1" ref="AX566" ca="1">IF(INDIRECT(ADDRESS(3+$AM566,12,,,"var"))&lt;&gt;"Mg",INDIRECT(ADDRESS(3+$AM566,12,,,"var")),NULL)</f>
        <v>11.9</v>
      </c>
      <c r="AY566" s="61" cm="1">
        <f t="array" aca="1" ref="AY566" ca="1">IF(INDIRECT(ADDRESS(3+$AM566,13,,,"var"))&lt;&gt;"&lt;=&gt;",INDIRECT(ADDRESS(3+$AM566,13,,,"var")),NULL)</f>
        <v>0</v>
      </c>
      <c r="AZ566" s="61" cm="1">
        <f t="array" aca="1" ref="AZ566" ca="1">IF(INDIRECT(ADDRESS(3+$AM566,14,,,"var"))&lt;&gt;"Be",INDIRECT(ADDRESS(3+$AM566,14,,,"var")),NULL)</f>
        <v>1.4E-2</v>
      </c>
      <c r="BA566" s="61" t="str" cm="1">
        <f t="array" aca="1" ref="BA566" ca="1">IF(INDIRECT(ADDRESS(3+$AM566,15,,,"var"))&lt;&gt;"&lt;=&gt;",INDIRECT(ADDRESS(3+$AM566,15,,,"var")),NULL)</f>
        <v>&lt;</v>
      </c>
      <c r="BB566" s="61" cm="1">
        <f t="array" aca="1" ref="BB566" ca="1">IF(INDIRECT(ADDRESS(3+$AM566,16,,,"var"))&lt;&gt;"Zn",INDIRECT(ADDRESS(3+$AM566,16,,,"var")),NULL)</f>
        <v>0.01</v>
      </c>
      <c r="BC566" s="61" cm="1">
        <f t="array" aca="1" ref="BC566" ca="1">IF(INDIRECT(ADDRESS(3+$AM566,17,,,"var"))&lt;&gt;"&lt;=&gt;",INDIRECT(ADDRESS(3+$AM566,17,,,"var")),NULL)</f>
        <v>0</v>
      </c>
      <c r="BD566" s="61" cm="1">
        <f t="array" aca="1" ref="BD566" ca="1">IF(INDIRECT(ADDRESS(3+$AM566,18,,,"var"))&lt;&gt;"Ti",INDIRECT(ADDRESS(3+$AM566,18,,,"var")),NULL)</f>
        <v>0.08</v>
      </c>
      <c r="BE566" s="64" cm="1">
        <f t="array" aca="1" ref="BE566" ca="1">IF(INDIRECT(ADDRESS(3+$AM566,19,,,"var"))&lt;&gt;"D10",INDIRECT(ADDRESS(3+$AM566,19,,,"var")),NULL)</f>
        <v>27.4</v>
      </c>
      <c r="BF566" s="64" cm="1">
        <f t="array" aca="1" ref="BF566" ca="1">IF(INDIRECT(ADDRESS(3+$AM566,20,,,"var"))&lt;&gt;"D50",INDIRECT(ADDRESS(3+$AM566,20,,,"var")),NULL)</f>
        <v>44.5</v>
      </c>
      <c r="BG566" s="64" cm="1">
        <f t="array" aca="1" ref="BG566" ca="1">IF(INDIRECT(ADDRESS(3+$AM566,21,,,"var"))&lt;&gt;"D90",INDIRECT(ADDRESS(3+$AM566,21,,,"var")),NULL)</f>
        <v>72.2</v>
      </c>
      <c r="BH566" s="64" cm="1">
        <f t="array" aca="1" ref="BH566" ca="1">IF(INDIRECT(ADDRESS(3+$AM566,22,,,"var"))&lt;&gt;"Carney Funnel (s/50g)",INDIRECT(ADDRESS(3+$AM566,22,,,"var")),NULL)</f>
        <v>16</v>
      </c>
      <c r="BI566" s="64" cm="1">
        <f t="array" aca="1" ref="BI566" ca="1">IF(INDIRECT(ADDRESS(3+$AM566,23,,,"var"))&lt;&gt;"Schuttdichte",INDIRECT(ADDRESS(3+$AM566,23,,,"var")),NULL)</f>
        <v>1.24</v>
      </c>
      <c r="BJ566" s="64" cm="1">
        <f t="array" aca="1" ref="BJ566" ca="1">IF(INDIRECT(ADDRESS(3+$AM566,24,,,"var"))&lt;&gt;"Klopfdichte",INDIRECT(ADDRESS(3+$AM566,24,,,"var")),NULL)</f>
        <v>1.61</v>
      </c>
      <c r="BK566" s="81" t="s">
        <v>108</v>
      </c>
      <c r="BM566" s="65"/>
      <c r="BO566"/>
    </row>
    <row r="567" spans="1:67">
      <c r="A567" s="81">
        <v>4</v>
      </c>
      <c r="B567" s="81">
        <v>15</v>
      </c>
      <c r="C567" s="81" t="str">
        <f>var!Z$2</f>
        <v>EOS M 290</v>
      </c>
      <c r="D567" s="81" t="str">
        <f>var!AG$2</f>
        <v>EOS parameter dev.</v>
      </c>
      <c r="E567" s="81">
        <v>370</v>
      </c>
      <c r="F567" s="81">
        <v>2075</v>
      </c>
      <c r="G567" s="81">
        <v>50</v>
      </c>
      <c r="H567" s="81">
        <v>0.12</v>
      </c>
      <c r="I567" s="62">
        <v>100</v>
      </c>
      <c r="J567" s="81" t="str">
        <f>var!AD$2</f>
        <v>Density cube</v>
      </c>
      <c r="K567" s="81" t="str">
        <f>var!AE$3</f>
        <v>Supports</v>
      </c>
      <c r="L567" s="81"/>
      <c r="M567" s="81" t="str">
        <f>var!AF$2</f>
        <v>Stripes</v>
      </c>
      <c r="N567" s="81">
        <v>220</v>
      </c>
      <c r="O567" s="81">
        <v>900</v>
      </c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  <c r="AA567" s="81"/>
      <c r="AB567" s="81"/>
      <c r="AC567" s="81"/>
      <c r="AD567" s="81"/>
      <c r="AE567" s="81"/>
      <c r="AF567" s="81"/>
      <c r="AG567" s="81"/>
      <c r="AH567" s="81">
        <f t="shared" si="18"/>
        <v>44.82</v>
      </c>
      <c r="AI567" s="81">
        <f t="shared" si="19"/>
        <v>29.718875502008032</v>
      </c>
      <c r="AJ567" s="81"/>
      <c r="AK567" s="81"/>
      <c r="AL567" s="81" t="str" cm="1">
        <f t="array" aca="1" ref="AL567" ca="1">IF(INDIRECT(ADDRESS(3+AM567,2,,,"var"))&lt;&gt;"Name of powder",INDIRECT(ADDRESS(3+AM567,2,,,"var")),NULL)</f>
        <v>AlMgty90</v>
      </c>
      <c r="AM567" s="81">
        <v>12</v>
      </c>
      <c r="AN567" s="81">
        <v>0</v>
      </c>
      <c r="AO567" s="61" cm="1">
        <f t="array" aca="1" ref="AO567" ca="1">IF(INDIRECT(ADDRESS(3+$AM567,3,,,"var"))&lt;&gt;"&lt;=&gt;",INDIRECT(ADDRESS(3+$AM567,3,,,"var")),NULL)</f>
        <v>0</v>
      </c>
      <c r="AP567" s="61" cm="1">
        <f t="array" aca="1" ref="AP567" ca="1">IF(INDIRECT(ADDRESS(3+$AM567,4,,,"var"))&lt;&gt;"Si",INDIRECT(ADDRESS(3+$AM567,4,,,"var")),NULL)</f>
        <v>7.0000000000000007E-2</v>
      </c>
      <c r="AQ567" s="61" cm="1">
        <f t="array" aca="1" ref="AQ567" ca="1">IF(INDIRECT(ADDRESS(3+$AM567,5,,,"var"))&lt;&gt;"&lt;=&gt;",INDIRECT(ADDRESS(3+$AM567,5,,,"var")),NULL)</f>
        <v>0</v>
      </c>
      <c r="AR567" s="61" cm="1">
        <f t="array" aca="1" ref="AR567" ca="1">IF(INDIRECT(ADDRESS(3+$AM567,6,,,"var"))&lt;&gt;"Fe",INDIRECT(ADDRESS(3+$AM567,6,,,"var")),NULL)</f>
        <v>7.0000000000000007E-2</v>
      </c>
      <c r="AS567" s="61" t="str" cm="1">
        <f t="array" aca="1" ref="AS567" ca="1">IF(INDIRECT(ADDRESS(3+$AM567,7,,,"var"))&lt;&gt;"&lt;=&gt;",INDIRECT(ADDRESS(3+$AM567,7,,,"var")),NULL)</f>
        <v>&lt;</v>
      </c>
      <c r="AT567" s="61" cm="1">
        <f t="array" aca="1" ref="AT567" ca="1">IF(INDIRECT(ADDRESS(3+$AM567,8,,,"var"))&lt;&gt;"Cu",INDIRECT(ADDRESS(3+$AM567,8,,,"var")),NULL)</f>
        <v>0.01</v>
      </c>
      <c r="AU567" s="61" t="str" cm="1">
        <f t="array" aca="1" ref="AU567" ca="1">IF(INDIRECT(ADDRESS(3+$AM567,9,,,"var"))&lt;&gt;"&lt;=&gt;",INDIRECT(ADDRESS(3+$AM567,9,,,"var")),NULL)</f>
        <v>&lt;</v>
      </c>
      <c r="AV567" s="61" cm="1">
        <f t="array" aca="1" ref="AV567" ca="1">IF(INDIRECT(ADDRESS(3+$AM567,10,,,"var"))&lt;&gt;"Mn",INDIRECT(ADDRESS(3+$AM567,10,,,"var")),NULL)</f>
        <v>0.01</v>
      </c>
      <c r="AW567" s="61" cm="1">
        <f t="array" aca="1" ref="AW567" ca="1">IF(INDIRECT(ADDRESS(3+$AM567,11,,,"var"))&lt;&gt;"&lt;=&gt;",INDIRECT(ADDRESS(3+$AM567,11,,,"var")),NULL)</f>
        <v>0</v>
      </c>
      <c r="AX567" s="61" cm="1">
        <f t="array" aca="1" ref="AX567" ca="1">IF(INDIRECT(ADDRESS(3+$AM567,12,,,"var"))&lt;&gt;"Mg",INDIRECT(ADDRESS(3+$AM567,12,,,"var")),NULL)</f>
        <v>11.9</v>
      </c>
      <c r="AY567" s="61" cm="1">
        <f t="array" aca="1" ref="AY567" ca="1">IF(INDIRECT(ADDRESS(3+$AM567,13,,,"var"))&lt;&gt;"&lt;=&gt;",INDIRECT(ADDRESS(3+$AM567,13,,,"var")),NULL)</f>
        <v>0</v>
      </c>
      <c r="AZ567" s="61" cm="1">
        <f t="array" aca="1" ref="AZ567" ca="1">IF(INDIRECT(ADDRESS(3+$AM567,14,,,"var"))&lt;&gt;"Be",INDIRECT(ADDRESS(3+$AM567,14,,,"var")),NULL)</f>
        <v>1.4E-2</v>
      </c>
      <c r="BA567" s="61" t="str" cm="1">
        <f t="array" aca="1" ref="BA567" ca="1">IF(INDIRECT(ADDRESS(3+$AM567,15,,,"var"))&lt;&gt;"&lt;=&gt;",INDIRECT(ADDRESS(3+$AM567,15,,,"var")),NULL)</f>
        <v>&lt;</v>
      </c>
      <c r="BB567" s="61" cm="1">
        <f t="array" aca="1" ref="BB567" ca="1">IF(INDIRECT(ADDRESS(3+$AM567,16,,,"var"))&lt;&gt;"Zn",INDIRECT(ADDRESS(3+$AM567,16,,,"var")),NULL)</f>
        <v>0.01</v>
      </c>
      <c r="BC567" s="61" cm="1">
        <f t="array" aca="1" ref="BC567" ca="1">IF(INDIRECT(ADDRESS(3+$AM567,17,,,"var"))&lt;&gt;"&lt;=&gt;",INDIRECT(ADDRESS(3+$AM567,17,,,"var")),NULL)</f>
        <v>0</v>
      </c>
      <c r="BD567" s="61" cm="1">
        <f t="array" aca="1" ref="BD567" ca="1">IF(INDIRECT(ADDRESS(3+$AM567,18,,,"var"))&lt;&gt;"Ti",INDIRECT(ADDRESS(3+$AM567,18,,,"var")),NULL)</f>
        <v>0.08</v>
      </c>
      <c r="BE567" s="64" cm="1">
        <f t="array" aca="1" ref="BE567" ca="1">IF(INDIRECT(ADDRESS(3+$AM567,19,,,"var"))&lt;&gt;"D10",INDIRECT(ADDRESS(3+$AM567,19,,,"var")),NULL)</f>
        <v>27.4</v>
      </c>
      <c r="BF567" s="64" cm="1">
        <f t="array" aca="1" ref="BF567" ca="1">IF(INDIRECT(ADDRESS(3+$AM567,20,,,"var"))&lt;&gt;"D50",INDIRECT(ADDRESS(3+$AM567,20,,,"var")),NULL)</f>
        <v>44.5</v>
      </c>
      <c r="BG567" s="64" cm="1">
        <f t="array" aca="1" ref="BG567" ca="1">IF(INDIRECT(ADDRESS(3+$AM567,21,,,"var"))&lt;&gt;"D90",INDIRECT(ADDRESS(3+$AM567,21,,,"var")),NULL)</f>
        <v>72.2</v>
      </c>
      <c r="BH567" s="64" cm="1">
        <f t="array" aca="1" ref="BH567" ca="1">IF(INDIRECT(ADDRESS(3+$AM567,22,,,"var"))&lt;&gt;"Carney Funnel (s/50g)",INDIRECT(ADDRESS(3+$AM567,22,,,"var")),NULL)</f>
        <v>16</v>
      </c>
      <c r="BI567" s="64" cm="1">
        <f t="array" aca="1" ref="BI567" ca="1">IF(INDIRECT(ADDRESS(3+$AM567,23,,,"var"))&lt;&gt;"Schuttdichte",INDIRECT(ADDRESS(3+$AM567,23,,,"var")),NULL)</f>
        <v>1.24</v>
      </c>
      <c r="BJ567" s="64" cm="1">
        <f t="array" aca="1" ref="BJ567" ca="1">IF(INDIRECT(ADDRESS(3+$AM567,24,,,"var"))&lt;&gt;"Klopfdichte",INDIRECT(ADDRESS(3+$AM567,24,,,"var")),NULL)</f>
        <v>1.61</v>
      </c>
      <c r="BK567" s="81" t="s">
        <v>108</v>
      </c>
      <c r="BM567" s="65"/>
      <c r="BO567"/>
    </row>
    <row r="568" spans="1:67">
      <c r="A568" s="81">
        <v>4</v>
      </c>
      <c r="B568" s="81">
        <v>16</v>
      </c>
      <c r="C568" s="81" t="str">
        <f>var!Z$2</f>
        <v>EOS M 290</v>
      </c>
      <c r="D568" s="81" t="str">
        <f>var!AG$2</f>
        <v>EOS parameter dev.</v>
      </c>
      <c r="E568" s="81">
        <v>370</v>
      </c>
      <c r="F568" s="81">
        <v>1175</v>
      </c>
      <c r="G568" s="81">
        <v>50</v>
      </c>
      <c r="H568" s="81">
        <v>0.1</v>
      </c>
      <c r="I568" s="62">
        <v>100</v>
      </c>
      <c r="J568" s="81" t="str">
        <f>var!AD$2</f>
        <v>Density cube</v>
      </c>
      <c r="K568" s="81" t="str">
        <f>var!AE$3</f>
        <v>Supports</v>
      </c>
      <c r="L568" s="81"/>
      <c r="M568" s="81" t="str">
        <f>var!AF$2</f>
        <v>Stripes</v>
      </c>
      <c r="N568" s="81">
        <v>80</v>
      </c>
      <c r="O568" s="81">
        <v>500</v>
      </c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81"/>
      <c r="AB568" s="81"/>
      <c r="AC568" s="81"/>
      <c r="AD568" s="81"/>
      <c r="AE568" s="81"/>
      <c r="AF568" s="81"/>
      <c r="AG568" s="81"/>
      <c r="AH568" s="81">
        <f t="shared" si="18"/>
        <v>21.150000000000002</v>
      </c>
      <c r="AI568" s="23">
        <f t="shared" si="19"/>
        <v>62.978723404255319</v>
      </c>
      <c r="AJ568" s="81"/>
      <c r="AK568" s="81">
        <v>99.831999999999994</v>
      </c>
      <c r="AL568" s="81" t="str" cm="1">
        <f t="array" aca="1" ref="AL568" ca="1">IF(INDIRECT(ADDRESS(3+AM568,2,,,"var"))&lt;&gt;"Name of powder",INDIRECT(ADDRESS(3+AM568,2,,,"var")),NULL)</f>
        <v>AlMgty90</v>
      </c>
      <c r="AM568" s="81">
        <v>12</v>
      </c>
      <c r="AN568" s="81">
        <v>0</v>
      </c>
      <c r="AO568" s="61" cm="1">
        <f t="array" aca="1" ref="AO568" ca="1">IF(INDIRECT(ADDRESS(3+$AM568,3,,,"var"))&lt;&gt;"&lt;=&gt;",INDIRECT(ADDRESS(3+$AM568,3,,,"var")),NULL)</f>
        <v>0</v>
      </c>
      <c r="AP568" s="61" cm="1">
        <f t="array" aca="1" ref="AP568" ca="1">IF(INDIRECT(ADDRESS(3+$AM568,4,,,"var"))&lt;&gt;"Si",INDIRECT(ADDRESS(3+$AM568,4,,,"var")),NULL)</f>
        <v>7.0000000000000007E-2</v>
      </c>
      <c r="AQ568" s="61" cm="1">
        <f t="array" aca="1" ref="AQ568" ca="1">IF(INDIRECT(ADDRESS(3+$AM568,5,,,"var"))&lt;&gt;"&lt;=&gt;",INDIRECT(ADDRESS(3+$AM568,5,,,"var")),NULL)</f>
        <v>0</v>
      </c>
      <c r="AR568" s="61" cm="1">
        <f t="array" aca="1" ref="AR568" ca="1">IF(INDIRECT(ADDRESS(3+$AM568,6,,,"var"))&lt;&gt;"Fe",INDIRECT(ADDRESS(3+$AM568,6,,,"var")),NULL)</f>
        <v>7.0000000000000007E-2</v>
      </c>
      <c r="AS568" s="61" t="str" cm="1">
        <f t="array" aca="1" ref="AS568" ca="1">IF(INDIRECT(ADDRESS(3+$AM568,7,,,"var"))&lt;&gt;"&lt;=&gt;",INDIRECT(ADDRESS(3+$AM568,7,,,"var")),NULL)</f>
        <v>&lt;</v>
      </c>
      <c r="AT568" s="61" cm="1">
        <f t="array" aca="1" ref="AT568" ca="1">IF(INDIRECT(ADDRESS(3+$AM568,8,,,"var"))&lt;&gt;"Cu",INDIRECT(ADDRESS(3+$AM568,8,,,"var")),NULL)</f>
        <v>0.01</v>
      </c>
      <c r="AU568" s="61" t="str" cm="1">
        <f t="array" aca="1" ref="AU568" ca="1">IF(INDIRECT(ADDRESS(3+$AM568,9,,,"var"))&lt;&gt;"&lt;=&gt;",INDIRECT(ADDRESS(3+$AM568,9,,,"var")),NULL)</f>
        <v>&lt;</v>
      </c>
      <c r="AV568" s="61" cm="1">
        <f t="array" aca="1" ref="AV568" ca="1">IF(INDIRECT(ADDRESS(3+$AM568,10,,,"var"))&lt;&gt;"Mn",INDIRECT(ADDRESS(3+$AM568,10,,,"var")),NULL)</f>
        <v>0.01</v>
      </c>
      <c r="AW568" s="61" cm="1">
        <f t="array" aca="1" ref="AW568" ca="1">IF(INDIRECT(ADDRESS(3+$AM568,11,,,"var"))&lt;&gt;"&lt;=&gt;",INDIRECT(ADDRESS(3+$AM568,11,,,"var")),NULL)</f>
        <v>0</v>
      </c>
      <c r="AX568" s="61" cm="1">
        <f t="array" aca="1" ref="AX568" ca="1">IF(INDIRECT(ADDRESS(3+$AM568,12,,,"var"))&lt;&gt;"Mg",INDIRECT(ADDRESS(3+$AM568,12,,,"var")),NULL)</f>
        <v>11.9</v>
      </c>
      <c r="AY568" s="61" cm="1">
        <f t="array" aca="1" ref="AY568" ca="1">IF(INDIRECT(ADDRESS(3+$AM568,13,,,"var"))&lt;&gt;"&lt;=&gt;",INDIRECT(ADDRESS(3+$AM568,13,,,"var")),NULL)</f>
        <v>0</v>
      </c>
      <c r="AZ568" s="61" cm="1">
        <f t="array" aca="1" ref="AZ568" ca="1">IF(INDIRECT(ADDRESS(3+$AM568,14,,,"var"))&lt;&gt;"Be",INDIRECT(ADDRESS(3+$AM568,14,,,"var")),NULL)</f>
        <v>1.4E-2</v>
      </c>
      <c r="BA568" s="61" t="str" cm="1">
        <f t="array" aca="1" ref="BA568" ca="1">IF(INDIRECT(ADDRESS(3+$AM568,15,,,"var"))&lt;&gt;"&lt;=&gt;",INDIRECT(ADDRESS(3+$AM568,15,,,"var")),NULL)</f>
        <v>&lt;</v>
      </c>
      <c r="BB568" s="61" cm="1">
        <f t="array" aca="1" ref="BB568" ca="1">IF(INDIRECT(ADDRESS(3+$AM568,16,,,"var"))&lt;&gt;"Zn",INDIRECT(ADDRESS(3+$AM568,16,,,"var")),NULL)</f>
        <v>0.01</v>
      </c>
      <c r="BC568" s="61" cm="1">
        <f t="array" aca="1" ref="BC568" ca="1">IF(INDIRECT(ADDRESS(3+$AM568,17,,,"var"))&lt;&gt;"&lt;=&gt;",INDIRECT(ADDRESS(3+$AM568,17,,,"var")),NULL)</f>
        <v>0</v>
      </c>
      <c r="BD568" s="61" cm="1">
        <f t="array" aca="1" ref="BD568" ca="1">IF(INDIRECT(ADDRESS(3+$AM568,18,,,"var"))&lt;&gt;"Ti",INDIRECT(ADDRESS(3+$AM568,18,,,"var")),NULL)</f>
        <v>0.08</v>
      </c>
      <c r="BE568" s="64" cm="1">
        <f t="array" aca="1" ref="BE568" ca="1">IF(INDIRECT(ADDRESS(3+$AM568,19,,,"var"))&lt;&gt;"D10",INDIRECT(ADDRESS(3+$AM568,19,,,"var")),NULL)</f>
        <v>27.4</v>
      </c>
      <c r="BF568" s="64" cm="1">
        <f t="array" aca="1" ref="BF568" ca="1">IF(INDIRECT(ADDRESS(3+$AM568,20,,,"var"))&lt;&gt;"D50",INDIRECT(ADDRESS(3+$AM568,20,,,"var")),NULL)</f>
        <v>44.5</v>
      </c>
      <c r="BG568" s="64" cm="1">
        <f t="array" aca="1" ref="BG568" ca="1">IF(INDIRECT(ADDRESS(3+$AM568,21,,,"var"))&lt;&gt;"D90",INDIRECT(ADDRESS(3+$AM568,21,,,"var")),NULL)</f>
        <v>72.2</v>
      </c>
      <c r="BH568" s="64" cm="1">
        <f t="array" aca="1" ref="BH568" ca="1">IF(INDIRECT(ADDRESS(3+$AM568,22,,,"var"))&lt;&gt;"Carney Funnel (s/50g)",INDIRECT(ADDRESS(3+$AM568,22,,,"var")),NULL)</f>
        <v>16</v>
      </c>
      <c r="BI568" s="64" cm="1">
        <f t="array" aca="1" ref="BI568" ca="1">IF(INDIRECT(ADDRESS(3+$AM568,23,,,"var"))&lt;&gt;"Schuttdichte",INDIRECT(ADDRESS(3+$AM568,23,,,"var")),NULL)</f>
        <v>1.24</v>
      </c>
      <c r="BJ568" s="64" cm="1">
        <f t="array" aca="1" ref="BJ568" ca="1">IF(INDIRECT(ADDRESS(3+$AM568,24,,,"var"))&lt;&gt;"Klopfdichte",INDIRECT(ADDRESS(3+$AM568,24,,,"var")),NULL)</f>
        <v>1.61</v>
      </c>
      <c r="BK568" s="81" t="s">
        <v>108</v>
      </c>
      <c r="BM568" s="81"/>
      <c r="BO568"/>
    </row>
    <row r="569" spans="1:67">
      <c r="A569" s="81">
        <v>4</v>
      </c>
      <c r="B569" s="81">
        <v>16</v>
      </c>
      <c r="C569" s="81" t="str">
        <f>var!Z$2</f>
        <v>EOS M 290</v>
      </c>
      <c r="D569" s="81" t="str">
        <f>var!AG$2</f>
        <v>EOS parameter dev.</v>
      </c>
      <c r="E569" s="81">
        <v>370</v>
      </c>
      <c r="F569" s="81">
        <v>1175</v>
      </c>
      <c r="G569" s="81">
        <v>50</v>
      </c>
      <c r="H569" s="81">
        <v>0.1</v>
      </c>
      <c r="I569" s="62">
        <v>100</v>
      </c>
      <c r="J569" s="81" t="str">
        <f>var!AD$2</f>
        <v>Density cube</v>
      </c>
      <c r="K569" s="81" t="str">
        <f>var!AE$3</f>
        <v>Supports</v>
      </c>
      <c r="L569" s="81"/>
      <c r="M569" s="81" t="str">
        <f>var!AF$2</f>
        <v>Stripes</v>
      </c>
      <c r="N569" s="81">
        <v>80</v>
      </c>
      <c r="O569" s="81">
        <v>500</v>
      </c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  <c r="AA569" s="81"/>
      <c r="AB569" s="81"/>
      <c r="AC569" s="81"/>
      <c r="AD569" s="81"/>
      <c r="AE569" s="81"/>
      <c r="AF569" s="81"/>
      <c r="AG569" s="81"/>
      <c r="AH569" s="81">
        <f t="shared" si="18"/>
        <v>21.150000000000002</v>
      </c>
      <c r="AI569" s="81">
        <f t="shared" si="19"/>
        <v>62.978723404255319</v>
      </c>
      <c r="AJ569" s="81"/>
      <c r="AK569" s="81"/>
      <c r="AL569" s="81" t="str" cm="1">
        <f t="array" aca="1" ref="AL569" ca="1">IF(INDIRECT(ADDRESS(3+AM569,2,,,"var"))&lt;&gt;"Name of powder",INDIRECT(ADDRESS(3+AM569,2,,,"var")),NULL)</f>
        <v>AlMgty90</v>
      </c>
      <c r="AM569" s="81">
        <v>12</v>
      </c>
      <c r="AN569" s="81">
        <v>0</v>
      </c>
      <c r="AO569" s="61" cm="1">
        <f t="array" aca="1" ref="AO569" ca="1">IF(INDIRECT(ADDRESS(3+$AM569,3,,,"var"))&lt;&gt;"&lt;=&gt;",INDIRECT(ADDRESS(3+$AM569,3,,,"var")),NULL)</f>
        <v>0</v>
      </c>
      <c r="AP569" s="61" cm="1">
        <f t="array" aca="1" ref="AP569" ca="1">IF(INDIRECT(ADDRESS(3+$AM569,4,,,"var"))&lt;&gt;"Si",INDIRECT(ADDRESS(3+$AM569,4,,,"var")),NULL)</f>
        <v>7.0000000000000007E-2</v>
      </c>
      <c r="AQ569" s="61" cm="1">
        <f t="array" aca="1" ref="AQ569" ca="1">IF(INDIRECT(ADDRESS(3+$AM569,5,,,"var"))&lt;&gt;"&lt;=&gt;",INDIRECT(ADDRESS(3+$AM569,5,,,"var")),NULL)</f>
        <v>0</v>
      </c>
      <c r="AR569" s="61" cm="1">
        <f t="array" aca="1" ref="AR569" ca="1">IF(INDIRECT(ADDRESS(3+$AM569,6,,,"var"))&lt;&gt;"Fe",INDIRECT(ADDRESS(3+$AM569,6,,,"var")),NULL)</f>
        <v>7.0000000000000007E-2</v>
      </c>
      <c r="AS569" s="61" t="str" cm="1">
        <f t="array" aca="1" ref="AS569" ca="1">IF(INDIRECT(ADDRESS(3+$AM569,7,,,"var"))&lt;&gt;"&lt;=&gt;",INDIRECT(ADDRESS(3+$AM569,7,,,"var")),NULL)</f>
        <v>&lt;</v>
      </c>
      <c r="AT569" s="61" cm="1">
        <f t="array" aca="1" ref="AT569" ca="1">IF(INDIRECT(ADDRESS(3+$AM569,8,,,"var"))&lt;&gt;"Cu",INDIRECT(ADDRESS(3+$AM569,8,,,"var")),NULL)</f>
        <v>0.01</v>
      </c>
      <c r="AU569" s="61" t="str" cm="1">
        <f t="array" aca="1" ref="AU569" ca="1">IF(INDIRECT(ADDRESS(3+$AM569,9,,,"var"))&lt;&gt;"&lt;=&gt;",INDIRECT(ADDRESS(3+$AM569,9,,,"var")),NULL)</f>
        <v>&lt;</v>
      </c>
      <c r="AV569" s="61" cm="1">
        <f t="array" aca="1" ref="AV569" ca="1">IF(INDIRECT(ADDRESS(3+$AM569,10,,,"var"))&lt;&gt;"Mn",INDIRECT(ADDRESS(3+$AM569,10,,,"var")),NULL)</f>
        <v>0.01</v>
      </c>
      <c r="AW569" s="61" cm="1">
        <f t="array" aca="1" ref="AW569" ca="1">IF(INDIRECT(ADDRESS(3+$AM569,11,,,"var"))&lt;&gt;"&lt;=&gt;",INDIRECT(ADDRESS(3+$AM569,11,,,"var")),NULL)</f>
        <v>0</v>
      </c>
      <c r="AX569" s="61" cm="1">
        <f t="array" aca="1" ref="AX569" ca="1">IF(INDIRECT(ADDRESS(3+$AM569,12,,,"var"))&lt;&gt;"Mg",INDIRECT(ADDRESS(3+$AM569,12,,,"var")),NULL)</f>
        <v>11.9</v>
      </c>
      <c r="AY569" s="61" cm="1">
        <f t="array" aca="1" ref="AY569" ca="1">IF(INDIRECT(ADDRESS(3+$AM569,13,,,"var"))&lt;&gt;"&lt;=&gt;",INDIRECT(ADDRESS(3+$AM569,13,,,"var")),NULL)</f>
        <v>0</v>
      </c>
      <c r="AZ569" s="61" cm="1">
        <f t="array" aca="1" ref="AZ569" ca="1">IF(INDIRECT(ADDRESS(3+$AM569,14,,,"var"))&lt;&gt;"Be",INDIRECT(ADDRESS(3+$AM569,14,,,"var")),NULL)</f>
        <v>1.4E-2</v>
      </c>
      <c r="BA569" s="61" t="str" cm="1">
        <f t="array" aca="1" ref="BA569" ca="1">IF(INDIRECT(ADDRESS(3+$AM569,15,,,"var"))&lt;&gt;"&lt;=&gt;",INDIRECT(ADDRESS(3+$AM569,15,,,"var")),NULL)</f>
        <v>&lt;</v>
      </c>
      <c r="BB569" s="61" cm="1">
        <f t="array" aca="1" ref="BB569" ca="1">IF(INDIRECT(ADDRESS(3+$AM569,16,,,"var"))&lt;&gt;"Zn",INDIRECT(ADDRESS(3+$AM569,16,,,"var")),NULL)</f>
        <v>0.01</v>
      </c>
      <c r="BC569" s="61" cm="1">
        <f t="array" aca="1" ref="BC569" ca="1">IF(INDIRECT(ADDRESS(3+$AM569,17,,,"var"))&lt;&gt;"&lt;=&gt;",INDIRECT(ADDRESS(3+$AM569,17,,,"var")),NULL)</f>
        <v>0</v>
      </c>
      <c r="BD569" s="61" cm="1">
        <f t="array" aca="1" ref="BD569" ca="1">IF(INDIRECT(ADDRESS(3+$AM569,18,,,"var"))&lt;&gt;"Ti",INDIRECT(ADDRESS(3+$AM569,18,,,"var")),NULL)</f>
        <v>0.08</v>
      </c>
      <c r="BE569" s="64" cm="1">
        <f t="array" aca="1" ref="BE569" ca="1">IF(INDIRECT(ADDRESS(3+$AM569,19,,,"var"))&lt;&gt;"D10",INDIRECT(ADDRESS(3+$AM569,19,,,"var")),NULL)</f>
        <v>27.4</v>
      </c>
      <c r="BF569" s="64" cm="1">
        <f t="array" aca="1" ref="BF569" ca="1">IF(INDIRECT(ADDRESS(3+$AM569,20,,,"var"))&lt;&gt;"D50",INDIRECT(ADDRESS(3+$AM569,20,,,"var")),NULL)</f>
        <v>44.5</v>
      </c>
      <c r="BG569" s="64" cm="1">
        <f t="array" aca="1" ref="BG569" ca="1">IF(INDIRECT(ADDRESS(3+$AM569,21,,,"var"))&lt;&gt;"D90",INDIRECT(ADDRESS(3+$AM569,21,,,"var")),NULL)</f>
        <v>72.2</v>
      </c>
      <c r="BH569" s="64" cm="1">
        <f t="array" aca="1" ref="BH569" ca="1">IF(INDIRECT(ADDRESS(3+$AM569,22,,,"var"))&lt;&gt;"Carney Funnel (s/50g)",INDIRECT(ADDRESS(3+$AM569,22,,,"var")),NULL)</f>
        <v>16</v>
      </c>
      <c r="BI569" s="64" cm="1">
        <f t="array" aca="1" ref="BI569" ca="1">IF(INDIRECT(ADDRESS(3+$AM569,23,,,"var"))&lt;&gt;"Schuttdichte",INDIRECT(ADDRESS(3+$AM569,23,,,"var")),NULL)</f>
        <v>1.24</v>
      </c>
      <c r="BJ569" s="64" cm="1">
        <f t="array" aca="1" ref="BJ569" ca="1">IF(INDIRECT(ADDRESS(3+$AM569,24,,,"var"))&lt;&gt;"Klopfdichte",INDIRECT(ADDRESS(3+$AM569,24,,,"var")),NULL)</f>
        <v>1.61</v>
      </c>
      <c r="BK569" s="81" t="s">
        <v>108</v>
      </c>
      <c r="BM569" s="81"/>
      <c r="BO569"/>
    </row>
    <row r="570" spans="1:67">
      <c r="A570" s="81">
        <v>4</v>
      </c>
      <c r="B570" s="81">
        <v>17</v>
      </c>
      <c r="C570" s="81" t="str">
        <f>var!Z$2</f>
        <v>EOS M 290</v>
      </c>
      <c r="D570" s="81" t="str">
        <f>var!AG$2</f>
        <v>EOS parameter dev.</v>
      </c>
      <c r="E570" s="81">
        <v>370</v>
      </c>
      <c r="F570" s="81">
        <v>1500</v>
      </c>
      <c r="G570" s="81">
        <v>50</v>
      </c>
      <c r="H570" s="81">
        <v>0.1</v>
      </c>
      <c r="I570" s="62">
        <v>100</v>
      </c>
      <c r="J570" s="81" t="str">
        <f>var!AD$2</f>
        <v>Density cube</v>
      </c>
      <c r="K570" s="81" t="str">
        <f>var!AE$3</f>
        <v>Supports</v>
      </c>
      <c r="L570" s="81"/>
      <c r="M570" s="81" t="str">
        <f>var!AF$2</f>
        <v>Stripes</v>
      </c>
      <c r="N570" s="81">
        <v>150</v>
      </c>
      <c r="O570" s="81">
        <v>500</v>
      </c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81"/>
      <c r="AB570" s="81"/>
      <c r="AC570" s="81"/>
      <c r="AD570" s="81"/>
      <c r="AE570" s="81"/>
      <c r="AF570" s="81"/>
      <c r="AG570" s="81"/>
      <c r="AH570" s="81">
        <f t="shared" si="18"/>
        <v>27</v>
      </c>
      <c r="AI570" s="81">
        <f t="shared" si="19"/>
        <v>49.333333333333336</v>
      </c>
      <c r="AJ570" s="81"/>
      <c r="AK570" s="81">
        <v>99.768000000000001</v>
      </c>
      <c r="AL570" s="81" t="str" cm="1">
        <f t="array" aca="1" ref="AL570" ca="1">IF(INDIRECT(ADDRESS(3+AM570,2,,,"var"))&lt;&gt;"Name of powder",INDIRECT(ADDRESS(3+AM570,2,,,"var")),NULL)</f>
        <v>AlMgty90</v>
      </c>
      <c r="AM570" s="81">
        <v>12</v>
      </c>
      <c r="AN570" s="81">
        <v>0</v>
      </c>
      <c r="AO570" s="61" cm="1">
        <f t="array" aca="1" ref="AO570" ca="1">IF(INDIRECT(ADDRESS(3+$AM570,3,,,"var"))&lt;&gt;"&lt;=&gt;",INDIRECT(ADDRESS(3+$AM570,3,,,"var")),NULL)</f>
        <v>0</v>
      </c>
      <c r="AP570" s="61" cm="1">
        <f t="array" aca="1" ref="AP570" ca="1">IF(INDIRECT(ADDRESS(3+$AM570,4,,,"var"))&lt;&gt;"Si",INDIRECT(ADDRESS(3+$AM570,4,,,"var")),NULL)</f>
        <v>7.0000000000000007E-2</v>
      </c>
      <c r="AQ570" s="61" cm="1">
        <f t="array" aca="1" ref="AQ570" ca="1">IF(INDIRECT(ADDRESS(3+$AM570,5,,,"var"))&lt;&gt;"&lt;=&gt;",INDIRECT(ADDRESS(3+$AM570,5,,,"var")),NULL)</f>
        <v>0</v>
      </c>
      <c r="AR570" s="61" cm="1">
        <f t="array" aca="1" ref="AR570" ca="1">IF(INDIRECT(ADDRESS(3+$AM570,6,,,"var"))&lt;&gt;"Fe",INDIRECT(ADDRESS(3+$AM570,6,,,"var")),NULL)</f>
        <v>7.0000000000000007E-2</v>
      </c>
      <c r="AS570" s="61" t="str" cm="1">
        <f t="array" aca="1" ref="AS570" ca="1">IF(INDIRECT(ADDRESS(3+$AM570,7,,,"var"))&lt;&gt;"&lt;=&gt;",INDIRECT(ADDRESS(3+$AM570,7,,,"var")),NULL)</f>
        <v>&lt;</v>
      </c>
      <c r="AT570" s="61" cm="1">
        <f t="array" aca="1" ref="AT570" ca="1">IF(INDIRECT(ADDRESS(3+$AM570,8,,,"var"))&lt;&gt;"Cu",INDIRECT(ADDRESS(3+$AM570,8,,,"var")),NULL)</f>
        <v>0.01</v>
      </c>
      <c r="AU570" s="61" t="str" cm="1">
        <f t="array" aca="1" ref="AU570" ca="1">IF(INDIRECT(ADDRESS(3+$AM570,9,,,"var"))&lt;&gt;"&lt;=&gt;",INDIRECT(ADDRESS(3+$AM570,9,,,"var")),NULL)</f>
        <v>&lt;</v>
      </c>
      <c r="AV570" s="61" cm="1">
        <f t="array" aca="1" ref="AV570" ca="1">IF(INDIRECT(ADDRESS(3+$AM570,10,,,"var"))&lt;&gt;"Mn",INDIRECT(ADDRESS(3+$AM570,10,,,"var")),NULL)</f>
        <v>0.01</v>
      </c>
      <c r="AW570" s="61" cm="1">
        <f t="array" aca="1" ref="AW570" ca="1">IF(INDIRECT(ADDRESS(3+$AM570,11,,,"var"))&lt;&gt;"&lt;=&gt;",INDIRECT(ADDRESS(3+$AM570,11,,,"var")),NULL)</f>
        <v>0</v>
      </c>
      <c r="AX570" s="61" cm="1">
        <f t="array" aca="1" ref="AX570" ca="1">IF(INDIRECT(ADDRESS(3+$AM570,12,,,"var"))&lt;&gt;"Mg",INDIRECT(ADDRESS(3+$AM570,12,,,"var")),NULL)</f>
        <v>11.9</v>
      </c>
      <c r="AY570" s="61" cm="1">
        <f t="array" aca="1" ref="AY570" ca="1">IF(INDIRECT(ADDRESS(3+$AM570,13,,,"var"))&lt;&gt;"&lt;=&gt;",INDIRECT(ADDRESS(3+$AM570,13,,,"var")),NULL)</f>
        <v>0</v>
      </c>
      <c r="AZ570" s="61" cm="1">
        <f t="array" aca="1" ref="AZ570" ca="1">IF(INDIRECT(ADDRESS(3+$AM570,14,,,"var"))&lt;&gt;"Be",INDIRECT(ADDRESS(3+$AM570,14,,,"var")),NULL)</f>
        <v>1.4E-2</v>
      </c>
      <c r="BA570" s="61" t="str" cm="1">
        <f t="array" aca="1" ref="BA570" ca="1">IF(INDIRECT(ADDRESS(3+$AM570,15,,,"var"))&lt;&gt;"&lt;=&gt;",INDIRECT(ADDRESS(3+$AM570,15,,,"var")),NULL)</f>
        <v>&lt;</v>
      </c>
      <c r="BB570" s="61" cm="1">
        <f t="array" aca="1" ref="BB570" ca="1">IF(INDIRECT(ADDRESS(3+$AM570,16,,,"var"))&lt;&gt;"Zn",INDIRECT(ADDRESS(3+$AM570,16,,,"var")),NULL)</f>
        <v>0.01</v>
      </c>
      <c r="BC570" s="61" cm="1">
        <f t="array" aca="1" ref="BC570" ca="1">IF(INDIRECT(ADDRESS(3+$AM570,17,,,"var"))&lt;&gt;"&lt;=&gt;",INDIRECT(ADDRESS(3+$AM570,17,,,"var")),NULL)</f>
        <v>0</v>
      </c>
      <c r="BD570" s="61" cm="1">
        <f t="array" aca="1" ref="BD570" ca="1">IF(INDIRECT(ADDRESS(3+$AM570,18,,,"var"))&lt;&gt;"Ti",INDIRECT(ADDRESS(3+$AM570,18,,,"var")),NULL)</f>
        <v>0.08</v>
      </c>
      <c r="BE570" s="64" cm="1">
        <f t="array" aca="1" ref="BE570" ca="1">IF(INDIRECT(ADDRESS(3+$AM570,19,,,"var"))&lt;&gt;"D10",INDIRECT(ADDRESS(3+$AM570,19,,,"var")),NULL)</f>
        <v>27.4</v>
      </c>
      <c r="BF570" s="64" cm="1">
        <f t="array" aca="1" ref="BF570" ca="1">IF(INDIRECT(ADDRESS(3+$AM570,20,,,"var"))&lt;&gt;"D50",INDIRECT(ADDRESS(3+$AM570,20,,,"var")),NULL)</f>
        <v>44.5</v>
      </c>
      <c r="BG570" s="64" cm="1">
        <f t="array" aca="1" ref="BG570" ca="1">IF(INDIRECT(ADDRESS(3+$AM570,21,,,"var"))&lt;&gt;"D90",INDIRECT(ADDRESS(3+$AM570,21,,,"var")),NULL)</f>
        <v>72.2</v>
      </c>
      <c r="BH570" s="64" cm="1">
        <f t="array" aca="1" ref="BH570" ca="1">IF(INDIRECT(ADDRESS(3+$AM570,22,,,"var"))&lt;&gt;"Carney Funnel (s/50g)",INDIRECT(ADDRESS(3+$AM570,22,,,"var")),NULL)</f>
        <v>16</v>
      </c>
      <c r="BI570" s="64" cm="1">
        <f t="array" aca="1" ref="BI570" ca="1">IF(INDIRECT(ADDRESS(3+$AM570,23,,,"var"))&lt;&gt;"Schuttdichte",INDIRECT(ADDRESS(3+$AM570,23,,,"var")),NULL)</f>
        <v>1.24</v>
      </c>
      <c r="BJ570" s="64" cm="1">
        <f t="array" aca="1" ref="BJ570" ca="1">IF(INDIRECT(ADDRESS(3+$AM570,24,,,"var"))&lt;&gt;"Klopfdichte",INDIRECT(ADDRESS(3+$AM570,24,,,"var")),NULL)</f>
        <v>1.61</v>
      </c>
      <c r="BK570" s="81" t="s">
        <v>108</v>
      </c>
      <c r="BL570" s="28"/>
      <c r="BM570" s="81"/>
      <c r="BO570"/>
    </row>
    <row r="571" spans="1:67">
      <c r="A571" s="81">
        <v>4</v>
      </c>
      <c r="B571" s="81">
        <v>17</v>
      </c>
      <c r="C571" s="81" t="str">
        <f>var!Z$2</f>
        <v>EOS M 290</v>
      </c>
      <c r="D571" s="81" t="str">
        <f>var!AG$2</f>
        <v>EOS parameter dev.</v>
      </c>
      <c r="E571" s="81">
        <v>370</v>
      </c>
      <c r="F571" s="81">
        <v>1500</v>
      </c>
      <c r="G571" s="81">
        <v>50</v>
      </c>
      <c r="H571" s="81">
        <v>0.1</v>
      </c>
      <c r="I571" s="62">
        <v>100</v>
      </c>
      <c r="J571" s="81" t="str">
        <f>var!AD$2</f>
        <v>Density cube</v>
      </c>
      <c r="K571" s="81" t="str">
        <f>var!AE$3</f>
        <v>Supports</v>
      </c>
      <c r="L571" s="81"/>
      <c r="M571" s="81" t="str">
        <f>var!AF$2</f>
        <v>Stripes</v>
      </c>
      <c r="N571" s="81">
        <v>150</v>
      </c>
      <c r="O571" s="81">
        <v>500</v>
      </c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  <c r="AA571" s="81"/>
      <c r="AB571" s="81"/>
      <c r="AC571" s="81"/>
      <c r="AD571" s="81"/>
      <c r="AE571" s="81"/>
      <c r="AF571" s="81"/>
      <c r="AG571" s="81"/>
      <c r="AH571" s="81">
        <f t="shared" si="18"/>
        <v>27</v>
      </c>
      <c r="AI571" s="81">
        <f t="shared" si="19"/>
        <v>49.333333333333336</v>
      </c>
      <c r="AJ571" s="81"/>
      <c r="AK571" s="81"/>
      <c r="AL571" s="81" t="str" cm="1">
        <f t="array" aca="1" ref="AL571" ca="1">IF(INDIRECT(ADDRESS(3+AM571,2,,,"var"))&lt;&gt;"Name of powder",INDIRECT(ADDRESS(3+AM571,2,,,"var")),NULL)</f>
        <v>AlMgty90</v>
      </c>
      <c r="AM571" s="81">
        <v>12</v>
      </c>
      <c r="AN571" s="81">
        <v>0</v>
      </c>
      <c r="AO571" s="61" cm="1">
        <f t="array" aca="1" ref="AO571" ca="1">IF(INDIRECT(ADDRESS(3+$AM571,3,,,"var"))&lt;&gt;"&lt;=&gt;",INDIRECT(ADDRESS(3+$AM571,3,,,"var")),NULL)</f>
        <v>0</v>
      </c>
      <c r="AP571" s="61" cm="1">
        <f t="array" aca="1" ref="AP571" ca="1">IF(INDIRECT(ADDRESS(3+$AM571,4,,,"var"))&lt;&gt;"Si",INDIRECT(ADDRESS(3+$AM571,4,,,"var")),NULL)</f>
        <v>7.0000000000000007E-2</v>
      </c>
      <c r="AQ571" s="61" cm="1">
        <f t="array" aca="1" ref="AQ571" ca="1">IF(INDIRECT(ADDRESS(3+$AM571,5,,,"var"))&lt;&gt;"&lt;=&gt;",INDIRECT(ADDRESS(3+$AM571,5,,,"var")),NULL)</f>
        <v>0</v>
      </c>
      <c r="AR571" s="61" cm="1">
        <f t="array" aca="1" ref="AR571" ca="1">IF(INDIRECT(ADDRESS(3+$AM571,6,,,"var"))&lt;&gt;"Fe",INDIRECT(ADDRESS(3+$AM571,6,,,"var")),NULL)</f>
        <v>7.0000000000000007E-2</v>
      </c>
      <c r="AS571" s="61" t="str" cm="1">
        <f t="array" aca="1" ref="AS571" ca="1">IF(INDIRECT(ADDRESS(3+$AM571,7,,,"var"))&lt;&gt;"&lt;=&gt;",INDIRECT(ADDRESS(3+$AM571,7,,,"var")),NULL)</f>
        <v>&lt;</v>
      </c>
      <c r="AT571" s="61" cm="1">
        <f t="array" aca="1" ref="AT571" ca="1">IF(INDIRECT(ADDRESS(3+$AM571,8,,,"var"))&lt;&gt;"Cu",INDIRECT(ADDRESS(3+$AM571,8,,,"var")),NULL)</f>
        <v>0.01</v>
      </c>
      <c r="AU571" s="61" t="str" cm="1">
        <f t="array" aca="1" ref="AU571" ca="1">IF(INDIRECT(ADDRESS(3+$AM571,9,,,"var"))&lt;&gt;"&lt;=&gt;",INDIRECT(ADDRESS(3+$AM571,9,,,"var")),NULL)</f>
        <v>&lt;</v>
      </c>
      <c r="AV571" s="61" cm="1">
        <f t="array" aca="1" ref="AV571" ca="1">IF(INDIRECT(ADDRESS(3+$AM571,10,,,"var"))&lt;&gt;"Mn",INDIRECT(ADDRESS(3+$AM571,10,,,"var")),NULL)</f>
        <v>0.01</v>
      </c>
      <c r="AW571" s="61" cm="1">
        <f t="array" aca="1" ref="AW571" ca="1">IF(INDIRECT(ADDRESS(3+$AM571,11,,,"var"))&lt;&gt;"&lt;=&gt;",INDIRECT(ADDRESS(3+$AM571,11,,,"var")),NULL)</f>
        <v>0</v>
      </c>
      <c r="AX571" s="61" cm="1">
        <f t="array" aca="1" ref="AX571" ca="1">IF(INDIRECT(ADDRESS(3+$AM571,12,,,"var"))&lt;&gt;"Mg",INDIRECT(ADDRESS(3+$AM571,12,,,"var")),NULL)</f>
        <v>11.9</v>
      </c>
      <c r="AY571" s="61" cm="1">
        <f t="array" aca="1" ref="AY571" ca="1">IF(INDIRECT(ADDRESS(3+$AM571,13,,,"var"))&lt;&gt;"&lt;=&gt;",INDIRECT(ADDRESS(3+$AM571,13,,,"var")),NULL)</f>
        <v>0</v>
      </c>
      <c r="AZ571" s="61" cm="1">
        <f t="array" aca="1" ref="AZ571" ca="1">IF(INDIRECT(ADDRESS(3+$AM571,14,,,"var"))&lt;&gt;"Be",INDIRECT(ADDRESS(3+$AM571,14,,,"var")),NULL)</f>
        <v>1.4E-2</v>
      </c>
      <c r="BA571" s="61" t="str" cm="1">
        <f t="array" aca="1" ref="BA571" ca="1">IF(INDIRECT(ADDRESS(3+$AM571,15,,,"var"))&lt;&gt;"&lt;=&gt;",INDIRECT(ADDRESS(3+$AM571,15,,,"var")),NULL)</f>
        <v>&lt;</v>
      </c>
      <c r="BB571" s="61" cm="1">
        <f t="array" aca="1" ref="BB571" ca="1">IF(INDIRECT(ADDRESS(3+$AM571,16,,,"var"))&lt;&gt;"Zn",INDIRECT(ADDRESS(3+$AM571,16,,,"var")),NULL)</f>
        <v>0.01</v>
      </c>
      <c r="BC571" s="61" cm="1">
        <f t="array" aca="1" ref="BC571" ca="1">IF(INDIRECT(ADDRESS(3+$AM571,17,,,"var"))&lt;&gt;"&lt;=&gt;",INDIRECT(ADDRESS(3+$AM571,17,,,"var")),NULL)</f>
        <v>0</v>
      </c>
      <c r="BD571" s="61" cm="1">
        <f t="array" aca="1" ref="BD571" ca="1">IF(INDIRECT(ADDRESS(3+$AM571,18,,,"var"))&lt;&gt;"Ti",INDIRECT(ADDRESS(3+$AM571,18,,,"var")),NULL)</f>
        <v>0.08</v>
      </c>
      <c r="BE571" s="64" cm="1">
        <f t="array" aca="1" ref="BE571" ca="1">IF(INDIRECT(ADDRESS(3+$AM571,19,,,"var"))&lt;&gt;"D10",INDIRECT(ADDRESS(3+$AM571,19,,,"var")),NULL)</f>
        <v>27.4</v>
      </c>
      <c r="BF571" s="64" cm="1">
        <f t="array" aca="1" ref="BF571" ca="1">IF(INDIRECT(ADDRESS(3+$AM571,20,,,"var"))&lt;&gt;"D50",INDIRECT(ADDRESS(3+$AM571,20,,,"var")),NULL)</f>
        <v>44.5</v>
      </c>
      <c r="BG571" s="64" cm="1">
        <f t="array" aca="1" ref="BG571" ca="1">IF(INDIRECT(ADDRESS(3+$AM571,21,,,"var"))&lt;&gt;"D90",INDIRECT(ADDRESS(3+$AM571,21,,,"var")),NULL)</f>
        <v>72.2</v>
      </c>
      <c r="BH571" s="64" cm="1">
        <f t="array" aca="1" ref="BH571" ca="1">IF(INDIRECT(ADDRESS(3+$AM571,22,,,"var"))&lt;&gt;"Carney Funnel (s/50g)",INDIRECT(ADDRESS(3+$AM571,22,,,"var")),NULL)</f>
        <v>16</v>
      </c>
      <c r="BI571" s="64" cm="1">
        <f t="array" aca="1" ref="BI571" ca="1">IF(INDIRECT(ADDRESS(3+$AM571,23,,,"var"))&lt;&gt;"Schuttdichte",INDIRECT(ADDRESS(3+$AM571,23,,,"var")),NULL)</f>
        <v>1.24</v>
      </c>
      <c r="BJ571" s="64" cm="1">
        <f t="array" aca="1" ref="BJ571" ca="1">IF(INDIRECT(ADDRESS(3+$AM571,24,,,"var"))&lt;&gt;"Klopfdichte",INDIRECT(ADDRESS(3+$AM571,24,,,"var")),NULL)</f>
        <v>1.61</v>
      </c>
      <c r="BK571" s="81" t="s">
        <v>108</v>
      </c>
      <c r="BL571" s="28"/>
      <c r="BM571" s="81"/>
      <c r="BO571"/>
    </row>
    <row r="572" spans="1:67">
      <c r="A572" s="81">
        <v>4</v>
      </c>
      <c r="B572" s="81">
        <v>18</v>
      </c>
      <c r="C572" s="81" t="str">
        <f>var!Z$2</f>
        <v>EOS M 290</v>
      </c>
      <c r="D572" s="81" t="str">
        <f>var!AG$2</f>
        <v>EOS parameter dev.</v>
      </c>
      <c r="E572" s="81">
        <v>370</v>
      </c>
      <c r="F572" s="81">
        <v>1850</v>
      </c>
      <c r="G572" s="81">
        <v>50</v>
      </c>
      <c r="H572" s="81">
        <v>0.1</v>
      </c>
      <c r="I572" s="62">
        <v>100</v>
      </c>
      <c r="J572" s="81" t="str">
        <f>var!AD$2</f>
        <v>Density cube</v>
      </c>
      <c r="K572" s="81" t="str">
        <f>var!AE$3</f>
        <v>Supports</v>
      </c>
      <c r="L572" s="81"/>
      <c r="M572" s="81" t="str">
        <f>var!AF$2</f>
        <v>Stripes</v>
      </c>
      <c r="N572" s="81">
        <v>220</v>
      </c>
      <c r="O572" s="81">
        <v>500</v>
      </c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  <c r="AA572" s="81"/>
      <c r="AB572" s="81"/>
      <c r="AC572" s="81"/>
      <c r="AD572" s="81"/>
      <c r="AE572" s="81"/>
      <c r="AF572" s="81"/>
      <c r="AG572" s="81"/>
      <c r="AH572" s="81">
        <f t="shared" si="18"/>
        <v>33.300000000000004</v>
      </c>
      <c r="AI572" s="23">
        <f t="shared" si="19"/>
        <v>40</v>
      </c>
      <c r="AJ572" s="81"/>
      <c r="AK572" s="81">
        <v>99.45</v>
      </c>
      <c r="AL572" s="81" t="str" cm="1">
        <f t="array" aca="1" ref="AL572" ca="1">IF(INDIRECT(ADDRESS(3+AM572,2,,,"var"))&lt;&gt;"Name of powder",INDIRECT(ADDRESS(3+AM572,2,,,"var")),NULL)</f>
        <v>AlMgty90</v>
      </c>
      <c r="AM572" s="81">
        <v>12</v>
      </c>
      <c r="AN572" s="81">
        <v>0</v>
      </c>
      <c r="AO572" s="61" cm="1">
        <f t="array" aca="1" ref="AO572" ca="1">IF(INDIRECT(ADDRESS(3+$AM572,3,,,"var"))&lt;&gt;"&lt;=&gt;",INDIRECT(ADDRESS(3+$AM572,3,,,"var")),NULL)</f>
        <v>0</v>
      </c>
      <c r="AP572" s="61" cm="1">
        <f t="array" aca="1" ref="AP572" ca="1">IF(INDIRECT(ADDRESS(3+$AM572,4,,,"var"))&lt;&gt;"Si",INDIRECT(ADDRESS(3+$AM572,4,,,"var")),NULL)</f>
        <v>7.0000000000000007E-2</v>
      </c>
      <c r="AQ572" s="61" cm="1">
        <f t="array" aca="1" ref="AQ572" ca="1">IF(INDIRECT(ADDRESS(3+$AM572,5,,,"var"))&lt;&gt;"&lt;=&gt;",INDIRECT(ADDRESS(3+$AM572,5,,,"var")),NULL)</f>
        <v>0</v>
      </c>
      <c r="AR572" s="61" cm="1">
        <f t="array" aca="1" ref="AR572" ca="1">IF(INDIRECT(ADDRESS(3+$AM572,6,,,"var"))&lt;&gt;"Fe",INDIRECT(ADDRESS(3+$AM572,6,,,"var")),NULL)</f>
        <v>7.0000000000000007E-2</v>
      </c>
      <c r="AS572" s="61" t="str" cm="1">
        <f t="array" aca="1" ref="AS572" ca="1">IF(INDIRECT(ADDRESS(3+$AM572,7,,,"var"))&lt;&gt;"&lt;=&gt;",INDIRECT(ADDRESS(3+$AM572,7,,,"var")),NULL)</f>
        <v>&lt;</v>
      </c>
      <c r="AT572" s="61" cm="1">
        <f t="array" aca="1" ref="AT572" ca="1">IF(INDIRECT(ADDRESS(3+$AM572,8,,,"var"))&lt;&gt;"Cu",INDIRECT(ADDRESS(3+$AM572,8,,,"var")),NULL)</f>
        <v>0.01</v>
      </c>
      <c r="AU572" s="61" t="str" cm="1">
        <f t="array" aca="1" ref="AU572" ca="1">IF(INDIRECT(ADDRESS(3+$AM572,9,,,"var"))&lt;&gt;"&lt;=&gt;",INDIRECT(ADDRESS(3+$AM572,9,,,"var")),NULL)</f>
        <v>&lt;</v>
      </c>
      <c r="AV572" s="61" cm="1">
        <f t="array" aca="1" ref="AV572" ca="1">IF(INDIRECT(ADDRESS(3+$AM572,10,,,"var"))&lt;&gt;"Mn",INDIRECT(ADDRESS(3+$AM572,10,,,"var")),NULL)</f>
        <v>0.01</v>
      </c>
      <c r="AW572" s="61" cm="1">
        <f t="array" aca="1" ref="AW572" ca="1">IF(INDIRECT(ADDRESS(3+$AM572,11,,,"var"))&lt;&gt;"&lt;=&gt;",INDIRECT(ADDRESS(3+$AM572,11,,,"var")),NULL)</f>
        <v>0</v>
      </c>
      <c r="AX572" s="61" cm="1">
        <f t="array" aca="1" ref="AX572" ca="1">IF(INDIRECT(ADDRESS(3+$AM572,12,,,"var"))&lt;&gt;"Mg",INDIRECT(ADDRESS(3+$AM572,12,,,"var")),NULL)</f>
        <v>11.9</v>
      </c>
      <c r="AY572" s="61" cm="1">
        <f t="array" aca="1" ref="AY572" ca="1">IF(INDIRECT(ADDRESS(3+$AM572,13,,,"var"))&lt;&gt;"&lt;=&gt;",INDIRECT(ADDRESS(3+$AM572,13,,,"var")),NULL)</f>
        <v>0</v>
      </c>
      <c r="AZ572" s="61" cm="1">
        <f t="array" aca="1" ref="AZ572" ca="1">IF(INDIRECT(ADDRESS(3+$AM572,14,,,"var"))&lt;&gt;"Be",INDIRECT(ADDRESS(3+$AM572,14,,,"var")),NULL)</f>
        <v>1.4E-2</v>
      </c>
      <c r="BA572" s="61" t="str" cm="1">
        <f t="array" aca="1" ref="BA572" ca="1">IF(INDIRECT(ADDRESS(3+$AM572,15,,,"var"))&lt;&gt;"&lt;=&gt;",INDIRECT(ADDRESS(3+$AM572,15,,,"var")),NULL)</f>
        <v>&lt;</v>
      </c>
      <c r="BB572" s="61" cm="1">
        <f t="array" aca="1" ref="BB572" ca="1">IF(INDIRECT(ADDRESS(3+$AM572,16,,,"var"))&lt;&gt;"Zn",INDIRECT(ADDRESS(3+$AM572,16,,,"var")),NULL)</f>
        <v>0.01</v>
      </c>
      <c r="BC572" s="61" cm="1">
        <f t="array" aca="1" ref="BC572" ca="1">IF(INDIRECT(ADDRESS(3+$AM572,17,,,"var"))&lt;&gt;"&lt;=&gt;",INDIRECT(ADDRESS(3+$AM572,17,,,"var")),NULL)</f>
        <v>0</v>
      </c>
      <c r="BD572" s="61" cm="1">
        <f t="array" aca="1" ref="BD572" ca="1">IF(INDIRECT(ADDRESS(3+$AM572,18,,,"var"))&lt;&gt;"Ti",INDIRECT(ADDRESS(3+$AM572,18,,,"var")),NULL)</f>
        <v>0.08</v>
      </c>
      <c r="BE572" s="64" cm="1">
        <f t="array" aca="1" ref="BE572" ca="1">IF(INDIRECT(ADDRESS(3+$AM572,19,,,"var"))&lt;&gt;"D10",INDIRECT(ADDRESS(3+$AM572,19,,,"var")),NULL)</f>
        <v>27.4</v>
      </c>
      <c r="BF572" s="64" cm="1">
        <f t="array" aca="1" ref="BF572" ca="1">IF(INDIRECT(ADDRESS(3+$AM572,20,,,"var"))&lt;&gt;"D50",INDIRECT(ADDRESS(3+$AM572,20,,,"var")),NULL)</f>
        <v>44.5</v>
      </c>
      <c r="BG572" s="64" cm="1">
        <f t="array" aca="1" ref="BG572" ca="1">IF(INDIRECT(ADDRESS(3+$AM572,21,,,"var"))&lt;&gt;"D90",INDIRECT(ADDRESS(3+$AM572,21,,,"var")),NULL)</f>
        <v>72.2</v>
      </c>
      <c r="BH572" s="64" cm="1">
        <f t="array" aca="1" ref="BH572" ca="1">IF(INDIRECT(ADDRESS(3+$AM572,22,,,"var"))&lt;&gt;"Carney Funnel (s/50g)",INDIRECT(ADDRESS(3+$AM572,22,,,"var")),NULL)</f>
        <v>16</v>
      </c>
      <c r="BI572" s="64" cm="1">
        <f t="array" aca="1" ref="BI572" ca="1">IF(INDIRECT(ADDRESS(3+$AM572,23,,,"var"))&lt;&gt;"Schuttdichte",INDIRECT(ADDRESS(3+$AM572,23,,,"var")),NULL)</f>
        <v>1.24</v>
      </c>
      <c r="BJ572" s="64" cm="1">
        <f t="array" aca="1" ref="BJ572" ca="1">IF(INDIRECT(ADDRESS(3+$AM572,24,,,"var"))&lt;&gt;"Klopfdichte",INDIRECT(ADDRESS(3+$AM572,24,,,"var")),NULL)</f>
        <v>1.61</v>
      </c>
      <c r="BK572" s="81" t="s">
        <v>108</v>
      </c>
      <c r="BL572" s="28"/>
      <c r="BM572" s="81"/>
      <c r="BO572"/>
    </row>
    <row r="573" spans="1:67">
      <c r="A573" s="81">
        <v>4</v>
      </c>
      <c r="B573" s="81">
        <v>18</v>
      </c>
      <c r="C573" s="81" t="str">
        <f>var!Z$2</f>
        <v>EOS M 290</v>
      </c>
      <c r="D573" s="81" t="str">
        <f>var!AG$2</f>
        <v>EOS parameter dev.</v>
      </c>
      <c r="E573" s="81">
        <v>370</v>
      </c>
      <c r="F573" s="81">
        <v>1850</v>
      </c>
      <c r="G573" s="81">
        <v>50</v>
      </c>
      <c r="H573" s="81">
        <v>0.1</v>
      </c>
      <c r="I573" s="62">
        <v>100</v>
      </c>
      <c r="J573" s="81" t="str">
        <f>var!AD$2</f>
        <v>Density cube</v>
      </c>
      <c r="K573" s="81" t="str">
        <f>var!AE$3</f>
        <v>Supports</v>
      </c>
      <c r="L573" s="81"/>
      <c r="M573" s="81" t="str">
        <f>var!AF$2</f>
        <v>Stripes</v>
      </c>
      <c r="N573" s="81">
        <v>220</v>
      </c>
      <c r="O573" s="81">
        <v>500</v>
      </c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  <c r="AA573" s="81"/>
      <c r="AB573" s="81"/>
      <c r="AC573" s="81"/>
      <c r="AD573" s="81"/>
      <c r="AE573" s="81"/>
      <c r="AF573" s="81"/>
      <c r="AG573" s="81"/>
      <c r="AH573" s="81">
        <f t="shared" si="18"/>
        <v>33.300000000000004</v>
      </c>
      <c r="AI573" s="23">
        <f t="shared" si="19"/>
        <v>40</v>
      </c>
      <c r="AJ573" s="81"/>
      <c r="AK573" s="81"/>
      <c r="AL573" s="81" t="str" cm="1">
        <f t="array" aca="1" ref="AL573" ca="1">IF(INDIRECT(ADDRESS(3+AM573,2,,,"var"))&lt;&gt;"Name of powder",INDIRECT(ADDRESS(3+AM573,2,,,"var")),NULL)</f>
        <v>AlMgty90</v>
      </c>
      <c r="AM573" s="81">
        <v>12</v>
      </c>
      <c r="AN573" s="81">
        <v>0</v>
      </c>
      <c r="AO573" s="61" cm="1">
        <f t="array" aca="1" ref="AO573" ca="1">IF(INDIRECT(ADDRESS(3+$AM573,3,,,"var"))&lt;&gt;"&lt;=&gt;",INDIRECT(ADDRESS(3+$AM573,3,,,"var")),NULL)</f>
        <v>0</v>
      </c>
      <c r="AP573" s="61" cm="1">
        <f t="array" aca="1" ref="AP573" ca="1">IF(INDIRECT(ADDRESS(3+$AM573,4,,,"var"))&lt;&gt;"Si",INDIRECT(ADDRESS(3+$AM573,4,,,"var")),NULL)</f>
        <v>7.0000000000000007E-2</v>
      </c>
      <c r="AQ573" s="61" cm="1">
        <f t="array" aca="1" ref="AQ573" ca="1">IF(INDIRECT(ADDRESS(3+$AM573,5,,,"var"))&lt;&gt;"&lt;=&gt;",INDIRECT(ADDRESS(3+$AM573,5,,,"var")),NULL)</f>
        <v>0</v>
      </c>
      <c r="AR573" s="61" cm="1">
        <f t="array" aca="1" ref="AR573" ca="1">IF(INDIRECT(ADDRESS(3+$AM573,6,,,"var"))&lt;&gt;"Fe",INDIRECT(ADDRESS(3+$AM573,6,,,"var")),NULL)</f>
        <v>7.0000000000000007E-2</v>
      </c>
      <c r="AS573" s="61" t="str" cm="1">
        <f t="array" aca="1" ref="AS573" ca="1">IF(INDIRECT(ADDRESS(3+$AM573,7,,,"var"))&lt;&gt;"&lt;=&gt;",INDIRECT(ADDRESS(3+$AM573,7,,,"var")),NULL)</f>
        <v>&lt;</v>
      </c>
      <c r="AT573" s="61" cm="1">
        <f t="array" aca="1" ref="AT573" ca="1">IF(INDIRECT(ADDRESS(3+$AM573,8,,,"var"))&lt;&gt;"Cu",INDIRECT(ADDRESS(3+$AM573,8,,,"var")),NULL)</f>
        <v>0.01</v>
      </c>
      <c r="AU573" s="61" t="str" cm="1">
        <f t="array" aca="1" ref="AU573" ca="1">IF(INDIRECT(ADDRESS(3+$AM573,9,,,"var"))&lt;&gt;"&lt;=&gt;",INDIRECT(ADDRESS(3+$AM573,9,,,"var")),NULL)</f>
        <v>&lt;</v>
      </c>
      <c r="AV573" s="61" cm="1">
        <f t="array" aca="1" ref="AV573" ca="1">IF(INDIRECT(ADDRESS(3+$AM573,10,,,"var"))&lt;&gt;"Mn",INDIRECT(ADDRESS(3+$AM573,10,,,"var")),NULL)</f>
        <v>0.01</v>
      </c>
      <c r="AW573" s="61" cm="1">
        <f t="array" aca="1" ref="AW573" ca="1">IF(INDIRECT(ADDRESS(3+$AM573,11,,,"var"))&lt;&gt;"&lt;=&gt;",INDIRECT(ADDRESS(3+$AM573,11,,,"var")),NULL)</f>
        <v>0</v>
      </c>
      <c r="AX573" s="61" cm="1">
        <f t="array" aca="1" ref="AX573" ca="1">IF(INDIRECT(ADDRESS(3+$AM573,12,,,"var"))&lt;&gt;"Mg",INDIRECT(ADDRESS(3+$AM573,12,,,"var")),NULL)</f>
        <v>11.9</v>
      </c>
      <c r="AY573" s="61" cm="1">
        <f t="array" aca="1" ref="AY573" ca="1">IF(INDIRECT(ADDRESS(3+$AM573,13,,,"var"))&lt;&gt;"&lt;=&gt;",INDIRECT(ADDRESS(3+$AM573,13,,,"var")),NULL)</f>
        <v>0</v>
      </c>
      <c r="AZ573" s="61" cm="1">
        <f t="array" aca="1" ref="AZ573" ca="1">IF(INDIRECT(ADDRESS(3+$AM573,14,,,"var"))&lt;&gt;"Be",INDIRECT(ADDRESS(3+$AM573,14,,,"var")),NULL)</f>
        <v>1.4E-2</v>
      </c>
      <c r="BA573" s="61" t="str" cm="1">
        <f t="array" aca="1" ref="BA573" ca="1">IF(INDIRECT(ADDRESS(3+$AM573,15,,,"var"))&lt;&gt;"&lt;=&gt;",INDIRECT(ADDRESS(3+$AM573,15,,,"var")),NULL)</f>
        <v>&lt;</v>
      </c>
      <c r="BB573" s="61" cm="1">
        <f t="array" aca="1" ref="BB573" ca="1">IF(INDIRECT(ADDRESS(3+$AM573,16,,,"var"))&lt;&gt;"Zn",INDIRECT(ADDRESS(3+$AM573,16,,,"var")),NULL)</f>
        <v>0.01</v>
      </c>
      <c r="BC573" s="61" cm="1">
        <f t="array" aca="1" ref="BC573" ca="1">IF(INDIRECT(ADDRESS(3+$AM573,17,,,"var"))&lt;&gt;"&lt;=&gt;",INDIRECT(ADDRESS(3+$AM573,17,,,"var")),NULL)</f>
        <v>0</v>
      </c>
      <c r="BD573" s="61" cm="1">
        <f t="array" aca="1" ref="BD573" ca="1">IF(INDIRECT(ADDRESS(3+$AM573,18,,,"var"))&lt;&gt;"Ti",INDIRECT(ADDRESS(3+$AM573,18,,,"var")),NULL)</f>
        <v>0.08</v>
      </c>
      <c r="BE573" s="64" cm="1">
        <f t="array" aca="1" ref="BE573" ca="1">IF(INDIRECT(ADDRESS(3+$AM573,19,,,"var"))&lt;&gt;"D10",INDIRECT(ADDRESS(3+$AM573,19,,,"var")),NULL)</f>
        <v>27.4</v>
      </c>
      <c r="BF573" s="64" cm="1">
        <f t="array" aca="1" ref="BF573" ca="1">IF(INDIRECT(ADDRESS(3+$AM573,20,,,"var"))&lt;&gt;"D50",INDIRECT(ADDRESS(3+$AM573,20,,,"var")),NULL)</f>
        <v>44.5</v>
      </c>
      <c r="BG573" s="64" cm="1">
        <f t="array" aca="1" ref="BG573" ca="1">IF(INDIRECT(ADDRESS(3+$AM573,21,,,"var"))&lt;&gt;"D90",INDIRECT(ADDRESS(3+$AM573,21,,,"var")),NULL)</f>
        <v>72.2</v>
      </c>
      <c r="BH573" s="64" cm="1">
        <f t="array" aca="1" ref="BH573" ca="1">IF(INDIRECT(ADDRESS(3+$AM573,22,,,"var"))&lt;&gt;"Carney Funnel (s/50g)",INDIRECT(ADDRESS(3+$AM573,22,,,"var")),NULL)</f>
        <v>16</v>
      </c>
      <c r="BI573" s="64" cm="1">
        <f t="array" aca="1" ref="BI573" ca="1">IF(INDIRECT(ADDRESS(3+$AM573,23,,,"var"))&lt;&gt;"Schuttdichte",INDIRECT(ADDRESS(3+$AM573,23,,,"var")),NULL)</f>
        <v>1.24</v>
      </c>
      <c r="BJ573" s="64" cm="1">
        <f t="array" aca="1" ref="BJ573" ca="1">IF(INDIRECT(ADDRESS(3+$AM573,24,,,"var"))&lt;&gt;"Klopfdichte",INDIRECT(ADDRESS(3+$AM573,24,,,"var")),NULL)</f>
        <v>1.61</v>
      </c>
      <c r="BK573" s="81" t="s">
        <v>108</v>
      </c>
      <c r="BL573" s="28"/>
      <c r="BM573" s="81"/>
      <c r="BO573"/>
    </row>
    <row r="574" spans="1:67">
      <c r="A574" s="81">
        <v>4</v>
      </c>
      <c r="B574" s="81">
        <v>19</v>
      </c>
      <c r="C574" s="81" t="str">
        <f>var!Z$2</f>
        <v>EOS M 290</v>
      </c>
      <c r="D574" s="81" t="str">
        <f>var!AG$2</f>
        <v>EOS parameter dev.</v>
      </c>
      <c r="E574" s="81">
        <v>370</v>
      </c>
      <c r="F574" s="81">
        <v>2175</v>
      </c>
      <c r="G574" s="81">
        <v>50</v>
      </c>
      <c r="H574" s="81">
        <v>0.1</v>
      </c>
      <c r="I574" s="62">
        <v>100</v>
      </c>
      <c r="J574" s="81" t="str">
        <f>var!AD$2</f>
        <v>Density cube</v>
      </c>
      <c r="K574" s="81" t="str">
        <f>var!AE$3</f>
        <v>Supports</v>
      </c>
      <c r="L574" s="81"/>
      <c r="M574" s="28" t="str">
        <f>var!AF$2</f>
        <v>Stripes</v>
      </c>
      <c r="N574" s="81">
        <v>80</v>
      </c>
      <c r="O574" s="81">
        <v>600</v>
      </c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  <c r="AA574" s="81"/>
      <c r="AB574" s="81"/>
      <c r="AC574" s="81"/>
      <c r="AD574" s="81"/>
      <c r="AE574" s="81"/>
      <c r="AF574" s="81"/>
      <c r="AG574" s="81"/>
      <c r="AH574" s="23">
        <f t="shared" si="18"/>
        <v>39.15</v>
      </c>
      <c r="AI574" s="23">
        <f t="shared" si="19"/>
        <v>34.022988505747129</v>
      </c>
      <c r="AJ574" s="81"/>
      <c r="AK574" s="81">
        <v>99.296000000000006</v>
      </c>
      <c r="AL574" s="28" t="str" cm="1">
        <f t="array" aca="1" ref="AL574" ca="1">IF(INDIRECT(ADDRESS(3+AM574,2,,,"var"))&lt;&gt;"Name of powder",INDIRECT(ADDRESS(3+AM574,2,,,"var")),NULL)</f>
        <v>AlMgty90</v>
      </c>
      <c r="AM574" s="81">
        <v>12</v>
      </c>
      <c r="AN574" s="81">
        <v>0</v>
      </c>
      <c r="AO574" s="61" cm="1">
        <f t="array" aca="1" ref="AO574" ca="1">IF(INDIRECT(ADDRESS(3+$AM574,3,,,"var"))&lt;&gt;"&lt;=&gt;",INDIRECT(ADDRESS(3+$AM574,3,,,"var")),NULL)</f>
        <v>0</v>
      </c>
      <c r="AP574" s="61" cm="1">
        <f t="array" aca="1" ref="AP574" ca="1">IF(INDIRECT(ADDRESS(3+$AM574,4,,,"var"))&lt;&gt;"Si",INDIRECT(ADDRESS(3+$AM574,4,,,"var")),NULL)</f>
        <v>7.0000000000000007E-2</v>
      </c>
      <c r="AQ574" s="61" cm="1">
        <f t="array" aca="1" ref="AQ574" ca="1">IF(INDIRECT(ADDRESS(3+$AM574,5,,,"var"))&lt;&gt;"&lt;=&gt;",INDIRECT(ADDRESS(3+$AM574,5,,,"var")),NULL)</f>
        <v>0</v>
      </c>
      <c r="AR574" s="61" cm="1">
        <f t="array" aca="1" ref="AR574" ca="1">IF(INDIRECT(ADDRESS(3+$AM574,6,,,"var"))&lt;&gt;"Fe",INDIRECT(ADDRESS(3+$AM574,6,,,"var")),NULL)</f>
        <v>7.0000000000000007E-2</v>
      </c>
      <c r="AS574" s="61" t="str" cm="1">
        <f t="array" aca="1" ref="AS574" ca="1">IF(INDIRECT(ADDRESS(3+$AM574,7,,,"var"))&lt;&gt;"&lt;=&gt;",INDIRECT(ADDRESS(3+$AM574,7,,,"var")),NULL)</f>
        <v>&lt;</v>
      </c>
      <c r="AT574" s="61" cm="1">
        <f t="array" aca="1" ref="AT574" ca="1">IF(INDIRECT(ADDRESS(3+$AM574,8,,,"var"))&lt;&gt;"Cu",INDIRECT(ADDRESS(3+$AM574,8,,,"var")),NULL)</f>
        <v>0.01</v>
      </c>
      <c r="AU574" s="61" t="str" cm="1">
        <f t="array" aca="1" ref="AU574" ca="1">IF(INDIRECT(ADDRESS(3+$AM574,9,,,"var"))&lt;&gt;"&lt;=&gt;",INDIRECT(ADDRESS(3+$AM574,9,,,"var")),NULL)</f>
        <v>&lt;</v>
      </c>
      <c r="AV574" s="61" cm="1">
        <f t="array" aca="1" ref="AV574" ca="1">IF(INDIRECT(ADDRESS(3+$AM574,10,,,"var"))&lt;&gt;"Mn",INDIRECT(ADDRESS(3+$AM574,10,,,"var")),NULL)</f>
        <v>0.01</v>
      </c>
      <c r="AW574" s="61" cm="1">
        <f t="array" aca="1" ref="AW574" ca="1">IF(INDIRECT(ADDRESS(3+$AM574,11,,,"var"))&lt;&gt;"&lt;=&gt;",INDIRECT(ADDRESS(3+$AM574,11,,,"var")),NULL)</f>
        <v>0</v>
      </c>
      <c r="AX574" s="61" cm="1">
        <f t="array" aca="1" ref="AX574" ca="1">IF(INDIRECT(ADDRESS(3+$AM574,12,,,"var"))&lt;&gt;"Mg",INDIRECT(ADDRESS(3+$AM574,12,,,"var")),NULL)</f>
        <v>11.9</v>
      </c>
      <c r="AY574" s="61" cm="1">
        <f t="array" aca="1" ref="AY574" ca="1">IF(INDIRECT(ADDRESS(3+$AM574,13,,,"var"))&lt;&gt;"&lt;=&gt;",INDIRECT(ADDRESS(3+$AM574,13,,,"var")),NULL)</f>
        <v>0</v>
      </c>
      <c r="AZ574" s="61" cm="1">
        <f t="array" aca="1" ref="AZ574" ca="1">IF(INDIRECT(ADDRESS(3+$AM574,14,,,"var"))&lt;&gt;"Be",INDIRECT(ADDRESS(3+$AM574,14,,,"var")),NULL)</f>
        <v>1.4E-2</v>
      </c>
      <c r="BA574" s="61" t="str" cm="1">
        <f t="array" aca="1" ref="BA574" ca="1">IF(INDIRECT(ADDRESS(3+$AM574,15,,,"var"))&lt;&gt;"&lt;=&gt;",INDIRECT(ADDRESS(3+$AM574,15,,,"var")),NULL)</f>
        <v>&lt;</v>
      </c>
      <c r="BB574" s="61" cm="1">
        <f t="array" aca="1" ref="BB574" ca="1">IF(INDIRECT(ADDRESS(3+$AM574,16,,,"var"))&lt;&gt;"Zn",INDIRECT(ADDRESS(3+$AM574,16,,,"var")),NULL)</f>
        <v>0.01</v>
      </c>
      <c r="BC574" s="61" cm="1">
        <f t="array" aca="1" ref="BC574" ca="1">IF(INDIRECT(ADDRESS(3+$AM574,17,,,"var"))&lt;&gt;"&lt;=&gt;",INDIRECT(ADDRESS(3+$AM574,17,,,"var")),NULL)</f>
        <v>0</v>
      </c>
      <c r="BD574" s="61" cm="1">
        <f t="array" aca="1" ref="BD574" ca="1">IF(INDIRECT(ADDRESS(3+$AM574,18,,,"var"))&lt;&gt;"Ti",INDIRECT(ADDRESS(3+$AM574,18,,,"var")),NULL)</f>
        <v>0.08</v>
      </c>
      <c r="BE574" s="64" cm="1">
        <f t="array" aca="1" ref="BE574" ca="1">IF(INDIRECT(ADDRESS(3+$AM574,19,,,"var"))&lt;&gt;"D10",INDIRECT(ADDRESS(3+$AM574,19,,,"var")),NULL)</f>
        <v>27.4</v>
      </c>
      <c r="BF574" s="64" cm="1">
        <f t="array" aca="1" ref="BF574" ca="1">IF(INDIRECT(ADDRESS(3+$AM574,20,,,"var"))&lt;&gt;"D50",INDIRECT(ADDRESS(3+$AM574,20,,,"var")),NULL)</f>
        <v>44.5</v>
      </c>
      <c r="BG574" s="64" cm="1">
        <f t="array" aca="1" ref="BG574" ca="1">IF(INDIRECT(ADDRESS(3+$AM574,21,,,"var"))&lt;&gt;"D90",INDIRECT(ADDRESS(3+$AM574,21,,,"var")),NULL)</f>
        <v>72.2</v>
      </c>
      <c r="BH574" s="64" cm="1">
        <f t="array" aca="1" ref="BH574" ca="1">IF(INDIRECT(ADDRESS(3+$AM574,22,,,"var"))&lt;&gt;"Carney Funnel (s/50g)",INDIRECT(ADDRESS(3+$AM574,22,,,"var")),NULL)</f>
        <v>16</v>
      </c>
      <c r="BI574" s="64" cm="1">
        <f t="array" aca="1" ref="BI574" ca="1">IF(INDIRECT(ADDRESS(3+$AM574,23,,,"var"))&lt;&gt;"Schuttdichte",INDIRECT(ADDRESS(3+$AM574,23,,,"var")),NULL)</f>
        <v>1.24</v>
      </c>
      <c r="BJ574" s="64" cm="1">
        <f t="array" aca="1" ref="BJ574" ca="1">IF(INDIRECT(ADDRESS(3+$AM574,24,,,"var"))&lt;&gt;"Klopfdichte",INDIRECT(ADDRESS(3+$AM574,24,,,"var")),NULL)</f>
        <v>1.61</v>
      </c>
      <c r="BK574" s="81" t="s">
        <v>108</v>
      </c>
      <c r="BL574" s="28"/>
      <c r="BM574" s="65"/>
      <c r="BO574"/>
    </row>
    <row r="575" spans="1:67">
      <c r="A575" s="81">
        <v>4</v>
      </c>
      <c r="B575" s="81">
        <v>19</v>
      </c>
      <c r="C575" s="81" t="str">
        <f>var!Z$2</f>
        <v>EOS M 290</v>
      </c>
      <c r="D575" s="81" t="str">
        <f>var!AG$2</f>
        <v>EOS parameter dev.</v>
      </c>
      <c r="E575" s="81">
        <v>370</v>
      </c>
      <c r="F575" s="81">
        <v>2175</v>
      </c>
      <c r="G575" s="81">
        <v>50</v>
      </c>
      <c r="H575" s="81">
        <v>0.1</v>
      </c>
      <c r="I575" s="62">
        <v>100</v>
      </c>
      <c r="J575" s="81" t="str">
        <f>var!AD$2</f>
        <v>Density cube</v>
      </c>
      <c r="K575" s="81" t="str">
        <f>var!AE$3</f>
        <v>Supports</v>
      </c>
      <c r="L575" s="81"/>
      <c r="M575" s="28" t="str">
        <f>var!AF$2</f>
        <v>Stripes</v>
      </c>
      <c r="N575" s="81">
        <v>80</v>
      </c>
      <c r="O575" s="81">
        <v>600</v>
      </c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  <c r="AA575" s="81"/>
      <c r="AB575" s="81"/>
      <c r="AC575" s="81"/>
      <c r="AD575" s="81"/>
      <c r="AE575" s="81"/>
      <c r="AF575" s="81"/>
      <c r="AG575" s="81"/>
      <c r="AH575" s="23">
        <f t="shared" si="18"/>
        <v>39.15</v>
      </c>
      <c r="AI575" s="23">
        <f t="shared" si="19"/>
        <v>34.022988505747129</v>
      </c>
      <c r="AJ575" s="81"/>
      <c r="AK575" s="81"/>
      <c r="AL575" s="28" t="str" cm="1">
        <f t="array" aca="1" ref="AL575" ca="1">IF(INDIRECT(ADDRESS(3+AM575,2,,,"var"))&lt;&gt;"Name of powder",INDIRECT(ADDRESS(3+AM575,2,,,"var")),NULL)</f>
        <v>AlMgty90</v>
      </c>
      <c r="AM575" s="81">
        <v>12</v>
      </c>
      <c r="AN575" s="81">
        <v>0</v>
      </c>
      <c r="AO575" s="61" cm="1">
        <f t="array" aca="1" ref="AO575" ca="1">IF(INDIRECT(ADDRESS(3+$AM575,3,,,"var"))&lt;&gt;"&lt;=&gt;",INDIRECT(ADDRESS(3+$AM575,3,,,"var")),NULL)</f>
        <v>0</v>
      </c>
      <c r="AP575" s="61" cm="1">
        <f t="array" aca="1" ref="AP575" ca="1">IF(INDIRECT(ADDRESS(3+$AM575,4,,,"var"))&lt;&gt;"Si",INDIRECT(ADDRESS(3+$AM575,4,,,"var")),NULL)</f>
        <v>7.0000000000000007E-2</v>
      </c>
      <c r="AQ575" s="61" cm="1">
        <f t="array" aca="1" ref="AQ575" ca="1">IF(INDIRECT(ADDRESS(3+$AM575,5,,,"var"))&lt;&gt;"&lt;=&gt;",INDIRECT(ADDRESS(3+$AM575,5,,,"var")),NULL)</f>
        <v>0</v>
      </c>
      <c r="AR575" s="61" cm="1">
        <f t="array" aca="1" ref="AR575" ca="1">IF(INDIRECT(ADDRESS(3+$AM575,6,,,"var"))&lt;&gt;"Fe",INDIRECT(ADDRESS(3+$AM575,6,,,"var")),NULL)</f>
        <v>7.0000000000000007E-2</v>
      </c>
      <c r="AS575" s="61" t="str" cm="1">
        <f t="array" aca="1" ref="AS575" ca="1">IF(INDIRECT(ADDRESS(3+$AM575,7,,,"var"))&lt;&gt;"&lt;=&gt;",INDIRECT(ADDRESS(3+$AM575,7,,,"var")),NULL)</f>
        <v>&lt;</v>
      </c>
      <c r="AT575" s="61" cm="1">
        <f t="array" aca="1" ref="AT575" ca="1">IF(INDIRECT(ADDRESS(3+$AM575,8,,,"var"))&lt;&gt;"Cu",INDIRECT(ADDRESS(3+$AM575,8,,,"var")),NULL)</f>
        <v>0.01</v>
      </c>
      <c r="AU575" s="61" t="str" cm="1">
        <f t="array" aca="1" ref="AU575" ca="1">IF(INDIRECT(ADDRESS(3+$AM575,9,,,"var"))&lt;&gt;"&lt;=&gt;",INDIRECT(ADDRESS(3+$AM575,9,,,"var")),NULL)</f>
        <v>&lt;</v>
      </c>
      <c r="AV575" s="61" cm="1">
        <f t="array" aca="1" ref="AV575" ca="1">IF(INDIRECT(ADDRESS(3+$AM575,10,,,"var"))&lt;&gt;"Mn",INDIRECT(ADDRESS(3+$AM575,10,,,"var")),NULL)</f>
        <v>0.01</v>
      </c>
      <c r="AW575" s="61" cm="1">
        <f t="array" aca="1" ref="AW575" ca="1">IF(INDIRECT(ADDRESS(3+$AM575,11,,,"var"))&lt;&gt;"&lt;=&gt;",INDIRECT(ADDRESS(3+$AM575,11,,,"var")),NULL)</f>
        <v>0</v>
      </c>
      <c r="AX575" s="61" cm="1">
        <f t="array" aca="1" ref="AX575" ca="1">IF(INDIRECT(ADDRESS(3+$AM575,12,,,"var"))&lt;&gt;"Mg",INDIRECT(ADDRESS(3+$AM575,12,,,"var")),NULL)</f>
        <v>11.9</v>
      </c>
      <c r="AY575" s="61" cm="1">
        <f t="array" aca="1" ref="AY575" ca="1">IF(INDIRECT(ADDRESS(3+$AM575,13,,,"var"))&lt;&gt;"&lt;=&gt;",INDIRECT(ADDRESS(3+$AM575,13,,,"var")),NULL)</f>
        <v>0</v>
      </c>
      <c r="AZ575" s="61" cm="1">
        <f t="array" aca="1" ref="AZ575" ca="1">IF(INDIRECT(ADDRESS(3+$AM575,14,,,"var"))&lt;&gt;"Be",INDIRECT(ADDRESS(3+$AM575,14,,,"var")),NULL)</f>
        <v>1.4E-2</v>
      </c>
      <c r="BA575" s="61" t="str" cm="1">
        <f t="array" aca="1" ref="BA575" ca="1">IF(INDIRECT(ADDRESS(3+$AM575,15,,,"var"))&lt;&gt;"&lt;=&gt;",INDIRECT(ADDRESS(3+$AM575,15,,,"var")),NULL)</f>
        <v>&lt;</v>
      </c>
      <c r="BB575" s="61" cm="1">
        <f t="array" aca="1" ref="BB575" ca="1">IF(INDIRECT(ADDRESS(3+$AM575,16,,,"var"))&lt;&gt;"Zn",INDIRECT(ADDRESS(3+$AM575,16,,,"var")),NULL)</f>
        <v>0.01</v>
      </c>
      <c r="BC575" s="61" cm="1">
        <f t="array" aca="1" ref="BC575" ca="1">IF(INDIRECT(ADDRESS(3+$AM575,17,,,"var"))&lt;&gt;"&lt;=&gt;",INDIRECT(ADDRESS(3+$AM575,17,,,"var")),NULL)</f>
        <v>0</v>
      </c>
      <c r="BD575" s="61" cm="1">
        <f t="array" aca="1" ref="BD575" ca="1">IF(INDIRECT(ADDRESS(3+$AM575,18,,,"var"))&lt;&gt;"Ti",INDIRECT(ADDRESS(3+$AM575,18,,,"var")),NULL)</f>
        <v>0.08</v>
      </c>
      <c r="BE575" s="64" cm="1">
        <f t="array" aca="1" ref="BE575" ca="1">IF(INDIRECT(ADDRESS(3+$AM575,19,,,"var"))&lt;&gt;"D10",INDIRECT(ADDRESS(3+$AM575,19,,,"var")),NULL)</f>
        <v>27.4</v>
      </c>
      <c r="BF575" s="64" cm="1">
        <f t="array" aca="1" ref="BF575" ca="1">IF(INDIRECT(ADDRESS(3+$AM575,20,,,"var"))&lt;&gt;"D50",INDIRECT(ADDRESS(3+$AM575,20,,,"var")),NULL)</f>
        <v>44.5</v>
      </c>
      <c r="BG575" s="64" cm="1">
        <f t="array" aca="1" ref="BG575" ca="1">IF(INDIRECT(ADDRESS(3+$AM575,21,,,"var"))&lt;&gt;"D90",INDIRECT(ADDRESS(3+$AM575,21,,,"var")),NULL)</f>
        <v>72.2</v>
      </c>
      <c r="BH575" s="64" cm="1">
        <f t="array" aca="1" ref="BH575" ca="1">IF(INDIRECT(ADDRESS(3+$AM575,22,,,"var"))&lt;&gt;"Carney Funnel (s/50g)",INDIRECT(ADDRESS(3+$AM575,22,,,"var")),NULL)</f>
        <v>16</v>
      </c>
      <c r="BI575" s="64" cm="1">
        <f t="array" aca="1" ref="BI575" ca="1">IF(INDIRECT(ADDRESS(3+$AM575,23,,,"var"))&lt;&gt;"Schuttdichte",INDIRECT(ADDRESS(3+$AM575,23,,,"var")),NULL)</f>
        <v>1.24</v>
      </c>
      <c r="BJ575" s="64" cm="1">
        <f t="array" aca="1" ref="BJ575" ca="1">IF(INDIRECT(ADDRESS(3+$AM575,24,,,"var"))&lt;&gt;"Klopfdichte",INDIRECT(ADDRESS(3+$AM575,24,,,"var")),NULL)</f>
        <v>1.61</v>
      </c>
      <c r="BK575" s="81" t="s">
        <v>108</v>
      </c>
      <c r="BL575" s="28"/>
      <c r="BM575" s="65"/>
      <c r="BO575"/>
    </row>
    <row r="576" spans="1:67">
      <c r="A576" s="81">
        <v>4</v>
      </c>
      <c r="B576" s="81">
        <v>20</v>
      </c>
      <c r="C576" s="81" t="str">
        <f>var!Z$2</f>
        <v>EOS M 290</v>
      </c>
      <c r="D576" s="81" t="str">
        <f>var!AG$2</f>
        <v>EOS parameter dev.</v>
      </c>
      <c r="E576" s="81">
        <v>370</v>
      </c>
      <c r="F576" s="81">
        <v>2500</v>
      </c>
      <c r="G576" s="81">
        <v>50</v>
      </c>
      <c r="H576" s="81">
        <v>0.1</v>
      </c>
      <c r="I576" s="62">
        <v>100</v>
      </c>
      <c r="J576" s="81" t="str">
        <f>var!AD$2</f>
        <v>Density cube</v>
      </c>
      <c r="K576" s="81" t="str">
        <f>var!AE$3</f>
        <v>Supports</v>
      </c>
      <c r="L576" s="81"/>
      <c r="M576" s="81" t="str">
        <f>var!AF$2</f>
        <v>Stripes</v>
      </c>
      <c r="N576" s="81">
        <v>150</v>
      </c>
      <c r="O576" s="81">
        <v>600</v>
      </c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  <c r="AA576" s="81"/>
      <c r="AB576" s="81"/>
      <c r="AC576" s="81"/>
      <c r="AD576" s="81"/>
      <c r="AE576" s="81"/>
      <c r="AF576" s="81"/>
      <c r="AG576" s="81"/>
      <c r="AH576" s="81">
        <f t="shared" si="18"/>
        <v>45</v>
      </c>
      <c r="AI576" s="81">
        <f t="shared" si="19"/>
        <v>29.6</v>
      </c>
      <c r="AJ576" s="81"/>
      <c r="AK576" s="81">
        <v>98.605000000000004</v>
      </c>
      <c r="AL576" s="28" t="str" cm="1">
        <f t="array" aca="1" ref="AL576" ca="1">IF(INDIRECT(ADDRESS(3+AM576,2,,,"var"))&lt;&gt;"Name of powder",INDIRECT(ADDRESS(3+AM576,2,,,"var")),NULL)</f>
        <v>AlMgty90</v>
      </c>
      <c r="AM576" s="81">
        <v>12</v>
      </c>
      <c r="AN576" s="81">
        <v>0</v>
      </c>
      <c r="AO576" s="61" cm="1">
        <f t="array" aca="1" ref="AO576" ca="1">IF(INDIRECT(ADDRESS(3+$AM576,3,,,"var"))&lt;&gt;"&lt;=&gt;",INDIRECT(ADDRESS(3+$AM576,3,,,"var")),NULL)</f>
        <v>0</v>
      </c>
      <c r="AP576" s="61" cm="1">
        <f t="array" aca="1" ref="AP576" ca="1">IF(INDIRECT(ADDRESS(3+$AM576,4,,,"var"))&lt;&gt;"Si",INDIRECT(ADDRESS(3+$AM576,4,,,"var")),NULL)</f>
        <v>7.0000000000000007E-2</v>
      </c>
      <c r="AQ576" s="61" cm="1">
        <f t="array" aca="1" ref="AQ576" ca="1">IF(INDIRECT(ADDRESS(3+$AM576,5,,,"var"))&lt;&gt;"&lt;=&gt;",INDIRECT(ADDRESS(3+$AM576,5,,,"var")),NULL)</f>
        <v>0</v>
      </c>
      <c r="AR576" s="61" cm="1">
        <f t="array" aca="1" ref="AR576" ca="1">IF(INDIRECT(ADDRESS(3+$AM576,6,,,"var"))&lt;&gt;"Fe",INDIRECT(ADDRESS(3+$AM576,6,,,"var")),NULL)</f>
        <v>7.0000000000000007E-2</v>
      </c>
      <c r="AS576" s="61" t="str" cm="1">
        <f t="array" aca="1" ref="AS576" ca="1">IF(INDIRECT(ADDRESS(3+$AM576,7,,,"var"))&lt;&gt;"&lt;=&gt;",INDIRECT(ADDRESS(3+$AM576,7,,,"var")),NULL)</f>
        <v>&lt;</v>
      </c>
      <c r="AT576" s="61" cm="1">
        <f t="array" aca="1" ref="AT576" ca="1">IF(INDIRECT(ADDRESS(3+$AM576,8,,,"var"))&lt;&gt;"Cu",INDIRECT(ADDRESS(3+$AM576,8,,,"var")),NULL)</f>
        <v>0.01</v>
      </c>
      <c r="AU576" s="61" t="str" cm="1">
        <f t="array" aca="1" ref="AU576" ca="1">IF(INDIRECT(ADDRESS(3+$AM576,9,,,"var"))&lt;&gt;"&lt;=&gt;",INDIRECT(ADDRESS(3+$AM576,9,,,"var")),NULL)</f>
        <v>&lt;</v>
      </c>
      <c r="AV576" s="61" cm="1">
        <f t="array" aca="1" ref="AV576" ca="1">IF(INDIRECT(ADDRESS(3+$AM576,10,,,"var"))&lt;&gt;"Mn",INDIRECT(ADDRESS(3+$AM576,10,,,"var")),NULL)</f>
        <v>0.01</v>
      </c>
      <c r="AW576" s="61" cm="1">
        <f t="array" aca="1" ref="AW576" ca="1">IF(INDIRECT(ADDRESS(3+$AM576,11,,,"var"))&lt;&gt;"&lt;=&gt;",INDIRECT(ADDRESS(3+$AM576,11,,,"var")),NULL)</f>
        <v>0</v>
      </c>
      <c r="AX576" s="61" cm="1">
        <f t="array" aca="1" ref="AX576" ca="1">IF(INDIRECT(ADDRESS(3+$AM576,12,,,"var"))&lt;&gt;"Mg",INDIRECT(ADDRESS(3+$AM576,12,,,"var")),NULL)</f>
        <v>11.9</v>
      </c>
      <c r="AY576" s="61" cm="1">
        <f t="array" aca="1" ref="AY576" ca="1">IF(INDIRECT(ADDRESS(3+$AM576,13,,,"var"))&lt;&gt;"&lt;=&gt;",INDIRECT(ADDRESS(3+$AM576,13,,,"var")),NULL)</f>
        <v>0</v>
      </c>
      <c r="AZ576" s="61" cm="1">
        <f t="array" aca="1" ref="AZ576" ca="1">IF(INDIRECT(ADDRESS(3+$AM576,14,,,"var"))&lt;&gt;"Be",INDIRECT(ADDRESS(3+$AM576,14,,,"var")),NULL)</f>
        <v>1.4E-2</v>
      </c>
      <c r="BA576" s="61" t="str" cm="1">
        <f t="array" aca="1" ref="BA576" ca="1">IF(INDIRECT(ADDRESS(3+$AM576,15,,,"var"))&lt;&gt;"&lt;=&gt;",INDIRECT(ADDRESS(3+$AM576,15,,,"var")),NULL)</f>
        <v>&lt;</v>
      </c>
      <c r="BB576" s="61" cm="1">
        <f t="array" aca="1" ref="BB576" ca="1">IF(INDIRECT(ADDRESS(3+$AM576,16,,,"var"))&lt;&gt;"Zn",INDIRECT(ADDRESS(3+$AM576,16,,,"var")),NULL)</f>
        <v>0.01</v>
      </c>
      <c r="BC576" s="61" cm="1">
        <f t="array" aca="1" ref="BC576" ca="1">IF(INDIRECT(ADDRESS(3+$AM576,17,,,"var"))&lt;&gt;"&lt;=&gt;",INDIRECT(ADDRESS(3+$AM576,17,,,"var")),NULL)</f>
        <v>0</v>
      </c>
      <c r="BD576" s="61" cm="1">
        <f t="array" aca="1" ref="BD576" ca="1">IF(INDIRECT(ADDRESS(3+$AM576,18,,,"var"))&lt;&gt;"Ti",INDIRECT(ADDRESS(3+$AM576,18,,,"var")),NULL)</f>
        <v>0.08</v>
      </c>
      <c r="BE576" s="64" cm="1">
        <f t="array" aca="1" ref="BE576" ca="1">IF(INDIRECT(ADDRESS(3+$AM576,19,,,"var"))&lt;&gt;"D10",INDIRECT(ADDRESS(3+$AM576,19,,,"var")),NULL)</f>
        <v>27.4</v>
      </c>
      <c r="BF576" s="64" cm="1">
        <f t="array" aca="1" ref="BF576" ca="1">IF(INDIRECT(ADDRESS(3+$AM576,20,,,"var"))&lt;&gt;"D50",INDIRECT(ADDRESS(3+$AM576,20,,,"var")),NULL)</f>
        <v>44.5</v>
      </c>
      <c r="BG576" s="64" cm="1">
        <f t="array" aca="1" ref="BG576" ca="1">IF(INDIRECT(ADDRESS(3+$AM576,21,,,"var"))&lt;&gt;"D90",INDIRECT(ADDRESS(3+$AM576,21,,,"var")),NULL)</f>
        <v>72.2</v>
      </c>
      <c r="BH576" s="64" cm="1">
        <f t="array" aca="1" ref="BH576" ca="1">IF(INDIRECT(ADDRESS(3+$AM576,22,,,"var"))&lt;&gt;"Carney Funnel (s/50g)",INDIRECT(ADDRESS(3+$AM576,22,,,"var")),NULL)</f>
        <v>16</v>
      </c>
      <c r="BI576" s="64" cm="1">
        <f t="array" aca="1" ref="BI576" ca="1">IF(INDIRECT(ADDRESS(3+$AM576,23,,,"var"))&lt;&gt;"Schuttdichte",INDIRECT(ADDRESS(3+$AM576,23,,,"var")),NULL)</f>
        <v>1.24</v>
      </c>
      <c r="BJ576" s="64" cm="1">
        <f t="array" aca="1" ref="BJ576" ca="1">IF(INDIRECT(ADDRESS(3+$AM576,24,,,"var"))&lt;&gt;"Klopfdichte",INDIRECT(ADDRESS(3+$AM576,24,,,"var")),NULL)</f>
        <v>1.61</v>
      </c>
      <c r="BK576" s="81" t="s">
        <v>108</v>
      </c>
      <c r="BL576" s="28"/>
      <c r="BM576" s="65"/>
      <c r="BO576"/>
    </row>
    <row r="577" spans="1:67">
      <c r="A577" s="81">
        <v>4</v>
      </c>
      <c r="B577" s="81">
        <v>20</v>
      </c>
      <c r="C577" s="81" t="str">
        <f>var!Z$2</f>
        <v>EOS M 290</v>
      </c>
      <c r="D577" s="81" t="str">
        <f>var!AG$2</f>
        <v>EOS parameter dev.</v>
      </c>
      <c r="E577" s="81">
        <v>370</v>
      </c>
      <c r="F577" s="81">
        <v>2500</v>
      </c>
      <c r="G577" s="81">
        <v>50</v>
      </c>
      <c r="H577" s="81">
        <v>0.1</v>
      </c>
      <c r="I577" s="62">
        <v>100</v>
      </c>
      <c r="J577" s="81" t="str">
        <f>var!AD$2</f>
        <v>Density cube</v>
      </c>
      <c r="K577" s="81" t="str">
        <f>var!AE$3</f>
        <v>Supports</v>
      </c>
      <c r="L577" s="81"/>
      <c r="M577" s="28" t="str">
        <f>var!AF$2</f>
        <v>Stripes</v>
      </c>
      <c r="N577" s="81">
        <v>150</v>
      </c>
      <c r="O577" s="81">
        <v>600</v>
      </c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  <c r="AA577" s="81"/>
      <c r="AB577" s="81"/>
      <c r="AC577" s="81"/>
      <c r="AD577" s="81"/>
      <c r="AE577" s="81"/>
      <c r="AF577" s="81"/>
      <c r="AG577" s="81"/>
      <c r="AH577" s="23">
        <f t="shared" si="18"/>
        <v>45</v>
      </c>
      <c r="AI577" s="23">
        <f t="shared" si="19"/>
        <v>29.6</v>
      </c>
      <c r="AJ577" s="81"/>
      <c r="AK577" s="81"/>
      <c r="AL577" s="81" t="str" cm="1">
        <f t="array" aca="1" ref="AL577" ca="1">IF(INDIRECT(ADDRESS(3+AM577,2,,,"var"))&lt;&gt;"Name of powder",INDIRECT(ADDRESS(3+AM577,2,,,"var")),NULL)</f>
        <v>AlMgty90</v>
      </c>
      <c r="AM577" s="81">
        <v>12</v>
      </c>
      <c r="AN577" s="81">
        <v>0</v>
      </c>
      <c r="AO577" s="61" cm="1">
        <f t="array" aca="1" ref="AO577" ca="1">IF(INDIRECT(ADDRESS(3+$AM577,3,,,"var"))&lt;&gt;"&lt;=&gt;",INDIRECT(ADDRESS(3+$AM577,3,,,"var")),NULL)</f>
        <v>0</v>
      </c>
      <c r="AP577" s="61" cm="1">
        <f t="array" aca="1" ref="AP577" ca="1">IF(INDIRECT(ADDRESS(3+$AM577,4,,,"var"))&lt;&gt;"Si",INDIRECT(ADDRESS(3+$AM577,4,,,"var")),NULL)</f>
        <v>7.0000000000000007E-2</v>
      </c>
      <c r="AQ577" s="61" cm="1">
        <f t="array" aca="1" ref="AQ577" ca="1">IF(INDIRECT(ADDRESS(3+$AM577,5,,,"var"))&lt;&gt;"&lt;=&gt;",INDIRECT(ADDRESS(3+$AM577,5,,,"var")),NULL)</f>
        <v>0</v>
      </c>
      <c r="AR577" s="61" cm="1">
        <f t="array" aca="1" ref="AR577" ca="1">IF(INDIRECT(ADDRESS(3+$AM577,6,,,"var"))&lt;&gt;"Fe",INDIRECT(ADDRESS(3+$AM577,6,,,"var")),NULL)</f>
        <v>7.0000000000000007E-2</v>
      </c>
      <c r="AS577" s="61" t="str" cm="1">
        <f t="array" aca="1" ref="AS577" ca="1">IF(INDIRECT(ADDRESS(3+$AM577,7,,,"var"))&lt;&gt;"&lt;=&gt;",INDIRECT(ADDRESS(3+$AM577,7,,,"var")),NULL)</f>
        <v>&lt;</v>
      </c>
      <c r="AT577" s="61" cm="1">
        <f t="array" aca="1" ref="AT577" ca="1">IF(INDIRECT(ADDRESS(3+$AM577,8,,,"var"))&lt;&gt;"Cu",INDIRECT(ADDRESS(3+$AM577,8,,,"var")),NULL)</f>
        <v>0.01</v>
      </c>
      <c r="AU577" s="61" t="str" cm="1">
        <f t="array" aca="1" ref="AU577" ca="1">IF(INDIRECT(ADDRESS(3+$AM577,9,,,"var"))&lt;&gt;"&lt;=&gt;",INDIRECT(ADDRESS(3+$AM577,9,,,"var")),NULL)</f>
        <v>&lt;</v>
      </c>
      <c r="AV577" s="61" cm="1">
        <f t="array" aca="1" ref="AV577" ca="1">IF(INDIRECT(ADDRESS(3+$AM577,10,,,"var"))&lt;&gt;"Mn",INDIRECT(ADDRESS(3+$AM577,10,,,"var")),NULL)</f>
        <v>0.01</v>
      </c>
      <c r="AW577" s="61" cm="1">
        <f t="array" aca="1" ref="AW577" ca="1">IF(INDIRECT(ADDRESS(3+$AM577,11,,,"var"))&lt;&gt;"&lt;=&gt;",INDIRECT(ADDRESS(3+$AM577,11,,,"var")),NULL)</f>
        <v>0</v>
      </c>
      <c r="AX577" s="61" cm="1">
        <f t="array" aca="1" ref="AX577" ca="1">IF(INDIRECT(ADDRESS(3+$AM577,12,,,"var"))&lt;&gt;"Mg",INDIRECT(ADDRESS(3+$AM577,12,,,"var")),NULL)</f>
        <v>11.9</v>
      </c>
      <c r="AY577" s="61" cm="1">
        <f t="array" aca="1" ref="AY577" ca="1">IF(INDIRECT(ADDRESS(3+$AM577,13,,,"var"))&lt;&gt;"&lt;=&gt;",INDIRECT(ADDRESS(3+$AM577,13,,,"var")),NULL)</f>
        <v>0</v>
      </c>
      <c r="AZ577" s="61" cm="1">
        <f t="array" aca="1" ref="AZ577" ca="1">IF(INDIRECT(ADDRESS(3+$AM577,14,,,"var"))&lt;&gt;"Be",INDIRECT(ADDRESS(3+$AM577,14,,,"var")),NULL)</f>
        <v>1.4E-2</v>
      </c>
      <c r="BA577" s="61" t="str" cm="1">
        <f t="array" aca="1" ref="BA577" ca="1">IF(INDIRECT(ADDRESS(3+$AM577,15,,,"var"))&lt;&gt;"&lt;=&gt;",INDIRECT(ADDRESS(3+$AM577,15,,,"var")),NULL)</f>
        <v>&lt;</v>
      </c>
      <c r="BB577" s="61" cm="1">
        <f t="array" aca="1" ref="BB577" ca="1">IF(INDIRECT(ADDRESS(3+$AM577,16,,,"var"))&lt;&gt;"Zn",INDIRECT(ADDRESS(3+$AM577,16,,,"var")),NULL)</f>
        <v>0.01</v>
      </c>
      <c r="BC577" s="61" cm="1">
        <f t="array" aca="1" ref="BC577" ca="1">IF(INDIRECT(ADDRESS(3+$AM577,17,,,"var"))&lt;&gt;"&lt;=&gt;",INDIRECT(ADDRESS(3+$AM577,17,,,"var")),NULL)</f>
        <v>0</v>
      </c>
      <c r="BD577" s="61" cm="1">
        <f t="array" aca="1" ref="BD577" ca="1">IF(INDIRECT(ADDRESS(3+$AM577,18,,,"var"))&lt;&gt;"Ti",INDIRECT(ADDRESS(3+$AM577,18,,,"var")),NULL)</f>
        <v>0.08</v>
      </c>
      <c r="BE577" s="64" cm="1">
        <f t="array" aca="1" ref="BE577" ca="1">IF(INDIRECT(ADDRESS(3+$AM577,19,,,"var"))&lt;&gt;"D10",INDIRECT(ADDRESS(3+$AM577,19,,,"var")),NULL)</f>
        <v>27.4</v>
      </c>
      <c r="BF577" s="64" cm="1">
        <f t="array" aca="1" ref="BF577" ca="1">IF(INDIRECT(ADDRESS(3+$AM577,20,,,"var"))&lt;&gt;"D50",INDIRECT(ADDRESS(3+$AM577,20,,,"var")),NULL)</f>
        <v>44.5</v>
      </c>
      <c r="BG577" s="64" cm="1">
        <f t="array" aca="1" ref="BG577" ca="1">IF(INDIRECT(ADDRESS(3+$AM577,21,,,"var"))&lt;&gt;"D90",INDIRECT(ADDRESS(3+$AM577,21,,,"var")),NULL)</f>
        <v>72.2</v>
      </c>
      <c r="BH577" s="64" cm="1">
        <f t="array" aca="1" ref="BH577" ca="1">IF(INDIRECT(ADDRESS(3+$AM577,22,,,"var"))&lt;&gt;"Carney Funnel (s/50g)",INDIRECT(ADDRESS(3+$AM577,22,,,"var")),NULL)</f>
        <v>16</v>
      </c>
      <c r="BI577" s="64" cm="1">
        <f t="array" aca="1" ref="BI577" ca="1">IF(INDIRECT(ADDRESS(3+$AM577,23,,,"var"))&lt;&gt;"Schuttdichte",INDIRECT(ADDRESS(3+$AM577,23,,,"var")),NULL)</f>
        <v>1.24</v>
      </c>
      <c r="BJ577" s="64" cm="1">
        <f t="array" aca="1" ref="BJ577" ca="1">IF(INDIRECT(ADDRESS(3+$AM577,24,,,"var"))&lt;&gt;"Klopfdichte",INDIRECT(ADDRESS(3+$AM577,24,,,"var")),NULL)</f>
        <v>1.61</v>
      </c>
      <c r="BK577" s="81" t="s">
        <v>108</v>
      </c>
      <c r="BL577" s="28"/>
      <c r="BM577" s="65"/>
      <c r="BO577"/>
    </row>
    <row r="578" spans="1:67">
      <c r="A578" s="81">
        <v>4</v>
      </c>
      <c r="B578" s="81">
        <v>21</v>
      </c>
      <c r="C578" s="81" t="str">
        <f>var!Z$2</f>
        <v>EOS M 290</v>
      </c>
      <c r="D578" s="81" t="str">
        <f>var!AG$2</f>
        <v>EOS parameter dev.</v>
      </c>
      <c r="E578" s="81">
        <v>370</v>
      </c>
      <c r="F578" s="81">
        <v>1450</v>
      </c>
      <c r="G578" s="81">
        <v>50</v>
      </c>
      <c r="H578" s="81">
        <v>0.08</v>
      </c>
      <c r="I578" s="62">
        <v>100</v>
      </c>
      <c r="J578" s="81" t="str">
        <f>var!AD$2</f>
        <v>Density cube</v>
      </c>
      <c r="K578" s="81" t="str">
        <f>var!AE$3</f>
        <v>Supports</v>
      </c>
      <c r="L578" s="81"/>
      <c r="M578" s="28" t="str">
        <f>var!AF$2</f>
        <v>Stripes</v>
      </c>
      <c r="N578" s="81">
        <v>220</v>
      </c>
      <c r="O578" s="81">
        <v>600</v>
      </c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  <c r="AA578" s="81"/>
      <c r="AB578" s="81"/>
      <c r="AC578" s="81"/>
      <c r="AD578" s="81"/>
      <c r="AE578" s="81"/>
      <c r="AF578" s="81"/>
      <c r="AG578" s="81"/>
      <c r="AH578" s="23">
        <f t="shared" ref="AH578:AH641" si="20">(F578*(G578/1000)*H578)*3.6</f>
        <v>20.88</v>
      </c>
      <c r="AI578" s="23">
        <f t="shared" ref="AI578:AI641" si="21">E578/(F578*(G578/1000)*H578)</f>
        <v>63.793103448275865</v>
      </c>
      <c r="AJ578" s="81"/>
      <c r="AK578" s="81">
        <v>99.828000000000003</v>
      </c>
      <c r="AL578" s="28" t="str" cm="1">
        <f t="array" aca="1" ref="AL578" ca="1">IF(INDIRECT(ADDRESS(3+AM578,2,,,"var"))&lt;&gt;"Name of powder",INDIRECT(ADDRESS(3+AM578,2,,,"var")),NULL)</f>
        <v>AlMgty90</v>
      </c>
      <c r="AM578" s="81">
        <v>12</v>
      </c>
      <c r="AN578" s="81">
        <v>0</v>
      </c>
      <c r="AO578" s="61" cm="1">
        <f t="array" aca="1" ref="AO578" ca="1">IF(INDIRECT(ADDRESS(3+$AM578,3,,,"var"))&lt;&gt;"&lt;=&gt;",INDIRECT(ADDRESS(3+$AM578,3,,,"var")),NULL)</f>
        <v>0</v>
      </c>
      <c r="AP578" s="61" cm="1">
        <f t="array" aca="1" ref="AP578" ca="1">IF(INDIRECT(ADDRESS(3+$AM578,4,,,"var"))&lt;&gt;"Si",INDIRECT(ADDRESS(3+$AM578,4,,,"var")),NULL)</f>
        <v>7.0000000000000007E-2</v>
      </c>
      <c r="AQ578" s="61" cm="1">
        <f t="array" aca="1" ref="AQ578" ca="1">IF(INDIRECT(ADDRESS(3+$AM578,5,,,"var"))&lt;&gt;"&lt;=&gt;",INDIRECT(ADDRESS(3+$AM578,5,,,"var")),NULL)</f>
        <v>0</v>
      </c>
      <c r="AR578" s="61" cm="1">
        <f t="array" aca="1" ref="AR578" ca="1">IF(INDIRECT(ADDRESS(3+$AM578,6,,,"var"))&lt;&gt;"Fe",INDIRECT(ADDRESS(3+$AM578,6,,,"var")),NULL)</f>
        <v>7.0000000000000007E-2</v>
      </c>
      <c r="AS578" s="61" t="str" cm="1">
        <f t="array" aca="1" ref="AS578" ca="1">IF(INDIRECT(ADDRESS(3+$AM578,7,,,"var"))&lt;&gt;"&lt;=&gt;",INDIRECT(ADDRESS(3+$AM578,7,,,"var")),NULL)</f>
        <v>&lt;</v>
      </c>
      <c r="AT578" s="61" cm="1">
        <f t="array" aca="1" ref="AT578" ca="1">IF(INDIRECT(ADDRESS(3+$AM578,8,,,"var"))&lt;&gt;"Cu",INDIRECT(ADDRESS(3+$AM578,8,,,"var")),NULL)</f>
        <v>0.01</v>
      </c>
      <c r="AU578" s="61" t="str" cm="1">
        <f t="array" aca="1" ref="AU578" ca="1">IF(INDIRECT(ADDRESS(3+$AM578,9,,,"var"))&lt;&gt;"&lt;=&gt;",INDIRECT(ADDRESS(3+$AM578,9,,,"var")),NULL)</f>
        <v>&lt;</v>
      </c>
      <c r="AV578" s="61" cm="1">
        <f t="array" aca="1" ref="AV578" ca="1">IF(INDIRECT(ADDRESS(3+$AM578,10,,,"var"))&lt;&gt;"Mn",INDIRECT(ADDRESS(3+$AM578,10,,,"var")),NULL)</f>
        <v>0.01</v>
      </c>
      <c r="AW578" s="61" cm="1">
        <f t="array" aca="1" ref="AW578" ca="1">IF(INDIRECT(ADDRESS(3+$AM578,11,,,"var"))&lt;&gt;"&lt;=&gt;",INDIRECT(ADDRESS(3+$AM578,11,,,"var")),NULL)</f>
        <v>0</v>
      </c>
      <c r="AX578" s="61" cm="1">
        <f t="array" aca="1" ref="AX578" ca="1">IF(INDIRECT(ADDRESS(3+$AM578,12,,,"var"))&lt;&gt;"Mg",INDIRECT(ADDRESS(3+$AM578,12,,,"var")),NULL)</f>
        <v>11.9</v>
      </c>
      <c r="AY578" s="61" cm="1">
        <f t="array" aca="1" ref="AY578" ca="1">IF(INDIRECT(ADDRESS(3+$AM578,13,,,"var"))&lt;&gt;"&lt;=&gt;",INDIRECT(ADDRESS(3+$AM578,13,,,"var")),NULL)</f>
        <v>0</v>
      </c>
      <c r="AZ578" s="61" cm="1">
        <f t="array" aca="1" ref="AZ578" ca="1">IF(INDIRECT(ADDRESS(3+$AM578,14,,,"var"))&lt;&gt;"Be",INDIRECT(ADDRESS(3+$AM578,14,,,"var")),NULL)</f>
        <v>1.4E-2</v>
      </c>
      <c r="BA578" s="61" t="str" cm="1">
        <f t="array" aca="1" ref="BA578" ca="1">IF(INDIRECT(ADDRESS(3+$AM578,15,,,"var"))&lt;&gt;"&lt;=&gt;",INDIRECT(ADDRESS(3+$AM578,15,,,"var")),NULL)</f>
        <v>&lt;</v>
      </c>
      <c r="BB578" s="61" cm="1">
        <f t="array" aca="1" ref="BB578" ca="1">IF(INDIRECT(ADDRESS(3+$AM578,16,,,"var"))&lt;&gt;"Zn",INDIRECT(ADDRESS(3+$AM578,16,,,"var")),NULL)</f>
        <v>0.01</v>
      </c>
      <c r="BC578" s="61" cm="1">
        <f t="array" aca="1" ref="BC578" ca="1">IF(INDIRECT(ADDRESS(3+$AM578,17,,,"var"))&lt;&gt;"&lt;=&gt;",INDIRECT(ADDRESS(3+$AM578,17,,,"var")),NULL)</f>
        <v>0</v>
      </c>
      <c r="BD578" s="61" cm="1">
        <f t="array" aca="1" ref="BD578" ca="1">IF(INDIRECT(ADDRESS(3+$AM578,18,,,"var"))&lt;&gt;"Ti",INDIRECT(ADDRESS(3+$AM578,18,,,"var")),NULL)</f>
        <v>0.08</v>
      </c>
      <c r="BE578" s="64" cm="1">
        <f t="array" aca="1" ref="BE578" ca="1">IF(INDIRECT(ADDRESS(3+$AM578,19,,,"var"))&lt;&gt;"D10",INDIRECT(ADDRESS(3+$AM578,19,,,"var")),NULL)</f>
        <v>27.4</v>
      </c>
      <c r="BF578" s="64" cm="1">
        <f t="array" aca="1" ref="BF578" ca="1">IF(INDIRECT(ADDRESS(3+$AM578,20,,,"var"))&lt;&gt;"D50",INDIRECT(ADDRESS(3+$AM578,20,,,"var")),NULL)</f>
        <v>44.5</v>
      </c>
      <c r="BG578" s="64" cm="1">
        <f t="array" aca="1" ref="BG578" ca="1">IF(INDIRECT(ADDRESS(3+$AM578,21,,,"var"))&lt;&gt;"D90",INDIRECT(ADDRESS(3+$AM578,21,,,"var")),NULL)</f>
        <v>72.2</v>
      </c>
      <c r="BH578" s="64" cm="1">
        <f t="array" aca="1" ref="BH578" ca="1">IF(INDIRECT(ADDRESS(3+$AM578,22,,,"var"))&lt;&gt;"Carney Funnel (s/50g)",INDIRECT(ADDRESS(3+$AM578,22,,,"var")),NULL)</f>
        <v>16</v>
      </c>
      <c r="BI578" s="64" cm="1">
        <f t="array" aca="1" ref="BI578" ca="1">IF(INDIRECT(ADDRESS(3+$AM578,23,,,"var"))&lt;&gt;"Schuttdichte",INDIRECT(ADDRESS(3+$AM578,23,,,"var")),NULL)</f>
        <v>1.24</v>
      </c>
      <c r="BJ578" s="64" cm="1">
        <f t="array" aca="1" ref="BJ578" ca="1">IF(INDIRECT(ADDRESS(3+$AM578,24,,,"var"))&lt;&gt;"Klopfdichte",INDIRECT(ADDRESS(3+$AM578,24,,,"var")),NULL)</f>
        <v>1.61</v>
      </c>
      <c r="BK578" s="81" t="s">
        <v>108</v>
      </c>
      <c r="BL578" s="28"/>
      <c r="BM578" s="65"/>
      <c r="BO578"/>
    </row>
    <row r="579" spans="1:67">
      <c r="A579" s="81">
        <v>4</v>
      </c>
      <c r="B579" s="81">
        <v>21</v>
      </c>
      <c r="C579" s="81" t="str">
        <f>var!Z$2</f>
        <v>EOS M 290</v>
      </c>
      <c r="D579" s="81" t="str">
        <f>var!AG$2</f>
        <v>EOS parameter dev.</v>
      </c>
      <c r="E579" s="81">
        <v>370</v>
      </c>
      <c r="F579" s="81">
        <v>1450</v>
      </c>
      <c r="G579" s="81">
        <v>50</v>
      </c>
      <c r="H579" s="81">
        <v>0.08</v>
      </c>
      <c r="I579" s="62">
        <v>100</v>
      </c>
      <c r="J579" s="81" t="str">
        <f>var!AD$2</f>
        <v>Density cube</v>
      </c>
      <c r="K579" s="81" t="str">
        <f>var!AE$3</f>
        <v>Supports</v>
      </c>
      <c r="L579" s="81"/>
      <c r="M579" s="28" t="str">
        <f>var!AF$2</f>
        <v>Stripes</v>
      </c>
      <c r="N579" s="81">
        <v>220</v>
      </c>
      <c r="O579" s="81">
        <v>600</v>
      </c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  <c r="AA579" s="81"/>
      <c r="AB579" s="81"/>
      <c r="AC579" s="81"/>
      <c r="AD579" s="81"/>
      <c r="AE579" s="81"/>
      <c r="AF579" s="81"/>
      <c r="AG579" s="81"/>
      <c r="AH579" s="23">
        <f t="shared" si="20"/>
        <v>20.88</v>
      </c>
      <c r="AI579" s="23">
        <f t="shared" si="21"/>
        <v>63.793103448275865</v>
      </c>
      <c r="AJ579" s="81"/>
      <c r="AK579" s="81"/>
      <c r="AL579" s="28" t="str" cm="1">
        <f t="array" aca="1" ref="AL579" ca="1">IF(INDIRECT(ADDRESS(3+AM579,2,,,"var"))&lt;&gt;"Name of powder",INDIRECT(ADDRESS(3+AM579,2,,,"var")),NULL)</f>
        <v>AlMgty90</v>
      </c>
      <c r="AM579" s="81">
        <v>12</v>
      </c>
      <c r="AN579" s="81">
        <v>0</v>
      </c>
      <c r="AO579" s="61" cm="1">
        <f t="array" aca="1" ref="AO579" ca="1">IF(INDIRECT(ADDRESS(3+$AM579,3,,,"var"))&lt;&gt;"&lt;=&gt;",INDIRECT(ADDRESS(3+$AM579,3,,,"var")),NULL)</f>
        <v>0</v>
      </c>
      <c r="AP579" s="61" cm="1">
        <f t="array" aca="1" ref="AP579" ca="1">IF(INDIRECT(ADDRESS(3+$AM579,4,,,"var"))&lt;&gt;"Si",INDIRECT(ADDRESS(3+$AM579,4,,,"var")),NULL)</f>
        <v>7.0000000000000007E-2</v>
      </c>
      <c r="AQ579" s="61" cm="1">
        <f t="array" aca="1" ref="AQ579" ca="1">IF(INDIRECT(ADDRESS(3+$AM579,5,,,"var"))&lt;&gt;"&lt;=&gt;",INDIRECT(ADDRESS(3+$AM579,5,,,"var")),NULL)</f>
        <v>0</v>
      </c>
      <c r="AR579" s="61" cm="1">
        <f t="array" aca="1" ref="AR579" ca="1">IF(INDIRECT(ADDRESS(3+$AM579,6,,,"var"))&lt;&gt;"Fe",INDIRECT(ADDRESS(3+$AM579,6,,,"var")),NULL)</f>
        <v>7.0000000000000007E-2</v>
      </c>
      <c r="AS579" s="61" t="str" cm="1">
        <f t="array" aca="1" ref="AS579" ca="1">IF(INDIRECT(ADDRESS(3+$AM579,7,,,"var"))&lt;&gt;"&lt;=&gt;",INDIRECT(ADDRESS(3+$AM579,7,,,"var")),NULL)</f>
        <v>&lt;</v>
      </c>
      <c r="AT579" s="61" cm="1">
        <f t="array" aca="1" ref="AT579" ca="1">IF(INDIRECT(ADDRESS(3+$AM579,8,,,"var"))&lt;&gt;"Cu",INDIRECT(ADDRESS(3+$AM579,8,,,"var")),NULL)</f>
        <v>0.01</v>
      </c>
      <c r="AU579" s="61" t="str" cm="1">
        <f t="array" aca="1" ref="AU579" ca="1">IF(INDIRECT(ADDRESS(3+$AM579,9,,,"var"))&lt;&gt;"&lt;=&gt;",INDIRECT(ADDRESS(3+$AM579,9,,,"var")),NULL)</f>
        <v>&lt;</v>
      </c>
      <c r="AV579" s="61" cm="1">
        <f t="array" aca="1" ref="AV579" ca="1">IF(INDIRECT(ADDRESS(3+$AM579,10,,,"var"))&lt;&gt;"Mn",INDIRECT(ADDRESS(3+$AM579,10,,,"var")),NULL)</f>
        <v>0.01</v>
      </c>
      <c r="AW579" s="61" cm="1">
        <f t="array" aca="1" ref="AW579" ca="1">IF(INDIRECT(ADDRESS(3+$AM579,11,,,"var"))&lt;&gt;"&lt;=&gt;",INDIRECT(ADDRESS(3+$AM579,11,,,"var")),NULL)</f>
        <v>0</v>
      </c>
      <c r="AX579" s="61" cm="1">
        <f t="array" aca="1" ref="AX579" ca="1">IF(INDIRECT(ADDRESS(3+$AM579,12,,,"var"))&lt;&gt;"Mg",INDIRECT(ADDRESS(3+$AM579,12,,,"var")),NULL)</f>
        <v>11.9</v>
      </c>
      <c r="AY579" s="61" cm="1">
        <f t="array" aca="1" ref="AY579" ca="1">IF(INDIRECT(ADDRESS(3+$AM579,13,,,"var"))&lt;&gt;"&lt;=&gt;",INDIRECT(ADDRESS(3+$AM579,13,,,"var")),NULL)</f>
        <v>0</v>
      </c>
      <c r="AZ579" s="61" cm="1">
        <f t="array" aca="1" ref="AZ579" ca="1">IF(INDIRECT(ADDRESS(3+$AM579,14,,,"var"))&lt;&gt;"Be",INDIRECT(ADDRESS(3+$AM579,14,,,"var")),NULL)</f>
        <v>1.4E-2</v>
      </c>
      <c r="BA579" s="61" t="str" cm="1">
        <f t="array" aca="1" ref="BA579" ca="1">IF(INDIRECT(ADDRESS(3+$AM579,15,,,"var"))&lt;&gt;"&lt;=&gt;",INDIRECT(ADDRESS(3+$AM579,15,,,"var")),NULL)</f>
        <v>&lt;</v>
      </c>
      <c r="BB579" s="61" cm="1">
        <f t="array" aca="1" ref="BB579" ca="1">IF(INDIRECT(ADDRESS(3+$AM579,16,,,"var"))&lt;&gt;"Zn",INDIRECT(ADDRESS(3+$AM579,16,,,"var")),NULL)</f>
        <v>0.01</v>
      </c>
      <c r="BC579" s="61" cm="1">
        <f t="array" aca="1" ref="BC579" ca="1">IF(INDIRECT(ADDRESS(3+$AM579,17,,,"var"))&lt;&gt;"&lt;=&gt;",INDIRECT(ADDRESS(3+$AM579,17,,,"var")),NULL)</f>
        <v>0</v>
      </c>
      <c r="BD579" s="61" cm="1">
        <f t="array" aca="1" ref="BD579" ca="1">IF(INDIRECT(ADDRESS(3+$AM579,18,,,"var"))&lt;&gt;"Ti",INDIRECT(ADDRESS(3+$AM579,18,,,"var")),NULL)</f>
        <v>0.08</v>
      </c>
      <c r="BE579" s="64" cm="1">
        <f t="array" aca="1" ref="BE579" ca="1">IF(INDIRECT(ADDRESS(3+$AM579,19,,,"var"))&lt;&gt;"D10",INDIRECT(ADDRESS(3+$AM579,19,,,"var")),NULL)</f>
        <v>27.4</v>
      </c>
      <c r="BF579" s="64" cm="1">
        <f t="array" aca="1" ref="BF579" ca="1">IF(INDIRECT(ADDRESS(3+$AM579,20,,,"var"))&lt;&gt;"D50",INDIRECT(ADDRESS(3+$AM579,20,,,"var")),NULL)</f>
        <v>44.5</v>
      </c>
      <c r="BG579" s="64" cm="1">
        <f t="array" aca="1" ref="BG579" ca="1">IF(INDIRECT(ADDRESS(3+$AM579,21,,,"var"))&lt;&gt;"D90",INDIRECT(ADDRESS(3+$AM579,21,,,"var")),NULL)</f>
        <v>72.2</v>
      </c>
      <c r="BH579" s="64" cm="1">
        <f t="array" aca="1" ref="BH579" ca="1">IF(INDIRECT(ADDRESS(3+$AM579,22,,,"var"))&lt;&gt;"Carney Funnel (s/50g)",INDIRECT(ADDRESS(3+$AM579,22,,,"var")),NULL)</f>
        <v>16</v>
      </c>
      <c r="BI579" s="64" cm="1">
        <f t="array" aca="1" ref="BI579" ca="1">IF(INDIRECT(ADDRESS(3+$AM579,23,,,"var"))&lt;&gt;"Schuttdichte",INDIRECT(ADDRESS(3+$AM579,23,,,"var")),NULL)</f>
        <v>1.24</v>
      </c>
      <c r="BJ579" s="64" cm="1">
        <f t="array" aca="1" ref="BJ579" ca="1">IF(INDIRECT(ADDRESS(3+$AM579,24,,,"var"))&lt;&gt;"Klopfdichte",INDIRECT(ADDRESS(3+$AM579,24,,,"var")),NULL)</f>
        <v>1.61</v>
      </c>
      <c r="BK579" s="81" t="s">
        <v>108</v>
      </c>
      <c r="BL579" s="28"/>
      <c r="BM579" s="65"/>
      <c r="BO579"/>
    </row>
    <row r="580" spans="1:67">
      <c r="A580" s="81">
        <v>4</v>
      </c>
      <c r="B580" s="81">
        <v>22</v>
      </c>
      <c r="C580" s="81" t="str">
        <f>var!Z$2</f>
        <v>EOS M 290</v>
      </c>
      <c r="D580" s="81" t="str">
        <f>var!AG$2</f>
        <v>EOS parameter dev.</v>
      </c>
      <c r="E580" s="81">
        <v>370</v>
      </c>
      <c r="F580" s="81">
        <v>1700</v>
      </c>
      <c r="G580" s="81">
        <v>50</v>
      </c>
      <c r="H580" s="81">
        <v>0.08</v>
      </c>
      <c r="I580" s="62">
        <v>100</v>
      </c>
      <c r="J580" s="81" t="str">
        <f>var!AD$2</f>
        <v>Density cube</v>
      </c>
      <c r="K580" s="81" t="str">
        <f>var!AE$3</f>
        <v>Supports</v>
      </c>
      <c r="L580" s="81"/>
      <c r="M580" s="28" t="str">
        <f>var!AF$2</f>
        <v>Stripes</v>
      </c>
      <c r="N580" s="81">
        <v>80</v>
      </c>
      <c r="O580" s="81">
        <v>700</v>
      </c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  <c r="AA580" s="81"/>
      <c r="AB580" s="81"/>
      <c r="AC580" s="81"/>
      <c r="AD580" s="81"/>
      <c r="AE580" s="81"/>
      <c r="AF580" s="81"/>
      <c r="AG580" s="81"/>
      <c r="AH580" s="23">
        <f t="shared" si="20"/>
        <v>24.48</v>
      </c>
      <c r="AI580" s="23">
        <f t="shared" si="21"/>
        <v>54.411764705882355</v>
      </c>
      <c r="AJ580" s="81"/>
      <c r="AK580" s="81">
        <v>99.733000000000004</v>
      </c>
      <c r="AL580" s="28" t="str" cm="1">
        <f t="array" aca="1" ref="AL580" ca="1">IF(INDIRECT(ADDRESS(3+AM580,2,,,"var"))&lt;&gt;"Name of powder",INDIRECT(ADDRESS(3+AM580,2,,,"var")),NULL)</f>
        <v>AlMgty90</v>
      </c>
      <c r="AM580" s="81">
        <v>12</v>
      </c>
      <c r="AN580" s="81">
        <v>0</v>
      </c>
      <c r="AO580" s="61" cm="1">
        <f t="array" aca="1" ref="AO580" ca="1">IF(INDIRECT(ADDRESS(3+$AM580,3,,,"var"))&lt;&gt;"&lt;=&gt;",INDIRECT(ADDRESS(3+$AM580,3,,,"var")),NULL)</f>
        <v>0</v>
      </c>
      <c r="AP580" s="61" cm="1">
        <f t="array" aca="1" ref="AP580" ca="1">IF(INDIRECT(ADDRESS(3+$AM580,4,,,"var"))&lt;&gt;"Si",INDIRECT(ADDRESS(3+$AM580,4,,,"var")),NULL)</f>
        <v>7.0000000000000007E-2</v>
      </c>
      <c r="AQ580" s="61" cm="1">
        <f t="array" aca="1" ref="AQ580" ca="1">IF(INDIRECT(ADDRESS(3+$AM580,5,,,"var"))&lt;&gt;"&lt;=&gt;",INDIRECT(ADDRESS(3+$AM580,5,,,"var")),NULL)</f>
        <v>0</v>
      </c>
      <c r="AR580" s="61" cm="1">
        <f t="array" aca="1" ref="AR580" ca="1">IF(INDIRECT(ADDRESS(3+$AM580,6,,,"var"))&lt;&gt;"Fe",INDIRECT(ADDRESS(3+$AM580,6,,,"var")),NULL)</f>
        <v>7.0000000000000007E-2</v>
      </c>
      <c r="AS580" s="61" t="str" cm="1">
        <f t="array" aca="1" ref="AS580" ca="1">IF(INDIRECT(ADDRESS(3+$AM580,7,,,"var"))&lt;&gt;"&lt;=&gt;",INDIRECT(ADDRESS(3+$AM580,7,,,"var")),NULL)</f>
        <v>&lt;</v>
      </c>
      <c r="AT580" s="61" cm="1">
        <f t="array" aca="1" ref="AT580" ca="1">IF(INDIRECT(ADDRESS(3+$AM580,8,,,"var"))&lt;&gt;"Cu",INDIRECT(ADDRESS(3+$AM580,8,,,"var")),NULL)</f>
        <v>0.01</v>
      </c>
      <c r="AU580" s="61" t="str" cm="1">
        <f t="array" aca="1" ref="AU580" ca="1">IF(INDIRECT(ADDRESS(3+$AM580,9,,,"var"))&lt;&gt;"&lt;=&gt;",INDIRECT(ADDRESS(3+$AM580,9,,,"var")),NULL)</f>
        <v>&lt;</v>
      </c>
      <c r="AV580" s="61" cm="1">
        <f t="array" aca="1" ref="AV580" ca="1">IF(INDIRECT(ADDRESS(3+$AM580,10,,,"var"))&lt;&gt;"Mn",INDIRECT(ADDRESS(3+$AM580,10,,,"var")),NULL)</f>
        <v>0.01</v>
      </c>
      <c r="AW580" s="61" cm="1">
        <f t="array" aca="1" ref="AW580" ca="1">IF(INDIRECT(ADDRESS(3+$AM580,11,,,"var"))&lt;&gt;"&lt;=&gt;",INDIRECT(ADDRESS(3+$AM580,11,,,"var")),NULL)</f>
        <v>0</v>
      </c>
      <c r="AX580" s="61" cm="1">
        <f t="array" aca="1" ref="AX580" ca="1">IF(INDIRECT(ADDRESS(3+$AM580,12,,,"var"))&lt;&gt;"Mg",INDIRECT(ADDRESS(3+$AM580,12,,,"var")),NULL)</f>
        <v>11.9</v>
      </c>
      <c r="AY580" s="61" cm="1">
        <f t="array" aca="1" ref="AY580" ca="1">IF(INDIRECT(ADDRESS(3+$AM580,13,,,"var"))&lt;&gt;"&lt;=&gt;",INDIRECT(ADDRESS(3+$AM580,13,,,"var")),NULL)</f>
        <v>0</v>
      </c>
      <c r="AZ580" s="61" cm="1">
        <f t="array" aca="1" ref="AZ580" ca="1">IF(INDIRECT(ADDRESS(3+$AM580,14,,,"var"))&lt;&gt;"Be",INDIRECT(ADDRESS(3+$AM580,14,,,"var")),NULL)</f>
        <v>1.4E-2</v>
      </c>
      <c r="BA580" s="61" t="str" cm="1">
        <f t="array" aca="1" ref="BA580" ca="1">IF(INDIRECT(ADDRESS(3+$AM580,15,,,"var"))&lt;&gt;"&lt;=&gt;",INDIRECT(ADDRESS(3+$AM580,15,,,"var")),NULL)</f>
        <v>&lt;</v>
      </c>
      <c r="BB580" s="61" cm="1">
        <f t="array" aca="1" ref="BB580" ca="1">IF(INDIRECT(ADDRESS(3+$AM580,16,,,"var"))&lt;&gt;"Zn",INDIRECT(ADDRESS(3+$AM580,16,,,"var")),NULL)</f>
        <v>0.01</v>
      </c>
      <c r="BC580" s="61" cm="1">
        <f t="array" aca="1" ref="BC580" ca="1">IF(INDIRECT(ADDRESS(3+$AM580,17,,,"var"))&lt;&gt;"&lt;=&gt;",INDIRECT(ADDRESS(3+$AM580,17,,,"var")),NULL)</f>
        <v>0</v>
      </c>
      <c r="BD580" s="61" cm="1">
        <f t="array" aca="1" ref="BD580" ca="1">IF(INDIRECT(ADDRESS(3+$AM580,18,,,"var"))&lt;&gt;"Ti",INDIRECT(ADDRESS(3+$AM580,18,,,"var")),NULL)</f>
        <v>0.08</v>
      </c>
      <c r="BE580" s="64" cm="1">
        <f t="array" aca="1" ref="BE580" ca="1">IF(INDIRECT(ADDRESS(3+$AM580,19,,,"var"))&lt;&gt;"D10",INDIRECT(ADDRESS(3+$AM580,19,,,"var")),NULL)</f>
        <v>27.4</v>
      </c>
      <c r="BF580" s="64" cm="1">
        <f t="array" aca="1" ref="BF580" ca="1">IF(INDIRECT(ADDRESS(3+$AM580,20,,,"var"))&lt;&gt;"D50",INDIRECT(ADDRESS(3+$AM580,20,,,"var")),NULL)</f>
        <v>44.5</v>
      </c>
      <c r="BG580" s="64" cm="1">
        <f t="array" aca="1" ref="BG580" ca="1">IF(INDIRECT(ADDRESS(3+$AM580,21,,,"var"))&lt;&gt;"D90",INDIRECT(ADDRESS(3+$AM580,21,,,"var")),NULL)</f>
        <v>72.2</v>
      </c>
      <c r="BH580" s="64" cm="1">
        <f t="array" aca="1" ref="BH580" ca="1">IF(INDIRECT(ADDRESS(3+$AM580,22,,,"var"))&lt;&gt;"Carney Funnel (s/50g)",INDIRECT(ADDRESS(3+$AM580,22,,,"var")),NULL)</f>
        <v>16</v>
      </c>
      <c r="BI580" s="64" cm="1">
        <f t="array" aca="1" ref="BI580" ca="1">IF(INDIRECT(ADDRESS(3+$AM580,23,,,"var"))&lt;&gt;"Schuttdichte",INDIRECT(ADDRESS(3+$AM580,23,,,"var")),NULL)</f>
        <v>1.24</v>
      </c>
      <c r="BJ580" s="64" cm="1">
        <f t="array" aca="1" ref="BJ580" ca="1">IF(INDIRECT(ADDRESS(3+$AM580,24,,,"var"))&lt;&gt;"Klopfdichte",INDIRECT(ADDRESS(3+$AM580,24,,,"var")),NULL)</f>
        <v>1.61</v>
      </c>
      <c r="BK580" s="81" t="s">
        <v>108</v>
      </c>
      <c r="BL580" s="28"/>
      <c r="BM580" s="81"/>
      <c r="BO580"/>
    </row>
    <row r="581" spans="1:67">
      <c r="A581" s="81">
        <v>4</v>
      </c>
      <c r="B581" s="81">
        <v>22</v>
      </c>
      <c r="C581" s="81" t="str">
        <f>var!Z$2</f>
        <v>EOS M 290</v>
      </c>
      <c r="D581" s="81" t="str">
        <f>var!AG$2</f>
        <v>EOS parameter dev.</v>
      </c>
      <c r="E581" s="81">
        <v>370</v>
      </c>
      <c r="F581" s="81">
        <v>1700</v>
      </c>
      <c r="G581" s="81">
        <v>50</v>
      </c>
      <c r="H581" s="81">
        <v>0.08</v>
      </c>
      <c r="I581" s="62">
        <v>100</v>
      </c>
      <c r="J581" s="81" t="str">
        <f>var!AD$2</f>
        <v>Density cube</v>
      </c>
      <c r="K581" s="81" t="str">
        <f>var!AE$3</f>
        <v>Supports</v>
      </c>
      <c r="L581" s="81"/>
      <c r="M581" s="81" t="str">
        <f>var!AF$2</f>
        <v>Stripes</v>
      </c>
      <c r="N581" s="81">
        <v>80</v>
      </c>
      <c r="O581" s="81">
        <v>700</v>
      </c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  <c r="AA581" s="81"/>
      <c r="AB581" s="81"/>
      <c r="AC581" s="81"/>
      <c r="AD581" s="81"/>
      <c r="AE581" s="81"/>
      <c r="AF581" s="81"/>
      <c r="AG581" s="81"/>
      <c r="AH581" s="81">
        <f t="shared" si="20"/>
        <v>24.48</v>
      </c>
      <c r="AI581" s="81">
        <f t="shared" si="21"/>
        <v>54.411764705882355</v>
      </c>
      <c r="AJ581" s="81"/>
      <c r="AK581" s="81"/>
      <c r="AL581" s="28" t="str" cm="1">
        <f t="array" aca="1" ref="AL581" ca="1">IF(INDIRECT(ADDRESS(3+AM581,2,,,"var"))&lt;&gt;"Name of powder",INDIRECT(ADDRESS(3+AM581,2,,,"var")),NULL)</f>
        <v>AlMgty90</v>
      </c>
      <c r="AM581" s="81">
        <v>12</v>
      </c>
      <c r="AN581" s="81">
        <v>0</v>
      </c>
      <c r="AO581" s="61" cm="1">
        <f t="array" aca="1" ref="AO581" ca="1">IF(INDIRECT(ADDRESS(3+$AM581,3,,,"var"))&lt;&gt;"&lt;=&gt;",INDIRECT(ADDRESS(3+$AM581,3,,,"var")),NULL)</f>
        <v>0</v>
      </c>
      <c r="AP581" s="61" cm="1">
        <f t="array" aca="1" ref="AP581" ca="1">IF(INDIRECT(ADDRESS(3+$AM581,4,,,"var"))&lt;&gt;"Si",INDIRECT(ADDRESS(3+$AM581,4,,,"var")),NULL)</f>
        <v>7.0000000000000007E-2</v>
      </c>
      <c r="AQ581" s="61" cm="1">
        <f t="array" aca="1" ref="AQ581" ca="1">IF(INDIRECT(ADDRESS(3+$AM581,5,,,"var"))&lt;&gt;"&lt;=&gt;",INDIRECT(ADDRESS(3+$AM581,5,,,"var")),NULL)</f>
        <v>0</v>
      </c>
      <c r="AR581" s="61" cm="1">
        <f t="array" aca="1" ref="AR581" ca="1">IF(INDIRECT(ADDRESS(3+$AM581,6,,,"var"))&lt;&gt;"Fe",INDIRECT(ADDRESS(3+$AM581,6,,,"var")),NULL)</f>
        <v>7.0000000000000007E-2</v>
      </c>
      <c r="AS581" s="61" t="str" cm="1">
        <f t="array" aca="1" ref="AS581" ca="1">IF(INDIRECT(ADDRESS(3+$AM581,7,,,"var"))&lt;&gt;"&lt;=&gt;",INDIRECT(ADDRESS(3+$AM581,7,,,"var")),NULL)</f>
        <v>&lt;</v>
      </c>
      <c r="AT581" s="61" cm="1">
        <f t="array" aca="1" ref="AT581" ca="1">IF(INDIRECT(ADDRESS(3+$AM581,8,,,"var"))&lt;&gt;"Cu",INDIRECT(ADDRESS(3+$AM581,8,,,"var")),NULL)</f>
        <v>0.01</v>
      </c>
      <c r="AU581" s="61" t="str" cm="1">
        <f t="array" aca="1" ref="AU581" ca="1">IF(INDIRECT(ADDRESS(3+$AM581,9,,,"var"))&lt;&gt;"&lt;=&gt;",INDIRECT(ADDRESS(3+$AM581,9,,,"var")),NULL)</f>
        <v>&lt;</v>
      </c>
      <c r="AV581" s="61" cm="1">
        <f t="array" aca="1" ref="AV581" ca="1">IF(INDIRECT(ADDRESS(3+$AM581,10,,,"var"))&lt;&gt;"Mn",INDIRECT(ADDRESS(3+$AM581,10,,,"var")),NULL)</f>
        <v>0.01</v>
      </c>
      <c r="AW581" s="61" cm="1">
        <f t="array" aca="1" ref="AW581" ca="1">IF(INDIRECT(ADDRESS(3+$AM581,11,,,"var"))&lt;&gt;"&lt;=&gt;",INDIRECT(ADDRESS(3+$AM581,11,,,"var")),NULL)</f>
        <v>0</v>
      </c>
      <c r="AX581" s="61" cm="1">
        <f t="array" aca="1" ref="AX581" ca="1">IF(INDIRECT(ADDRESS(3+$AM581,12,,,"var"))&lt;&gt;"Mg",INDIRECT(ADDRESS(3+$AM581,12,,,"var")),NULL)</f>
        <v>11.9</v>
      </c>
      <c r="AY581" s="61" cm="1">
        <f t="array" aca="1" ref="AY581" ca="1">IF(INDIRECT(ADDRESS(3+$AM581,13,,,"var"))&lt;&gt;"&lt;=&gt;",INDIRECT(ADDRESS(3+$AM581,13,,,"var")),NULL)</f>
        <v>0</v>
      </c>
      <c r="AZ581" s="61" cm="1">
        <f t="array" aca="1" ref="AZ581" ca="1">IF(INDIRECT(ADDRESS(3+$AM581,14,,,"var"))&lt;&gt;"Be",INDIRECT(ADDRESS(3+$AM581,14,,,"var")),NULL)</f>
        <v>1.4E-2</v>
      </c>
      <c r="BA581" s="61" t="str" cm="1">
        <f t="array" aca="1" ref="BA581" ca="1">IF(INDIRECT(ADDRESS(3+$AM581,15,,,"var"))&lt;&gt;"&lt;=&gt;",INDIRECT(ADDRESS(3+$AM581,15,,,"var")),NULL)</f>
        <v>&lt;</v>
      </c>
      <c r="BB581" s="61" cm="1">
        <f t="array" aca="1" ref="BB581" ca="1">IF(INDIRECT(ADDRESS(3+$AM581,16,,,"var"))&lt;&gt;"Zn",INDIRECT(ADDRESS(3+$AM581,16,,,"var")),NULL)</f>
        <v>0.01</v>
      </c>
      <c r="BC581" s="61" cm="1">
        <f t="array" aca="1" ref="BC581" ca="1">IF(INDIRECT(ADDRESS(3+$AM581,17,,,"var"))&lt;&gt;"&lt;=&gt;",INDIRECT(ADDRESS(3+$AM581,17,,,"var")),NULL)</f>
        <v>0</v>
      </c>
      <c r="BD581" s="61" cm="1">
        <f t="array" aca="1" ref="BD581" ca="1">IF(INDIRECT(ADDRESS(3+$AM581,18,,,"var"))&lt;&gt;"Ti",INDIRECT(ADDRESS(3+$AM581,18,,,"var")),NULL)</f>
        <v>0.08</v>
      </c>
      <c r="BE581" s="64" cm="1">
        <f t="array" aca="1" ref="BE581" ca="1">IF(INDIRECT(ADDRESS(3+$AM581,19,,,"var"))&lt;&gt;"D10",INDIRECT(ADDRESS(3+$AM581,19,,,"var")),NULL)</f>
        <v>27.4</v>
      </c>
      <c r="BF581" s="64" cm="1">
        <f t="array" aca="1" ref="BF581" ca="1">IF(INDIRECT(ADDRESS(3+$AM581,20,,,"var"))&lt;&gt;"D50",INDIRECT(ADDRESS(3+$AM581,20,,,"var")),NULL)</f>
        <v>44.5</v>
      </c>
      <c r="BG581" s="64" cm="1">
        <f t="array" aca="1" ref="BG581" ca="1">IF(INDIRECT(ADDRESS(3+$AM581,21,,,"var"))&lt;&gt;"D90",INDIRECT(ADDRESS(3+$AM581,21,,,"var")),NULL)</f>
        <v>72.2</v>
      </c>
      <c r="BH581" s="64" cm="1">
        <f t="array" aca="1" ref="BH581" ca="1">IF(INDIRECT(ADDRESS(3+$AM581,22,,,"var"))&lt;&gt;"Carney Funnel (s/50g)",INDIRECT(ADDRESS(3+$AM581,22,,,"var")),NULL)</f>
        <v>16</v>
      </c>
      <c r="BI581" s="64" cm="1">
        <f t="array" aca="1" ref="BI581" ca="1">IF(INDIRECT(ADDRESS(3+$AM581,23,,,"var"))&lt;&gt;"Schuttdichte",INDIRECT(ADDRESS(3+$AM581,23,,,"var")),NULL)</f>
        <v>1.24</v>
      </c>
      <c r="BJ581" s="64" cm="1">
        <f t="array" aca="1" ref="BJ581" ca="1">IF(INDIRECT(ADDRESS(3+$AM581,24,,,"var"))&lt;&gt;"Klopfdichte",INDIRECT(ADDRESS(3+$AM581,24,,,"var")),NULL)</f>
        <v>1.61</v>
      </c>
      <c r="BK581" s="81" t="s">
        <v>108</v>
      </c>
      <c r="BL581" s="28"/>
      <c r="BM581" s="81"/>
      <c r="BO581"/>
    </row>
    <row r="582" spans="1:67">
      <c r="A582" s="81">
        <v>4</v>
      </c>
      <c r="B582" s="81">
        <v>23</v>
      </c>
      <c r="C582" s="81" t="str">
        <f>var!Z$2</f>
        <v>EOS M 290</v>
      </c>
      <c r="D582" s="81" t="str">
        <f>var!AG$2</f>
        <v>EOS parameter dev.</v>
      </c>
      <c r="E582" s="81">
        <v>370</v>
      </c>
      <c r="F582" s="81">
        <v>1975</v>
      </c>
      <c r="G582" s="81">
        <v>50</v>
      </c>
      <c r="H582" s="81">
        <v>0.08</v>
      </c>
      <c r="I582" s="62">
        <v>100</v>
      </c>
      <c r="J582" s="81" t="str">
        <f>var!AD$2</f>
        <v>Density cube</v>
      </c>
      <c r="K582" s="81" t="str">
        <f>var!AE$3</f>
        <v>Supports</v>
      </c>
      <c r="L582" s="81"/>
      <c r="M582" s="28" t="str">
        <f>var!AF$2</f>
        <v>Stripes</v>
      </c>
      <c r="N582" s="81">
        <v>150</v>
      </c>
      <c r="O582" s="81">
        <v>700</v>
      </c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  <c r="AA582" s="81"/>
      <c r="AB582" s="81"/>
      <c r="AC582" s="81"/>
      <c r="AD582" s="81"/>
      <c r="AE582" s="81"/>
      <c r="AF582" s="81"/>
      <c r="AG582" s="81"/>
      <c r="AH582" s="23">
        <f t="shared" si="20"/>
        <v>28.44</v>
      </c>
      <c r="AI582" s="23">
        <f t="shared" si="21"/>
        <v>46.835443037974684</v>
      </c>
      <c r="AJ582" s="81"/>
      <c r="AK582" s="81">
        <v>99.700999999999993</v>
      </c>
      <c r="AL582" s="28" t="str" cm="1">
        <f t="array" aca="1" ref="AL582" ca="1">IF(INDIRECT(ADDRESS(3+AM582,2,,,"var"))&lt;&gt;"Name of powder",INDIRECT(ADDRESS(3+AM582,2,,,"var")),NULL)</f>
        <v>AlMgty90</v>
      </c>
      <c r="AM582" s="81">
        <v>12</v>
      </c>
      <c r="AN582" s="81">
        <v>0</v>
      </c>
      <c r="AO582" s="61" cm="1">
        <f t="array" aca="1" ref="AO582" ca="1">IF(INDIRECT(ADDRESS(3+$AM582,3,,,"var"))&lt;&gt;"&lt;=&gt;",INDIRECT(ADDRESS(3+$AM582,3,,,"var")),NULL)</f>
        <v>0</v>
      </c>
      <c r="AP582" s="61" cm="1">
        <f t="array" aca="1" ref="AP582" ca="1">IF(INDIRECT(ADDRESS(3+$AM582,4,,,"var"))&lt;&gt;"Si",INDIRECT(ADDRESS(3+$AM582,4,,,"var")),NULL)</f>
        <v>7.0000000000000007E-2</v>
      </c>
      <c r="AQ582" s="61" cm="1">
        <f t="array" aca="1" ref="AQ582" ca="1">IF(INDIRECT(ADDRESS(3+$AM582,5,,,"var"))&lt;&gt;"&lt;=&gt;",INDIRECT(ADDRESS(3+$AM582,5,,,"var")),NULL)</f>
        <v>0</v>
      </c>
      <c r="AR582" s="61" cm="1">
        <f t="array" aca="1" ref="AR582" ca="1">IF(INDIRECT(ADDRESS(3+$AM582,6,,,"var"))&lt;&gt;"Fe",INDIRECT(ADDRESS(3+$AM582,6,,,"var")),NULL)</f>
        <v>7.0000000000000007E-2</v>
      </c>
      <c r="AS582" s="61" t="str" cm="1">
        <f t="array" aca="1" ref="AS582" ca="1">IF(INDIRECT(ADDRESS(3+$AM582,7,,,"var"))&lt;&gt;"&lt;=&gt;",INDIRECT(ADDRESS(3+$AM582,7,,,"var")),NULL)</f>
        <v>&lt;</v>
      </c>
      <c r="AT582" s="61" cm="1">
        <f t="array" aca="1" ref="AT582" ca="1">IF(INDIRECT(ADDRESS(3+$AM582,8,,,"var"))&lt;&gt;"Cu",INDIRECT(ADDRESS(3+$AM582,8,,,"var")),NULL)</f>
        <v>0.01</v>
      </c>
      <c r="AU582" s="61" t="str" cm="1">
        <f t="array" aca="1" ref="AU582" ca="1">IF(INDIRECT(ADDRESS(3+$AM582,9,,,"var"))&lt;&gt;"&lt;=&gt;",INDIRECT(ADDRESS(3+$AM582,9,,,"var")),NULL)</f>
        <v>&lt;</v>
      </c>
      <c r="AV582" s="61" cm="1">
        <f t="array" aca="1" ref="AV582" ca="1">IF(INDIRECT(ADDRESS(3+$AM582,10,,,"var"))&lt;&gt;"Mn",INDIRECT(ADDRESS(3+$AM582,10,,,"var")),NULL)</f>
        <v>0.01</v>
      </c>
      <c r="AW582" s="61" cm="1">
        <f t="array" aca="1" ref="AW582" ca="1">IF(INDIRECT(ADDRESS(3+$AM582,11,,,"var"))&lt;&gt;"&lt;=&gt;",INDIRECT(ADDRESS(3+$AM582,11,,,"var")),NULL)</f>
        <v>0</v>
      </c>
      <c r="AX582" s="61" cm="1">
        <f t="array" aca="1" ref="AX582" ca="1">IF(INDIRECT(ADDRESS(3+$AM582,12,,,"var"))&lt;&gt;"Mg",INDIRECT(ADDRESS(3+$AM582,12,,,"var")),NULL)</f>
        <v>11.9</v>
      </c>
      <c r="AY582" s="61" cm="1">
        <f t="array" aca="1" ref="AY582" ca="1">IF(INDIRECT(ADDRESS(3+$AM582,13,,,"var"))&lt;&gt;"&lt;=&gt;",INDIRECT(ADDRESS(3+$AM582,13,,,"var")),NULL)</f>
        <v>0</v>
      </c>
      <c r="AZ582" s="61" cm="1">
        <f t="array" aca="1" ref="AZ582" ca="1">IF(INDIRECT(ADDRESS(3+$AM582,14,,,"var"))&lt;&gt;"Be",INDIRECT(ADDRESS(3+$AM582,14,,,"var")),NULL)</f>
        <v>1.4E-2</v>
      </c>
      <c r="BA582" s="61" t="str" cm="1">
        <f t="array" aca="1" ref="BA582" ca="1">IF(INDIRECT(ADDRESS(3+$AM582,15,,,"var"))&lt;&gt;"&lt;=&gt;",INDIRECT(ADDRESS(3+$AM582,15,,,"var")),NULL)</f>
        <v>&lt;</v>
      </c>
      <c r="BB582" s="61" cm="1">
        <f t="array" aca="1" ref="BB582" ca="1">IF(INDIRECT(ADDRESS(3+$AM582,16,,,"var"))&lt;&gt;"Zn",INDIRECT(ADDRESS(3+$AM582,16,,,"var")),NULL)</f>
        <v>0.01</v>
      </c>
      <c r="BC582" s="61" cm="1">
        <f t="array" aca="1" ref="BC582" ca="1">IF(INDIRECT(ADDRESS(3+$AM582,17,,,"var"))&lt;&gt;"&lt;=&gt;",INDIRECT(ADDRESS(3+$AM582,17,,,"var")),NULL)</f>
        <v>0</v>
      </c>
      <c r="BD582" s="61" cm="1">
        <f t="array" aca="1" ref="BD582" ca="1">IF(INDIRECT(ADDRESS(3+$AM582,18,,,"var"))&lt;&gt;"Ti",INDIRECT(ADDRESS(3+$AM582,18,,,"var")),NULL)</f>
        <v>0.08</v>
      </c>
      <c r="BE582" s="64" cm="1">
        <f t="array" aca="1" ref="BE582" ca="1">IF(INDIRECT(ADDRESS(3+$AM582,19,,,"var"))&lt;&gt;"D10",INDIRECT(ADDRESS(3+$AM582,19,,,"var")),NULL)</f>
        <v>27.4</v>
      </c>
      <c r="BF582" s="64" cm="1">
        <f t="array" aca="1" ref="BF582" ca="1">IF(INDIRECT(ADDRESS(3+$AM582,20,,,"var"))&lt;&gt;"D50",INDIRECT(ADDRESS(3+$AM582,20,,,"var")),NULL)</f>
        <v>44.5</v>
      </c>
      <c r="BG582" s="64" cm="1">
        <f t="array" aca="1" ref="BG582" ca="1">IF(INDIRECT(ADDRESS(3+$AM582,21,,,"var"))&lt;&gt;"D90",INDIRECT(ADDRESS(3+$AM582,21,,,"var")),NULL)</f>
        <v>72.2</v>
      </c>
      <c r="BH582" s="64" cm="1">
        <f t="array" aca="1" ref="BH582" ca="1">IF(INDIRECT(ADDRESS(3+$AM582,22,,,"var"))&lt;&gt;"Carney Funnel (s/50g)",INDIRECT(ADDRESS(3+$AM582,22,,,"var")),NULL)</f>
        <v>16</v>
      </c>
      <c r="BI582" s="64" cm="1">
        <f t="array" aca="1" ref="BI582" ca="1">IF(INDIRECT(ADDRESS(3+$AM582,23,,,"var"))&lt;&gt;"Schuttdichte",INDIRECT(ADDRESS(3+$AM582,23,,,"var")),NULL)</f>
        <v>1.24</v>
      </c>
      <c r="BJ582" s="64" cm="1">
        <f t="array" aca="1" ref="BJ582" ca="1">IF(INDIRECT(ADDRESS(3+$AM582,24,,,"var"))&lt;&gt;"Klopfdichte",INDIRECT(ADDRESS(3+$AM582,24,,,"var")),NULL)</f>
        <v>1.61</v>
      </c>
      <c r="BK582" s="81" t="s">
        <v>108</v>
      </c>
      <c r="BL582" s="28"/>
      <c r="BM582" s="81"/>
      <c r="BO582"/>
    </row>
    <row r="583" spans="1:67">
      <c r="A583" s="81">
        <v>4</v>
      </c>
      <c r="B583" s="81">
        <v>23</v>
      </c>
      <c r="C583" s="81" t="str">
        <f>var!Z$2</f>
        <v>EOS M 290</v>
      </c>
      <c r="D583" s="81" t="str">
        <f>var!AG$2</f>
        <v>EOS parameter dev.</v>
      </c>
      <c r="E583" s="81">
        <v>370</v>
      </c>
      <c r="F583" s="81">
        <v>1975</v>
      </c>
      <c r="G583" s="81">
        <v>50</v>
      </c>
      <c r="H583" s="81">
        <v>0.08</v>
      </c>
      <c r="I583" s="62">
        <v>100</v>
      </c>
      <c r="J583" s="81" t="str">
        <f>var!AD$2</f>
        <v>Density cube</v>
      </c>
      <c r="K583" s="81" t="str">
        <f>var!AE$3</f>
        <v>Supports</v>
      </c>
      <c r="L583" s="81"/>
      <c r="M583" s="28" t="str">
        <f>var!AF$2</f>
        <v>Stripes</v>
      </c>
      <c r="N583" s="81">
        <v>150</v>
      </c>
      <c r="O583" s="81">
        <v>700</v>
      </c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  <c r="AA583" s="81"/>
      <c r="AB583" s="81"/>
      <c r="AC583" s="81"/>
      <c r="AD583" s="81"/>
      <c r="AE583" s="81"/>
      <c r="AF583" s="81"/>
      <c r="AG583" s="81"/>
      <c r="AH583" s="23">
        <f t="shared" si="20"/>
        <v>28.44</v>
      </c>
      <c r="AI583" s="23">
        <f t="shared" si="21"/>
        <v>46.835443037974684</v>
      </c>
      <c r="AJ583" s="81"/>
      <c r="AK583" s="81"/>
      <c r="AL583" s="28" t="str" cm="1">
        <f t="array" aca="1" ref="AL583" ca="1">IF(INDIRECT(ADDRESS(3+AM583,2,,,"var"))&lt;&gt;"Name of powder",INDIRECT(ADDRESS(3+AM583,2,,,"var")),NULL)</f>
        <v>AlMgty90</v>
      </c>
      <c r="AM583" s="81">
        <v>12</v>
      </c>
      <c r="AN583" s="81">
        <v>0</v>
      </c>
      <c r="AO583" s="61" cm="1">
        <f t="array" aca="1" ref="AO583" ca="1">IF(INDIRECT(ADDRESS(3+$AM583,3,,,"var"))&lt;&gt;"&lt;=&gt;",INDIRECT(ADDRESS(3+$AM583,3,,,"var")),NULL)</f>
        <v>0</v>
      </c>
      <c r="AP583" s="61" cm="1">
        <f t="array" aca="1" ref="AP583" ca="1">IF(INDIRECT(ADDRESS(3+$AM583,4,,,"var"))&lt;&gt;"Si",INDIRECT(ADDRESS(3+$AM583,4,,,"var")),NULL)</f>
        <v>7.0000000000000007E-2</v>
      </c>
      <c r="AQ583" s="61" cm="1">
        <f t="array" aca="1" ref="AQ583" ca="1">IF(INDIRECT(ADDRESS(3+$AM583,5,,,"var"))&lt;&gt;"&lt;=&gt;",INDIRECT(ADDRESS(3+$AM583,5,,,"var")),NULL)</f>
        <v>0</v>
      </c>
      <c r="AR583" s="61" cm="1">
        <f t="array" aca="1" ref="AR583" ca="1">IF(INDIRECT(ADDRESS(3+$AM583,6,,,"var"))&lt;&gt;"Fe",INDIRECT(ADDRESS(3+$AM583,6,,,"var")),NULL)</f>
        <v>7.0000000000000007E-2</v>
      </c>
      <c r="AS583" s="61" t="str" cm="1">
        <f t="array" aca="1" ref="AS583" ca="1">IF(INDIRECT(ADDRESS(3+$AM583,7,,,"var"))&lt;&gt;"&lt;=&gt;",INDIRECT(ADDRESS(3+$AM583,7,,,"var")),NULL)</f>
        <v>&lt;</v>
      </c>
      <c r="AT583" s="61" cm="1">
        <f t="array" aca="1" ref="AT583" ca="1">IF(INDIRECT(ADDRESS(3+$AM583,8,,,"var"))&lt;&gt;"Cu",INDIRECT(ADDRESS(3+$AM583,8,,,"var")),NULL)</f>
        <v>0.01</v>
      </c>
      <c r="AU583" s="61" t="str" cm="1">
        <f t="array" aca="1" ref="AU583" ca="1">IF(INDIRECT(ADDRESS(3+$AM583,9,,,"var"))&lt;&gt;"&lt;=&gt;",INDIRECT(ADDRESS(3+$AM583,9,,,"var")),NULL)</f>
        <v>&lt;</v>
      </c>
      <c r="AV583" s="61" cm="1">
        <f t="array" aca="1" ref="AV583" ca="1">IF(INDIRECT(ADDRESS(3+$AM583,10,,,"var"))&lt;&gt;"Mn",INDIRECT(ADDRESS(3+$AM583,10,,,"var")),NULL)</f>
        <v>0.01</v>
      </c>
      <c r="AW583" s="61" cm="1">
        <f t="array" aca="1" ref="AW583" ca="1">IF(INDIRECT(ADDRESS(3+$AM583,11,,,"var"))&lt;&gt;"&lt;=&gt;",INDIRECT(ADDRESS(3+$AM583,11,,,"var")),NULL)</f>
        <v>0</v>
      </c>
      <c r="AX583" s="61" cm="1">
        <f t="array" aca="1" ref="AX583" ca="1">IF(INDIRECT(ADDRESS(3+$AM583,12,,,"var"))&lt;&gt;"Mg",INDIRECT(ADDRESS(3+$AM583,12,,,"var")),NULL)</f>
        <v>11.9</v>
      </c>
      <c r="AY583" s="61" cm="1">
        <f t="array" aca="1" ref="AY583" ca="1">IF(INDIRECT(ADDRESS(3+$AM583,13,,,"var"))&lt;&gt;"&lt;=&gt;",INDIRECT(ADDRESS(3+$AM583,13,,,"var")),NULL)</f>
        <v>0</v>
      </c>
      <c r="AZ583" s="61" cm="1">
        <f t="array" aca="1" ref="AZ583" ca="1">IF(INDIRECT(ADDRESS(3+$AM583,14,,,"var"))&lt;&gt;"Be",INDIRECT(ADDRESS(3+$AM583,14,,,"var")),NULL)</f>
        <v>1.4E-2</v>
      </c>
      <c r="BA583" s="61" t="str" cm="1">
        <f t="array" aca="1" ref="BA583" ca="1">IF(INDIRECT(ADDRESS(3+$AM583,15,,,"var"))&lt;&gt;"&lt;=&gt;",INDIRECT(ADDRESS(3+$AM583,15,,,"var")),NULL)</f>
        <v>&lt;</v>
      </c>
      <c r="BB583" s="61" cm="1">
        <f t="array" aca="1" ref="BB583" ca="1">IF(INDIRECT(ADDRESS(3+$AM583,16,,,"var"))&lt;&gt;"Zn",INDIRECT(ADDRESS(3+$AM583,16,,,"var")),NULL)</f>
        <v>0.01</v>
      </c>
      <c r="BC583" s="61" cm="1">
        <f t="array" aca="1" ref="BC583" ca="1">IF(INDIRECT(ADDRESS(3+$AM583,17,,,"var"))&lt;&gt;"&lt;=&gt;",INDIRECT(ADDRESS(3+$AM583,17,,,"var")),NULL)</f>
        <v>0</v>
      </c>
      <c r="BD583" s="61" cm="1">
        <f t="array" aca="1" ref="BD583" ca="1">IF(INDIRECT(ADDRESS(3+$AM583,18,,,"var"))&lt;&gt;"Ti",INDIRECT(ADDRESS(3+$AM583,18,,,"var")),NULL)</f>
        <v>0.08</v>
      </c>
      <c r="BE583" s="64" cm="1">
        <f t="array" aca="1" ref="BE583" ca="1">IF(INDIRECT(ADDRESS(3+$AM583,19,,,"var"))&lt;&gt;"D10",INDIRECT(ADDRESS(3+$AM583,19,,,"var")),NULL)</f>
        <v>27.4</v>
      </c>
      <c r="BF583" s="64" cm="1">
        <f t="array" aca="1" ref="BF583" ca="1">IF(INDIRECT(ADDRESS(3+$AM583,20,,,"var"))&lt;&gt;"D50",INDIRECT(ADDRESS(3+$AM583,20,,,"var")),NULL)</f>
        <v>44.5</v>
      </c>
      <c r="BG583" s="64" cm="1">
        <f t="array" aca="1" ref="BG583" ca="1">IF(INDIRECT(ADDRESS(3+$AM583,21,,,"var"))&lt;&gt;"D90",INDIRECT(ADDRESS(3+$AM583,21,,,"var")),NULL)</f>
        <v>72.2</v>
      </c>
      <c r="BH583" s="64" cm="1">
        <f t="array" aca="1" ref="BH583" ca="1">IF(INDIRECT(ADDRESS(3+$AM583,22,,,"var"))&lt;&gt;"Carney Funnel (s/50g)",INDIRECT(ADDRESS(3+$AM583,22,,,"var")),NULL)</f>
        <v>16</v>
      </c>
      <c r="BI583" s="64" cm="1">
        <f t="array" aca="1" ref="BI583" ca="1">IF(INDIRECT(ADDRESS(3+$AM583,23,,,"var"))&lt;&gt;"Schuttdichte",INDIRECT(ADDRESS(3+$AM583,23,,,"var")),NULL)</f>
        <v>1.24</v>
      </c>
      <c r="BJ583" s="64" cm="1">
        <f t="array" aca="1" ref="BJ583" ca="1">IF(INDIRECT(ADDRESS(3+$AM583,24,,,"var"))&lt;&gt;"Klopfdichte",INDIRECT(ADDRESS(3+$AM583,24,,,"var")),NULL)</f>
        <v>1.61</v>
      </c>
      <c r="BK583" s="81" t="s">
        <v>108</v>
      </c>
      <c r="BL583" s="28"/>
      <c r="BM583" s="81"/>
      <c r="BO583"/>
    </row>
    <row r="584" spans="1:67">
      <c r="A584" s="81">
        <v>4</v>
      </c>
      <c r="B584" s="81">
        <v>24</v>
      </c>
      <c r="C584" s="81" t="str">
        <f>var!Z$2</f>
        <v>EOS M 290</v>
      </c>
      <c r="D584" s="81" t="str">
        <f>var!AG$2</f>
        <v>EOS parameter dev.</v>
      </c>
      <c r="E584" s="81">
        <v>370</v>
      </c>
      <c r="F584" s="81">
        <v>2225</v>
      </c>
      <c r="G584" s="81">
        <v>50</v>
      </c>
      <c r="H584" s="81">
        <v>0.08</v>
      </c>
      <c r="I584" s="62">
        <v>100</v>
      </c>
      <c r="J584" s="81" t="str">
        <f>var!AD$2</f>
        <v>Density cube</v>
      </c>
      <c r="K584" s="81" t="str">
        <f>var!AE$3</f>
        <v>Supports</v>
      </c>
      <c r="L584" s="81"/>
      <c r="M584" s="28" t="str">
        <f>var!AF$2</f>
        <v>Stripes</v>
      </c>
      <c r="N584" s="81">
        <v>220</v>
      </c>
      <c r="O584" s="81">
        <v>700</v>
      </c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  <c r="AB584" s="81"/>
      <c r="AC584" s="81"/>
      <c r="AD584" s="81"/>
      <c r="AE584" s="81"/>
      <c r="AF584" s="81"/>
      <c r="AG584" s="81"/>
      <c r="AH584" s="23">
        <f t="shared" si="20"/>
        <v>32.04</v>
      </c>
      <c r="AI584" s="23">
        <f t="shared" si="21"/>
        <v>41.573033707865164</v>
      </c>
      <c r="AJ584" s="81"/>
      <c r="AK584" s="81">
        <v>99.540999999999997</v>
      </c>
      <c r="AL584" s="28" t="str" cm="1">
        <f t="array" aca="1" ref="AL584" ca="1">IF(INDIRECT(ADDRESS(3+AM584,2,,,"var"))&lt;&gt;"Name of powder",INDIRECT(ADDRESS(3+AM584,2,,,"var")),NULL)</f>
        <v>AlMgty90</v>
      </c>
      <c r="AM584" s="81">
        <v>12</v>
      </c>
      <c r="AN584" s="81">
        <v>0</v>
      </c>
      <c r="AO584" s="61" cm="1">
        <f t="array" aca="1" ref="AO584" ca="1">IF(INDIRECT(ADDRESS(3+$AM584,3,,,"var"))&lt;&gt;"&lt;=&gt;",INDIRECT(ADDRESS(3+$AM584,3,,,"var")),NULL)</f>
        <v>0</v>
      </c>
      <c r="AP584" s="61" cm="1">
        <f t="array" aca="1" ref="AP584" ca="1">IF(INDIRECT(ADDRESS(3+$AM584,4,,,"var"))&lt;&gt;"Si",INDIRECT(ADDRESS(3+$AM584,4,,,"var")),NULL)</f>
        <v>7.0000000000000007E-2</v>
      </c>
      <c r="AQ584" s="61" cm="1">
        <f t="array" aca="1" ref="AQ584" ca="1">IF(INDIRECT(ADDRESS(3+$AM584,5,,,"var"))&lt;&gt;"&lt;=&gt;",INDIRECT(ADDRESS(3+$AM584,5,,,"var")),NULL)</f>
        <v>0</v>
      </c>
      <c r="AR584" s="61" cm="1">
        <f t="array" aca="1" ref="AR584" ca="1">IF(INDIRECT(ADDRESS(3+$AM584,6,,,"var"))&lt;&gt;"Fe",INDIRECT(ADDRESS(3+$AM584,6,,,"var")),NULL)</f>
        <v>7.0000000000000007E-2</v>
      </c>
      <c r="AS584" s="61" t="str" cm="1">
        <f t="array" aca="1" ref="AS584" ca="1">IF(INDIRECT(ADDRESS(3+$AM584,7,,,"var"))&lt;&gt;"&lt;=&gt;",INDIRECT(ADDRESS(3+$AM584,7,,,"var")),NULL)</f>
        <v>&lt;</v>
      </c>
      <c r="AT584" s="61" cm="1">
        <f t="array" aca="1" ref="AT584" ca="1">IF(INDIRECT(ADDRESS(3+$AM584,8,,,"var"))&lt;&gt;"Cu",INDIRECT(ADDRESS(3+$AM584,8,,,"var")),NULL)</f>
        <v>0.01</v>
      </c>
      <c r="AU584" s="61" t="str" cm="1">
        <f t="array" aca="1" ref="AU584" ca="1">IF(INDIRECT(ADDRESS(3+$AM584,9,,,"var"))&lt;&gt;"&lt;=&gt;",INDIRECT(ADDRESS(3+$AM584,9,,,"var")),NULL)</f>
        <v>&lt;</v>
      </c>
      <c r="AV584" s="61" cm="1">
        <f t="array" aca="1" ref="AV584" ca="1">IF(INDIRECT(ADDRESS(3+$AM584,10,,,"var"))&lt;&gt;"Mn",INDIRECT(ADDRESS(3+$AM584,10,,,"var")),NULL)</f>
        <v>0.01</v>
      </c>
      <c r="AW584" s="61" cm="1">
        <f t="array" aca="1" ref="AW584" ca="1">IF(INDIRECT(ADDRESS(3+$AM584,11,,,"var"))&lt;&gt;"&lt;=&gt;",INDIRECT(ADDRESS(3+$AM584,11,,,"var")),NULL)</f>
        <v>0</v>
      </c>
      <c r="AX584" s="61" cm="1">
        <f t="array" aca="1" ref="AX584" ca="1">IF(INDIRECT(ADDRESS(3+$AM584,12,,,"var"))&lt;&gt;"Mg",INDIRECT(ADDRESS(3+$AM584,12,,,"var")),NULL)</f>
        <v>11.9</v>
      </c>
      <c r="AY584" s="61" cm="1">
        <f t="array" aca="1" ref="AY584" ca="1">IF(INDIRECT(ADDRESS(3+$AM584,13,,,"var"))&lt;&gt;"&lt;=&gt;",INDIRECT(ADDRESS(3+$AM584,13,,,"var")),NULL)</f>
        <v>0</v>
      </c>
      <c r="AZ584" s="61" cm="1">
        <f t="array" aca="1" ref="AZ584" ca="1">IF(INDIRECT(ADDRESS(3+$AM584,14,,,"var"))&lt;&gt;"Be",INDIRECT(ADDRESS(3+$AM584,14,,,"var")),NULL)</f>
        <v>1.4E-2</v>
      </c>
      <c r="BA584" s="61" t="str" cm="1">
        <f t="array" aca="1" ref="BA584" ca="1">IF(INDIRECT(ADDRESS(3+$AM584,15,,,"var"))&lt;&gt;"&lt;=&gt;",INDIRECT(ADDRESS(3+$AM584,15,,,"var")),NULL)</f>
        <v>&lt;</v>
      </c>
      <c r="BB584" s="61" cm="1">
        <f t="array" aca="1" ref="BB584" ca="1">IF(INDIRECT(ADDRESS(3+$AM584,16,,,"var"))&lt;&gt;"Zn",INDIRECT(ADDRESS(3+$AM584,16,,,"var")),NULL)</f>
        <v>0.01</v>
      </c>
      <c r="BC584" s="61" cm="1">
        <f t="array" aca="1" ref="BC584" ca="1">IF(INDIRECT(ADDRESS(3+$AM584,17,,,"var"))&lt;&gt;"&lt;=&gt;",INDIRECT(ADDRESS(3+$AM584,17,,,"var")),NULL)</f>
        <v>0</v>
      </c>
      <c r="BD584" s="61" cm="1">
        <f t="array" aca="1" ref="BD584" ca="1">IF(INDIRECT(ADDRESS(3+$AM584,18,,,"var"))&lt;&gt;"Ti",INDIRECT(ADDRESS(3+$AM584,18,,,"var")),NULL)</f>
        <v>0.08</v>
      </c>
      <c r="BE584" s="64" cm="1">
        <f t="array" aca="1" ref="BE584" ca="1">IF(INDIRECT(ADDRESS(3+$AM584,19,,,"var"))&lt;&gt;"D10",INDIRECT(ADDRESS(3+$AM584,19,,,"var")),NULL)</f>
        <v>27.4</v>
      </c>
      <c r="BF584" s="64" cm="1">
        <f t="array" aca="1" ref="BF584" ca="1">IF(INDIRECT(ADDRESS(3+$AM584,20,,,"var"))&lt;&gt;"D50",INDIRECT(ADDRESS(3+$AM584,20,,,"var")),NULL)</f>
        <v>44.5</v>
      </c>
      <c r="BG584" s="64" cm="1">
        <f t="array" aca="1" ref="BG584" ca="1">IF(INDIRECT(ADDRESS(3+$AM584,21,,,"var"))&lt;&gt;"D90",INDIRECT(ADDRESS(3+$AM584,21,,,"var")),NULL)</f>
        <v>72.2</v>
      </c>
      <c r="BH584" s="64" cm="1">
        <f t="array" aca="1" ref="BH584" ca="1">IF(INDIRECT(ADDRESS(3+$AM584,22,,,"var"))&lt;&gt;"Carney Funnel (s/50g)",INDIRECT(ADDRESS(3+$AM584,22,,,"var")),NULL)</f>
        <v>16</v>
      </c>
      <c r="BI584" s="64" cm="1">
        <f t="array" aca="1" ref="BI584" ca="1">IF(INDIRECT(ADDRESS(3+$AM584,23,,,"var"))&lt;&gt;"Schuttdichte",INDIRECT(ADDRESS(3+$AM584,23,,,"var")),NULL)</f>
        <v>1.24</v>
      </c>
      <c r="BJ584" s="64" cm="1">
        <f t="array" aca="1" ref="BJ584" ca="1">IF(INDIRECT(ADDRESS(3+$AM584,24,,,"var"))&lt;&gt;"Klopfdichte",INDIRECT(ADDRESS(3+$AM584,24,,,"var")),NULL)</f>
        <v>1.61</v>
      </c>
      <c r="BK584" s="81" t="s">
        <v>108</v>
      </c>
      <c r="BL584" s="28"/>
      <c r="BM584" s="81"/>
      <c r="BO584"/>
    </row>
    <row r="585" spans="1:67">
      <c r="A585" s="81">
        <v>4</v>
      </c>
      <c r="B585" s="81">
        <v>24</v>
      </c>
      <c r="C585" s="81" t="str">
        <f>var!Z$2</f>
        <v>EOS M 290</v>
      </c>
      <c r="D585" s="81" t="str">
        <f>var!AG$2</f>
        <v>EOS parameter dev.</v>
      </c>
      <c r="E585" s="81">
        <v>370</v>
      </c>
      <c r="F585" s="81">
        <v>2225</v>
      </c>
      <c r="G585" s="81">
        <v>50</v>
      </c>
      <c r="H585" s="81">
        <v>0.08</v>
      </c>
      <c r="I585" s="62">
        <v>100</v>
      </c>
      <c r="J585" s="81" t="str">
        <f>var!AD$2</f>
        <v>Density cube</v>
      </c>
      <c r="K585" s="81" t="str">
        <f>var!AE$3</f>
        <v>Supports</v>
      </c>
      <c r="L585" s="81"/>
      <c r="M585" s="28" t="str">
        <f>var!AF$2</f>
        <v>Stripes</v>
      </c>
      <c r="N585" s="81">
        <v>220</v>
      </c>
      <c r="O585" s="81">
        <v>700</v>
      </c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  <c r="AA585" s="81"/>
      <c r="AB585" s="81"/>
      <c r="AC585" s="81"/>
      <c r="AD585" s="81"/>
      <c r="AE585" s="81"/>
      <c r="AF585" s="81"/>
      <c r="AG585" s="81"/>
      <c r="AH585" s="23">
        <f t="shared" si="20"/>
        <v>32.04</v>
      </c>
      <c r="AI585" s="23">
        <f t="shared" si="21"/>
        <v>41.573033707865164</v>
      </c>
      <c r="AJ585" s="81"/>
      <c r="AK585" s="81"/>
      <c r="AL585" s="28" t="str" cm="1">
        <f t="array" aca="1" ref="AL585" ca="1">IF(INDIRECT(ADDRESS(3+AM585,2,,,"var"))&lt;&gt;"Name of powder",INDIRECT(ADDRESS(3+AM585,2,,,"var")),NULL)</f>
        <v>AlMgty90</v>
      </c>
      <c r="AM585" s="81">
        <v>12</v>
      </c>
      <c r="AN585" s="81">
        <v>0</v>
      </c>
      <c r="AO585" s="61" cm="1">
        <f t="array" aca="1" ref="AO585" ca="1">IF(INDIRECT(ADDRESS(3+$AM585,3,,,"var"))&lt;&gt;"&lt;=&gt;",INDIRECT(ADDRESS(3+$AM585,3,,,"var")),NULL)</f>
        <v>0</v>
      </c>
      <c r="AP585" s="61" cm="1">
        <f t="array" aca="1" ref="AP585" ca="1">IF(INDIRECT(ADDRESS(3+$AM585,4,,,"var"))&lt;&gt;"Si",INDIRECT(ADDRESS(3+$AM585,4,,,"var")),NULL)</f>
        <v>7.0000000000000007E-2</v>
      </c>
      <c r="AQ585" s="61" cm="1">
        <f t="array" aca="1" ref="AQ585" ca="1">IF(INDIRECT(ADDRESS(3+$AM585,5,,,"var"))&lt;&gt;"&lt;=&gt;",INDIRECT(ADDRESS(3+$AM585,5,,,"var")),NULL)</f>
        <v>0</v>
      </c>
      <c r="AR585" s="61" cm="1">
        <f t="array" aca="1" ref="AR585" ca="1">IF(INDIRECT(ADDRESS(3+$AM585,6,,,"var"))&lt;&gt;"Fe",INDIRECT(ADDRESS(3+$AM585,6,,,"var")),NULL)</f>
        <v>7.0000000000000007E-2</v>
      </c>
      <c r="AS585" s="61" t="str" cm="1">
        <f t="array" aca="1" ref="AS585" ca="1">IF(INDIRECT(ADDRESS(3+$AM585,7,,,"var"))&lt;&gt;"&lt;=&gt;",INDIRECT(ADDRESS(3+$AM585,7,,,"var")),NULL)</f>
        <v>&lt;</v>
      </c>
      <c r="AT585" s="61" cm="1">
        <f t="array" aca="1" ref="AT585" ca="1">IF(INDIRECT(ADDRESS(3+$AM585,8,,,"var"))&lt;&gt;"Cu",INDIRECT(ADDRESS(3+$AM585,8,,,"var")),NULL)</f>
        <v>0.01</v>
      </c>
      <c r="AU585" s="61" t="str" cm="1">
        <f t="array" aca="1" ref="AU585" ca="1">IF(INDIRECT(ADDRESS(3+$AM585,9,,,"var"))&lt;&gt;"&lt;=&gt;",INDIRECT(ADDRESS(3+$AM585,9,,,"var")),NULL)</f>
        <v>&lt;</v>
      </c>
      <c r="AV585" s="61" cm="1">
        <f t="array" aca="1" ref="AV585" ca="1">IF(INDIRECT(ADDRESS(3+$AM585,10,,,"var"))&lt;&gt;"Mn",INDIRECT(ADDRESS(3+$AM585,10,,,"var")),NULL)</f>
        <v>0.01</v>
      </c>
      <c r="AW585" s="61" cm="1">
        <f t="array" aca="1" ref="AW585" ca="1">IF(INDIRECT(ADDRESS(3+$AM585,11,,,"var"))&lt;&gt;"&lt;=&gt;",INDIRECT(ADDRESS(3+$AM585,11,,,"var")),NULL)</f>
        <v>0</v>
      </c>
      <c r="AX585" s="61" cm="1">
        <f t="array" aca="1" ref="AX585" ca="1">IF(INDIRECT(ADDRESS(3+$AM585,12,,,"var"))&lt;&gt;"Mg",INDIRECT(ADDRESS(3+$AM585,12,,,"var")),NULL)</f>
        <v>11.9</v>
      </c>
      <c r="AY585" s="61" cm="1">
        <f t="array" aca="1" ref="AY585" ca="1">IF(INDIRECT(ADDRESS(3+$AM585,13,,,"var"))&lt;&gt;"&lt;=&gt;",INDIRECT(ADDRESS(3+$AM585,13,,,"var")),NULL)</f>
        <v>0</v>
      </c>
      <c r="AZ585" s="61" cm="1">
        <f t="array" aca="1" ref="AZ585" ca="1">IF(INDIRECT(ADDRESS(3+$AM585,14,,,"var"))&lt;&gt;"Be",INDIRECT(ADDRESS(3+$AM585,14,,,"var")),NULL)</f>
        <v>1.4E-2</v>
      </c>
      <c r="BA585" s="61" t="str" cm="1">
        <f t="array" aca="1" ref="BA585" ca="1">IF(INDIRECT(ADDRESS(3+$AM585,15,,,"var"))&lt;&gt;"&lt;=&gt;",INDIRECT(ADDRESS(3+$AM585,15,,,"var")),NULL)</f>
        <v>&lt;</v>
      </c>
      <c r="BB585" s="61" cm="1">
        <f t="array" aca="1" ref="BB585" ca="1">IF(INDIRECT(ADDRESS(3+$AM585,16,,,"var"))&lt;&gt;"Zn",INDIRECT(ADDRESS(3+$AM585,16,,,"var")),NULL)</f>
        <v>0.01</v>
      </c>
      <c r="BC585" s="61" cm="1">
        <f t="array" aca="1" ref="BC585" ca="1">IF(INDIRECT(ADDRESS(3+$AM585,17,,,"var"))&lt;&gt;"&lt;=&gt;",INDIRECT(ADDRESS(3+$AM585,17,,,"var")),NULL)</f>
        <v>0</v>
      </c>
      <c r="BD585" s="61" cm="1">
        <f t="array" aca="1" ref="BD585" ca="1">IF(INDIRECT(ADDRESS(3+$AM585,18,,,"var"))&lt;&gt;"Ti",INDIRECT(ADDRESS(3+$AM585,18,,,"var")),NULL)</f>
        <v>0.08</v>
      </c>
      <c r="BE585" s="64" cm="1">
        <f t="array" aca="1" ref="BE585" ca="1">IF(INDIRECT(ADDRESS(3+$AM585,19,,,"var"))&lt;&gt;"D10",INDIRECT(ADDRESS(3+$AM585,19,,,"var")),NULL)</f>
        <v>27.4</v>
      </c>
      <c r="BF585" s="64" cm="1">
        <f t="array" aca="1" ref="BF585" ca="1">IF(INDIRECT(ADDRESS(3+$AM585,20,,,"var"))&lt;&gt;"D50",INDIRECT(ADDRESS(3+$AM585,20,,,"var")),NULL)</f>
        <v>44.5</v>
      </c>
      <c r="BG585" s="64" cm="1">
        <f t="array" aca="1" ref="BG585" ca="1">IF(INDIRECT(ADDRESS(3+$AM585,21,,,"var"))&lt;&gt;"D90",INDIRECT(ADDRESS(3+$AM585,21,,,"var")),NULL)</f>
        <v>72.2</v>
      </c>
      <c r="BH585" s="64" cm="1">
        <f t="array" aca="1" ref="BH585" ca="1">IF(INDIRECT(ADDRESS(3+$AM585,22,,,"var"))&lt;&gt;"Carney Funnel (s/50g)",INDIRECT(ADDRESS(3+$AM585,22,,,"var")),NULL)</f>
        <v>16</v>
      </c>
      <c r="BI585" s="64" cm="1">
        <f t="array" aca="1" ref="BI585" ca="1">IF(INDIRECT(ADDRESS(3+$AM585,23,,,"var"))&lt;&gt;"Schuttdichte",INDIRECT(ADDRESS(3+$AM585,23,,,"var")),NULL)</f>
        <v>1.24</v>
      </c>
      <c r="BJ585" s="64" cm="1">
        <f t="array" aca="1" ref="BJ585" ca="1">IF(INDIRECT(ADDRESS(3+$AM585,24,,,"var"))&lt;&gt;"Klopfdichte",INDIRECT(ADDRESS(3+$AM585,24,,,"var")),NULL)</f>
        <v>1.61</v>
      </c>
      <c r="BK585" s="81" t="s">
        <v>108</v>
      </c>
      <c r="BL585" s="28"/>
      <c r="BM585" s="81"/>
      <c r="BO585"/>
    </row>
    <row r="586" spans="1:67">
      <c r="A586" s="81">
        <v>4</v>
      </c>
      <c r="B586" s="81">
        <v>25</v>
      </c>
      <c r="C586" s="81" t="str">
        <f>var!Z$2</f>
        <v>EOS M 290</v>
      </c>
      <c r="D586" s="81" t="str">
        <f>var!AG$2</f>
        <v>EOS parameter dev.</v>
      </c>
      <c r="E586" s="81">
        <v>370</v>
      </c>
      <c r="F586" s="81">
        <v>2500</v>
      </c>
      <c r="G586" s="81">
        <v>50</v>
      </c>
      <c r="H586" s="81">
        <v>0.08</v>
      </c>
      <c r="I586" s="62">
        <v>100</v>
      </c>
      <c r="J586" s="81" t="str">
        <f>var!AD$2</f>
        <v>Density cube</v>
      </c>
      <c r="K586" s="81" t="str">
        <f>var!AE$3</f>
        <v>Supports</v>
      </c>
      <c r="L586" s="81"/>
      <c r="M586" s="28" t="str">
        <f>var!AF$2</f>
        <v>Stripes</v>
      </c>
      <c r="N586" s="81">
        <v>80</v>
      </c>
      <c r="O586" s="81">
        <v>900</v>
      </c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  <c r="AA586" s="81"/>
      <c r="AB586" s="81"/>
      <c r="AC586" s="81"/>
      <c r="AD586" s="81"/>
      <c r="AE586" s="81"/>
      <c r="AF586" s="81"/>
      <c r="AG586" s="81"/>
      <c r="AH586" s="23">
        <f t="shared" si="20"/>
        <v>36</v>
      </c>
      <c r="AI586" s="23">
        <f t="shared" si="21"/>
        <v>37</v>
      </c>
      <c r="AJ586" s="81"/>
      <c r="AK586" s="81">
        <v>99.021000000000001</v>
      </c>
      <c r="AL586" s="28" t="str" cm="1">
        <f t="array" aca="1" ref="AL586" ca="1">IF(INDIRECT(ADDRESS(3+AM586,2,,,"var"))&lt;&gt;"Name of powder",INDIRECT(ADDRESS(3+AM586,2,,,"var")),NULL)</f>
        <v>AlMgty90</v>
      </c>
      <c r="AM586" s="81">
        <v>12</v>
      </c>
      <c r="AN586" s="81">
        <v>0</v>
      </c>
      <c r="AO586" s="61" cm="1">
        <f t="array" aca="1" ref="AO586" ca="1">IF(INDIRECT(ADDRESS(3+$AM586,3,,,"var"))&lt;&gt;"&lt;=&gt;",INDIRECT(ADDRESS(3+$AM586,3,,,"var")),NULL)</f>
        <v>0</v>
      </c>
      <c r="AP586" s="61" cm="1">
        <f t="array" aca="1" ref="AP586" ca="1">IF(INDIRECT(ADDRESS(3+$AM586,4,,,"var"))&lt;&gt;"Si",INDIRECT(ADDRESS(3+$AM586,4,,,"var")),NULL)</f>
        <v>7.0000000000000007E-2</v>
      </c>
      <c r="AQ586" s="61" cm="1">
        <f t="array" aca="1" ref="AQ586" ca="1">IF(INDIRECT(ADDRESS(3+$AM586,5,,,"var"))&lt;&gt;"&lt;=&gt;",INDIRECT(ADDRESS(3+$AM586,5,,,"var")),NULL)</f>
        <v>0</v>
      </c>
      <c r="AR586" s="61" cm="1">
        <f t="array" aca="1" ref="AR586" ca="1">IF(INDIRECT(ADDRESS(3+$AM586,6,,,"var"))&lt;&gt;"Fe",INDIRECT(ADDRESS(3+$AM586,6,,,"var")),NULL)</f>
        <v>7.0000000000000007E-2</v>
      </c>
      <c r="AS586" s="61" t="str" cm="1">
        <f t="array" aca="1" ref="AS586" ca="1">IF(INDIRECT(ADDRESS(3+$AM586,7,,,"var"))&lt;&gt;"&lt;=&gt;",INDIRECT(ADDRESS(3+$AM586,7,,,"var")),NULL)</f>
        <v>&lt;</v>
      </c>
      <c r="AT586" s="61" cm="1">
        <f t="array" aca="1" ref="AT586" ca="1">IF(INDIRECT(ADDRESS(3+$AM586,8,,,"var"))&lt;&gt;"Cu",INDIRECT(ADDRESS(3+$AM586,8,,,"var")),NULL)</f>
        <v>0.01</v>
      </c>
      <c r="AU586" s="61" t="str" cm="1">
        <f t="array" aca="1" ref="AU586" ca="1">IF(INDIRECT(ADDRESS(3+$AM586,9,,,"var"))&lt;&gt;"&lt;=&gt;",INDIRECT(ADDRESS(3+$AM586,9,,,"var")),NULL)</f>
        <v>&lt;</v>
      </c>
      <c r="AV586" s="61" cm="1">
        <f t="array" aca="1" ref="AV586" ca="1">IF(INDIRECT(ADDRESS(3+$AM586,10,,,"var"))&lt;&gt;"Mn",INDIRECT(ADDRESS(3+$AM586,10,,,"var")),NULL)</f>
        <v>0.01</v>
      </c>
      <c r="AW586" s="61" cm="1">
        <f t="array" aca="1" ref="AW586" ca="1">IF(INDIRECT(ADDRESS(3+$AM586,11,,,"var"))&lt;&gt;"&lt;=&gt;",INDIRECT(ADDRESS(3+$AM586,11,,,"var")),NULL)</f>
        <v>0</v>
      </c>
      <c r="AX586" s="61" cm="1">
        <f t="array" aca="1" ref="AX586" ca="1">IF(INDIRECT(ADDRESS(3+$AM586,12,,,"var"))&lt;&gt;"Mg",INDIRECT(ADDRESS(3+$AM586,12,,,"var")),NULL)</f>
        <v>11.9</v>
      </c>
      <c r="AY586" s="61" cm="1">
        <f t="array" aca="1" ref="AY586" ca="1">IF(INDIRECT(ADDRESS(3+$AM586,13,,,"var"))&lt;&gt;"&lt;=&gt;",INDIRECT(ADDRESS(3+$AM586,13,,,"var")),NULL)</f>
        <v>0</v>
      </c>
      <c r="AZ586" s="61" cm="1">
        <f t="array" aca="1" ref="AZ586" ca="1">IF(INDIRECT(ADDRESS(3+$AM586,14,,,"var"))&lt;&gt;"Be",INDIRECT(ADDRESS(3+$AM586,14,,,"var")),NULL)</f>
        <v>1.4E-2</v>
      </c>
      <c r="BA586" s="61" t="str" cm="1">
        <f t="array" aca="1" ref="BA586" ca="1">IF(INDIRECT(ADDRESS(3+$AM586,15,,,"var"))&lt;&gt;"&lt;=&gt;",INDIRECT(ADDRESS(3+$AM586,15,,,"var")),NULL)</f>
        <v>&lt;</v>
      </c>
      <c r="BB586" s="61" cm="1">
        <f t="array" aca="1" ref="BB586" ca="1">IF(INDIRECT(ADDRESS(3+$AM586,16,,,"var"))&lt;&gt;"Zn",INDIRECT(ADDRESS(3+$AM586,16,,,"var")),NULL)</f>
        <v>0.01</v>
      </c>
      <c r="BC586" s="61" cm="1">
        <f t="array" aca="1" ref="BC586" ca="1">IF(INDIRECT(ADDRESS(3+$AM586,17,,,"var"))&lt;&gt;"&lt;=&gt;",INDIRECT(ADDRESS(3+$AM586,17,,,"var")),NULL)</f>
        <v>0</v>
      </c>
      <c r="BD586" s="61" cm="1">
        <f t="array" aca="1" ref="BD586" ca="1">IF(INDIRECT(ADDRESS(3+$AM586,18,,,"var"))&lt;&gt;"Ti",INDIRECT(ADDRESS(3+$AM586,18,,,"var")),NULL)</f>
        <v>0.08</v>
      </c>
      <c r="BE586" s="64" cm="1">
        <f t="array" aca="1" ref="BE586" ca="1">IF(INDIRECT(ADDRESS(3+$AM586,19,,,"var"))&lt;&gt;"D10",INDIRECT(ADDRESS(3+$AM586,19,,,"var")),NULL)</f>
        <v>27.4</v>
      </c>
      <c r="BF586" s="64" cm="1">
        <f t="array" aca="1" ref="BF586" ca="1">IF(INDIRECT(ADDRESS(3+$AM586,20,,,"var"))&lt;&gt;"D50",INDIRECT(ADDRESS(3+$AM586,20,,,"var")),NULL)</f>
        <v>44.5</v>
      </c>
      <c r="BG586" s="64" cm="1">
        <f t="array" aca="1" ref="BG586" ca="1">IF(INDIRECT(ADDRESS(3+$AM586,21,,,"var"))&lt;&gt;"D90",INDIRECT(ADDRESS(3+$AM586,21,,,"var")),NULL)</f>
        <v>72.2</v>
      </c>
      <c r="BH586" s="64" cm="1">
        <f t="array" aca="1" ref="BH586" ca="1">IF(INDIRECT(ADDRESS(3+$AM586,22,,,"var"))&lt;&gt;"Carney Funnel (s/50g)",INDIRECT(ADDRESS(3+$AM586,22,,,"var")),NULL)</f>
        <v>16</v>
      </c>
      <c r="BI586" s="64" cm="1">
        <f t="array" aca="1" ref="BI586" ca="1">IF(INDIRECT(ADDRESS(3+$AM586,23,,,"var"))&lt;&gt;"Schuttdichte",INDIRECT(ADDRESS(3+$AM586,23,,,"var")),NULL)</f>
        <v>1.24</v>
      </c>
      <c r="BJ586" s="64" cm="1">
        <f t="array" aca="1" ref="BJ586" ca="1">IF(INDIRECT(ADDRESS(3+$AM586,24,,,"var"))&lt;&gt;"Klopfdichte",INDIRECT(ADDRESS(3+$AM586,24,,,"var")),NULL)</f>
        <v>1.61</v>
      </c>
      <c r="BK586" s="81" t="s">
        <v>108</v>
      </c>
      <c r="BL586" s="28"/>
      <c r="BM586" s="81"/>
      <c r="BO586"/>
    </row>
    <row r="587" spans="1:67">
      <c r="A587" s="81">
        <v>4</v>
      </c>
      <c r="B587" s="81">
        <v>25</v>
      </c>
      <c r="C587" s="81" t="str">
        <f>var!Z$2</f>
        <v>EOS M 290</v>
      </c>
      <c r="D587" s="81" t="str">
        <f>var!AG$2</f>
        <v>EOS parameter dev.</v>
      </c>
      <c r="E587" s="81">
        <v>370</v>
      </c>
      <c r="F587" s="81">
        <v>2500</v>
      </c>
      <c r="G587" s="81">
        <v>50</v>
      </c>
      <c r="H587" s="81">
        <v>0.08</v>
      </c>
      <c r="I587" s="62">
        <v>100</v>
      </c>
      <c r="J587" s="81" t="str">
        <f>var!AD$2</f>
        <v>Density cube</v>
      </c>
      <c r="K587" s="81" t="str">
        <f>var!AE$3</f>
        <v>Supports</v>
      </c>
      <c r="L587" s="81"/>
      <c r="M587" s="28" t="str">
        <f>var!AF$2</f>
        <v>Stripes</v>
      </c>
      <c r="N587" s="81">
        <v>80</v>
      </c>
      <c r="O587" s="81">
        <v>900</v>
      </c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  <c r="AA587" s="81"/>
      <c r="AB587" s="81"/>
      <c r="AC587" s="81"/>
      <c r="AD587" s="81"/>
      <c r="AE587" s="81"/>
      <c r="AF587" s="81"/>
      <c r="AG587" s="81"/>
      <c r="AH587" s="23">
        <f t="shared" si="20"/>
        <v>36</v>
      </c>
      <c r="AI587" s="23">
        <f t="shared" si="21"/>
        <v>37</v>
      </c>
      <c r="AJ587" s="81"/>
      <c r="AK587" s="81"/>
      <c r="AL587" s="28" t="str" cm="1">
        <f t="array" aca="1" ref="AL587" ca="1">IF(INDIRECT(ADDRESS(3+AM587,2,,,"var"))&lt;&gt;"Name of powder",INDIRECT(ADDRESS(3+AM587,2,,,"var")),NULL)</f>
        <v>AlMgty90</v>
      </c>
      <c r="AM587" s="81">
        <v>12</v>
      </c>
      <c r="AN587" s="81">
        <v>0</v>
      </c>
      <c r="AO587" s="61" cm="1">
        <f t="array" aca="1" ref="AO587" ca="1">IF(INDIRECT(ADDRESS(3+$AM587,3,,,"var"))&lt;&gt;"&lt;=&gt;",INDIRECT(ADDRESS(3+$AM587,3,,,"var")),NULL)</f>
        <v>0</v>
      </c>
      <c r="AP587" s="61" cm="1">
        <f t="array" aca="1" ref="AP587" ca="1">IF(INDIRECT(ADDRESS(3+$AM587,4,,,"var"))&lt;&gt;"Si",INDIRECT(ADDRESS(3+$AM587,4,,,"var")),NULL)</f>
        <v>7.0000000000000007E-2</v>
      </c>
      <c r="AQ587" s="61" cm="1">
        <f t="array" aca="1" ref="AQ587" ca="1">IF(INDIRECT(ADDRESS(3+$AM587,5,,,"var"))&lt;&gt;"&lt;=&gt;",INDIRECT(ADDRESS(3+$AM587,5,,,"var")),NULL)</f>
        <v>0</v>
      </c>
      <c r="AR587" s="61" cm="1">
        <f t="array" aca="1" ref="AR587" ca="1">IF(INDIRECT(ADDRESS(3+$AM587,6,,,"var"))&lt;&gt;"Fe",INDIRECT(ADDRESS(3+$AM587,6,,,"var")),NULL)</f>
        <v>7.0000000000000007E-2</v>
      </c>
      <c r="AS587" s="61" t="str" cm="1">
        <f t="array" aca="1" ref="AS587" ca="1">IF(INDIRECT(ADDRESS(3+$AM587,7,,,"var"))&lt;&gt;"&lt;=&gt;",INDIRECT(ADDRESS(3+$AM587,7,,,"var")),NULL)</f>
        <v>&lt;</v>
      </c>
      <c r="AT587" s="61" cm="1">
        <f t="array" aca="1" ref="AT587" ca="1">IF(INDIRECT(ADDRESS(3+$AM587,8,,,"var"))&lt;&gt;"Cu",INDIRECT(ADDRESS(3+$AM587,8,,,"var")),NULL)</f>
        <v>0.01</v>
      </c>
      <c r="AU587" s="61" t="str" cm="1">
        <f t="array" aca="1" ref="AU587" ca="1">IF(INDIRECT(ADDRESS(3+$AM587,9,,,"var"))&lt;&gt;"&lt;=&gt;",INDIRECT(ADDRESS(3+$AM587,9,,,"var")),NULL)</f>
        <v>&lt;</v>
      </c>
      <c r="AV587" s="61" cm="1">
        <f t="array" aca="1" ref="AV587" ca="1">IF(INDIRECT(ADDRESS(3+$AM587,10,,,"var"))&lt;&gt;"Mn",INDIRECT(ADDRESS(3+$AM587,10,,,"var")),NULL)</f>
        <v>0.01</v>
      </c>
      <c r="AW587" s="61" cm="1">
        <f t="array" aca="1" ref="AW587" ca="1">IF(INDIRECT(ADDRESS(3+$AM587,11,,,"var"))&lt;&gt;"&lt;=&gt;",INDIRECT(ADDRESS(3+$AM587,11,,,"var")),NULL)</f>
        <v>0</v>
      </c>
      <c r="AX587" s="61" cm="1">
        <f t="array" aca="1" ref="AX587" ca="1">IF(INDIRECT(ADDRESS(3+$AM587,12,,,"var"))&lt;&gt;"Mg",INDIRECT(ADDRESS(3+$AM587,12,,,"var")),NULL)</f>
        <v>11.9</v>
      </c>
      <c r="AY587" s="61" cm="1">
        <f t="array" aca="1" ref="AY587" ca="1">IF(INDIRECT(ADDRESS(3+$AM587,13,,,"var"))&lt;&gt;"&lt;=&gt;",INDIRECT(ADDRESS(3+$AM587,13,,,"var")),NULL)</f>
        <v>0</v>
      </c>
      <c r="AZ587" s="61" cm="1">
        <f t="array" aca="1" ref="AZ587" ca="1">IF(INDIRECT(ADDRESS(3+$AM587,14,,,"var"))&lt;&gt;"Be",INDIRECT(ADDRESS(3+$AM587,14,,,"var")),NULL)</f>
        <v>1.4E-2</v>
      </c>
      <c r="BA587" s="61" t="str" cm="1">
        <f t="array" aca="1" ref="BA587" ca="1">IF(INDIRECT(ADDRESS(3+$AM587,15,,,"var"))&lt;&gt;"&lt;=&gt;",INDIRECT(ADDRESS(3+$AM587,15,,,"var")),NULL)</f>
        <v>&lt;</v>
      </c>
      <c r="BB587" s="61" cm="1">
        <f t="array" aca="1" ref="BB587" ca="1">IF(INDIRECT(ADDRESS(3+$AM587,16,,,"var"))&lt;&gt;"Zn",INDIRECT(ADDRESS(3+$AM587,16,,,"var")),NULL)</f>
        <v>0.01</v>
      </c>
      <c r="BC587" s="61" cm="1">
        <f t="array" aca="1" ref="BC587" ca="1">IF(INDIRECT(ADDRESS(3+$AM587,17,,,"var"))&lt;&gt;"&lt;=&gt;",INDIRECT(ADDRESS(3+$AM587,17,,,"var")),NULL)</f>
        <v>0</v>
      </c>
      <c r="BD587" s="61" cm="1">
        <f t="array" aca="1" ref="BD587" ca="1">IF(INDIRECT(ADDRESS(3+$AM587,18,,,"var"))&lt;&gt;"Ti",INDIRECT(ADDRESS(3+$AM587,18,,,"var")),NULL)</f>
        <v>0.08</v>
      </c>
      <c r="BE587" s="64" cm="1">
        <f t="array" aca="1" ref="BE587" ca="1">IF(INDIRECT(ADDRESS(3+$AM587,19,,,"var"))&lt;&gt;"D10",INDIRECT(ADDRESS(3+$AM587,19,,,"var")),NULL)</f>
        <v>27.4</v>
      </c>
      <c r="BF587" s="64" cm="1">
        <f t="array" aca="1" ref="BF587" ca="1">IF(INDIRECT(ADDRESS(3+$AM587,20,,,"var"))&lt;&gt;"D50",INDIRECT(ADDRESS(3+$AM587,20,,,"var")),NULL)</f>
        <v>44.5</v>
      </c>
      <c r="BG587" s="64" cm="1">
        <f t="array" aca="1" ref="BG587" ca="1">IF(INDIRECT(ADDRESS(3+$AM587,21,,,"var"))&lt;&gt;"D90",INDIRECT(ADDRESS(3+$AM587,21,,,"var")),NULL)</f>
        <v>72.2</v>
      </c>
      <c r="BH587" s="64" cm="1">
        <f t="array" aca="1" ref="BH587" ca="1">IF(INDIRECT(ADDRESS(3+$AM587,22,,,"var"))&lt;&gt;"Carney Funnel (s/50g)",INDIRECT(ADDRESS(3+$AM587,22,,,"var")),NULL)</f>
        <v>16</v>
      </c>
      <c r="BI587" s="64" cm="1">
        <f t="array" aca="1" ref="BI587" ca="1">IF(INDIRECT(ADDRESS(3+$AM587,23,,,"var"))&lt;&gt;"Schuttdichte",INDIRECT(ADDRESS(3+$AM587,23,,,"var")),NULL)</f>
        <v>1.24</v>
      </c>
      <c r="BJ587" s="64" cm="1">
        <f t="array" aca="1" ref="BJ587" ca="1">IF(INDIRECT(ADDRESS(3+$AM587,24,,,"var"))&lt;&gt;"Klopfdichte",INDIRECT(ADDRESS(3+$AM587,24,,,"var")),NULL)</f>
        <v>1.61</v>
      </c>
      <c r="BK587" s="81" t="s">
        <v>108</v>
      </c>
      <c r="BL587" s="28"/>
      <c r="BM587" s="81"/>
      <c r="BO587"/>
    </row>
    <row r="588" spans="1:67">
      <c r="A588" s="81">
        <v>5</v>
      </c>
      <c r="B588" s="81">
        <v>1</v>
      </c>
      <c r="C588" s="81" t="str">
        <f>var!Z$2</f>
        <v>EOS M 290</v>
      </c>
      <c r="D588" s="81" t="str">
        <f>var!AG$2</f>
        <v>EOS parameter dev.</v>
      </c>
      <c r="E588" s="81">
        <v>370</v>
      </c>
      <c r="F588" s="81">
        <v>1300</v>
      </c>
      <c r="G588" s="81">
        <v>50</v>
      </c>
      <c r="H588" s="81">
        <v>0.14000000000000001</v>
      </c>
      <c r="I588" s="62">
        <v>100</v>
      </c>
      <c r="J588" s="81" t="str">
        <f>var!AD$3</f>
        <v xml:space="preserve">Tensile bars </v>
      </c>
      <c r="K588" s="81"/>
      <c r="L588" s="81">
        <f>var!AA$3</f>
        <v>90</v>
      </c>
      <c r="M588" s="81" t="str">
        <f>var!AF$2</f>
        <v>Stripes</v>
      </c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 t="s">
        <v>18</v>
      </c>
      <c r="Z588" s="81"/>
      <c r="AA588" s="81">
        <v>279</v>
      </c>
      <c r="AB588" s="81">
        <v>6.6</v>
      </c>
      <c r="AC588" s="81"/>
      <c r="AD588" s="81"/>
      <c r="AE588" s="81"/>
      <c r="AF588" s="81"/>
      <c r="AG588" s="81"/>
      <c r="AH588" s="81">
        <f t="shared" si="20"/>
        <v>32.760000000000005</v>
      </c>
      <c r="AI588" s="81">
        <f t="shared" si="21"/>
        <v>40.65934065934065</v>
      </c>
      <c r="AJ588" s="81"/>
      <c r="AK588" s="81"/>
      <c r="AL588" s="28" t="str" cm="1">
        <f t="array" aca="1" ref="AL588" ca="1">IF(INDIRECT(ADDRESS(3+AM588,2,,,"var"))&lt;&gt;"Name of powder",INDIRECT(ADDRESS(3+AM588,2,,,"var")),NULL)</f>
        <v>AlMgty90</v>
      </c>
      <c r="AM588" s="81">
        <v>12</v>
      </c>
      <c r="AN588" s="81">
        <v>0</v>
      </c>
      <c r="AO588" s="61" cm="1">
        <f t="array" aca="1" ref="AO588" ca="1">IF(INDIRECT(ADDRESS(3+$AM588,3,,,"var"))&lt;&gt;"&lt;=&gt;",INDIRECT(ADDRESS(3+$AM588,3,,,"var")),NULL)</f>
        <v>0</v>
      </c>
      <c r="AP588" s="61" cm="1">
        <f t="array" aca="1" ref="AP588" ca="1">IF(INDIRECT(ADDRESS(3+$AM588,4,,,"var"))&lt;&gt;"Si",INDIRECT(ADDRESS(3+$AM588,4,,,"var")),NULL)</f>
        <v>7.0000000000000007E-2</v>
      </c>
      <c r="AQ588" s="61" cm="1">
        <f t="array" aca="1" ref="AQ588" ca="1">IF(INDIRECT(ADDRESS(3+$AM588,5,,,"var"))&lt;&gt;"&lt;=&gt;",INDIRECT(ADDRESS(3+$AM588,5,,,"var")),NULL)</f>
        <v>0</v>
      </c>
      <c r="AR588" s="61" cm="1">
        <f t="array" aca="1" ref="AR588" ca="1">IF(INDIRECT(ADDRESS(3+$AM588,6,,,"var"))&lt;&gt;"Fe",INDIRECT(ADDRESS(3+$AM588,6,,,"var")),NULL)</f>
        <v>7.0000000000000007E-2</v>
      </c>
      <c r="AS588" s="61" t="str" cm="1">
        <f t="array" aca="1" ref="AS588" ca="1">IF(INDIRECT(ADDRESS(3+$AM588,7,,,"var"))&lt;&gt;"&lt;=&gt;",INDIRECT(ADDRESS(3+$AM588,7,,,"var")),NULL)</f>
        <v>&lt;</v>
      </c>
      <c r="AT588" s="61" cm="1">
        <f t="array" aca="1" ref="AT588" ca="1">IF(INDIRECT(ADDRESS(3+$AM588,8,,,"var"))&lt;&gt;"Cu",INDIRECT(ADDRESS(3+$AM588,8,,,"var")),NULL)</f>
        <v>0.01</v>
      </c>
      <c r="AU588" s="61" t="str" cm="1">
        <f t="array" aca="1" ref="AU588" ca="1">IF(INDIRECT(ADDRESS(3+$AM588,9,,,"var"))&lt;&gt;"&lt;=&gt;",INDIRECT(ADDRESS(3+$AM588,9,,,"var")),NULL)</f>
        <v>&lt;</v>
      </c>
      <c r="AV588" s="61" cm="1">
        <f t="array" aca="1" ref="AV588" ca="1">IF(INDIRECT(ADDRESS(3+$AM588,10,,,"var"))&lt;&gt;"Mn",INDIRECT(ADDRESS(3+$AM588,10,,,"var")),NULL)</f>
        <v>0.01</v>
      </c>
      <c r="AW588" s="61" cm="1">
        <f t="array" aca="1" ref="AW588" ca="1">IF(INDIRECT(ADDRESS(3+$AM588,11,,,"var"))&lt;&gt;"&lt;=&gt;",INDIRECT(ADDRESS(3+$AM588,11,,,"var")),NULL)</f>
        <v>0</v>
      </c>
      <c r="AX588" s="61" cm="1">
        <f t="array" aca="1" ref="AX588" ca="1">IF(INDIRECT(ADDRESS(3+$AM588,12,,,"var"))&lt;&gt;"Mg",INDIRECT(ADDRESS(3+$AM588,12,,,"var")),NULL)</f>
        <v>11.9</v>
      </c>
      <c r="AY588" s="61" cm="1">
        <f t="array" aca="1" ref="AY588" ca="1">IF(INDIRECT(ADDRESS(3+$AM588,13,,,"var"))&lt;&gt;"&lt;=&gt;",INDIRECT(ADDRESS(3+$AM588,13,,,"var")),NULL)</f>
        <v>0</v>
      </c>
      <c r="AZ588" s="61" cm="1">
        <f t="array" aca="1" ref="AZ588" ca="1">IF(INDIRECT(ADDRESS(3+$AM588,14,,,"var"))&lt;&gt;"Be",INDIRECT(ADDRESS(3+$AM588,14,,,"var")),NULL)</f>
        <v>1.4E-2</v>
      </c>
      <c r="BA588" s="61" t="str" cm="1">
        <f t="array" aca="1" ref="BA588" ca="1">IF(INDIRECT(ADDRESS(3+$AM588,15,,,"var"))&lt;&gt;"&lt;=&gt;",INDIRECT(ADDRESS(3+$AM588,15,,,"var")),NULL)</f>
        <v>&lt;</v>
      </c>
      <c r="BB588" s="61" cm="1">
        <f t="array" aca="1" ref="BB588" ca="1">IF(INDIRECT(ADDRESS(3+$AM588,16,,,"var"))&lt;&gt;"Zn",INDIRECT(ADDRESS(3+$AM588,16,,,"var")),NULL)</f>
        <v>0.01</v>
      </c>
      <c r="BC588" s="61" cm="1">
        <f t="array" aca="1" ref="BC588" ca="1">IF(INDIRECT(ADDRESS(3+$AM588,17,,,"var"))&lt;&gt;"&lt;=&gt;",INDIRECT(ADDRESS(3+$AM588,17,,,"var")),NULL)</f>
        <v>0</v>
      </c>
      <c r="BD588" s="61" cm="1">
        <f t="array" aca="1" ref="BD588" ca="1">IF(INDIRECT(ADDRESS(3+$AM588,18,,,"var"))&lt;&gt;"Ti",INDIRECT(ADDRESS(3+$AM588,18,,,"var")),NULL)</f>
        <v>0.08</v>
      </c>
      <c r="BE588" s="64" cm="1">
        <f t="array" aca="1" ref="BE588" ca="1">IF(INDIRECT(ADDRESS(3+$AM588,19,,,"var"))&lt;&gt;"D10",INDIRECT(ADDRESS(3+$AM588,19,,,"var")),NULL)</f>
        <v>27.4</v>
      </c>
      <c r="BF588" s="64" cm="1">
        <f t="array" aca="1" ref="BF588" ca="1">IF(INDIRECT(ADDRESS(3+$AM588,20,,,"var"))&lt;&gt;"D50",INDIRECT(ADDRESS(3+$AM588,20,,,"var")),NULL)</f>
        <v>44.5</v>
      </c>
      <c r="BG588" s="64" cm="1">
        <f t="array" aca="1" ref="BG588" ca="1">IF(INDIRECT(ADDRESS(3+$AM588,21,,,"var"))&lt;&gt;"D90",INDIRECT(ADDRESS(3+$AM588,21,,,"var")),NULL)</f>
        <v>72.2</v>
      </c>
      <c r="BH588" s="64" cm="1">
        <f t="array" aca="1" ref="BH588" ca="1">IF(INDIRECT(ADDRESS(3+$AM588,22,,,"var"))&lt;&gt;"Carney Funnel (s/50g)",INDIRECT(ADDRESS(3+$AM588,22,,,"var")),NULL)</f>
        <v>16</v>
      </c>
      <c r="BI588" s="64" cm="1">
        <f t="array" aca="1" ref="BI588" ca="1">IF(INDIRECT(ADDRESS(3+$AM588,23,,,"var"))&lt;&gt;"Schuttdichte",INDIRECT(ADDRESS(3+$AM588,23,,,"var")),NULL)</f>
        <v>1.24</v>
      </c>
      <c r="BJ588" s="64" cm="1">
        <f t="array" aca="1" ref="BJ588" ca="1">IF(INDIRECT(ADDRESS(3+$AM588,24,,,"var"))&lt;&gt;"Klopfdichte",INDIRECT(ADDRESS(3+$AM588,24,,,"var")),NULL)</f>
        <v>1.61</v>
      </c>
      <c r="BK588" s="81" t="s">
        <v>108</v>
      </c>
      <c r="BM588" s="81"/>
      <c r="BO588"/>
    </row>
    <row r="589" spans="1:67">
      <c r="A589" s="81">
        <v>5</v>
      </c>
      <c r="B589" s="81">
        <v>2</v>
      </c>
      <c r="C589" s="81" t="str">
        <f>var!Z$2</f>
        <v>EOS M 290</v>
      </c>
      <c r="D589" s="81" t="str">
        <f>var!AG$2</f>
        <v>EOS parameter dev.</v>
      </c>
      <c r="E589" s="81">
        <v>370</v>
      </c>
      <c r="F589" s="81">
        <v>1300</v>
      </c>
      <c r="G589" s="81">
        <v>50</v>
      </c>
      <c r="H589" s="81">
        <v>0.14000000000000001</v>
      </c>
      <c r="I589" s="62">
        <v>100</v>
      </c>
      <c r="J589" s="81" t="str">
        <f>var!AD$3</f>
        <v xml:space="preserve">Tensile bars </v>
      </c>
      <c r="K589" s="81"/>
      <c r="L589" s="81">
        <f>var!AA$3</f>
        <v>90</v>
      </c>
      <c r="M589" s="81" t="str">
        <f>var!AF$2</f>
        <v>Stripes</v>
      </c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 t="s">
        <v>18</v>
      </c>
      <c r="Z589" s="81"/>
      <c r="AA589" s="81">
        <v>363</v>
      </c>
      <c r="AB589" s="81">
        <v>12.4</v>
      </c>
      <c r="AC589" s="81"/>
      <c r="AD589" s="81"/>
      <c r="AE589" s="81"/>
      <c r="AF589" s="81"/>
      <c r="AG589" s="81"/>
      <c r="AH589" s="81">
        <f t="shared" si="20"/>
        <v>32.760000000000005</v>
      </c>
      <c r="AI589" s="81">
        <f t="shared" si="21"/>
        <v>40.65934065934065</v>
      </c>
      <c r="AJ589" s="81"/>
      <c r="AK589" s="81"/>
      <c r="AL589" s="81" t="str" cm="1">
        <f t="array" aca="1" ref="AL589" ca="1">IF(INDIRECT(ADDRESS(3+AM589,2,,,"var"))&lt;&gt;"Name of powder",INDIRECT(ADDRESS(3+AM589,2,,,"var")),NULL)</f>
        <v>AlMgty90</v>
      </c>
      <c r="AM589" s="81">
        <v>12</v>
      </c>
      <c r="AN589" s="81">
        <v>0</v>
      </c>
      <c r="AO589" s="61" cm="1">
        <f t="array" aca="1" ref="AO589" ca="1">IF(INDIRECT(ADDRESS(3+$AM589,3,,,"var"))&lt;&gt;"&lt;=&gt;",INDIRECT(ADDRESS(3+$AM589,3,,,"var")),NULL)</f>
        <v>0</v>
      </c>
      <c r="AP589" s="61" cm="1">
        <f t="array" aca="1" ref="AP589" ca="1">IF(INDIRECT(ADDRESS(3+$AM589,4,,,"var"))&lt;&gt;"Si",INDIRECT(ADDRESS(3+$AM589,4,,,"var")),NULL)</f>
        <v>7.0000000000000007E-2</v>
      </c>
      <c r="AQ589" s="61" cm="1">
        <f t="array" aca="1" ref="AQ589" ca="1">IF(INDIRECT(ADDRESS(3+$AM589,5,,,"var"))&lt;&gt;"&lt;=&gt;",INDIRECT(ADDRESS(3+$AM589,5,,,"var")),NULL)</f>
        <v>0</v>
      </c>
      <c r="AR589" s="61" cm="1">
        <f t="array" aca="1" ref="AR589" ca="1">IF(INDIRECT(ADDRESS(3+$AM589,6,,,"var"))&lt;&gt;"Fe",INDIRECT(ADDRESS(3+$AM589,6,,,"var")),NULL)</f>
        <v>7.0000000000000007E-2</v>
      </c>
      <c r="AS589" s="61" t="str" cm="1">
        <f t="array" aca="1" ref="AS589" ca="1">IF(INDIRECT(ADDRESS(3+$AM589,7,,,"var"))&lt;&gt;"&lt;=&gt;",INDIRECT(ADDRESS(3+$AM589,7,,,"var")),NULL)</f>
        <v>&lt;</v>
      </c>
      <c r="AT589" s="61" cm="1">
        <f t="array" aca="1" ref="AT589" ca="1">IF(INDIRECT(ADDRESS(3+$AM589,8,,,"var"))&lt;&gt;"Cu",INDIRECT(ADDRESS(3+$AM589,8,,,"var")),NULL)</f>
        <v>0.01</v>
      </c>
      <c r="AU589" s="61" t="str" cm="1">
        <f t="array" aca="1" ref="AU589" ca="1">IF(INDIRECT(ADDRESS(3+$AM589,9,,,"var"))&lt;&gt;"&lt;=&gt;",INDIRECT(ADDRESS(3+$AM589,9,,,"var")),NULL)</f>
        <v>&lt;</v>
      </c>
      <c r="AV589" s="61" cm="1">
        <f t="array" aca="1" ref="AV589" ca="1">IF(INDIRECT(ADDRESS(3+$AM589,10,,,"var"))&lt;&gt;"Mn",INDIRECT(ADDRESS(3+$AM589,10,,,"var")),NULL)</f>
        <v>0.01</v>
      </c>
      <c r="AW589" s="61" cm="1">
        <f t="array" aca="1" ref="AW589" ca="1">IF(INDIRECT(ADDRESS(3+$AM589,11,,,"var"))&lt;&gt;"&lt;=&gt;",INDIRECT(ADDRESS(3+$AM589,11,,,"var")),NULL)</f>
        <v>0</v>
      </c>
      <c r="AX589" s="61" cm="1">
        <f t="array" aca="1" ref="AX589" ca="1">IF(INDIRECT(ADDRESS(3+$AM589,12,,,"var"))&lt;&gt;"Mg",INDIRECT(ADDRESS(3+$AM589,12,,,"var")),NULL)</f>
        <v>11.9</v>
      </c>
      <c r="AY589" s="61" cm="1">
        <f t="array" aca="1" ref="AY589" ca="1">IF(INDIRECT(ADDRESS(3+$AM589,13,,,"var"))&lt;&gt;"&lt;=&gt;",INDIRECT(ADDRESS(3+$AM589,13,,,"var")),NULL)</f>
        <v>0</v>
      </c>
      <c r="AZ589" s="61" cm="1">
        <f t="array" aca="1" ref="AZ589" ca="1">IF(INDIRECT(ADDRESS(3+$AM589,14,,,"var"))&lt;&gt;"Be",INDIRECT(ADDRESS(3+$AM589,14,,,"var")),NULL)</f>
        <v>1.4E-2</v>
      </c>
      <c r="BA589" s="61" t="str" cm="1">
        <f t="array" aca="1" ref="BA589" ca="1">IF(INDIRECT(ADDRESS(3+$AM589,15,,,"var"))&lt;&gt;"&lt;=&gt;",INDIRECT(ADDRESS(3+$AM589,15,,,"var")),NULL)</f>
        <v>&lt;</v>
      </c>
      <c r="BB589" s="61" cm="1">
        <f t="array" aca="1" ref="BB589" ca="1">IF(INDIRECT(ADDRESS(3+$AM589,16,,,"var"))&lt;&gt;"Zn",INDIRECT(ADDRESS(3+$AM589,16,,,"var")),NULL)</f>
        <v>0.01</v>
      </c>
      <c r="BC589" s="61" cm="1">
        <f t="array" aca="1" ref="BC589" ca="1">IF(INDIRECT(ADDRESS(3+$AM589,17,,,"var"))&lt;&gt;"&lt;=&gt;",INDIRECT(ADDRESS(3+$AM589,17,,,"var")),NULL)</f>
        <v>0</v>
      </c>
      <c r="BD589" s="61" cm="1">
        <f t="array" aca="1" ref="BD589" ca="1">IF(INDIRECT(ADDRESS(3+$AM589,18,,,"var"))&lt;&gt;"Ti",INDIRECT(ADDRESS(3+$AM589,18,,,"var")),NULL)</f>
        <v>0.08</v>
      </c>
      <c r="BE589" s="64" cm="1">
        <f t="array" aca="1" ref="BE589" ca="1">IF(INDIRECT(ADDRESS(3+$AM589,19,,,"var"))&lt;&gt;"D10",INDIRECT(ADDRESS(3+$AM589,19,,,"var")),NULL)</f>
        <v>27.4</v>
      </c>
      <c r="BF589" s="64" cm="1">
        <f t="array" aca="1" ref="BF589" ca="1">IF(INDIRECT(ADDRESS(3+$AM589,20,,,"var"))&lt;&gt;"D50",INDIRECT(ADDRESS(3+$AM589,20,,,"var")),NULL)</f>
        <v>44.5</v>
      </c>
      <c r="BG589" s="64" cm="1">
        <f t="array" aca="1" ref="BG589" ca="1">IF(INDIRECT(ADDRESS(3+$AM589,21,,,"var"))&lt;&gt;"D90",INDIRECT(ADDRESS(3+$AM589,21,,,"var")),NULL)</f>
        <v>72.2</v>
      </c>
      <c r="BH589" s="64" cm="1">
        <f t="array" aca="1" ref="BH589" ca="1">IF(INDIRECT(ADDRESS(3+$AM589,22,,,"var"))&lt;&gt;"Carney Funnel (s/50g)",INDIRECT(ADDRESS(3+$AM589,22,,,"var")),NULL)</f>
        <v>16</v>
      </c>
      <c r="BI589" s="64" cm="1">
        <f t="array" aca="1" ref="BI589" ca="1">IF(INDIRECT(ADDRESS(3+$AM589,23,,,"var"))&lt;&gt;"Schuttdichte",INDIRECT(ADDRESS(3+$AM589,23,,,"var")),NULL)</f>
        <v>1.24</v>
      </c>
      <c r="BJ589" s="64" cm="1">
        <f t="array" aca="1" ref="BJ589" ca="1">IF(INDIRECT(ADDRESS(3+$AM589,24,,,"var"))&lt;&gt;"Klopfdichte",INDIRECT(ADDRESS(3+$AM589,24,,,"var")),NULL)</f>
        <v>1.61</v>
      </c>
      <c r="BK589" s="81" t="s">
        <v>108</v>
      </c>
      <c r="BM589" s="81"/>
      <c r="BO589"/>
    </row>
    <row r="590" spans="1:67">
      <c r="A590" s="81">
        <v>5</v>
      </c>
      <c r="B590" s="81">
        <v>3</v>
      </c>
      <c r="C590" s="81" t="str">
        <f>var!Z$2</f>
        <v>EOS M 290</v>
      </c>
      <c r="D590" s="81" t="str">
        <f>var!AG$2</f>
        <v>EOS parameter dev.</v>
      </c>
      <c r="E590" s="81">
        <v>370</v>
      </c>
      <c r="F590" s="81">
        <v>1300</v>
      </c>
      <c r="G590" s="81">
        <v>50</v>
      </c>
      <c r="H590" s="81">
        <v>0.14000000000000001</v>
      </c>
      <c r="I590" s="62">
        <v>100</v>
      </c>
      <c r="J590" s="81" t="str">
        <f>var!AD$3</f>
        <v xml:space="preserve">Tensile bars </v>
      </c>
      <c r="K590" s="81"/>
      <c r="L590" s="81">
        <f>var!AA$3</f>
        <v>90</v>
      </c>
      <c r="M590" s="81" t="str">
        <f>var!AF$2</f>
        <v>Stripes</v>
      </c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 t="s">
        <v>18</v>
      </c>
      <c r="Z590" s="81">
        <v>190</v>
      </c>
      <c r="AA590" s="81">
        <v>306</v>
      </c>
      <c r="AB590" s="81">
        <v>10.199999999999999</v>
      </c>
      <c r="AC590" s="81"/>
      <c r="AD590" s="81"/>
      <c r="AE590" s="81"/>
      <c r="AF590" s="81"/>
      <c r="AG590" s="81"/>
      <c r="AH590" s="81">
        <f t="shared" si="20"/>
        <v>32.760000000000005</v>
      </c>
      <c r="AI590" s="81">
        <f t="shared" si="21"/>
        <v>40.65934065934065</v>
      </c>
      <c r="AJ590" s="81"/>
      <c r="AK590" s="81"/>
      <c r="AL590" s="28" t="str" cm="1">
        <f t="array" aca="1" ref="AL590" ca="1">IF(INDIRECT(ADDRESS(3+AM590,2,,,"var"))&lt;&gt;"Name of powder",INDIRECT(ADDRESS(3+AM590,2,,,"var")),NULL)</f>
        <v>AlMgty90</v>
      </c>
      <c r="AM590" s="81">
        <v>12</v>
      </c>
      <c r="AN590" s="81">
        <v>0</v>
      </c>
      <c r="AO590" s="61" cm="1">
        <f t="array" aca="1" ref="AO590" ca="1">IF(INDIRECT(ADDRESS(3+$AM590,3,,,"var"))&lt;&gt;"&lt;=&gt;",INDIRECT(ADDRESS(3+$AM590,3,,,"var")),NULL)</f>
        <v>0</v>
      </c>
      <c r="AP590" s="61" cm="1">
        <f t="array" aca="1" ref="AP590" ca="1">IF(INDIRECT(ADDRESS(3+$AM590,4,,,"var"))&lt;&gt;"Si",INDIRECT(ADDRESS(3+$AM590,4,,,"var")),NULL)</f>
        <v>7.0000000000000007E-2</v>
      </c>
      <c r="AQ590" s="61" cm="1">
        <f t="array" aca="1" ref="AQ590" ca="1">IF(INDIRECT(ADDRESS(3+$AM590,5,,,"var"))&lt;&gt;"&lt;=&gt;",INDIRECT(ADDRESS(3+$AM590,5,,,"var")),NULL)</f>
        <v>0</v>
      </c>
      <c r="AR590" s="61" cm="1">
        <f t="array" aca="1" ref="AR590" ca="1">IF(INDIRECT(ADDRESS(3+$AM590,6,,,"var"))&lt;&gt;"Fe",INDIRECT(ADDRESS(3+$AM590,6,,,"var")),NULL)</f>
        <v>7.0000000000000007E-2</v>
      </c>
      <c r="AS590" s="61" t="str" cm="1">
        <f t="array" aca="1" ref="AS590" ca="1">IF(INDIRECT(ADDRESS(3+$AM590,7,,,"var"))&lt;&gt;"&lt;=&gt;",INDIRECT(ADDRESS(3+$AM590,7,,,"var")),NULL)</f>
        <v>&lt;</v>
      </c>
      <c r="AT590" s="61" cm="1">
        <f t="array" aca="1" ref="AT590" ca="1">IF(INDIRECT(ADDRESS(3+$AM590,8,,,"var"))&lt;&gt;"Cu",INDIRECT(ADDRESS(3+$AM590,8,,,"var")),NULL)</f>
        <v>0.01</v>
      </c>
      <c r="AU590" s="61" t="str" cm="1">
        <f t="array" aca="1" ref="AU590" ca="1">IF(INDIRECT(ADDRESS(3+$AM590,9,,,"var"))&lt;&gt;"&lt;=&gt;",INDIRECT(ADDRESS(3+$AM590,9,,,"var")),NULL)</f>
        <v>&lt;</v>
      </c>
      <c r="AV590" s="61" cm="1">
        <f t="array" aca="1" ref="AV590" ca="1">IF(INDIRECT(ADDRESS(3+$AM590,10,,,"var"))&lt;&gt;"Mn",INDIRECT(ADDRESS(3+$AM590,10,,,"var")),NULL)</f>
        <v>0.01</v>
      </c>
      <c r="AW590" s="61" cm="1">
        <f t="array" aca="1" ref="AW590" ca="1">IF(INDIRECT(ADDRESS(3+$AM590,11,,,"var"))&lt;&gt;"&lt;=&gt;",INDIRECT(ADDRESS(3+$AM590,11,,,"var")),NULL)</f>
        <v>0</v>
      </c>
      <c r="AX590" s="61" cm="1">
        <f t="array" aca="1" ref="AX590" ca="1">IF(INDIRECT(ADDRESS(3+$AM590,12,,,"var"))&lt;&gt;"Mg",INDIRECT(ADDRESS(3+$AM590,12,,,"var")),NULL)</f>
        <v>11.9</v>
      </c>
      <c r="AY590" s="61" cm="1">
        <f t="array" aca="1" ref="AY590" ca="1">IF(INDIRECT(ADDRESS(3+$AM590,13,,,"var"))&lt;&gt;"&lt;=&gt;",INDIRECT(ADDRESS(3+$AM590,13,,,"var")),NULL)</f>
        <v>0</v>
      </c>
      <c r="AZ590" s="61" cm="1">
        <f t="array" aca="1" ref="AZ590" ca="1">IF(INDIRECT(ADDRESS(3+$AM590,14,,,"var"))&lt;&gt;"Be",INDIRECT(ADDRESS(3+$AM590,14,,,"var")),NULL)</f>
        <v>1.4E-2</v>
      </c>
      <c r="BA590" s="61" t="str" cm="1">
        <f t="array" aca="1" ref="BA590" ca="1">IF(INDIRECT(ADDRESS(3+$AM590,15,,,"var"))&lt;&gt;"&lt;=&gt;",INDIRECT(ADDRESS(3+$AM590,15,,,"var")),NULL)</f>
        <v>&lt;</v>
      </c>
      <c r="BB590" s="61" cm="1">
        <f t="array" aca="1" ref="BB590" ca="1">IF(INDIRECT(ADDRESS(3+$AM590,16,,,"var"))&lt;&gt;"Zn",INDIRECT(ADDRESS(3+$AM590,16,,,"var")),NULL)</f>
        <v>0.01</v>
      </c>
      <c r="BC590" s="61" cm="1">
        <f t="array" aca="1" ref="BC590" ca="1">IF(INDIRECT(ADDRESS(3+$AM590,17,,,"var"))&lt;&gt;"&lt;=&gt;",INDIRECT(ADDRESS(3+$AM590,17,,,"var")),NULL)</f>
        <v>0</v>
      </c>
      <c r="BD590" s="61" cm="1">
        <f t="array" aca="1" ref="BD590" ca="1">IF(INDIRECT(ADDRESS(3+$AM590,18,,,"var"))&lt;&gt;"Ti",INDIRECT(ADDRESS(3+$AM590,18,,,"var")),NULL)</f>
        <v>0.08</v>
      </c>
      <c r="BE590" s="64" cm="1">
        <f t="array" aca="1" ref="BE590" ca="1">IF(INDIRECT(ADDRESS(3+$AM590,19,,,"var"))&lt;&gt;"D10",INDIRECT(ADDRESS(3+$AM590,19,,,"var")),NULL)</f>
        <v>27.4</v>
      </c>
      <c r="BF590" s="64" cm="1">
        <f t="array" aca="1" ref="BF590" ca="1">IF(INDIRECT(ADDRESS(3+$AM590,20,,,"var"))&lt;&gt;"D50",INDIRECT(ADDRESS(3+$AM590,20,,,"var")),NULL)</f>
        <v>44.5</v>
      </c>
      <c r="BG590" s="64" cm="1">
        <f t="array" aca="1" ref="BG590" ca="1">IF(INDIRECT(ADDRESS(3+$AM590,21,,,"var"))&lt;&gt;"D90",INDIRECT(ADDRESS(3+$AM590,21,,,"var")),NULL)</f>
        <v>72.2</v>
      </c>
      <c r="BH590" s="64" cm="1">
        <f t="array" aca="1" ref="BH590" ca="1">IF(INDIRECT(ADDRESS(3+$AM590,22,,,"var"))&lt;&gt;"Carney Funnel (s/50g)",INDIRECT(ADDRESS(3+$AM590,22,,,"var")),NULL)</f>
        <v>16</v>
      </c>
      <c r="BI590" s="64" cm="1">
        <f t="array" aca="1" ref="BI590" ca="1">IF(INDIRECT(ADDRESS(3+$AM590,23,,,"var"))&lt;&gt;"Schuttdichte",INDIRECT(ADDRESS(3+$AM590,23,,,"var")),NULL)</f>
        <v>1.24</v>
      </c>
      <c r="BJ590" s="64" cm="1">
        <f t="array" aca="1" ref="BJ590" ca="1">IF(INDIRECT(ADDRESS(3+$AM590,24,,,"var"))&lt;&gt;"Klopfdichte",INDIRECT(ADDRESS(3+$AM590,24,,,"var")),NULL)</f>
        <v>1.61</v>
      </c>
      <c r="BK590" s="81" t="s">
        <v>108</v>
      </c>
      <c r="BM590" s="81"/>
      <c r="BO590"/>
    </row>
    <row r="591" spans="1:67">
      <c r="A591" s="81">
        <v>5</v>
      </c>
      <c r="B591" s="81">
        <v>4</v>
      </c>
      <c r="C591" s="81" t="str">
        <f>var!Z$2</f>
        <v>EOS M 290</v>
      </c>
      <c r="D591" s="81" t="str">
        <f>var!AG$2</f>
        <v>EOS parameter dev.</v>
      </c>
      <c r="E591" s="81">
        <v>370</v>
      </c>
      <c r="F591" s="81">
        <v>1300</v>
      </c>
      <c r="G591" s="81">
        <v>50</v>
      </c>
      <c r="H591" s="81">
        <v>0.14000000000000001</v>
      </c>
      <c r="I591" s="62">
        <v>100</v>
      </c>
      <c r="J591" s="81" t="str">
        <f>var!AD$3</f>
        <v xml:space="preserve">Tensile bars </v>
      </c>
      <c r="K591" s="81"/>
      <c r="L591" s="81">
        <f>var!AA$3</f>
        <v>90</v>
      </c>
      <c r="M591" s="81" t="str">
        <f>var!AF$2</f>
        <v>Stripes</v>
      </c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 t="s">
        <v>19</v>
      </c>
      <c r="Z591" s="81">
        <v>207</v>
      </c>
      <c r="AA591" s="81">
        <v>350</v>
      </c>
      <c r="AB591" s="81">
        <v>19.7</v>
      </c>
      <c r="AC591" s="81"/>
      <c r="AD591" s="81"/>
      <c r="AE591" s="81"/>
      <c r="AF591" s="81"/>
      <c r="AG591" s="81"/>
      <c r="AH591" s="81">
        <f t="shared" si="20"/>
        <v>32.760000000000005</v>
      </c>
      <c r="AI591" s="81">
        <f t="shared" si="21"/>
        <v>40.65934065934065</v>
      </c>
      <c r="AJ591" s="81"/>
      <c r="AK591" s="81"/>
      <c r="AL591" s="28" t="str" cm="1">
        <f t="array" aca="1" ref="AL591" ca="1">IF(INDIRECT(ADDRESS(3+AM591,2,,,"var"))&lt;&gt;"Name of powder",INDIRECT(ADDRESS(3+AM591,2,,,"var")),NULL)</f>
        <v>AlMgty90</v>
      </c>
      <c r="AM591" s="81">
        <v>12</v>
      </c>
      <c r="AN591" s="81">
        <v>0</v>
      </c>
      <c r="AO591" s="61" cm="1">
        <f t="array" aca="1" ref="AO591" ca="1">IF(INDIRECT(ADDRESS(3+$AM591,3,,,"var"))&lt;&gt;"&lt;=&gt;",INDIRECT(ADDRESS(3+$AM591,3,,,"var")),NULL)</f>
        <v>0</v>
      </c>
      <c r="AP591" s="61" cm="1">
        <f t="array" aca="1" ref="AP591" ca="1">IF(INDIRECT(ADDRESS(3+$AM591,4,,,"var"))&lt;&gt;"Si",INDIRECT(ADDRESS(3+$AM591,4,,,"var")),NULL)</f>
        <v>7.0000000000000007E-2</v>
      </c>
      <c r="AQ591" s="61" cm="1">
        <f t="array" aca="1" ref="AQ591" ca="1">IF(INDIRECT(ADDRESS(3+$AM591,5,,,"var"))&lt;&gt;"&lt;=&gt;",INDIRECT(ADDRESS(3+$AM591,5,,,"var")),NULL)</f>
        <v>0</v>
      </c>
      <c r="AR591" s="61" cm="1">
        <f t="array" aca="1" ref="AR591" ca="1">IF(INDIRECT(ADDRESS(3+$AM591,6,,,"var"))&lt;&gt;"Fe",INDIRECT(ADDRESS(3+$AM591,6,,,"var")),NULL)</f>
        <v>7.0000000000000007E-2</v>
      </c>
      <c r="AS591" s="61" t="str" cm="1">
        <f t="array" aca="1" ref="AS591" ca="1">IF(INDIRECT(ADDRESS(3+$AM591,7,,,"var"))&lt;&gt;"&lt;=&gt;",INDIRECT(ADDRESS(3+$AM591,7,,,"var")),NULL)</f>
        <v>&lt;</v>
      </c>
      <c r="AT591" s="61" cm="1">
        <f t="array" aca="1" ref="AT591" ca="1">IF(INDIRECT(ADDRESS(3+$AM591,8,,,"var"))&lt;&gt;"Cu",INDIRECT(ADDRESS(3+$AM591,8,,,"var")),NULL)</f>
        <v>0.01</v>
      </c>
      <c r="AU591" s="61" t="str" cm="1">
        <f t="array" aca="1" ref="AU591" ca="1">IF(INDIRECT(ADDRESS(3+$AM591,9,,,"var"))&lt;&gt;"&lt;=&gt;",INDIRECT(ADDRESS(3+$AM591,9,,,"var")),NULL)</f>
        <v>&lt;</v>
      </c>
      <c r="AV591" s="61" cm="1">
        <f t="array" aca="1" ref="AV591" ca="1">IF(INDIRECT(ADDRESS(3+$AM591,10,,,"var"))&lt;&gt;"Mn",INDIRECT(ADDRESS(3+$AM591,10,,,"var")),NULL)</f>
        <v>0.01</v>
      </c>
      <c r="AW591" s="61" cm="1">
        <f t="array" aca="1" ref="AW591" ca="1">IF(INDIRECT(ADDRESS(3+$AM591,11,,,"var"))&lt;&gt;"&lt;=&gt;",INDIRECT(ADDRESS(3+$AM591,11,,,"var")),NULL)</f>
        <v>0</v>
      </c>
      <c r="AX591" s="61" cm="1">
        <f t="array" aca="1" ref="AX591" ca="1">IF(INDIRECT(ADDRESS(3+$AM591,12,,,"var"))&lt;&gt;"Mg",INDIRECT(ADDRESS(3+$AM591,12,,,"var")),NULL)</f>
        <v>11.9</v>
      </c>
      <c r="AY591" s="61" cm="1">
        <f t="array" aca="1" ref="AY591" ca="1">IF(INDIRECT(ADDRESS(3+$AM591,13,,,"var"))&lt;&gt;"&lt;=&gt;",INDIRECT(ADDRESS(3+$AM591,13,,,"var")),NULL)</f>
        <v>0</v>
      </c>
      <c r="AZ591" s="61" cm="1">
        <f t="array" aca="1" ref="AZ591" ca="1">IF(INDIRECT(ADDRESS(3+$AM591,14,,,"var"))&lt;&gt;"Be",INDIRECT(ADDRESS(3+$AM591,14,,,"var")),NULL)</f>
        <v>1.4E-2</v>
      </c>
      <c r="BA591" s="61" t="str" cm="1">
        <f t="array" aca="1" ref="BA591" ca="1">IF(INDIRECT(ADDRESS(3+$AM591,15,,,"var"))&lt;&gt;"&lt;=&gt;",INDIRECT(ADDRESS(3+$AM591,15,,,"var")),NULL)</f>
        <v>&lt;</v>
      </c>
      <c r="BB591" s="61" cm="1">
        <f t="array" aca="1" ref="BB591" ca="1">IF(INDIRECT(ADDRESS(3+$AM591,16,,,"var"))&lt;&gt;"Zn",INDIRECT(ADDRESS(3+$AM591,16,,,"var")),NULL)</f>
        <v>0.01</v>
      </c>
      <c r="BC591" s="61" cm="1">
        <f t="array" aca="1" ref="BC591" ca="1">IF(INDIRECT(ADDRESS(3+$AM591,17,,,"var"))&lt;&gt;"&lt;=&gt;",INDIRECT(ADDRESS(3+$AM591,17,,,"var")),NULL)</f>
        <v>0</v>
      </c>
      <c r="BD591" s="61" cm="1">
        <f t="array" aca="1" ref="BD591" ca="1">IF(INDIRECT(ADDRESS(3+$AM591,18,,,"var"))&lt;&gt;"Ti",INDIRECT(ADDRESS(3+$AM591,18,,,"var")),NULL)</f>
        <v>0.08</v>
      </c>
      <c r="BE591" s="64" cm="1">
        <f t="array" aca="1" ref="BE591" ca="1">IF(INDIRECT(ADDRESS(3+$AM591,19,,,"var"))&lt;&gt;"D10",INDIRECT(ADDRESS(3+$AM591,19,,,"var")),NULL)</f>
        <v>27.4</v>
      </c>
      <c r="BF591" s="64" cm="1">
        <f t="array" aca="1" ref="BF591" ca="1">IF(INDIRECT(ADDRESS(3+$AM591,20,,,"var"))&lt;&gt;"D50",INDIRECT(ADDRESS(3+$AM591,20,,,"var")),NULL)</f>
        <v>44.5</v>
      </c>
      <c r="BG591" s="64" cm="1">
        <f t="array" aca="1" ref="BG591" ca="1">IF(INDIRECT(ADDRESS(3+$AM591,21,,,"var"))&lt;&gt;"D90",INDIRECT(ADDRESS(3+$AM591,21,,,"var")),NULL)</f>
        <v>72.2</v>
      </c>
      <c r="BH591" s="64" cm="1">
        <f t="array" aca="1" ref="BH591" ca="1">IF(INDIRECT(ADDRESS(3+$AM591,22,,,"var"))&lt;&gt;"Carney Funnel (s/50g)",INDIRECT(ADDRESS(3+$AM591,22,,,"var")),NULL)</f>
        <v>16</v>
      </c>
      <c r="BI591" s="64" cm="1">
        <f t="array" aca="1" ref="BI591" ca="1">IF(INDIRECT(ADDRESS(3+$AM591,23,,,"var"))&lt;&gt;"Schuttdichte",INDIRECT(ADDRESS(3+$AM591,23,,,"var")),NULL)</f>
        <v>1.24</v>
      </c>
      <c r="BJ591" s="64" cm="1">
        <f t="array" aca="1" ref="BJ591" ca="1">IF(INDIRECT(ADDRESS(3+$AM591,24,,,"var"))&lt;&gt;"Klopfdichte",INDIRECT(ADDRESS(3+$AM591,24,,,"var")),NULL)</f>
        <v>1.61</v>
      </c>
      <c r="BK591" s="81" t="s">
        <v>108</v>
      </c>
      <c r="BL591" s="28"/>
      <c r="BM591" s="81"/>
      <c r="BO591"/>
    </row>
    <row r="592" spans="1:67">
      <c r="A592" s="81">
        <v>5</v>
      </c>
      <c r="B592" s="81">
        <v>5</v>
      </c>
      <c r="C592" s="81" t="str">
        <f>var!Z$2</f>
        <v>EOS M 290</v>
      </c>
      <c r="D592" s="81" t="str">
        <f>var!AG$2</f>
        <v>EOS parameter dev.</v>
      </c>
      <c r="E592" s="81">
        <v>370</v>
      </c>
      <c r="F592" s="81">
        <v>1300</v>
      </c>
      <c r="G592" s="81">
        <v>50</v>
      </c>
      <c r="H592" s="81">
        <v>0.14000000000000001</v>
      </c>
      <c r="I592" s="62">
        <v>100</v>
      </c>
      <c r="J592" s="81" t="str">
        <f>var!AD$3</f>
        <v xml:space="preserve">Tensile bars </v>
      </c>
      <c r="K592" s="81"/>
      <c r="L592" s="81">
        <f>var!AA$3</f>
        <v>90</v>
      </c>
      <c r="M592" s="81" t="str">
        <f>var!AF$2</f>
        <v>Stripes</v>
      </c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 t="s">
        <v>19</v>
      </c>
      <c r="Z592" s="81"/>
      <c r="AA592" s="81">
        <v>324</v>
      </c>
      <c r="AB592" s="81">
        <v>10.4</v>
      </c>
      <c r="AC592" s="81"/>
      <c r="AD592" s="81"/>
      <c r="AE592" s="81"/>
      <c r="AF592" s="81"/>
      <c r="AG592" s="81"/>
      <c r="AH592" s="81">
        <f t="shared" si="20"/>
        <v>32.760000000000005</v>
      </c>
      <c r="AI592" s="81">
        <f t="shared" si="21"/>
        <v>40.65934065934065</v>
      </c>
      <c r="AJ592" s="81"/>
      <c r="AK592" s="81"/>
      <c r="AL592" s="28" t="str" cm="1">
        <f t="array" aca="1" ref="AL592" ca="1">IF(INDIRECT(ADDRESS(3+AM592,2,,,"var"))&lt;&gt;"Name of powder",INDIRECT(ADDRESS(3+AM592,2,,,"var")),NULL)</f>
        <v>AlMgty90</v>
      </c>
      <c r="AM592" s="81">
        <v>12</v>
      </c>
      <c r="AN592" s="81">
        <v>0</v>
      </c>
      <c r="AO592" s="61" cm="1">
        <f t="array" aca="1" ref="AO592" ca="1">IF(INDIRECT(ADDRESS(3+$AM592,3,,,"var"))&lt;&gt;"&lt;=&gt;",INDIRECT(ADDRESS(3+$AM592,3,,,"var")),NULL)</f>
        <v>0</v>
      </c>
      <c r="AP592" s="61" cm="1">
        <f t="array" aca="1" ref="AP592" ca="1">IF(INDIRECT(ADDRESS(3+$AM592,4,,,"var"))&lt;&gt;"Si",INDIRECT(ADDRESS(3+$AM592,4,,,"var")),NULL)</f>
        <v>7.0000000000000007E-2</v>
      </c>
      <c r="AQ592" s="61" cm="1">
        <f t="array" aca="1" ref="AQ592" ca="1">IF(INDIRECT(ADDRESS(3+$AM592,5,,,"var"))&lt;&gt;"&lt;=&gt;",INDIRECT(ADDRESS(3+$AM592,5,,,"var")),NULL)</f>
        <v>0</v>
      </c>
      <c r="AR592" s="61" cm="1">
        <f t="array" aca="1" ref="AR592" ca="1">IF(INDIRECT(ADDRESS(3+$AM592,6,,,"var"))&lt;&gt;"Fe",INDIRECT(ADDRESS(3+$AM592,6,,,"var")),NULL)</f>
        <v>7.0000000000000007E-2</v>
      </c>
      <c r="AS592" s="61" t="str" cm="1">
        <f t="array" aca="1" ref="AS592" ca="1">IF(INDIRECT(ADDRESS(3+$AM592,7,,,"var"))&lt;&gt;"&lt;=&gt;",INDIRECT(ADDRESS(3+$AM592,7,,,"var")),NULL)</f>
        <v>&lt;</v>
      </c>
      <c r="AT592" s="61" cm="1">
        <f t="array" aca="1" ref="AT592" ca="1">IF(INDIRECT(ADDRESS(3+$AM592,8,,,"var"))&lt;&gt;"Cu",INDIRECT(ADDRESS(3+$AM592,8,,,"var")),NULL)</f>
        <v>0.01</v>
      </c>
      <c r="AU592" s="61" t="str" cm="1">
        <f t="array" aca="1" ref="AU592" ca="1">IF(INDIRECT(ADDRESS(3+$AM592,9,,,"var"))&lt;&gt;"&lt;=&gt;",INDIRECT(ADDRESS(3+$AM592,9,,,"var")),NULL)</f>
        <v>&lt;</v>
      </c>
      <c r="AV592" s="61" cm="1">
        <f t="array" aca="1" ref="AV592" ca="1">IF(INDIRECT(ADDRESS(3+$AM592,10,,,"var"))&lt;&gt;"Mn",INDIRECT(ADDRESS(3+$AM592,10,,,"var")),NULL)</f>
        <v>0.01</v>
      </c>
      <c r="AW592" s="61" cm="1">
        <f t="array" aca="1" ref="AW592" ca="1">IF(INDIRECT(ADDRESS(3+$AM592,11,,,"var"))&lt;&gt;"&lt;=&gt;",INDIRECT(ADDRESS(3+$AM592,11,,,"var")),NULL)</f>
        <v>0</v>
      </c>
      <c r="AX592" s="61" cm="1">
        <f t="array" aca="1" ref="AX592" ca="1">IF(INDIRECT(ADDRESS(3+$AM592,12,,,"var"))&lt;&gt;"Mg",INDIRECT(ADDRESS(3+$AM592,12,,,"var")),NULL)</f>
        <v>11.9</v>
      </c>
      <c r="AY592" s="61" cm="1">
        <f t="array" aca="1" ref="AY592" ca="1">IF(INDIRECT(ADDRESS(3+$AM592,13,,,"var"))&lt;&gt;"&lt;=&gt;",INDIRECT(ADDRESS(3+$AM592,13,,,"var")),NULL)</f>
        <v>0</v>
      </c>
      <c r="AZ592" s="61" cm="1">
        <f t="array" aca="1" ref="AZ592" ca="1">IF(INDIRECT(ADDRESS(3+$AM592,14,,,"var"))&lt;&gt;"Be",INDIRECT(ADDRESS(3+$AM592,14,,,"var")),NULL)</f>
        <v>1.4E-2</v>
      </c>
      <c r="BA592" s="61" t="str" cm="1">
        <f t="array" aca="1" ref="BA592" ca="1">IF(INDIRECT(ADDRESS(3+$AM592,15,,,"var"))&lt;&gt;"&lt;=&gt;",INDIRECT(ADDRESS(3+$AM592,15,,,"var")),NULL)</f>
        <v>&lt;</v>
      </c>
      <c r="BB592" s="61" cm="1">
        <f t="array" aca="1" ref="BB592" ca="1">IF(INDIRECT(ADDRESS(3+$AM592,16,,,"var"))&lt;&gt;"Zn",INDIRECT(ADDRESS(3+$AM592,16,,,"var")),NULL)</f>
        <v>0.01</v>
      </c>
      <c r="BC592" s="61" cm="1">
        <f t="array" aca="1" ref="BC592" ca="1">IF(INDIRECT(ADDRESS(3+$AM592,17,,,"var"))&lt;&gt;"&lt;=&gt;",INDIRECT(ADDRESS(3+$AM592,17,,,"var")),NULL)</f>
        <v>0</v>
      </c>
      <c r="BD592" s="61" cm="1">
        <f t="array" aca="1" ref="BD592" ca="1">IF(INDIRECT(ADDRESS(3+$AM592,18,,,"var"))&lt;&gt;"Ti",INDIRECT(ADDRESS(3+$AM592,18,,,"var")),NULL)</f>
        <v>0.08</v>
      </c>
      <c r="BE592" s="64" cm="1">
        <f t="array" aca="1" ref="BE592" ca="1">IF(INDIRECT(ADDRESS(3+$AM592,19,,,"var"))&lt;&gt;"D10",INDIRECT(ADDRESS(3+$AM592,19,,,"var")),NULL)</f>
        <v>27.4</v>
      </c>
      <c r="BF592" s="64" cm="1">
        <f t="array" aca="1" ref="BF592" ca="1">IF(INDIRECT(ADDRESS(3+$AM592,20,,,"var"))&lt;&gt;"D50",INDIRECT(ADDRESS(3+$AM592,20,,,"var")),NULL)</f>
        <v>44.5</v>
      </c>
      <c r="BG592" s="64" cm="1">
        <f t="array" aca="1" ref="BG592" ca="1">IF(INDIRECT(ADDRESS(3+$AM592,21,,,"var"))&lt;&gt;"D90",INDIRECT(ADDRESS(3+$AM592,21,,,"var")),NULL)</f>
        <v>72.2</v>
      </c>
      <c r="BH592" s="64" cm="1">
        <f t="array" aca="1" ref="BH592" ca="1">IF(INDIRECT(ADDRESS(3+$AM592,22,,,"var"))&lt;&gt;"Carney Funnel (s/50g)",INDIRECT(ADDRESS(3+$AM592,22,,,"var")),NULL)</f>
        <v>16</v>
      </c>
      <c r="BI592" s="64" cm="1">
        <f t="array" aca="1" ref="BI592" ca="1">IF(INDIRECT(ADDRESS(3+$AM592,23,,,"var"))&lt;&gt;"Schuttdichte",INDIRECT(ADDRESS(3+$AM592,23,,,"var")),NULL)</f>
        <v>1.24</v>
      </c>
      <c r="BJ592" s="64" cm="1">
        <f t="array" aca="1" ref="BJ592" ca="1">IF(INDIRECT(ADDRESS(3+$AM592,24,,,"var"))&lt;&gt;"Klopfdichte",INDIRECT(ADDRESS(3+$AM592,24,,,"var")),NULL)</f>
        <v>1.61</v>
      </c>
      <c r="BK592" s="81" t="s">
        <v>108</v>
      </c>
      <c r="BL592" s="28"/>
      <c r="BM592" s="81"/>
      <c r="BO592"/>
    </row>
    <row r="593" spans="1:67">
      <c r="A593" s="81">
        <v>5</v>
      </c>
      <c r="B593" s="81">
        <v>6</v>
      </c>
      <c r="C593" s="81" t="str">
        <f>var!Z$2</f>
        <v>EOS M 290</v>
      </c>
      <c r="D593" s="81" t="str">
        <f>var!AG$2</f>
        <v>EOS parameter dev.</v>
      </c>
      <c r="E593" s="81">
        <v>370</v>
      </c>
      <c r="F593" s="81">
        <v>1300</v>
      </c>
      <c r="G593" s="81">
        <v>50</v>
      </c>
      <c r="H593" s="81">
        <v>0.14000000000000001</v>
      </c>
      <c r="I593" s="62">
        <v>100</v>
      </c>
      <c r="J593" s="81" t="str">
        <f>var!AD$3</f>
        <v xml:space="preserve">Tensile bars </v>
      </c>
      <c r="K593" s="81"/>
      <c r="L593" s="81">
        <f>var!AA$3</f>
        <v>90</v>
      </c>
      <c r="M593" s="81" t="str">
        <f>var!AF$2</f>
        <v>Stripes</v>
      </c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 t="s">
        <v>19</v>
      </c>
      <c r="Z593" s="81"/>
      <c r="AA593" s="81"/>
      <c r="AB593" s="81"/>
      <c r="AC593" s="81"/>
      <c r="AD593" s="81"/>
      <c r="AE593" s="81"/>
      <c r="AF593" s="81"/>
      <c r="AG593" s="81"/>
      <c r="AH593" s="81">
        <f t="shared" si="20"/>
        <v>32.760000000000005</v>
      </c>
      <c r="AI593" s="81">
        <f t="shared" si="21"/>
        <v>40.65934065934065</v>
      </c>
      <c r="AJ593" s="81"/>
      <c r="AK593" s="81"/>
      <c r="AL593" s="28" t="str" cm="1">
        <f t="array" aca="1" ref="AL593" ca="1">IF(INDIRECT(ADDRESS(3+AM593,2,,,"var"))&lt;&gt;"Name of powder",INDIRECT(ADDRESS(3+AM593,2,,,"var")),NULL)</f>
        <v>AlMgty90</v>
      </c>
      <c r="AM593" s="81">
        <v>12</v>
      </c>
      <c r="AN593" s="81">
        <v>0</v>
      </c>
      <c r="AO593" s="61" cm="1">
        <f t="array" aca="1" ref="AO593" ca="1">IF(INDIRECT(ADDRESS(3+$AM593,3,,,"var"))&lt;&gt;"&lt;=&gt;",INDIRECT(ADDRESS(3+$AM593,3,,,"var")),NULL)</f>
        <v>0</v>
      </c>
      <c r="AP593" s="61" cm="1">
        <f t="array" aca="1" ref="AP593" ca="1">IF(INDIRECT(ADDRESS(3+$AM593,4,,,"var"))&lt;&gt;"Si",INDIRECT(ADDRESS(3+$AM593,4,,,"var")),NULL)</f>
        <v>7.0000000000000007E-2</v>
      </c>
      <c r="AQ593" s="61" cm="1">
        <f t="array" aca="1" ref="AQ593" ca="1">IF(INDIRECT(ADDRESS(3+$AM593,5,,,"var"))&lt;&gt;"&lt;=&gt;",INDIRECT(ADDRESS(3+$AM593,5,,,"var")),NULL)</f>
        <v>0</v>
      </c>
      <c r="AR593" s="61" cm="1">
        <f t="array" aca="1" ref="AR593" ca="1">IF(INDIRECT(ADDRESS(3+$AM593,6,,,"var"))&lt;&gt;"Fe",INDIRECT(ADDRESS(3+$AM593,6,,,"var")),NULL)</f>
        <v>7.0000000000000007E-2</v>
      </c>
      <c r="AS593" s="61" t="str" cm="1">
        <f t="array" aca="1" ref="AS593" ca="1">IF(INDIRECT(ADDRESS(3+$AM593,7,,,"var"))&lt;&gt;"&lt;=&gt;",INDIRECT(ADDRESS(3+$AM593,7,,,"var")),NULL)</f>
        <v>&lt;</v>
      </c>
      <c r="AT593" s="61" cm="1">
        <f t="array" aca="1" ref="AT593" ca="1">IF(INDIRECT(ADDRESS(3+$AM593,8,,,"var"))&lt;&gt;"Cu",INDIRECT(ADDRESS(3+$AM593,8,,,"var")),NULL)</f>
        <v>0.01</v>
      </c>
      <c r="AU593" s="61" t="str" cm="1">
        <f t="array" aca="1" ref="AU593" ca="1">IF(INDIRECT(ADDRESS(3+$AM593,9,,,"var"))&lt;&gt;"&lt;=&gt;",INDIRECT(ADDRESS(3+$AM593,9,,,"var")),NULL)</f>
        <v>&lt;</v>
      </c>
      <c r="AV593" s="61" cm="1">
        <f t="array" aca="1" ref="AV593" ca="1">IF(INDIRECT(ADDRESS(3+$AM593,10,,,"var"))&lt;&gt;"Mn",INDIRECT(ADDRESS(3+$AM593,10,,,"var")),NULL)</f>
        <v>0.01</v>
      </c>
      <c r="AW593" s="61" cm="1">
        <f t="array" aca="1" ref="AW593" ca="1">IF(INDIRECT(ADDRESS(3+$AM593,11,,,"var"))&lt;&gt;"&lt;=&gt;",INDIRECT(ADDRESS(3+$AM593,11,,,"var")),NULL)</f>
        <v>0</v>
      </c>
      <c r="AX593" s="61" cm="1">
        <f t="array" aca="1" ref="AX593" ca="1">IF(INDIRECT(ADDRESS(3+$AM593,12,,,"var"))&lt;&gt;"Mg",INDIRECT(ADDRESS(3+$AM593,12,,,"var")),NULL)</f>
        <v>11.9</v>
      </c>
      <c r="AY593" s="61" cm="1">
        <f t="array" aca="1" ref="AY593" ca="1">IF(INDIRECT(ADDRESS(3+$AM593,13,,,"var"))&lt;&gt;"&lt;=&gt;",INDIRECT(ADDRESS(3+$AM593,13,,,"var")),NULL)</f>
        <v>0</v>
      </c>
      <c r="AZ593" s="61" cm="1">
        <f t="array" aca="1" ref="AZ593" ca="1">IF(INDIRECT(ADDRESS(3+$AM593,14,,,"var"))&lt;&gt;"Be",INDIRECT(ADDRESS(3+$AM593,14,,,"var")),NULL)</f>
        <v>1.4E-2</v>
      </c>
      <c r="BA593" s="61" t="str" cm="1">
        <f t="array" aca="1" ref="BA593" ca="1">IF(INDIRECT(ADDRESS(3+$AM593,15,,,"var"))&lt;&gt;"&lt;=&gt;",INDIRECT(ADDRESS(3+$AM593,15,,,"var")),NULL)</f>
        <v>&lt;</v>
      </c>
      <c r="BB593" s="61" cm="1">
        <f t="array" aca="1" ref="BB593" ca="1">IF(INDIRECT(ADDRESS(3+$AM593,16,,,"var"))&lt;&gt;"Zn",INDIRECT(ADDRESS(3+$AM593,16,,,"var")),NULL)</f>
        <v>0.01</v>
      </c>
      <c r="BC593" s="61" cm="1">
        <f t="array" aca="1" ref="BC593" ca="1">IF(INDIRECT(ADDRESS(3+$AM593,17,,,"var"))&lt;&gt;"&lt;=&gt;",INDIRECT(ADDRESS(3+$AM593,17,,,"var")),NULL)</f>
        <v>0</v>
      </c>
      <c r="BD593" s="61" cm="1">
        <f t="array" aca="1" ref="BD593" ca="1">IF(INDIRECT(ADDRESS(3+$AM593,18,,,"var"))&lt;&gt;"Ti",INDIRECT(ADDRESS(3+$AM593,18,,,"var")),NULL)</f>
        <v>0.08</v>
      </c>
      <c r="BE593" s="64" cm="1">
        <f t="array" aca="1" ref="BE593" ca="1">IF(INDIRECT(ADDRESS(3+$AM593,19,,,"var"))&lt;&gt;"D10",INDIRECT(ADDRESS(3+$AM593,19,,,"var")),NULL)</f>
        <v>27.4</v>
      </c>
      <c r="BF593" s="64" cm="1">
        <f t="array" aca="1" ref="BF593" ca="1">IF(INDIRECT(ADDRESS(3+$AM593,20,,,"var"))&lt;&gt;"D50",INDIRECT(ADDRESS(3+$AM593,20,,,"var")),NULL)</f>
        <v>44.5</v>
      </c>
      <c r="BG593" s="64" cm="1">
        <f t="array" aca="1" ref="BG593" ca="1">IF(INDIRECT(ADDRESS(3+$AM593,21,,,"var"))&lt;&gt;"D90",INDIRECT(ADDRESS(3+$AM593,21,,,"var")),NULL)</f>
        <v>72.2</v>
      </c>
      <c r="BH593" s="64" cm="1">
        <f t="array" aca="1" ref="BH593" ca="1">IF(INDIRECT(ADDRESS(3+$AM593,22,,,"var"))&lt;&gt;"Carney Funnel (s/50g)",INDIRECT(ADDRESS(3+$AM593,22,,,"var")),NULL)</f>
        <v>16</v>
      </c>
      <c r="BI593" s="64" cm="1">
        <f t="array" aca="1" ref="BI593" ca="1">IF(INDIRECT(ADDRESS(3+$AM593,23,,,"var"))&lt;&gt;"Schuttdichte",INDIRECT(ADDRESS(3+$AM593,23,,,"var")),NULL)</f>
        <v>1.24</v>
      </c>
      <c r="BJ593" s="64" cm="1">
        <f t="array" aca="1" ref="BJ593" ca="1">IF(INDIRECT(ADDRESS(3+$AM593,24,,,"var"))&lt;&gt;"Klopfdichte",INDIRECT(ADDRESS(3+$AM593,24,,,"var")),NULL)</f>
        <v>1.61</v>
      </c>
      <c r="BK593" s="81" t="s">
        <v>108</v>
      </c>
      <c r="BL593" s="28"/>
      <c r="BM593" s="81"/>
      <c r="BO593"/>
    </row>
    <row r="594" spans="1:67">
      <c r="A594" s="81">
        <v>5</v>
      </c>
      <c r="B594" s="81">
        <v>7</v>
      </c>
      <c r="C594" s="81" t="str">
        <f>var!Z$2</f>
        <v>EOS M 290</v>
      </c>
      <c r="D594" s="81" t="str">
        <f>var!AG$2</f>
        <v>EOS parameter dev.</v>
      </c>
      <c r="E594" s="81">
        <v>370</v>
      </c>
      <c r="F594" s="81">
        <v>1300</v>
      </c>
      <c r="G594" s="81">
        <v>50</v>
      </c>
      <c r="H594" s="81">
        <v>0.14000000000000001</v>
      </c>
      <c r="I594" s="62">
        <v>100</v>
      </c>
      <c r="J594" s="81" t="str">
        <f>var!AD$3</f>
        <v xml:space="preserve">Tensile bars </v>
      </c>
      <c r="K594" s="81"/>
      <c r="L594" s="81">
        <f>var!AA$4</f>
        <v>0</v>
      </c>
      <c r="M594" s="81" t="str">
        <f>var!AF$2</f>
        <v>Stripes</v>
      </c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 t="s">
        <v>18</v>
      </c>
      <c r="Z594" s="81">
        <v>210</v>
      </c>
      <c r="AA594" s="81">
        <v>287</v>
      </c>
      <c r="AB594" s="81">
        <v>5.7</v>
      </c>
      <c r="AC594" s="81"/>
      <c r="AD594" s="81"/>
      <c r="AE594" s="81"/>
      <c r="AF594" s="81"/>
      <c r="AG594" s="81"/>
      <c r="AH594" s="81">
        <f t="shared" si="20"/>
        <v>32.760000000000005</v>
      </c>
      <c r="AI594" s="81">
        <f t="shared" si="21"/>
        <v>40.65934065934065</v>
      </c>
      <c r="AJ594" s="81"/>
      <c r="AK594" s="81"/>
      <c r="AL594" s="28" t="str" cm="1">
        <f t="array" aca="1" ref="AL594" ca="1">IF(INDIRECT(ADDRESS(3+AM594,2,,,"var"))&lt;&gt;"Name of powder",INDIRECT(ADDRESS(3+AM594,2,,,"var")),NULL)</f>
        <v>AlMgty90</v>
      </c>
      <c r="AM594" s="81">
        <v>12</v>
      </c>
      <c r="AN594" s="81">
        <v>0</v>
      </c>
      <c r="AO594" s="61" cm="1">
        <f t="array" aca="1" ref="AO594" ca="1">IF(INDIRECT(ADDRESS(3+$AM594,3,,,"var"))&lt;&gt;"&lt;=&gt;",INDIRECT(ADDRESS(3+$AM594,3,,,"var")),NULL)</f>
        <v>0</v>
      </c>
      <c r="AP594" s="61" cm="1">
        <f t="array" aca="1" ref="AP594" ca="1">IF(INDIRECT(ADDRESS(3+$AM594,4,,,"var"))&lt;&gt;"Si",INDIRECT(ADDRESS(3+$AM594,4,,,"var")),NULL)</f>
        <v>7.0000000000000007E-2</v>
      </c>
      <c r="AQ594" s="61" cm="1">
        <f t="array" aca="1" ref="AQ594" ca="1">IF(INDIRECT(ADDRESS(3+$AM594,5,,,"var"))&lt;&gt;"&lt;=&gt;",INDIRECT(ADDRESS(3+$AM594,5,,,"var")),NULL)</f>
        <v>0</v>
      </c>
      <c r="AR594" s="61" cm="1">
        <f t="array" aca="1" ref="AR594" ca="1">IF(INDIRECT(ADDRESS(3+$AM594,6,,,"var"))&lt;&gt;"Fe",INDIRECT(ADDRESS(3+$AM594,6,,,"var")),NULL)</f>
        <v>7.0000000000000007E-2</v>
      </c>
      <c r="AS594" s="61" t="str" cm="1">
        <f t="array" aca="1" ref="AS594" ca="1">IF(INDIRECT(ADDRESS(3+$AM594,7,,,"var"))&lt;&gt;"&lt;=&gt;",INDIRECT(ADDRESS(3+$AM594,7,,,"var")),NULL)</f>
        <v>&lt;</v>
      </c>
      <c r="AT594" s="61" cm="1">
        <f t="array" aca="1" ref="AT594" ca="1">IF(INDIRECT(ADDRESS(3+$AM594,8,,,"var"))&lt;&gt;"Cu",INDIRECT(ADDRESS(3+$AM594,8,,,"var")),NULL)</f>
        <v>0.01</v>
      </c>
      <c r="AU594" s="61" t="str" cm="1">
        <f t="array" aca="1" ref="AU594" ca="1">IF(INDIRECT(ADDRESS(3+$AM594,9,,,"var"))&lt;&gt;"&lt;=&gt;",INDIRECT(ADDRESS(3+$AM594,9,,,"var")),NULL)</f>
        <v>&lt;</v>
      </c>
      <c r="AV594" s="61" cm="1">
        <f t="array" aca="1" ref="AV594" ca="1">IF(INDIRECT(ADDRESS(3+$AM594,10,,,"var"))&lt;&gt;"Mn",INDIRECT(ADDRESS(3+$AM594,10,,,"var")),NULL)</f>
        <v>0.01</v>
      </c>
      <c r="AW594" s="61" cm="1">
        <f t="array" aca="1" ref="AW594" ca="1">IF(INDIRECT(ADDRESS(3+$AM594,11,,,"var"))&lt;&gt;"&lt;=&gt;",INDIRECT(ADDRESS(3+$AM594,11,,,"var")),NULL)</f>
        <v>0</v>
      </c>
      <c r="AX594" s="61" cm="1">
        <f t="array" aca="1" ref="AX594" ca="1">IF(INDIRECT(ADDRESS(3+$AM594,12,,,"var"))&lt;&gt;"Mg",INDIRECT(ADDRESS(3+$AM594,12,,,"var")),NULL)</f>
        <v>11.9</v>
      </c>
      <c r="AY594" s="61" cm="1">
        <f t="array" aca="1" ref="AY594" ca="1">IF(INDIRECT(ADDRESS(3+$AM594,13,,,"var"))&lt;&gt;"&lt;=&gt;",INDIRECT(ADDRESS(3+$AM594,13,,,"var")),NULL)</f>
        <v>0</v>
      </c>
      <c r="AZ594" s="61" cm="1">
        <f t="array" aca="1" ref="AZ594" ca="1">IF(INDIRECT(ADDRESS(3+$AM594,14,,,"var"))&lt;&gt;"Be",INDIRECT(ADDRESS(3+$AM594,14,,,"var")),NULL)</f>
        <v>1.4E-2</v>
      </c>
      <c r="BA594" s="61" t="str" cm="1">
        <f t="array" aca="1" ref="BA594" ca="1">IF(INDIRECT(ADDRESS(3+$AM594,15,,,"var"))&lt;&gt;"&lt;=&gt;",INDIRECT(ADDRESS(3+$AM594,15,,,"var")),NULL)</f>
        <v>&lt;</v>
      </c>
      <c r="BB594" s="61" cm="1">
        <f t="array" aca="1" ref="BB594" ca="1">IF(INDIRECT(ADDRESS(3+$AM594,16,,,"var"))&lt;&gt;"Zn",INDIRECT(ADDRESS(3+$AM594,16,,,"var")),NULL)</f>
        <v>0.01</v>
      </c>
      <c r="BC594" s="61" cm="1">
        <f t="array" aca="1" ref="BC594" ca="1">IF(INDIRECT(ADDRESS(3+$AM594,17,,,"var"))&lt;&gt;"&lt;=&gt;",INDIRECT(ADDRESS(3+$AM594,17,,,"var")),NULL)</f>
        <v>0</v>
      </c>
      <c r="BD594" s="61" cm="1">
        <f t="array" aca="1" ref="BD594" ca="1">IF(INDIRECT(ADDRESS(3+$AM594,18,,,"var"))&lt;&gt;"Ti",INDIRECT(ADDRESS(3+$AM594,18,,,"var")),NULL)</f>
        <v>0.08</v>
      </c>
      <c r="BE594" s="64" cm="1">
        <f t="array" aca="1" ref="BE594" ca="1">IF(INDIRECT(ADDRESS(3+$AM594,19,,,"var"))&lt;&gt;"D10",INDIRECT(ADDRESS(3+$AM594,19,,,"var")),NULL)</f>
        <v>27.4</v>
      </c>
      <c r="BF594" s="64" cm="1">
        <f t="array" aca="1" ref="BF594" ca="1">IF(INDIRECT(ADDRESS(3+$AM594,20,,,"var"))&lt;&gt;"D50",INDIRECT(ADDRESS(3+$AM594,20,,,"var")),NULL)</f>
        <v>44.5</v>
      </c>
      <c r="BG594" s="64" cm="1">
        <f t="array" aca="1" ref="BG594" ca="1">IF(INDIRECT(ADDRESS(3+$AM594,21,,,"var"))&lt;&gt;"D90",INDIRECT(ADDRESS(3+$AM594,21,,,"var")),NULL)</f>
        <v>72.2</v>
      </c>
      <c r="BH594" s="64" cm="1">
        <f t="array" aca="1" ref="BH594" ca="1">IF(INDIRECT(ADDRESS(3+$AM594,22,,,"var"))&lt;&gt;"Carney Funnel (s/50g)",INDIRECT(ADDRESS(3+$AM594,22,,,"var")),NULL)</f>
        <v>16</v>
      </c>
      <c r="BI594" s="64" cm="1">
        <f t="array" aca="1" ref="BI594" ca="1">IF(INDIRECT(ADDRESS(3+$AM594,23,,,"var"))&lt;&gt;"Schuttdichte",INDIRECT(ADDRESS(3+$AM594,23,,,"var")),NULL)</f>
        <v>1.24</v>
      </c>
      <c r="BJ594" s="64" cm="1">
        <f t="array" aca="1" ref="BJ594" ca="1">IF(INDIRECT(ADDRESS(3+$AM594,24,,,"var"))&lt;&gt;"Klopfdichte",INDIRECT(ADDRESS(3+$AM594,24,,,"var")),NULL)</f>
        <v>1.61</v>
      </c>
      <c r="BK594" s="81" t="s">
        <v>108</v>
      </c>
      <c r="BM594" s="81"/>
      <c r="BO594"/>
    </row>
    <row r="595" spans="1:67">
      <c r="A595" s="81">
        <v>5</v>
      </c>
      <c r="B595" s="81">
        <v>8</v>
      </c>
      <c r="C595" s="81" t="str">
        <f>var!Z$2</f>
        <v>EOS M 290</v>
      </c>
      <c r="D595" s="81" t="str">
        <f>var!AG$2</f>
        <v>EOS parameter dev.</v>
      </c>
      <c r="E595" s="81">
        <v>370</v>
      </c>
      <c r="F595" s="81">
        <v>1300</v>
      </c>
      <c r="G595" s="81">
        <v>50</v>
      </c>
      <c r="H595" s="81">
        <v>0.14000000000000001</v>
      </c>
      <c r="I595" s="62">
        <v>100</v>
      </c>
      <c r="J595" s="81" t="str">
        <f>var!AD$3</f>
        <v xml:space="preserve">Tensile bars </v>
      </c>
      <c r="K595" s="81"/>
      <c r="L595" s="81">
        <f>var!AA$4</f>
        <v>0</v>
      </c>
      <c r="M595" s="81" t="str">
        <f>var!AF$2</f>
        <v>Stripes</v>
      </c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 t="s">
        <v>18</v>
      </c>
      <c r="Z595" s="81"/>
      <c r="AA595" s="81">
        <v>285</v>
      </c>
      <c r="AB595" s="81">
        <v>7.3</v>
      </c>
      <c r="AC595" s="81"/>
      <c r="AD595" s="81"/>
      <c r="AE595" s="81"/>
      <c r="AF595" s="81"/>
      <c r="AG595" s="81"/>
      <c r="AH595" s="81">
        <f t="shared" si="20"/>
        <v>32.760000000000005</v>
      </c>
      <c r="AI595" s="81">
        <f t="shared" si="21"/>
        <v>40.65934065934065</v>
      </c>
      <c r="AJ595" s="81"/>
      <c r="AK595" s="81"/>
      <c r="AL595" s="28" t="str" cm="1">
        <f t="array" aca="1" ref="AL595" ca="1">IF(INDIRECT(ADDRESS(3+AM595,2,,,"var"))&lt;&gt;"Name of powder",INDIRECT(ADDRESS(3+AM595,2,,,"var")),NULL)</f>
        <v>AlMgty90</v>
      </c>
      <c r="AM595" s="81">
        <v>12</v>
      </c>
      <c r="AN595" s="81">
        <v>0</v>
      </c>
      <c r="AO595" s="61" cm="1">
        <f t="array" aca="1" ref="AO595" ca="1">IF(INDIRECT(ADDRESS(3+$AM595,3,,,"var"))&lt;&gt;"&lt;=&gt;",INDIRECT(ADDRESS(3+$AM595,3,,,"var")),NULL)</f>
        <v>0</v>
      </c>
      <c r="AP595" s="61" cm="1">
        <f t="array" aca="1" ref="AP595" ca="1">IF(INDIRECT(ADDRESS(3+$AM595,4,,,"var"))&lt;&gt;"Si",INDIRECT(ADDRESS(3+$AM595,4,,,"var")),NULL)</f>
        <v>7.0000000000000007E-2</v>
      </c>
      <c r="AQ595" s="61" cm="1">
        <f t="array" aca="1" ref="AQ595" ca="1">IF(INDIRECT(ADDRESS(3+$AM595,5,,,"var"))&lt;&gt;"&lt;=&gt;",INDIRECT(ADDRESS(3+$AM595,5,,,"var")),NULL)</f>
        <v>0</v>
      </c>
      <c r="AR595" s="61" cm="1">
        <f t="array" aca="1" ref="AR595" ca="1">IF(INDIRECT(ADDRESS(3+$AM595,6,,,"var"))&lt;&gt;"Fe",INDIRECT(ADDRESS(3+$AM595,6,,,"var")),NULL)</f>
        <v>7.0000000000000007E-2</v>
      </c>
      <c r="AS595" s="61" t="str" cm="1">
        <f t="array" aca="1" ref="AS595" ca="1">IF(INDIRECT(ADDRESS(3+$AM595,7,,,"var"))&lt;&gt;"&lt;=&gt;",INDIRECT(ADDRESS(3+$AM595,7,,,"var")),NULL)</f>
        <v>&lt;</v>
      </c>
      <c r="AT595" s="61" cm="1">
        <f t="array" aca="1" ref="AT595" ca="1">IF(INDIRECT(ADDRESS(3+$AM595,8,,,"var"))&lt;&gt;"Cu",INDIRECT(ADDRESS(3+$AM595,8,,,"var")),NULL)</f>
        <v>0.01</v>
      </c>
      <c r="AU595" s="61" t="str" cm="1">
        <f t="array" aca="1" ref="AU595" ca="1">IF(INDIRECT(ADDRESS(3+$AM595,9,,,"var"))&lt;&gt;"&lt;=&gt;",INDIRECT(ADDRESS(3+$AM595,9,,,"var")),NULL)</f>
        <v>&lt;</v>
      </c>
      <c r="AV595" s="61" cm="1">
        <f t="array" aca="1" ref="AV595" ca="1">IF(INDIRECT(ADDRESS(3+$AM595,10,,,"var"))&lt;&gt;"Mn",INDIRECT(ADDRESS(3+$AM595,10,,,"var")),NULL)</f>
        <v>0.01</v>
      </c>
      <c r="AW595" s="61" cm="1">
        <f t="array" aca="1" ref="AW595" ca="1">IF(INDIRECT(ADDRESS(3+$AM595,11,,,"var"))&lt;&gt;"&lt;=&gt;",INDIRECT(ADDRESS(3+$AM595,11,,,"var")),NULL)</f>
        <v>0</v>
      </c>
      <c r="AX595" s="61" cm="1">
        <f t="array" aca="1" ref="AX595" ca="1">IF(INDIRECT(ADDRESS(3+$AM595,12,,,"var"))&lt;&gt;"Mg",INDIRECT(ADDRESS(3+$AM595,12,,,"var")),NULL)</f>
        <v>11.9</v>
      </c>
      <c r="AY595" s="61" cm="1">
        <f t="array" aca="1" ref="AY595" ca="1">IF(INDIRECT(ADDRESS(3+$AM595,13,,,"var"))&lt;&gt;"&lt;=&gt;",INDIRECT(ADDRESS(3+$AM595,13,,,"var")),NULL)</f>
        <v>0</v>
      </c>
      <c r="AZ595" s="61" cm="1">
        <f t="array" aca="1" ref="AZ595" ca="1">IF(INDIRECT(ADDRESS(3+$AM595,14,,,"var"))&lt;&gt;"Be",INDIRECT(ADDRESS(3+$AM595,14,,,"var")),NULL)</f>
        <v>1.4E-2</v>
      </c>
      <c r="BA595" s="61" t="str" cm="1">
        <f t="array" aca="1" ref="BA595" ca="1">IF(INDIRECT(ADDRESS(3+$AM595,15,,,"var"))&lt;&gt;"&lt;=&gt;",INDIRECT(ADDRESS(3+$AM595,15,,,"var")),NULL)</f>
        <v>&lt;</v>
      </c>
      <c r="BB595" s="61" cm="1">
        <f t="array" aca="1" ref="BB595" ca="1">IF(INDIRECT(ADDRESS(3+$AM595,16,,,"var"))&lt;&gt;"Zn",INDIRECT(ADDRESS(3+$AM595,16,,,"var")),NULL)</f>
        <v>0.01</v>
      </c>
      <c r="BC595" s="61" cm="1">
        <f t="array" aca="1" ref="BC595" ca="1">IF(INDIRECT(ADDRESS(3+$AM595,17,,,"var"))&lt;&gt;"&lt;=&gt;",INDIRECT(ADDRESS(3+$AM595,17,,,"var")),NULL)</f>
        <v>0</v>
      </c>
      <c r="BD595" s="61" cm="1">
        <f t="array" aca="1" ref="BD595" ca="1">IF(INDIRECT(ADDRESS(3+$AM595,18,,,"var"))&lt;&gt;"Ti",INDIRECT(ADDRESS(3+$AM595,18,,,"var")),NULL)</f>
        <v>0.08</v>
      </c>
      <c r="BE595" s="64" cm="1">
        <f t="array" aca="1" ref="BE595" ca="1">IF(INDIRECT(ADDRESS(3+$AM595,19,,,"var"))&lt;&gt;"D10",INDIRECT(ADDRESS(3+$AM595,19,,,"var")),NULL)</f>
        <v>27.4</v>
      </c>
      <c r="BF595" s="64" cm="1">
        <f t="array" aca="1" ref="BF595" ca="1">IF(INDIRECT(ADDRESS(3+$AM595,20,,,"var"))&lt;&gt;"D50",INDIRECT(ADDRESS(3+$AM595,20,,,"var")),NULL)</f>
        <v>44.5</v>
      </c>
      <c r="BG595" s="64" cm="1">
        <f t="array" aca="1" ref="BG595" ca="1">IF(INDIRECT(ADDRESS(3+$AM595,21,,,"var"))&lt;&gt;"D90",INDIRECT(ADDRESS(3+$AM595,21,,,"var")),NULL)</f>
        <v>72.2</v>
      </c>
      <c r="BH595" s="64" cm="1">
        <f t="array" aca="1" ref="BH595" ca="1">IF(INDIRECT(ADDRESS(3+$AM595,22,,,"var"))&lt;&gt;"Carney Funnel (s/50g)",INDIRECT(ADDRESS(3+$AM595,22,,,"var")),NULL)</f>
        <v>16</v>
      </c>
      <c r="BI595" s="64" cm="1">
        <f t="array" aca="1" ref="BI595" ca="1">IF(INDIRECT(ADDRESS(3+$AM595,23,,,"var"))&lt;&gt;"Schuttdichte",INDIRECT(ADDRESS(3+$AM595,23,,,"var")),NULL)</f>
        <v>1.24</v>
      </c>
      <c r="BJ595" s="64" cm="1">
        <f t="array" aca="1" ref="BJ595" ca="1">IF(INDIRECT(ADDRESS(3+$AM595,24,,,"var"))&lt;&gt;"Klopfdichte",INDIRECT(ADDRESS(3+$AM595,24,,,"var")),NULL)</f>
        <v>1.61</v>
      </c>
      <c r="BK595" s="81" t="s">
        <v>108</v>
      </c>
      <c r="BM595" s="81"/>
      <c r="BO595"/>
    </row>
    <row r="596" spans="1:67">
      <c r="A596" s="81">
        <v>5</v>
      </c>
      <c r="B596" s="81">
        <v>9</v>
      </c>
      <c r="C596" s="81" t="str">
        <f>var!Z$2</f>
        <v>EOS M 290</v>
      </c>
      <c r="D596" s="81" t="str">
        <f>var!AG$2</f>
        <v>EOS parameter dev.</v>
      </c>
      <c r="E596" s="81">
        <v>370</v>
      </c>
      <c r="F596" s="81">
        <v>1300</v>
      </c>
      <c r="G596" s="81">
        <v>50</v>
      </c>
      <c r="H596" s="81">
        <v>0.14000000000000001</v>
      </c>
      <c r="I596" s="62">
        <v>100</v>
      </c>
      <c r="J596" s="81" t="str">
        <f>var!AD$3</f>
        <v xml:space="preserve">Tensile bars </v>
      </c>
      <c r="K596" s="81"/>
      <c r="L596" s="81">
        <f>var!AA$4</f>
        <v>0</v>
      </c>
      <c r="M596" s="81" t="str">
        <f>var!AF$2</f>
        <v>Stripes</v>
      </c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 t="s">
        <v>18</v>
      </c>
      <c r="Z596" s="81">
        <v>165</v>
      </c>
      <c r="AA596" s="81">
        <v>294</v>
      </c>
      <c r="AB596" s="81">
        <v>4.5999999999999996</v>
      </c>
      <c r="AC596" s="81"/>
      <c r="AD596" s="81"/>
      <c r="AE596" s="81"/>
      <c r="AF596" s="81"/>
      <c r="AG596" s="81"/>
      <c r="AH596" s="81">
        <f t="shared" si="20"/>
        <v>32.760000000000005</v>
      </c>
      <c r="AI596" s="81">
        <f t="shared" si="21"/>
        <v>40.65934065934065</v>
      </c>
      <c r="AJ596" s="81"/>
      <c r="AK596" s="81"/>
      <c r="AL596" s="28" t="str" cm="1">
        <f t="array" aca="1" ref="AL596" ca="1">IF(INDIRECT(ADDRESS(3+AM596,2,,,"var"))&lt;&gt;"Name of powder",INDIRECT(ADDRESS(3+AM596,2,,,"var")),NULL)</f>
        <v>AlMgty90</v>
      </c>
      <c r="AM596" s="81">
        <v>12</v>
      </c>
      <c r="AN596" s="81">
        <v>0</v>
      </c>
      <c r="AO596" s="61" cm="1">
        <f t="array" aca="1" ref="AO596" ca="1">IF(INDIRECT(ADDRESS(3+$AM596,3,,,"var"))&lt;&gt;"&lt;=&gt;",INDIRECT(ADDRESS(3+$AM596,3,,,"var")),NULL)</f>
        <v>0</v>
      </c>
      <c r="AP596" s="61" cm="1">
        <f t="array" aca="1" ref="AP596" ca="1">IF(INDIRECT(ADDRESS(3+$AM596,4,,,"var"))&lt;&gt;"Si",INDIRECT(ADDRESS(3+$AM596,4,,,"var")),NULL)</f>
        <v>7.0000000000000007E-2</v>
      </c>
      <c r="AQ596" s="61" cm="1">
        <f t="array" aca="1" ref="AQ596" ca="1">IF(INDIRECT(ADDRESS(3+$AM596,5,,,"var"))&lt;&gt;"&lt;=&gt;",INDIRECT(ADDRESS(3+$AM596,5,,,"var")),NULL)</f>
        <v>0</v>
      </c>
      <c r="AR596" s="61" cm="1">
        <f t="array" aca="1" ref="AR596" ca="1">IF(INDIRECT(ADDRESS(3+$AM596,6,,,"var"))&lt;&gt;"Fe",INDIRECT(ADDRESS(3+$AM596,6,,,"var")),NULL)</f>
        <v>7.0000000000000007E-2</v>
      </c>
      <c r="AS596" s="61" t="str" cm="1">
        <f t="array" aca="1" ref="AS596" ca="1">IF(INDIRECT(ADDRESS(3+$AM596,7,,,"var"))&lt;&gt;"&lt;=&gt;",INDIRECT(ADDRESS(3+$AM596,7,,,"var")),NULL)</f>
        <v>&lt;</v>
      </c>
      <c r="AT596" s="61" cm="1">
        <f t="array" aca="1" ref="AT596" ca="1">IF(INDIRECT(ADDRESS(3+$AM596,8,,,"var"))&lt;&gt;"Cu",INDIRECT(ADDRESS(3+$AM596,8,,,"var")),NULL)</f>
        <v>0.01</v>
      </c>
      <c r="AU596" s="61" t="str" cm="1">
        <f t="array" aca="1" ref="AU596" ca="1">IF(INDIRECT(ADDRESS(3+$AM596,9,,,"var"))&lt;&gt;"&lt;=&gt;",INDIRECT(ADDRESS(3+$AM596,9,,,"var")),NULL)</f>
        <v>&lt;</v>
      </c>
      <c r="AV596" s="61" cm="1">
        <f t="array" aca="1" ref="AV596" ca="1">IF(INDIRECT(ADDRESS(3+$AM596,10,,,"var"))&lt;&gt;"Mn",INDIRECT(ADDRESS(3+$AM596,10,,,"var")),NULL)</f>
        <v>0.01</v>
      </c>
      <c r="AW596" s="61" cm="1">
        <f t="array" aca="1" ref="AW596" ca="1">IF(INDIRECT(ADDRESS(3+$AM596,11,,,"var"))&lt;&gt;"&lt;=&gt;",INDIRECT(ADDRESS(3+$AM596,11,,,"var")),NULL)</f>
        <v>0</v>
      </c>
      <c r="AX596" s="61" cm="1">
        <f t="array" aca="1" ref="AX596" ca="1">IF(INDIRECT(ADDRESS(3+$AM596,12,,,"var"))&lt;&gt;"Mg",INDIRECT(ADDRESS(3+$AM596,12,,,"var")),NULL)</f>
        <v>11.9</v>
      </c>
      <c r="AY596" s="61" cm="1">
        <f t="array" aca="1" ref="AY596" ca="1">IF(INDIRECT(ADDRESS(3+$AM596,13,,,"var"))&lt;&gt;"&lt;=&gt;",INDIRECT(ADDRESS(3+$AM596,13,,,"var")),NULL)</f>
        <v>0</v>
      </c>
      <c r="AZ596" s="61" cm="1">
        <f t="array" aca="1" ref="AZ596" ca="1">IF(INDIRECT(ADDRESS(3+$AM596,14,,,"var"))&lt;&gt;"Be",INDIRECT(ADDRESS(3+$AM596,14,,,"var")),NULL)</f>
        <v>1.4E-2</v>
      </c>
      <c r="BA596" s="61" t="str" cm="1">
        <f t="array" aca="1" ref="BA596" ca="1">IF(INDIRECT(ADDRESS(3+$AM596,15,,,"var"))&lt;&gt;"&lt;=&gt;",INDIRECT(ADDRESS(3+$AM596,15,,,"var")),NULL)</f>
        <v>&lt;</v>
      </c>
      <c r="BB596" s="61" cm="1">
        <f t="array" aca="1" ref="BB596" ca="1">IF(INDIRECT(ADDRESS(3+$AM596,16,,,"var"))&lt;&gt;"Zn",INDIRECT(ADDRESS(3+$AM596,16,,,"var")),NULL)</f>
        <v>0.01</v>
      </c>
      <c r="BC596" s="61" cm="1">
        <f t="array" aca="1" ref="BC596" ca="1">IF(INDIRECT(ADDRESS(3+$AM596,17,,,"var"))&lt;&gt;"&lt;=&gt;",INDIRECT(ADDRESS(3+$AM596,17,,,"var")),NULL)</f>
        <v>0</v>
      </c>
      <c r="BD596" s="61" cm="1">
        <f t="array" aca="1" ref="BD596" ca="1">IF(INDIRECT(ADDRESS(3+$AM596,18,,,"var"))&lt;&gt;"Ti",INDIRECT(ADDRESS(3+$AM596,18,,,"var")),NULL)</f>
        <v>0.08</v>
      </c>
      <c r="BE596" s="64" cm="1">
        <f t="array" aca="1" ref="BE596" ca="1">IF(INDIRECT(ADDRESS(3+$AM596,19,,,"var"))&lt;&gt;"D10",INDIRECT(ADDRESS(3+$AM596,19,,,"var")),NULL)</f>
        <v>27.4</v>
      </c>
      <c r="BF596" s="64" cm="1">
        <f t="array" aca="1" ref="BF596" ca="1">IF(INDIRECT(ADDRESS(3+$AM596,20,,,"var"))&lt;&gt;"D50",INDIRECT(ADDRESS(3+$AM596,20,,,"var")),NULL)</f>
        <v>44.5</v>
      </c>
      <c r="BG596" s="64" cm="1">
        <f t="array" aca="1" ref="BG596" ca="1">IF(INDIRECT(ADDRESS(3+$AM596,21,,,"var"))&lt;&gt;"D90",INDIRECT(ADDRESS(3+$AM596,21,,,"var")),NULL)</f>
        <v>72.2</v>
      </c>
      <c r="BH596" s="64" cm="1">
        <f t="array" aca="1" ref="BH596" ca="1">IF(INDIRECT(ADDRESS(3+$AM596,22,,,"var"))&lt;&gt;"Carney Funnel (s/50g)",INDIRECT(ADDRESS(3+$AM596,22,,,"var")),NULL)</f>
        <v>16</v>
      </c>
      <c r="BI596" s="64" cm="1">
        <f t="array" aca="1" ref="BI596" ca="1">IF(INDIRECT(ADDRESS(3+$AM596,23,,,"var"))&lt;&gt;"Schuttdichte",INDIRECT(ADDRESS(3+$AM596,23,,,"var")),NULL)</f>
        <v>1.24</v>
      </c>
      <c r="BJ596" s="64" cm="1">
        <f t="array" aca="1" ref="BJ596" ca="1">IF(INDIRECT(ADDRESS(3+$AM596,24,,,"var"))&lt;&gt;"Klopfdichte",INDIRECT(ADDRESS(3+$AM596,24,,,"var")),NULL)</f>
        <v>1.61</v>
      </c>
      <c r="BK596" s="81" t="s">
        <v>108</v>
      </c>
      <c r="BM596" s="81"/>
      <c r="BO596"/>
    </row>
    <row r="597" spans="1:67">
      <c r="A597" s="81">
        <v>5</v>
      </c>
      <c r="B597" s="81">
        <v>10</v>
      </c>
      <c r="C597" s="81" t="str">
        <f>var!Z$2</f>
        <v>EOS M 290</v>
      </c>
      <c r="D597" s="81" t="str">
        <f>var!AG$2</f>
        <v>EOS parameter dev.</v>
      </c>
      <c r="E597" s="81">
        <v>370</v>
      </c>
      <c r="F597" s="81">
        <v>1300</v>
      </c>
      <c r="G597" s="81">
        <v>50</v>
      </c>
      <c r="H597" s="81">
        <v>0.14000000000000001</v>
      </c>
      <c r="I597" s="62">
        <v>100</v>
      </c>
      <c r="J597" s="81" t="str">
        <f>var!AD$3</f>
        <v xml:space="preserve">Tensile bars </v>
      </c>
      <c r="K597" s="81"/>
      <c r="L597" s="81">
        <f>var!AA$4</f>
        <v>0</v>
      </c>
      <c r="M597" s="81" t="str">
        <f>var!AF$2</f>
        <v>Stripes</v>
      </c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 t="s">
        <v>19</v>
      </c>
      <c r="Z597" s="81"/>
      <c r="AA597" s="81"/>
      <c r="AB597" s="81"/>
      <c r="AC597" s="81"/>
      <c r="AD597" s="81"/>
      <c r="AE597" s="81"/>
      <c r="AF597" s="81"/>
      <c r="AG597" s="81"/>
      <c r="AH597" s="81">
        <f t="shared" si="20"/>
        <v>32.760000000000005</v>
      </c>
      <c r="AI597" s="81">
        <f t="shared" si="21"/>
        <v>40.65934065934065</v>
      </c>
      <c r="AJ597" s="81"/>
      <c r="AK597" s="81"/>
      <c r="AL597" s="28" t="str" cm="1">
        <f t="array" aca="1" ref="AL597" ca="1">IF(INDIRECT(ADDRESS(3+AM597,2,,,"var"))&lt;&gt;"Name of powder",INDIRECT(ADDRESS(3+AM597,2,,,"var")),NULL)</f>
        <v>AlMgty90</v>
      </c>
      <c r="AM597" s="81">
        <v>12</v>
      </c>
      <c r="AN597" s="81">
        <v>0</v>
      </c>
      <c r="AO597" s="61" cm="1">
        <f t="array" aca="1" ref="AO597" ca="1">IF(INDIRECT(ADDRESS(3+$AM597,3,,,"var"))&lt;&gt;"&lt;=&gt;",INDIRECT(ADDRESS(3+$AM597,3,,,"var")),NULL)</f>
        <v>0</v>
      </c>
      <c r="AP597" s="61" cm="1">
        <f t="array" aca="1" ref="AP597" ca="1">IF(INDIRECT(ADDRESS(3+$AM597,4,,,"var"))&lt;&gt;"Si",INDIRECT(ADDRESS(3+$AM597,4,,,"var")),NULL)</f>
        <v>7.0000000000000007E-2</v>
      </c>
      <c r="AQ597" s="61" cm="1">
        <f t="array" aca="1" ref="AQ597" ca="1">IF(INDIRECT(ADDRESS(3+$AM597,5,,,"var"))&lt;&gt;"&lt;=&gt;",INDIRECT(ADDRESS(3+$AM597,5,,,"var")),NULL)</f>
        <v>0</v>
      </c>
      <c r="AR597" s="61" cm="1">
        <f t="array" aca="1" ref="AR597" ca="1">IF(INDIRECT(ADDRESS(3+$AM597,6,,,"var"))&lt;&gt;"Fe",INDIRECT(ADDRESS(3+$AM597,6,,,"var")),NULL)</f>
        <v>7.0000000000000007E-2</v>
      </c>
      <c r="AS597" s="61" t="str" cm="1">
        <f t="array" aca="1" ref="AS597" ca="1">IF(INDIRECT(ADDRESS(3+$AM597,7,,,"var"))&lt;&gt;"&lt;=&gt;",INDIRECT(ADDRESS(3+$AM597,7,,,"var")),NULL)</f>
        <v>&lt;</v>
      </c>
      <c r="AT597" s="61" cm="1">
        <f t="array" aca="1" ref="AT597" ca="1">IF(INDIRECT(ADDRESS(3+$AM597,8,,,"var"))&lt;&gt;"Cu",INDIRECT(ADDRESS(3+$AM597,8,,,"var")),NULL)</f>
        <v>0.01</v>
      </c>
      <c r="AU597" s="61" t="str" cm="1">
        <f t="array" aca="1" ref="AU597" ca="1">IF(INDIRECT(ADDRESS(3+$AM597,9,,,"var"))&lt;&gt;"&lt;=&gt;",INDIRECT(ADDRESS(3+$AM597,9,,,"var")),NULL)</f>
        <v>&lt;</v>
      </c>
      <c r="AV597" s="61" cm="1">
        <f t="array" aca="1" ref="AV597" ca="1">IF(INDIRECT(ADDRESS(3+$AM597,10,,,"var"))&lt;&gt;"Mn",INDIRECT(ADDRESS(3+$AM597,10,,,"var")),NULL)</f>
        <v>0.01</v>
      </c>
      <c r="AW597" s="61" cm="1">
        <f t="array" aca="1" ref="AW597" ca="1">IF(INDIRECT(ADDRESS(3+$AM597,11,,,"var"))&lt;&gt;"&lt;=&gt;",INDIRECT(ADDRESS(3+$AM597,11,,,"var")),NULL)</f>
        <v>0</v>
      </c>
      <c r="AX597" s="61" cm="1">
        <f t="array" aca="1" ref="AX597" ca="1">IF(INDIRECT(ADDRESS(3+$AM597,12,,,"var"))&lt;&gt;"Mg",INDIRECT(ADDRESS(3+$AM597,12,,,"var")),NULL)</f>
        <v>11.9</v>
      </c>
      <c r="AY597" s="61" cm="1">
        <f t="array" aca="1" ref="AY597" ca="1">IF(INDIRECT(ADDRESS(3+$AM597,13,,,"var"))&lt;&gt;"&lt;=&gt;",INDIRECT(ADDRESS(3+$AM597,13,,,"var")),NULL)</f>
        <v>0</v>
      </c>
      <c r="AZ597" s="61" cm="1">
        <f t="array" aca="1" ref="AZ597" ca="1">IF(INDIRECT(ADDRESS(3+$AM597,14,,,"var"))&lt;&gt;"Be",INDIRECT(ADDRESS(3+$AM597,14,,,"var")),NULL)</f>
        <v>1.4E-2</v>
      </c>
      <c r="BA597" s="61" t="str" cm="1">
        <f t="array" aca="1" ref="BA597" ca="1">IF(INDIRECT(ADDRESS(3+$AM597,15,,,"var"))&lt;&gt;"&lt;=&gt;",INDIRECT(ADDRESS(3+$AM597,15,,,"var")),NULL)</f>
        <v>&lt;</v>
      </c>
      <c r="BB597" s="61" cm="1">
        <f t="array" aca="1" ref="BB597" ca="1">IF(INDIRECT(ADDRESS(3+$AM597,16,,,"var"))&lt;&gt;"Zn",INDIRECT(ADDRESS(3+$AM597,16,,,"var")),NULL)</f>
        <v>0.01</v>
      </c>
      <c r="BC597" s="61" cm="1">
        <f t="array" aca="1" ref="BC597" ca="1">IF(INDIRECT(ADDRESS(3+$AM597,17,,,"var"))&lt;&gt;"&lt;=&gt;",INDIRECT(ADDRESS(3+$AM597,17,,,"var")),NULL)</f>
        <v>0</v>
      </c>
      <c r="BD597" s="61" cm="1">
        <f t="array" aca="1" ref="BD597" ca="1">IF(INDIRECT(ADDRESS(3+$AM597,18,,,"var"))&lt;&gt;"Ti",INDIRECT(ADDRESS(3+$AM597,18,,,"var")),NULL)</f>
        <v>0.08</v>
      </c>
      <c r="BE597" s="64" cm="1">
        <f t="array" aca="1" ref="BE597" ca="1">IF(INDIRECT(ADDRESS(3+$AM597,19,,,"var"))&lt;&gt;"D10",INDIRECT(ADDRESS(3+$AM597,19,,,"var")),NULL)</f>
        <v>27.4</v>
      </c>
      <c r="BF597" s="64" cm="1">
        <f t="array" aca="1" ref="BF597" ca="1">IF(INDIRECT(ADDRESS(3+$AM597,20,,,"var"))&lt;&gt;"D50",INDIRECT(ADDRESS(3+$AM597,20,,,"var")),NULL)</f>
        <v>44.5</v>
      </c>
      <c r="BG597" s="64" cm="1">
        <f t="array" aca="1" ref="BG597" ca="1">IF(INDIRECT(ADDRESS(3+$AM597,21,,,"var"))&lt;&gt;"D90",INDIRECT(ADDRESS(3+$AM597,21,,,"var")),NULL)</f>
        <v>72.2</v>
      </c>
      <c r="BH597" s="64" cm="1">
        <f t="array" aca="1" ref="BH597" ca="1">IF(INDIRECT(ADDRESS(3+$AM597,22,,,"var"))&lt;&gt;"Carney Funnel (s/50g)",INDIRECT(ADDRESS(3+$AM597,22,,,"var")),NULL)</f>
        <v>16</v>
      </c>
      <c r="BI597" s="64" cm="1">
        <f t="array" aca="1" ref="BI597" ca="1">IF(INDIRECT(ADDRESS(3+$AM597,23,,,"var"))&lt;&gt;"Schuttdichte",INDIRECT(ADDRESS(3+$AM597,23,,,"var")),NULL)</f>
        <v>1.24</v>
      </c>
      <c r="BJ597" s="64" cm="1">
        <f t="array" aca="1" ref="BJ597" ca="1">IF(INDIRECT(ADDRESS(3+$AM597,24,,,"var"))&lt;&gt;"Klopfdichte",INDIRECT(ADDRESS(3+$AM597,24,,,"var")),NULL)</f>
        <v>1.61</v>
      </c>
      <c r="BK597" s="81" t="s">
        <v>108</v>
      </c>
      <c r="BL597" s="28"/>
      <c r="BM597" s="81"/>
      <c r="BO597"/>
    </row>
    <row r="598" spans="1:67">
      <c r="A598" s="81">
        <v>5</v>
      </c>
      <c r="B598" s="81">
        <v>11</v>
      </c>
      <c r="C598" s="81" t="str">
        <f>var!Z$2</f>
        <v>EOS M 290</v>
      </c>
      <c r="D598" s="81" t="str">
        <f>var!AG$2</f>
        <v>EOS parameter dev.</v>
      </c>
      <c r="E598" s="81">
        <v>370</v>
      </c>
      <c r="F598" s="81">
        <v>1300</v>
      </c>
      <c r="G598" s="81">
        <v>50</v>
      </c>
      <c r="H598" s="81">
        <v>0.14000000000000001</v>
      </c>
      <c r="I598" s="62">
        <v>100</v>
      </c>
      <c r="J598" s="81" t="str">
        <f>var!AD$3</f>
        <v xml:space="preserve">Tensile bars </v>
      </c>
      <c r="K598" s="81"/>
      <c r="L598" s="81">
        <f>var!AA$4</f>
        <v>0</v>
      </c>
      <c r="M598" s="81" t="str">
        <f>var!AF$2</f>
        <v>Stripes</v>
      </c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 t="s">
        <v>19</v>
      </c>
      <c r="Z598" s="81"/>
      <c r="AA598" s="81"/>
      <c r="AB598" s="81"/>
      <c r="AC598" s="81"/>
      <c r="AD598" s="81"/>
      <c r="AE598" s="81"/>
      <c r="AF598" s="81"/>
      <c r="AG598" s="81"/>
      <c r="AH598" s="81">
        <f t="shared" si="20"/>
        <v>32.760000000000005</v>
      </c>
      <c r="AI598" s="81">
        <f t="shared" si="21"/>
        <v>40.65934065934065</v>
      </c>
      <c r="AJ598" s="81"/>
      <c r="AK598" s="81"/>
      <c r="AL598" s="28" t="str" cm="1">
        <f t="array" aca="1" ref="AL598" ca="1">IF(INDIRECT(ADDRESS(3+AM598,2,,,"var"))&lt;&gt;"Name of powder",INDIRECT(ADDRESS(3+AM598,2,,,"var")),NULL)</f>
        <v>AlMgty90</v>
      </c>
      <c r="AM598" s="81">
        <v>12</v>
      </c>
      <c r="AN598" s="81">
        <v>0</v>
      </c>
      <c r="AO598" s="61" cm="1">
        <f t="array" aca="1" ref="AO598" ca="1">IF(INDIRECT(ADDRESS(3+$AM598,3,,,"var"))&lt;&gt;"&lt;=&gt;",INDIRECT(ADDRESS(3+$AM598,3,,,"var")),NULL)</f>
        <v>0</v>
      </c>
      <c r="AP598" s="61" cm="1">
        <f t="array" aca="1" ref="AP598" ca="1">IF(INDIRECT(ADDRESS(3+$AM598,4,,,"var"))&lt;&gt;"Si",INDIRECT(ADDRESS(3+$AM598,4,,,"var")),NULL)</f>
        <v>7.0000000000000007E-2</v>
      </c>
      <c r="AQ598" s="61" cm="1">
        <f t="array" aca="1" ref="AQ598" ca="1">IF(INDIRECT(ADDRESS(3+$AM598,5,,,"var"))&lt;&gt;"&lt;=&gt;",INDIRECT(ADDRESS(3+$AM598,5,,,"var")),NULL)</f>
        <v>0</v>
      </c>
      <c r="AR598" s="61" cm="1">
        <f t="array" aca="1" ref="AR598" ca="1">IF(INDIRECT(ADDRESS(3+$AM598,6,,,"var"))&lt;&gt;"Fe",INDIRECT(ADDRESS(3+$AM598,6,,,"var")),NULL)</f>
        <v>7.0000000000000007E-2</v>
      </c>
      <c r="AS598" s="61" t="str" cm="1">
        <f t="array" aca="1" ref="AS598" ca="1">IF(INDIRECT(ADDRESS(3+$AM598,7,,,"var"))&lt;&gt;"&lt;=&gt;",INDIRECT(ADDRESS(3+$AM598,7,,,"var")),NULL)</f>
        <v>&lt;</v>
      </c>
      <c r="AT598" s="61" cm="1">
        <f t="array" aca="1" ref="AT598" ca="1">IF(INDIRECT(ADDRESS(3+$AM598,8,,,"var"))&lt;&gt;"Cu",INDIRECT(ADDRESS(3+$AM598,8,,,"var")),NULL)</f>
        <v>0.01</v>
      </c>
      <c r="AU598" s="61" t="str" cm="1">
        <f t="array" aca="1" ref="AU598" ca="1">IF(INDIRECT(ADDRESS(3+$AM598,9,,,"var"))&lt;&gt;"&lt;=&gt;",INDIRECT(ADDRESS(3+$AM598,9,,,"var")),NULL)</f>
        <v>&lt;</v>
      </c>
      <c r="AV598" s="61" cm="1">
        <f t="array" aca="1" ref="AV598" ca="1">IF(INDIRECT(ADDRESS(3+$AM598,10,,,"var"))&lt;&gt;"Mn",INDIRECT(ADDRESS(3+$AM598,10,,,"var")),NULL)</f>
        <v>0.01</v>
      </c>
      <c r="AW598" s="61" cm="1">
        <f t="array" aca="1" ref="AW598" ca="1">IF(INDIRECT(ADDRESS(3+$AM598,11,,,"var"))&lt;&gt;"&lt;=&gt;",INDIRECT(ADDRESS(3+$AM598,11,,,"var")),NULL)</f>
        <v>0</v>
      </c>
      <c r="AX598" s="61" cm="1">
        <f t="array" aca="1" ref="AX598" ca="1">IF(INDIRECT(ADDRESS(3+$AM598,12,,,"var"))&lt;&gt;"Mg",INDIRECT(ADDRESS(3+$AM598,12,,,"var")),NULL)</f>
        <v>11.9</v>
      </c>
      <c r="AY598" s="61" cm="1">
        <f t="array" aca="1" ref="AY598" ca="1">IF(INDIRECT(ADDRESS(3+$AM598,13,,,"var"))&lt;&gt;"&lt;=&gt;",INDIRECT(ADDRESS(3+$AM598,13,,,"var")),NULL)</f>
        <v>0</v>
      </c>
      <c r="AZ598" s="61" cm="1">
        <f t="array" aca="1" ref="AZ598" ca="1">IF(INDIRECT(ADDRESS(3+$AM598,14,,,"var"))&lt;&gt;"Be",INDIRECT(ADDRESS(3+$AM598,14,,,"var")),NULL)</f>
        <v>1.4E-2</v>
      </c>
      <c r="BA598" s="61" t="str" cm="1">
        <f t="array" aca="1" ref="BA598" ca="1">IF(INDIRECT(ADDRESS(3+$AM598,15,,,"var"))&lt;&gt;"&lt;=&gt;",INDIRECT(ADDRESS(3+$AM598,15,,,"var")),NULL)</f>
        <v>&lt;</v>
      </c>
      <c r="BB598" s="61" cm="1">
        <f t="array" aca="1" ref="BB598" ca="1">IF(INDIRECT(ADDRESS(3+$AM598,16,,,"var"))&lt;&gt;"Zn",INDIRECT(ADDRESS(3+$AM598,16,,,"var")),NULL)</f>
        <v>0.01</v>
      </c>
      <c r="BC598" s="61" cm="1">
        <f t="array" aca="1" ref="BC598" ca="1">IF(INDIRECT(ADDRESS(3+$AM598,17,,,"var"))&lt;&gt;"&lt;=&gt;",INDIRECT(ADDRESS(3+$AM598,17,,,"var")),NULL)</f>
        <v>0</v>
      </c>
      <c r="BD598" s="61" cm="1">
        <f t="array" aca="1" ref="BD598" ca="1">IF(INDIRECT(ADDRESS(3+$AM598,18,,,"var"))&lt;&gt;"Ti",INDIRECT(ADDRESS(3+$AM598,18,,,"var")),NULL)</f>
        <v>0.08</v>
      </c>
      <c r="BE598" s="64" cm="1">
        <f t="array" aca="1" ref="BE598" ca="1">IF(INDIRECT(ADDRESS(3+$AM598,19,,,"var"))&lt;&gt;"D10",INDIRECT(ADDRESS(3+$AM598,19,,,"var")),NULL)</f>
        <v>27.4</v>
      </c>
      <c r="BF598" s="64" cm="1">
        <f t="array" aca="1" ref="BF598" ca="1">IF(INDIRECT(ADDRESS(3+$AM598,20,,,"var"))&lt;&gt;"D50",INDIRECT(ADDRESS(3+$AM598,20,,,"var")),NULL)</f>
        <v>44.5</v>
      </c>
      <c r="BG598" s="64" cm="1">
        <f t="array" aca="1" ref="BG598" ca="1">IF(INDIRECT(ADDRESS(3+$AM598,21,,,"var"))&lt;&gt;"D90",INDIRECT(ADDRESS(3+$AM598,21,,,"var")),NULL)</f>
        <v>72.2</v>
      </c>
      <c r="BH598" s="64" cm="1">
        <f t="array" aca="1" ref="BH598" ca="1">IF(INDIRECT(ADDRESS(3+$AM598,22,,,"var"))&lt;&gt;"Carney Funnel (s/50g)",INDIRECT(ADDRESS(3+$AM598,22,,,"var")),NULL)</f>
        <v>16</v>
      </c>
      <c r="BI598" s="64" cm="1">
        <f t="array" aca="1" ref="BI598" ca="1">IF(INDIRECT(ADDRESS(3+$AM598,23,,,"var"))&lt;&gt;"Schuttdichte",INDIRECT(ADDRESS(3+$AM598,23,,,"var")),NULL)</f>
        <v>1.24</v>
      </c>
      <c r="BJ598" s="64" cm="1">
        <f t="array" aca="1" ref="BJ598" ca="1">IF(INDIRECT(ADDRESS(3+$AM598,24,,,"var"))&lt;&gt;"Klopfdichte",INDIRECT(ADDRESS(3+$AM598,24,,,"var")),NULL)</f>
        <v>1.61</v>
      </c>
      <c r="BK598" s="81" t="s">
        <v>108</v>
      </c>
      <c r="BL598" s="28"/>
      <c r="BM598" s="81"/>
      <c r="BO598"/>
    </row>
    <row r="599" spans="1:67">
      <c r="A599" s="81">
        <v>5</v>
      </c>
      <c r="B599" s="81">
        <v>12</v>
      </c>
      <c r="C599" s="81" t="str">
        <f>var!Z$2</f>
        <v>EOS M 290</v>
      </c>
      <c r="D599" s="81" t="str">
        <f>var!AG$2</f>
        <v>EOS parameter dev.</v>
      </c>
      <c r="E599" s="81">
        <v>370</v>
      </c>
      <c r="F599" s="81">
        <v>1300</v>
      </c>
      <c r="G599" s="81">
        <v>50</v>
      </c>
      <c r="H599" s="81">
        <v>0.14000000000000001</v>
      </c>
      <c r="I599" s="62">
        <v>100</v>
      </c>
      <c r="J599" s="81" t="str">
        <f>var!AD$3</f>
        <v xml:space="preserve">Tensile bars </v>
      </c>
      <c r="K599" s="81"/>
      <c r="L599" s="81">
        <f>var!AA$4</f>
        <v>0</v>
      </c>
      <c r="M599" s="28" t="str">
        <f>var!AF$2</f>
        <v>Stripes</v>
      </c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 t="s">
        <v>19</v>
      </c>
      <c r="Z599" s="81"/>
      <c r="AA599" s="81"/>
      <c r="AB599" s="81"/>
      <c r="AC599" s="81"/>
      <c r="AD599" s="81"/>
      <c r="AE599" s="81"/>
      <c r="AF599" s="81"/>
      <c r="AG599" s="81"/>
      <c r="AH599" s="23">
        <f t="shared" si="20"/>
        <v>32.760000000000005</v>
      </c>
      <c r="AI599" s="23">
        <f t="shared" si="21"/>
        <v>40.65934065934065</v>
      </c>
      <c r="AJ599" s="81"/>
      <c r="AK599" s="81"/>
      <c r="AL599" s="28" t="str" cm="1">
        <f t="array" aca="1" ref="AL599" ca="1">IF(INDIRECT(ADDRESS(3+AM599,2,,,"var"))&lt;&gt;"Name of powder",INDIRECT(ADDRESS(3+AM599,2,,,"var")),NULL)</f>
        <v>AlMgty90</v>
      </c>
      <c r="AM599" s="81">
        <v>12</v>
      </c>
      <c r="AN599" s="81">
        <v>0</v>
      </c>
      <c r="AO599" s="61" cm="1">
        <f t="array" aca="1" ref="AO599" ca="1">IF(INDIRECT(ADDRESS(3+$AM599,3,,,"var"))&lt;&gt;"&lt;=&gt;",INDIRECT(ADDRESS(3+$AM599,3,,,"var")),NULL)</f>
        <v>0</v>
      </c>
      <c r="AP599" s="61" cm="1">
        <f t="array" aca="1" ref="AP599" ca="1">IF(INDIRECT(ADDRESS(3+$AM599,4,,,"var"))&lt;&gt;"Si",INDIRECT(ADDRESS(3+$AM599,4,,,"var")),NULL)</f>
        <v>7.0000000000000007E-2</v>
      </c>
      <c r="AQ599" s="61" cm="1">
        <f t="array" aca="1" ref="AQ599" ca="1">IF(INDIRECT(ADDRESS(3+$AM599,5,,,"var"))&lt;&gt;"&lt;=&gt;",INDIRECT(ADDRESS(3+$AM599,5,,,"var")),NULL)</f>
        <v>0</v>
      </c>
      <c r="AR599" s="61" cm="1">
        <f t="array" aca="1" ref="AR599" ca="1">IF(INDIRECT(ADDRESS(3+$AM599,6,,,"var"))&lt;&gt;"Fe",INDIRECT(ADDRESS(3+$AM599,6,,,"var")),NULL)</f>
        <v>7.0000000000000007E-2</v>
      </c>
      <c r="AS599" s="61" t="str" cm="1">
        <f t="array" aca="1" ref="AS599" ca="1">IF(INDIRECT(ADDRESS(3+$AM599,7,,,"var"))&lt;&gt;"&lt;=&gt;",INDIRECT(ADDRESS(3+$AM599,7,,,"var")),NULL)</f>
        <v>&lt;</v>
      </c>
      <c r="AT599" s="61" cm="1">
        <f t="array" aca="1" ref="AT599" ca="1">IF(INDIRECT(ADDRESS(3+$AM599,8,,,"var"))&lt;&gt;"Cu",INDIRECT(ADDRESS(3+$AM599,8,,,"var")),NULL)</f>
        <v>0.01</v>
      </c>
      <c r="AU599" s="61" t="str" cm="1">
        <f t="array" aca="1" ref="AU599" ca="1">IF(INDIRECT(ADDRESS(3+$AM599,9,,,"var"))&lt;&gt;"&lt;=&gt;",INDIRECT(ADDRESS(3+$AM599,9,,,"var")),NULL)</f>
        <v>&lt;</v>
      </c>
      <c r="AV599" s="61" cm="1">
        <f t="array" aca="1" ref="AV599" ca="1">IF(INDIRECT(ADDRESS(3+$AM599,10,,,"var"))&lt;&gt;"Mn",INDIRECT(ADDRESS(3+$AM599,10,,,"var")),NULL)</f>
        <v>0.01</v>
      </c>
      <c r="AW599" s="61" cm="1">
        <f t="array" aca="1" ref="AW599" ca="1">IF(INDIRECT(ADDRESS(3+$AM599,11,,,"var"))&lt;&gt;"&lt;=&gt;",INDIRECT(ADDRESS(3+$AM599,11,,,"var")),NULL)</f>
        <v>0</v>
      </c>
      <c r="AX599" s="61" cm="1">
        <f t="array" aca="1" ref="AX599" ca="1">IF(INDIRECT(ADDRESS(3+$AM599,12,,,"var"))&lt;&gt;"Mg",INDIRECT(ADDRESS(3+$AM599,12,,,"var")),NULL)</f>
        <v>11.9</v>
      </c>
      <c r="AY599" s="61" cm="1">
        <f t="array" aca="1" ref="AY599" ca="1">IF(INDIRECT(ADDRESS(3+$AM599,13,,,"var"))&lt;&gt;"&lt;=&gt;",INDIRECT(ADDRESS(3+$AM599,13,,,"var")),NULL)</f>
        <v>0</v>
      </c>
      <c r="AZ599" s="61" cm="1">
        <f t="array" aca="1" ref="AZ599" ca="1">IF(INDIRECT(ADDRESS(3+$AM599,14,,,"var"))&lt;&gt;"Be",INDIRECT(ADDRESS(3+$AM599,14,,,"var")),NULL)</f>
        <v>1.4E-2</v>
      </c>
      <c r="BA599" s="61" t="str" cm="1">
        <f t="array" aca="1" ref="BA599" ca="1">IF(INDIRECT(ADDRESS(3+$AM599,15,,,"var"))&lt;&gt;"&lt;=&gt;",INDIRECT(ADDRESS(3+$AM599,15,,,"var")),NULL)</f>
        <v>&lt;</v>
      </c>
      <c r="BB599" s="61" cm="1">
        <f t="array" aca="1" ref="BB599" ca="1">IF(INDIRECT(ADDRESS(3+$AM599,16,,,"var"))&lt;&gt;"Zn",INDIRECT(ADDRESS(3+$AM599,16,,,"var")),NULL)</f>
        <v>0.01</v>
      </c>
      <c r="BC599" s="61" cm="1">
        <f t="array" aca="1" ref="BC599" ca="1">IF(INDIRECT(ADDRESS(3+$AM599,17,,,"var"))&lt;&gt;"&lt;=&gt;",INDIRECT(ADDRESS(3+$AM599,17,,,"var")),NULL)</f>
        <v>0</v>
      </c>
      <c r="BD599" s="61" cm="1">
        <f t="array" aca="1" ref="BD599" ca="1">IF(INDIRECT(ADDRESS(3+$AM599,18,,,"var"))&lt;&gt;"Ti",INDIRECT(ADDRESS(3+$AM599,18,,,"var")),NULL)</f>
        <v>0.08</v>
      </c>
      <c r="BE599" s="64" cm="1">
        <f t="array" aca="1" ref="BE599" ca="1">IF(INDIRECT(ADDRESS(3+$AM599,19,,,"var"))&lt;&gt;"D10",INDIRECT(ADDRESS(3+$AM599,19,,,"var")),NULL)</f>
        <v>27.4</v>
      </c>
      <c r="BF599" s="64" cm="1">
        <f t="array" aca="1" ref="BF599" ca="1">IF(INDIRECT(ADDRESS(3+$AM599,20,,,"var"))&lt;&gt;"D50",INDIRECT(ADDRESS(3+$AM599,20,,,"var")),NULL)</f>
        <v>44.5</v>
      </c>
      <c r="BG599" s="64" cm="1">
        <f t="array" aca="1" ref="BG599" ca="1">IF(INDIRECT(ADDRESS(3+$AM599,21,,,"var"))&lt;&gt;"D90",INDIRECT(ADDRESS(3+$AM599,21,,,"var")),NULL)</f>
        <v>72.2</v>
      </c>
      <c r="BH599" s="64" cm="1">
        <f t="array" aca="1" ref="BH599" ca="1">IF(INDIRECT(ADDRESS(3+$AM599,22,,,"var"))&lt;&gt;"Carney Funnel (s/50g)",INDIRECT(ADDRESS(3+$AM599,22,,,"var")),NULL)</f>
        <v>16</v>
      </c>
      <c r="BI599" s="64" cm="1">
        <f t="array" aca="1" ref="BI599" ca="1">IF(INDIRECT(ADDRESS(3+$AM599,23,,,"var"))&lt;&gt;"Schuttdichte",INDIRECT(ADDRESS(3+$AM599,23,,,"var")),NULL)</f>
        <v>1.24</v>
      </c>
      <c r="BJ599" s="64" cm="1">
        <f t="array" aca="1" ref="BJ599" ca="1">IF(INDIRECT(ADDRESS(3+$AM599,24,,,"var"))&lt;&gt;"Klopfdichte",INDIRECT(ADDRESS(3+$AM599,24,,,"var")),NULL)</f>
        <v>1.61</v>
      </c>
      <c r="BK599" s="81" t="s">
        <v>108</v>
      </c>
      <c r="BL599" s="28"/>
      <c r="BM599" s="81"/>
      <c r="BO599"/>
    </row>
    <row r="600" spans="1:67">
      <c r="A600" s="81">
        <v>5</v>
      </c>
      <c r="B600" s="81">
        <v>13</v>
      </c>
      <c r="C600" s="81" t="str">
        <f>var!Z$2</f>
        <v>EOS M 290</v>
      </c>
      <c r="D600" s="81" t="str">
        <f>var!AG$2</f>
        <v>EOS parameter dev.</v>
      </c>
      <c r="E600" s="81">
        <v>370</v>
      </c>
      <c r="F600" s="81">
        <v>1300</v>
      </c>
      <c r="G600" s="81">
        <v>50</v>
      </c>
      <c r="H600" s="81">
        <v>0.14000000000000001</v>
      </c>
      <c r="I600" s="62">
        <v>100</v>
      </c>
      <c r="J600" s="81" t="str">
        <f>var!AD$3</f>
        <v xml:space="preserve">Tensile bars </v>
      </c>
      <c r="K600" s="81"/>
      <c r="L600" s="81">
        <f>var!AA$2</f>
        <v>45</v>
      </c>
      <c r="M600" s="81" t="str">
        <f>var!AF$2</f>
        <v>Stripes</v>
      </c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 t="s">
        <v>18</v>
      </c>
      <c r="Z600" s="81"/>
      <c r="AA600" s="81"/>
      <c r="AB600" s="81"/>
      <c r="AC600" s="81"/>
      <c r="AD600" s="81"/>
      <c r="AE600" s="81"/>
      <c r="AF600" s="81"/>
      <c r="AG600" s="81"/>
      <c r="AH600" s="81">
        <f t="shared" si="20"/>
        <v>32.760000000000005</v>
      </c>
      <c r="AI600" s="81">
        <f t="shared" si="21"/>
        <v>40.65934065934065</v>
      </c>
      <c r="AJ600" s="81"/>
      <c r="AK600" s="81"/>
      <c r="AL600" s="28" t="str" cm="1">
        <f t="array" aca="1" ref="AL600" ca="1">IF(INDIRECT(ADDRESS(3+AM600,2,,,"var"))&lt;&gt;"Name of powder",INDIRECT(ADDRESS(3+AM600,2,,,"var")),NULL)</f>
        <v>AlMgty90</v>
      </c>
      <c r="AM600" s="81">
        <v>12</v>
      </c>
      <c r="AN600" s="81">
        <v>0</v>
      </c>
      <c r="AO600" s="61" cm="1">
        <f t="array" aca="1" ref="AO600" ca="1">IF(INDIRECT(ADDRESS(3+$AM600,3,,,"var"))&lt;&gt;"&lt;=&gt;",INDIRECT(ADDRESS(3+$AM600,3,,,"var")),NULL)</f>
        <v>0</v>
      </c>
      <c r="AP600" s="61" cm="1">
        <f t="array" aca="1" ref="AP600" ca="1">IF(INDIRECT(ADDRESS(3+$AM600,4,,,"var"))&lt;&gt;"Si",INDIRECT(ADDRESS(3+$AM600,4,,,"var")),NULL)</f>
        <v>7.0000000000000007E-2</v>
      </c>
      <c r="AQ600" s="61" cm="1">
        <f t="array" aca="1" ref="AQ600" ca="1">IF(INDIRECT(ADDRESS(3+$AM600,5,,,"var"))&lt;&gt;"&lt;=&gt;",INDIRECT(ADDRESS(3+$AM600,5,,,"var")),NULL)</f>
        <v>0</v>
      </c>
      <c r="AR600" s="61" cm="1">
        <f t="array" aca="1" ref="AR600" ca="1">IF(INDIRECT(ADDRESS(3+$AM600,6,,,"var"))&lt;&gt;"Fe",INDIRECT(ADDRESS(3+$AM600,6,,,"var")),NULL)</f>
        <v>7.0000000000000007E-2</v>
      </c>
      <c r="AS600" s="61" t="str" cm="1">
        <f t="array" aca="1" ref="AS600" ca="1">IF(INDIRECT(ADDRESS(3+$AM600,7,,,"var"))&lt;&gt;"&lt;=&gt;",INDIRECT(ADDRESS(3+$AM600,7,,,"var")),NULL)</f>
        <v>&lt;</v>
      </c>
      <c r="AT600" s="61" cm="1">
        <f t="array" aca="1" ref="AT600" ca="1">IF(INDIRECT(ADDRESS(3+$AM600,8,,,"var"))&lt;&gt;"Cu",INDIRECT(ADDRESS(3+$AM600,8,,,"var")),NULL)</f>
        <v>0.01</v>
      </c>
      <c r="AU600" s="61" t="str" cm="1">
        <f t="array" aca="1" ref="AU600" ca="1">IF(INDIRECT(ADDRESS(3+$AM600,9,,,"var"))&lt;&gt;"&lt;=&gt;",INDIRECT(ADDRESS(3+$AM600,9,,,"var")),NULL)</f>
        <v>&lt;</v>
      </c>
      <c r="AV600" s="61" cm="1">
        <f t="array" aca="1" ref="AV600" ca="1">IF(INDIRECT(ADDRESS(3+$AM600,10,,,"var"))&lt;&gt;"Mn",INDIRECT(ADDRESS(3+$AM600,10,,,"var")),NULL)</f>
        <v>0.01</v>
      </c>
      <c r="AW600" s="61" cm="1">
        <f t="array" aca="1" ref="AW600" ca="1">IF(INDIRECT(ADDRESS(3+$AM600,11,,,"var"))&lt;&gt;"&lt;=&gt;",INDIRECT(ADDRESS(3+$AM600,11,,,"var")),NULL)</f>
        <v>0</v>
      </c>
      <c r="AX600" s="61" cm="1">
        <f t="array" aca="1" ref="AX600" ca="1">IF(INDIRECT(ADDRESS(3+$AM600,12,,,"var"))&lt;&gt;"Mg",INDIRECT(ADDRESS(3+$AM600,12,,,"var")),NULL)</f>
        <v>11.9</v>
      </c>
      <c r="AY600" s="61" cm="1">
        <f t="array" aca="1" ref="AY600" ca="1">IF(INDIRECT(ADDRESS(3+$AM600,13,,,"var"))&lt;&gt;"&lt;=&gt;",INDIRECT(ADDRESS(3+$AM600,13,,,"var")),NULL)</f>
        <v>0</v>
      </c>
      <c r="AZ600" s="61" cm="1">
        <f t="array" aca="1" ref="AZ600" ca="1">IF(INDIRECT(ADDRESS(3+$AM600,14,,,"var"))&lt;&gt;"Be",INDIRECT(ADDRESS(3+$AM600,14,,,"var")),NULL)</f>
        <v>1.4E-2</v>
      </c>
      <c r="BA600" s="61" t="str" cm="1">
        <f t="array" aca="1" ref="BA600" ca="1">IF(INDIRECT(ADDRESS(3+$AM600,15,,,"var"))&lt;&gt;"&lt;=&gt;",INDIRECT(ADDRESS(3+$AM600,15,,,"var")),NULL)</f>
        <v>&lt;</v>
      </c>
      <c r="BB600" s="61" cm="1">
        <f t="array" aca="1" ref="BB600" ca="1">IF(INDIRECT(ADDRESS(3+$AM600,16,,,"var"))&lt;&gt;"Zn",INDIRECT(ADDRESS(3+$AM600,16,,,"var")),NULL)</f>
        <v>0.01</v>
      </c>
      <c r="BC600" s="61" cm="1">
        <f t="array" aca="1" ref="BC600" ca="1">IF(INDIRECT(ADDRESS(3+$AM600,17,,,"var"))&lt;&gt;"&lt;=&gt;",INDIRECT(ADDRESS(3+$AM600,17,,,"var")),NULL)</f>
        <v>0</v>
      </c>
      <c r="BD600" s="61" cm="1">
        <f t="array" aca="1" ref="BD600" ca="1">IF(INDIRECT(ADDRESS(3+$AM600,18,,,"var"))&lt;&gt;"Ti",INDIRECT(ADDRESS(3+$AM600,18,,,"var")),NULL)</f>
        <v>0.08</v>
      </c>
      <c r="BE600" s="64" cm="1">
        <f t="array" aca="1" ref="BE600" ca="1">IF(INDIRECT(ADDRESS(3+$AM600,19,,,"var"))&lt;&gt;"D10",INDIRECT(ADDRESS(3+$AM600,19,,,"var")),NULL)</f>
        <v>27.4</v>
      </c>
      <c r="BF600" s="64" cm="1">
        <f t="array" aca="1" ref="BF600" ca="1">IF(INDIRECT(ADDRESS(3+$AM600,20,,,"var"))&lt;&gt;"D50",INDIRECT(ADDRESS(3+$AM600,20,,,"var")),NULL)</f>
        <v>44.5</v>
      </c>
      <c r="BG600" s="64" cm="1">
        <f t="array" aca="1" ref="BG600" ca="1">IF(INDIRECT(ADDRESS(3+$AM600,21,,,"var"))&lt;&gt;"D90",INDIRECT(ADDRESS(3+$AM600,21,,,"var")),NULL)</f>
        <v>72.2</v>
      </c>
      <c r="BH600" s="64" cm="1">
        <f t="array" aca="1" ref="BH600" ca="1">IF(INDIRECT(ADDRESS(3+$AM600,22,,,"var"))&lt;&gt;"Carney Funnel (s/50g)",INDIRECT(ADDRESS(3+$AM600,22,,,"var")),NULL)</f>
        <v>16</v>
      </c>
      <c r="BI600" s="64" cm="1">
        <f t="array" aca="1" ref="BI600" ca="1">IF(INDIRECT(ADDRESS(3+$AM600,23,,,"var"))&lt;&gt;"Schuttdichte",INDIRECT(ADDRESS(3+$AM600,23,,,"var")),NULL)</f>
        <v>1.24</v>
      </c>
      <c r="BJ600" s="64" cm="1">
        <f t="array" aca="1" ref="BJ600" ca="1">IF(INDIRECT(ADDRESS(3+$AM600,24,,,"var"))&lt;&gt;"Klopfdichte",INDIRECT(ADDRESS(3+$AM600,24,,,"var")),NULL)</f>
        <v>1.61</v>
      </c>
      <c r="BK600" s="81" t="s">
        <v>108</v>
      </c>
      <c r="BM600" s="81"/>
      <c r="BO600"/>
    </row>
    <row r="601" spans="1:67">
      <c r="A601" s="81">
        <v>5</v>
      </c>
      <c r="B601" s="81">
        <v>14</v>
      </c>
      <c r="C601" s="81" t="str">
        <f>var!Z$2</f>
        <v>EOS M 290</v>
      </c>
      <c r="D601" s="81" t="str">
        <f>var!AG$2</f>
        <v>EOS parameter dev.</v>
      </c>
      <c r="E601" s="81">
        <v>370</v>
      </c>
      <c r="F601" s="81">
        <v>1300</v>
      </c>
      <c r="G601" s="81">
        <v>50</v>
      </c>
      <c r="H601" s="81">
        <v>0.14000000000000001</v>
      </c>
      <c r="I601" s="62">
        <v>100</v>
      </c>
      <c r="J601" s="81" t="str">
        <f>var!AD$3</f>
        <v xml:space="preserve">Tensile bars </v>
      </c>
      <c r="K601" s="81"/>
      <c r="L601" s="81">
        <f>var!AA$2</f>
        <v>45</v>
      </c>
      <c r="M601" s="28" t="str">
        <f>var!AF$2</f>
        <v>Stripes</v>
      </c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 t="s">
        <v>18</v>
      </c>
      <c r="Z601" s="81"/>
      <c r="AA601" s="81">
        <v>396</v>
      </c>
      <c r="AB601" s="81">
        <v>16.399999999999999</v>
      </c>
      <c r="AC601" s="81"/>
      <c r="AD601" s="81"/>
      <c r="AE601" s="81"/>
      <c r="AF601" s="81"/>
      <c r="AG601" s="81"/>
      <c r="AH601" s="23">
        <f t="shared" si="20"/>
        <v>32.760000000000005</v>
      </c>
      <c r="AI601" s="23">
        <f t="shared" si="21"/>
        <v>40.65934065934065</v>
      </c>
      <c r="AJ601" s="81"/>
      <c r="AK601" s="81"/>
      <c r="AL601" s="81" t="str" cm="1">
        <f t="array" aca="1" ref="AL601" ca="1">IF(INDIRECT(ADDRESS(3+AM601,2,,,"var"))&lt;&gt;"Name of powder",INDIRECT(ADDRESS(3+AM601,2,,,"var")),NULL)</f>
        <v>AlMgty90</v>
      </c>
      <c r="AM601" s="81">
        <v>12</v>
      </c>
      <c r="AN601" s="81">
        <v>0</v>
      </c>
      <c r="AO601" s="61" cm="1">
        <f t="array" aca="1" ref="AO601" ca="1">IF(INDIRECT(ADDRESS(3+$AM601,3,,,"var"))&lt;&gt;"&lt;=&gt;",INDIRECT(ADDRESS(3+$AM601,3,,,"var")),NULL)</f>
        <v>0</v>
      </c>
      <c r="AP601" s="61" cm="1">
        <f t="array" aca="1" ref="AP601" ca="1">IF(INDIRECT(ADDRESS(3+$AM601,4,,,"var"))&lt;&gt;"Si",INDIRECT(ADDRESS(3+$AM601,4,,,"var")),NULL)</f>
        <v>7.0000000000000007E-2</v>
      </c>
      <c r="AQ601" s="61" cm="1">
        <f t="array" aca="1" ref="AQ601" ca="1">IF(INDIRECT(ADDRESS(3+$AM601,5,,,"var"))&lt;&gt;"&lt;=&gt;",INDIRECT(ADDRESS(3+$AM601,5,,,"var")),NULL)</f>
        <v>0</v>
      </c>
      <c r="AR601" s="61" cm="1">
        <f t="array" aca="1" ref="AR601" ca="1">IF(INDIRECT(ADDRESS(3+$AM601,6,,,"var"))&lt;&gt;"Fe",INDIRECT(ADDRESS(3+$AM601,6,,,"var")),NULL)</f>
        <v>7.0000000000000007E-2</v>
      </c>
      <c r="AS601" s="61" t="str" cm="1">
        <f t="array" aca="1" ref="AS601" ca="1">IF(INDIRECT(ADDRESS(3+$AM601,7,,,"var"))&lt;&gt;"&lt;=&gt;",INDIRECT(ADDRESS(3+$AM601,7,,,"var")),NULL)</f>
        <v>&lt;</v>
      </c>
      <c r="AT601" s="61" cm="1">
        <f t="array" aca="1" ref="AT601" ca="1">IF(INDIRECT(ADDRESS(3+$AM601,8,,,"var"))&lt;&gt;"Cu",INDIRECT(ADDRESS(3+$AM601,8,,,"var")),NULL)</f>
        <v>0.01</v>
      </c>
      <c r="AU601" s="61" t="str" cm="1">
        <f t="array" aca="1" ref="AU601" ca="1">IF(INDIRECT(ADDRESS(3+$AM601,9,,,"var"))&lt;&gt;"&lt;=&gt;",INDIRECT(ADDRESS(3+$AM601,9,,,"var")),NULL)</f>
        <v>&lt;</v>
      </c>
      <c r="AV601" s="61" cm="1">
        <f t="array" aca="1" ref="AV601" ca="1">IF(INDIRECT(ADDRESS(3+$AM601,10,,,"var"))&lt;&gt;"Mn",INDIRECT(ADDRESS(3+$AM601,10,,,"var")),NULL)</f>
        <v>0.01</v>
      </c>
      <c r="AW601" s="61" cm="1">
        <f t="array" aca="1" ref="AW601" ca="1">IF(INDIRECT(ADDRESS(3+$AM601,11,,,"var"))&lt;&gt;"&lt;=&gt;",INDIRECT(ADDRESS(3+$AM601,11,,,"var")),NULL)</f>
        <v>0</v>
      </c>
      <c r="AX601" s="61" cm="1">
        <f t="array" aca="1" ref="AX601" ca="1">IF(INDIRECT(ADDRESS(3+$AM601,12,,,"var"))&lt;&gt;"Mg",INDIRECT(ADDRESS(3+$AM601,12,,,"var")),NULL)</f>
        <v>11.9</v>
      </c>
      <c r="AY601" s="61" cm="1">
        <f t="array" aca="1" ref="AY601" ca="1">IF(INDIRECT(ADDRESS(3+$AM601,13,,,"var"))&lt;&gt;"&lt;=&gt;",INDIRECT(ADDRESS(3+$AM601,13,,,"var")),NULL)</f>
        <v>0</v>
      </c>
      <c r="AZ601" s="61" cm="1">
        <f t="array" aca="1" ref="AZ601" ca="1">IF(INDIRECT(ADDRESS(3+$AM601,14,,,"var"))&lt;&gt;"Be",INDIRECT(ADDRESS(3+$AM601,14,,,"var")),NULL)</f>
        <v>1.4E-2</v>
      </c>
      <c r="BA601" s="61" t="str" cm="1">
        <f t="array" aca="1" ref="BA601" ca="1">IF(INDIRECT(ADDRESS(3+$AM601,15,,,"var"))&lt;&gt;"&lt;=&gt;",INDIRECT(ADDRESS(3+$AM601,15,,,"var")),NULL)</f>
        <v>&lt;</v>
      </c>
      <c r="BB601" s="61" cm="1">
        <f t="array" aca="1" ref="BB601" ca="1">IF(INDIRECT(ADDRESS(3+$AM601,16,,,"var"))&lt;&gt;"Zn",INDIRECT(ADDRESS(3+$AM601,16,,,"var")),NULL)</f>
        <v>0.01</v>
      </c>
      <c r="BC601" s="61" cm="1">
        <f t="array" aca="1" ref="BC601" ca="1">IF(INDIRECT(ADDRESS(3+$AM601,17,,,"var"))&lt;&gt;"&lt;=&gt;",INDIRECT(ADDRESS(3+$AM601,17,,,"var")),NULL)</f>
        <v>0</v>
      </c>
      <c r="BD601" s="61" cm="1">
        <f t="array" aca="1" ref="BD601" ca="1">IF(INDIRECT(ADDRESS(3+$AM601,18,,,"var"))&lt;&gt;"Ti",INDIRECT(ADDRESS(3+$AM601,18,,,"var")),NULL)</f>
        <v>0.08</v>
      </c>
      <c r="BE601" s="64" cm="1">
        <f t="array" aca="1" ref="BE601" ca="1">IF(INDIRECT(ADDRESS(3+$AM601,19,,,"var"))&lt;&gt;"D10",INDIRECT(ADDRESS(3+$AM601,19,,,"var")),NULL)</f>
        <v>27.4</v>
      </c>
      <c r="BF601" s="64" cm="1">
        <f t="array" aca="1" ref="BF601" ca="1">IF(INDIRECT(ADDRESS(3+$AM601,20,,,"var"))&lt;&gt;"D50",INDIRECT(ADDRESS(3+$AM601,20,,,"var")),NULL)</f>
        <v>44.5</v>
      </c>
      <c r="BG601" s="64" cm="1">
        <f t="array" aca="1" ref="BG601" ca="1">IF(INDIRECT(ADDRESS(3+$AM601,21,,,"var"))&lt;&gt;"D90",INDIRECT(ADDRESS(3+$AM601,21,,,"var")),NULL)</f>
        <v>72.2</v>
      </c>
      <c r="BH601" s="64" cm="1">
        <f t="array" aca="1" ref="BH601" ca="1">IF(INDIRECT(ADDRESS(3+$AM601,22,,,"var"))&lt;&gt;"Carney Funnel (s/50g)",INDIRECT(ADDRESS(3+$AM601,22,,,"var")),NULL)</f>
        <v>16</v>
      </c>
      <c r="BI601" s="64" cm="1">
        <f t="array" aca="1" ref="BI601" ca="1">IF(INDIRECT(ADDRESS(3+$AM601,23,,,"var"))&lt;&gt;"Schuttdichte",INDIRECT(ADDRESS(3+$AM601,23,,,"var")),NULL)</f>
        <v>1.24</v>
      </c>
      <c r="BJ601" s="64" cm="1">
        <f t="array" aca="1" ref="BJ601" ca="1">IF(INDIRECT(ADDRESS(3+$AM601,24,,,"var"))&lt;&gt;"Klopfdichte",INDIRECT(ADDRESS(3+$AM601,24,,,"var")),NULL)</f>
        <v>1.61</v>
      </c>
      <c r="BK601" s="81" t="s">
        <v>108</v>
      </c>
      <c r="BM601" s="81"/>
      <c r="BO601"/>
    </row>
    <row r="602" spans="1:67">
      <c r="A602" s="81">
        <v>5</v>
      </c>
      <c r="B602" s="81">
        <v>15</v>
      </c>
      <c r="C602" s="81" t="str">
        <f>var!Z$2</f>
        <v>EOS M 290</v>
      </c>
      <c r="D602" s="81" t="str">
        <f>var!AG$2</f>
        <v>EOS parameter dev.</v>
      </c>
      <c r="E602" s="81">
        <v>370</v>
      </c>
      <c r="F602" s="81">
        <v>1300</v>
      </c>
      <c r="G602" s="81">
        <v>50</v>
      </c>
      <c r="H602" s="81">
        <v>0.14000000000000001</v>
      </c>
      <c r="I602" s="62">
        <v>100</v>
      </c>
      <c r="J602" s="81" t="str">
        <f>var!AD$3</f>
        <v xml:space="preserve">Tensile bars </v>
      </c>
      <c r="K602" s="81"/>
      <c r="L602" s="81">
        <f>var!AA$2</f>
        <v>45</v>
      </c>
      <c r="M602" s="81" t="str">
        <f>var!AF$2</f>
        <v>Stripes</v>
      </c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 t="s">
        <v>18</v>
      </c>
      <c r="Z602" s="81">
        <v>251</v>
      </c>
      <c r="AA602" s="81">
        <v>384</v>
      </c>
      <c r="AB602" s="81">
        <v>12.7</v>
      </c>
      <c r="AC602" s="81"/>
      <c r="AD602" s="81"/>
      <c r="AE602" s="81"/>
      <c r="AF602" s="81"/>
      <c r="AG602" s="81"/>
      <c r="AH602" s="81">
        <f t="shared" si="20"/>
        <v>32.760000000000005</v>
      </c>
      <c r="AI602" s="81">
        <f t="shared" si="21"/>
        <v>40.65934065934065</v>
      </c>
      <c r="AJ602" s="81"/>
      <c r="AK602" s="81"/>
      <c r="AL602" s="28" t="str" cm="1">
        <f t="array" aca="1" ref="AL602" ca="1">IF(INDIRECT(ADDRESS(3+AM602,2,,,"var"))&lt;&gt;"Name of powder",INDIRECT(ADDRESS(3+AM602,2,,,"var")),NULL)</f>
        <v>AlMgty90</v>
      </c>
      <c r="AM602" s="81">
        <v>12</v>
      </c>
      <c r="AN602" s="81">
        <v>0</v>
      </c>
      <c r="AO602" s="61" cm="1">
        <f t="array" aca="1" ref="AO602" ca="1">IF(INDIRECT(ADDRESS(3+$AM602,3,,,"var"))&lt;&gt;"&lt;=&gt;",INDIRECT(ADDRESS(3+$AM602,3,,,"var")),NULL)</f>
        <v>0</v>
      </c>
      <c r="AP602" s="61" cm="1">
        <f t="array" aca="1" ref="AP602" ca="1">IF(INDIRECT(ADDRESS(3+$AM602,4,,,"var"))&lt;&gt;"Si",INDIRECT(ADDRESS(3+$AM602,4,,,"var")),NULL)</f>
        <v>7.0000000000000007E-2</v>
      </c>
      <c r="AQ602" s="61" cm="1">
        <f t="array" aca="1" ref="AQ602" ca="1">IF(INDIRECT(ADDRESS(3+$AM602,5,,,"var"))&lt;&gt;"&lt;=&gt;",INDIRECT(ADDRESS(3+$AM602,5,,,"var")),NULL)</f>
        <v>0</v>
      </c>
      <c r="AR602" s="61" cm="1">
        <f t="array" aca="1" ref="AR602" ca="1">IF(INDIRECT(ADDRESS(3+$AM602,6,,,"var"))&lt;&gt;"Fe",INDIRECT(ADDRESS(3+$AM602,6,,,"var")),NULL)</f>
        <v>7.0000000000000007E-2</v>
      </c>
      <c r="AS602" s="61" t="str" cm="1">
        <f t="array" aca="1" ref="AS602" ca="1">IF(INDIRECT(ADDRESS(3+$AM602,7,,,"var"))&lt;&gt;"&lt;=&gt;",INDIRECT(ADDRESS(3+$AM602,7,,,"var")),NULL)</f>
        <v>&lt;</v>
      </c>
      <c r="AT602" s="61" cm="1">
        <f t="array" aca="1" ref="AT602" ca="1">IF(INDIRECT(ADDRESS(3+$AM602,8,,,"var"))&lt;&gt;"Cu",INDIRECT(ADDRESS(3+$AM602,8,,,"var")),NULL)</f>
        <v>0.01</v>
      </c>
      <c r="AU602" s="61" t="str" cm="1">
        <f t="array" aca="1" ref="AU602" ca="1">IF(INDIRECT(ADDRESS(3+$AM602,9,,,"var"))&lt;&gt;"&lt;=&gt;",INDIRECT(ADDRESS(3+$AM602,9,,,"var")),NULL)</f>
        <v>&lt;</v>
      </c>
      <c r="AV602" s="61" cm="1">
        <f t="array" aca="1" ref="AV602" ca="1">IF(INDIRECT(ADDRESS(3+$AM602,10,,,"var"))&lt;&gt;"Mn",INDIRECT(ADDRESS(3+$AM602,10,,,"var")),NULL)</f>
        <v>0.01</v>
      </c>
      <c r="AW602" s="61" cm="1">
        <f t="array" aca="1" ref="AW602" ca="1">IF(INDIRECT(ADDRESS(3+$AM602,11,,,"var"))&lt;&gt;"&lt;=&gt;",INDIRECT(ADDRESS(3+$AM602,11,,,"var")),NULL)</f>
        <v>0</v>
      </c>
      <c r="AX602" s="61" cm="1">
        <f t="array" aca="1" ref="AX602" ca="1">IF(INDIRECT(ADDRESS(3+$AM602,12,,,"var"))&lt;&gt;"Mg",INDIRECT(ADDRESS(3+$AM602,12,,,"var")),NULL)</f>
        <v>11.9</v>
      </c>
      <c r="AY602" s="61" cm="1">
        <f t="array" aca="1" ref="AY602" ca="1">IF(INDIRECT(ADDRESS(3+$AM602,13,,,"var"))&lt;&gt;"&lt;=&gt;",INDIRECT(ADDRESS(3+$AM602,13,,,"var")),NULL)</f>
        <v>0</v>
      </c>
      <c r="AZ602" s="61" cm="1">
        <f t="array" aca="1" ref="AZ602" ca="1">IF(INDIRECT(ADDRESS(3+$AM602,14,,,"var"))&lt;&gt;"Be",INDIRECT(ADDRESS(3+$AM602,14,,,"var")),NULL)</f>
        <v>1.4E-2</v>
      </c>
      <c r="BA602" s="61" t="str" cm="1">
        <f t="array" aca="1" ref="BA602" ca="1">IF(INDIRECT(ADDRESS(3+$AM602,15,,,"var"))&lt;&gt;"&lt;=&gt;",INDIRECT(ADDRESS(3+$AM602,15,,,"var")),NULL)</f>
        <v>&lt;</v>
      </c>
      <c r="BB602" s="61" cm="1">
        <f t="array" aca="1" ref="BB602" ca="1">IF(INDIRECT(ADDRESS(3+$AM602,16,,,"var"))&lt;&gt;"Zn",INDIRECT(ADDRESS(3+$AM602,16,,,"var")),NULL)</f>
        <v>0.01</v>
      </c>
      <c r="BC602" s="61" cm="1">
        <f t="array" aca="1" ref="BC602" ca="1">IF(INDIRECT(ADDRESS(3+$AM602,17,,,"var"))&lt;&gt;"&lt;=&gt;",INDIRECT(ADDRESS(3+$AM602,17,,,"var")),NULL)</f>
        <v>0</v>
      </c>
      <c r="BD602" s="61" cm="1">
        <f t="array" aca="1" ref="BD602" ca="1">IF(INDIRECT(ADDRESS(3+$AM602,18,,,"var"))&lt;&gt;"Ti",INDIRECT(ADDRESS(3+$AM602,18,,,"var")),NULL)</f>
        <v>0.08</v>
      </c>
      <c r="BE602" s="64" cm="1">
        <f t="array" aca="1" ref="BE602" ca="1">IF(INDIRECT(ADDRESS(3+$AM602,19,,,"var"))&lt;&gt;"D10",INDIRECT(ADDRESS(3+$AM602,19,,,"var")),NULL)</f>
        <v>27.4</v>
      </c>
      <c r="BF602" s="64" cm="1">
        <f t="array" aca="1" ref="BF602" ca="1">IF(INDIRECT(ADDRESS(3+$AM602,20,,,"var"))&lt;&gt;"D50",INDIRECT(ADDRESS(3+$AM602,20,,,"var")),NULL)</f>
        <v>44.5</v>
      </c>
      <c r="BG602" s="64" cm="1">
        <f t="array" aca="1" ref="BG602" ca="1">IF(INDIRECT(ADDRESS(3+$AM602,21,,,"var"))&lt;&gt;"D90",INDIRECT(ADDRESS(3+$AM602,21,,,"var")),NULL)</f>
        <v>72.2</v>
      </c>
      <c r="BH602" s="64" cm="1">
        <f t="array" aca="1" ref="BH602" ca="1">IF(INDIRECT(ADDRESS(3+$AM602,22,,,"var"))&lt;&gt;"Carney Funnel (s/50g)",INDIRECT(ADDRESS(3+$AM602,22,,,"var")),NULL)</f>
        <v>16</v>
      </c>
      <c r="BI602" s="64" cm="1">
        <f t="array" aca="1" ref="BI602" ca="1">IF(INDIRECT(ADDRESS(3+$AM602,23,,,"var"))&lt;&gt;"Schuttdichte",INDIRECT(ADDRESS(3+$AM602,23,,,"var")),NULL)</f>
        <v>1.24</v>
      </c>
      <c r="BJ602" s="64" cm="1">
        <f t="array" aca="1" ref="BJ602" ca="1">IF(INDIRECT(ADDRESS(3+$AM602,24,,,"var"))&lt;&gt;"Klopfdichte",INDIRECT(ADDRESS(3+$AM602,24,,,"var")),NULL)</f>
        <v>1.61</v>
      </c>
      <c r="BK602" s="81" t="s">
        <v>108</v>
      </c>
      <c r="BM602" s="81"/>
      <c r="BO602"/>
    </row>
    <row r="603" spans="1:67">
      <c r="A603" s="81">
        <v>5</v>
      </c>
      <c r="B603" s="81">
        <v>16</v>
      </c>
      <c r="C603" s="81" t="str">
        <f>var!Z$2</f>
        <v>EOS M 290</v>
      </c>
      <c r="D603" s="81" t="str">
        <f>var!AG$2</f>
        <v>EOS parameter dev.</v>
      </c>
      <c r="E603" s="81">
        <v>370</v>
      </c>
      <c r="F603" s="81">
        <v>1300</v>
      </c>
      <c r="G603" s="81">
        <v>50</v>
      </c>
      <c r="H603" s="81">
        <v>0.14000000000000001</v>
      </c>
      <c r="I603" s="62">
        <v>100</v>
      </c>
      <c r="J603" s="81" t="str">
        <f>var!AD$3</f>
        <v xml:space="preserve">Tensile bars </v>
      </c>
      <c r="K603" s="81"/>
      <c r="L603" s="81">
        <f>var!AA$2</f>
        <v>45</v>
      </c>
      <c r="M603" s="28" t="str">
        <f>var!AF$2</f>
        <v>Stripes</v>
      </c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 t="s">
        <v>19</v>
      </c>
      <c r="Z603" s="81">
        <v>186</v>
      </c>
      <c r="AA603" s="81">
        <v>333</v>
      </c>
      <c r="AB603" s="81">
        <v>15</v>
      </c>
      <c r="AC603" s="81"/>
      <c r="AD603" s="81"/>
      <c r="AE603" s="81"/>
      <c r="AF603" s="81"/>
      <c r="AG603" s="81"/>
      <c r="AH603" s="23">
        <f t="shared" si="20"/>
        <v>32.760000000000005</v>
      </c>
      <c r="AI603" s="23">
        <f t="shared" si="21"/>
        <v>40.65934065934065</v>
      </c>
      <c r="AJ603" s="81"/>
      <c r="AK603" s="81"/>
      <c r="AL603" s="28" t="str" cm="1">
        <f t="array" aca="1" ref="AL603" ca="1">IF(INDIRECT(ADDRESS(3+AM603,2,,,"var"))&lt;&gt;"Name of powder",INDIRECT(ADDRESS(3+AM603,2,,,"var")),NULL)</f>
        <v>AlMgty90</v>
      </c>
      <c r="AM603" s="81">
        <v>12</v>
      </c>
      <c r="AN603" s="81">
        <v>0</v>
      </c>
      <c r="AO603" s="61" cm="1">
        <f t="array" aca="1" ref="AO603" ca="1">IF(INDIRECT(ADDRESS(3+$AM603,3,,,"var"))&lt;&gt;"&lt;=&gt;",INDIRECT(ADDRESS(3+$AM603,3,,,"var")),NULL)</f>
        <v>0</v>
      </c>
      <c r="AP603" s="61" cm="1">
        <f t="array" aca="1" ref="AP603" ca="1">IF(INDIRECT(ADDRESS(3+$AM603,4,,,"var"))&lt;&gt;"Si",INDIRECT(ADDRESS(3+$AM603,4,,,"var")),NULL)</f>
        <v>7.0000000000000007E-2</v>
      </c>
      <c r="AQ603" s="61" cm="1">
        <f t="array" aca="1" ref="AQ603" ca="1">IF(INDIRECT(ADDRESS(3+$AM603,5,,,"var"))&lt;&gt;"&lt;=&gt;",INDIRECT(ADDRESS(3+$AM603,5,,,"var")),NULL)</f>
        <v>0</v>
      </c>
      <c r="AR603" s="61" cm="1">
        <f t="array" aca="1" ref="AR603" ca="1">IF(INDIRECT(ADDRESS(3+$AM603,6,,,"var"))&lt;&gt;"Fe",INDIRECT(ADDRESS(3+$AM603,6,,,"var")),NULL)</f>
        <v>7.0000000000000007E-2</v>
      </c>
      <c r="AS603" s="61" t="str" cm="1">
        <f t="array" aca="1" ref="AS603" ca="1">IF(INDIRECT(ADDRESS(3+$AM603,7,,,"var"))&lt;&gt;"&lt;=&gt;",INDIRECT(ADDRESS(3+$AM603,7,,,"var")),NULL)</f>
        <v>&lt;</v>
      </c>
      <c r="AT603" s="61" cm="1">
        <f t="array" aca="1" ref="AT603" ca="1">IF(INDIRECT(ADDRESS(3+$AM603,8,,,"var"))&lt;&gt;"Cu",INDIRECT(ADDRESS(3+$AM603,8,,,"var")),NULL)</f>
        <v>0.01</v>
      </c>
      <c r="AU603" s="61" t="str" cm="1">
        <f t="array" aca="1" ref="AU603" ca="1">IF(INDIRECT(ADDRESS(3+$AM603,9,,,"var"))&lt;&gt;"&lt;=&gt;",INDIRECT(ADDRESS(3+$AM603,9,,,"var")),NULL)</f>
        <v>&lt;</v>
      </c>
      <c r="AV603" s="61" cm="1">
        <f t="array" aca="1" ref="AV603" ca="1">IF(INDIRECT(ADDRESS(3+$AM603,10,,,"var"))&lt;&gt;"Mn",INDIRECT(ADDRESS(3+$AM603,10,,,"var")),NULL)</f>
        <v>0.01</v>
      </c>
      <c r="AW603" s="61" cm="1">
        <f t="array" aca="1" ref="AW603" ca="1">IF(INDIRECT(ADDRESS(3+$AM603,11,,,"var"))&lt;&gt;"&lt;=&gt;",INDIRECT(ADDRESS(3+$AM603,11,,,"var")),NULL)</f>
        <v>0</v>
      </c>
      <c r="AX603" s="61" cm="1">
        <f t="array" aca="1" ref="AX603" ca="1">IF(INDIRECT(ADDRESS(3+$AM603,12,,,"var"))&lt;&gt;"Mg",INDIRECT(ADDRESS(3+$AM603,12,,,"var")),NULL)</f>
        <v>11.9</v>
      </c>
      <c r="AY603" s="61" cm="1">
        <f t="array" aca="1" ref="AY603" ca="1">IF(INDIRECT(ADDRESS(3+$AM603,13,,,"var"))&lt;&gt;"&lt;=&gt;",INDIRECT(ADDRESS(3+$AM603,13,,,"var")),NULL)</f>
        <v>0</v>
      </c>
      <c r="AZ603" s="61" cm="1">
        <f t="array" aca="1" ref="AZ603" ca="1">IF(INDIRECT(ADDRESS(3+$AM603,14,,,"var"))&lt;&gt;"Be",INDIRECT(ADDRESS(3+$AM603,14,,,"var")),NULL)</f>
        <v>1.4E-2</v>
      </c>
      <c r="BA603" s="61" t="str" cm="1">
        <f t="array" aca="1" ref="BA603" ca="1">IF(INDIRECT(ADDRESS(3+$AM603,15,,,"var"))&lt;&gt;"&lt;=&gt;",INDIRECT(ADDRESS(3+$AM603,15,,,"var")),NULL)</f>
        <v>&lt;</v>
      </c>
      <c r="BB603" s="61" cm="1">
        <f t="array" aca="1" ref="BB603" ca="1">IF(INDIRECT(ADDRESS(3+$AM603,16,,,"var"))&lt;&gt;"Zn",INDIRECT(ADDRESS(3+$AM603,16,,,"var")),NULL)</f>
        <v>0.01</v>
      </c>
      <c r="BC603" s="61" cm="1">
        <f t="array" aca="1" ref="BC603" ca="1">IF(INDIRECT(ADDRESS(3+$AM603,17,,,"var"))&lt;&gt;"&lt;=&gt;",INDIRECT(ADDRESS(3+$AM603,17,,,"var")),NULL)</f>
        <v>0</v>
      </c>
      <c r="BD603" s="61" cm="1">
        <f t="array" aca="1" ref="BD603" ca="1">IF(INDIRECT(ADDRESS(3+$AM603,18,,,"var"))&lt;&gt;"Ti",INDIRECT(ADDRESS(3+$AM603,18,,,"var")),NULL)</f>
        <v>0.08</v>
      </c>
      <c r="BE603" s="64" cm="1">
        <f t="array" aca="1" ref="BE603" ca="1">IF(INDIRECT(ADDRESS(3+$AM603,19,,,"var"))&lt;&gt;"D10",INDIRECT(ADDRESS(3+$AM603,19,,,"var")),NULL)</f>
        <v>27.4</v>
      </c>
      <c r="BF603" s="64" cm="1">
        <f t="array" aca="1" ref="BF603" ca="1">IF(INDIRECT(ADDRESS(3+$AM603,20,,,"var"))&lt;&gt;"D50",INDIRECT(ADDRESS(3+$AM603,20,,,"var")),NULL)</f>
        <v>44.5</v>
      </c>
      <c r="BG603" s="64" cm="1">
        <f t="array" aca="1" ref="BG603" ca="1">IF(INDIRECT(ADDRESS(3+$AM603,21,,,"var"))&lt;&gt;"D90",INDIRECT(ADDRESS(3+$AM603,21,,,"var")),NULL)</f>
        <v>72.2</v>
      </c>
      <c r="BH603" s="64" cm="1">
        <f t="array" aca="1" ref="BH603" ca="1">IF(INDIRECT(ADDRESS(3+$AM603,22,,,"var"))&lt;&gt;"Carney Funnel (s/50g)",INDIRECT(ADDRESS(3+$AM603,22,,,"var")),NULL)</f>
        <v>16</v>
      </c>
      <c r="BI603" s="64" cm="1">
        <f t="array" aca="1" ref="BI603" ca="1">IF(INDIRECT(ADDRESS(3+$AM603,23,,,"var"))&lt;&gt;"Schuttdichte",INDIRECT(ADDRESS(3+$AM603,23,,,"var")),NULL)</f>
        <v>1.24</v>
      </c>
      <c r="BJ603" s="64" cm="1">
        <f t="array" aca="1" ref="BJ603" ca="1">IF(INDIRECT(ADDRESS(3+$AM603,24,,,"var"))&lt;&gt;"Klopfdichte",INDIRECT(ADDRESS(3+$AM603,24,,,"var")),NULL)</f>
        <v>1.61</v>
      </c>
      <c r="BK603" s="81" t="s">
        <v>108</v>
      </c>
      <c r="BM603" s="81"/>
      <c r="BO603"/>
    </row>
    <row r="604" spans="1:67">
      <c r="A604" s="81">
        <v>5</v>
      </c>
      <c r="B604" s="81">
        <v>17</v>
      </c>
      <c r="C604" s="81" t="str">
        <f>var!Z$2</f>
        <v>EOS M 290</v>
      </c>
      <c r="D604" s="81" t="str">
        <f>var!AG$2</f>
        <v>EOS parameter dev.</v>
      </c>
      <c r="E604" s="81">
        <v>370</v>
      </c>
      <c r="F604" s="81">
        <v>1300</v>
      </c>
      <c r="G604" s="81">
        <v>50</v>
      </c>
      <c r="H604" s="81">
        <v>0.14000000000000001</v>
      </c>
      <c r="I604" s="62">
        <v>100</v>
      </c>
      <c r="J604" s="81" t="str">
        <f>var!AD$3</f>
        <v xml:space="preserve">Tensile bars </v>
      </c>
      <c r="K604" s="81"/>
      <c r="L604" s="81">
        <f>var!AA$2</f>
        <v>45</v>
      </c>
      <c r="M604" s="81" t="str">
        <f>var!AF$2</f>
        <v>Stripes</v>
      </c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 t="s">
        <v>19</v>
      </c>
      <c r="Z604" s="81">
        <v>173</v>
      </c>
      <c r="AA604" s="81">
        <v>322</v>
      </c>
      <c r="AB604" s="81">
        <v>15.1</v>
      </c>
      <c r="AC604" s="81"/>
      <c r="AD604" s="81"/>
      <c r="AE604" s="81"/>
      <c r="AF604" s="81"/>
      <c r="AG604" s="81"/>
      <c r="AH604" s="81">
        <f t="shared" si="20"/>
        <v>32.760000000000005</v>
      </c>
      <c r="AI604" s="81">
        <f t="shared" si="21"/>
        <v>40.65934065934065</v>
      </c>
      <c r="AJ604" s="81"/>
      <c r="AK604" s="81"/>
      <c r="AL604" s="28" t="str" cm="1">
        <f t="array" aca="1" ref="AL604" ca="1">IF(INDIRECT(ADDRESS(3+AM604,2,,,"var"))&lt;&gt;"Name of powder",INDIRECT(ADDRESS(3+AM604,2,,,"var")),NULL)</f>
        <v>AlMgty90</v>
      </c>
      <c r="AM604" s="81">
        <v>12</v>
      </c>
      <c r="AN604" s="81">
        <v>0</v>
      </c>
      <c r="AO604" s="61" cm="1">
        <f t="array" aca="1" ref="AO604" ca="1">IF(INDIRECT(ADDRESS(3+$AM604,3,,,"var"))&lt;&gt;"&lt;=&gt;",INDIRECT(ADDRESS(3+$AM604,3,,,"var")),NULL)</f>
        <v>0</v>
      </c>
      <c r="AP604" s="61" cm="1">
        <f t="array" aca="1" ref="AP604" ca="1">IF(INDIRECT(ADDRESS(3+$AM604,4,,,"var"))&lt;&gt;"Si",INDIRECT(ADDRESS(3+$AM604,4,,,"var")),NULL)</f>
        <v>7.0000000000000007E-2</v>
      </c>
      <c r="AQ604" s="61" cm="1">
        <f t="array" aca="1" ref="AQ604" ca="1">IF(INDIRECT(ADDRESS(3+$AM604,5,,,"var"))&lt;&gt;"&lt;=&gt;",INDIRECT(ADDRESS(3+$AM604,5,,,"var")),NULL)</f>
        <v>0</v>
      </c>
      <c r="AR604" s="61" cm="1">
        <f t="array" aca="1" ref="AR604" ca="1">IF(INDIRECT(ADDRESS(3+$AM604,6,,,"var"))&lt;&gt;"Fe",INDIRECT(ADDRESS(3+$AM604,6,,,"var")),NULL)</f>
        <v>7.0000000000000007E-2</v>
      </c>
      <c r="AS604" s="61" t="str" cm="1">
        <f t="array" aca="1" ref="AS604" ca="1">IF(INDIRECT(ADDRESS(3+$AM604,7,,,"var"))&lt;&gt;"&lt;=&gt;",INDIRECT(ADDRESS(3+$AM604,7,,,"var")),NULL)</f>
        <v>&lt;</v>
      </c>
      <c r="AT604" s="61" cm="1">
        <f t="array" aca="1" ref="AT604" ca="1">IF(INDIRECT(ADDRESS(3+$AM604,8,,,"var"))&lt;&gt;"Cu",INDIRECT(ADDRESS(3+$AM604,8,,,"var")),NULL)</f>
        <v>0.01</v>
      </c>
      <c r="AU604" s="61" t="str" cm="1">
        <f t="array" aca="1" ref="AU604" ca="1">IF(INDIRECT(ADDRESS(3+$AM604,9,,,"var"))&lt;&gt;"&lt;=&gt;",INDIRECT(ADDRESS(3+$AM604,9,,,"var")),NULL)</f>
        <v>&lt;</v>
      </c>
      <c r="AV604" s="61" cm="1">
        <f t="array" aca="1" ref="AV604" ca="1">IF(INDIRECT(ADDRESS(3+$AM604,10,,,"var"))&lt;&gt;"Mn",INDIRECT(ADDRESS(3+$AM604,10,,,"var")),NULL)</f>
        <v>0.01</v>
      </c>
      <c r="AW604" s="61" cm="1">
        <f t="array" aca="1" ref="AW604" ca="1">IF(INDIRECT(ADDRESS(3+$AM604,11,,,"var"))&lt;&gt;"&lt;=&gt;",INDIRECT(ADDRESS(3+$AM604,11,,,"var")),NULL)</f>
        <v>0</v>
      </c>
      <c r="AX604" s="61" cm="1">
        <f t="array" aca="1" ref="AX604" ca="1">IF(INDIRECT(ADDRESS(3+$AM604,12,,,"var"))&lt;&gt;"Mg",INDIRECT(ADDRESS(3+$AM604,12,,,"var")),NULL)</f>
        <v>11.9</v>
      </c>
      <c r="AY604" s="61" cm="1">
        <f t="array" aca="1" ref="AY604" ca="1">IF(INDIRECT(ADDRESS(3+$AM604,13,,,"var"))&lt;&gt;"&lt;=&gt;",INDIRECT(ADDRESS(3+$AM604,13,,,"var")),NULL)</f>
        <v>0</v>
      </c>
      <c r="AZ604" s="61" cm="1">
        <f t="array" aca="1" ref="AZ604" ca="1">IF(INDIRECT(ADDRESS(3+$AM604,14,,,"var"))&lt;&gt;"Be",INDIRECT(ADDRESS(3+$AM604,14,,,"var")),NULL)</f>
        <v>1.4E-2</v>
      </c>
      <c r="BA604" s="61" t="str" cm="1">
        <f t="array" aca="1" ref="BA604" ca="1">IF(INDIRECT(ADDRESS(3+$AM604,15,,,"var"))&lt;&gt;"&lt;=&gt;",INDIRECT(ADDRESS(3+$AM604,15,,,"var")),NULL)</f>
        <v>&lt;</v>
      </c>
      <c r="BB604" s="61" cm="1">
        <f t="array" aca="1" ref="BB604" ca="1">IF(INDIRECT(ADDRESS(3+$AM604,16,,,"var"))&lt;&gt;"Zn",INDIRECT(ADDRESS(3+$AM604,16,,,"var")),NULL)</f>
        <v>0.01</v>
      </c>
      <c r="BC604" s="61" cm="1">
        <f t="array" aca="1" ref="BC604" ca="1">IF(INDIRECT(ADDRESS(3+$AM604,17,,,"var"))&lt;&gt;"&lt;=&gt;",INDIRECT(ADDRESS(3+$AM604,17,,,"var")),NULL)</f>
        <v>0</v>
      </c>
      <c r="BD604" s="61" cm="1">
        <f t="array" aca="1" ref="BD604" ca="1">IF(INDIRECT(ADDRESS(3+$AM604,18,,,"var"))&lt;&gt;"Ti",INDIRECT(ADDRESS(3+$AM604,18,,,"var")),NULL)</f>
        <v>0.08</v>
      </c>
      <c r="BE604" s="64" cm="1">
        <f t="array" aca="1" ref="BE604" ca="1">IF(INDIRECT(ADDRESS(3+$AM604,19,,,"var"))&lt;&gt;"D10",INDIRECT(ADDRESS(3+$AM604,19,,,"var")),NULL)</f>
        <v>27.4</v>
      </c>
      <c r="BF604" s="64" cm="1">
        <f t="array" aca="1" ref="BF604" ca="1">IF(INDIRECT(ADDRESS(3+$AM604,20,,,"var"))&lt;&gt;"D50",INDIRECT(ADDRESS(3+$AM604,20,,,"var")),NULL)</f>
        <v>44.5</v>
      </c>
      <c r="BG604" s="64" cm="1">
        <f t="array" aca="1" ref="BG604" ca="1">IF(INDIRECT(ADDRESS(3+$AM604,21,,,"var"))&lt;&gt;"D90",INDIRECT(ADDRESS(3+$AM604,21,,,"var")),NULL)</f>
        <v>72.2</v>
      </c>
      <c r="BH604" s="64" cm="1">
        <f t="array" aca="1" ref="BH604" ca="1">IF(INDIRECT(ADDRESS(3+$AM604,22,,,"var"))&lt;&gt;"Carney Funnel (s/50g)",INDIRECT(ADDRESS(3+$AM604,22,,,"var")),NULL)</f>
        <v>16</v>
      </c>
      <c r="BI604" s="64" cm="1">
        <f t="array" aca="1" ref="BI604" ca="1">IF(INDIRECT(ADDRESS(3+$AM604,23,,,"var"))&lt;&gt;"Schuttdichte",INDIRECT(ADDRESS(3+$AM604,23,,,"var")),NULL)</f>
        <v>1.24</v>
      </c>
      <c r="BJ604" s="64" cm="1">
        <f t="array" aca="1" ref="BJ604" ca="1">IF(INDIRECT(ADDRESS(3+$AM604,24,,,"var"))&lt;&gt;"Klopfdichte",INDIRECT(ADDRESS(3+$AM604,24,,,"var")),NULL)</f>
        <v>1.61</v>
      </c>
      <c r="BK604" s="81" t="s">
        <v>108</v>
      </c>
      <c r="BM604" s="81"/>
      <c r="BO604"/>
    </row>
    <row r="605" spans="1:67">
      <c r="A605" s="81">
        <v>5</v>
      </c>
      <c r="B605" s="81">
        <v>18</v>
      </c>
      <c r="C605" s="81" t="str">
        <f>var!Z$2</f>
        <v>EOS M 290</v>
      </c>
      <c r="D605" s="81" t="str">
        <f>var!AG$2</f>
        <v>EOS parameter dev.</v>
      </c>
      <c r="E605" s="81">
        <v>370</v>
      </c>
      <c r="F605" s="81">
        <v>1300</v>
      </c>
      <c r="G605" s="81">
        <v>50</v>
      </c>
      <c r="H605" s="81">
        <v>0.14000000000000001</v>
      </c>
      <c r="I605" s="62">
        <v>100</v>
      </c>
      <c r="J605" s="81" t="str">
        <f>var!AD$3</f>
        <v xml:space="preserve">Tensile bars </v>
      </c>
      <c r="K605" s="81"/>
      <c r="L605" s="81">
        <f>var!AA$2</f>
        <v>45</v>
      </c>
      <c r="M605" s="81" t="str">
        <f>var!AF$2</f>
        <v>Stripes</v>
      </c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 t="s">
        <v>19</v>
      </c>
      <c r="Z605" s="81"/>
      <c r="AA605" s="81">
        <v>354</v>
      </c>
      <c r="AB605" s="81">
        <v>24.1</v>
      </c>
      <c r="AC605" s="81"/>
      <c r="AD605" s="81"/>
      <c r="AE605" s="81"/>
      <c r="AF605" s="81"/>
      <c r="AG605" s="81"/>
      <c r="AH605" s="81">
        <f t="shared" si="20"/>
        <v>32.760000000000005</v>
      </c>
      <c r="AI605" s="81">
        <f t="shared" si="21"/>
        <v>40.65934065934065</v>
      </c>
      <c r="AJ605" s="81"/>
      <c r="AK605" s="81"/>
      <c r="AL605" s="28" t="str" cm="1">
        <f t="array" aca="1" ref="AL605" ca="1">IF(INDIRECT(ADDRESS(3+AM605,2,,,"var"))&lt;&gt;"Name of powder",INDIRECT(ADDRESS(3+AM605,2,,,"var")),NULL)</f>
        <v>AlMgty90</v>
      </c>
      <c r="AM605" s="81">
        <v>12</v>
      </c>
      <c r="AN605" s="81">
        <v>0</v>
      </c>
      <c r="AO605" s="61" cm="1">
        <f t="array" aca="1" ref="AO605" ca="1">IF(INDIRECT(ADDRESS(3+$AM605,3,,,"var"))&lt;&gt;"&lt;=&gt;",INDIRECT(ADDRESS(3+$AM605,3,,,"var")),NULL)</f>
        <v>0</v>
      </c>
      <c r="AP605" s="61" cm="1">
        <f t="array" aca="1" ref="AP605" ca="1">IF(INDIRECT(ADDRESS(3+$AM605,4,,,"var"))&lt;&gt;"Si",INDIRECT(ADDRESS(3+$AM605,4,,,"var")),NULL)</f>
        <v>7.0000000000000007E-2</v>
      </c>
      <c r="AQ605" s="61" cm="1">
        <f t="array" aca="1" ref="AQ605" ca="1">IF(INDIRECT(ADDRESS(3+$AM605,5,,,"var"))&lt;&gt;"&lt;=&gt;",INDIRECT(ADDRESS(3+$AM605,5,,,"var")),NULL)</f>
        <v>0</v>
      </c>
      <c r="AR605" s="61" cm="1">
        <f t="array" aca="1" ref="AR605" ca="1">IF(INDIRECT(ADDRESS(3+$AM605,6,,,"var"))&lt;&gt;"Fe",INDIRECT(ADDRESS(3+$AM605,6,,,"var")),NULL)</f>
        <v>7.0000000000000007E-2</v>
      </c>
      <c r="AS605" s="61" t="str" cm="1">
        <f t="array" aca="1" ref="AS605" ca="1">IF(INDIRECT(ADDRESS(3+$AM605,7,,,"var"))&lt;&gt;"&lt;=&gt;",INDIRECT(ADDRESS(3+$AM605,7,,,"var")),NULL)</f>
        <v>&lt;</v>
      </c>
      <c r="AT605" s="61" cm="1">
        <f t="array" aca="1" ref="AT605" ca="1">IF(INDIRECT(ADDRESS(3+$AM605,8,,,"var"))&lt;&gt;"Cu",INDIRECT(ADDRESS(3+$AM605,8,,,"var")),NULL)</f>
        <v>0.01</v>
      </c>
      <c r="AU605" s="61" t="str" cm="1">
        <f t="array" aca="1" ref="AU605" ca="1">IF(INDIRECT(ADDRESS(3+$AM605,9,,,"var"))&lt;&gt;"&lt;=&gt;",INDIRECT(ADDRESS(3+$AM605,9,,,"var")),NULL)</f>
        <v>&lt;</v>
      </c>
      <c r="AV605" s="61" cm="1">
        <f t="array" aca="1" ref="AV605" ca="1">IF(INDIRECT(ADDRESS(3+$AM605,10,,,"var"))&lt;&gt;"Mn",INDIRECT(ADDRESS(3+$AM605,10,,,"var")),NULL)</f>
        <v>0.01</v>
      </c>
      <c r="AW605" s="61" cm="1">
        <f t="array" aca="1" ref="AW605" ca="1">IF(INDIRECT(ADDRESS(3+$AM605,11,,,"var"))&lt;&gt;"&lt;=&gt;",INDIRECT(ADDRESS(3+$AM605,11,,,"var")),NULL)</f>
        <v>0</v>
      </c>
      <c r="AX605" s="61" cm="1">
        <f t="array" aca="1" ref="AX605" ca="1">IF(INDIRECT(ADDRESS(3+$AM605,12,,,"var"))&lt;&gt;"Mg",INDIRECT(ADDRESS(3+$AM605,12,,,"var")),NULL)</f>
        <v>11.9</v>
      </c>
      <c r="AY605" s="61" cm="1">
        <f t="array" aca="1" ref="AY605" ca="1">IF(INDIRECT(ADDRESS(3+$AM605,13,,,"var"))&lt;&gt;"&lt;=&gt;",INDIRECT(ADDRESS(3+$AM605,13,,,"var")),NULL)</f>
        <v>0</v>
      </c>
      <c r="AZ605" s="61" cm="1">
        <f t="array" aca="1" ref="AZ605" ca="1">IF(INDIRECT(ADDRESS(3+$AM605,14,,,"var"))&lt;&gt;"Be",INDIRECT(ADDRESS(3+$AM605,14,,,"var")),NULL)</f>
        <v>1.4E-2</v>
      </c>
      <c r="BA605" s="61" t="str" cm="1">
        <f t="array" aca="1" ref="BA605" ca="1">IF(INDIRECT(ADDRESS(3+$AM605,15,,,"var"))&lt;&gt;"&lt;=&gt;",INDIRECT(ADDRESS(3+$AM605,15,,,"var")),NULL)</f>
        <v>&lt;</v>
      </c>
      <c r="BB605" s="61" cm="1">
        <f t="array" aca="1" ref="BB605" ca="1">IF(INDIRECT(ADDRESS(3+$AM605,16,,,"var"))&lt;&gt;"Zn",INDIRECT(ADDRESS(3+$AM605,16,,,"var")),NULL)</f>
        <v>0.01</v>
      </c>
      <c r="BC605" s="61" cm="1">
        <f t="array" aca="1" ref="BC605" ca="1">IF(INDIRECT(ADDRESS(3+$AM605,17,,,"var"))&lt;&gt;"&lt;=&gt;",INDIRECT(ADDRESS(3+$AM605,17,,,"var")),NULL)</f>
        <v>0</v>
      </c>
      <c r="BD605" s="61" cm="1">
        <f t="array" aca="1" ref="BD605" ca="1">IF(INDIRECT(ADDRESS(3+$AM605,18,,,"var"))&lt;&gt;"Ti",INDIRECT(ADDRESS(3+$AM605,18,,,"var")),NULL)</f>
        <v>0.08</v>
      </c>
      <c r="BE605" s="64" cm="1">
        <f t="array" aca="1" ref="BE605" ca="1">IF(INDIRECT(ADDRESS(3+$AM605,19,,,"var"))&lt;&gt;"D10",INDIRECT(ADDRESS(3+$AM605,19,,,"var")),NULL)</f>
        <v>27.4</v>
      </c>
      <c r="BF605" s="64" cm="1">
        <f t="array" aca="1" ref="BF605" ca="1">IF(INDIRECT(ADDRESS(3+$AM605,20,,,"var"))&lt;&gt;"D50",INDIRECT(ADDRESS(3+$AM605,20,,,"var")),NULL)</f>
        <v>44.5</v>
      </c>
      <c r="BG605" s="64" cm="1">
        <f t="array" aca="1" ref="BG605" ca="1">IF(INDIRECT(ADDRESS(3+$AM605,21,,,"var"))&lt;&gt;"D90",INDIRECT(ADDRESS(3+$AM605,21,,,"var")),NULL)</f>
        <v>72.2</v>
      </c>
      <c r="BH605" s="64" cm="1">
        <f t="array" aca="1" ref="BH605" ca="1">IF(INDIRECT(ADDRESS(3+$AM605,22,,,"var"))&lt;&gt;"Carney Funnel (s/50g)",INDIRECT(ADDRESS(3+$AM605,22,,,"var")),NULL)</f>
        <v>16</v>
      </c>
      <c r="BI605" s="64" cm="1">
        <f t="array" aca="1" ref="BI605" ca="1">IF(INDIRECT(ADDRESS(3+$AM605,23,,,"var"))&lt;&gt;"Schuttdichte",INDIRECT(ADDRESS(3+$AM605,23,,,"var")),NULL)</f>
        <v>1.24</v>
      </c>
      <c r="BJ605" s="64" cm="1">
        <f t="array" aca="1" ref="BJ605" ca="1">IF(INDIRECT(ADDRESS(3+$AM605,24,,,"var"))&lt;&gt;"Klopfdichte",INDIRECT(ADDRESS(3+$AM605,24,,,"var")),NULL)</f>
        <v>1.61</v>
      </c>
      <c r="BK605" s="81" t="s">
        <v>108</v>
      </c>
      <c r="BM605" s="81"/>
      <c r="BO605"/>
    </row>
    <row r="606" spans="1:67">
      <c r="A606" s="81">
        <v>5</v>
      </c>
      <c r="B606" s="81">
        <v>19</v>
      </c>
      <c r="C606" s="81" t="str">
        <f>var!Z$2</f>
        <v>EOS M 290</v>
      </c>
      <c r="D606" s="81" t="str">
        <f>var!AG$2</f>
        <v>EOS parameter dev.</v>
      </c>
      <c r="E606" s="81">
        <v>370</v>
      </c>
      <c r="F606" s="81">
        <v>1300</v>
      </c>
      <c r="G606" s="81">
        <v>50</v>
      </c>
      <c r="H606" s="81">
        <v>0.14000000000000001</v>
      </c>
      <c r="I606" s="62">
        <v>100</v>
      </c>
      <c r="J606" s="81" t="str">
        <f>var!AD$6</f>
        <v>Mushroom sample</v>
      </c>
      <c r="K606" s="81"/>
      <c r="L606" s="81"/>
      <c r="M606" s="81" t="str">
        <f>var!AF$2</f>
        <v>Stripes</v>
      </c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  <c r="AB606" s="81"/>
      <c r="AC606" s="81"/>
      <c r="AD606" s="81"/>
      <c r="AE606" s="81"/>
      <c r="AF606" s="81"/>
      <c r="AG606" s="81"/>
      <c r="AH606" s="81">
        <f t="shared" si="20"/>
        <v>32.760000000000005</v>
      </c>
      <c r="AI606" s="81">
        <f t="shared" si="21"/>
        <v>40.65934065934065</v>
      </c>
      <c r="AJ606" s="81"/>
      <c r="AK606" s="81"/>
      <c r="AL606" s="28" t="str" cm="1">
        <f t="array" aca="1" ref="AL606" ca="1">IF(INDIRECT(ADDRESS(3+AM606,2,,,"var"))&lt;&gt;"Name of powder",INDIRECT(ADDRESS(3+AM606,2,,,"var")),NULL)</f>
        <v>AlMgty90</v>
      </c>
      <c r="AM606" s="81">
        <v>12</v>
      </c>
      <c r="AN606" s="81">
        <v>0</v>
      </c>
      <c r="AO606" s="61" cm="1">
        <f t="array" aca="1" ref="AO606" ca="1">IF(INDIRECT(ADDRESS(3+$AM606,3,,,"var"))&lt;&gt;"&lt;=&gt;",INDIRECT(ADDRESS(3+$AM606,3,,,"var")),NULL)</f>
        <v>0</v>
      </c>
      <c r="AP606" s="61" cm="1">
        <f t="array" aca="1" ref="AP606" ca="1">IF(INDIRECT(ADDRESS(3+$AM606,4,,,"var"))&lt;&gt;"Si",INDIRECT(ADDRESS(3+$AM606,4,,,"var")),NULL)</f>
        <v>7.0000000000000007E-2</v>
      </c>
      <c r="AQ606" s="61" cm="1">
        <f t="array" aca="1" ref="AQ606" ca="1">IF(INDIRECT(ADDRESS(3+$AM606,5,,,"var"))&lt;&gt;"&lt;=&gt;",INDIRECT(ADDRESS(3+$AM606,5,,,"var")),NULL)</f>
        <v>0</v>
      </c>
      <c r="AR606" s="61" cm="1">
        <f t="array" aca="1" ref="AR606" ca="1">IF(INDIRECT(ADDRESS(3+$AM606,6,,,"var"))&lt;&gt;"Fe",INDIRECT(ADDRESS(3+$AM606,6,,,"var")),NULL)</f>
        <v>7.0000000000000007E-2</v>
      </c>
      <c r="AS606" s="61" t="str" cm="1">
        <f t="array" aca="1" ref="AS606" ca="1">IF(INDIRECT(ADDRESS(3+$AM606,7,,,"var"))&lt;&gt;"&lt;=&gt;",INDIRECT(ADDRESS(3+$AM606,7,,,"var")),NULL)</f>
        <v>&lt;</v>
      </c>
      <c r="AT606" s="61" cm="1">
        <f t="array" aca="1" ref="AT606" ca="1">IF(INDIRECT(ADDRESS(3+$AM606,8,,,"var"))&lt;&gt;"Cu",INDIRECT(ADDRESS(3+$AM606,8,,,"var")),NULL)</f>
        <v>0.01</v>
      </c>
      <c r="AU606" s="61" t="str" cm="1">
        <f t="array" aca="1" ref="AU606" ca="1">IF(INDIRECT(ADDRESS(3+$AM606,9,,,"var"))&lt;&gt;"&lt;=&gt;",INDIRECT(ADDRESS(3+$AM606,9,,,"var")),NULL)</f>
        <v>&lt;</v>
      </c>
      <c r="AV606" s="61" cm="1">
        <f t="array" aca="1" ref="AV606" ca="1">IF(INDIRECT(ADDRESS(3+$AM606,10,,,"var"))&lt;&gt;"Mn",INDIRECT(ADDRESS(3+$AM606,10,,,"var")),NULL)</f>
        <v>0.01</v>
      </c>
      <c r="AW606" s="61" cm="1">
        <f t="array" aca="1" ref="AW606" ca="1">IF(INDIRECT(ADDRESS(3+$AM606,11,,,"var"))&lt;&gt;"&lt;=&gt;",INDIRECT(ADDRESS(3+$AM606,11,,,"var")),NULL)</f>
        <v>0</v>
      </c>
      <c r="AX606" s="61" cm="1">
        <f t="array" aca="1" ref="AX606" ca="1">IF(INDIRECT(ADDRESS(3+$AM606,12,,,"var"))&lt;&gt;"Mg",INDIRECT(ADDRESS(3+$AM606,12,,,"var")),NULL)</f>
        <v>11.9</v>
      </c>
      <c r="AY606" s="61" cm="1">
        <f t="array" aca="1" ref="AY606" ca="1">IF(INDIRECT(ADDRESS(3+$AM606,13,,,"var"))&lt;&gt;"&lt;=&gt;",INDIRECT(ADDRESS(3+$AM606,13,,,"var")),NULL)</f>
        <v>0</v>
      </c>
      <c r="AZ606" s="61" cm="1">
        <f t="array" aca="1" ref="AZ606" ca="1">IF(INDIRECT(ADDRESS(3+$AM606,14,,,"var"))&lt;&gt;"Be",INDIRECT(ADDRESS(3+$AM606,14,,,"var")),NULL)</f>
        <v>1.4E-2</v>
      </c>
      <c r="BA606" s="61" t="str" cm="1">
        <f t="array" aca="1" ref="BA606" ca="1">IF(INDIRECT(ADDRESS(3+$AM606,15,,,"var"))&lt;&gt;"&lt;=&gt;",INDIRECT(ADDRESS(3+$AM606,15,,,"var")),NULL)</f>
        <v>&lt;</v>
      </c>
      <c r="BB606" s="61" cm="1">
        <f t="array" aca="1" ref="BB606" ca="1">IF(INDIRECT(ADDRESS(3+$AM606,16,,,"var"))&lt;&gt;"Zn",INDIRECT(ADDRESS(3+$AM606,16,,,"var")),NULL)</f>
        <v>0.01</v>
      </c>
      <c r="BC606" s="61" cm="1">
        <f t="array" aca="1" ref="BC606" ca="1">IF(INDIRECT(ADDRESS(3+$AM606,17,,,"var"))&lt;&gt;"&lt;=&gt;",INDIRECT(ADDRESS(3+$AM606,17,,,"var")),NULL)</f>
        <v>0</v>
      </c>
      <c r="BD606" s="61" cm="1">
        <f t="array" aca="1" ref="BD606" ca="1">IF(INDIRECT(ADDRESS(3+$AM606,18,,,"var"))&lt;&gt;"Ti",INDIRECT(ADDRESS(3+$AM606,18,,,"var")),NULL)</f>
        <v>0.08</v>
      </c>
      <c r="BE606" s="64" cm="1">
        <f t="array" aca="1" ref="BE606" ca="1">IF(INDIRECT(ADDRESS(3+$AM606,19,,,"var"))&lt;&gt;"D10",INDIRECT(ADDRESS(3+$AM606,19,,,"var")),NULL)</f>
        <v>27.4</v>
      </c>
      <c r="BF606" s="64" cm="1">
        <f t="array" aca="1" ref="BF606" ca="1">IF(INDIRECT(ADDRESS(3+$AM606,20,,,"var"))&lt;&gt;"D50",INDIRECT(ADDRESS(3+$AM606,20,,,"var")),NULL)</f>
        <v>44.5</v>
      </c>
      <c r="BG606" s="64" cm="1">
        <f t="array" aca="1" ref="BG606" ca="1">IF(INDIRECT(ADDRESS(3+$AM606,21,,,"var"))&lt;&gt;"D90",INDIRECT(ADDRESS(3+$AM606,21,,,"var")),NULL)</f>
        <v>72.2</v>
      </c>
      <c r="BH606" s="64" cm="1">
        <f t="array" aca="1" ref="BH606" ca="1">IF(INDIRECT(ADDRESS(3+$AM606,22,,,"var"))&lt;&gt;"Carney Funnel (s/50g)",INDIRECT(ADDRESS(3+$AM606,22,,,"var")),NULL)</f>
        <v>16</v>
      </c>
      <c r="BI606" s="64" cm="1">
        <f t="array" aca="1" ref="BI606" ca="1">IF(INDIRECT(ADDRESS(3+$AM606,23,,,"var"))&lt;&gt;"Schuttdichte",INDIRECT(ADDRESS(3+$AM606,23,,,"var")),NULL)</f>
        <v>1.24</v>
      </c>
      <c r="BJ606" s="64" cm="1">
        <f t="array" aca="1" ref="BJ606" ca="1">IF(INDIRECT(ADDRESS(3+$AM606,24,,,"var"))&lt;&gt;"Klopfdichte",INDIRECT(ADDRESS(3+$AM606,24,,,"var")),NULL)</f>
        <v>1.61</v>
      </c>
      <c r="BK606" s="81" t="s">
        <v>108</v>
      </c>
      <c r="BM606" s="81"/>
      <c r="BO606"/>
    </row>
    <row r="607" spans="1:67">
      <c r="A607" s="81">
        <v>5</v>
      </c>
      <c r="B607" s="81">
        <v>20</v>
      </c>
      <c r="C607" s="81" t="str">
        <f>var!Z$2</f>
        <v>EOS M 290</v>
      </c>
      <c r="D607" s="81" t="str">
        <f>var!AG$2</f>
        <v>EOS parameter dev.</v>
      </c>
      <c r="E607" s="81">
        <v>370</v>
      </c>
      <c r="F607" s="81">
        <v>1300</v>
      </c>
      <c r="G607" s="81">
        <v>50</v>
      </c>
      <c r="H607" s="81">
        <v>0.14000000000000001</v>
      </c>
      <c r="I607" s="62">
        <v>100</v>
      </c>
      <c r="J607" s="81" t="str">
        <f>var!AD$2</f>
        <v>Density cube</v>
      </c>
      <c r="K607" s="81"/>
      <c r="L607" s="81"/>
      <c r="M607" s="81" t="str">
        <f>var!AF$2</f>
        <v>Stripes</v>
      </c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  <c r="AA607" s="81"/>
      <c r="AB607" s="81"/>
      <c r="AC607" s="81"/>
      <c r="AD607" s="81"/>
      <c r="AE607" s="81"/>
      <c r="AF607" s="81"/>
      <c r="AG607" s="81"/>
      <c r="AH607" s="81">
        <f t="shared" si="20"/>
        <v>32.760000000000005</v>
      </c>
      <c r="AI607" s="81">
        <f t="shared" si="21"/>
        <v>40.65934065934065</v>
      </c>
      <c r="AJ607" s="81"/>
      <c r="AK607" s="81"/>
      <c r="AL607" s="28" t="str" cm="1">
        <f t="array" aca="1" ref="AL607" ca="1">IF(INDIRECT(ADDRESS(3+AM607,2,,,"var"))&lt;&gt;"Name of powder",INDIRECT(ADDRESS(3+AM607,2,,,"var")),NULL)</f>
        <v>AlMgty90</v>
      </c>
      <c r="AM607" s="81">
        <v>12</v>
      </c>
      <c r="AN607" s="81">
        <v>0</v>
      </c>
      <c r="AO607" s="61" cm="1">
        <f t="array" aca="1" ref="AO607" ca="1">IF(INDIRECT(ADDRESS(3+$AM607,3,,,"var"))&lt;&gt;"&lt;=&gt;",INDIRECT(ADDRESS(3+$AM607,3,,,"var")),NULL)</f>
        <v>0</v>
      </c>
      <c r="AP607" s="61" cm="1">
        <f t="array" aca="1" ref="AP607" ca="1">IF(INDIRECT(ADDRESS(3+$AM607,4,,,"var"))&lt;&gt;"Si",INDIRECT(ADDRESS(3+$AM607,4,,,"var")),NULL)</f>
        <v>7.0000000000000007E-2</v>
      </c>
      <c r="AQ607" s="61" cm="1">
        <f t="array" aca="1" ref="AQ607" ca="1">IF(INDIRECT(ADDRESS(3+$AM607,5,,,"var"))&lt;&gt;"&lt;=&gt;",INDIRECT(ADDRESS(3+$AM607,5,,,"var")),NULL)</f>
        <v>0</v>
      </c>
      <c r="AR607" s="61" cm="1">
        <f t="array" aca="1" ref="AR607" ca="1">IF(INDIRECT(ADDRESS(3+$AM607,6,,,"var"))&lt;&gt;"Fe",INDIRECT(ADDRESS(3+$AM607,6,,,"var")),NULL)</f>
        <v>7.0000000000000007E-2</v>
      </c>
      <c r="AS607" s="61" t="str" cm="1">
        <f t="array" aca="1" ref="AS607" ca="1">IF(INDIRECT(ADDRESS(3+$AM607,7,,,"var"))&lt;&gt;"&lt;=&gt;",INDIRECT(ADDRESS(3+$AM607,7,,,"var")),NULL)</f>
        <v>&lt;</v>
      </c>
      <c r="AT607" s="61" cm="1">
        <f t="array" aca="1" ref="AT607" ca="1">IF(INDIRECT(ADDRESS(3+$AM607,8,,,"var"))&lt;&gt;"Cu",INDIRECT(ADDRESS(3+$AM607,8,,,"var")),NULL)</f>
        <v>0.01</v>
      </c>
      <c r="AU607" s="61" t="str" cm="1">
        <f t="array" aca="1" ref="AU607" ca="1">IF(INDIRECT(ADDRESS(3+$AM607,9,,,"var"))&lt;&gt;"&lt;=&gt;",INDIRECT(ADDRESS(3+$AM607,9,,,"var")),NULL)</f>
        <v>&lt;</v>
      </c>
      <c r="AV607" s="61" cm="1">
        <f t="array" aca="1" ref="AV607" ca="1">IF(INDIRECT(ADDRESS(3+$AM607,10,,,"var"))&lt;&gt;"Mn",INDIRECT(ADDRESS(3+$AM607,10,,,"var")),NULL)</f>
        <v>0.01</v>
      </c>
      <c r="AW607" s="61" cm="1">
        <f t="array" aca="1" ref="AW607" ca="1">IF(INDIRECT(ADDRESS(3+$AM607,11,,,"var"))&lt;&gt;"&lt;=&gt;",INDIRECT(ADDRESS(3+$AM607,11,,,"var")),NULL)</f>
        <v>0</v>
      </c>
      <c r="AX607" s="61" cm="1">
        <f t="array" aca="1" ref="AX607" ca="1">IF(INDIRECT(ADDRESS(3+$AM607,12,,,"var"))&lt;&gt;"Mg",INDIRECT(ADDRESS(3+$AM607,12,,,"var")),NULL)</f>
        <v>11.9</v>
      </c>
      <c r="AY607" s="61" cm="1">
        <f t="array" aca="1" ref="AY607" ca="1">IF(INDIRECT(ADDRESS(3+$AM607,13,,,"var"))&lt;&gt;"&lt;=&gt;",INDIRECT(ADDRESS(3+$AM607,13,,,"var")),NULL)</f>
        <v>0</v>
      </c>
      <c r="AZ607" s="61" cm="1">
        <f t="array" aca="1" ref="AZ607" ca="1">IF(INDIRECT(ADDRESS(3+$AM607,14,,,"var"))&lt;&gt;"Be",INDIRECT(ADDRESS(3+$AM607,14,,,"var")),NULL)</f>
        <v>1.4E-2</v>
      </c>
      <c r="BA607" s="61" t="str" cm="1">
        <f t="array" aca="1" ref="BA607" ca="1">IF(INDIRECT(ADDRESS(3+$AM607,15,,,"var"))&lt;&gt;"&lt;=&gt;",INDIRECT(ADDRESS(3+$AM607,15,,,"var")),NULL)</f>
        <v>&lt;</v>
      </c>
      <c r="BB607" s="61" cm="1">
        <f t="array" aca="1" ref="BB607" ca="1">IF(INDIRECT(ADDRESS(3+$AM607,16,,,"var"))&lt;&gt;"Zn",INDIRECT(ADDRESS(3+$AM607,16,,,"var")),NULL)</f>
        <v>0.01</v>
      </c>
      <c r="BC607" s="61" cm="1">
        <f t="array" aca="1" ref="BC607" ca="1">IF(INDIRECT(ADDRESS(3+$AM607,17,,,"var"))&lt;&gt;"&lt;=&gt;",INDIRECT(ADDRESS(3+$AM607,17,,,"var")),NULL)</f>
        <v>0</v>
      </c>
      <c r="BD607" s="61" cm="1">
        <f t="array" aca="1" ref="BD607" ca="1">IF(INDIRECT(ADDRESS(3+$AM607,18,,,"var"))&lt;&gt;"Ti",INDIRECT(ADDRESS(3+$AM607,18,,,"var")),NULL)</f>
        <v>0.08</v>
      </c>
      <c r="BE607" s="64" cm="1">
        <f t="array" aca="1" ref="BE607" ca="1">IF(INDIRECT(ADDRESS(3+$AM607,19,,,"var"))&lt;&gt;"D10",INDIRECT(ADDRESS(3+$AM607,19,,,"var")),NULL)</f>
        <v>27.4</v>
      </c>
      <c r="BF607" s="64" cm="1">
        <f t="array" aca="1" ref="BF607" ca="1">IF(INDIRECT(ADDRESS(3+$AM607,20,,,"var"))&lt;&gt;"D50",INDIRECT(ADDRESS(3+$AM607,20,,,"var")),NULL)</f>
        <v>44.5</v>
      </c>
      <c r="BG607" s="64" cm="1">
        <f t="array" aca="1" ref="BG607" ca="1">IF(INDIRECT(ADDRESS(3+$AM607,21,,,"var"))&lt;&gt;"D90",INDIRECT(ADDRESS(3+$AM607,21,,,"var")),NULL)</f>
        <v>72.2</v>
      </c>
      <c r="BH607" s="64" cm="1">
        <f t="array" aca="1" ref="BH607" ca="1">IF(INDIRECT(ADDRESS(3+$AM607,22,,,"var"))&lt;&gt;"Carney Funnel (s/50g)",INDIRECT(ADDRESS(3+$AM607,22,,,"var")),NULL)</f>
        <v>16</v>
      </c>
      <c r="BI607" s="64" cm="1">
        <f t="array" aca="1" ref="BI607" ca="1">IF(INDIRECT(ADDRESS(3+$AM607,23,,,"var"))&lt;&gt;"Schuttdichte",INDIRECT(ADDRESS(3+$AM607,23,,,"var")),NULL)</f>
        <v>1.24</v>
      </c>
      <c r="BJ607" s="64" cm="1">
        <f t="array" aca="1" ref="BJ607" ca="1">IF(INDIRECT(ADDRESS(3+$AM607,24,,,"var"))&lt;&gt;"Klopfdichte",INDIRECT(ADDRESS(3+$AM607,24,,,"var")),NULL)</f>
        <v>1.61</v>
      </c>
      <c r="BK607" s="81" t="s">
        <v>108</v>
      </c>
      <c r="BM607" s="81"/>
      <c r="BO607"/>
    </row>
    <row r="608" spans="1:67">
      <c r="A608" s="81">
        <v>5</v>
      </c>
      <c r="B608" s="81">
        <v>21</v>
      </c>
      <c r="C608" s="81" t="str">
        <f>var!Z$2</f>
        <v>EOS M 290</v>
      </c>
      <c r="D608" s="81" t="str">
        <f>var!AG$2</f>
        <v>EOS parameter dev.</v>
      </c>
      <c r="E608" s="81">
        <v>370</v>
      </c>
      <c r="F608" s="81">
        <v>1300</v>
      </c>
      <c r="G608" s="81">
        <v>50</v>
      </c>
      <c r="H608" s="81">
        <v>0.14000000000000001</v>
      </c>
      <c r="I608" s="62">
        <v>100</v>
      </c>
      <c r="J608" s="81" t="str">
        <f>var!AD$2</f>
        <v>Density cube</v>
      </c>
      <c r="K608" s="81"/>
      <c r="L608" s="81"/>
      <c r="M608" s="28" t="str">
        <f>var!AF$2</f>
        <v>Stripes</v>
      </c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  <c r="AA608" s="81"/>
      <c r="AB608" s="81"/>
      <c r="AC608" s="81"/>
      <c r="AD608" s="81"/>
      <c r="AE608" s="81"/>
      <c r="AF608" s="81"/>
      <c r="AG608" s="81"/>
      <c r="AH608" s="23">
        <f t="shared" si="20"/>
        <v>32.760000000000005</v>
      </c>
      <c r="AI608" s="23">
        <f t="shared" si="21"/>
        <v>40.65934065934065</v>
      </c>
      <c r="AJ608" s="81"/>
      <c r="AK608" s="81"/>
      <c r="AL608" s="28" t="str" cm="1">
        <f t="array" aca="1" ref="AL608" ca="1">IF(INDIRECT(ADDRESS(3+AM608,2,,,"var"))&lt;&gt;"Name of powder",INDIRECT(ADDRESS(3+AM608,2,,,"var")),NULL)</f>
        <v>AlMgty90</v>
      </c>
      <c r="AM608" s="81">
        <v>12</v>
      </c>
      <c r="AN608" s="81">
        <v>0</v>
      </c>
      <c r="AO608" s="61" cm="1">
        <f t="array" aca="1" ref="AO608" ca="1">IF(INDIRECT(ADDRESS(3+$AM608,3,,,"var"))&lt;&gt;"&lt;=&gt;",INDIRECT(ADDRESS(3+$AM608,3,,,"var")),NULL)</f>
        <v>0</v>
      </c>
      <c r="AP608" s="61" cm="1">
        <f t="array" aca="1" ref="AP608" ca="1">IF(INDIRECT(ADDRESS(3+$AM608,4,,,"var"))&lt;&gt;"Si",INDIRECT(ADDRESS(3+$AM608,4,,,"var")),NULL)</f>
        <v>7.0000000000000007E-2</v>
      </c>
      <c r="AQ608" s="61" cm="1">
        <f t="array" aca="1" ref="AQ608" ca="1">IF(INDIRECT(ADDRESS(3+$AM608,5,,,"var"))&lt;&gt;"&lt;=&gt;",INDIRECT(ADDRESS(3+$AM608,5,,,"var")),NULL)</f>
        <v>0</v>
      </c>
      <c r="AR608" s="61" cm="1">
        <f t="array" aca="1" ref="AR608" ca="1">IF(INDIRECT(ADDRESS(3+$AM608,6,,,"var"))&lt;&gt;"Fe",INDIRECT(ADDRESS(3+$AM608,6,,,"var")),NULL)</f>
        <v>7.0000000000000007E-2</v>
      </c>
      <c r="AS608" s="61" t="str" cm="1">
        <f t="array" aca="1" ref="AS608" ca="1">IF(INDIRECT(ADDRESS(3+$AM608,7,,,"var"))&lt;&gt;"&lt;=&gt;",INDIRECT(ADDRESS(3+$AM608,7,,,"var")),NULL)</f>
        <v>&lt;</v>
      </c>
      <c r="AT608" s="61" cm="1">
        <f t="array" aca="1" ref="AT608" ca="1">IF(INDIRECT(ADDRESS(3+$AM608,8,,,"var"))&lt;&gt;"Cu",INDIRECT(ADDRESS(3+$AM608,8,,,"var")),NULL)</f>
        <v>0.01</v>
      </c>
      <c r="AU608" s="61" t="str" cm="1">
        <f t="array" aca="1" ref="AU608" ca="1">IF(INDIRECT(ADDRESS(3+$AM608,9,,,"var"))&lt;&gt;"&lt;=&gt;",INDIRECT(ADDRESS(3+$AM608,9,,,"var")),NULL)</f>
        <v>&lt;</v>
      </c>
      <c r="AV608" s="61" cm="1">
        <f t="array" aca="1" ref="AV608" ca="1">IF(INDIRECT(ADDRESS(3+$AM608,10,,,"var"))&lt;&gt;"Mn",INDIRECT(ADDRESS(3+$AM608,10,,,"var")),NULL)</f>
        <v>0.01</v>
      </c>
      <c r="AW608" s="61" cm="1">
        <f t="array" aca="1" ref="AW608" ca="1">IF(INDIRECT(ADDRESS(3+$AM608,11,,,"var"))&lt;&gt;"&lt;=&gt;",INDIRECT(ADDRESS(3+$AM608,11,,,"var")),NULL)</f>
        <v>0</v>
      </c>
      <c r="AX608" s="61" cm="1">
        <f t="array" aca="1" ref="AX608" ca="1">IF(INDIRECT(ADDRESS(3+$AM608,12,,,"var"))&lt;&gt;"Mg",INDIRECT(ADDRESS(3+$AM608,12,,,"var")),NULL)</f>
        <v>11.9</v>
      </c>
      <c r="AY608" s="61" cm="1">
        <f t="array" aca="1" ref="AY608" ca="1">IF(INDIRECT(ADDRESS(3+$AM608,13,,,"var"))&lt;&gt;"&lt;=&gt;",INDIRECT(ADDRESS(3+$AM608,13,,,"var")),NULL)</f>
        <v>0</v>
      </c>
      <c r="AZ608" s="61" cm="1">
        <f t="array" aca="1" ref="AZ608" ca="1">IF(INDIRECT(ADDRESS(3+$AM608,14,,,"var"))&lt;&gt;"Be",INDIRECT(ADDRESS(3+$AM608,14,,,"var")),NULL)</f>
        <v>1.4E-2</v>
      </c>
      <c r="BA608" s="61" t="str" cm="1">
        <f t="array" aca="1" ref="BA608" ca="1">IF(INDIRECT(ADDRESS(3+$AM608,15,,,"var"))&lt;&gt;"&lt;=&gt;",INDIRECT(ADDRESS(3+$AM608,15,,,"var")),NULL)</f>
        <v>&lt;</v>
      </c>
      <c r="BB608" s="61" cm="1">
        <f t="array" aca="1" ref="BB608" ca="1">IF(INDIRECT(ADDRESS(3+$AM608,16,,,"var"))&lt;&gt;"Zn",INDIRECT(ADDRESS(3+$AM608,16,,,"var")),NULL)</f>
        <v>0.01</v>
      </c>
      <c r="BC608" s="61" cm="1">
        <f t="array" aca="1" ref="BC608" ca="1">IF(INDIRECT(ADDRESS(3+$AM608,17,,,"var"))&lt;&gt;"&lt;=&gt;",INDIRECT(ADDRESS(3+$AM608,17,,,"var")),NULL)</f>
        <v>0</v>
      </c>
      <c r="BD608" s="61" cm="1">
        <f t="array" aca="1" ref="BD608" ca="1">IF(INDIRECT(ADDRESS(3+$AM608,18,,,"var"))&lt;&gt;"Ti",INDIRECT(ADDRESS(3+$AM608,18,,,"var")),NULL)</f>
        <v>0.08</v>
      </c>
      <c r="BE608" s="64" cm="1">
        <f t="array" aca="1" ref="BE608" ca="1">IF(INDIRECT(ADDRESS(3+$AM608,19,,,"var"))&lt;&gt;"D10",INDIRECT(ADDRESS(3+$AM608,19,,,"var")),NULL)</f>
        <v>27.4</v>
      </c>
      <c r="BF608" s="64" cm="1">
        <f t="array" aca="1" ref="BF608" ca="1">IF(INDIRECT(ADDRESS(3+$AM608,20,,,"var"))&lt;&gt;"D50",INDIRECT(ADDRESS(3+$AM608,20,,,"var")),NULL)</f>
        <v>44.5</v>
      </c>
      <c r="BG608" s="64" cm="1">
        <f t="array" aca="1" ref="BG608" ca="1">IF(INDIRECT(ADDRESS(3+$AM608,21,,,"var"))&lt;&gt;"D90",INDIRECT(ADDRESS(3+$AM608,21,,,"var")),NULL)</f>
        <v>72.2</v>
      </c>
      <c r="BH608" s="64" cm="1">
        <f t="array" aca="1" ref="BH608" ca="1">IF(INDIRECT(ADDRESS(3+$AM608,22,,,"var"))&lt;&gt;"Carney Funnel (s/50g)",INDIRECT(ADDRESS(3+$AM608,22,,,"var")),NULL)</f>
        <v>16</v>
      </c>
      <c r="BI608" s="64" cm="1">
        <f t="array" aca="1" ref="BI608" ca="1">IF(INDIRECT(ADDRESS(3+$AM608,23,,,"var"))&lt;&gt;"Schuttdichte",INDIRECT(ADDRESS(3+$AM608,23,,,"var")),NULL)</f>
        <v>1.24</v>
      </c>
      <c r="BJ608" s="64" cm="1">
        <f t="array" aca="1" ref="BJ608" ca="1">IF(INDIRECT(ADDRESS(3+$AM608,24,,,"var"))&lt;&gt;"Klopfdichte",INDIRECT(ADDRESS(3+$AM608,24,,,"var")),NULL)</f>
        <v>1.61</v>
      </c>
      <c r="BK608" s="81" t="s">
        <v>108</v>
      </c>
      <c r="BM608" s="81"/>
      <c r="BO608"/>
    </row>
    <row r="609" spans="1:67">
      <c r="A609" s="81">
        <v>5</v>
      </c>
      <c r="B609" s="81">
        <v>22</v>
      </c>
      <c r="C609" s="28" t="str">
        <f>var!Z$2</f>
        <v>EOS M 290</v>
      </c>
      <c r="D609" s="66" t="str">
        <f>var!AG$2</f>
        <v>EOS parameter dev.</v>
      </c>
      <c r="E609" s="81">
        <v>370</v>
      </c>
      <c r="F609" s="81">
        <v>1300</v>
      </c>
      <c r="G609" s="81">
        <v>50</v>
      </c>
      <c r="H609" s="81">
        <v>0.14000000000000001</v>
      </c>
      <c r="I609" s="62">
        <v>100</v>
      </c>
      <c r="J609" s="28" t="str">
        <f>var!AD$5</f>
        <v>Conical</v>
      </c>
      <c r="K609" s="81"/>
      <c r="L609" s="81"/>
      <c r="M609" s="28" t="str">
        <f>var!AF$2</f>
        <v>Stripes</v>
      </c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  <c r="AA609" s="81"/>
      <c r="AB609" s="81"/>
      <c r="AC609" s="81"/>
      <c r="AD609" s="81"/>
      <c r="AE609" s="81"/>
      <c r="AF609" s="81"/>
      <c r="AG609" s="81"/>
      <c r="AH609" s="23">
        <f t="shared" si="20"/>
        <v>32.760000000000005</v>
      </c>
      <c r="AI609" s="23">
        <f t="shared" si="21"/>
        <v>40.65934065934065</v>
      </c>
      <c r="AJ609" s="81"/>
      <c r="AK609" s="81"/>
      <c r="AL609" s="28" t="str" cm="1">
        <f t="array" aca="1" ref="AL609" ca="1">IF(INDIRECT(ADDRESS(3+AM609,2,,,"var"))&lt;&gt;"Name of powder",INDIRECT(ADDRESS(3+AM609,2,,,"var")),NULL)</f>
        <v>AlMgty90</v>
      </c>
      <c r="AM609" s="81">
        <v>12</v>
      </c>
      <c r="AN609" s="81">
        <v>0</v>
      </c>
      <c r="AO609" s="61" cm="1">
        <f t="array" aca="1" ref="AO609" ca="1">IF(INDIRECT(ADDRESS(3+$AM609,3,,,"var"))&lt;&gt;"&lt;=&gt;",INDIRECT(ADDRESS(3+$AM609,3,,,"var")),NULL)</f>
        <v>0</v>
      </c>
      <c r="AP609" s="61" cm="1">
        <f t="array" aca="1" ref="AP609" ca="1">IF(INDIRECT(ADDRESS(3+$AM609,4,,,"var"))&lt;&gt;"Si",INDIRECT(ADDRESS(3+$AM609,4,,,"var")),NULL)</f>
        <v>7.0000000000000007E-2</v>
      </c>
      <c r="AQ609" s="61" cm="1">
        <f t="array" aca="1" ref="AQ609" ca="1">IF(INDIRECT(ADDRESS(3+$AM609,5,,,"var"))&lt;&gt;"&lt;=&gt;",INDIRECT(ADDRESS(3+$AM609,5,,,"var")),NULL)</f>
        <v>0</v>
      </c>
      <c r="AR609" s="61" cm="1">
        <f t="array" aca="1" ref="AR609" ca="1">IF(INDIRECT(ADDRESS(3+$AM609,6,,,"var"))&lt;&gt;"Fe",INDIRECT(ADDRESS(3+$AM609,6,,,"var")),NULL)</f>
        <v>7.0000000000000007E-2</v>
      </c>
      <c r="AS609" s="61" t="str" cm="1">
        <f t="array" aca="1" ref="AS609" ca="1">IF(INDIRECT(ADDRESS(3+$AM609,7,,,"var"))&lt;&gt;"&lt;=&gt;",INDIRECT(ADDRESS(3+$AM609,7,,,"var")),NULL)</f>
        <v>&lt;</v>
      </c>
      <c r="AT609" s="61" cm="1">
        <f t="array" aca="1" ref="AT609" ca="1">IF(INDIRECT(ADDRESS(3+$AM609,8,,,"var"))&lt;&gt;"Cu",INDIRECT(ADDRESS(3+$AM609,8,,,"var")),NULL)</f>
        <v>0.01</v>
      </c>
      <c r="AU609" s="61" t="str" cm="1">
        <f t="array" aca="1" ref="AU609" ca="1">IF(INDIRECT(ADDRESS(3+$AM609,9,,,"var"))&lt;&gt;"&lt;=&gt;",INDIRECT(ADDRESS(3+$AM609,9,,,"var")),NULL)</f>
        <v>&lt;</v>
      </c>
      <c r="AV609" s="61" cm="1">
        <f t="array" aca="1" ref="AV609" ca="1">IF(INDIRECT(ADDRESS(3+$AM609,10,,,"var"))&lt;&gt;"Mn",INDIRECT(ADDRESS(3+$AM609,10,,,"var")),NULL)</f>
        <v>0.01</v>
      </c>
      <c r="AW609" s="61" cm="1">
        <f t="array" aca="1" ref="AW609" ca="1">IF(INDIRECT(ADDRESS(3+$AM609,11,,,"var"))&lt;&gt;"&lt;=&gt;",INDIRECT(ADDRESS(3+$AM609,11,,,"var")),NULL)</f>
        <v>0</v>
      </c>
      <c r="AX609" s="61" cm="1">
        <f t="array" aca="1" ref="AX609" ca="1">IF(INDIRECT(ADDRESS(3+$AM609,12,,,"var"))&lt;&gt;"Mg",INDIRECT(ADDRESS(3+$AM609,12,,,"var")),NULL)</f>
        <v>11.9</v>
      </c>
      <c r="AY609" s="61" cm="1">
        <f t="array" aca="1" ref="AY609" ca="1">IF(INDIRECT(ADDRESS(3+$AM609,13,,,"var"))&lt;&gt;"&lt;=&gt;",INDIRECT(ADDRESS(3+$AM609,13,,,"var")),NULL)</f>
        <v>0</v>
      </c>
      <c r="AZ609" s="61" cm="1">
        <f t="array" aca="1" ref="AZ609" ca="1">IF(INDIRECT(ADDRESS(3+$AM609,14,,,"var"))&lt;&gt;"Be",INDIRECT(ADDRESS(3+$AM609,14,,,"var")),NULL)</f>
        <v>1.4E-2</v>
      </c>
      <c r="BA609" s="61" t="str" cm="1">
        <f t="array" aca="1" ref="BA609" ca="1">IF(INDIRECT(ADDRESS(3+$AM609,15,,,"var"))&lt;&gt;"&lt;=&gt;",INDIRECT(ADDRESS(3+$AM609,15,,,"var")),NULL)</f>
        <v>&lt;</v>
      </c>
      <c r="BB609" s="61" cm="1">
        <f t="array" aca="1" ref="BB609" ca="1">IF(INDIRECT(ADDRESS(3+$AM609,16,,,"var"))&lt;&gt;"Zn",INDIRECT(ADDRESS(3+$AM609,16,,,"var")),NULL)</f>
        <v>0.01</v>
      </c>
      <c r="BC609" s="61" cm="1">
        <f t="array" aca="1" ref="BC609" ca="1">IF(INDIRECT(ADDRESS(3+$AM609,17,,,"var"))&lt;&gt;"&lt;=&gt;",INDIRECT(ADDRESS(3+$AM609,17,,,"var")),NULL)</f>
        <v>0</v>
      </c>
      <c r="BD609" s="61" cm="1">
        <f t="array" aca="1" ref="BD609" ca="1">IF(INDIRECT(ADDRESS(3+$AM609,18,,,"var"))&lt;&gt;"Ti",INDIRECT(ADDRESS(3+$AM609,18,,,"var")),NULL)</f>
        <v>0.08</v>
      </c>
      <c r="BE609" s="64" cm="1">
        <f t="array" aca="1" ref="BE609" ca="1">IF(INDIRECT(ADDRESS(3+$AM609,19,,,"var"))&lt;&gt;"D10",INDIRECT(ADDRESS(3+$AM609,19,,,"var")),NULL)</f>
        <v>27.4</v>
      </c>
      <c r="BF609" s="64" cm="1">
        <f t="array" aca="1" ref="BF609" ca="1">IF(INDIRECT(ADDRESS(3+$AM609,20,,,"var"))&lt;&gt;"D50",INDIRECT(ADDRESS(3+$AM609,20,,,"var")),NULL)</f>
        <v>44.5</v>
      </c>
      <c r="BG609" s="64" cm="1">
        <f t="array" aca="1" ref="BG609" ca="1">IF(INDIRECT(ADDRESS(3+$AM609,21,,,"var"))&lt;&gt;"D90",INDIRECT(ADDRESS(3+$AM609,21,,,"var")),NULL)</f>
        <v>72.2</v>
      </c>
      <c r="BH609" s="64" cm="1">
        <f t="array" aca="1" ref="BH609" ca="1">IF(INDIRECT(ADDRESS(3+$AM609,22,,,"var"))&lt;&gt;"Carney Funnel (s/50g)",INDIRECT(ADDRESS(3+$AM609,22,,,"var")),NULL)</f>
        <v>16</v>
      </c>
      <c r="BI609" s="64" cm="1">
        <f t="array" aca="1" ref="BI609" ca="1">IF(INDIRECT(ADDRESS(3+$AM609,23,,,"var"))&lt;&gt;"Schuttdichte",INDIRECT(ADDRESS(3+$AM609,23,,,"var")),NULL)</f>
        <v>1.24</v>
      </c>
      <c r="BJ609" s="64" cm="1">
        <f t="array" aca="1" ref="BJ609" ca="1">IF(INDIRECT(ADDRESS(3+$AM609,24,,,"var"))&lt;&gt;"Klopfdichte",INDIRECT(ADDRESS(3+$AM609,24,,,"var")),NULL)</f>
        <v>1.61</v>
      </c>
      <c r="BK609" s="81" t="s">
        <v>108</v>
      </c>
      <c r="BM609" s="81"/>
      <c r="BO609"/>
    </row>
    <row r="610" spans="1:67">
      <c r="A610" s="81">
        <v>5</v>
      </c>
      <c r="B610" s="81">
        <v>23</v>
      </c>
      <c r="C610" s="28" t="str">
        <f>var!Z$2</f>
        <v>EOS M 290</v>
      </c>
      <c r="D610" s="66" t="str">
        <f>var!AG$2</f>
        <v>EOS parameter dev.</v>
      </c>
      <c r="E610" s="81">
        <v>370</v>
      </c>
      <c r="F610" s="81">
        <v>1300</v>
      </c>
      <c r="G610" s="81">
        <v>50</v>
      </c>
      <c r="H610" s="81">
        <v>0.14000000000000001</v>
      </c>
      <c r="I610" s="62">
        <v>100</v>
      </c>
      <c r="J610" s="28" t="str">
        <f>var!AD$4</f>
        <v xml:space="preserve">Thin wall </v>
      </c>
      <c r="K610" s="81"/>
      <c r="L610" s="81"/>
      <c r="M610" s="28" t="str">
        <f>var!AF$2</f>
        <v>Stripes</v>
      </c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81"/>
      <c r="AB610" s="81"/>
      <c r="AC610" s="81"/>
      <c r="AD610" s="81"/>
      <c r="AE610" s="81"/>
      <c r="AF610" s="81"/>
      <c r="AG610" s="81"/>
      <c r="AH610" s="23">
        <f t="shared" si="20"/>
        <v>32.760000000000005</v>
      </c>
      <c r="AI610" s="23">
        <f t="shared" si="21"/>
        <v>40.65934065934065</v>
      </c>
      <c r="AJ610" s="81"/>
      <c r="AK610" s="81"/>
      <c r="AL610" s="28" t="str" cm="1">
        <f t="array" aca="1" ref="AL610" ca="1">IF(INDIRECT(ADDRESS(3+AM610,2,,,"var"))&lt;&gt;"Name of powder",INDIRECT(ADDRESS(3+AM610,2,,,"var")),NULL)</f>
        <v>AlMgty90</v>
      </c>
      <c r="AM610" s="81">
        <v>12</v>
      </c>
      <c r="AN610" s="81">
        <v>0</v>
      </c>
      <c r="AO610" s="61" cm="1">
        <f t="array" aca="1" ref="AO610" ca="1">IF(INDIRECT(ADDRESS(3+$AM610,3,,,"var"))&lt;&gt;"&lt;=&gt;",INDIRECT(ADDRESS(3+$AM610,3,,,"var")),NULL)</f>
        <v>0</v>
      </c>
      <c r="AP610" s="61" cm="1">
        <f t="array" aca="1" ref="AP610" ca="1">IF(INDIRECT(ADDRESS(3+$AM610,4,,,"var"))&lt;&gt;"Si",INDIRECT(ADDRESS(3+$AM610,4,,,"var")),NULL)</f>
        <v>7.0000000000000007E-2</v>
      </c>
      <c r="AQ610" s="61" cm="1">
        <f t="array" aca="1" ref="AQ610" ca="1">IF(INDIRECT(ADDRESS(3+$AM610,5,,,"var"))&lt;&gt;"&lt;=&gt;",INDIRECT(ADDRESS(3+$AM610,5,,,"var")),NULL)</f>
        <v>0</v>
      </c>
      <c r="AR610" s="61" cm="1">
        <f t="array" aca="1" ref="AR610" ca="1">IF(INDIRECT(ADDRESS(3+$AM610,6,,,"var"))&lt;&gt;"Fe",INDIRECT(ADDRESS(3+$AM610,6,,,"var")),NULL)</f>
        <v>7.0000000000000007E-2</v>
      </c>
      <c r="AS610" s="61" t="str" cm="1">
        <f t="array" aca="1" ref="AS610" ca="1">IF(INDIRECT(ADDRESS(3+$AM610,7,,,"var"))&lt;&gt;"&lt;=&gt;",INDIRECT(ADDRESS(3+$AM610,7,,,"var")),NULL)</f>
        <v>&lt;</v>
      </c>
      <c r="AT610" s="61" cm="1">
        <f t="array" aca="1" ref="AT610" ca="1">IF(INDIRECT(ADDRESS(3+$AM610,8,,,"var"))&lt;&gt;"Cu",INDIRECT(ADDRESS(3+$AM610,8,,,"var")),NULL)</f>
        <v>0.01</v>
      </c>
      <c r="AU610" s="61" t="str" cm="1">
        <f t="array" aca="1" ref="AU610" ca="1">IF(INDIRECT(ADDRESS(3+$AM610,9,,,"var"))&lt;&gt;"&lt;=&gt;",INDIRECT(ADDRESS(3+$AM610,9,,,"var")),NULL)</f>
        <v>&lt;</v>
      </c>
      <c r="AV610" s="61" cm="1">
        <f t="array" aca="1" ref="AV610" ca="1">IF(INDIRECT(ADDRESS(3+$AM610,10,,,"var"))&lt;&gt;"Mn",INDIRECT(ADDRESS(3+$AM610,10,,,"var")),NULL)</f>
        <v>0.01</v>
      </c>
      <c r="AW610" s="61" cm="1">
        <f t="array" aca="1" ref="AW610" ca="1">IF(INDIRECT(ADDRESS(3+$AM610,11,,,"var"))&lt;&gt;"&lt;=&gt;",INDIRECT(ADDRESS(3+$AM610,11,,,"var")),NULL)</f>
        <v>0</v>
      </c>
      <c r="AX610" s="61" cm="1">
        <f t="array" aca="1" ref="AX610" ca="1">IF(INDIRECT(ADDRESS(3+$AM610,12,,,"var"))&lt;&gt;"Mg",INDIRECT(ADDRESS(3+$AM610,12,,,"var")),NULL)</f>
        <v>11.9</v>
      </c>
      <c r="AY610" s="61" cm="1">
        <f t="array" aca="1" ref="AY610" ca="1">IF(INDIRECT(ADDRESS(3+$AM610,13,,,"var"))&lt;&gt;"&lt;=&gt;",INDIRECT(ADDRESS(3+$AM610,13,,,"var")),NULL)</f>
        <v>0</v>
      </c>
      <c r="AZ610" s="61" cm="1">
        <f t="array" aca="1" ref="AZ610" ca="1">IF(INDIRECT(ADDRESS(3+$AM610,14,,,"var"))&lt;&gt;"Be",INDIRECT(ADDRESS(3+$AM610,14,,,"var")),NULL)</f>
        <v>1.4E-2</v>
      </c>
      <c r="BA610" s="61" t="str" cm="1">
        <f t="array" aca="1" ref="BA610" ca="1">IF(INDIRECT(ADDRESS(3+$AM610,15,,,"var"))&lt;&gt;"&lt;=&gt;",INDIRECT(ADDRESS(3+$AM610,15,,,"var")),NULL)</f>
        <v>&lt;</v>
      </c>
      <c r="BB610" s="61" cm="1">
        <f t="array" aca="1" ref="BB610" ca="1">IF(INDIRECT(ADDRESS(3+$AM610,16,,,"var"))&lt;&gt;"Zn",INDIRECT(ADDRESS(3+$AM610,16,,,"var")),NULL)</f>
        <v>0.01</v>
      </c>
      <c r="BC610" s="61" cm="1">
        <f t="array" aca="1" ref="BC610" ca="1">IF(INDIRECT(ADDRESS(3+$AM610,17,,,"var"))&lt;&gt;"&lt;=&gt;",INDIRECT(ADDRESS(3+$AM610,17,,,"var")),NULL)</f>
        <v>0</v>
      </c>
      <c r="BD610" s="61" cm="1">
        <f t="array" aca="1" ref="BD610" ca="1">IF(INDIRECT(ADDRESS(3+$AM610,18,,,"var"))&lt;&gt;"Ti",INDIRECT(ADDRESS(3+$AM610,18,,,"var")),NULL)</f>
        <v>0.08</v>
      </c>
      <c r="BE610" s="64" cm="1">
        <f t="array" aca="1" ref="BE610" ca="1">IF(INDIRECT(ADDRESS(3+$AM610,19,,,"var"))&lt;&gt;"D10",INDIRECT(ADDRESS(3+$AM610,19,,,"var")),NULL)</f>
        <v>27.4</v>
      </c>
      <c r="BF610" s="64" cm="1">
        <f t="array" aca="1" ref="BF610" ca="1">IF(INDIRECT(ADDRESS(3+$AM610,20,,,"var"))&lt;&gt;"D50",INDIRECT(ADDRESS(3+$AM610,20,,,"var")),NULL)</f>
        <v>44.5</v>
      </c>
      <c r="BG610" s="64" cm="1">
        <f t="array" aca="1" ref="BG610" ca="1">IF(INDIRECT(ADDRESS(3+$AM610,21,,,"var"))&lt;&gt;"D90",INDIRECT(ADDRESS(3+$AM610,21,,,"var")),NULL)</f>
        <v>72.2</v>
      </c>
      <c r="BH610" s="64" cm="1">
        <f t="array" aca="1" ref="BH610" ca="1">IF(INDIRECT(ADDRESS(3+$AM610,22,,,"var"))&lt;&gt;"Carney Funnel (s/50g)",INDIRECT(ADDRESS(3+$AM610,22,,,"var")),NULL)</f>
        <v>16</v>
      </c>
      <c r="BI610" s="64" cm="1">
        <f t="array" aca="1" ref="BI610" ca="1">IF(INDIRECT(ADDRESS(3+$AM610,23,,,"var"))&lt;&gt;"Schuttdichte",INDIRECT(ADDRESS(3+$AM610,23,,,"var")),NULL)</f>
        <v>1.24</v>
      </c>
      <c r="BJ610" s="64" cm="1">
        <f t="array" aca="1" ref="BJ610" ca="1">IF(INDIRECT(ADDRESS(3+$AM610,24,,,"var"))&lt;&gt;"Klopfdichte",INDIRECT(ADDRESS(3+$AM610,24,,,"var")),NULL)</f>
        <v>1.61</v>
      </c>
      <c r="BK610" s="81" t="s">
        <v>108</v>
      </c>
      <c r="BM610" s="81"/>
      <c r="BO610"/>
    </row>
    <row r="611" spans="1:67">
      <c r="A611" s="81">
        <v>5</v>
      </c>
      <c r="B611" s="81">
        <v>24</v>
      </c>
      <c r="C611" s="81" t="str">
        <f>var!Z$2</f>
        <v>EOS M 290</v>
      </c>
      <c r="D611" s="81" t="str">
        <f>var!AG$2</f>
        <v>EOS parameter dev.</v>
      </c>
      <c r="E611" s="81">
        <v>370</v>
      </c>
      <c r="F611" s="81">
        <v>1300</v>
      </c>
      <c r="G611" s="81">
        <v>50</v>
      </c>
      <c r="H611" s="81">
        <v>0.14000000000000001</v>
      </c>
      <c r="I611" s="62">
        <v>100</v>
      </c>
      <c r="J611" s="81" t="str">
        <f>var!AD$4</f>
        <v xml:space="preserve">Thin wall </v>
      </c>
      <c r="K611" s="81"/>
      <c r="L611" s="81"/>
      <c r="M611" s="81" t="str">
        <f>var!AF$2</f>
        <v>Stripes</v>
      </c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  <c r="AA611" s="81"/>
      <c r="AB611" s="81"/>
      <c r="AC611" s="81"/>
      <c r="AD611" s="81"/>
      <c r="AE611" s="81"/>
      <c r="AF611" s="81"/>
      <c r="AG611" s="81"/>
      <c r="AH611" s="81">
        <f t="shared" si="20"/>
        <v>32.760000000000005</v>
      </c>
      <c r="AI611" s="81">
        <f t="shared" si="21"/>
        <v>40.65934065934065</v>
      </c>
      <c r="AJ611" s="81"/>
      <c r="AK611" s="81"/>
      <c r="AL611" s="28" t="str" cm="1">
        <f t="array" aca="1" ref="AL611" ca="1">IF(INDIRECT(ADDRESS(3+AM611,2,,,"var"))&lt;&gt;"Name of powder",INDIRECT(ADDRESS(3+AM611,2,,,"var")),NULL)</f>
        <v>AlMgty90</v>
      </c>
      <c r="AM611" s="81">
        <v>12</v>
      </c>
      <c r="AN611" s="81">
        <v>0</v>
      </c>
      <c r="AO611" s="61" cm="1">
        <f t="array" aca="1" ref="AO611" ca="1">IF(INDIRECT(ADDRESS(3+$AM611,3,,,"var"))&lt;&gt;"&lt;=&gt;",INDIRECT(ADDRESS(3+$AM611,3,,,"var")),NULL)</f>
        <v>0</v>
      </c>
      <c r="AP611" s="61" cm="1">
        <f t="array" aca="1" ref="AP611" ca="1">IF(INDIRECT(ADDRESS(3+$AM611,4,,,"var"))&lt;&gt;"Si",INDIRECT(ADDRESS(3+$AM611,4,,,"var")),NULL)</f>
        <v>7.0000000000000007E-2</v>
      </c>
      <c r="AQ611" s="61" cm="1">
        <f t="array" aca="1" ref="AQ611" ca="1">IF(INDIRECT(ADDRESS(3+$AM611,5,,,"var"))&lt;&gt;"&lt;=&gt;",INDIRECT(ADDRESS(3+$AM611,5,,,"var")),NULL)</f>
        <v>0</v>
      </c>
      <c r="AR611" s="61" cm="1">
        <f t="array" aca="1" ref="AR611" ca="1">IF(INDIRECT(ADDRESS(3+$AM611,6,,,"var"))&lt;&gt;"Fe",INDIRECT(ADDRESS(3+$AM611,6,,,"var")),NULL)</f>
        <v>7.0000000000000007E-2</v>
      </c>
      <c r="AS611" s="61" t="str" cm="1">
        <f t="array" aca="1" ref="AS611" ca="1">IF(INDIRECT(ADDRESS(3+$AM611,7,,,"var"))&lt;&gt;"&lt;=&gt;",INDIRECT(ADDRESS(3+$AM611,7,,,"var")),NULL)</f>
        <v>&lt;</v>
      </c>
      <c r="AT611" s="61" cm="1">
        <f t="array" aca="1" ref="AT611" ca="1">IF(INDIRECT(ADDRESS(3+$AM611,8,,,"var"))&lt;&gt;"Cu",INDIRECT(ADDRESS(3+$AM611,8,,,"var")),NULL)</f>
        <v>0.01</v>
      </c>
      <c r="AU611" s="61" t="str" cm="1">
        <f t="array" aca="1" ref="AU611" ca="1">IF(INDIRECT(ADDRESS(3+$AM611,9,,,"var"))&lt;&gt;"&lt;=&gt;",INDIRECT(ADDRESS(3+$AM611,9,,,"var")),NULL)</f>
        <v>&lt;</v>
      </c>
      <c r="AV611" s="61" cm="1">
        <f t="array" aca="1" ref="AV611" ca="1">IF(INDIRECT(ADDRESS(3+$AM611,10,,,"var"))&lt;&gt;"Mn",INDIRECT(ADDRESS(3+$AM611,10,,,"var")),NULL)</f>
        <v>0.01</v>
      </c>
      <c r="AW611" s="61" cm="1">
        <f t="array" aca="1" ref="AW611" ca="1">IF(INDIRECT(ADDRESS(3+$AM611,11,,,"var"))&lt;&gt;"&lt;=&gt;",INDIRECT(ADDRESS(3+$AM611,11,,,"var")),NULL)</f>
        <v>0</v>
      </c>
      <c r="AX611" s="61" cm="1">
        <f t="array" aca="1" ref="AX611" ca="1">IF(INDIRECT(ADDRESS(3+$AM611,12,,,"var"))&lt;&gt;"Mg",INDIRECT(ADDRESS(3+$AM611,12,,,"var")),NULL)</f>
        <v>11.9</v>
      </c>
      <c r="AY611" s="61" cm="1">
        <f t="array" aca="1" ref="AY611" ca="1">IF(INDIRECT(ADDRESS(3+$AM611,13,,,"var"))&lt;&gt;"&lt;=&gt;",INDIRECT(ADDRESS(3+$AM611,13,,,"var")),NULL)</f>
        <v>0</v>
      </c>
      <c r="AZ611" s="61" cm="1">
        <f t="array" aca="1" ref="AZ611" ca="1">IF(INDIRECT(ADDRESS(3+$AM611,14,,,"var"))&lt;&gt;"Be",INDIRECT(ADDRESS(3+$AM611,14,,,"var")),NULL)</f>
        <v>1.4E-2</v>
      </c>
      <c r="BA611" s="61" t="str" cm="1">
        <f t="array" aca="1" ref="BA611" ca="1">IF(INDIRECT(ADDRESS(3+$AM611,15,,,"var"))&lt;&gt;"&lt;=&gt;",INDIRECT(ADDRESS(3+$AM611,15,,,"var")),NULL)</f>
        <v>&lt;</v>
      </c>
      <c r="BB611" s="61" cm="1">
        <f t="array" aca="1" ref="BB611" ca="1">IF(INDIRECT(ADDRESS(3+$AM611,16,,,"var"))&lt;&gt;"Zn",INDIRECT(ADDRESS(3+$AM611,16,,,"var")),NULL)</f>
        <v>0.01</v>
      </c>
      <c r="BC611" s="61" cm="1">
        <f t="array" aca="1" ref="BC611" ca="1">IF(INDIRECT(ADDRESS(3+$AM611,17,,,"var"))&lt;&gt;"&lt;=&gt;",INDIRECT(ADDRESS(3+$AM611,17,,,"var")),NULL)</f>
        <v>0</v>
      </c>
      <c r="BD611" s="61" cm="1">
        <f t="array" aca="1" ref="BD611" ca="1">IF(INDIRECT(ADDRESS(3+$AM611,18,,,"var"))&lt;&gt;"Ti",INDIRECT(ADDRESS(3+$AM611,18,,,"var")),NULL)</f>
        <v>0.08</v>
      </c>
      <c r="BE611" s="64" cm="1">
        <f t="array" aca="1" ref="BE611" ca="1">IF(INDIRECT(ADDRESS(3+$AM611,19,,,"var"))&lt;&gt;"D10",INDIRECT(ADDRESS(3+$AM611,19,,,"var")),NULL)</f>
        <v>27.4</v>
      </c>
      <c r="BF611" s="64" cm="1">
        <f t="array" aca="1" ref="BF611" ca="1">IF(INDIRECT(ADDRESS(3+$AM611,20,,,"var"))&lt;&gt;"D50",INDIRECT(ADDRESS(3+$AM611,20,,,"var")),NULL)</f>
        <v>44.5</v>
      </c>
      <c r="BG611" s="64" cm="1">
        <f t="array" aca="1" ref="BG611" ca="1">IF(INDIRECT(ADDRESS(3+$AM611,21,,,"var"))&lt;&gt;"D90",INDIRECT(ADDRESS(3+$AM611,21,,,"var")),NULL)</f>
        <v>72.2</v>
      </c>
      <c r="BH611" s="64" cm="1">
        <f t="array" aca="1" ref="BH611" ca="1">IF(INDIRECT(ADDRESS(3+$AM611,22,,,"var"))&lt;&gt;"Carney Funnel (s/50g)",INDIRECT(ADDRESS(3+$AM611,22,,,"var")),NULL)</f>
        <v>16</v>
      </c>
      <c r="BI611" s="64" cm="1">
        <f t="array" aca="1" ref="BI611" ca="1">IF(INDIRECT(ADDRESS(3+$AM611,23,,,"var"))&lt;&gt;"Schuttdichte",INDIRECT(ADDRESS(3+$AM611,23,,,"var")),NULL)</f>
        <v>1.24</v>
      </c>
      <c r="BJ611" s="64" cm="1">
        <f t="array" aca="1" ref="BJ611" ca="1">IF(INDIRECT(ADDRESS(3+$AM611,24,,,"var"))&lt;&gt;"Klopfdichte",INDIRECT(ADDRESS(3+$AM611,24,,,"var")),NULL)</f>
        <v>1.61</v>
      </c>
      <c r="BK611" s="81" t="s">
        <v>108</v>
      </c>
      <c r="BM611" s="81"/>
      <c r="BO611"/>
    </row>
    <row r="612" spans="1:67">
      <c r="A612" s="81">
        <v>5</v>
      </c>
      <c r="B612" s="81">
        <v>25</v>
      </c>
      <c r="C612" s="28" t="str">
        <f>var!Z$2</f>
        <v>EOS M 290</v>
      </c>
      <c r="D612" s="66" t="str">
        <f>var!AG$2</f>
        <v>EOS parameter dev.</v>
      </c>
      <c r="E612" s="81">
        <v>370</v>
      </c>
      <c r="F612" s="81">
        <v>1300</v>
      </c>
      <c r="G612" s="81">
        <v>50</v>
      </c>
      <c r="H612" s="81">
        <v>0.14000000000000001</v>
      </c>
      <c r="I612" s="62">
        <v>100</v>
      </c>
      <c r="J612" s="28" t="str">
        <f>var!AD$4</f>
        <v xml:space="preserve">Thin wall </v>
      </c>
      <c r="K612" s="81"/>
      <c r="L612" s="81"/>
      <c r="M612" s="28" t="str">
        <f>var!AF$2</f>
        <v>Stripes</v>
      </c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  <c r="AA612" s="81"/>
      <c r="AB612" s="81"/>
      <c r="AC612" s="81"/>
      <c r="AD612" s="81"/>
      <c r="AE612" s="81"/>
      <c r="AF612" s="81"/>
      <c r="AG612" s="81"/>
      <c r="AH612" s="23">
        <f t="shared" si="20"/>
        <v>32.760000000000005</v>
      </c>
      <c r="AI612" s="23">
        <f t="shared" si="21"/>
        <v>40.65934065934065</v>
      </c>
      <c r="AJ612" s="81"/>
      <c r="AK612" s="81"/>
      <c r="AL612" s="81" t="str" cm="1">
        <f t="array" aca="1" ref="AL612" ca="1">IF(INDIRECT(ADDRESS(3+AM612,2,,,"var"))&lt;&gt;"Name of powder",INDIRECT(ADDRESS(3+AM612,2,,,"var")),NULL)</f>
        <v>AlMgty90</v>
      </c>
      <c r="AM612" s="81">
        <v>12</v>
      </c>
      <c r="AN612" s="81">
        <v>0</v>
      </c>
      <c r="AO612" s="61" cm="1">
        <f t="array" aca="1" ref="AO612" ca="1">IF(INDIRECT(ADDRESS(3+$AM612,3,,,"var"))&lt;&gt;"&lt;=&gt;",INDIRECT(ADDRESS(3+$AM612,3,,,"var")),NULL)</f>
        <v>0</v>
      </c>
      <c r="AP612" s="61" cm="1">
        <f t="array" aca="1" ref="AP612" ca="1">IF(INDIRECT(ADDRESS(3+$AM612,4,,,"var"))&lt;&gt;"Si",INDIRECT(ADDRESS(3+$AM612,4,,,"var")),NULL)</f>
        <v>7.0000000000000007E-2</v>
      </c>
      <c r="AQ612" s="61" cm="1">
        <f t="array" aca="1" ref="AQ612" ca="1">IF(INDIRECT(ADDRESS(3+$AM612,5,,,"var"))&lt;&gt;"&lt;=&gt;",INDIRECT(ADDRESS(3+$AM612,5,,,"var")),NULL)</f>
        <v>0</v>
      </c>
      <c r="AR612" s="61" cm="1">
        <f t="array" aca="1" ref="AR612" ca="1">IF(INDIRECT(ADDRESS(3+$AM612,6,,,"var"))&lt;&gt;"Fe",INDIRECT(ADDRESS(3+$AM612,6,,,"var")),NULL)</f>
        <v>7.0000000000000007E-2</v>
      </c>
      <c r="AS612" s="61" t="str" cm="1">
        <f t="array" aca="1" ref="AS612" ca="1">IF(INDIRECT(ADDRESS(3+$AM612,7,,,"var"))&lt;&gt;"&lt;=&gt;",INDIRECT(ADDRESS(3+$AM612,7,,,"var")),NULL)</f>
        <v>&lt;</v>
      </c>
      <c r="AT612" s="61" cm="1">
        <f t="array" aca="1" ref="AT612" ca="1">IF(INDIRECT(ADDRESS(3+$AM612,8,,,"var"))&lt;&gt;"Cu",INDIRECT(ADDRESS(3+$AM612,8,,,"var")),NULL)</f>
        <v>0.01</v>
      </c>
      <c r="AU612" s="61" t="str" cm="1">
        <f t="array" aca="1" ref="AU612" ca="1">IF(INDIRECT(ADDRESS(3+$AM612,9,,,"var"))&lt;&gt;"&lt;=&gt;",INDIRECT(ADDRESS(3+$AM612,9,,,"var")),NULL)</f>
        <v>&lt;</v>
      </c>
      <c r="AV612" s="61" cm="1">
        <f t="array" aca="1" ref="AV612" ca="1">IF(INDIRECT(ADDRESS(3+$AM612,10,,,"var"))&lt;&gt;"Mn",INDIRECT(ADDRESS(3+$AM612,10,,,"var")),NULL)</f>
        <v>0.01</v>
      </c>
      <c r="AW612" s="61" cm="1">
        <f t="array" aca="1" ref="AW612" ca="1">IF(INDIRECT(ADDRESS(3+$AM612,11,,,"var"))&lt;&gt;"&lt;=&gt;",INDIRECT(ADDRESS(3+$AM612,11,,,"var")),NULL)</f>
        <v>0</v>
      </c>
      <c r="AX612" s="61" cm="1">
        <f t="array" aca="1" ref="AX612" ca="1">IF(INDIRECT(ADDRESS(3+$AM612,12,,,"var"))&lt;&gt;"Mg",INDIRECT(ADDRESS(3+$AM612,12,,,"var")),NULL)</f>
        <v>11.9</v>
      </c>
      <c r="AY612" s="61" cm="1">
        <f t="array" aca="1" ref="AY612" ca="1">IF(INDIRECT(ADDRESS(3+$AM612,13,,,"var"))&lt;&gt;"&lt;=&gt;",INDIRECT(ADDRESS(3+$AM612,13,,,"var")),NULL)</f>
        <v>0</v>
      </c>
      <c r="AZ612" s="61" cm="1">
        <f t="array" aca="1" ref="AZ612" ca="1">IF(INDIRECT(ADDRESS(3+$AM612,14,,,"var"))&lt;&gt;"Be",INDIRECT(ADDRESS(3+$AM612,14,,,"var")),NULL)</f>
        <v>1.4E-2</v>
      </c>
      <c r="BA612" s="61" t="str" cm="1">
        <f t="array" aca="1" ref="BA612" ca="1">IF(INDIRECT(ADDRESS(3+$AM612,15,,,"var"))&lt;&gt;"&lt;=&gt;",INDIRECT(ADDRESS(3+$AM612,15,,,"var")),NULL)</f>
        <v>&lt;</v>
      </c>
      <c r="BB612" s="61" cm="1">
        <f t="array" aca="1" ref="BB612" ca="1">IF(INDIRECT(ADDRESS(3+$AM612,16,,,"var"))&lt;&gt;"Zn",INDIRECT(ADDRESS(3+$AM612,16,,,"var")),NULL)</f>
        <v>0.01</v>
      </c>
      <c r="BC612" s="61" cm="1">
        <f t="array" aca="1" ref="BC612" ca="1">IF(INDIRECT(ADDRESS(3+$AM612,17,,,"var"))&lt;&gt;"&lt;=&gt;",INDIRECT(ADDRESS(3+$AM612,17,,,"var")),NULL)</f>
        <v>0</v>
      </c>
      <c r="BD612" s="61" cm="1">
        <f t="array" aca="1" ref="BD612" ca="1">IF(INDIRECT(ADDRESS(3+$AM612,18,,,"var"))&lt;&gt;"Ti",INDIRECT(ADDRESS(3+$AM612,18,,,"var")),NULL)</f>
        <v>0.08</v>
      </c>
      <c r="BE612" s="64" cm="1">
        <f t="array" aca="1" ref="BE612" ca="1">IF(INDIRECT(ADDRESS(3+$AM612,19,,,"var"))&lt;&gt;"D10",INDIRECT(ADDRESS(3+$AM612,19,,,"var")),NULL)</f>
        <v>27.4</v>
      </c>
      <c r="BF612" s="64" cm="1">
        <f t="array" aca="1" ref="BF612" ca="1">IF(INDIRECT(ADDRESS(3+$AM612,20,,,"var"))&lt;&gt;"D50",INDIRECT(ADDRESS(3+$AM612,20,,,"var")),NULL)</f>
        <v>44.5</v>
      </c>
      <c r="BG612" s="64" cm="1">
        <f t="array" aca="1" ref="BG612" ca="1">IF(INDIRECT(ADDRESS(3+$AM612,21,,,"var"))&lt;&gt;"D90",INDIRECT(ADDRESS(3+$AM612,21,,,"var")),NULL)</f>
        <v>72.2</v>
      </c>
      <c r="BH612" s="64" cm="1">
        <f t="array" aca="1" ref="BH612" ca="1">IF(INDIRECT(ADDRESS(3+$AM612,22,,,"var"))&lt;&gt;"Carney Funnel (s/50g)",INDIRECT(ADDRESS(3+$AM612,22,,,"var")),NULL)</f>
        <v>16</v>
      </c>
      <c r="BI612" s="64" cm="1">
        <f t="array" aca="1" ref="BI612" ca="1">IF(INDIRECT(ADDRESS(3+$AM612,23,,,"var"))&lt;&gt;"Schuttdichte",INDIRECT(ADDRESS(3+$AM612,23,,,"var")),NULL)</f>
        <v>1.24</v>
      </c>
      <c r="BJ612" s="64" cm="1">
        <f t="array" aca="1" ref="BJ612" ca="1">IF(INDIRECT(ADDRESS(3+$AM612,24,,,"var"))&lt;&gt;"Klopfdichte",INDIRECT(ADDRESS(3+$AM612,24,,,"var")),NULL)</f>
        <v>1.61</v>
      </c>
      <c r="BK612" s="81" t="s">
        <v>108</v>
      </c>
      <c r="BM612" s="81"/>
      <c r="BO612"/>
    </row>
    <row r="613" spans="1:67">
      <c r="A613" s="81">
        <v>5</v>
      </c>
      <c r="B613" s="81">
        <v>26</v>
      </c>
      <c r="C613" s="28" t="str">
        <f>var!Z$2</f>
        <v>EOS M 290</v>
      </c>
      <c r="D613" s="66" t="str">
        <f>var!AG$2</f>
        <v>EOS parameter dev.</v>
      </c>
      <c r="E613" s="81">
        <v>370</v>
      </c>
      <c r="F613" s="81">
        <v>1300</v>
      </c>
      <c r="G613" s="81">
        <v>50</v>
      </c>
      <c r="H613" s="81">
        <v>0.14000000000000001</v>
      </c>
      <c r="I613" s="62">
        <v>100</v>
      </c>
      <c r="J613" s="28" t="str">
        <f>var!AD$4</f>
        <v xml:space="preserve">Thin wall </v>
      </c>
      <c r="K613" s="81"/>
      <c r="L613" s="81"/>
      <c r="M613" s="28" t="str">
        <f>var!AF$2</f>
        <v>Stripes</v>
      </c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  <c r="AA613" s="81"/>
      <c r="AB613" s="81"/>
      <c r="AC613" s="81"/>
      <c r="AD613" s="81"/>
      <c r="AE613" s="81"/>
      <c r="AF613" s="81"/>
      <c r="AG613" s="81"/>
      <c r="AH613" s="23">
        <f t="shared" si="20"/>
        <v>32.760000000000005</v>
      </c>
      <c r="AI613" s="23">
        <f t="shared" si="21"/>
        <v>40.65934065934065</v>
      </c>
      <c r="AJ613" s="81"/>
      <c r="AK613" s="81"/>
      <c r="AL613" s="28" t="str" cm="1">
        <f t="array" aca="1" ref="AL613" ca="1">IF(INDIRECT(ADDRESS(3+AM613,2,,,"var"))&lt;&gt;"Name of powder",INDIRECT(ADDRESS(3+AM613,2,,,"var")),NULL)</f>
        <v>AlMgty90</v>
      </c>
      <c r="AM613" s="81">
        <v>12</v>
      </c>
      <c r="AN613" s="81">
        <v>0</v>
      </c>
      <c r="AO613" s="61" cm="1">
        <f t="array" aca="1" ref="AO613" ca="1">IF(INDIRECT(ADDRESS(3+$AM613,3,,,"var"))&lt;&gt;"&lt;=&gt;",INDIRECT(ADDRESS(3+$AM613,3,,,"var")),NULL)</f>
        <v>0</v>
      </c>
      <c r="AP613" s="61" cm="1">
        <f t="array" aca="1" ref="AP613" ca="1">IF(INDIRECT(ADDRESS(3+$AM613,4,,,"var"))&lt;&gt;"Si",INDIRECT(ADDRESS(3+$AM613,4,,,"var")),NULL)</f>
        <v>7.0000000000000007E-2</v>
      </c>
      <c r="AQ613" s="61" cm="1">
        <f t="array" aca="1" ref="AQ613" ca="1">IF(INDIRECT(ADDRESS(3+$AM613,5,,,"var"))&lt;&gt;"&lt;=&gt;",INDIRECT(ADDRESS(3+$AM613,5,,,"var")),NULL)</f>
        <v>0</v>
      </c>
      <c r="AR613" s="61" cm="1">
        <f t="array" aca="1" ref="AR613" ca="1">IF(INDIRECT(ADDRESS(3+$AM613,6,,,"var"))&lt;&gt;"Fe",INDIRECT(ADDRESS(3+$AM613,6,,,"var")),NULL)</f>
        <v>7.0000000000000007E-2</v>
      </c>
      <c r="AS613" s="61" t="str" cm="1">
        <f t="array" aca="1" ref="AS613" ca="1">IF(INDIRECT(ADDRESS(3+$AM613,7,,,"var"))&lt;&gt;"&lt;=&gt;",INDIRECT(ADDRESS(3+$AM613,7,,,"var")),NULL)</f>
        <v>&lt;</v>
      </c>
      <c r="AT613" s="61" cm="1">
        <f t="array" aca="1" ref="AT613" ca="1">IF(INDIRECT(ADDRESS(3+$AM613,8,,,"var"))&lt;&gt;"Cu",INDIRECT(ADDRESS(3+$AM613,8,,,"var")),NULL)</f>
        <v>0.01</v>
      </c>
      <c r="AU613" s="61" t="str" cm="1">
        <f t="array" aca="1" ref="AU613" ca="1">IF(INDIRECT(ADDRESS(3+$AM613,9,,,"var"))&lt;&gt;"&lt;=&gt;",INDIRECT(ADDRESS(3+$AM613,9,,,"var")),NULL)</f>
        <v>&lt;</v>
      </c>
      <c r="AV613" s="61" cm="1">
        <f t="array" aca="1" ref="AV613" ca="1">IF(INDIRECT(ADDRESS(3+$AM613,10,,,"var"))&lt;&gt;"Mn",INDIRECT(ADDRESS(3+$AM613,10,,,"var")),NULL)</f>
        <v>0.01</v>
      </c>
      <c r="AW613" s="61" cm="1">
        <f t="array" aca="1" ref="AW613" ca="1">IF(INDIRECT(ADDRESS(3+$AM613,11,,,"var"))&lt;&gt;"&lt;=&gt;",INDIRECT(ADDRESS(3+$AM613,11,,,"var")),NULL)</f>
        <v>0</v>
      </c>
      <c r="AX613" s="61" cm="1">
        <f t="array" aca="1" ref="AX613" ca="1">IF(INDIRECT(ADDRESS(3+$AM613,12,,,"var"))&lt;&gt;"Mg",INDIRECT(ADDRESS(3+$AM613,12,,,"var")),NULL)</f>
        <v>11.9</v>
      </c>
      <c r="AY613" s="61" cm="1">
        <f t="array" aca="1" ref="AY613" ca="1">IF(INDIRECT(ADDRESS(3+$AM613,13,,,"var"))&lt;&gt;"&lt;=&gt;",INDIRECT(ADDRESS(3+$AM613,13,,,"var")),NULL)</f>
        <v>0</v>
      </c>
      <c r="AZ613" s="61" cm="1">
        <f t="array" aca="1" ref="AZ613" ca="1">IF(INDIRECT(ADDRESS(3+$AM613,14,,,"var"))&lt;&gt;"Be",INDIRECT(ADDRESS(3+$AM613,14,,,"var")),NULL)</f>
        <v>1.4E-2</v>
      </c>
      <c r="BA613" s="61" t="str" cm="1">
        <f t="array" aca="1" ref="BA613" ca="1">IF(INDIRECT(ADDRESS(3+$AM613,15,,,"var"))&lt;&gt;"&lt;=&gt;",INDIRECT(ADDRESS(3+$AM613,15,,,"var")),NULL)</f>
        <v>&lt;</v>
      </c>
      <c r="BB613" s="61" cm="1">
        <f t="array" aca="1" ref="BB613" ca="1">IF(INDIRECT(ADDRESS(3+$AM613,16,,,"var"))&lt;&gt;"Zn",INDIRECT(ADDRESS(3+$AM613,16,,,"var")),NULL)</f>
        <v>0.01</v>
      </c>
      <c r="BC613" s="61" cm="1">
        <f t="array" aca="1" ref="BC613" ca="1">IF(INDIRECT(ADDRESS(3+$AM613,17,,,"var"))&lt;&gt;"&lt;=&gt;",INDIRECT(ADDRESS(3+$AM613,17,,,"var")),NULL)</f>
        <v>0</v>
      </c>
      <c r="BD613" s="61" cm="1">
        <f t="array" aca="1" ref="BD613" ca="1">IF(INDIRECT(ADDRESS(3+$AM613,18,,,"var"))&lt;&gt;"Ti",INDIRECT(ADDRESS(3+$AM613,18,,,"var")),NULL)</f>
        <v>0.08</v>
      </c>
      <c r="BE613" s="64" cm="1">
        <f t="array" aca="1" ref="BE613" ca="1">IF(INDIRECT(ADDRESS(3+$AM613,19,,,"var"))&lt;&gt;"D10",INDIRECT(ADDRESS(3+$AM613,19,,,"var")),NULL)</f>
        <v>27.4</v>
      </c>
      <c r="BF613" s="64" cm="1">
        <f t="array" aca="1" ref="BF613" ca="1">IF(INDIRECT(ADDRESS(3+$AM613,20,,,"var"))&lt;&gt;"D50",INDIRECT(ADDRESS(3+$AM613,20,,,"var")),NULL)</f>
        <v>44.5</v>
      </c>
      <c r="BG613" s="64" cm="1">
        <f t="array" aca="1" ref="BG613" ca="1">IF(INDIRECT(ADDRESS(3+$AM613,21,,,"var"))&lt;&gt;"D90",INDIRECT(ADDRESS(3+$AM613,21,,,"var")),NULL)</f>
        <v>72.2</v>
      </c>
      <c r="BH613" s="64" cm="1">
        <f t="array" aca="1" ref="BH613" ca="1">IF(INDIRECT(ADDRESS(3+$AM613,22,,,"var"))&lt;&gt;"Carney Funnel (s/50g)",INDIRECT(ADDRESS(3+$AM613,22,,,"var")),NULL)</f>
        <v>16</v>
      </c>
      <c r="BI613" s="64" cm="1">
        <f t="array" aca="1" ref="BI613" ca="1">IF(INDIRECT(ADDRESS(3+$AM613,23,,,"var"))&lt;&gt;"Schuttdichte",INDIRECT(ADDRESS(3+$AM613,23,,,"var")),NULL)</f>
        <v>1.24</v>
      </c>
      <c r="BJ613" s="64" cm="1">
        <f t="array" aca="1" ref="BJ613" ca="1">IF(INDIRECT(ADDRESS(3+$AM613,24,,,"var"))&lt;&gt;"Klopfdichte",INDIRECT(ADDRESS(3+$AM613,24,,,"var")),NULL)</f>
        <v>1.61</v>
      </c>
      <c r="BK613" s="81" t="s">
        <v>108</v>
      </c>
      <c r="BM613" s="81"/>
      <c r="BO613"/>
    </row>
    <row r="614" spans="1:67">
      <c r="A614" s="81">
        <v>5</v>
      </c>
      <c r="B614" s="81">
        <v>27</v>
      </c>
      <c r="C614" s="28" t="str">
        <f>var!Z$2</f>
        <v>EOS M 290</v>
      </c>
      <c r="D614" s="66" t="str">
        <f>var!AG$2</f>
        <v>EOS parameter dev.</v>
      </c>
      <c r="E614" s="81">
        <v>370</v>
      </c>
      <c r="F614" s="81">
        <v>1300</v>
      </c>
      <c r="G614" s="81">
        <v>50</v>
      </c>
      <c r="H614" s="81">
        <v>0.14000000000000001</v>
      </c>
      <c r="I614" s="62">
        <v>100</v>
      </c>
      <c r="J614" s="28" t="str">
        <f>var!AD$4</f>
        <v xml:space="preserve">Thin wall </v>
      </c>
      <c r="K614" s="81"/>
      <c r="L614" s="81"/>
      <c r="M614" s="28" t="str">
        <f>var!AF$2</f>
        <v>Stripes</v>
      </c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81"/>
      <c r="AB614" s="81"/>
      <c r="AC614" s="81"/>
      <c r="AD614" s="81"/>
      <c r="AE614" s="81"/>
      <c r="AF614" s="81"/>
      <c r="AG614" s="81"/>
      <c r="AH614" s="23">
        <f t="shared" si="20"/>
        <v>32.760000000000005</v>
      </c>
      <c r="AI614" s="23">
        <f t="shared" si="21"/>
        <v>40.65934065934065</v>
      </c>
      <c r="AJ614" s="81"/>
      <c r="AK614" s="81"/>
      <c r="AL614" s="28" t="str" cm="1">
        <f t="array" aca="1" ref="AL614" ca="1">IF(INDIRECT(ADDRESS(3+AM614,2,,,"var"))&lt;&gt;"Name of powder",INDIRECT(ADDRESS(3+AM614,2,,,"var")),NULL)</f>
        <v>AlMgty90</v>
      </c>
      <c r="AM614" s="81">
        <v>12</v>
      </c>
      <c r="AN614" s="81">
        <v>0</v>
      </c>
      <c r="AO614" s="61" cm="1">
        <f t="array" aca="1" ref="AO614" ca="1">IF(INDIRECT(ADDRESS(3+$AM614,3,,,"var"))&lt;&gt;"&lt;=&gt;",INDIRECT(ADDRESS(3+$AM614,3,,,"var")),NULL)</f>
        <v>0</v>
      </c>
      <c r="AP614" s="61" cm="1">
        <f t="array" aca="1" ref="AP614" ca="1">IF(INDIRECT(ADDRESS(3+$AM614,4,,,"var"))&lt;&gt;"Si",INDIRECT(ADDRESS(3+$AM614,4,,,"var")),NULL)</f>
        <v>7.0000000000000007E-2</v>
      </c>
      <c r="AQ614" s="61" cm="1">
        <f t="array" aca="1" ref="AQ614" ca="1">IF(INDIRECT(ADDRESS(3+$AM614,5,,,"var"))&lt;&gt;"&lt;=&gt;",INDIRECT(ADDRESS(3+$AM614,5,,,"var")),NULL)</f>
        <v>0</v>
      </c>
      <c r="AR614" s="61" cm="1">
        <f t="array" aca="1" ref="AR614" ca="1">IF(INDIRECT(ADDRESS(3+$AM614,6,,,"var"))&lt;&gt;"Fe",INDIRECT(ADDRESS(3+$AM614,6,,,"var")),NULL)</f>
        <v>7.0000000000000007E-2</v>
      </c>
      <c r="AS614" s="61" t="str" cm="1">
        <f t="array" aca="1" ref="AS614" ca="1">IF(INDIRECT(ADDRESS(3+$AM614,7,,,"var"))&lt;&gt;"&lt;=&gt;",INDIRECT(ADDRESS(3+$AM614,7,,,"var")),NULL)</f>
        <v>&lt;</v>
      </c>
      <c r="AT614" s="61" cm="1">
        <f t="array" aca="1" ref="AT614" ca="1">IF(INDIRECT(ADDRESS(3+$AM614,8,,,"var"))&lt;&gt;"Cu",INDIRECT(ADDRESS(3+$AM614,8,,,"var")),NULL)</f>
        <v>0.01</v>
      </c>
      <c r="AU614" s="61" t="str" cm="1">
        <f t="array" aca="1" ref="AU614" ca="1">IF(INDIRECT(ADDRESS(3+$AM614,9,,,"var"))&lt;&gt;"&lt;=&gt;",INDIRECT(ADDRESS(3+$AM614,9,,,"var")),NULL)</f>
        <v>&lt;</v>
      </c>
      <c r="AV614" s="61" cm="1">
        <f t="array" aca="1" ref="AV614" ca="1">IF(INDIRECT(ADDRESS(3+$AM614,10,,,"var"))&lt;&gt;"Mn",INDIRECT(ADDRESS(3+$AM614,10,,,"var")),NULL)</f>
        <v>0.01</v>
      </c>
      <c r="AW614" s="61" cm="1">
        <f t="array" aca="1" ref="AW614" ca="1">IF(INDIRECT(ADDRESS(3+$AM614,11,,,"var"))&lt;&gt;"&lt;=&gt;",INDIRECT(ADDRESS(3+$AM614,11,,,"var")),NULL)</f>
        <v>0</v>
      </c>
      <c r="AX614" s="61" cm="1">
        <f t="array" aca="1" ref="AX614" ca="1">IF(INDIRECT(ADDRESS(3+$AM614,12,,,"var"))&lt;&gt;"Mg",INDIRECT(ADDRESS(3+$AM614,12,,,"var")),NULL)</f>
        <v>11.9</v>
      </c>
      <c r="AY614" s="61" cm="1">
        <f t="array" aca="1" ref="AY614" ca="1">IF(INDIRECT(ADDRESS(3+$AM614,13,,,"var"))&lt;&gt;"&lt;=&gt;",INDIRECT(ADDRESS(3+$AM614,13,,,"var")),NULL)</f>
        <v>0</v>
      </c>
      <c r="AZ614" s="61" cm="1">
        <f t="array" aca="1" ref="AZ614" ca="1">IF(INDIRECT(ADDRESS(3+$AM614,14,,,"var"))&lt;&gt;"Be",INDIRECT(ADDRESS(3+$AM614,14,,,"var")),NULL)</f>
        <v>1.4E-2</v>
      </c>
      <c r="BA614" s="61" t="str" cm="1">
        <f t="array" aca="1" ref="BA614" ca="1">IF(INDIRECT(ADDRESS(3+$AM614,15,,,"var"))&lt;&gt;"&lt;=&gt;",INDIRECT(ADDRESS(3+$AM614,15,,,"var")),NULL)</f>
        <v>&lt;</v>
      </c>
      <c r="BB614" s="61" cm="1">
        <f t="array" aca="1" ref="BB614" ca="1">IF(INDIRECT(ADDRESS(3+$AM614,16,,,"var"))&lt;&gt;"Zn",INDIRECT(ADDRESS(3+$AM614,16,,,"var")),NULL)</f>
        <v>0.01</v>
      </c>
      <c r="BC614" s="61" cm="1">
        <f t="array" aca="1" ref="BC614" ca="1">IF(INDIRECT(ADDRESS(3+$AM614,17,,,"var"))&lt;&gt;"&lt;=&gt;",INDIRECT(ADDRESS(3+$AM614,17,,,"var")),NULL)</f>
        <v>0</v>
      </c>
      <c r="BD614" s="61" cm="1">
        <f t="array" aca="1" ref="BD614" ca="1">IF(INDIRECT(ADDRESS(3+$AM614,18,,,"var"))&lt;&gt;"Ti",INDIRECT(ADDRESS(3+$AM614,18,,,"var")),NULL)</f>
        <v>0.08</v>
      </c>
      <c r="BE614" s="64" cm="1">
        <f t="array" aca="1" ref="BE614" ca="1">IF(INDIRECT(ADDRESS(3+$AM614,19,,,"var"))&lt;&gt;"D10",INDIRECT(ADDRESS(3+$AM614,19,,,"var")),NULL)</f>
        <v>27.4</v>
      </c>
      <c r="BF614" s="64" cm="1">
        <f t="array" aca="1" ref="BF614" ca="1">IF(INDIRECT(ADDRESS(3+$AM614,20,,,"var"))&lt;&gt;"D50",INDIRECT(ADDRESS(3+$AM614,20,,,"var")),NULL)</f>
        <v>44.5</v>
      </c>
      <c r="BG614" s="64" cm="1">
        <f t="array" aca="1" ref="BG614" ca="1">IF(INDIRECT(ADDRESS(3+$AM614,21,,,"var"))&lt;&gt;"D90",INDIRECT(ADDRESS(3+$AM614,21,,,"var")),NULL)</f>
        <v>72.2</v>
      </c>
      <c r="BH614" s="64" cm="1">
        <f t="array" aca="1" ref="BH614" ca="1">IF(INDIRECT(ADDRESS(3+$AM614,22,,,"var"))&lt;&gt;"Carney Funnel (s/50g)",INDIRECT(ADDRESS(3+$AM614,22,,,"var")),NULL)</f>
        <v>16</v>
      </c>
      <c r="BI614" s="64" cm="1">
        <f t="array" aca="1" ref="BI614" ca="1">IF(INDIRECT(ADDRESS(3+$AM614,23,,,"var"))&lt;&gt;"Schuttdichte",INDIRECT(ADDRESS(3+$AM614,23,,,"var")),NULL)</f>
        <v>1.24</v>
      </c>
      <c r="BJ614" s="64" cm="1">
        <f t="array" aca="1" ref="BJ614" ca="1">IF(INDIRECT(ADDRESS(3+$AM614,24,,,"var"))&lt;&gt;"Klopfdichte",INDIRECT(ADDRESS(3+$AM614,24,,,"var")),NULL)</f>
        <v>1.61</v>
      </c>
      <c r="BK614" s="81" t="s">
        <v>108</v>
      </c>
      <c r="BM614" s="81"/>
      <c r="BO614"/>
    </row>
    <row r="615" spans="1:67">
      <c r="A615" s="81">
        <v>5</v>
      </c>
      <c r="B615" s="81">
        <v>28</v>
      </c>
      <c r="C615" s="28" t="str">
        <f>var!Z$2</f>
        <v>EOS M 290</v>
      </c>
      <c r="D615" s="66" t="str">
        <f>var!AG$2</f>
        <v>EOS parameter dev.</v>
      </c>
      <c r="E615" s="81">
        <v>370</v>
      </c>
      <c r="F615" s="81">
        <v>1300</v>
      </c>
      <c r="G615" s="81">
        <v>50</v>
      </c>
      <c r="H615" s="81">
        <v>0.14000000000000001</v>
      </c>
      <c r="I615" s="62">
        <v>100</v>
      </c>
      <c r="J615" s="28" t="str">
        <f>var!AD$4</f>
        <v xml:space="preserve">Thin wall </v>
      </c>
      <c r="K615" s="81"/>
      <c r="L615" s="81"/>
      <c r="M615" s="28" t="str">
        <f>var!AF$2</f>
        <v>Stripes</v>
      </c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  <c r="AA615" s="81"/>
      <c r="AB615" s="81"/>
      <c r="AC615" s="81"/>
      <c r="AD615" s="81"/>
      <c r="AE615" s="81"/>
      <c r="AF615" s="81"/>
      <c r="AG615" s="81"/>
      <c r="AH615" s="23">
        <f t="shared" si="20"/>
        <v>32.760000000000005</v>
      </c>
      <c r="AI615" s="23">
        <f t="shared" si="21"/>
        <v>40.65934065934065</v>
      </c>
      <c r="AJ615" s="81"/>
      <c r="AK615" s="81"/>
      <c r="AL615" s="28" t="str" cm="1">
        <f t="array" aca="1" ref="AL615" ca="1">IF(INDIRECT(ADDRESS(3+AM615,2,,,"var"))&lt;&gt;"Name of powder",INDIRECT(ADDRESS(3+AM615,2,,,"var")),NULL)</f>
        <v>AlMgty90</v>
      </c>
      <c r="AM615" s="81">
        <v>12</v>
      </c>
      <c r="AN615" s="81">
        <v>0</v>
      </c>
      <c r="AO615" s="61" cm="1">
        <f t="array" aca="1" ref="AO615" ca="1">IF(INDIRECT(ADDRESS(3+$AM615,3,,,"var"))&lt;&gt;"&lt;=&gt;",INDIRECT(ADDRESS(3+$AM615,3,,,"var")),NULL)</f>
        <v>0</v>
      </c>
      <c r="AP615" s="61" cm="1">
        <f t="array" aca="1" ref="AP615" ca="1">IF(INDIRECT(ADDRESS(3+$AM615,4,,,"var"))&lt;&gt;"Si",INDIRECT(ADDRESS(3+$AM615,4,,,"var")),NULL)</f>
        <v>7.0000000000000007E-2</v>
      </c>
      <c r="AQ615" s="61" cm="1">
        <f t="array" aca="1" ref="AQ615" ca="1">IF(INDIRECT(ADDRESS(3+$AM615,5,,,"var"))&lt;&gt;"&lt;=&gt;",INDIRECT(ADDRESS(3+$AM615,5,,,"var")),NULL)</f>
        <v>0</v>
      </c>
      <c r="AR615" s="61" cm="1">
        <f t="array" aca="1" ref="AR615" ca="1">IF(INDIRECT(ADDRESS(3+$AM615,6,,,"var"))&lt;&gt;"Fe",INDIRECT(ADDRESS(3+$AM615,6,,,"var")),NULL)</f>
        <v>7.0000000000000007E-2</v>
      </c>
      <c r="AS615" s="61" t="str" cm="1">
        <f t="array" aca="1" ref="AS615" ca="1">IF(INDIRECT(ADDRESS(3+$AM615,7,,,"var"))&lt;&gt;"&lt;=&gt;",INDIRECT(ADDRESS(3+$AM615,7,,,"var")),NULL)</f>
        <v>&lt;</v>
      </c>
      <c r="AT615" s="61" cm="1">
        <f t="array" aca="1" ref="AT615" ca="1">IF(INDIRECT(ADDRESS(3+$AM615,8,,,"var"))&lt;&gt;"Cu",INDIRECT(ADDRESS(3+$AM615,8,,,"var")),NULL)</f>
        <v>0.01</v>
      </c>
      <c r="AU615" s="61" t="str" cm="1">
        <f t="array" aca="1" ref="AU615" ca="1">IF(INDIRECT(ADDRESS(3+$AM615,9,,,"var"))&lt;&gt;"&lt;=&gt;",INDIRECT(ADDRESS(3+$AM615,9,,,"var")),NULL)</f>
        <v>&lt;</v>
      </c>
      <c r="AV615" s="61" cm="1">
        <f t="array" aca="1" ref="AV615" ca="1">IF(INDIRECT(ADDRESS(3+$AM615,10,,,"var"))&lt;&gt;"Mn",INDIRECT(ADDRESS(3+$AM615,10,,,"var")),NULL)</f>
        <v>0.01</v>
      </c>
      <c r="AW615" s="61" cm="1">
        <f t="array" aca="1" ref="AW615" ca="1">IF(INDIRECT(ADDRESS(3+$AM615,11,,,"var"))&lt;&gt;"&lt;=&gt;",INDIRECT(ADDRESS(3+$AM615,11,,,"var")),NULL)</f>
        <v>0</v>
      </c>
      <c r="AX615" s="61" cm="1">
        <f t="array" aca="1" ref="AX615" ca="1">IF(INDIRECT(ADDRESS(3+$AM615,12,,,"var"))&lt;&gt;"Mg",INDIRECT(ADDRESS(3+$AM615,12,,,"var")),NULL)</f>
        <v>11.9</v>
      </c>
      <c r="AY615" s="61" cm="1">
        <f t="array" aca="1" ref="AY615" ca="1">IF(INDIRECT(ADDRESS(3+$AM615,13,,,"var"))&lt;&gt;"&lt;=&gt;",INDIRECT(ADDRESS(3+$AM615,13,,,"var")),NULL)</f>
        <v>0</v>
      </c>
      <c r="AZ615" s="61" cm="1">
        <f t="array" aca="1" ref="AZ615" ca="1">IF(INDIRECT(ADDRESS(3+$AM615,14,,,"var"))&lt;&gt;"Be",INDIRECT(ADDRESS(3+$AM615,14,,,"var")),NULL)</f>
        <v>1.4E-2</v>
      </c>
      <c r="BA615" s="61" t="str" cm="1">
        <f t="array" aca="1" ref="BA615" ca="1">IF(INDIRECT(ADDRESS(3+$AM615,15,,,"var"))&lt;&gt;"&lt;=&gt;",INDIRECT(ADDRESS(3+$AM615,15,,,"var")),NULL)</f>
        <v>&lt;</v>
      </c>
      <c r="BB615" s="61" cm="1">
        <f t="array" aca="1" ref="BB615" ca="1">IF(INDIRECT(ADDRESS(3+$AM615,16,,,"var"))&lt;&gt;"Zn",INDIRECT(ADDRESS(3+$AM615,16,,,"var")),NULL)</f>
        <v>0.01</v>
      </c>
      <c r="BC615" s="61" cm="1">
        <f t="array" aca="1" ref="BC615" ca="1">IF(INDIRECT(ADDRESS(3+$AM615,17,,,"var"))&lt;&gt;"&lt;=&gt;",INDIRECT(ADDRESS(3+$AM615,17,,,"var")),NULL)</f>
        <v>0</v>
      </c>
      <c r="BD615" s="61" cm="1">
        <f t="array" aca="1" ref="BD615" ca="1">IF(INDIRECT(ADDRESS(3+$AM615,18,,,"var"))&lt;&gt;"Ti",INDIRECT(ADDRESS(3+$AM615,18,,,"var")),NULL)</f>
        <v>0.08</v>
      </c>
      <c r="BE615" s="64" cm="1">
        <f t="array" aca="1" ref="BE615" ca="1">IF(INDIRECT(ADDRESS(3+$AM615,19,,,"var"))&lt;&gt;"D10",INDIRECT(ADDRESS(3+$AM615,19,,,"var")),NULL)</f>
        <v>27.4</v>
      </c>
      <c r="BF615" s="64" cm="1">
        <f t="array" aca="1" ref="BF615" ca="1">IF(INDIRECT(ADDRESS(3+$AM615,20,,,"var"))&lt;&gt;"D50",INDIRECT(ADDRESS(3+$AM615,20,,,"var")),NULL)</f>
        <v>44.5</v>
      </c>
      <c r="BG615" s="64" cm="1">
        <f t="array" aca="1" ref="BG615" ca="1">IF(INDIRECT(ADDRESS(3+$AM615,21,,,"var"))&lt;&gt;"D90",INDIRECT(ADDRESS(3+$AM615,21,,,"var")),NULL)</f>
        <v>72.2</v>
      </c>
      <c r="BH615" s="64" cm="1">
        <f t="array" aca="1" ref="BH615" ca="1">IF(INDIRECT(ADDRESS(3+$AM615,22,,,"var"))&lt;&gt;"Carney Funnel (s/50g)",INDIRECT(ADDRESS(3+$AM615,22,,,"var")),NULL)</f>
        <v>16</v>
      </c>
      <c r="BI615" s="64" cm="1">
        <f t="array" aca="1" ref="BI615" ca="1">IF(INDIRECT(ADDRESS(3+$AM615,23,,,"var"))&lt;&gt;"Schuttdichte",INDIRECT(ADDRESS(3+$AM615,23,,,"var")),NULL)</f>
        <v>1.24</v>
      </c>
      <c r="BJ615" s="64" cm="1">
        <f t="array" aca="1" ref="BJ615" ca="1">IF(INDIRECT(ADDRESS(3+$AM615,24,,,"var"))&lt;&gt;"Klopfdichte",INDIRECT(ADDRESS(3+$AM615,24,,,"var")),NULL)</f>
        <v>1.61</v>
      </c>
      <c r="BK615" s="81" t="s">
        <v>108</v>
      </c>
      <c r="BM615" s="81"/>
      <c r="BO615"/>
    </row>
    <row r="616" spans="1:67">
      <c r="A616" s="81">
        <v>5</v>
      </c>
      <c r="B616" s="81">
        <v>29</v>
      </c>
      <c r="C616" s="81" t="str">
        <f>var!Z$2</f>
        <v>EOS M 290</v>
      </c>
      <c r="D616" s="81" t="str">
        <f>var!AG$2</f>
        <v>EOS parameter dev.</v>
      </c>
      <c r="E616" s="81">
        <v>370</v>
      </c>
      <c r="F616" s="81">
        <v>1300</v>
      </c>
      <c r="G616" s="81">
        <v>50</v>
      </c>
      <c r="H616" s="81">
        <v>0.14000000000000001</v>
      </c>
      <c r="I616" s="62">
        <v>100</v>
      </c>
      <c r="J616" s="81" t="str">
        <f>var!AD$4</f>
        <v xml:space="preserve">Thin wall </v>
      </c>
      <c r="K616" s="81"/>
      <c r="L616" s="81"/>
      <c r="M616" s="81" t="str">
        <f>var!AF$2</f>
        <v>Stripes</v>
      </c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  <c r="AA616" s="81"/>
      <c r="AB616" s="81"/>
      <c r="AC616" s="81"/>
      <c r="AD616" s="81"/>
      <c r="AE616" s="81"/>
      <c r="AF616" s="81"/>
      <c r="AG616" s="81"/>
      <c r="AH616" s="81">
        <f t="shared" si="20"/>
        <v>32.760000000000005</v>
      </c>
      <c r="AI616" s="81">
        <f t="shared" si="21"/>
        <v>40.65934065934065</v>
      </c>
      <c r="AJ616" s="81"/>
      <c r="AK616" s="81"/>
      <c r="AL616" s="28" t="str" cm="1">
        <f t="array" aca="1" ref="AL616" ca="1">IF(INDIRECT(ADDRESS(3+AM616,2,,,"var"))&lt;&gt;"Name of powder",INDIRECT(ADDRESS(3+AM616,2,,,"var")),NULL)</f>
        <v>AlMgty90</v>
      </c>
      <c r="AM616" s="81">
        <v>12</v>
      </c>
      <c r="AN616" s="81">
        <v>0</v>
      </c>
      <c r="AO616" s="61" cm="1">
        <f t="array" aca="1" ref="AO616" ca="1">IF(INDIRECT(ADDRESS(3+$AM616,3,,,"var"))&lt;&gt;"&lt;=&gt;",INDIRECT(ADDRESS(3+$AM616,3,,,"var")),NULL)</f>
        <v>0</v>
      </c>
      <c r="AP616" s="61" cm="1">
        <f t="array" aca="1" ref="AP616" ca="1">IF(INDIRECT(ADDRESS(3+$AM616,4,,,"var"))&lt;&gt;"Si",INDIRECT(ADDRESS(3+$AM616,4,,,"var")),NULL)</f>
        <v>7.0000000000000007E-2</v>
      </c>
      <c r="AQ616" s="61" cm="1">
        <f t="array" aca="1" ref="AQ616" ca="1">IF(INDIRECT(ADDRESS(3+$AM616,5,,,"var"))&lt;&gt;"&lt;=&gt;",INDIRECT(ADDRESS(3+$AM616,5,,,"var")),NULL)</f>
        <v>0</v>
      </c>
      <c r="AR616" s="61" cm="1">
        <f t="array" aca="1" ref="AR616" ca="1">IF(INDIRECT(ADDRESS(3+$AM616,6,,,"var"))&lt;&gt;"Fe",INDIRECT(ADDRESS(3+$AM616,6,,,"var")),NULL)</f>
        <v>7.0000000000000007E-2</v>
      </c>
      <c r="AS616" s="61" t="str" cm="1">
        <f t="array" aca="1" ref="AS616" ca="1">IF(INDIRECT(ADDRESS(3+$AM616,7,,,"var"))&lt;&gt;"&lt;=&gt;",INDIRECT(ADDRESS(3+$AM616,7,,,"var")),NULL)</f>
        <v>&lt;</v>
      </c>
      <c r="AT616" s="61" cm="1">
        <f t="array" aca="1" ref="AT616" ca="1">IF(INDIRECT(ADDRESS(3+$AM616,8,,,"var"))&lt;&gt;"Cu",INDIRECT(ADDRESS(3+$AM616,8,,,"var")),NULL)</f>
        <v>0.01</v>
      </c>
      <c r="AU616" s="61" t="str" cm="1">
        <f t="array" aca="1" ref="AU616" ca="1">IF(INDIRECT(ADDRESS(3+$AM616,9,,,"var"))&lt;&gt;"&lt;=&gt;",INDIRECT(ADDRESS(3+$AM616,9,,,"var")),NULL)</f>
        <v>&lt;</v>
      </c>
      <c r="AV616" s="61" cm="1">
        <f t="array" aca="1" ref="AV616" ca="1">IF(INDIRECT(ADDRESS(3+$AM616,10,,,"var"))&lt;&gt;"Mn",INDIRECT(ADDRESS(3+$AM616,10,,,"var")),NULL)</f>
        <v>0.01</v>
      </c>
      <c r="AW616" s="61" cm="1">
        <f t="array" aca="1" ref="AW616" ca="1">IF(INDIRECT(ADDRESS(3+$AM616,11,,,"var"))&lt;&gt;"&lt;=&gt;",INDIRECT(ADDRESS(3+$AM616,11,,,"var")),NULL)</f>
        <v>0</v>
      </c>
      <c r="AX616" s="61" cm="1">
        <f t="array" aca="1" ref="AX616" ca="1">IF(INDIRECT(ADDRESS(3+$AM616,12,,,"var"))&lt;&gt;"Mg",INDIRECT(ADDRESS(3+$AM616,12,,,"var")),NULL)</f>
        <v>11.9</v>
      </c>
      <c r="AY616" s="61" cm="1">
        <f t="array" aca="1" ref="AY616" ca="1">IF(INDIRECT(ADDRESS(3+$AM616,13,,,"var"))&lt;&gt;"&lt;=&gt;",INDIRECT(ADDRESS(3+$AM616,13,,,"var")),NULL)</f>
        <v>0</v>
      </c>
      <c r="AZ616" s="61" cm="1">
        <f t="array" aca="1" ref="AZ616" ca="1">IF(INDIRECT(ADDRESS(3+$AM616,14,,,"var"))&lt;&gt;"Be",INDIRECT(ADDRESS(3+$AM616,14,,,"var")),NULL)</f>
        <v>1.4E-2</v>
      </c>
      <c r="BA616" s="61" t="str" cm="1">
        <f t="array" aca="1" ref="BA616" ca="1">IF(INDIRECT(ADDRESS(3+$AM616,15,,,"var"))&lt;&gt;"&lt;=&gt;",INDIRECT(ADDRESS(3+$AM616,15,,,"var")),NULL)</f>
        <v>&lt;</v>
      </c>
      <c r="BB616" s="61" cm="1">
        <f t="array" aca="1" ref="BB616" ca="1">IF(INDIRECT(ADDRESS(3+$AM616,16,,,"var"))&lt;&gt;"Zn",INDIRECT(ADDRESS(3+$AM616,16,,,"var")),NULL)</f>
        <v>0.01</v>
      </c>
      <c r="BC616" s="61" cm="1">
        <f t="array" aca="1" ref="BC616" ca="1">IF(INDIRECT(ADDRESS(3+$AM616,17,,,"var"))&lt;&gt;"&lt;=&gt;",INDIRECT(ADDRESS(3+$AM616,17,,,"var")),NULL)</f>
        <v>0</v>
      </c>
      <c r="BD616" s="61" cm="1">
        <f t="array" aca="1" ref="BD616" ca="1">IF(INDIRECT(ADDRESS(3+$AM616,18,,,"var"))&lt;&gt;"Ti",INDIRECT(ADDRESS(3+$AM616,18,,,"var")),NULL)</f>
        <v>0.08</v>
      </c>
      <c r="BE616" s="64" cm="1">
        <f t="array" aca="1" ref="BE616" ca="1">IF(INDIRECT(ADDRESS(3+$AM616,19,,,"var"))&lt;&gt;"D10",INDIRECT(ADDRESS(3+$AM616,19,,,"var")),NULL)</f>
        <v>27.4</v>
      </c>
      <c r="BF616" s="64" cm="1">
        <f t="array" aca="1" ref="BF616" ca="1">IF(INDIRECT(ADDRESS(3+$AM616,20,,,"var"))&lt;&gt;"D50",INDIRECT(ADDRESS(3+$AM616,20,,,"var")),NULL)</f>
        <v>44.5</v>
      </c>
      <c r="BG616" s="64" cm="1">
        <f t="array" aca="1" ref="BG616" ca="1">IF(INDIRECT(ADDRESS(3+$AM616,21,,,"var"))&lt;&gt;"D90",INDIRECT(ADDRESS(3+$AM616,21,,,"var")),NULL)</f>
        <v>72.2</v>
      </c>
      <c r="BH616" s="64" cm="1">
        <f t="array" aca="1" ref="BH616" ca="1">IF(INDIRECT(ADDRESS(3+$AM616,22,,,"var"))&lt;&gt;"Carney Funnel (s/50g)",INDIRECT(ADDRESS(3+$AM616,22,,,"var")),NULL)</f>
        <v>16</v>
      </c>
      <c r="BI616" s="64" cm="1">
        <f t="array" aca="1" ref="BI616" ca="1">IF(INDIRECT(ADDRESS(3+$AM616,23,,,"var"))&lt;&gt;"Schuttdichte",INDIRECT(ADDRESS(3+$AM616,23,,,"var")),NULL)</f>
        <v>1.24</v>
      </c>
      <c r="BJ616" s="64" cm="1">
        <f t="array" aca="1" ref="BJ616" ca="1">IF(INDIRECT(ADDRESS(3+$AM616,24,,,"var"))&lt;&gt;"Klopfdichte",INDIRECT(ADDRESS(3+$AM616,24,,,"var")),NULL)</f>
        <v>1.61</v>
      </c>
      <c r="BK616" s="81" t="s">
        <v>108</v>
      </c>
      <c r="BM616" s="81"/>
      <c r="BO616"/>
    </row>
    <row r="617" spans="1:67">
      <c r="A617" s="81">
        <v>5</v>
      </c>
      <c r="B617" s="81">
        <v>30</v>
      </c>
      <c r="C617" s="28" t="str">
        <f>var!Z$2</f>
        <v>EOS M 290</v>
      </c>
      <c r="D617" s="66" t="str">
        <f>var!AG$2</f>
        <v>EOS parameter dev.</v>
      </c>
      <c r="E617" s="81">
        <v>370</v>
      </c>
      <c r="F617" s="81">
        <v>1300</v>
      </c>
      <c r="G617" s="81">
        <v>50</v>
      </c>
      <c r="H617" s="81">
        <v>0.14000000000000001</v>
      </c>
      <c r="I617" s="62">
        <v>100</v>
      </c>
      <c r="J617" s="28" t="str">
        <f>var!AD$7</f>
        <v>Artefact</v>
      </c>
      <c r="K617" s="81"/>
      <c r="L617" s="81"/>
      <c r="M617" s="28" t="str">
        <f>var!AF$2</f>
        <v>Stripes</v>
      </c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  <c r="AA617" s="81"/>
      <c r="AB617" s="81"/>
      <c r="AC617" s="81"/>
      <c r="AD617" s="81"/>
      <c r="AE617" s="81"/>
      <c r="AF617" s="81"/>
      <c r="AG617" s="81"/>
      <c r="AH617" s="23">
        <f t="shared" si="20"/>
        <v>32.760000000000005</v>
      </c>
      <c r="AI617" s="23">
        <f t="shared" si="21"/>
        <v>40.65934065934065</v>
      </c>
      <c r="AJ617" s="81"/>
      <c r="AK617" s="81"/>
      <c r="AL617" s="28" t="str" cm="1">
        <f t="array" aca="1" ref="AL617" ca="1">IF(INDIRECT(ADDRESS(3+AM617,2,,,"var"))&lt;&gt;"Name of powder",INDIRECT(ADDRESS(3+AM617,2,,,"var")),NULL)</f>
        <v>AlMgty90</v>
      </c>
      <c r="AM617" s="81">
        <v>12</v>
      </c>
      <c r="AN617" s="81">
        <v>0</v>
      </c>
      <c r="AO617" s="61" cm="1">
        <f t="array" aca="1" ref="AO617" ca="1">IF(INDIRECT(ADDRESS(3+$AM617,3,,,"var"))&lt;&gt;"&lt;=&gt;",INDIRECT(ADDRESS(3+$AM617,3,,,"var")),NULL)</f>
        <v>0</v>
      </c>
      <c r="AP617" s="61" cm="1">
        <f t="array" aca="1" ref="AP617" ca="1">IF(INDIRECT(ADDRESS(3+$AM617,4,,,"var"))&lt;&gt;"Si",INDIRECT(ADDRESS(3+$AM617,4,,,"var")),NULL)</f>
        <v>7.0000000000000007E-2</v>
      </c>
      <c r="AQ617" s="61" cm="1">
        <f t="array" aca="1" ref="AQ617" ca="1">IF(INDIRECT(ADDRESS(3+$AM617,5,,,"var"))&lt;&gt;"&lt;=&gt;",INDIRECT(ADDRESS(3+$AM617,5,,,"var")),NULL)</f>
        <v>0</v>
      </c>
      <c r="AR617" s="61" cm="1">
        <f t="array" aca="1" ref="AR617" ca="1">IF(INDIRECT(ADDRESS(3+$AM617,6,,,"var"))&lt;&gt;"Fe",INDIRECT(ADDRESS(3+$AM617,6,,,"var")),NULL)</f>
        <v>7.0000000000000007E-2</v>
      </c>
      <c r="AS617" s="61" t="str" cm="1">
        <f t="array" aca="1" ref="AS617" ca="1">IF(INDIRECT(ADDRESS(3+$AM617,7,,,"var"))&lt;&gt;"&lt;=&gt;",INDIRECT(ADDRESS(3+$AM617,7,,,"var")),NULL)</f>
        <v>&lt;</v>
      </c>
      <c r="AT617" s="61" cm="1">
        <f t="array" aca="1" ref="AT617" ca="1">IF(INDIRECT(ADDRESS(3+$AM617,8,,,"var"))&lt;&gt;"Cu",INDIRECT(ADDRESS(3+$AM617,8,,,"var")),NULL)</f>
        <v>0.01</v>
      </c>
      <c r="AU617" s="61" t="str" cm="1">
        <f t="array" aca="1" ref="AU617" ca="1">IF(INDIRECT(ADDRESS(3+$AM617,9,,,"var"))&lt;&gt;"&lt;=&gt;",INDIRECT(ADDRESS(3+$AM617,9,,,"var")),NULL)</f>
        <v>&lt;</v>
      </c>
      <c r="AV617" s="61" cm="1">
        <f t="array" aca="1" ref="AV617" ca="1">IF(INDIRECT(ADDRESS(3+$AM617,10,,,"var"))&lt;&gt;"Mn",INDIRECT(ADDRESS(3+$AM617,10,,,"var")),NULL)</f>
        <v>0.01</v>
      </c>
      <c r="AW617" s="61" cm="1">
        <f t="array" aca="1" ref="AW617" ca="1">IF(INDIRECT(ADDRESS(3+$AM617,11,,,"var"))&lt;&gt;"&lt;=&gt;",INDIRECT(ADDRESS(3+$AM617,11,,,"var")),NULL)</f>
        <v>0</v>
      </c>
      <c r="AX617" s="61" cm="1">
        <f t="array" aca="1" ref="AX617" ca="1">IF(INDIRECT(ADDRESS(3+$AM617,12,,,"var"))&lt;&gt;"Mg",INDIRECT(ADDRESS(3+$AM617,12,,,"var")),NULL)</f>
        <v>11.9</v>
      </c>
      <c r="AY617" s="61" cm="1">
        <f t="array" aca="1" ref="AY617" ca="1">IF(INDIRECT(ADDRESS(3+$AM617,13,,,"var"))&lt;&gt;"&lt;=&gt;",INDIRECT(ADDRESS(3+$AM617,13,,,"var")),NULL)</f>
        <v>0</v>
      </c>
      <c r="AZ617" s="61" cm="1">
        <f t="array" aca="1" ref="AZ617" ca="1">IF(INDIRECT(ADDRESS(3+$AM617,14,,,"var"))&lt;&gt;"Be",INDIRECT(ADDRESS(3+$AM617,14,,,"var")),NULL)</f>
        <v>1.4E-2</v>
      </c>
      <c r="BA617" s="61" t="str" cm="1">
        <f t="array" aca="1" ref="BA617" ca="1">IF(INDIRECT(ADDRESS(3+$AM617,15,,,"var"))&lt;&gt;"&lt;=&gt;",INDIRECT(ADDRESS(3+$AM617,15,,,"var")),NULL)</f>
        <v>&lt;</v>
      </c>
      <c r="BB617" s="61" cm="1">
        <f t="array" aca="1" ref="BB617" ca="1">IF(INDIRECT(ADDRESS(3+$AM617,16,,,"var"))&lt;&gt;"Zn",INDIRECT(ADDRESS(3+$AM617,16,,,"var")),NULL)</f>
        <v>0.01</v>
      </c>
      <c r="BC617" s="61" cm="1">
        <f t="array" aca="1" ref="BC617" ca="1">IF(INDIRECT(ADDRESS(3+$AM617,17,,,"var"))&lt;&gt;"&lt;=&gt;",INDIRECT(ADDRESS(3+$AM617,17,,,"var")),NULL)</f>
        <v>0</v>
      </c>
      <c r="BD617" s="61" cm="1">
        <f t="array" aca="1" ref="BD617" ca="1">IF(INDIRECT(ADDRESS(3+$AM617,18,,,"var"))&lt;&gt;"Ti",INDIRECT(ADDRESS(3+$AM617,18,,,"var")),NULL)</f>
        <v>0.08</v>
      </c>
      <c r="BE617" s="64" cm="1">
        <f t="array" aca="1" ref="BE617" ca="1">IF(INDIRECT(ADDRESS(3+$AM617,19,,,"var"))&lt;&gt;"D10",INDIRECT(ADDRESS(3+$AM617,19,,,"var")),NULL)</f>
        <v>27.4</v>
      </c>
      <c r="BF617" s="64" cm="1">
        <f t="array" aca="1" ref="BF617" ca="1">IF(INDIRECT(ADDRESS(3+$AM617,20,,,"var"))&lt;&gt;"D50",INDIRECT(ADDRESS(3+$AM617,20,,,"var")),NULL)</f>
        <v>44.5</v>
      </c>
      <c r="BG617" s="64" cm="1">
        <f t="array" aca="1" ref="BG617" ca="1">IF(INDIRECT(ADDRESS(3+$AM617,21,,,"var"))&lt;&gt;"D90",INDIRECT(ADDRESS(3+$AM617,21,,,"var")),NULL)</f>
        <v>72.2</v>
      </c>
      <c r="BH617" s="64" cm="1">
        <f t="array" aca="1" ref="BH617" ca="1">IF(INDIRECT(ADDRESS(3+$AM617,22,,,"var"))&lt;&gt;"Carney Funnel (s/50g)",INDIRECT(ADDRESS(3+$AM617,22,,,"var")),NULL)</f>
        <v>16</v>
      </c>
      <c r="BI617" s="64" cm="1">
        <f t="array" aca="1" ref="BI617" ca="1">IF(INDIRECT(ADDRESS(3+$AM617,23,,,"var"))&lt;&gt;"Schuttdichte",INDIRECT(ADDRESS(3+$AM617,23,,,"var")),NULL)</f>
        <v>1.24</v>
      </c>
      <c r="BJ617" s="64" cm="1">
        <f t="array" aca="1" ref="BJ617" ca="1">IF(INDIRECT(ADDRESS(3+$AM617,24,,,"var"))&lt;&gt;"Klopfdichte",INDIRECT(ADDRESS(3+$AM617,24,,,"var")),NULL)</f>
        <v>1.61</v>
      </c>
      <c r="BK617" s="81" t="s">
        <v>108</v>
      </c>
      <c r="BM617" s="81"/>
      <c r="BO617"/>
    </row>
    <row r="618" spans="1:67">
      <c r="A618" s="81">
        <v>5</v>
      </c>
      <c r="B618" s="81">
        <v>31</v>
      </c>
      <c r="C618" s="81" t="str">
        <f>var!Z$2</f>
        <v>EOS M 290</v>
      </c>
      <c r="D618" s="66" t="str">
        <f>var!AG$2</f>
        <v>EOS parameter dev.</v>
      </c>
      <c r="E618" s="81">
        <v>370</v>
      </c>
      <c r="F618" s="81">
        <v>1175</v>
      </c>
      <c r="G618" s="81">
        <v>50</v>
      </c>
      <c r="H618" s="81">
        <v>0.1</v>
      </c>
      <c r="I618" s="62">
        <v>100</v>
      </c>
      <c r="J618" s="81" t="str">
        <f>var!AD$3</f>
        <v xml:space="preserve">Tensile bars </v>
      </c>
      <c r="K618" s="81"/>
      <c r="L618" s="81">
        <f>var!AA$3</f>
        <v>90</v>
      </c>
      <c r="M618" s="81" t="str">
        <f>var!AF$2</f>
        <v>Stripes</v>
      </c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 t="s">
        <v>18</v>
      </c>
      <c r="Z618" s="81"/>
      <c r="AA618" s="81"/>
      <c r="AB618" s="81"/>
      <c r="AC618" s="81"/>
      <c r="AD618" s="81"/>
      <c r="AE618" s="81"/>
      <c r="AF618" s="81"/>
      <c r="AG618" s="81"/>
      <c r="AH618" s="81">
        <f t="shared" si="20"/>
        <v>21.150000000000002</v>
      </c>
      <c r="AI618" s="23">
        <f t="shared" si="21"/>
        <v>62.978723404255319</v>
      </c>
      <c r="AJ618" s="81"/>
      <c r="AK618" s="81"/>
      <c r="AL618" s="81" t="str" cm="1">
        <f t="array" aca="1" ref="AL618" ca="1">IF(INDIRECT(ADDRESS(3+AM618,2,,,"var"))&lt;&gt;"Name of powder",INDIRECT(ADDRESS(3+AM618,2,,,"var")),NULL)</f>
        <v>AlMgty90</v>
      </c>
      <c r="AM618" s="81">
        <v>12</v>
      </c>
      <c r="AN618" s="81">
        <v>0</v>
      </c>
      <c r="AO618" s="61" cm="1">
        <f t="array" aca="1" ref="AO618" ca="1">IF(INDIRECT(ADDRESS(3+$AM618,3,,,"var"))&lt;&gt;"&lt;=&gt;",INDIRECT(ADDRESS(3+$AM618,3,,,"var")),NULL)</f>
        <v>0</v>
      </c>
      <c r="AP618" s="61" cm="1">
        <f t="array" aca="1" ref="AP618" ca="1">IF(INDIRECT(ADDRESS(3+$AM618,4,,,"var"))&lt;&gt;"Si",INDIRECT(ADDRESS(3+$AM618,4,,,"var")),NULL)</f>
        <v>7.0000000000000007E-2</v>
      </c>
      <c r="AQ618" s="61" cm="1">
        <f t="array" aca="1" ref="AQ618" ca="1">IF(INDIRECT(ADDRESS(3+$AM618,5,,,"var"))&lt;&gt;"&lt;=&gt;",INDIRECT(ADDRESS(3+$AM618,5,,,"var")),NULL)</f>
        <v>0</v>
      </c>
      <c r="AR618" s="61" cm="1">
        <f t="array" aca="1" ref="AR618" ca="1">IF(INDIRECT(ADDRESS(3+$AM618,6,,,"var"))&lt;&gt;"Fe",INDIRECT(ADDRESS(3+$AM618,6,,,"var")),NULL)</f>
        <v>7.0000000000000007E-2</v>
      </c>
      <c r="AS618" s="61" t="str" cm="1">
        <f t="array" aca="1" ref="AS618" ca="1">IF(INDIRECT(ADDRESS(3+$AM618,7,,,"var"))&lt;&gt;"&lt;=&gt;",INDIRECT(ADDRESS(3+$AM618,7,,,"var")),NULL)</f>
        <v>&lt;</v>
      </c>
      <c r="AT618" s="61" cm="1">
        <f t="array" aca="1" ref="AT618" ca="1">IF(INDIRECT(ADDRESS(3+$AM618,8,,,"var"))&lt;&gt;"Cu",INDIRECT(ADDRESS(3+$AM618,8,,,"var")),NULL)</f>
        <v>0.01</v>
      </c>
      <c r="AU618" s="61" t="str" cm="1">
        <f t="array" aca="1" ref="AU618" ca="1">IF(INDIRECT(ADDRESS(3+$AM618,9,,,"var"))&lt;&gt;"&lt;=&gt;",INDIRECT(ADDRESS(3+$AM618,9,,,"var")),NULL)</f>
        <v>&lt;</v>
      </c>
      <c r="AV618" s="61" cm="1">
        <f t="array" aca="1" ref="AV618" ca="1">IF(INDIRECT(ADDRESS(3+$AM618,10,,,"var"))&lt;&gt;"Mn",INDIRECT(ADDRESS(3+$AM618,10,,,"var")),NULL)</f>
        <v>0.01</v>
      </c>
      <c r="AW618" s="61" cm="1">
        <f t="array" aca="1" ref="AW618" ca="1">IF(INDIRECT(ADDRESS(3+$AM618,11,,,"var"))&lt;&gt;"&lt;=&gt;",INDIRECT(ADDRESS(3+$AM618,11,,,"var")),NULL)</f>
        <v>0</v>
      </c>
      <c r="AX618" s="61" cm="1">
        <f t="array" aca="1" ref="AX618" ca="1">IF(INDIRECT(ADDRESS(3+$AM618,12,,,"var"))&lt;&gt;"Mg",INDIRECT(ADDRESS(3+$AM618,12,,,"var")),NULL)</f>
        <v>11.9</v>
      </c>
      <c r="AY618" s="61" cm="1">
        <f t="array" aca="1" ref="AY618" ca="1">IF(INDIRECT(ADDRESS(3+$AM618,13,,,"var"))&lt;&gt;"&lt;=&gt;",INDIRECT(ADDRESS(3+$AM618,13,,,"var")),NULL)</f>
        <v>0</v>
      </c>
      <c r="AZ618" s="61" cm="1">
        <f t="array" aca="1" ref="AZ618" ca="1">IF(INDIRECT(ADDRESS(3+$AM618,14,,,"var"))&lt;&gt;"Be",INDIRECT(ADDRESS(3+$AM618,14,,,"var")),NULL)</f>
        <v>1.4E-2</v>
      </c>
      <c r="BA618" s="61" t="str" cm="1">
        <f t="array" aca="1" ref="BA618" ca="1">IF(INDIRECT(ADDRESS(3+$AM618,15,,,"var"))&lt;&gt;"&lt;=&gt;",INDIRECT(ADDRESS(3+$AM618,15,,,"var")),NULL)</f>
        <v>&lt;</v>
      </c>
      <c r="BB618" s="61" cm="1">
        <f t="array" aca="1" ref="BB618" ca="1">IF(INDIRECT(ADDRESS(3+$AM618,16,,,"var"))&lt;&gt;"Zn",INDIRECT(ADDRESS(3+$AM618,16,,,"var")),NULL)</f>
        <v>0.01</v>
      </c>
      <c r="BC618" s="61" cm="1">
        <f t="array" aca="1" ref="BC618" ca="1">IF(INDIRECT(ADDRESS(3+$AM618,17,,,"var"))&lt;&gt;"&lt;=&gt;",INDIRECT(ADDRESS(3+$AM618,17,,,"var")),NULL)</f>
        <v>0</v>
      </c>
      <c r="BD618" s="61" cm="1">
        <f t="array" aca="1" ref="BD618" ca="1">IF(INDIRECT(ADDRESS(3+$AM618,18,,,"var"))&lt;&gt;"Ti",INDIRECT(ADDRESS(3+$AM618,18,,,"var")),NULL)</f>
        <v>0.08</v>
      </c>
      <c r="BE618" s="64" cm="1">
        <f t="array" aca="1" ref="BE618" ca="1">IF(INDIRECT(ADDRESS(3+$AM618,19,,,"var"))&lt;&gt;"D10",INDIRECT(ADDRESS(3+$AM618,19,,,"var")),NULL)</f>
        <v>27.4</v>
      </c>
      <c r="BF618" s="64" cm="1">
        <f t="array" aca="1" ref="BF618" ca="1">IF(INDIRECT(ADDRESS(3+$AM618,20,,,"var"))&lt;&gt;"D50",INDIRECT(ADDRESS(3+$AM618,20,,,"var")),NULL)</f>
        <v>44.5</v>
      </c>
      <c r="BG618" s="64" cm="1">
        <f t="array" aca="1" ref="BG618" ca="1">IF(INDIRECT(ADDRESS(3+$AM618,21,,,"var"))&lt;&gt;"D90",INDIRECT(ADDRESS(3+$AM618,21,,,"var")),NULL)</f>
        <v>72.2</v>
      </c>
      <c r="BH618" s="64" cm="1">
        <f t="array" aca="1" ref="BH618" ca="1">IF(INDIRECT(ADDRESS(3+$AM618,22,,,"var"))&lt;&gt;"Carney Funnel (s/50g)",INDIRECT(ADDRESS(3+$AM618,22,,,"var")),NULL)</f>
        <v>16</v>
      </c>
      <c r="BI618" s="64" cm="1">
        <f t="array" aca="1" ref="BI618" ca="1">IF(INDIRECT(ADDRESS(3+$AM618,23,,,"var"))&lt;&gt;"Schuttdichte",INDIRECT(ADDRESS(3+$AM618,23,,,"var")),NULL)</f>
        <v>1.24</v>
      </c>
      <c r="BJ618" s="64" cm="1">
        <f t="array" aca="1" ref="BJ618" ca="1">IF(INDIRECT(ADDRESS(3+$AM618,24,,,"var"))&lt;&gt;"Klopfdichte",INDIRECT(ADDRESS(3+$AM618,24,,,"var")),NULL)</f>
        <v>1.61</v>
      </c>
      <c r="BK618" s="81" t="s">
        <v>108</v>
      </c>
      <c r="BM618"/>
      <c r="BO618"/>
    </row>
    <row r="619" spans="1:67">
      <c r="A619" s="81">
        <v>5</v>
      </c>
      <c r="B619" s="81">
        <v>32</v>
      </c>
      <c r="C619" s="81" t="str">
        <f>var!Z$2</f>
        <v>EOS M 290</v>
      </c>
      <c r="D619" s="66" t="str">
        <f>var!AG$2</f>
        <v>EOS parameter dev.</v>
      </c>
      <c r="E619" s="81">
        <v>370</v>
      </c>
      <c r="F619" s="81">
        <v>1175</v>
      </c>
      <c r="G619" s="81">
        <v>50</v>
      </c>
      <c r="H619" s="81">
        <v>0.1</v>
      </c>
      <c r="I619" s="62">
        <v>100</v>
      </c>
      <c r="J619" s="81" t="str">
        <f>var!AD$3</f>
        <v xml:space="preserve">Tensile bars </v>
      </c>
      <c r="K619" s="81"/>
      <c r="L619" s="81">
        <f>var!AA$3</f>
        <v>90</v>
      </c>
      <c r="M619" s="81" t="str">
        <f>var!AF$2</f>
        <v>Stripes</v>
      </c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 t="s">
        <v>18</v>
      </c>
      <c r="Z619" s="81"/>
      <c r="AA619" s="81">
        <v>304</v>
      </c>
      <c r="AB619" s="81">
        <v>8.5</v>
      </c>
      <c r="AC619" s="81"/>
      <c r="AD619" s="81"/>
      <c r="AE619" s="81"/>
      <c r="AF619" s="81"/>
      <c r="AG619" s="81"/>
      <c r="AH619" s="81">
        <f t="shared" si="20"/>
        <v>21.150000000000002</v>
      </c>
      <c r="AI619" s="23">
        <f t="shared" si="21"/>
        <v>62.978723404255319</v>
      </c>
      <c r="AJ619" s="81"/>
      <c r="AK619" s="81"/>
      <c r="AL619" s="81" t="str" cm="1">
        <f t="array" aca="1" ref="AL619" ca="1">IF(INDIRECT(ADDRESS(3+AM619,2,,,"var"))&lt;&gt;"Name of powder",INDIRECT(ADDRESS(3+AM619,2,,,"var")),NULL)</f>
        <v>AlMgty90</v>
      </c>
      <c r="AM619" s="81">
        <v>12</v>
      </c>
      <c r="AN619" s="81">
        <v>0</v>
      </c>
      <c r="AO619" s="61" cm="1">
        <f t="array" aca="1" ref="AO619" ca="1">IF(INDIRECT(ADDRESS(3+$AM619,3,,,"var"))&lt;&gt;"&lt;=&gt;",INDIRECT(ADDRESS(3+$AM619,3,,,"var")),NULL)</f>
        <v>0</v>
      </c>
      <c r="AP619" s="61" cm="1">
        <f t="array" aca="1" ref="AP619" ca="1">IF(INDIRECT(ADDRESS(3+$AM619,4,,,"var"))&lt;&gt;"Si",INDIRECT(ADDRESS(3+$AM619,4,,,"var")),NULL)</f>
        <v>7.0000000000000007E-2</v>
      </c>
      <c r="AQ619" s="61" cm="1">
        <f t="array" aca="1" ref="AQ619" ca="1">IF(INDIRECT(ADDRESS(3+$AM619,5,,,"var"))&lt;&gt;"&lt;=&gt;",INDIRECT(ADDRESS(3+$AM619,5,,,"var")),NULL)</f>
        <v>0</v>
      </c>
      <c r="AR619" s="61" cm="1">
        <f t="array" aca="1" ref="AR619" ca="1">IF(INDIRECT(ADDRESS(3+$AM619,6,,,"var"))&lt;&gt;"Fe",INDIRECT(ADDRESS(3+$AM619,6,,,"var")),NULL)</f>
        <v>7.0000000000000007E-2</v>
      </c>
      <c r="AS619" s="61" t="str" cm="1">
        <f t="array" aca="1" ref="AS619" ca="1">IF(INDIRECT(ADDRESS(3+$AM619,7,,,"var"))&lt;&gt;"&lt;=&gt;",INDIRECT(ADDRESS(3+$AM619,7,,,"var")),NULL)</f>
        <v>&lt;</v>
      </c>
      <c r="AT619" s="61" cm="1">
        <f t="array" aca="1" ref="AT619" ca="1">IF(INDIRECT(ADDRESS(3+$AM619,8,,,"var"))&lt;&gt;"Cu",INDIRECT(ADDRESS(3+$AM619,8,,,"var")),NULL)</f>
        <v>0.01</v>
      </c>
      <c r="AU619" s="61" t="str" cm="1">
        <f t="array" aca="1" ref="AU619" ca="1">IF(INDIRECT(ADDRESS(3+$AM619,9,,,"var"))&lt;&gt;"&lt;=&gt;",INDIRECT(ADDRESS(3+$AM619,9,,,"var")),NULL)</f>
        <v>&lt;</v>
      </c>
      <c r="AV619" s="61" cm="1">
        <f t="array" aca="1" ref="AV619" ca="1">IF(INDIRECT(ADDRESS(3+$AM619,10,,,"var"))&lt;&gt;"Mn",INDIRECT(ADDRESS(3+$AM619,10,,,"var")),NULL)</f>
        <v>0.01</v>
      </c>
      <c r="AW619" s="61" cm="1">
        <f t="array" aca="1" ref="AW619" ca="1">IF(INDIRECT(ADDRESS(3+$AM619,11,,,"var"))&lt;&gt;"&lt;=&gt;",INDIRECT(ADDRESS(3+$AM619,11,,,"var")),NULL)</f>
        <v>0</v>
      </c>
      <c r="AX619" s="61" cm="1">
        <f t="array" aca="1" ref="AX619" ca="1">IF(INDIRECT(ADDRESS(3+$AM619,12,,,"var"))&lt;&gt;"Mg",INDIRECT(ADDRESS(3+$AM619,12,,,"var")),NULL)</f>
        <v>11.9</v>
      </c>
      <c r="AY619" s="61" cm="1">
        <f t="array" aca="1" ref="AY619" ca="1">IF(INDIRECT(ADDRESS(3+$AM619,13,,,"var"))&lt;&gt;"&lt;=&gt;",INDIRECT(ADDRESS(3+$AM619,13,,,"var")),NULL)</f>
        <v>0</v>
      </c>
      <c r="AZ619" s="61" cm="1">
        <f t="array" aca="1" ref="AZ619" ca="1">IF(INDIRECT(ADDRESS(3+$AM619,14,,,"var"))&lt;&gt;"Be",INDIRECT(ADDRESS(3+$AM619,14,,,"var")),NULL)</f>
        <v>1.4E-2</v>
      </c>
      <c r="BA619" s="61" t="str" cm="1">
        <f t="array" aca="1" ref="BA619" ca="1">IF(INDIRECT(ADDRESS(3+$AM619,15,,,"var"))&lt;&gt;"&lt;=&gt;",INDIRECT(ADDRESS(3+$AM619,15,,,"var")),NULL)</f>
        <v>&lt;</v>
      </c>
      <c r="BB619" s="61" cm="1">
        <f t="array" aca="1" ref="BB619" ca="1">IF(INDIRECT(ADDRESS(3+$AM619,16,,,"var"))&lt;&gt;"Zn",INDIRECT(ADDRESS(3+$AM619,16,,,"var")),NULL)</f>
        <v>0.01</v>
      </c>
      <c r="BC619" s="61" cm="1">
        <f t="array" aca="1" ref="BC619" ca="1">IF(INDIRECT(ADDRESS(3+$AM619,17,,,"var"))&lt;&gt;"&lt;=&gt;",INDIRECT(ADDRESS(3+$AM619,17,,,"var")),NULL)</f>
        <v>0</v>
      </c>
      <c r="BD619" s="61" cm="1">
        <f t="array" aca="1" ref="BD619" ca="1">IF(INDIRECT(ADDRESS(3+$AM619,18,,,"var"))&lt;&gt;"Ti",INDIRECT(ADDRESS(3+$AM619,18,,,"var")),NULL)</f>
        <v>0.08</v>
      </c>
      <c r="BE619" s="64" cm="1">
        <f t="array" aca="1" ref="BE619" ca="1">IF(INDIRECT(ADDRESS(3+$AM619,19,,,"var"))&lt;&gt;"D10",INDIRECT(ADDRESS(3+$AM619,19,,,"var")),NULL)</f>
        <v>27.4</v>
      </c>
      <c r="BF619" s="64" cm="1">
        <f t="array" aca="1" ref="BF619" ca="1">IF(INDIRECT(ADDRESS(3+$AM619,20,,,"var"))&lt;&gt;"D50",INDIRECT(ADDRESS(3+$AM619,20,,,"var")),NULL)</f>
        <v>44.5</v>
      </c>
      <c r="BG619" s="64" cm="1">
        <f t="array" aca="1" ref="BG619" ca="1">IF(INDIRECT(ADDRESS(3+$AM619,21,,,"var"))&lt;&gt;"D90",INDIRECT(ADDRESS(3+$AM619,21,,,"var")),NULL)</f>
        <v>72.2</v>
      </c>
      <c r="BH619" s="64" cm="1">
        <f t="array" aca="1" ref="BH619" ca="1">IF(INDIRECT(ADDRESS(3+$AM619,22,,,"var"))&lt;&gt;"Carney Funnel (s/50g)",INDIRECT(ADDRESS(3+$AM619,22,,,"var")),NULL)</f>
        <v>16</v>
      </c>
      <c r="BI619" s="64" cm="1">
        <f t="array" aca="1" ref="BI619" ca="1">IF(INDIRECT(ADDRESS(3+$AM619,23,,,"var"))&lt;&gt;"Schuttdichte",INDIRECT(ADDRESS(3+$AM619,23,,,"var")),NULL)</f>
        <v>1.24</v>
      </c>
      <c r="BJ619" s="64" cm="1">
        <f t="array" aca="1" ref="BJ619" ca="1">IF(INDIRECT(ADDRESS(3+$AM619,24,,,"var"))&lt;&gt;"Klopfdichte",INDIRECT(ADDRESS(3+$AM619,24,,,"var")),NULL)</f>
        <v>1.61</v>
      </c>
      <c r="BK619" s="81" t="s">
        <v>108</v>
      </c>
      <c r="BM619"/>
      <c r="BO619"/>
    </row>
    <row r="620" spans="1:67">
      <c r="A620" s="81">
        <v>5</v>
      </c>
      <c r="B620" s="81">
        <v>33</v>
      </c>
      <c r="C620" s="81" t="str">
        <f>var!Z$2</f>
        <v>EOS M 290</v>
      </c>
      <c r="D620" s="66" t="str">
        <f>var!AG$2</f>
        <v>EOS parameter dev.</v>
      </c>
      <c r="E620" s="81">
        <v>370</v>
      </c>
      <c r="F620" s="81">
        <v>1175</v>
      </c>
      <c r="G620" s="81">
        <v>50</v>
      </c>
      <c r="H620" s="81">
        <v>0.1</v>
      </c>
      <c r="I620" s="62">
        <v>100</v>
      </c>
      <c r="J620" s="81" t="str">
        <f>var!AD$3</f>
        <v xml:space="preserve">Tensile bars </v>
      </c>
      <c r="K620" s="81"/>
      <c r="L620" s="81">
        <f>var!AA$3</f>
        <v>90</v>
      </c>
      <c r="M620" s="81" t="str">
        <f>var!AF$2</f>
        <v>Stripes</v>
      </c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 t="s">
        <v>18</v>
      </c>
      <c r="Z620" s="81">
        <v>221</v>
      </c>
      <c r="AA620" s="81">
        <v>333</v>
      </c>
      <c r="AB620" s="81">
        <v>11.3</v>
      </c>
      <c r="AC620" s="81"/>
      <c r="AD620" s="81"/>
      <c r="AE620" s="81"/>
      <c r="AF620" s="81"/>
      <c r="AG620" s="81"/>
      <c r="AH620" s="81">
        <f t="shared" si="20"/>
        <v>21.150000000000002</v>
      </c>
      <c r="AI620" s="23">
        <f t="shared" si="21"/>
        <v>62.978723404255319</v>
      </c>
      <c r="AJ620" s="81"/>
      <c r="AK620" s="81"/>
      <c r="AL620" s="81" t="str" cm="1">
        <f t="array" aca="1" ref="AL620" ca="1">IF(INDIRECT(ADDRESS(3+AM620,2,,,"var"))&lt;&gt;"Name of powder",INDIRECT(ADDRESS(3+AM620,2,,,"var")),NULL)</f>
        <v>AlMgty90</v>
      </c>
      <c r="AM620" s="81">
        <v>12</v>
      </c>
      <c r="AN620" s="81">
        <v>0</v>
      </c>
      <c r="AO620" s="61" cm="1">
        <f t="array" aca="1" ref="AO620" ca="1">IF(INDIRECT(ADDRESS(3+$AM620,3,,,"var"))&lt;&gt;"&lt;=&gt;",INDIRECT(ADDRESS(3+$AM620,3,,,"var")),NULL)</f>
        <v>0</v>
      </c>
      <c r="AP620" s="61" cm="1">
        <f t="array" aca="1" ref="AP620" ca="1">IF(INDIRECT(ADDRESS(3+$AM620,4,,,"var"))&lt;&gt;"Si",INDIRECT(ADDRESS(3+$AM620,4,,,"var")),NULL)</f>
        <v>7.0000000000000007E-2</v>
      </c>
      <c r="AQ620" s="61" cm="1">
        <f t="array" aca="1" ref="AQ620" ca="1">IF(INDIRECT(ADDRESS(3+$AM620,5,,,"var"))&lt;&gt;"&lt;=&gt;",INDIRECT(ADDRESS(3+$AM620,5,,,"var")),NULL)</f>
        <v>0</v>
      </c>
      <c r="AR620" s="61" cm="1">
        <f t="array" aca="1" ref="AR620" ca="1">IF(INDIRECT(ADDRESS(3+$AM620,6,,,"var"))&lt;&gt;"Fe",INDIRECT(ADDRESS(3+$AM620,6,,,"var")),NULL)</f>
        <v>7.0000000000000007E-2</v>
      </c>
      <c r="AS620" s="61" t="str" cm="1">
        <f t="array" aca="1" ref="AS620" ca="1">IF(INDIRECT(ADDRESS(3+$AM620,7,,,"var"))&lt;&gt;"&lt;=&gt;",INDIRECT(ADDRESS(3+$AM620,7,,,"var")),NULL)</f>
        <v>&lt;</v>
      </c>
      <c r="AT620" s="61" cm="1">
        <f t="array" aca="1" ref="AT620" ca="1">IF(INDIRECT(ADDRESS(3+$AM620,8,,,"var"))&lt;&gt;"Cu",INDIRECT(ADDRESS(3+$AM620,8,,,"var")),NULL)</f>
        <v>0.01</v>
      </c>
      <c r="AU620" s="61" t="str" cm="1">
        <f t="array" aca="1" ref="AU620" ca="1">IF(INDIRECT(ADDRESS(3+$AM620,9,,,"var"))&lt;&gt;"&lt;=&gt;",INDIRECT(ADDRESS(3+$AM620,9,,,"var")),NULL)</f>
        <v>&lt;</v>
      </c>
      <c r="AV620" s="61" cm="1">
        <f t="array" aca="1" ref="AV620" ca="1">IF(INDIRECT(ADDRESS(3+$AM620,10,,,"var"))&lt;&gt;"Mn",INDIRECT(ADDRESS(3+$AM620,10,,,"var")),NULL)</f>
        <v>0.01</v>
      </c>
      <c r="AW620" s="61" cm="1">
        <f t="array" aca="1" ref="AW620" ca="1">IF(INDIRECT(ADDRESS(3+$AM620,11,,,"var"))&lt;&gt;"&lt;=&gt;",INDIRECT(ADDRESS(3+$AM620,11,,,"var")),NULL)</f>
        <v>0</v>
      </c>
      <c r="AX620" s="61" cm="1">
        <f t="array" aca="1" ref="AX620" ca="1">IF(INDIRECT(ADDRESS(3+$AM620,12,,,"var"))&lt;&gt;"Mg",INDIRECT(ADDRESS(3+$AM620,12,,,"var")),NULL)</f>
        <v>11.9</v>
      </c>
      <c r="AY620" s="61" cm="1">
        <f t="array" aca="1" ref="AY620" ca="1">IF(INDIRECT(ADDRESS(3+$AM620,13,,,"var"))&lt;&gt;"&lt;=&gt;",INDIRECT(ADDRESS(3+$AM620,13,,,"var")),NULL)</f>
        <v>0</v>
      </c>
      <c r="AZ620" s="61" cm="1">
        <f t="array" aca="1" ref="AZ620" ca="1">IF(INDIRECT(ADDRESS(3+$AM620,14,,,"var"))&lt;&gt;"Be",INDIRECT(ADDRESS(3+$AM620,14,,,"var")),NULL)</f>
        <v>1.4E-2</v>
      </c>
      <c r="BA620" s="61" t="str" cm="1">
        <f t="array" aca="1" ref="BA620" ca="1">IF(INDIRECT(ADDRESS(3+$AM620,15,,,"var"))&lt;&gt;"&lt;=&gt;",INDIRECT(ADDRESS(3+$AM620,15,,,"var")),NULL)</f>
        <v>&lt;</v>
      </c>
      <c r="BB620" s="61" cm="1">
        <f t="array" aca="1" ref="BB620" ca="1">IF(INDIRECT(ADDRESS(3+$AM620,16,,,"var"))&lt;&gt;"Zn",INDIRECT(ADDRESS(3+$AM620,16,,,"var")),NULL)</f>
        <v>0.01</v>
      </c>
      <c r="BC620" s="61" cm="1">
        <f t="array" aca="1" ref="BC620" ca="1">IF(INDIRECT(ADDRESS(3+$AM620,17,,,"var"))&lt;&gt;"&lt;=&gt;",INDIRECT(ADDRESS(3+$AM620,17,,,"var")),NULL)</f>
        <v>0</v>
      </c>
      <c r="BD620" s="61" cm="1">
        <f t="array" aca="1" ref="BD620" ca="1">IF(INDIRECT(ADDRESS(3+$AM620,18,,,"var"))&lt;&gt;"Ti",INDIRECT(ADDRESS(3+$AM620,18,,,"var")),NULL)</f>
        <v>0.08</v>
      </c>
      <c r="BE620" s="64" cm="1">
        <f t="array" aca="1" ref="BE620" ca="1">IF(INDIRECT(ADDRESS(3+$AM620,19,,,"var"))&lt;&gt;"D10",INDIRECT(ADDRESS(3+$AM620,19,,,"var")),NULL)</f>
        <v>27.4</v>
      </c>
      <c r="BF620" s="64" cm="1">
        <f t="array" aca="1" ref="BF620" ca="1">IF(INDIRECT(ADDRESS(3+$AM620,20,,,"var"))&lt;&gt;"D50",INDIRECT(ADDRESS(3+$AM620,20,,,"var")),NULL)</f>
        <v>44.5</v>
      </c>
      <c r="BG620" s="64" cm="1">
        <f t="array" aca="1" ref="BG620" ca="1">IF(INDIRECT(ADDRESS(3+$AM620,21,,,"var"))&lt;&gt;"D90",INDIRECT(ADDRESS(3+$AM620,21,,,"var")),NULL)</f>
        <v>72.2</v>
      </c>
      <c r="BH620" s="64" cm="1">
        <f t="array" aca="1" ref="BH620" ca="1">IF(INDIRECT(ADDRESS(3+$AM620,22,,,"var"))&lt;&gt;"Carney Funnel (s/50g)",INDIRECT(ADDRESS(3+$AM620,22,,,"var")),NULL)</f>
        <v>16</v>
      </c>
      <c r="BI620" s="64" cm="1">
        <f t="array" aca="1" ref="BI620" ca="1">IF(INDIRECT(ADDRESS(3+$AM620,23,,,"var"))&lt;&gt;"Schuttdichte",INDIRECT(ADDRESS(3+$AM620,23,,,"var")),NULL)</f>
        <v>1.24</v>
      </c>
      <c r="BJ620" s="64" cm="1">
        <f t="array" aca="1" ref="BJ620" ca="1">IF(INDIRECT(ADDRESS(3+$AM620,24,,,"var"))&lt;&gt;"Klopfdichte",INDIRECT(ADDRESS(3+$AM620,24,,,"var")),NULL)</f>
        <v>1.61</v>
      </c>
      <c r="BK620" s="81" t="s">
        <v>108</v>
      </c>
      <c r="BM620" s="81"/>
      <c r="BO620"/>
    </row>
    <row r="621" spans="1:67">
      <c r="A621" s="81">
        <v>5</v>
      </c>
      <c r="B621" s="81">
        <v>34</v>
      </c>
      <c r="C621" s="81" t="str">
        <f>var!Z$2</f>
        <v>EOS M 290</v>
      </c>
      <c r="D621" s="66" t="str">
        <f>var!AG$2</f>
        <v>EOS parameter dev.</v>
      </c>
      <c r="E621" s="81">
        <v>370</v>
      </c>
      <c r="F621" s="81">
        <v>1175</v>
      </c>
      <c r="G621" s="81">
        <v>50</v>
      </c>
      <c r="H621" s="81">
        <v>0.1</v>
      </c>
      <c r="I621" s="62">
        <v>100</v>
      </c>
      <c r="J621" s="81" t="str">
        <f>var!AD$3</f>
        <v xml:space="preserve">Tensile bars </v>
      </c>
      <c r="K621" s="81"/>
      <c r="L621" s="81">
        <f>var!AA$3</f>
        <v>90</v>
      </c>
      <c r="M621" s="81" t="str">
        <f>var!AF$2</f>
        <v>Stripes</v>
      </c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 t="s">
        <v>19</v>
      </c>
      <c r="Z621" s="81"/>
      <c r="AA621" s="81">
        <v>347</v>
      </c>
      <c r="AB621" s="81">
        <v>8.6</v>
      </c>
      <c r="AC621" s="81"/>
      <c r="AD621" s="81"/>
      <c r="AE621" s="81"/>
      <c r="AF621" s="81"/>
      <c r="AG621" s="81"/>
      <c r="AH621" s="81">
        <f t="shared" si="20"/>
        <v>21.150000000000002</v>
      </c>
      <c r="AI621" s="23">
        <f t="shared" si="21"/>
        <v>62.978723404255319</v>
      </c>
      <c r="AJ621" s="81"/>
      <c r="AK621" s="81"/>
      <c r="AL621" s="81" t="str" cm="1">
        <f t="array" aca="1" ref="AL621" ca="1">IF(INDIRECT(ADDRESS(3+AM621,2,,,"var"))&lt;&gt;"Name of powder",INDIRECT(ADDRESS(3+AM621,2,,,"var")),NULL)</f>
        <v>AlMgty90</v>
      </c>
      <c r="AM621" s="81">
        <v>12</v>
      </c>
      <c r="AN621" s="81">
        <v>0</v>
      </c>
      <c r="AO621" s="61" cm="1">
        <f t="array" aca="1" ref="AO621" ca="1">IF(INDIRECT(ADDRESS(3+$AM621,3,,,"var"))&lt;&gt;"&lt;=&gt;",INDIRECT(ADDRESS(3+$AM621,3,,,"var")),NULL)</f>
        <v>0</v>
      </c>
      <c r="AP621" s="61" cm="1">
        <f t="array" aca="1" ref="AP621" ca="1">IF(INDIRECT(ADDRESS(3+$AM621,4,,,"var"))&lt;&gt;"Si",INDIRECT(ADDRESS(3+$AM621,4,,,"var")),NULL)</f>
        <v>7.0000000000000007E-2</v>
      </c>
      <c r="AQ621" s="61" cm="1">
        <f t="array" aca="1" ref="AQ621" ca="1">IF(INDIRECT(ADDRESS(3+$AM621,5,,,"var"))&lt;&gt;"&lt;=&gt;",INDIRECT(ADDRESS(3+$AM621,5,,,"var")),NULL)</f>
        <v>0</v>
      </c>
      <c r="AR621" s="61" cm="1">
        <f t="array" aca="1" ref="AR621" ca="1">IF(INDIRECT(ADDRESS(3+$AM621,6,,,"var"))&lt;&gt;"Fe",INDIRECT(ADDRESS(3+$AM621,6,,,"var")),NULL)</f>
        <v>7.0000000000000007E-2</v>
      </c>
      <c r="AS621" s="61" t="str" cm="1">
        <f t="array" aca="1" ref="AS621" ca="1">IF(INDIRECT(ADDRESS(3+$AM621,7,,,"var"))&lt;&gt;"&lt;=&gt;",INDIRECT(ADDRESS(3+$AM621,7,,,"var")),NULL)</f>
        <v>&lt;</v>
      </c>
      <c r="AT621" s="61" cm="1">
        <f t="array" aca="1" ref="AT621" ca="1">IF(INDIRECT(ADDRESS(3+$AM621,8,,,"var"))&lt;&gt;"Cu",INDIRECT(ADDRESS(3+$AM621,8,,,"var")),NULL)</f>
        <v>0.01</v>
      </c>
      <c r="AU621" s="61" t="str" cm="1">
        <f t="array" aca="1" ref="AU621" ca="1">IF(INDIRECT(ADDRESS(3+$AM621,9,,,"var"))&lt;&gt;"&lt;=&gt;",INDIRECT(ADDRESS(3+$AM621,9,,,"var")),NULL)</f>
        <v>&lt;</v>
      </c>
      <c r="AV621" s="61" cm="1">
        <f t="array" aca="1" ref="AV621" ca="1">IF(INDIRECT(ADDRESS(3+$AM621,10,,,"var"))&lt;&gt;"Mn",INDIRECT(ADDRESS(3+$AM621,10,,,"var")),NULL)</f>
        <v>0.01</v>
      </c>
      <c r="AW621" s="61" cm="1">
        <f t="array" aca="1" ref="AW621" ca="1">IF(INDIRECT(ADDRESS(3+$AM621,11,,,"var"))&lt;&gt;"&lt;=&gt;",INDIRECT(ADDRESS(3+$AM621,11,,,"var")),NULL)</f>
        <v>0</v>
      </c>
      <c r="AX621" s="61" cm="1">
        <f t="array" aca="1" ref="AX621" ca="1">IF(INDIRECT(ADDRESS(3+$AM621,12,,,"var"))&lt;&gt;"Mg",INDIRECT(ADDRESS(3+$AM621,12,,,"var")),NULL)</f>
        <v>11.9</v>
      </c>
      <c r="AY621" s="61" cm="1">
        <f t="array" aca="1" ref="AY621" ca="1">IF(INDIRECT(ADDRESS(3+$AM621,13,,,"var"))&lt;&gt;"&lt;=&gt;",INDIRECT(ADDRESS(3+$AM621,13,,,"var")),NULL)</f>
        <v>0</v>
      </c>
      <c r="AZ621" s="61" cm="1">
        <f t="array" aca="1" ref="AZ621" ca="1">IF(INDIRECT(ADDRESS(3+$AM621,14,,,"var"))&lt;&gt;"Be",INDIRECT(ADDRESS(3+$AM621,14,,,"var")),NULL)</f>
        <v>1.4E-2</v>
      </c>
      <c r="BA621" s="61" t="str" cm="1">
        <f t="array" aca="1" ref="BA621" ca="1">IF(INDIRECT(ADDRESS(3+$AM621,15,,,"var"))&lt;&gt;"&lt;=&gt;",INDIRECT(ADDRESS(3+$AM621,15,,,"var")),NULL)</f>
        <v>&lt;</v>
      </c>
      <c r="BB621" s="61" cm="1">
        <f t="array" aca="1" ref="BB621" ca="1">IF(INDIRECT(ADDRESS(3+$AM621,16,,,"var"))&lt;&gt;"Zn",INDIRECT(ADDRESS(3+$AM621,16,,,"var")),NULL)</f>
        <v>0.01</v>
      </c>
      <c r="BC621" s="61" cm="1">
        <f t="array" aca="1" ref="BC621" ca="1">IF(INDIRECT(ADDRESS(3+$AM621,17,,,"var"))&lt;&gt;"&lt;=&gt;",INDIRECT(ADDRESS(3+$AM621,17,,,"var")),NULL)</f>
        <v>0</v>
      </c>
      <c r="BD621" s="61" cm="1">
        <f t="array" aca="1" ref="BD621" ca="1">IF(INDIRECT(ADDRESS(3+$AM621,18,,,"var"))&lt;&gt;"Ti",INDIRECT(ADDRESS(3+$AM621,18,,,"var")),NULL)</f>
        <v>0.08</v>
      </c>
      <c r="BE621" s="64" cm="1">
        <f t="array" aca="1" ref="BE621" ca="1">IF(INDIRECT(ADDRESS(3+$AM621,19,,,"var"))&lt;&gt;"D10",INDIRECT(ADDRESS(3+$AM621,19,,,"var")),NULL)</f>
        <v>27.4</v>
      </c>
      <c r="BF621" s="64" cm="1">
        <f t="array" aca="1" ref="BF621" ca="1">IF(INDIRECT(ADDRESS(3+$AM621,20,,,"var"))&lt;&gt;"D50",INDIRECT(ADDRESS(3+$AM621,20,,,"var")),NULL)</f>
        <v>44.5</v>
      </c>
      <c r="BG621" s="64" cm="1">
        <f t="array" aca="1" ref="BG621" ca="1">IF(INDIRECT(ADDRESS(3+$AM621,21,,,"var"))&lt;&gt;"D90",INDIRECT(ADDRESS(3+$AM621,21,,,"var")),NULL)</f>
        <v>72.2</v>
      </c>
      <c r="BH621" s="64" cm="1">
        <f t="array" aca="1" ref="BH621" ca="1">IF(INDIRECT(ADDRESS(3+$AM621,22,,,"var"))&lt;&gt;"Carney Funnel (s/50g)",INDIRECT(ADDRESS(3+$AM621,22,,,"var")),NULL)</f>
        <v>16</v>
      </c>
      <c r="BI621" s="64" cm="1">
        <f t="array" aca="1" ref="BI621" ca="1">IF(INDIRECT(ADDRESS(3+$AM621,23,,,"var"))&lt;&gt;"Schuttdichte",INDIRECT(ADDRESS(3+$AM621,23,,,"var")),NULL)</f>
        <v>1.24</v>
      </c>
      <c r="BJ621" s="64" cm="1">
        <f t="array" aca="1" ref="BJ621" ca="1">IF(INDIRECT(ADDRESS(3+$AM621,24,,,"var"))&lt;&gt;"Klopfdichte",INDIRECT(ADDRESS(3+$AM621,24,,,"var")),NULL)</f>
        <v>1.61</v>
      </c>
      <c r="BK621" s="81" t="s">
        <v>108</v>
      </c>
      <c r="BM621" s="81"/>
      <c r="BO621"/>
    </row>
    <row r="622" spans="1:67">
      <c r="A622" s="81">
        <v>5</v>
      </c>
      <c r="B622" s="81">
        <v>35</v>
      </c>
      <c r="C622" s="81" t="str">
        <f>var!Z$2</f>
        <v>EOS M 290</v>
      </c>
      <c r="D622" s="66" t="str">
        <f>var!AG$2</f>
        <v>EOS parameter dev.</v>
      </c>
      <c r="E622" s="81">
        <v>370</v>
      </c>
      <c r="F622" s="81">
        <v>1175</v>
      </c>
      <c r="G622" s="81">
        <v>50</v>
      </c>
      <c r="H622" s="81">
        <v>0.1</v>
      </c>
      <c r="I622" s="62">
        <v>100</v>
      </c>
      <c r="J622" s="81" t="str">
        <f>var!AD$3</f>
        <v xml:space="preserve">Tensile bars </v>
      </c>
      <c r="K622" s="81"/>
      <c r="L622" s="81">
        <f>var!AA$3</f>
        <v>90</v>
      </c>
      <c r="M622" s="81" t="str">
        <f>var!AF$2</f>
        <v>Stripes</v>
      </c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 t="s">
        <v>19</v>
      </c>
      <c r="Z622" s="81"/>
      <c r="AA622" s="81"/>
      <c r="AB622" s="81"/>
      <c r="AC622" s="81"/>
      <c r="AD622" s="81"/>
      <c r="AE622" s="81"/>
      <c r="AF622" s="81"/>
      <c r="AG622" s="81"/>
      <c r="AH622" s="81">
        <f t="shared" si="20"/>
        <v>21.150000000000002</v>
      </c>
      <c r="AI622" s="23">
        <f t="shared" si="21"/>
        <v>62.978723404255319</v>
      </c>
      <c r="AJ622" s="81"/>
      <c r="AK622" s="81"/>
      <c r="AL622" s="81" t="str" cm="1">
        <f t="array" aca="1" ref="AL622" ca="1">IF(INDIRECT(ADDRESS(3+AM622,2,,,"var"))&lt;&gt;"Name of powder",INDIRECT(ADDRESS(3+AM622,2,,,"var")),NULL)</f>
        <v>AlMgty90</v>
      </c>
      <c r="AM622" s="81">
        <v>12</v>
      </c>
      <c r="AN622" s="81">
        <v>0</v>
      </c>
      <c r="AO622" s="61" cm="1">
        <f t="array" aca="1" ref="AO622" ca="1">IF(INDIRECT(ADDRESS(3+$AM622,3,,,"var"))&lt;&gt;"&lt;=&gt;",INDIRECT(ADDRESS(3+$AM622,3,,,"var")),NULL)</f>
        <v>0</v>
      </c>
      <c r="AP622" s="61" cm="1">
        <f t="array" aca="1" ref="AP622" ca="1">IF(INDIRECT(ADDRESS(3+$AM622,4,,,"var"))&lt;&gt;"Si",INDIRECT(ADDRESS(3+$AM622,4,,,"var")),NULL)</f>
        <v>7.0000000000000007E-2</v>
      </c>
      <c r="AQ622" s="61" cm="1">
        <f t="array" aca="1" ref="AQ622" ca="1">IF(INDIRECT(ADDRESS(3+$AM622,5,,,"var"))&lt;&gt;"&lt;=&gt;",INDIRECT(ADDRESS(3+$AM622,5,,,"var")),NULL)</f>
        <v>0</v>
      </c>
      <c r="AR622" s="61" cm="1">
        <f t="array" aca="1" ref="AR622" ca="1">IF(INDIRECT(ADDRESS(3+$AM622,6,,,"var"))&lt;&gt;"Fe",INDIRECT(ADDRESS(3+$AM622,6,,,"var")),NULL)</f>
        <v>7.0000000000000007E-2</v>
      </c>
      <c r="AS622" s="61" t="str" cm="1">
        <f t="array" aca="1" ref="AS622" ca="1">IF(INDIRECT(ADDRESS(3+$AM622,7,,,"var"))&lt;&gt;"&lt;=&gt;",INDIRECT(ADDRESS(3+$AM622,7,,,"var")),NULL)</f>
        <v>&lt;</v>
      </c>
      <c r="AT622" s="61" cm="1">
        <f t="array" aca="1" ref="AT622" ca="1">IF(INDIRECT(ADDRESS(3+$AM622,8,,,"var"))&lt;&gt;"Cu",INDIRECT(ADDRESS(3+$AM622,8,,,"var")),NULL)</f>
        <v>0.01</v>
      </c>
      <c r="AU622" s="61" t="str" cm="1">
        <f t="array" aca="1" ref="AU622" ca="1">IF(INDIRECT(ADDRESS(3+$AM622,9,,,"var"))&lt;&gt;"&lt;=&gt;",INDIRECT(ADDRESS(3+$AM622,9,,,"var")),NULL)</f>
        <v>&lt;</v>
      </c>
      <c r="AV622" s="61" cm="1">
        <f t="array" aca="1" ref="AV622" ca="1">IF(INDIRECT(ADDRESS(3+$AM622,10,,,"var"))&lt;&gt;"Mn",INDIRECT(ADDRESS(3+$AM622,10,,,"var")),NULL)</f>
        <v>0.01</v>
      </c>
      <c r="AW622" s="61" cm="1">
        <f t="array" aca="1" ref="AW622" ca="1">IF(INDIRECT(ADDRESS(3+$AM622,11,,,"var"))&lt;&gt;"&lt;=&gt;",INDIRECT(ADDRESS(3+$AM622,11,,,"var")),NULL)</f>
        <v>0</v>
      </c>
      <c r="AX622" s="61" cm="1">
        <f t="array" aca="1" ref="AX622" ca="1">IF(INDIRECT(ADDRESS(3+$AM622,12,,,"var"))&lt;&gt;"Mg",INDIRECT(ADDRESS(3+$AM622,12,,,"var")),NULL)</f>
        <v>11.9</v>
      </c>
      <c r="AY622" s="61" cm="1">
        <f t="array" aca="1" ref="AY622" ca="1">IF(INDIRECT(ADDRESS(3+$AM622,13,,,"var"))&lt;&gt;"&lt;=&gt;",INDIRECT(ADDRESS(3+$AM622,13,,,"var")),NULL)</f>
        <v>0</v>
      </c>
      <c r="AZ622" s="61" cm="1">
        <f t="array" aca="1" ref="AZ622" ca="1">IF(INDIRECT(ADDRESS(3+$AM622,14,,,"var"))&lt;&gt;"Be",INDIRECT(ADDRESS(3+$AM622,14,,,"var")),NULL)</f>
        <v>1.4E-2</v>
      </c>
      <c r="BA622" s="61" t="str" cm="1">
        <f t="array" aca="1" ref="BA622" ca="1">IF(INDIRECT(ADDRESS(3+$AM622,15,,,"var"))&lt;&gt;"&lt;=&gt;",INDIRECT(ADDRESS(3+$AM622,15,,,"var")),NULL)</f>
        <v>&lt;</v>
      </c>
      <c r="BB622" s="61" cm="1">
        <f t="array" aca="1" ref="BB622" ca="1">IF(INDIRECT(ADDRESS(3+$AM622,16,,,"var"))&lt;&gt;"Zn",INDIRECT(ADDRESS(3+$AM622,16,,,"var")),NULL)</f>
        <v>0.01</v>
      </c>
      <c r="BC622" s="61" cm="1">
        <f t="array" aca="1" ref="BC622" ca="1">IF(INDIRECT(ADDRESS(3+$AM622,17,,,"var"))&lt;&gt;"&lt;=&gt;",INDIRECT(ADDRESS(3+$AM622,17,,,"var")),NULL)</f>
        <v>0</v>
      </c>
      <c r="BD622" s="61" cm="1">
        <f t="array" aca="1" ref="BD622" ca="1">IF(INDIRECT(ADDRESS(3+$AM622,18,,,"var"))&lt;&gt;"Ti",INDIRECT(ADDRESS(3+$AM622,18,,,"var")),NULL)</f>
        <v>0.08</v>
      </c>
      <c r="BE622" s="64" cm="1">
        <f t="array" aca="1" ref="BE622" ca="1">IF(INDIRECT(ADDRESS(3+$AM622,19,,,"var"))&lt;&gt;"D10",INDIRECT(ADDRESS(3+$AM622,19,,,"var")),NULL)</f>
        <v>27.4</v>
      </c>
      <c r="BF622" s="64" cm="1">
        <f t="array" aca="1" ref="BF622" ca="1">IF(INDIRECT(ADDRESS(3+$AM622,20,,,"var"))&lt;&gt;"D50",INDIRECT(ADDRESS(3+$AM622,20,,,"var")),NULL)</f>
        <v>44.5</v>
      </c>
      <c r="BG622" s="64" cm="1">
        <f t="array" aca="1" ref="BG622" ca="1">IF(INDIRECT(ADDRESS(3+$AM622,21,,,"var"))&lt;&gt;"D90",INDIRECT(ADDRESS(3+$AM622,21,,,"var")),NULL)</f>
        <v>72.2</v>
      </c>
      <c r="BH622" s="64" cm="1">
        <f t="array" aca="1" ref="BH622" ca="1">IF(INDIRECT(ADDRESS(3+$AM622,22,,,"var"))&lt;&gt;"Carney Funnel (s/50g)",INDIRECT(ADDRESS(3+$AM622,22,,,"var")),NULL)</f>
        <v>16</v>
      </c>
      <c r="BI622" s="64" cm="1">
        <f t="array" aca="1" ref="BI622" ca="1">IF(INDIRECT(ADDRESS(3+$AM622,23,,,"var"))&lt;&gt;"Schuttdichte",INDIRECT(ADDRESS(3+$AM622,23,,,"var")),NULL)</f>
        <v>1.24</v>
      </c>
      <c r="BJ622" s="64" cm="1">
        <f t="array" aca="1" ref="BJ622" ca="1">IF(INDIRECT(ADDRESS(3+$AM622,24,,,"var"))&lt;&gt;"Klopfdichte",INDIRECT(ADDRESS(3+$AM622,24,,,"var")),NULL)</f>
        <v>1.61</v>
      </c>
      <c r="BK622" s="81" t="s">
        <v>108</v>
      </c>
      <c r="BM622" s="81"/>
      <c r="BO622"/>
    </row>
    <row r="623" spans="1:67">
      <c r="A623" s="81">
        <v>5</v>
      </c>
      <c r="B623" s="81">
        <v>36</v>
      </c>
      <c r="C623" s="81" t="str">
        <f>var!Z$2</f>
        <v>EOS M 290</v>
      </c>
      <c r="D623" s="81" t="str">
        <f>var!AG$2</f>
        <v>EOS parameter dev.</v>
      </c>
      <c r="E623" s="81">
        <v>370</v>
      </c>
      <c r="F623" s="81">
        <v>1175</v>
      </c>
      <c r="G623" s="81">
        <v>50</v>
      </c>
      <c r="H623" s="81">
        <v>0.1</v>
      </c>
      <c r="I623" s="62">
        <v>100</v>
      </c>
      <c r="J623" s="81" t="str">
        <f>var!AD$3</f>
        <v xml:space="preserve">Tensile bars </v>
      </c>
      <c r="K623" s="81"/>
      <c r="L623" s="81">
        <f>var!AA$3</f>
        <v>90</v>
      </c>
      <c r="M623" s="81" t="str">
        <f>var!AF$2</f>
        <v>Stripes</v>
      </c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 t="s">
        <v>19</v>
      </c>
      <c r="Z623" s="81"/>
      <c r="AA623" s="81"/>
      <c r="AB623" s="81"/>
      <c r="AC623" s="81"/>
      <c r="AD623" s="81"/>
      <c r="AE623" s="81"/>
      <c r="AF623" s="81"/>
      <c r="AG623" s="81"/>
      <c r="AH623" s="81">
        <f t="shared" si="20"/>
        <v>21.150000000000002</v>
      </c>
      <c r="AI623" s="81">
        <f t="shared" si="21"/>
        <v>62.978723404255319</v>
      </c>
      <c r="AJ623" s="81"/>
      <c r="AK623" s="81"/>
      <c r="AL623" s="81" t="str" cm="1">
        <f t="array" aca="1" ref="AL623" ca="1">IF(INDIRECT(ADDRESS(3+AM623,2,,,"var"))&lt;&gt;"Name of powder",INDIRECT(ADDRESS(3+AM623,2,,,"var")),NULL)</f>
        <v>AlMgty90</v>
      </c>
      <c r="AM623" s="81">
        <v>12</v>
      </c>
      <c r="AN623" s="81">
        <v>0</v>
      </c>
      <c r="AO623" s="61" cm="1">
        <f t="array" aca="1" ref="AO623" ca="1">IF(INDIRECT(ADDRESS(3+$AM623,3,,,"var"))&lt;&gt;"&lt;=&gt;",INDIRECT(ADDRESS(3+$AM623,3,,,"var")),NULL)</f>
        <v>0</v>
      </c>
      <c r="AP623" s="61" cm="1">
        <f t="array" aca="1" ref="AP623" ca="1">IF(INDIRECT(ADDRESS(3+$AM623,4,,,"var"))&lt;&gt;"Si",INDIRECT(ADDRESS(3+$AM623,4,,,"var")),NULL)</f>
        <v>7.0000000000000007E-2</v>
      </c>
      <c r="AQ623" s="61" cm="1">
        <f t="array" aca="1" ref="AQ623" ca="1">IF(INDIRECT(ADDRESS(3+$AM623,5,,,"var"))&lt;&gt;"&lt;=&gt;",INDIRECT(ADDRESS(3+$AM623,5,,,"var")),NULL)</f>
        <v>0</v>
      </c>
      <c r="AR623" s="61" cm="1">
        <f t="array" aca="1" ref="AR623" ca="1">IF(INDIRECT(ADDRESS(3+$AM623,6,,,"var"))&lt;&gt;"Fe",INDIRECT(ADDRESS(3+$AM623,6,,,"var")),NULL)</f>
        <v>7.0000000000000007E-2</v>
      </c>
      <c r="AS623" s="61" t="str" cm="1">
        <f t="array" aca="1" ref="AS623" ca="1">IF(INDIRECT(ADDRESS(3+$AM623,7,,,"var"))&lt;&gt;"&lt;=&gt;",INDIRECT(ADDRESS(3+$AM623,7,,,"var")),NULL)</f>
        <v>&lt;</v>
      </c>
      <c r="AT623" s="61" cm="1">
        <f t="array" aca="1" ref="AT623" ca="1">IF(INDIRECT(ADDRESS(3+$AM623,8,,,"var"))&lt;&gt;"Cu",INDIRECT(ADDRESS(3+$AM623,8,,,"var")),NULL)</f>
        <v>0.01</v>
      </c>
      <c r="AU623" s="61" t="str" cm="1">
        <f t="array" aca="1" ref="AU623" ca="1">IF(INDIRECT(ADDRESS(3+$AM623,9,,,"var"))&lt;&gt;"&lt;=&gt;",INDIRECT(ADDRESS(3+$AM623,9,,,"var")),NULL)</f>
        <v>&lt;</v>
      </c>
      <c r="AV623" s="61" cm="1">
        <f t="array" aca="1" ref="AV623" ca="1">IF(INDIRECT(ADDRESS(3+$AM623,10,,,"var"))&lt;&gt;"Mn",INDIRECT(ADDRESS(3+$AM623,10,,,"var")),NULL)</f>
        <v>0.01</v>
      </c>
      <c r="AW623" s="61" cm="1">
        <f t="array" aca="1" ref="AW623" ca="1">IF(INDIRECT(ADDRESS(3+$AM623,11,,,"var"))&lt;&gt;"&lt;=&gt;",INDIRECT(ADDRESS(3+$AM623,11,,,"var")),NULL)</f>
        <v>0</v>
      </c>
      <c r="AX623" s="61" cm="1">
        <f t="array" aca="1" ref="AX623" ca="1">IF(INDIRECT(ADDRESS(3+$AM623,12,,,"var"))&lt;&gt;"Mg",INDIRECT(ADDRESS(3+$AM623,12,,,"var")),NULL)</f>
        <v>11.9</v>
      </c>
      <c r="AY623" s="61" cm="1">
        <f t="array" aca="1" ref="AY623" ca="1">IF(INDIRECT(ADDRESS(3+$AM623,13,,,"var"))&lt;&gt;"&lt;=&gt;",INDIRECT(ADDRESS(3+$AM623,13,,,"var")),NULL)</f>
        <v>0</v>
      </c>
      <c r="AZ623" s="61" cm="1">
        <f t="array" aca="1" ref="AZ623" ca="1">IF(INDIRECT(ADDRESS(3+$AM623,14,,,"var"))&lt;&gt;"Be",INDIRECT(ADDRESS(3+$AM623,14,,,"var")),NULL)</f>
        <v>1.4E-2</v>
      </c>
      <c r="BA623" s="61" t="str" cm="1">
        <f t="array" aca="1" ref="BA623" ca="1">IF(INDIRECT(ADDRESS(3+$AM623,15,,,"var"))&lt;&gt;"&lt;=&gt;",INDIRECT(ADDRESS(3+$AM623,15,,,"var")),NULL)</f>
        <v>&lt;</v>
      </c>
      <c r="BB623" s="61" cm="1">
        <f t="array" aca="1" ref="BB623" ca="1">IF(INDIRECT(ADDRESS(3+$AM623,16,,,"var"))&lt;&gt;"Zn",INDIRECT(ADDRESS(3+$AM623,16,,,"var")),NULL)</f>
        <v>0.01</v>
      </c>
      <c r="BC623" s="61" cm="1">
        <f t="array" aca="1" ref="BC623" ca="1">IF(INDIRECT(ADDRESS(3+$AM623,17,,,"var"))&lt;&gt;"&lt;=&gt;",INDIRECT(ADDRESS(3+$AM623,17,,,"var")),NULL)</f>
        <v>0</v>
      </c>
      <c r="BD623" s="61" cm="1">
        <f t="array" aca="1" ref="BD623" ca="1">IF(INDIRECT(ADDRESS(3+$AM623,18,,,"var"))&lt;&gt;"Ti",INDIRECT(ADDRESS(3+$AM623,18,,,"var")),NULL)</f>
        <v>0.08</v>
      </c>
      <c r="BE623" s="64" cm="1">
        <f t="array" aca="1" ref="BE623" ca="1">IF(INDIRECT(ADDRESS(3+$AM623,19,,,"var"))&lt;&gt;"D10",INDIRECT(ADDRESS(3+$AM623,19,,,"var")),NULL)</f>
        <v>27.4</v>
      </c>
      <c r="BF623" s="64" cm="1">
        <f t="array" aca="1" ref="BF623" ca="1">IF(INDIRECT(ADDRESS(3+$AM623,20,,,"var"))&lt;&gt;"D50",INDIRECT(ADDRESS(3+$AM623,20,,,"var")),NULL)</f>
        <v>44.5</v>
      </c>
      <c r="BG623" s="64" cm="1">
        <f t="array" aca="1" ref="BG623" ca="1">IF(INDIRECT(ADDRESS(3+$AM623,21,,,"var"))&lt;&gt;"D90",INDIRECT(ADDRESS(3+$AM623,21,,,"var")),NULL)</f>
        <v>72.2</v>
      </c>
      <c r="BH623" s="64" cm="1">
        <f t="array" aca="1" ref="BH623" ca="1">IF(INDIRECT(ADDRESS(3+$AM623,22,,,"var"))&lt;&gt;"Carney Funnel (s/50g)",INDIRECT(ADDRESS(3+$AM623,22,,,"var")),NULL)</f>
        <v>16</v>
      </c>
      <c r="BI623" s="64" cm="1">
        <f t="array" aca="1" ref="BI623" ca="1">IF(INDIRECT(ADDRESS(3+$AM623,23,,,"var"))&lt;&gt;"Schuttdichte",INDIRECT(ADDRESS(3+$AM623,23,,,"var")),NULL)</f>
        <v>1.24</v>
      </c>
      <c r="BJ623" s="64" cm="1">
        <f t="array" aca="1" ref="BJ623" ca="1">IF(INDIRECT(ADDRESS(3+$AM623,24,,,"var"))&lt;&gt;"Klopfdichte",INDIRECT(ADDRESS(3+$AM623,24,,,"var")),NULL)</f>
        <v>1.61</v>
      </c>
      <c r="BK623" s="81" t="s">
        <v>108</v>
      </c>
      <c r="BM623" s="81"/>
      <c r="BO623"/>
    </row>
    <row r="624" spans="1:67">
      <c r="A624" s="81">
        <v>5</v>
      </c>
      <c r="B624" s="81">
        <v>37</v>
      </c>
      <c r="C624" s="81" t="str">
        <f>var!Z$2</f>
        <v>EOS M 290</v>
      </c>
      <c r="D624" s="66" t="str">
        <f>var!AG$2</f>
        <v>EOS parameter dev.</v>
      </c>
      <c r="E624" s="81">
        <v>370</v>
      </c>
      <c r="F624" s="81">
        <v>1175</v>
      </c>
      <c r="G624" s="81">
        <v>50</v>
      </c>
      <c r="H624" s="81">
        <v>0.1</v>
      </c>
      <c r="I624" s="62">
        <v>100</v>
      </c>
      <c r="J624" s="81" t="str">
        <f>var!AD$3</f>
        <v xml:space="preserve">Tensile bars </v>
      </c>
      <c r="K624" s="81"/>
      <c r="L624" s="81">
        <f>var!AA$4</f>
        <v>0</v>
      </c>
      <c r="M624" s="81" t="str">
        <f>var!AF$2</f>
        <v>Stripes</v>
      </c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 t="s">
        <v>18</v>
      </c>
      <c r="Z624" s="81"/>
      <c r="AA624" s="81">
        <v>328</v>
      </c>
      <c r="AB624" s="81">
        <v>9.5</v>
      </c>
      <c r="AC624" s="81"/>
      <c r="AD624" s="81"/>
      <c r="AE624" s="81"/>
      <c r="AF624" s="81"/>
      <c r="AG624" s="81"/>
      <c r="AH624" s="81">
        <f t="shared" si="20"/>
        <v>21.150000000000002</v>
      </c>
      <c r="AI624" s="23">
        <f t="shared" si="21"/>
        <v>62.978723404255319</v>
      </c>
      <c r="AJ624" s="81"/>
      <c r="AK624" s="81"/>
      <c r="AL624" s="81" t="str" cm="1">
        <f t="array" aca="1" ref="AL624" ca="1">IF(INDIRECT(ADDRESS(3+AM624,2,,,"var"))&lt;&gt;"Name of powder",INDIRECT(ADDRESS(3+AM624,2,,,"var")),NULL)</f>
        <v>AlMgty90</v>
      </c>
      <c r="AM624" s="81">
        <v>12</v>
      </c>
      <c r="AN624" s="81">
        <v>0</v>
      </c>
      <c r="AO624" s="61" cm="1">
        <f t="array" aca="1" ref="AO624" ca="1">IF(INDIRECT(ADDRESS(3+$AM624,3,,,"var"))&lt;&gt;"&lt;=&gt;",INDIRECT(ADDRESS(3+$AM624,3,,,"var")),NULL)</f>
        <v>0</v>
      </c>
      <c r="AP624" s="61" cm="1">
        <f t="array" aca="1" ref="AP624" ca="1">IF(INDIRECT(ADDRESS(3+$AM624,4,,,"var"))&lt;&gt;"Si",INDIRECT(ADDRESS(3+$AM624,4,,,"var")),NULL)</f>
        <v>7.0000000000000007E-2</v>
      </c>
      <c r="AQ624" s="61" cm="1">
        <f t="array" aca="1" ref="AQ624" ca="1">IF(INDIRECT(ADDRESS(3+$AM624,5,,,"var"))&lt;&gt;"&lt;=&gt;",INDIRECT(ADDRESS(3+$AM624,5,,,"var")),NULL)</f>
        <v>0</v>
      </c>
      <c r="AR624" s="61" cm="1">
        <f t="array" aca="1" ref="AR624" ca="1">IF(INDIRECT(ADDRESS(3+$AM624,6,,,"var"))&lt;&gt;"Fe",INDIRECT(ADDRESS(3+$AM624,6,,,"var")),NULL)</f>
        <v>7.0000000000000007E-2</v>
      </c>
      <c r="AS624" s="61" t="str" cm="1">
        <f t="array" aca="1" ref="AS624" ca="1">IF(INDIRECT(ADDRESS(3+$AM624,7,,,"var"))&lt;&gt;"&lt;=&gt;",INDIRECT(ADDRESS(3+$AM624,7,,,"var")),NULL)</f>
        <v>&lt;</v>
      </c>
      <c r="AT624" s="61" cm="1">
        <f t="array" aca="1" ref="AT624" ca="1">IF(INDIRECT(ADDRESS(3+$AM624,8,,,"var"))&lt;&gt;"Cu",INDIRECT(ADDRESS(3+$AM624,8,,,"var")),NULL)</f>
        <v>0.01</v>
      </c>
      <c r="AU624" s="61" t="str" cm="1">
        <f t="array" aca="1" ref="AU624" ca="1">IF(INDIRECT(ADDRESS(3+$AM624,9,,,"var"))&lt;&gt;"&lt;=&gt;",INDIRECT(ADDRESS(3+$AM624,9,,,"var")),NULL)</f>
        <v>&lt;</v>
      </c>
      <c r="AV624" s="61" cm="1">
        <f t="array" aca="1" ref="AV624" ca="1">IF(INDIRECT(ADDRESS(3+$AM624,10,,,"var"))&lt;&gt;"Mn",INDIRECT(ADDRESS(3+$AM624,10,,,"var")),NULL)</f>
        <v>0.01</v>
      </c>
      <c r="AW624" s="61" cm="1">
        <f t="array" aca="1" ref="AW624" ca="1">IF(INDIRECT(ADDRESS(3+$AM624,11,,,"var"))&lt;&gt;"&lt;=&gt;",INDIRECT(ADDRESS(3+$AM624,11,,,"var")),NULL)</f>
        <v>0</v>
      </c>
      <c r="AX624" s="61" cm="1">
        <f t="array" aca="1" ref="AX624" ca="1">IF(INDIRECT(ADDRESS(3+$AM624,12,,,"var"))&lt;&gt;"Mg",INDIRECT(ADDRESS(3+$AM624,12,,,"var")),NULL)</f>
        <v>11.9</v>
      </c>
      <c r="AY624" s="61" cm="1">
        <f t="array" aca="1" ref="AY624" ca="1">IF(INDIRECT(ADDRESS(3+$AM624,13,,,"var"))&lt;&gt;"&lt;=&gt;",INDIRECT(ADDRESS(3+$AM624,13,,,"var")),NULL)</f>
        <v>0</v>
      </c>
      <c r="AZ624" s="61" cm="1">
        <f t="array" aca="1" ref="AZ624" ca="1">IF(INDIRECT(ADDRESS(3+$AM624,14,,,"var"))&lt;&gt;"Be",INDIRECT(ADDRESS(3+$AM624,14,,,"var")),NULL)</f>
        <v>1.4E-2</v>
      </c>
      <c r="BA624" s="61" t="str" cm="1">
        <f t="array" aca="1" ref="BA624" ca="1">IF(INDIRECT(ADDRESS(3+$AM624,15,,,"var"))&lt;&gt;"&lt;=&gt;",INDIRECT(ADDRESS(3+$AM624,15,,,"var")),NULL)</f>
        <v>&lt;</v>
      </c>
      <c r="BB624" s="61" cm="1">
        <f t="array" aca="1" ref="BB624" ca="1">IF(INDIRECT(ADDRESS(3+$AM624,16,,,"var"))&lt;&gt;"Zn",INDIRECT(ADDRESS(3+$AM624,16,,,"var")),NULL)</f>
        <v>0.01</v>
      </c>
      <c r="BC624" s="61" cm="1">
        <f t="array" aca="1" ref="BC624" ca="1">IF(INDIRECT(ADDRESS(3+$AM624,17,,,"var"))&lt;&gt;"&lt;=&gt;",INDIRECT(ADDRESS(3+$AM624,17,,,"var")),NULL)</f>
        <v>0</v>
      </c>
      <c r="BD624" s="61" cm="1">
        <f t="array" aca="1" ref="BD624" ca="1">IF(INDIRECT(ADDRESS(3+$AM624,18,,,"var"))&lt;&gt;"Ti",INDIRECT(ADDRESS(3+$AM624,18,,,"var")),NULL)</f>
        <v>0.08</v>
      </c>
      <c r="BE624" s="64" cm="1">
        <f t="array" aca="1" ref="BE624" ca="1">IF(INDIRECT(ADDRESS(3+$AM624,19,,,"var"))&lt;&gt;"D10",INDIRECT(ADDRESS(3+$AM624,19,,,"var")),NULL)</f>
        <v>27.4</v>
      </c>
      <c r="BF624" s="64" cm="1">
        <f t="array" aca="1" ref="BF624" ca="1">IF(INDIRECT(ADDRESS(3+$AM624,20,,,"var"))&lt;&gt;"D50",INDIRECT(ADDRESS(3+$AM624,20,,,"var")),NULL)</f>
        <v>44.5</v>
      </c>
      <c r="BG624" s="64" cm="1">
        <f t="array" aca="1" ref="BG624" ca="1">IF(INDIRECT(ADDRESS(3+$AM624,21,,,"var"))&lt;&gt;"D90",INDIRECT(ADDRESS(3+$AM624,21,,,"var")),NULL)</f>
        <v>72.2</v>
      </c>
      <c r="BH624" s="64" cm="1">
        <f t="array" aca="1" ref="BH624" ca="1">IF(INDIRECT(ADDRESS(3+$AM624,22,,,"var"))&lt;&gt;"Carney Funnel (s/50g)",INDIRECT(ADDRESS(3+$AM624,22,,,"var")),NULL)</f>
        <v>16</v>
      </c>
      <c r="BI624" s="64" cm="1">
        <f t="array" aca="1" ref="BI624" ca="1">IF(INDIRECT(ADDRESS(3+$AM624,23,,,"var"))&lt;&gt;"Schuttdichte",INDIRECT(ADDRESS(3+$AM624,23,,,"var")),NULL)</f>
        <v>1.24</v>
      </c>
      <c r="BJ624" s="64" cm="1">
        <f t="array" aca="1" ref="BJ624" ca="1">IF(INDIRECT(ADDRESS(3+$AM624,24,,,"var"))&lt;&gt;"Klopfdichte",INDIRECT(ADDRESS(3+$AM624,24,,,"var")),NULL)</f>
        <v>1.61</v>
      </c>
      <c r="BK624" s="81" t="s">
        <v>108</v>
      </c>
      <c r="BM624" s="81"/>
      <c r="BO624"/>
    </row>
    <row r="625" spans="1:67">
      <c r="A625" s="81">
        <v>5</v>
      </c>
      <c r="B625" s="81">
        <v>38</v>
      </c>
      <c r="C625" s="81" t="str">
        <f>var!Z$2</f>
        <v>EOS M 290</v>
      </c>
      <c r="D625" s="66" t="str">
        <f>var!AG$2</f>
        <v>EOS parameter dev.</v>
      </c>
      <c r="E625" s="81">
        <v>370</v>
      </c>
      <c r="F625" s="81">
        <v>1175</v>
      </c>
      <c r="G625" s="81">
        <v>50</v>
      </c>
      <c r="H625" s="81">
        <v>0.1</v>
      </c>
      <c r="I625" s="62">
        <v>100</v>
      </c>
      <c r="J625" s="81" t="str">
        <f>var!AD$3</f>
        <v xml:space="preserve">Tensile bars </v>
      </c>
      <c r="K625" s="81"/>
      <c r="L625" s="81">
        <f>var!AA$4</f>
        <v>0</v>
      </c>
      <c r="M625" s="81" t="str">
        <f>var!AF$2</f>
        <v>Stripes</v>
      </c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 t="s">
        <v>18</v>
      </c>
      <c r="Z625" s="81">
        <v>200</v>
      </c>
      <c r="AA625" s="81">
        <v>369</v>
      </c>
      <c r="AB625" s="81">
        <v>16</v>
      </c>
      <c r="AC625" s="81"/>
      <c r="AD625" s="81"/>
      <c r="AE625" s="81"/>
      <c r="AF625" s="81"/>
      <c r="AG625" s="81"/>
      <c r="AH625" s="81">
        <f t="shared" si="20"/>
        <v>21.150000000000002</v>
      </c>
      <c r="AI625" s="23">
        <f t="shared" si="21"/>
        <v>62.978723404255319</v>
      </c>
      <c r="AJ625" s="81"/>
      <c r="AK625" s="81"/>
      <c r="AL625" s="81" t="str" cm="1">
        <f t="array" aca="1" ref="AL625" ca="1">IF(INDIRECT(ADDRESS(3+AM625,2,,,"var"))&lt;&gt;"Name of powder",INDIRECT(ADDRESS(3+AM625,2,,,"var")),NULL)</f>
        <v>AlMgty90</v>
      </c>
      <c r="AM625" s="81">
        <v>12</v>
      </c>
      <c r="AN625" s="81">
        <v>0</v>
      </c>
      <c r="AO625" s="61" cm="1">
        <f t="array" aca="1" ref="AO625" ca="1">IF(INDIRECT(ADDRESS(3+$AM625,3,,,"var"))&lt;&gt;"&lt;=&gt;",INDIRECT(ADDRESS(3+$AM625,3,,,"var")),NULL)</f>
        <v>0</v>
      </c>
      <c r="AP625" s="61" cm="1">
        <f t="array" aca="1" ref="AP625" ca="1">IF(INDIRECT(ADDRESS(3+$AM625,4,,,"var"))&lt;&gt;"Si",INDIRECT(ADDRESS(3+$AM625,4,,,"var")),NULL)</f>
        <v>7.0000000000000007E-2</v>
      </c>
      <c r="AQ625" s="61" cm="1">
        <f t="array" aca="1" ref="AQ625" ca="1">IF(INDIRECT(ADDRESS(3+$AM625,5,,,"var"))&lt;&gt;"&lt;=&gt;",INDIRECT(ADDRESS(3+$AM625,5,,,"var")),NULL)</f>
        <v>0</v>
      </c>
      <c r="AR625" s="61" cm="1">
        <f t="array" aca="1" ref="AR625" ca="1">IF(INDIRECT(ADDRESS(3+$AM625,6,,,"var"))&lt;&gt;"Fe",INDIRECT(ADDRESS(3+$AM625,6,,,"var")),NULL)</f>
        <v>7.0000000000000007E-2</v>
      </c>
      <c r="AS625" s="61" t="str" cm="1">
        <f t="array" aca="1" ref="AS625" ca="1">IF(INDIRECT(ADDRESS(3+$AM625,7,,,"var"))&lt;&gt;"&lt;=&gt;",INDIRECT(ADDRESS(3+$AM625,7,,,"var")),NULL)</f>
        <v>&lt;</v>
      </c>
      <c r="AT625" s="61" cm="1">
        <f t="array" aca="1" ref="AT625" ca="1">IF(INDIRECT(ADDRESS(3+$AM625,8,,,"var"))&lt;&gt;"Cu",INDIRECT(ADDRESS(3+$AM625,8,,,"var")),NULL)</f>
        <v>0.01</v>
      </c>
      <c r="AU625" s="61" t="str" cm="1">
        <f t="array" aca="1" ref="AU625" ca="1">IF(INDIRECT(ADDRESS(3+$AM625,9,,,"var"))&lt;&gt;"&lt;=&gt;",INDIRECT(ADDRESS(3+$AM625,9,,,"var")),NULL)</f>
        <v>&lt;</v>
      </c>
      <c r="AV625" s="61" cm="1">
        <f t="array" aca="1" ref="AV625" ca="1">IF(INDIRECT(ADDRESS(3+$AM625,10,,,"var"))&lt;&gt;"Mn",INDIRECT(ADDRESS(3+$AM625,10,,,"var")),NULL)</f>
        <v>0.01</v>
      </c>
      <c r="AW625" s="61" cm="1">
        <f t="array" aca="1" ref="AW625" ca="1">IF(INDIRECT(ADDRESS(3+$AM625,11,,,"var"))&lt;&gt;"&lt;=&gt;",INDIRECT(ADDRESS(3+$AM625,11,,,"var")),NULL)</f>
        <v>0</v>
      </c>
      <c r="AX625" s="61" cm="1">
        <f t="array" aca="1" ref="AX625" ca="1">IF(INDIRECT(ADDRESS(3+$AM625,12,,,"var"))&lt;&gt;"Mg",INDIRECT(ADDRESS(3+$AM625,12,,,"var")),NULL)</f>
        <v>11.9</v>
      </c>
      <c r="AY625" s="61" cm="1">
        <f t="array" aca="1" ref="AY625" ca="1">IF(INDIRECT(ADDRESS(3+$AM625,13,,,"var"))&lt;&gt;"&lt;=&gt;",INDIRECT(ADDRESS(3+$AM625,13,,,"var")),NULL)</f>
        <v>0</v>
      </c>
      <c r="AZ625" s="61" cm="1">
        <f t="array" aca="1" ref="AZ625" ca="1">IF(INDIRECT(ADDRESS(3+$AM625,14,,,"var"))&lt;&gt;"Be",INDIRECT(ADDRESS(3+$AM625,14,,,"var")),NULL)</f>
        <v>1.4E-2</v>
      </c>
      <c r="BA625" s="61" t="str" cm="1">
        <f t="array" aca="1" ref="BA625" ca="1">IF(INDIRECT(ADDRESS(3+$AM625,15,,,"var"))&lt;&gt;"&lt;=&gt;",INDIRECT(ADDRESS(3+$AM625,15,,,"var")),NULL)</f>
        <v>&lt;</v>
      </c>
      <c r="BB625" s="61" cm="1">
        <f t="array" aca="1" ref="BB625" ca="1">IF(INDIRECT(ADDRESS(3+$AM625,16,,,"var"))&lt;&gt;"Zn",INDIRECT(ADDRESS(3+$AM625,16,,,"var")),NULL)</f>
        <v>0.01</v>
      </c>
      <c r="BC625" s="61" cm="1">
        <f t="array" aca="1" ref="BC625" ca="1">IF(INDIRECT(ADDRESS(3+$AM625,17,,,"var"))&lt;&gt;"&lt;=&gt;",INDIRECT(ADDRESS(3+$AM625,17,,,"var")),NULL)</f>
        <v>0</v>
      </c>
      <c r="BD625" s="61" cm="1">
        <f t="array" aca="1" ref="BD625" ca="1">IF(INDIRECT(ADDRESS(3+$AM625,18,,,"var"))&lt;&gt;"Ti",INDIRECT(ADDRESS(3+$AM625,18,,,"var")),NULL)</f>
        <v>0.08</v>
      </c>
      <c r="BE625" s="64" cm="1">
        <f t="array" aca="1" ref="BE625" ca="1">IF(INDIRECT(ADDRESS(3+$AM625,19,,,"var"))&lt;&gt;"D10",INDIRECT(ADDRESS(3+$AM625,19,,,"var")),NULL)</f>
        <v>27.4</v>
      </c>
      <c r="BF625" s="64" cm="1">
        <f t="array" aca="1" ref="BF625" ca="1">IF(INDIRECT(ADDRESS(3+$AM625,20,,,"var"))&lt;&gt;"D50",INDIRECT(ADDRESS(3+$AM625,20,,,"var")),NULL)</f>
        <v>44.5</v>
      </c>
      <c r="BG625" s="64" cm="1">
        <f t="array" aca="1" ref="BG625" ca="1">IF(INDIRECT(ADDRESS(3+$AM625,21,,,"var"))&lt;&gt;"D90",INDIRECT(ADDRESS(3+$AM625,21,,,"var")),NULL)</f>
        <v>72.2</v>
      </c>
      <c r="BH625" s="64" cm="1">
        <f t="array" aca="1" ref="BH625" ca="1">IF(INDIRECT(ADDRESS(3+$AM625,22,,,"var"))&lt;&gt;"Carney Funnel (s/50g)",INDIRECT(ADDRESS(3+$AM625,22,,,"var")),NULL)</f>
        <v>16</v>
      </c>
      <c r="BI625" s="64" cm="1">
        <f t="array" aca="1" ref="BI625" ca="1">IF(INDIRECT(ADDRESS(3+$AM625,23,,,"var"))&lt;&gt;"Schuttdichte",INDIRECT(ADDRESS(3+$AM625,23,,,"var")),NULL)</f>
        <v>1.24</v>
      </c>
      <c r="BJ625" s="64" cm="1">
        <f t="array" aca="1" ref="BJ625" ca="1">IF(INDIRECT(ADDRESS(3+$AM625,24,,,"var"))&lt;&gt;"Klopfdichte",INDIRECT(ADDRESS(3+$AM625,24,,,"var")),NULL)</f>
        <v>1.61</v>
      </c>
      <c r="BK625" s="81" t="s">
        <v>108</v>
      </c>
      <c r="BM625" s="81"/>
      <c r="BO625"/>
    </row>
    <row r="626" spans="1:67">
      <c r="A626" s="81">
        <v>5</v>
      </c>
      <c r="B626" s="81">
        <v>39</v>
      </c>
      <c r="C626" s="81" t="str">
        <f>var!Z$2</f>
        <v>EOS M 290</v>
      </c>
      <c r="D626" s="66" t="str">
        <f>var!AG$2</f>
        <v>EOS parameter dev.</v>
      </c>
      <c r="E626" s="81">
        <v>370</v>
      </c>
      <c r="F626" s="81">
        <v>1175</v>
      </c>
      <c r="G626" s="81">
        <v>50</v>
      </c>
      <c r="H626" s="81">
        <v>0.1</v>
      </c>
      <c r="I626" s="62">
        <v>100</v>
      </c>
      <c r="J626" s="81" t="str">
        <f>var!AD$3</f>
        <v xml:space="preserve">Tensile bars </v>
      </c>
      <c r="K626" s="81"/>
      <c r="L626" s="81">
        <f>var!AA$4</f>
        <v>0</v>
      </c>
      <c r="M626" s="81" t="str">
        <f>var!AF$2</f>
        <v>Stripes</v>
      </c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 t="s">
        <v>18</v>
      </c>
      <c r="Z626" s="81"/>
      <c r="AA626" s="81">
        <v>381</v>
      </c>
      <c r="AB626" s="81">
        <v>14.9</v>
      </c>
      <c r="AC626" s="81"/>
      <c r="AD626" s="81"/>
      <c r="AE626" s="81"/>
      <c r="AF626" s="81"/>
      <c r="AG626" s="81"/>
      <c r="AH626" s="81">
        <f t="shared" si="20"/>
        <v>21.150000000000002</v>
      </c>
      <c r="AI626" s="23">
        <f t="shared" si="21"/>
        <v>62.978723404255319</v>
      </c>
      <c r="AJ626" s="81"/>
      <c r="AK626" s="81"/>
      <c r="AL626" s="81" t="str" cm="1">
        <f t="array" aca="1" ref="AL626" ca="1">IF(INDIRECT(ADDRESS(3+AM626,2,,,"var"))&lt;&gt;"Name of powder",INDIRECT(ADDRESS(3+AM626,2,,,"var")),NULL)</f>
        <v>AlMgty90</v>
      </c>
      <c r="AM626" s="81">
        <v>12</v>
      </c>
      <c r="AN626" s="81">
        <v>0</v>
      </c>
      <c r="AO626" s="61" cm="1">
        <f t="array" aca="1" ref="AO626" ca="1">IF(INDIRECT(ADDRESS(3+$AM626,3,,,"var"))&lt;&gt;"&lt;=&gt;",INDIRECT(ADDRESS(3+$AM626,3,,,"var")),NULL)</f>
        <v>0</v>
      </c>
      <c r="AP626" s="61" cm="1">
        <f t="array" aca="1" ref="AP626" ca="1">IF(INDIRECT(ADDRESS(3+$AM626,4,,,"var"))&lt;&gt;"Si",INDIRECT(ADDRESS(3+$AM626,4,,,"var")),NULL)</f>
        <v>7.0000000000000007E-2</v>
      </c>
      <c r="AQ626" s="61" cm="1">
        <f t="array" aca="1" ref="AQ626" ca="1">IF(INDIRECT(ADDRESS(3+$AM626,5,,,"var"))&lt;&gt;"&lt;=&gt;",INDIRECT(ADDRESS(3+$AM626,5,,,"var")),NULL)</f>
        <v>0</v>
      </c>
      <c r="AR626" s="61" cm="1">
        <f t="array" aca="1" ref="AR626" ca="1">IF(INDIRECT(ADDRESS(3+$AM626,6,,,"var"))&lt;&gt;"Fe",INDIRECT(ADDRESS(3+$AM626,6,,,"var")),NULL)</f>
        <v>7.0000000000000007E-2</v>
      </c>
      <c r="AS626" s="61" t="str" cm="1">
        <f t="array" aca="1" ref="AS626" ca="1">IF(INDIRECT(ADDRESS(3+$AM626,7,,,"var"))&lt;&gt;"&lt;=&gt;",INDIRECT(ADDRESS(3+$AM626,7,,,"var")),NULL)</f>
        <v>&lt;</v>
      </c>
      <c r="AT626" s="61" cm="1">
        <f t="array" aca="1" ref="AT626" ca="1">IF(INDIRECT(ADDRESS(3+$AM626,8,,,"var"))&lt;&gt;"Cu",INDIRECT(ADDRESS(3+$AM626,8,,,"var")),NULL)</f>
        <v>0.01</v>
      </c>
      <c r="AU626" s="61" t="str" cm="1">
        <f t="array" aca="1" ref="AU626" ca="1">IF(INDIRECT(ADDRESS(3+$AM626,9,,,"var"))&lt;&gt;"&lt;=&gt;",INDIRECT(ADDRESS(3+$AM626,9,,,"var")),NULL)</f>
        <v>&lt;</v>
      </c>
      <c r="AV626" s="61" cm="1">
        <f t="array" aca="1" ref="AV626" ca="1">IF(INDIRECT(ADDRESS(3+$AM626,10,,,"var"))&lt;&gt;"Mn",INDIRECT(ADDRESS(3+$AM626,10,,,"var")),NULL)</f>
        <v>0.01</v>
      </c>
      <c r="AW626" s="61" cm="1">
        <f t="array" aca="1" ref="AW626" ca="1">IF(INDIRECT(ADDRESS(3+$AM626,11,,,"var"))&lt;&gt;"&lt;=&gt;",INDIRECT(ADDRESS(3+$AM626,11,,,"var")),NULL)</f>
        <v>0</v>
      </c>
      <c r="AX626" s="61" cm="1">
        <f t="array" aca="1" ref="AX626" ca="1">IF(INDIRECT(ADDRESS(3+$AM626,12,,,"var"))&lt;&gt;"Mg",INDIRECT(ADDRESS(3+$AM626,12,,,"var")),NULL)</f>
        <v>11.9</v>
      </c>
      <c r="AY626" s="61" cm="1">
        <f t="array" aca="1" ref="AY626" ca="1">IF(INDIRECT(ADDRESS(3+$AM626,13,,,"var"))&lt;&gt;"&lt;=&gt;",INDIRECT(ADDRESS(3+$AM626,13,,,"var")),NULL)</f>
        <v>0</v>
      </c>
      <c r="AZ626" s="61" cm="1">
        <f t="array" aca="1" ref="AZ626" ca="1">IF(INDIRECT(ADDRESS(3+$AM626,14,,,"var"))&lt;&gt;"Be",INDIRECT(ADDRESS(3+$AM626,14,,,"var")),NULL)</f>
        <v>1.4E-2</v>
      </c>
      <c r="BA626" s="61" t="str" cm="1">
        <f t="array" aca="1" ref="BA626" ca="1">IF(INDIRECT(ADDRESS(3+$AM626,15,,,"var"))&lt;&gt;"&lt;=&gt;",INDIRECT(ADDRESS(3+$AM626,15,,,"var")),NULL)</f>
        <v>&lt;</v>
      </c>
      <c r="BB626" s="61" cm="1">
        <f t="array" aca="1" ref="BB626" ca="1">IF(INDIRECT(ADDRESS(3+$AM626,16,,,"var"))&lt;&gt;"Zn",INDIRECT(ADDRESS(3+$AM626,16,,,"var")),NULL)</f>
        <v>0.01</v>
      </c>
      <c r="BC626" s="61" cm="1">
        <f t="array" aca="1" ref="BC626" ca="1">IF(INDIRECT(ADDRESS(3+$AM626,17,,,"var"))&lt;&gt;"&lt;=&gt;",INDIRECT(ADDRESS(3+$AM626,17,,,"var")),NULL)</f>
        <v>0</v>
      </c>
      <c r="BD626" s="61" cm="1">
        <f t="array" aca="1" ref="BD626" ca="1">IF(INDIRECT(ADDRESS(3+$AM626,18,,,"var"))&lt;&gt;"Ti",INDIRECT(ADDRESS(3+$AM626,18,,,"var")),NULL)</f>
        <v>0.08</v>
      </c>
      <c r="BE626" s="64" cm="1">
        <f t="array" aca="1" ref="BE626" ca="1">IF(INDIRECT(ADDRESS(3+$AM626,19,,,"var"))&lt;&gt;"D10",INDIRECT(ADDRESS(3+$AM626,19,,,"var")),NULL)</f>
        <v>27.4</v>
      </c>
      <c r="BF626" s="64" cm="1">
        <f t="array" aca="1" ref="BF626" ca="1">IF(INDIRECT(ADDRESS(3+$AM626,20,,,"var"))&lt;&gt;"D50",INDIRECT(ADDRESS(3+$AM626,20,,,"var")),NULL)</f>
        <v>44.5</v>
      </c>
      <c r="BG626" s="64" cm="1">
        <f t="array" aca="1" ref="BG626" ca="1">IF(INDIRECT(ADDRESS(3+$AM626,21,,,"var"))&lt;&gt;"D90",INDIRECT(ADDRESS(3+$AM626,21,,,"var")),NULL)</f>
        <v>72.2</v>
      </c>
      <c r="BH626" s="64" cm="1">
        <f t="array" aca="1" ref="BH626" ca="1">IF(INDIRECT(ADDRESS(3+$AM626,22,,,"var"))&lt;&gt;"Carney Funnel (s/50g)",INDIRECT(ADDRESS(3+$AM626,22,,,"var")),NULL)</f>
        <v>16</v>
      </c>
      <c r="BI626" s="64" cm="1">
        <f t="array" aca="1" ref="BI626" ca="1">IF(INDIRECT(ADDRESS(3+$AM626,23,,,"var"))&lt;&gt;"Schuttdichte",INDIRECT(ADDRESS(3+$AM626,23,,,"var")),NULL)</f>
        <v>1.24</v>
      </c>
      <c r="BJ626" s="64" cm="1">
        <f t="array" aca="1" ref="BJ626" ca="1">IF(INDIRECT(ADDRESS(3+$AM626,24,,,"var"))&lt;&gt;"Klopfdichte",INDIRECT(ADDRESS(3+$AM626,24,,,"var")),NULL)</f>
        <v>1.61</v>
      </c>
      <c r="BK626" s="81" t="s">
        <v>108</v>
      </c>
      <c r="BM626" s="81"/>
      <c r="BO626"/>
    </row>
    <row r="627" spans="1:67">
      <c r="A627" s="81">
        <v>5</v>
      </c>
      <c r="B627" s="81">
        <v>40</v>
      </c>
      <c r="C627" s="81" t="str">
        <f>var!Z$2</f>
        <v>EOS M 290</v>
      </c>
      <c r="D627" s="66" t="str">
        <f>var!AG$2</f>
        <v>EOS parameter dev.</v>
      </c>
      <c r="E627" s="81">
        <v>370</v>
      </c>
      <c r="F627" s="81">
        <v>1175</v>
      </c>
      <c r="G627" s="81">
        <v>50</v>
      </c>
      <c r="H627" s="81">
        <v>0.1</v>
      </c>
      <c r="I627" s="62">
        <v>100</v>
      </c>
      <c r="J627" s="81" t="str">
        <f>var!AD$3</f>
        <v xml:space="preserve">Tensile bars </v>
      </c>
      <c r="K627" s="81"/>
      <c r="L627" s="81">
        <f>var!AA$4</f>
        <v>0</v>
      </c>
      <c r="M627" s="81" t="str">
        <f>var!AF$2</f>
        <v>Stripes</v>
      </c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 t="s">
        <v>19</v>
      </c>
      <c r="Z627" s="81">
        <v>247</v>
      </c>
      <c r="AA627" s="81">
        <v>365</v>
      </c>
      <c r="AB627" s="81">
        <v>8.3000000000000007</v>
      </c>
      <c r="AC627" s="81"/>
      <c r="AD627" s="81"/>
      <c r="AE627" s="81"/>
      <c r="AF627" s="81"/>
      <c r="AG627" s="81"/>
      <c r="AH627" s="81">
        <f t="shared" si="20"/>
        <v>21.150000000000002</v>
      </c>
      <c r="AI627" s="23">
        <f t="shared" si="21"/>
        <v>62.978723404255319</v>
      </c>
      <c r="AJ627" s="81"/>
      <c r="AK627" s="81"/>
      <c r="AL627" s="81" t="str" cm="1">
        <f t="array" aca="1" ref="AL627" ca="1">IF(INDIRECT(ADDRESS(3+AM627,2,,,"var"))&lt;&gt;"Name of powder",INDIRECT(ADDRESS(3+AM627,2,,,"var")),NULL)</f>
        <v>AlMgty90</v>
      </c>
      <c r="AM627" s="81">
        <v>12</v>
      </c>
      <c r="AN627" s="81">
        <v>0</v>
      </c>
      <c r="AO627" s="61" cm="1">
        <f t="array" aca="1" ref="AO627" ca="1">IF(INDIRECT(ADDRESS(3+$AM627,3,,,"var"))&lt;&gt;"&lt;=&gt;",INDIRECT(ADDRESS(3+$AM627,3,,,"var")),NULL)</f>
        <v>0</v>
      </c>
      <c r="AP627" s="61" cm="1">
        <f t="array" aca="1" ref="AP627" ca="1">IF(INDIRECT(ADDRESS(3+$AM627,4,,,"var"))&lt;&gt;"Si",INDIRECT(ADDRESS(3+$AM627,4,,,"var")),NULL)</f>
        <v>7.0000000000000007E-2</v>
      </c>
      <c r="AQ627" s="61" cm="1">
        <f t="array" aca="1" ref="AQ627" ca="1">IF(INDIRECT(ADDRESS(3+$AM627,5,,,"var"))&lt;&gt;"&lt;=&gt;",INDIRECT(ADDRESS(3+$AM627,5,,,"var")),NULL)</f>
        <v>0</v>
      </c>
      <c r="AR627" s="61" cm="1">
        <f t="array" aca="1" ref="AR627" ca="1">IF(INDIRECT(ADDRESS(3+$AM627,6,,,"var"))&lt;&gt;"Fe",INDIRECT(ADDRESS(3+$AM627,6,,,"var")),NULL)</f>
        <v>7.0000000000000007E-2</v>
      </c>
      <c r="AS627" s="61" t="str" cm="1">
        <f t="array" aca="1" ref="AS627" ca="1">IF(INDIRECT(ADDRESS(3+$AM627,7,,,"var"))&lt;&gt;"&lt;=&gt;",INDIRECT(ADDRESS(3+$AM627,7,,,"var")),NULL)</f>
        <v>&lt;</v>
      </c>
      <c r="AT627" s="61" cm="1">
        <f t="array" aca="1" ref="AT627" ca="1">IF(INDIRECT(ADDRESS(3+$AM627,8,,,"var"))&lt;&gt;"Cu",INDIRECT(ADDRESS(3+$AM627,8,,,"var")),NULL)</f>
        <v>0.01</v>
      </c>
      <c r="AU627" s="61" t="str" cm="1">
        <f t="array" aca="1" ref="AU627" ca="1">IF(INDIRECT(ADDRESS(3+$AM627,9,,,"var"))&lt;&gt;"&lt;=&gt;",INDIRECT(ADDRESS(3+$AM627,9,,,"var")),NULL)</f>
        <v>&lt;</v>
      </c>
      <c r="AV627" s="61" cm="1">
        <f t="array" aca="1" ref="AV627" ca="1">IF(INDIRECT(ADDRESS(3+$AM627,10,,,"var"))&lt;&gt;"Mn",INDIRECT(ADDRESS(3+$AM627,10,,,"var")),NULL)</f>
        <v>0.01</v>
      </c>
      <c r="AW627" s="61" cm="1">
        <f t="array" aca="1" ref="AW627" ca="1">IF(INDIRECT(ADDRESS(3+$AM627,11,,,"var"))&lt;&gt;"&lt;=&gt;",INDIRECT(ADDRESS(3+$AM627,11,,,"var")),NULL)</f>
        <v>0</v>
      </c>
      <c r="AX627" s="61" cm="1">
        <f t="array" aca="1" ref="AX627" ca="1">IF(INDIRECT(ADDRESS(3+$AM627,12,,,"var"))&lt;&gt;"Mg",INDIRECT(ADDRESS(3+$AM627,12,,,"var")),NULL)</f>
        <v>11.9</v>
      </c>
      <c r="AY627" s="61" cm="1">
        <f t="array" aca="1" ref="AY627" ca="1">IF(INDIRECT(ADDRESS(3+$AM627,13,,,"var"))&lt;&gt;"&lt;=&gt;",INDIRECT(ADDRESS(3+$AM627,13,,,"var")),NULL)</f>
        <v>0</v>
      </c>
      <c r="AZ627" s="61" cm="1">
        <f t="array" aca="1" ref="AZ627" ca="1">IF(INDIRECT(ADDRESS(3+$AM627,14,,,"var"))&lt;&gt;"Be",INDIRECT(ADDRESS(3+$AM627,14,,,"var")),NULL)</f>
        <v>1.4E-2</v>
      </c>
      <c r="BA627" s="61" t="str" cm="1">
        <f t="array" aca="1" ref="BA627" ca="1">IF(INDIRECT(ADDRESS(3+$AM627,15,,,"var"))&lt;&gt;"&lt;=&gt;",INDIRECT(ADDRESS(3+$AM627,15,,,"var")),NULL)</f>
        <v>&lt;</v>
      </c>
      <c r="BB627" s="61" cm="1">
        <f t="array" aca="1" ref="BB627" ca="1">IF(INDIRECT(ADDRESS(3+$AM627,16,,,"var"))&lt;&gt;"Zn",INDIRECT(ADDRESS(3+$AM627,16,,,"var")),NULL)</f>
        <v>0.01</v>
      </c>
      <c r="BC627" s="61" cm="1">
        <f t="array" aca="1" ref="BC627" ca="1">IF(INDIRECT(ADDRESS(3+$AM627,17,,,"var"))&lt;&gt;"&lt;=&gt;",INDIRECT(ADDRESS(3+$AM627,17,,,"var")),NULL)</f>
        <v>0</v>
      </c>
      <c r="BD627" s="61" cm="1">
        <f t="array" aca="1" ref="BD627" ca="1">IF(INDIRECT(ADDRESS(3+$AM627,18,,,"var"))&lt;&gt;"Ti",INDIRECT(ADDRESS(3+$AM627,18,,,"var")),NULL)</f>
        <v>0.08</v>
      </c>
      <c r="BE627" s="64" cm="1">
        <f t="array" aca="1" ref="BE627" ca="1">IF(INDIRECT(ADDRESS(3+$AM627,19,,,"var"))&lt;&gt;"D10",INDIRECT(ADDRESS(3+$AM627,19,,,"var")),NULL)</f>
        <v>27.4</v>
      </c>
      <c r="BF627" s="64" cm="1">
        <f t="array" aca="1" ref="BF627" ca="1">IF(INDIRECT(ADDRESS(3+$AM627,20,,,"var"))&lt;&gt;"D50",INDIRECT(ADDRESS(3+$AM627,20,,,"var")),NULL)</f>
        <v>44.5</v>
      </c>
      <c r="BG627" s="64" cm="1">
        <f t="array" aca="1" ref="BG627" ca="1">IF(INDIRECT(ADDRESS(3+$AM627,21,,,"var"))&lt;&gt;"D90",INDIRECT(ADDRESS(3+$AM627,21,,,"var")),NULL)</f>
        <v>72.2</v>
      </c>
      <c r="BH627" s="64" cm="1">
        <f t="array" aca="1" ref="BH627" ca="1">IF(INDIRECT(ADDRESS(3+$AM627,22,,,"var"))&lt;&gt;"Carney Funnel (s/50g)",INDIRECT(ADDRESS(3+$AM627,22,,,"var")),NULL)</f>
        <v>16</v>
      </c>
      <c r="BI627" s="64" cm="1">
        <f t="array" aca="1" ref="BI627" ca="1">IF(INDIRECT(ADDRESS(3+$AM627,23,,,"var"))&lt;&gt;"Schuttdichte",INDIRECT(ADDRESS(3+$AM627,23,,,"var")),NULL)</f>
        <v>1.24</v>
      </c>
      <c r="BJ627" s="64" cm="1">
        <f t="array" aca="1" ref="BJ627" ca="1">IF(INDIRECT(ADDRESS(3+$AM627,24,,,"var"))&lt;&gt;"Klopfdichte",INDIRECT(ADDRESS(3+$AM627,24,,,"var")),NULL)</f>
        <v>1.61</v>
      </c>
      <c r="BK627" s="81" t="s">
        <v>108</v>
      </c>
      <c r="BM627"/>
      <c r="BO627"/>
    </row>
    <row r="628" spans="1:67">
      <c r="A628" s="81">
        <v>5</v>
      </c>
      <c r="B628" s="81">
        <v>41</v>
      </c>
      <c r="C628" s="81" t="str">
        <f>var!Z$2</f>
        <v>EOS M 290</v>
      </c>
      <c r="D628" s="66" t="str">
        <f>var!AG$2</f>
        <v>EOS parameter dev.</v>
      </c>
      <c r="E628" s="81">
        <v>370</v>
      </c>
      <c r="F628" s="81">
        <v>1175</v>
      </c>
      <c r="G628" s="81">
        <v>50</v>
      </c>
      <c r="H628" s="81">
        <v>0.1</v>
      </c>
      <c r="I628" s="62">
        <v>100</v>
      </c>
      <c r="J628" s="81" t="str">
        <f>var!AD$3</f>
        <v xml:space="preserve">Tensile bars </v>
      </c>
      <c r="K628" s="81"/>
      <c r="L628" s="81">
        <f>var!AA$4</f>
        <v>0</v>
      </c>
      <c r="M628" s="81" t="str">
        <f>var!AF$2</f>
        <v>Stripes</v>
      </c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 t="s">
        <v>19</v>
      </c>
      <c r="Z628" s="81"/>
      <c r="AA628" s="81"/>
      <c r="AB628" s="81"/>
      <c r="AC628" s="81"/>
      <c r="AD628" s="81"/>
      <c r="AE628" s="81"/>
      <c r="AF628" s="81"/>
      <c r="AG628" s="81"/>
      <c r="AH628" s="81">
        <f t="shared" si="20"/>
        <v>21.150000000000002</v>
      </c>
      <c r="AI628" s="23">
        <f t="shared" si="21"/>
        <v>62.978723404255319</v>
      </c>
      <c r="AJ628" s="81"/>
      <c r="AK628" s="81"/>
      <c r="AL628" s="81" t="str" cm="1">
        <f t="array" aca="1" ref="AL628" ca="1">IF(INDIRECT(ADDRESS(3+AM628,2,,,"var"))&lt;&gt;"Name of powder",INDIRECT(ADDRESS(3+AM628,2,,,"var")),NULL)</f>
        <v>AlMgty90</v>
      </c>
      <c r="AM628" s="81">
        <v>12</v>
      </c>
      <c r="AN628" s="81">
        <v>0</v>
      </c>
      <c r="AO628" s="61" cm="1">
        <f t="array" aca="1" ref="AO628" ca="1">IF(INDIRECT(ADDRESS(3+$AM628,3,,,"var"))&lt;&gt;"&lt;=&gt;",INDIRECT(ADDRESS(3+$AM628,3,,,"var")),NULL)</f>
        <v>0</v>
      </c>
      <c r="AP628" s="61" cm="1">
        <f t="array" aca="1" ref="AP628" ca="1">IF(INDIRECT(ADDRESS(3+$AM628,4,,,"var"))&lt;&gt;"Si",INDIRECT(ADDRESS(3+$AM628,4,,,"var")),NULL)</f>
        <v>7.0000000000000007E-2</v>
      </c>
      <c r="AQ628" s="61" cm="1">
        <f t="array" aca="1" ref="AQ628" ca="1">IF(INDIRECT(ADDRESS(3+$AM628,5,,,"var"))&lt;&gt;"&lt;=&gt;",INDIRECT(ADDRESS(3+$AM628,5,,,"var")),NULL)</f>
        <v>0</v>
      </c>
      <c r="AR628" s="61" cm="1">
        <f t="array" aca="1" ref="AR628" ca="1">IF(INDIRECT(ADDRESS(3+$AM628,6,,,"var"))&lt;&gt;"Fe",INDIRECT(ADDRESS(3+$AM628,6,,,"var")),NULL)</f>
        <v>7.0000000000000007E-2</v>
      </c>
      <c r="AS628" s="61" t="str" cm="1">
        <f t="array" aca="1" ref="AS628" ca="1">IF(INDIRECT(ADDRESS(3+$AM628,7,,,"var"))&lt;&gt;"&lt;=&gt;",INDIRECT(ADDRESS(3+$AM628,7,,,"var")),NULL)</f>
        <v>&lt;</v>
      </c>
      <c r="AT628" s="61" cm="1">
        <f t="array" aca="1" ref="AT628" ca="1">IF(INDIRECT(ADDRESS(3+$AM628,8,,,"var"))&lt;&gt;"Cu",INDIRECT(ADDRESS(3+$AM628,8,,,"var")),NULL)</f>
        <v>0.01</v>
      </c>
      <c r="AU628" s="61" t="str" cm="1">
        <f t="array" aca="1" ref="AU628" ca="1">IF(INDIRECT(ADDRESS(3+$AM628,9,,,"var"))&lt;&gt;"&lt;=&gt;",INDIRECT(ADDRESS(3+$AM628,9,,,"var")),NULL)</f>
        <v>&lt;</v>
      </c>
      <c r="AV628" s="61" cm="1">
        <f t="array" aca="1" ref="AV628" ca="1">IF(INDIRECT(ADDRESS(3+$AM628,10,,,"var"))&lt;&gt;"Mn",INDIRECT(ADDRESS(3+$AM628,10,,,"var")),NULL)</f>
        <v>0.01</v>
      </c>
      <c r="AW628" s="61" cm="1">
        <f t="array" aca="1" ref="AW628" ca="1">IF(INDIRECT(ADDRESS(3+$AM628,11,,,"var"))&lt;&gt;"&lt;=&gt;",INDIRECT(ADDRESS(3+$AM628,11,,,"var")),NULL)</f>
        <v>0</v>
      </c>
      <c r="AX628" s="61" cm="1">
        <f t="array" aca="1" ref="AX628" ca="1">IF(INDIRECT(ADDRESS(3+$AM628,12,,,"var"))&lt;&gt;"Mg",INDIRECT(ADDRESS(3+$AM628,12,,,"var")),NULL)</f>
        <v>11.9</v>
      </c>
      <c r="AY628" s="61" cm="1">
        <f t="array" aca="1" ref="AY628" ca="1">IF(INDIRECT(ADDRESS(3+$AM628,13,,,"var"))&lt;&gt;"&lt;=&gt;",INDIRECT(ADDRESS(3+$AM628,13,,,"var")),NULL)</f>
        <v>0</v>
      </c>
      <c r="AZ628" s="61" cm="1">
        <f t="array" aca="1" ref="AZ628" ca="1">IF(INDIRECT(ADDRESS(3+$AM628,14,,,"var"))&lt;&gt;"Be",INDIRECT(ADDRESS(3+$AM628,14,,,"var")),NULL)</f>
        <v>1.4E-2</v>
      </c>
      <c r="BA628" s="61" t="str" cm="1">
        <f t="array" aca="1" ref="BA628" ca="1">IF(INDIRECT(ADDRESS(3+$AM628,15,,,"var"))&lt;&gt;"&lt;=&gt;",INDIRECT(ADDRESS(3+$AM628,15,,,"var")),NULL)</f>
        <v>&lt;</v>
      </c>
      <c r="BB628" s="61" cm="1">
        <f t="array" aca="1" ref="BB628" ca="1">IF(INDIRECT(ADDRESS(3+$AM628,16,,,"var"))&lt;&gt;"Zn",INDIRECT(ADDRESS(3+$AM628,16,,,"var")),NULL)</f>
        <v>0.01</v>
      </c>
      <c r="BC628" s="61" cm="1">
        <f t="array" aca="1" ref="BC628" ca="1">IF(INDIRECT(ADDRESS(3+$AM628,17,,,"var"))&lt;&gt;"&lt;=&gt;",INDIRECT(ADDRESS(3+$AM628,17,,,"var")),NULL)</f>
        <v>0</v>
      </c>
      <c r="BD628" s="61" cm="1">
        <f t="array" aca="1" ref="BD628" ca="1">IF(INDIRECT(ADDRESS(3+$AM628,18,,,"var"))&lt;&gt;"Ti",INDIRECT(ADDRESS(3+$AM628,18,,,"var")),NULL)</f>
        <v>0.08</v>
      </c>
      <c r="BE628" s="64" cm="1">
        <f t="array" aca="1" ref="BE628" ca="1">IF(INDIRECT(ADDRESS(3+$AM628,19,,,"var"))&lt;&gt;"D10",INDIRECT(ADDRESS(3+$AM628,19,,,"var")),NULL)</f>
        <v>27.4</v>
      </c>
      <c r="BF628" s="64" cm="1">
        <f t="array" aca="1" ref="BF628" ca="1">IF(INDIRECT(ADDRESS(3+$AM628,20,,,"var"))&lt;&gt;"D50",INDIRECT(ADDRESS(3+$AM628,20,,,"var")),NULL)</f>
        <v>44.5</v>
      </c>
      <c r="BG628" s="64" cm="1">
        <f t="array" aca="1" ref="BG628" ca="1">IF(INDIRECT(ADDRESS(3+$AM628,21,,,"var"))&lt;&gt;"D90",INDIRECT(ADDRESS(3+$AM628,21,,,"var")),NULL)</f>
        <v>72.2</v>
      </c>
      <c r="BH628" s="64" cm="1">
        <f t="array" aca="1" ref="BH628" ca="1">IF(INDIRECT(ADDRESS(3+$AM628,22,,,"var"))&lt;&gt;"Carney Funnel (s/50g)",INDIRECT(ADDRESS(3+$AM628,22,,,"var")),NULL)</f>
        <v>16</v>
      </c>
      <c r="BI628" s="64" cm="1">
        <f t="array" aca="1" ref="BI628" ca="1">IF(INDIRECT(ADDRESS(3+$AM628,23,,,"var"))&lt;&gt;"Schuttdichte",INDIRECT(ADDRESS(3+$AM628,23,,,"var")),NULL)</f>
        <v>1.24</v>
      </c>
      <c r="BJ628" s="64" cm="1">
        <f t="array" aca="1" ref="BJ628" ca="1">IF(INDIRECT(ADDRESS(3+$AM628,24,,,"var"))&lt;&gt;"Klopfdichte",INDIRECT(ADDRESS(3+$AM628,24,,,"var")),NULL)</f>
        <v>1.61</v>
      </c>
      <c r="BK628" s="81" t="s">
        <v>108</v>
      </c>
      <c r="BM628" s="81"/>
      <c r="BO628"/>
    </row>
    <row r="629" spans="1:67">
      <c r="A629" s="81">
        <v>5</v>
      </c>
      <c r="B629" s="81">
        <v>42</v>
      </c>
      <c r="C629" s="81" t="str">
        <f>var!Z$2</f>
        <v>EOS M 290</v>
      </c>
      <c r="D629" s="81" t="str">
        <f>var!AG$2</f>
        <v>EOS parameter dev.</v>
      </c>
      <c r="E629" s="81">
        <v>370</v>
      </c>
      <c r="F629" s="81">
        <v>1175</v>
      </c>
      <c r="G629" s="81">
        <v>50</v>
      </c>
      <c r="H629" s="81">
        <v>0.1</v>
      </c>
      <c r="I629" s="62">
        <v>100</v>
      </c>
      <c r="J629" s="81" t="str">
        <f>var!AD$3</f>
        <v xml:space="preserve">Tensile bars </v>
      </c>
      <c r="K629" s="81"/>
      <c r="L629" s="81">
        <f>var!AA$4</f>
        <v>0</v>
      </c>
      <c r="M629" s="81" t="str">
        <f>var!AF$2</f>
        <v>Stripes</v>
      </c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 t="s">
        <v>19</v>
      </c>
      <c r="Z629" s="81"/>
      <c r="AA629" s="81"/>
      <c r="AB629" s="81"/>
      <c r="AC629" s="81"/>
      <c r="AD629" s="81"/>
      <c r="AE629" s="81"/>
      <c r="AF629" s="81"/>
      <c r="AG629" s="81"/>
      <c r="AH629" s="81">
        <f t="shared" si="20"/>
        <v>21.150000000000002</v>
      </c>
      <c r="AI629" s="81">
        <f t="shared" si="21"/>
        <v>62.978723404255319</v>
      </c>
      <c r="AJ629" s="81"/>
      <c r="AK629" s="81"/>
      <c r="AL629" s="81" t="str" cm="1">
        <f t="array" aca="1" ref="AL629" ca="1">IF(INDIRECT(ADDRESS(3+AM629,2,,,"var"))&lt;&gt;"Name of powder",INDIRECT(ADDRESS(3+AM629,2,,,"var")),NULL)</f>
        <v>AlMgty90</v>
      </c>
      <c r="AM629" s="81">
        <v>12</v>
      </c>
      <c r="AN629" s="81">
        <v>0</v>
      </c>
      <c r="AO629" s="61" cm="1">
        <f t="array" aca="1" ref="AO629" ca="1">IF(INDIRECT(ADDRESS(3+$AM629,3,,,"var"))&lt;&gt;"&lt;=&gt;",INDIRECT(ADDRESS(3+$AM629,3,,,"var")),NULL)</f>
        <v>0</v>
      </c>
      <c r="AP629" s="61" cm="1">
        <f t="array" aca="1" ref="AP629" ca="1">IF(INDIRECT(ADDRESS(3+$AM629,4,,,"var"))&lt;&gt;"Si",INDIRECT(ADDRESS(3+$AM629,4,,,"var")),NULL)</f>
        <v>7.0000000000000007E-2</v>
      </c>
      <c r="AQ629" s="61" cm="1">
        <f t="array" aca="1" ref="AQ629" ca="1">IF(INDIRECT(ADDRESS(3+$AM629,5,,,"var"))&lt;&gt;"&lt;=&gt;",INDIRECT(ADDRESS(3+$AM629,5,,,"var")),NULL)</f>
        <v>0</v>
      </c>
      <c r="AR629" s="61" cm="1">
        <f t="array" aca="1" ref="AR629" ca="1">IF(INDIRECT(ADDRESS(3+$AM629,6,,,"var"))&lt;&gt;"Fe",INDIRECT(ADDRESS(3+$AM629,6,,,"var")),NULL)</f>
        <v>7.0000000000000007E-2</v>
      </c>
      <c r="AS629" s="61" t="str" cm="1">
        <f t="array" aca="1" ref="AS629" ca="1">IF(INDIRECT(ADDRESS(3+$AM629,7,,,"var"))&lt;&gt;"&lt;=&gt;",INDIRECT(ADDRESS(3+$AM629,7,,,"var")),NULL)</f>
        <v>&lt;</v>
      </c>
      <c r="AT629" s="61" cm="1">
        <f t="array" aca="1" ref="AT629" ca="1">IF(INDIRECT(ADDRESS(3+$AM629,8,,,"var"))&lt;&gt;"Cu",INDIRECT(ADDRESS(3+$AM629,8,,,"var")),NULL)</f>
        <v>0.01</v>
      </c>
      <c r="AU629" s="61" t="str" cm="1">
        <f t="array" aca="1" ref="AU629" ca="1">IF(INDIRECT(ADDRESS(3+$AM629,9,,,"var"))&lt;&gt;"&lt;=&gt;",INDIRECT(ADDRESS(3+$AM629,9,,,"var")),NULL)</f>
        <v>&lt;</v>
      </c>
      <c r="AV629" s="61" cm="1">
        <f t="array" aca="1" ref="AV629" ca="1">IF(INDIRECT(ADDRESS(3+$AM629,10,,,"var"))&lt;&gt;"Mn",INDIRECT(ADDRESS(3+$AM629,10,,,"var")),NULL)</f>
        <v>0.01</v>
      </c>
      <c r="AW629" s="61" cm="1">
        <f t="array" aca="1" ref="AW629" ca="1">IF(INDIRECT(ADDRESS(3+$AM629,11,,,"var"))&lt;&gt;"&lt;=&gt;",INDIRECT(ADDRESS(3+$AM629,11,,,"var")),NULL)</f>
        <v>0</v>
      </c>
      <c r="AX629" s="61" cm="1">
        <f t="array" aca="1" ref="AX629" ca="1">IF(INDIRECT(ADDRESS(3+$AM629,12,,,"var"))&lt;&gt;"Mg",INDIRECT(ADDRESS(3+$AM629,12,,,"var")),NULL)</f>
        <v>11.9</v>
      </c>
      <c r="AY629" s="61" cm="1">
        <f t="array" aca="1" ref="AY629" ca="1">IF(INDIRECT(ADDRESS(3+$AM629,13,,,"var"))&lt;&gt;"&lt;=&gt;",INDIRECT(ADDRESS(3+$AM629,13,,,"var")),NULL)</f>
        <v>0</v>
      </c>
      <c r="AZ629" s="61" cm="1">
        <f t="array" aca="1" ref="AZ629" ca="1">IF(INDIRECT(ADDRESS(3+$AM629,14,,,"var"))&lt;&gt;"Be",INDIRECT(ADDRESS(3+$AM629,14,,,"var")),NULL)</f>
        <v>1.4E-2</v>
      </c>
      <c r="BA629" s="61" t="str" cm="1">
        <f t="array" aca="1" ref="BA629" ca="1">IF(INDIRECT(ADDRESS(3+$AM629,15,,,"var"))&lt;&gt;"&lt;=&gt;",INDIRECT(ADDRESS(3+$AM629,15,,,"var")),NULL)</f>
        <v>&lt;</v>
      </c>
      <c r="BB629" s="61" cm="1">
        <f t="array" aca="1" ref="BB629" ca="1">IF(INDIRECT(ADDRESS(3+$AM629,16,,,"var"))&lt;&gt;"Zn",INDIRECT(ADDRESS(3+$AM629,16,,,"var")),NULL)</f>
        <v>0.01</v>
      </c>
      <c r="BC629" s="61" cm="1">
        <f t="array" aca="1" ref="BC629" ca="1">IF(INDIRECT(ADDRESS(3+$AM629,17,,,"var"))&lt;&gt;"&lt;=&gt;",INDIRECT(ADDRESS(3+$AM629,17,,,"var")),NULL)</f>
        <v>0</v>
      </c>
      <c r="BD629" s="61" cm="1">
        <f t="array" aca="1" ref="BD629" ca="1">IF(INDIRECT(ADDRESS(3+$AM629,18,,,"var"))&lt;&gt;"Ti",INDIRECT(ADDRESS(3+$AM629,18,,,"var")),NULL)</f>
        <v>0.08</v>
      </c>
      <c r="BE629" s="64" cm="1">
        <f t="array" aca="1" ref="BE629" ca="1">IF(INDIRECT(ADDRESS(3+$AM629,19,,,"var"))&lt;&gt;"D10",INDIRECT(ADDRESS(3+$AM629,19,,,"var")),NULL)</f>
        <v>27.4</v>
      </c>
      <c r="BF629" s="64" cm="1">
        <f t="array" aca="1" ref="BF629" ca="1">IF(INDIRECT(ADDRESS(3+$AM629,20,,,"var"))&lt;&gt;"D50",INDIRECT(ADDRESS(3+$AM629,20,,,"var")),NULL)</f>
        <v>44.5</v>
      </c>
      <c r="BG629" s="64" cm="1">
        <f t="array" aca="1" ref="BG629" ca="1">IF(INDIRECT(ADDRESS(3+$AM629,21,,,"var"))&lt;&gt;"D90",INDIRECT(ADDRESS(3+$AM629,21,,,"var")),NULL)</f>
        <v>72.2</v>
      </c>
      <c r="BH629" s="64" cm="1">
        <f t="array" aca="1" ref="BH629" ca="1">IF(INDIRECT(ADDRESS(3+$AM629,22,,,"var"))&lt;&gt;"Carney Funnel (s/50g)",INDIRECT(ADDRESS(3+$AM629,22,,,"var")),NULL)</f>
        <v>16</v>
      </c>
      <c r="BI629" s="64" cm="1">
        <f t="array" aca="1" ref="BI629" ca="1">IF(INDIRECT(ADDRESS(3+$AM629,23,,,"var"))&lt;&gt;"Schuttdichte",INDIRECT(ADDRESS(3+$AM629,23,,,"var")),NULL)</f>
        <v>1.24</v>
      </c>
      <c r="BJ629" s="64" cm="1">
        <f t="array" aca="1" ref="BJ629" ca="1">IF(INDIRECT(ADDRESS(3+$AM629,24,,,"var"))&lt;&gt;"Klopfdichte",INDIRECT(ADDRESS(3+$AM629,24,,,"var")),NULL)</f>
        <v>1.61</v>
      </c>
      <c r="BK629" s="81" t="s">
        <v>108</v>
      </c>
      <c r="BM629" s="81"/>
      <c r="BO629"/>
    </row>
    <row r="630" spans="1:67">
      <c r="A630" s="81">
        <v>5</v>
      </c>
      <c r="B630" s="81">
        <v>43</v>
      </c>
      <c r="C630" s="81" t="str">
        <f>var!Z$2</f>
        <v>EOS M 290</v>
      </c>
      <c r="D630" s="66" t="str">
        <f>var!AG$2</f>
        <v>EOS parameter dev.</v>
      </c>
      <c r="E630" s="81">
        <v>370</v>
      </c>
      <c r="F630" s="81">
        <v>1175</v>
      </c>
      <c r="G630" s="81">
        <v>50</v>
      </c>
      <c r="H630" s="81">
        <v>0.1</v>
      </c>
      <c r="I630" s="62">
        <v>100</v>
      </c>
      <c r="J630" s="81" t="str">
        <f>var!AD$3</f>
        <v xml:space="preserve">Tensile bars </v>
      </c>
      <c r="K630" s="81"/>
      <c r="L630" s="81">
        <f>var!AA$2</f>
        <v>45</v>
      </c>
      <c r="M630" s="81" t="str">
        <f>var!AF$2</f>
        <v>Stripes</v>
      </c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 t="s">
        <v>18</v>
      </c>
      <c r="Z630" s="81"/>
      <c r="AA630" s="81">
        <v>361</v>
      </c>
      <c r="AB630" s="81">
        <v>9.6999999999999993</v>
      </c>
      <c r="AC630" s="81"/>
      <c r="AD630" s="81"/>
      <c r="AE630" s="81"/>
      <c r="AF630" s="81"/>
      <c r="AG630" s="81"/>
      <c r="AH630" s="81">
        <f t="shared" si="20"/>
        <v>21.150000000000002</v>
      </c>
      <c r="AI630" s="23">
        <f t="shared" si="21"/>
        <v>62.978723404255319</v>
      </c>
      <c r="AJ630" s="81"/>
      <c r="AK630" s="81"/>
      <c r="AL630" s="81" t="str" cm="1">
        <f t="array" aca="1" ref="AL630" ca="1">IF(INDIRECT(ADDRESS(3+AM630,2,,,"var"))&lt;&gt;"Name of powder",INDIRECT(ADDRESS(3+AM630,2,,,"var")),NULL)</f>
        <v>AlMgty90</v>
      </c>
      <c r="AM630" s="81">
        <v>12</v>
      </c>
      <c r="AN630" s="81">
        <v>0</v>
      </c>
      <c r="AO630" s="61" cm="1">
        <f t="array" aca="1" ref="AO630" ca="1">IF(INDIRECT(ADDRESS(3+$AM630,3,,,"var"))&lt;&gt;"&lt;=&gt;",INDIRECT(ADDRESS(3+$AM630,3,,,"var")),NULL)</f>
        <v>0</v>
      </c>
      <c r="AP630" s="61" cm="1">
        <f t="array" aca="1" ref="AP630" ca="1">IF(INDIRECT(ADDRESS(3+$AM630,4,,,"var"))&lt;&gt;"Si",INDIRECT(ADDRESS(3+$AM630,4,,,"var")),NULL)</f>
        <v>7.0000000000000007E-2</v>
      </c>
      <c r="AQ630" s="61" cm="1">
        <f t="array" aca="1" ref="AQ630" ca="1">IF(INDIRECT(ADDRESS(3+$AM630,5,,,"var"))&lt;&gt;"&lt;=&gt;",INDIRECT(ADDRESS(3+$AM630,5,,,"var")),NULL)</f>
        <v>0</v>
      </c>
      <c r="AR630" s="61" cm="1">
        <f t="array" aca="1" ref="AR630" ca="1">IF(INDIRECT(ADDRESS(3+$AM630,6,,,"var"))&lt;&gt;"Fe",INDIRECT(ADDRESS(3+$AM630,6,,,"var")),NULL)</f>
        <v>7.0000000000000007E-2</v>
      </c>
      <c r="AS630" s="61" t="str" cm="1">
        <f t="array" aca="1" ref="AS630" ca="1">IF(INDIRECT(ADDRESS(3+$AM630,7,,,"var"))&lt;&gt;"&lt;=&gt;",INDIRECT(ADDRESS(3+$AM630,7,,,"var")),NULL)</f>
        <v>&lt;</v>
      </c>
      <c r="AT630" s="61" cm="1">
        <f t="array" aca="1" ref="AT630" ca="1">IF(INDIRECT(ADDRESS(3+$AM630,8,,,"var"))&lt;&gt;"Cu",INDIRECT(ADDRESS(3+$AM630,8,,,"var")),NULL)</f>
        <v>0.01</v>
      </c>
      <c r="AU630" s="61" t="str" cm="1">
        <f t="array" aca="1" ref="AU630" ca="1">IF(INDIRECT(ADDRESS(3+$AM630,9,,,"var"))&lt;&gt;"&lt;=&gt;",INDIRECT(ADDRESS(3+$AM630,9,,,"var")),NULL)</f>
        <v>&lt;</v>
      </c>
      <c r="AV630" s="61" cm="1">
        <f t="array" aca="1" ref="AV630" ca="1">IF(INDIRECT(ADDRESS(3+$AM630,10,,,"var"))&lt;&gt;"Mn",INDIRECT(ADDRESS(3+$AM630,10,,,"var")),NULL)</f>
        <v>0.01</v>
      </c>
      <c r="AW630" s="61" cm="1">
        <f t="array" aca="1" ref="AW630" ca="1">IF(INDIRECT(ADDRESS(3+$AM630,11,,,"var"))&lt;&gt;"&lt;=&gt;",INDIRECT(ADDRESS(3+$AM630,11,,,"var")),NULL)</f>
        <v>0</v>
      </c>
      <c r="AX630" s="61" cm="1">
        <f t="array" aca="1" ref="AX630" ca="1">IF(INDIRECT(ADDRESS(3+$AM630,12,,,"var"))&lt;&gt;"Mg",INDIRECT(ADDRESS(3+$AM630,12,,,"var")),NULL)</f>
        <v>11.9</v>
      </c>
      <c r="AY630" s="61" cm="1">
        <f t="array" aca="1" ref="AY630" ca="1">IF(INDIRECT(ADDRESS(3+$AM630,13,,,"var"))&lt;&gt;"&lt;=&gt;",INDIRECT(ADDRESS(3+$AM630,13,,,"var")),NULL)</f>
        <v>0</v>
      </c>
      <c r="AZ630" s="61" cm="1">
        <f t="array" aca="1" ref="AZ630" ca="1">IF(INDIRECT(ADDRESS(3+$AM630,14,,,"var"))&lt;&gt;"Be",INDIRECT(ADDRESS(3+$AM630,14,,,"var")),NULL)</f>
        <v>1.4E-2</v>
      </c>
      <c r="BA630" s="61" t="str" cm="1">
        <f t="array" aca="1" ref="BA630" ca="1">IF(INDIRECT(ADDRESS(3+$AM630,15,,,"var"))&lt;&gt;"&lt;=&gt;",INDIRECT(ADDRESS(3+$AM630,15,,,"var")),NULL)</f>
        <v>&lt;</v>
      </c>
      <c r="BB630" s="61" cm="1">
        <f t="array" aca="1" ref="BB630" ca="1">IF(INDIRECT(ADDRESS(3+$AM630,16,,,"var"))&lt;&gt;"Zn",INDIRECT(ADDRESS(3+$AM630,16,,,"var")),NULL)</f>
        <v>0.01</v>
      </c>
      <c r="BC630" s="61" cm="1">
        <f t="array" aca="1" ref="BC630" ca="1">IF(INDIRECT(ADDRESS(3+$AM630,17,,,"var"))&lt;&gt;"&lt;=&gt;",INDIRECT(ADDRESS(3+$AM630,17,,,"var")),NULL)</f>
        <v>0</v>
      </c>
      <c r="BD630" s="61" cm="1">
        <f t="array" aca="1" ref="BD630" ca="1">IF(INDIRECT(ADDRESS(3+$AM630,18,,,"var"))&lt;&gt;"Ti",INDIRECT(ADDRESS(3+$AM630,18,,,"var")),NULL)</f>
        <v>0.08</v>
      </c>
      <c r="BE630" s="64" cm="1">
        <f t="array" aca="1" ref="BE630" ca="1">IF(INDIRECT(ADDRESS(3+$AM630,19,,,"var"))&lt;&gt;"D10",INDIRECT(ADDRESS(3+$AM630,19,,,"var")),NULL)</f>
        <v>27.4</v>
      </c>
      <c r="BF630" s="64" cm="1">
        <f t="array" aca="1" ref="BF630" ca="1">IF(INDIRECT(ADDRESS(3+$AM630,20,,,"var"))&lt;&gt;"D50",INDIRECT(ADDRESS(3+$AM630,20,,,"var")),NULL)</f>
        <v>44.5</v>
      </c>
      <c r="BG630" s="64" cm="1">
        <f t="array" aca="1" ref="BG630" ca="1">IF(INDIRECT(ADDRESS(3+$AM630,21,,,"var"))&lt;&gt;"D90",INDIRECT(ADDRESS(3+$AM630,21,,,"var")),NULL)</f>
        <v>72.2</v>
      </c>
      <c r="BH630" s="64" cm="1">
        <f t="array" aca="1" ref="BH630" ca="1">IF(INDIRECT(ADDRESS(3+$AM630,22,,,"var"))&lt;&gt;"Carney Funnel (s/50g)",INDIRECT(ADDRESS(3+$AM630,22,,,"var")),NULL)</f>
        <v>16</v>
      </c>
      <c r="BI630" s="64" cm="1">
        <f t="array" aca="1" ref="BI630" ca="1">IF(INDIRECT(ADDRESS(3+$AM630,23,,,"var"))&lt;&gt;"Schuttdichte",INDIRECT(ADDRESS(3+$AM630,23,,,"var")),NULL)</f>
        <v>1.24</v>
      </c>
      <c r="BJ630" s="64" cm="1">
        <f t="array" aca="1" ref="BJ630" ca="1">IF(INDIRECT(ADDRESS(3+$AM630,24,,,"var"))&lt;&gt;"Klopfdichte",INDIRECT(ADDRESS(3+$AM630,24,,,"var")),NULL)</f>
        <v>1.61</v>
      </c>
      <c r="BK630" s="81" t="s">
        <v>108</v>
      </c>
      <c r="BM630" s="81"/>
      <c r="BO630"/>
    </row>
    <row r="631" spans="1:67">
      <c r="A631" s="81">
        <v>5</v>
      </c>
      <c r="B631" s="81">
        <v>44</v>
      </c>
      <c r="C631" s="81" t="str">
        <f>var!Z$2</f>
        <v>EOS M 290</v>
      </c>
      <c r="D631" s="66" t="str">
        <f>var!AG$2</f>
        <v>EOS parameter dev.</v>
      </c>
      <c r="E631" s="81">
        <v>370</v>
      </c>
      <c r="F631" s="81">
        <v>1175</v>
      </c>
      <c r="G631" s="81">
        <v>50</v>
      </c>
      <c r="H631" s="81">
        <v>0.1</v>
      </c>
      <c r="I631" s="62">
        <v>100</v>
      </c>
      <c r="J631" s="81" t="str">
        <f>var!AD$3</f>
        <v xml:space="preserve">Tensile bars </v>
      </c>
      <c r="K631" s="81"/>
      <c r="L631" s="81">
        <f>var!AA$2</f>
        <v>45</v>
      </c>
      <c r="M631" s="81" t="str">
        <f>var!AF$2</f>
        <v>Stripes</v>
      </c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 t="s">
        <v>18</v>
      </c>
      <c r="Z631" s="81"/>
      <c r="AA631" s="81">
        <v>300</v>
      </c>
      <c r="AB631" s="81">
        <v>6.9</v>
      </c>
      <c r="AC631" s="81"/>
      <c r="AD631" s="81"/>
      <c r="AE631" s="81"/>
      <c r="AF631" s="81"/>
      <c r="AG631" s="81"/>
      <c r="AH631" s="81">
        <f t="shared" si="20"/>
        <v>21.150000000000002</v>
      </c>
      <c r="AI631" s="23">
        <f t="shared" si="21"/>
        <v>62.978723404255319</v>
      </c>
      <c r="AJ631" s="81"/>
      <c r="AK631" s="81"/>
      <c r="AL631" s="81" t="str" cm="1">
        <f t="array" aca="1" ref="AL631" ca="1">IF(INDIRECT(ADDRESS(3+AM631,2,,,"var"))&lt;&gt;"Name of powder",INDIRECT(ADDRESS(3+AM631,2,,,"var")),NULL)</f>
        <v>AlMgty90</v>
      </c>
      <c r="AM631" s="81">
        <v>12</v>
      </c>
      <c r="AN631" s="81">
        <v>0</v>
      </c>
      <c r="AO631" s="61" cm="1">
        <f t="array" aca="1" ref="AO631" ca="1">IF(INDIRECT(ADDRESS(3+$AM631,3,,,"var"))&lt;&gt;"&lt;=&gt;",INDIRECT(ADDRESS(3+$AM631,3,,,"var")),NULL)</f>
        <v>0</v>
      </c>
      <c r="AP631" s="61" cm="1">
        <f t="array" aca="1" ref="AP631" ca="1">IF(INDIRECT(ADDRESS(3+$AM631,4,,,"var"))&lt;&gt;"Si",INDIRECT(ADDRESS(3+$AM631,4,,,"var")),NULL)</f>
        <v>7.0000000000000007E-2</v>
      </c>
      <c r="AQ631" s="61" cm="1">
        <f t="array" aca="1" ref="AQ631" ca="1">IF(INDIRECT(ADDRESS(3+$AM631,5,,,"var"))&lt;&gt;"&lt;=&gt;",INDIRECT(ADDRESS(3+$AM631,5,,,"var")),NULL)</f>
        <v>0</v>
      </c>
      <c r="AR631" s="61" cm="1">
        <f t="array" aca="1" ref="AR631" ca="1">IF(INDIRECT(ADDRESS(3+$AM631,6,,,"var"))&lt;&gt;"Fe",INDIRECT(ADDRESS(3+$AM631,6,,,"var")),NULL)</f>
        <v>7.0000000000000007E-2</v>
      </c>
      <c r="AS631" s="61" t="str" cm="1">
        <f t="array" aca="1" ref="AS631" ca="1">IF(INDIRECT(ADDRESS(3+$AM631,7,,,"var"))&lt;&gt;"&lt;=&gt;",INDIRECT(ADDRESS(3+$AM631,7,,,"var")),NULL)</f>
        <v>&lt;</v>
      </c>
      <c r="AT631" s="61" cm="1">
        <f t="array" aca="1" ref="AT631" ca="1">IF(INDIRECT(ADDRESS(3+$AM631,8,,,"var"))&lt;&gt;"Cu",INDIRECT(ADDRESS(3+$AM631,8,,,"var")),NULL)</f>
        <v>0.01</v>
      </c>
      <c r="AU631" s="61" t="str" cm="1">
        <f t="array" aca="1" ref="AU631" ca="1">IF(INDIRECT(ADDRESS(3+$AM631,9,,,"var"))&lt;&gt;"&lt;=&gt;",INDIRECT(ADDRESS(3+$AM631,9,,,"var")),NULL)</f>
        <v>&lt;</v>
      </c>
      <c r="AV631" s="61" cm="1">
        <f t="array" aca="1" ref="AV631" ca="1">IF(INDIRECT(ADDRESS(3+$AM631,10,,,"var"))&lt;&gt;"Mn",INDIRECT(ADDRESS(3+$AM631,10,,,"var")),NULL)</f>
        <v>0.01</v>
      </c>
      <c r="AW631" s="61" cm="1">
        <f t="array" aca="1" ref="AW631" ca="1">IF(INDIRECT(ADDRESS(3+$AM631,11,,,"var"))&lt;&gt;"&lt;=&gt;",INDIRECT(ADDRESS(3+$AM631,11,,,"var")),NULL)</f>
        <v>0</v>
      </c>
      <c r="AX631" s="61" cm="1">
        <f t="array" aca="1" ref="AX631" ca="1">IF(INDIRECT(ADDRESS(3+$AM631,12,,,"var"))&lt;&gt;"Mg",INDIRECT(ADDRESS(3+$AM631,12,,,"var")),NULL)</f>
        <v>11.9</v>
      </c>
      <c r="AY631" s="61" cm="1">
        <f t="array" aca="1" ref="AY631" ca="1">IF(INDIRECT(ADDRESS(3+$AM631,13,,,"var"))&lt;&gt;"&lt;=&gt;",INDIRECT(ADDRESS(3+$AM631,13,,,"var")),NULL)</f>
        <v>0</v>
      </c>
      <c r="AZ631" s="61" cm="1">
        <f t="array" aca="1" ref="AZ631" ca="1">IF(INDIRECT(ADDRESS(3+$AM631,14,,,"var"))&lt;&gt;"Be",INDIRECT(ADDRESS(3+$AM631,14,,,"var")),NULL)</f>
        <v>1.4E-2</v>
      </c>
      <c r="BA631" s="61" t="str" cm="1">
        <f t="array" aca="1" ref="BA631" ca="1">IF(INDIRECT(ADDRESS(3+$AM631,15,,,"var"))&lt;&gt;"&lt;=&gt;",INDIRECT(ADDRESS(3+$AM631,15,,,"var")),NULL)</f>
        <v>&lt;</v>
      </c>
      <c r="BB631" s="61" cm="1">
        <f t="array" aca="1" ref="BB631" ca="1">IF(INDIRECT(ADDRESS(3+$AM631,16,,,"var"))&lt;&gt;"Zn",INDIRECT(ADDRESS(3+$AM631,16,,,"var")),NULL)</f>
        <v>0.01</v>
      </c>
      <c r="BC631" s="61" cm="1">
        <f t="array" aca="1" ref="BC631" ca="1">IF(INDIRECT(ADDRESS(3+$AM631,17,,,"var"))&lt;&gt;"&lt;=&gt;",INDIRECT(ADDRESS(3+$AM631,17,,,"var")),NULL)</f>
        <v>0</v>
      </c>
      <c r="BD631" s="61" cm="1">
        <f t="array" aca="1" ref="BD631" ca="1">IF(INDIRECT(ADDRESS(3+$AM631,18,,,"var"))&lt;&gt;"Ti",INDIRECT(ADDRESS(3+$AM631,18,,,"var")),NULL)</f>
        <v>0.08</v>
      </c>
      <c r="BE631" s="64" cm="1">
        <f t="array" aca="1" ref="BE631" ca="1">IF(INDIRECT(ADDRESS(3+$AM631,19,,,"var"))&lt;&gt;"D10",INDIRECT(ADDRESS(3+$AM631,19,,,"var")),NULL)</f>
        <v>27.4</v>
      </c>
      <c r="BF631" s="64" cm="1">
        <f t="array" aca="1" ref="BF631" ca="1">IF(INDIRECT(ADDRESS(3+$AM631,20,,,"var"))&lt;&gt;"D50",INDIRECT(ADDRESS(3+$AM631,20,,,"var")),NULL)</f>
        <v>44.5</v>
      </c>
      <c r="BG631" s="64" cm="1">
        <f t="array" aca="1" ref="BG631" ca="1">IF(INDIRECT(ADDRESS(3+$AM631,21,,,"var"))&lt;&gt;"D90",INDIRECT(ADDRESS(3+$AM631,21,,,"var")),NULL)</f>
        <v>72.2</v>
      </c>
      <c r="BH631" s="64" cm="1">
        <f t="array" aca="1" ref="BH631" ca="1">IF(INDIRECT(ADDRESS(3+$AM631,22,,,"var"))&lt;&gt;"Carney Funnel (s/50g)",INDIRECT(ADDRESS(3+$AM631,22,,,"var")),NULL)</f>
        <v>16</v>
      </c>
      <c r="BI631" s="64" cm="1">
        <f t="array" aca="1" ref="BI631" ca="1">IF(INDIRECT(ADDRESS(3+$AM631,23,,,"var"))&lt;&gt;"Schuttdichte",INDIRECT(ADDRESS(3+$AM631,23,,,"var")),NULL)</f>
        <v>1.24</v>
      </c>
      <c r="BJ631" s="64" cm="1">
        <f t="array" aca="1" ref="BJ631" ca="1">IF(INDIRECT(ADDRESS(3+$AM631,24,,,"var"))&lt;&gt;"Klopfdichte",INDIRECT(ADDRESS(3+$AM631,24,,,"var")),NULL)</f>
        <v>1.61</v>
      </c>
      <c r="BK631" s="81" t="s">
        <v>108</v>
      </c>
      <c r="BM631"/>
      <c r="BO631"/>
    </row>
    <row r="632" spans="1:67">
      <c r="A632" s="81">
        <v>5</v>
      </c>
      <c r="B632" s="81">
        <v>45</v>
      </c>
      <c r="C632" s="81" t="str">
        <f>var!Z$2</f>
        <v>EOS M 290</v>
      </c>
      <c r="D632" s="66" t="str">
        <f>var!AG$2</f>
        <v>EOS parameter dev.</v>
      </c>
      <c r="E632" s="81">
        <v>370</v>
      </c>
      <c r="F632" s="81">
        <v>1175</v>
      </c>
      <c r="G632" s="81">
        <v>50</v>
      </c>
      <c r="H632" s="81">
        <v>0.1</v>
      </c>
      <c r="I632" s="62">
        <v>100</v>
      </c>
      <c r="J632" s="81" t="str">
        <f>var!AD$3</f>
        <v xml:space="preserve">Tensile bars </v>
      </c>
      <c r="K632" s="81"/>
      <c r="L632" s="81">
        <f>var!AA$2</f>
        <v>45</v>
      </c>
      <c r="M632" s="81" t="str">
        <f>var!AF$2</f>
        <v>Stripes</v>
      </c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 t="s">
        <v>18</v>
      </c>
      <c r="Z632" s="81"/>
      <c r="AA632" s="81">
        <v>358</v>
      </c>
      <c r="AB632" s="81">
        <v>12.9</v>
      </c>
      <c r="AC632" s="81"/>
      <c r="AD632" s="81"/>
      <c r="AE632" s="81"/>
      <c r="AF632" s="81"/>
      <c r="AG632" s="81"/>
      <c r="AH632" s="81">
        <f t="shared" si="20"/>
        <v>21.150000000000002</v>
      </c>
      <c r="AI632" s="23">
        <f t="shared" si="21"/>
        <v>62.978723404255319</v>
      </c>
      <c r="AJ632" s="81"/>
      <c r="AK632" s="81"/>
      <c r="AL632" s="81" t="str" cm="1">
        <f t="array" aca="1" ref="AL632" ca="1">IF(INDIRECT(ADDRESS(3+AM632,2,,,"var"))&lt;&gt;"Name of powder",INDIRECT(ADDRESS(3+AM632,2,,,"var")),NULL)</f>
        <v>AlMgty90</v>
      </c>
      <c r="AM632" s="81">
        <v>12</v>
      </c>
      <c r="AN632" s="81">
        <v>0</v>
      </c>
      <c r="AO632" s="61" cm="1">
        <f t="array" aca="1" ref="AO632" ca="1">IF(INDIRECT(ADDRESS(3+$AM632,3,,,"var"))&lt;&gt;"&lt;=&gt;",INDIRECT(ADDRESS(3+$AM632,3,,,"var")),NULL)</f>
        <v>0</v>
      </c>
      <c r="AP632" s="61" cm="1">
        <f t="array" aca="1" ref="AP632" ca="1">IF(INDIRECT(ADDRESS(3+$AM632,4,,,"var"))&lt;&gt;"Si",INDIRECT(ADDRESS(3+$AM632,4,,,"var")),NULL)</f>
        <v>7.0000000000000007E-2</v>
      </c>
      <c r="AQ632" s="61" cm="1">
        <f t="array" aca="1" ref="AQ632" ca="1">IF(INDIRECT(ADDRESS(3+$AM632,5,,,"var"))&lt;&gt;"&lt;=&gt;",INDIRECT(ADDRESS(3+$AM632,5,,,"var")),NULL)</f>
        <v>0</v>
      </c>
      <c r="AR632" s="61" cm="1">
        <f t="array" aca="1" ref="AR632" ca="1">IF(INDIRECT(ADDRESS(3+$AM632,6,,,"var"))&lt;&gt;"Fe",INDIRECT(ADDRESS(3+$AM632,6,,,"var")),NULL)</f>
        <v>7.0000000000000007E-2</v>
      </c>
      <c r="AS632" s="61" t="str" cm="1">
        <f t="array" aca="1" ref="AS632" ca="1">IF(INDIRECT(ADDRESS(3+$AM632,7,,,"var"))&lt;&gt;"&lt;=&gt;",INDIRECT(ADDRESS(3+$AM632,7,,,"var")),NULL)</f>
        <v>&lt;</v>
      </c>
      <c r="AT632" s="61" cm="1">
        <f t="array" aca="1" ref="AT632" ca="1">IF(INDIRECT(ADDRESS(3+$AM632,8,,,"var"))&lt;&gt;"Cu",INDIRECT(ADDRESS(3+$AM632,8,,,"var")),NULL)</f>
        <v>0.01</v>
      </c>
      <c r="AU632" s="61" t="str" cm="1">
        <f t="array" aca="1" ref="AU632" ca="1">IF(INDIRECT(ADDRESS(3+$AM632,9,,,"var"))&lt;&gt;"&lt;=&gt;",INDIRECT(ADDRESS(3+$AM632,9,,,"var")),NULL)</f>
        <v>&lt;</v>
      </c>
      <c r="AV632" s="61" cm="1">
        <f t="array" aca="1" ref="AV632" ca="1">IF(INDIRECT(ADDRESS(3+$AM632,10,,,"var"))&lt;&gt;"Mn",INDIRECT(ADDRESS(3+$AM632,10,,,"var")),NULL)</f>
        <v>0.01</v>
      </c>
      <c r="AW632" s="61" cm="1">
        <f t="array" aca="1" ref="AW632" ca="1">IF(INDIRECT(ADDRESS(3+$AM632,11,,,"var"))&lt;&gt;"&lt;=&gt;",INDIRECT(ADDRESS(3+$AM632,11,,,"var")),NULL)</f>
        <v>0</v>
      </c>
      <c r="AX632" s="61" cm="1">
        <f t="array" aca="1" ref="AX632" ca="1">IF(INDIRECT(ADDRESS(3+$AM632,12,,,"var"))&lt;&gt;"Mg",INDIRECT(ADDRESS(3+$AM632,12,,,"var")),NULL)</f>
        <v>11.9</v>
      </c>
      <c r="AY632" s="61" cm="1">
        <f t="array" aca="1" ref="AY632" ca="1">IF(INDIRECT(ADDRESS(3+$AM632,13,,,"var"))&lt;&gt;"&lt;=&gt;",INDIRECT(ADDRESS(3+$AM632,13,,,"var")),NULL)</f>
        <v>0</v>
      </c>
      <c r="AZ632" s="61" cm="1">
        <f t="array" aca="1" ref="AZ632" ca="1">IF(INDIRECT(ADDRESS(3+$AM632,14,,,"var"))&lt;&gt;"Be",INDIRECT(ADDRESS(3+$AM632,14,,,"var")),NULL)</f>
        <v>1.4E-2</v>
      </c>
      <c r="BA632" s="61" t="str" cm="1">
        <f t="array" aca="1" ref="BA632" ca="1">IF(INDIRECT(ADDRESS(3+$AM632,15,,,"var"))&lt;&gt;"&lt;=&gt;",INDIRECT(ADDRESS(3+$AM632,15,,,"var")),NULL)</f>
        <v>&lt;</v>
      </c>
      <c r="BB632" s="61" cm="1">
        <f t="array" aca="1" ref="BB632" ca="1">IF(INDIRECT(ADDRESS(3+$AM632,16,,,"var"))&lt;&gt;"Zn",INDIRECT(ADDRESS(3+$AM632,16,,,"var")),NULL)</f>
        <v>0.01</v>
      </c>
      <c r="BC632" s="61" cm="1">
        <f t="array" aca="1" ref="BC632" ca="1">IF(INDIRECT(ADDRESS(3+$AM632,17,,,"var"))&lt;&gt;"&lt;=&gt;",INDIRECT(ADDRESS(3+$AM632,17,,,"var")),NULL)</f>
        <v>0</v>
      </c>
      <c r="BD632" s="61" cm="1">
        <f t="array" aca="1" ref="BD632" ca="1">IF(INDIRECT(ADDRESS(3+$AM632,18,,,"var"))&lt;&gt;"Ti",INDIRECT(ADDRESS(3+$AM632,18,,,"var")),NULL)</f>
        <v>0.08</v>
      </c>
      <c r="BE632" s="64" cm="1">
        <f t="array" aca="1" ref="BE632" ca="1">IF(INDIRECT(ADDRESS(3+$AM632,19,,,"var"))&lt;&gt;"D10",INDIRECT(ADDRESS(3+$AM632,19,,,"var")),NULL)</f>
        <v>27.4</v>
      </c>
      <c r="BF632" s="64" cm="1">
        <f t="array" aca="1" ref="BF632" ca="1">IF(INDIRECT(ADDRESS(3+$AM632,20,,,"var"))&lt;&gt;"D50",INDIRECT(ADDRESS(3+$AM632,20,,,"var")),NULL)</f>
        <v>44.5</v>
      </c>
      <c r="BG632" s="64" cm="1">
        <f t="array" aca="1" ref="BG632" ca="1">IF(INDIRECT(ADDRESS(3+$AM632,21,,,"var"))&lt;&gt;"D90",INDIRECT(ADDRESS(3+$AM632,21,,,"var")),NULL)</f>
        <v>72.2</v>
      </c>
      <c r="BH632" s="64" cm="1">
        <f t="array" aca="1" ref="BH632" ca="1">IF(INDIRECT(ADDRESS(3+$AM632,22,,,"var"))&lt;&gt;"Carney Funnel (s/50g)",INDIRECT(ADDRESS(3+$AM632,22,,,"var")),NULL)</f>
        <v>16</v>
      </c>
      <c r="BI632" s="64" cm="1">
        <f t="array" aca="1" ref="BI632" ca="1">IF(INDIRECT(ADDRESS(3+$AM632,23,,,"var"))&lt;&gt;"Schuttdichte",INDIRECT(ADDRESS(3+$AM632,23,,,"var")),NULL)</f>
        <v>1.24</v>
      </c>
      <c r="BJ632" s="64" cm="1">
        <f t="array" aca="1" ref="BJ632" ca="1">IF(INDIRECT(ADDRESS(3+$AM632,24,,,"var"))&lt;&gt;"Klopfdichte",INDIRECT(ADDRESS(3+$AM632,24,,,"var")),NULL)</f>
        <v>1.61</v>
      </c>
      <c r="BK632" s="81" t="s">
        <v>108</v>
      </c>
      <c r="BM632" s="81"/>
      <c r="BO632"/>
    </row>
    <row r="633" spans="1:67">
      <c r="A633" s="81">
        <v>5</v>
      </c>
      <c r="B633" s="81">
        <v>46</v>
      </c>
      <c r="C633" s="81" t="str">
        <f>var!Z$2</f>
        <v>EOS M 290</v>
      </c>
      <c r="D633" s="66" t="str">
        <f>var!AG$2</f>
        <v>EOS parameter dev.</v>
      </c>
      <c r="E633" s="81">
        <v>370</v>
      </c>
      <c r="F633" s="81">
        <v>1175</v>
      </c>
      <c r="G633" s="81">
        <v>50</v>
      </c>
      <c r="H633" s="81">
        <v>0.1</v>
      </c>
      <c r="I633" s="62">
        <v>100</v>
      </c>
      <c r="J633" s="81" t="str">
        <f>var!AD$3</f>
        <v xml:space="preserve">Tensile bars </v>
      </c>
      <c r="K633" s="81"/>
      <c r="L633" s="81">
        <f>var!AA$2</f>
        <v>45</v>
      </c>
      <c r="M633" s="81" t="str">
        <f>var!AF$2</f>
        <v>Stripes</v>
      </c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 t="s">
        <v>19</v>
      </c>
      <c r="Z633" s="81">
        <v>168</v>
      </c>
      <c r="AA633" s="81">
        <v>399</v>
      </c>
      <c r="AB633" s="81">
        <v>33.4</v>
      </c>
      <c r="AC633" s="81"/>
      <c r="AD633" s="81"/>
      <c r="AE633" s="81"/>
      <c r="AF633" s="81"/>
      <c r="AG633" s="81"/>
      <c r="AH633" s="81">
        <f t="shared" si="20"/>
        <v>21.150000000000002</v>
      </c>
      <c r="AI633" s="23">
        <f t="shared" si="21"/>
        <v>62.978723404255319</v>
      </c>
      <c r="AJ633" s="81"/>
      <c r="AK633" s="81"/>
      <c r="AL633" s="81" t="str" cm="1">
        <f t="array" aca="1" ref="AL633" ca="1">IF(INDIRECT(ADDRESS(3+AM633,2,,,"var"))&lt;&gt;"Name of powder",INDIRECT(ADDRESS(3+AM633,2,,,"var")),NULL)</f>
        <v>AlMgty90</v>
      </c>
      <c r="AM633" s="81">
        <v>12</v>
      </c>
      <c r="AN633" s="81">
        <v>0</v>
      </c>
      <c r="AO633" s="61" cm="1">
        <f t="array" aca="1" ref="AO633" ca="1">IF(INDIRECT(ADDRESS(3+$AM633,3,,,"var"))&lt;&gt;"&lt;=&gt;",INDIRECT(ADDRESS(3+$AM633,3,,,"var")),NULL)</f>
        <v>0</v>
      </c>
      <c r="AP633" s="61" cm="1">
        <f t="array" aca="1" ref="AP633" ca="1">IF(INDIRECT(ADDRESS(3+$AM633,4,,,"var"))&lt;&gt;"Si",INDIRECT(ADDRESS(3+$AM633,4,,,"var")),NULL)</f>
        <v>7.0000000000000007E-2</v>
      </c>
      <c r="AQ633" s="61" cm="1">
        <f t="array" aca="1" ref="AQ633" ca="1">IF(INDIRECT(ADDRESS(3+$AM633,5,,,"var"))&lt;&gt;"&lt;=&gt;",INDIRECT(ADDRESS(3+$AM633,5,,,"var")),NULL)</f>
        <v>0</v>
      </c>
      <c r="AR633" s="61" cm="1">
        <f t="array" aca="1" ref="AR633" ca="1">IF(INDIRECT(ADDRESS(3+$AM633,6,,,"var"))&lt;&gt;"Fe",INDIRECT(ADDRESS(3+$AM633,6,,,"var")),NULL)</f>
        <v>7.0000000000000007E-2</v>
      </c>
      <c r="AS633" s="61" t="str" cm="1">
        <f t="array" aca="1" ref="AS633" ca="1">IF(INDIRECT(ADDRESS(3+$AM633,7,,,"var"))&lt;&gt;"&lt;=&gt;",INDIRECT(ADDRESS(3+$AM633,7,,,"var")),NULL)</f>
        <v>&lt;</v>
      </c>
      <c r="AT633" s="61" cm="1">
        <f t="array" aca="1" ref="AT633" ca="1">IF(INDIRECT(ADDRESS(3+$AM633,8,,,"var"))&lt;&gt;"Cu",INDIRECT(ADDRESS(3+$AM633,8,,,"var")),NULL)</f>
        <v>0.01</v>
      </c>
      <c r="AU633" s="61" t="str" cm="1">
        <f t="array" aca="1" ref="AU633" ca="1">IF(INDIRECT(ADDRESS(3+$AM633,9,,,"var"))&lt;&gt;"&lt;=&gt;",INDIRECT(ADDRESS(3+$AM633,9,,,"var")),NULL)</f>
        <v>&lt;</v>
      </c>
      <c r="AV633" s="61" cm="1">
        <f t="array" aca="1" ref="AV633" ca="1">IF(INDIRECT(ADDRESS(3+$AM633,10,,,"var"))&lt;&gt;"Mn",INDIRECT(ADDRESS(3+$AM633,10,,,"var")),NULL)</f>
        <v>0.01</v>
      </c>
      <c r="AW633" s="61" cm="1">
        <f t="array" aca="1" ref="AW633" ca="1">IF(INDIRECT(ADDRESS(3+$AM633,11,,,"var"))&lt;&gt;"&lt;=&gt;",INDIRECT(ADDRESS(3+$AM633,11,,,"var")),NULL)</f>
        <v>0</v>
      </c>
      <c r="AX633" s="61" cm="1">
        <f t="array" aca="1" ref="AX633" ca="1">IF(INDIRECT(ADDRESS(3+$AM633,12,,,"var"))&lt;&gt;"Mg",INDIRECT(ADDRESS(3+$AM633,12,,,"var")),NULL)</f>
        <v>11.9</v>
      </c>
      <c r="AY633" s="61" cm="1">
        <f t="array" aca="1" ref="AY633" ca="1">IF(INDIRECT(ADDRESS(3+$AM633,13,,,"var"))&lt;&gt;"&lt;=&gt;",INDIRECT(ADDRESS(3+$AM633,13,,,"var")),NULL)</f>
        <v>0</v>
      </c>
      <c r="AZ633" s="61" cm="1">
        <f t="array" aca="1" ref="AZ633" ca="1">IF(INDIRECT(ADDRESS(3+$AM633,14,,,"var"))&lt;&gt;"Be",INDIRECT(ADDRESS(3+$AM633,14,,,"var")),NULL)</f>
        <v>1.4E-2</v>
      </c>
      <c r="BA633" s="61" t="str" cm="1">
        <f t="array" aca="1" ref="BA633" ca="1">IF(INDIRECT(ADDRESS(3+$AM633,15,,,"var"))&lt;&gt;"&lt;=&gt;",INDIRECT(ADDRESS(3+$AM633,15,,,"var")),NULL)</f>
        <v>&lt;</v>
      </c>
      <c r="BB633" s="61" cm="1">
        <f t="array" aca="1" ref="BB633" ca="1">IF(INDIRECT(ADDRESS(3+$AM633,16,,,"var"))&lt;&gt;"Zn",INDIRECT(ADDRESS(3+$AM633,16,,,"var")),NULL)</f>
        <v>0.01</v>
      </c>
      <c r="BC633" s="61" cm="1">
        <f t="array" aca="1" ref="BC633" ca="1">IF(INDIRECT(ADDRESS(3+$AM633,17,,,"var"))&lt;&gt;"&lt;=&gt;",INDIRECT(ADDRESS(3+$AM633,17,,,"var")),NULL)</f>
        <v>0</v>
      </c>
      <c r="BD633" s="61" cm="1">
        <f t="array" aca="1" ref="BD633" ca="1">IF(INDIRECT(ADDRESS(3+$AM633,18,,,"var"))&lt;&gt;"Ti",INDIRECT(ADDRESS(3+$AM633,18,,,"var")),NULL)</f>
        <v>0.08</v>
      </c>
      <c r="BE633" s="64" cm="1">
        <f t="array" aca="1" ref="BE633" ca="1">IF(INDIRECT(ADDRESS(3+$AM633,19,,,"var"))&lt;&gt;"D10",INDIRECT(ADDRESS(3+$AM633,19,,,"var")),NULL)</f>
        <v>27.4</v>
      </c>
      <c r="BF633" s="64" cm="1">
        <f t="array" aca="1" ref="BF633" ca="1">IF(INDIRECT(ADDRESS(3+$AM633,20,,,"var"))&lt;&gt;"D50",INDIRECT(ADDRESS(3+$AM633,20,,,"var")),NULL)</f>
        <v>44.5</v>
      </c>
      <c r="BG633" s="64" cm="1">
        <f t="array" aca="1" ref="BG633" ca="1">IF(INDIRECT(ADDRESS(3+$AM633,21,,,"var"))&lt;&gt;"D90",INDIRECT(ADDRESS(3+$AM633,21,,,"var")),NULL)</f>
        <v>72.2</v>
      </c>
      <c r="BH633" s="64" cm="1">
        <f t="array" aca="1" ref="BH633" ca="1">IF(INDIRECT(ADDRESS(3+$AM633,22,,,"var"))&lt;&gt;"Carney Funnel (s/50g)",INDIRECT(ADDRESS(3+$AM633,22,,,"var")),NULL)</f>
        <v>16</v>
      </c>
      <c r="BI633" s="64" cm="1">
        <f t="array" aca="1" ref="BI633" ca="1">IF(INDIRECT(ADDRESS(3+$AM633,23,,,"var"))&lt;&gt;"Schuttdichte",INDIRECT(ADDRESS(3+$AM633,23,,,"var")),NULL)</f>
        <v>1.24</v>
      </c>
      <c r="BJ633" s="64" cm="1">
        <f t="array" aca="1" ref="BJ633" ca="1">IF(INDIRECT(ADDRESS(3+$AM633,24,,,"var"))&lt;&gt;"Klopfdichte",INDIRECT(ADDRESS(3+$AM633,24,,,"var")),NULL)</f>
        <v>1.61</v>
      </c>
      <c r="BK633" s="81" t="s">
        <v>108</v>
      </c>
      <c r="BM633"/>
      <c r="BO633"/>
    </row>
    <row r="634" spans="1:67">
      <c r="A634" s="81">
        <v>5</v>
      </c>
      <c r="B634" s="81">
        <v>47</v>
      </c>
      <c r="C634" s="81" t="str">
        <f>var!Z$2</f>
        <v>EOS M 290</v>
      </c>
      <c r="D634" s="66" t="str">
        <f>var!AG$2</f>
        <v>EOS parameter dev.</v>
      </c>
      <c r="E634" s="81">
        <v>370</v>
      </c>
      <c r="F634" s="81">
        <v>1175</v>
      </c>
      <c r="G634" s="81">
        <v>50</v>
      </c>
      <c r="H634" s="81">
        <v>0.1</v>
      </c>
      <c r="I634" s="62">
        <v>100</v>
      </c>
      <c r="J634" s="81" t="str">
        <f>var!AD$3</f>
        <v xml:space="preserve">Tensile bars </v>
      </c>
      <c r="K634" s="81"/>
      <c r="L634" s="81">
        <f>var!AA$2</f>
        <v>45</v>
      </c>
      <c r="M634" s="81" t="str">
        <f>var!AF$2</f>
        <v>Stripes</v>
      </c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 t="s">
        <v>19</v>
      </c>
      <c r="Z634" s="81">
        <v>189</v>
      </c>
      <c r="AA634" s="81">
        <v>389</v>
      </c>
      <c r="AB634" s="81">
        <v>31.6</v>
      </c>
      <c r="AC634" s="81"/>
      <c r="AD634" s="81"/>
      <c r="AE634" s="81"/>
      <c r="AF634" s="81"/>
      <c r="AG634" s="81"/>
      <c r="AH634" s="81">
        <f t="shared" si="20"/>
        <v>21.150000000000002</v>
      </c>
      <c r="AI634" s="23">
        <f t="shared" si="21"/>
        <v>62.978723404255319</v>
      </c>
      <c r="AJ634" s="81"/>
      <c r="AK634" s="81"/>
      <c r="AL634" s="81" t="str" cm="1">
        <f t="array" aca="1" ref="AL634" ca="1">IF(INDIRECT(ADDRESS(3+AM634,2,,,"var"))&lt;&gt;"Name of powder",INDIRECT(ADDRESS(3+AM634,2,,,"var")),NULL)</f>
        <v>AlMgty90</v>
      </c>
      <c r="AM634" s="81">
        <v>12</v>
      </c>
      <c r="AN634" s="81">
        <v>0</v>
      </c>
      <c r="AO634" s="61" cm="1">
        <f t="array" aca="1" ref="AO634" ca="1">IF(INDIRECT(ADDRESS(3+$AM634,3,,,"var"))&lt;&gt;"&lt;=&gt;",INDIRECT(ADDRESS(3+$AM634,3,,,"var")),NULL)</f>
        <v>0</v>
      </c>
      <c r="AP634" s="61" cm="1">
        <f t="array" aca="1" ref="AP634" ca="1">IF(INDIRECT(ADDRESS(3+$AM634,4,,,"var"))&lt;&gt;"Si",INDIRECT(ADDRESS(3+$AM634,4,,,"var")),NULL)</f>
        <v>7.0000000000000007E-2</v>
      </c>
      <c r="AQ634" s="61" cm="1">
        <f t="array" aca="1" ref="AQ634" ca="1">IF(INDIRECT(ADDRESS(3+$AM634,5,,,"var"))&lt;&gt;"&lt;=&gt;",INDIRECT(ADDRESS(3+$AM634,5,,,"var")),NULL)</f>
        <v>0</v>
      </c>
      <c r="AR634" s="61" cm="1">
        <f t="array" aca="1" ref="AR634" ca="1">IF(INDIRECT(ADDRESS(3+$AM634,6,,,"var"))&lt;&gt;"Fe",INDIRECT(ADDRESS(3+$AM634,6,,,"var")),NULL)</f>
        <v>7.0000000000000007E-2</v>
      </c>
      <c r="AS634" s="61" t="str" cm="1">
        <f t="array" aca="1" ref="AS634" ca="1">IF(INDIRECT(ADDRESS(3+$AM634,7,,,"var"))&lt;&gt;"&lt;=&gt;",INDIRECT(ADDRESS(3+$AM634,7,,,"var")),NULL)</f>
        <v>&lt;</v>
      </c>
      <c r="AT634" s="61" cm="1">
        <f t="array" aca="1" ref="AT634" ca="1">IF(INDIRECT(ADDRESS(3+$AM634,8,,,"var"))&lt;&gt;"Cu",INDIRECT(ADDRESS(3+$AM634,8,,,"var")),NULL)</f>
        <v>0.01</v>
      </c>
      <c r="AU634" s="61" t="str" cm="1">
        <f t="array" aca="1" ref="AU634" ca="1">IF(INDIRECT(ADDRESS(3+$AM634,9,,,"var"))&lt;&gt;"&lt;=&gt;",INDIRECT(ADDRESS(3+$AM634,9,,,"var")),NULL)</f>
        <v>&lt;</v>
      </c>
      <c r="AV634" s="61" cm="1">
        <f t="array" aca="1" ref="AV634" ca="1">IF(INDIRECT(ADDRESS(3+$AM634,10,,,"var"))&lt;&gt;"Mn",INDIRECT(ADDRESS(3+$AM634,10,,,"var")),NULL)</f>
        <v>0.01</v>
      </c>
      <c r="AW634" s="61" cm="1">
        <f t="array" aca="1" ref="AW634" ca="1">IF(INDIRECT(ADDRESS(3+$AM634,11,,,"var"))&lt;&gt;"&lt;=&gt;",INDIRECT(ADDRESS(3+$AM634,11,,,"var")),NULL)</f>
        <v>0</v>
      </c>
      <c r="AX634" s="61" cm="1">
        <f t="array" aca="1" ref="AX634" ca="1">IF(INDIRECT(ADDRESS(3+$AM634,12,,,"var"))&lt;&gt;"Mg",INDIRECT(ADDRESS(3+$AM634,12,,,"var")),NULL)</f>
        <v>11.9</v>
      </c>
      <c r="AY634" s="61" cm="1">
        <f t="array" aca="1" ref="AY634" ca="1">IF(INDIRECT(ADDRESS(3+$AM634,13,,,"var"))&lt;&gt;"&lt;=&gt;",INDIRECT(ADDRESS(3+$AM634,13,,,"var")),NULL)</f>
        <v>0</v>
      </c>
      <c r="AZ634" s="61" cm="1">
        <f t="array" aca="1" ref="AZ634" ca="1">IF(INDIRECT(ADDRESS(3+$AM634,14,,,"var"))&lt;&gt;"Be",INDIRECT(ADDRESS(3+$AM634,14,,,"var")),NULL)</f>
        <v>1.4E-2</v>
      </c>
      <c r="BA634" s="61" t="str" cm="1">
        <f t="array" aca="1" ref="BA634" ca="1">IF(INDIRECT(ADDRESS(3+$AM634,15,,,"var"))&lt;&gt;"&lt;=&gt;",INDIRECT(ADDRESS(3+$AM634,15,,,"var")),NULL)</f>
        <v>&lt;</v>
      </c>
      <c r="BB634" s="61" cm="1">
        <f t="array" aca="1" ref="BB634" ca="1">IF(INDIRECT(ADDRESS(3+$AM634,16,,,"var"))&lt;&gt;"Zn",INDIRECT(ADDRESS(3+$AM634,16,,,"var")),NULL)</f>
        <v>0.01</v>
      </c>
      <c r="BC634" s="61" cm="1">
        <f t="array" aca="1" ref="BC634" ca="1">IF(INDIRECT(ADDRESS(3+$AM634,17,,,"var"))&lt;&gt;"&lt;=&gt;",INDIRECT(ADDRESS(3+$AM634,17,,,"var")),NULL)</f>
        <v>0</v>
      </c>
      <c r="BD634" s="61" cm="1">
        <f t="array" aca="1" ref="BD634" ca="1">IF(INDIRECT(ADDRESS(3+$AM634,18,,,"var"))&lt;&gt;"Ti",INDIRECT(ADDRESS(3+$AM634,18,,,"var")),NULL)</f>
        <v>0.08</v>
      </c>
      <c r="BE634" s="64" cm="1">
        <f t="array" aca="1" ref="BE634" ca="1">IF(INDIRECT(ADDRESS(3+$AM634,19,,,"var"))&lt;&gt;"D10",INDIRECT(ADDRESS(3+$AM634,19,,,"var")),NULL)</f>
        <v>27.4</v>
      </c>
      <c r="BF634" s="64" cm="1">
        <f t="array" aca="1" ref="BF634" ca="1">IF(INDIRECT(ADDRESS(3+$AM634,20,,,"var"))&lt;&gt;"D50",INDIRECT(ADDRESS(3+$AM634,20,,,"var")),NULL)</f>
        <v>44.5</v>
      </c>
      <c r="BG634" s="64" cm="1">
        <f t="array" aca="1" ref="BG634" ca="1">IF(INDIRECT(ADDRESS(3+$AM634,21,,,"var"))&lt;&gt;"D90",INDIRECT(ADDRESS(3+$AM634,21,,,"var")),NULL)</f>
        <v>72.2</v>
      </c>
      <c r="BH634" s="64" cm="1">
        <f t="array" aca="1" ref="BH634" ca="1">IF(INDIRECT(ADDRESS(3+$AM634,22,,,"var"))&lt;&gt;"Carney Funnel (s/50g)",INDIRECT(ADDRESS(3+$AM634,22,,,"var")),NULL)</f>
        <v>16</v>
      </c>
      <c r="BI634" s="64" cm="1">
        <f t="array" aca="1" ref="BI634" ca="1">IF(INDIRECT(ADDRESS(3+$AM634,23,,,"var"))&lt;&gt;"Schuttdichte",INDIRECT(ADDRESS(3+$AM634,23,,,"var")),NULL)</f>
        <v>1.24</v>
      </c>
      <c r="BJ634" s="64" cm="1">
        <f t="array" aca="1" ref="BJ634" ca="1">IF(INDIRECT(ADDRESS(3+$AM634,24,,,"var"))&lt;&gt;"Klopfdichte",INDIRECT(ADDRESS(3+$AM634,24,,,"var")),NULL)</f>
        <v>1.61</v>
      </c>
      <c r="BK634" s="81" t="s">
        <v>108</v>
      </c>
      <c r="BM634" s="81"/>
      <c r="BO634"/>
    </row>
    <row r="635" spans="1:67">
      <c r="A635" s="81">
        <v>5</v>
      </c>
      <c r="B635" s="81">
        <v>48</v>
      </c>
      <c r="C635" s="81" t="str">
        <f>var!Z$2</f>
        <v>EOS M 290</v>
      </c>
      <c r="D635" s="66" t="str">
        <f>var!AG$2</f>
        <v>EOS parameter dev.</v>
      </c>
      <c r="E635" s="81">
        <v>370</v>
      </c>
      <c r="F635" s="81">
        <v>1175</v>
      </c>
      <c r="G635" s="81">
        <v>50</v>
      </c>
      <c r="H635" s="81">
        <v>0.1</v>
      </c>
      <c r="I635" s="62">
        <v>100</v>
      </c>
      <c r="J635" s="81" t="str">
        <f>var!AD$3</f>
        <v xml:space="preserve">Tensile bars </v>
      </c>
      <c r="K635" s="81"/>
      <c r="L635" s="81">
        <f>var!AA$2</f>
        <v>45</v>
      </c>
      <c r="M635" s="81" t="str">
        <f>var!AF$2</f>
        <v>Stripes</v>
      </c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 t="s">
        <v>19</v>
      </c>
      <c r="Z635" s="81"/>
      <c r="AA635" s="81"/>
      <c r="AB635" s="81"/>
      <c r="AC635" s="81"/>
      <c r="AD635" s="81"/>
      <c r="AE635" s="81"/>
      <c r="AF635" s="81"/>
      <c r="AG635" s="81"/>
      <c r="AH635" s="81">
        <f t="shared" si="20"/>
        <v>21.150000000000002</v>
      </c>
      <c r="AI635" s="23">
        <f t="shared" si="21"/>
        <v>62.978723404255319</v>
      </c>
      <c r="AJ635" s="81"/>
      <c r="AK635" s="81"/>
      <c r="AL635" s="81" t="str" cm="1">
        <f t="array" aca="1" ref="AL635" ca="1">IF(INDIRECT(ADDRESS(3+AM635,2,,,"var"))&lt;&gt;"Name of powder",INDIRECT(ADDRESS(3+AM635,2,,,"var")),NULL)</f>
        <v>AlMgty90</v>
      </c>
      <c r="AM635" s="81">
        <v>12</v>
      </c>
      <c r="AN635" s="81">
        <v>0</v>
      </c>
      <c r="AO635" s="61" cm="1">
        <f t="array" aca="1" ref="AO635" ca="1">IF(INDIRECT(ADDRESS(3+$AM635,3,,,"var"))&lt;&gt;"&lt;=&gt;",INDIRECT(ADDRESS(3+$AM635,3,,,"var")),NULL)</f>
        <v>0</v>
      </c>
      <c r="AP635" s="61" cm="1">
        <f t="array" aca="1" ref="AP635" ca="1">IF(INDIRECT(ADDRESS(3+$AM635,4,,,"var"))&lt;&gt;"Si",INDIRECT(ADDRESS(3+$AM635,4,,,"var")),NULL)</f>
        <v>7.0000000000000007E-2</v>
      </c>
      <c r="AQ635" s="61" cm="1">
        <f t="array" aca="1" ref="AQ635" ca="1">IF(INDIRECT(ADDRESS(3+$AM635,5,,,"var"))&lt;&gt;"&lt;=&gt;",INDIRECT(ADDRESS(3+$AM635,5,,,"var")),NULL)</f>
        <v>0</v>
      </c>
      <c r="AR635" s="61" cm="1">
        <f t="array" aca="1" ref="AR635" ca="1">IF(INDIRECT(ADDRESS(3+$AM635,6,,,"var"))&lt;&gt;"Fe",INDIRECT(ADDRESS(3+$AM635,6,,,"var")),NULL)</f>
        <v>7.0000000000000007E-2</v>
      </c>
      <c r="AS635" s="61" t="str" cm="1">
        <f t="array" aca="1" ref="AS635" ca="1">IF(INDIRECT(ADDRESS(3+$AM635,7,,,"var"))&lt;&gt;"&lt;=&gt;",INDIRECT(ADDRESS(3+$AM635,7,,,"var")),NULL)</f>
        <v>&lt;</v>
      </c>
      <c r="AT635" s="61" cm="1">
        <f t="array" aca="1" ref="AT635" ca="1">IF(INDIRECT(ADDRESS(3+$AM635,8,,,"var"))&lt;&gt;"Cu",INDIRECT(ADDRESS(3+$AM635,8,,,"var")),NULL)</f>
        <v>0.01</v>
      </c>
      <c r="AU635" s="61" t="str" cm="1">
        <f t="array" aca="1" ref="AU635" ca="1">IF(INDIRECT(ADDRESS(3+$AM635,9,,,"var"))&lt;&gt;"&lt;=&gt;",INDIRECT(ADDRESS(3+$AM635,9,,,"var")),NULL)</f>
        <v>&lt;</v>
      </c>
      <c r="AV635" s="61" cm="1">
        <f t="array" aca="1" ref="AV635" ca="1">IF(INDIRECT(ADDRESS(3+$AM635,10,,,"var"))&lt;&gt;"Mn",INDIRECT(ADDRESS(3+$AM635,10,,,"var")),NULL)</f>
        <v>0.01</v>
      </c>
      <c r="AW635" s="61" cm="1">
        <f t="array" aca="1" ref="AW635" ca="1">IF(INDIRECT(ADDRESS(3+$AM635,11,,,"var"))&lt;&gt;"&lt;=&gt;",INDIRECT(ADDRESS(3+$AM635,11,,,"var")),NULL)</f>
        <v>0</v>
      </c>
      <c r="AX635" s="61" cm="1">
        <f t="array" aca="1" ref="AX635" ca="1">IF(INDIRECT(ADDRESS(3+$AM635,12,,,"var"))&lt;&gt;"Mg",INDIRECT(ADDRESS(3+$AM635,12,,,"var")),NULL)</f>
        <v>11.9</v>
      </c>
      <c r="AY635" s="61" cm="1">
        <f t="array" aca="1" ref="AY635" ca="1">IF(INDIRECT(ADDRESS(3+$AM635,13,,,"var"))&lt;&gt;"&lt;=&gt;",INDIRECT(ADDRESS(3+$AM635,13,,,"var")),NULL)</f>
        <v>0</v>
      </c>
      <c r="AZ635" s="61" cm="1">
        <f t="array" aca="1" ref="AZ635" ca="1">IF(INDIRECT(ADDRESS(3+$AM635,14,,,"var"))&lt;&gt;"Be",INDIRECT(ADDRESS(3+$AM635,14,,,"var")),NULL)</f>
        <v>1.4E-2</v>
      </c>
      <c r="BA635" s="61" t="str" cm="1">
        <f t="array" aca="1" ref="BA635" ca="1">IF(INDIRECT(ADDRESS(3+$AM635,15,,,"var"))&lt;&gt;"&lt;=&gt;",INDIRECT(ADDRESS(3+$AM635,15,,,"var")),NULL)</f>
        <v>&lt;</v>
      </c>
      <c r="BB635" s="61" cm="1">
        <f t="array" aca="1" ref="BB635" ca="1">IF(INDIRECT(ADDRESS(3+$AM635,16,,,"var"))&lt;&gt;"Zn",INDIRECT(ADDRESS(3+$AM635,16,,,"var")),NULL)</f>
        <v>0.01</v>
      </c>
      <c r="BC635" s="61" cm="1">
        <f t="array" aca="1" ref="BC635" ca="1">IF(INDIRECT(ADDRESS(3+$AM635,17,,,"var"))&lt;&gt;"&lt;=&gt;",INDIRECT(ADDRESS(3+$AM635,17,,,"var")),NULL)</f>
        <v>0</v>
      </c>
      <c r="BD635" s="61" cm="1">
        <f t="array" aca="1" ref="BD635" ca="1">IF(INDIRECT(ADDRESS(3+$AM635,18,,,"var"))&lt;&gt;"Ti",INDIRECT(ADDRESS(3+$AM635,18,,,"var")),NULL)</f>
        <v>0.08</v>
      </c>
      <c r="BE635" s="64" cm="1">
        <f t="array" aca="1" ref="BE635" ca="1">IF(INDIRECT(ADDRESS(3+$AM635,19,,,"var"))&lt;&gt;"D10",INDIRECT(ADDRESS(3+$AM635,19,,,"var")),NULL)</f>
        <v>27.4</v>
      </c>
      <c r="BF635" s="64" cm="1">
        <f t="array" aca="1" ref="BF635" ca="1">IF(INDIRECT(ADDRESS(3+$AM635,20,,,"var"))&lt;&gt;"D50",INDIRECT(ADDRESS(3+$AM635,20,,,"var")),NULL)</f>
        <v>44.5</v>
      </c>
      <c r="BG635" s="64" cm="1">
        <f t="array" aca="1" ref="BG635" ca="1">IF(INDIRECT(ADDRESS(3+$AM635,21,,,"var"))&lt;&gt;"D90",INDIRECT(ADDRESS(3+$AM635,21,,,"var")),NULL)</f>
        <v>72.2</v>
      </c>
      <c r="BH635" s="64" cm="1">
        <f t="array" aca="1" ref="BH635" ca="1">IF(INDIRECT(ADDRESS(3+$AM635,22,,,"var"))&lt;&gt;"Carney Funnel (s/50g)",INDIRECT(ADDRESS(3+$AM635,22,,,"var")),NULL)</f>
        <v>16</v>
      </c>
      <c r="BI635" s="64" cm="1">
        <f t="array" aca="1" ref="BI635" ca="1">IF(INDIRECT(ADDRESS(3+$AM635,23,,,"var"))&lt;&gt;"Schuttdichte",INDIRECT(ADDRESS(3+$AM635,23,,,"var")),NULL)</f>
        <v>1.24</v>
      </c>
      <c r="BJ635" s="64" cm="1">
        <f t="array" aca="1" ref="BJ635" ca="1">IF(INDIRECT(ADDRESS(3+$AM635,24,,,"var"))&lt;&gt;"Klopfdichte",INDIRECT(ADDRESS(3+$AM635,24,,,"var")),NULL)</f>
        <v>1.61</v>
      </c>
      <c r="BK635" s="81" t="s">
        <v>108</v>
      </c>
      <c r="BM635" s="81"/>
      <c r="BO635"/>
    </row>
    <row r="636" spans="1:67">
      <c r="A636" s="81">
        <v>5</v>
      </c>
      <c r="B636" s="81">
        <v>49</v>
      </c>
      <c r="C636" s="81" t="str">
        <f>var!Z$2</f>
        <v>EOS M 290</v>
      </c>
      <c r="D636" s="81" t="str">
        <f>var!AG$2</f>
        <v>EOS parameter dev.</v>
      </c>
      <c r="E636" s="81">
        <v>370</v>
      </c>
      <c r="F636" s="81">
        <v>1175</v>
      </c>
      <c r="G636" s="81">
        <v>50</v>
      </c>
      <c r="H636" s="81">
        <v>0.1</v>
      </c>
      <c r="I636" s="62">
        <v>100</v>
      </c>
      <c r="J636" s="81" t="str">
        <f>var!AD$6</f>
        <v>Mushroom sample</v>
      </c>
      <c r="K636" s="81"/>
      <c r="L636" s="81"/>
      <c r="M636" s="81" t="str">
        <f>var!AF$2</f>
        <v>Stripes</v>
      </c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  <c r="AA636" s="81"/>
      <c r="AB636" s="81"/>
      <c r="AC636" s="81"/>
      <c r="AD636" s="81"/>
      <c r="AE636" s="81"/>
      <c r="AF636" s="81"/>
      <c r="AG636" s="81"/>
      <c r="AH636" s="81">
        <f t="shared" si="20"/>
        <v>21.150000000000002</v>
      </c>
      <c r="AI636" s="81">
        <f t="shared" si="21"/>
        <v>62.978723404255319</v>
      </c>
      <c r="AJ636" s="81"/>
      <c r="AK636" s="81"/>
      <c r="AL636" s="81" t="str" cm="1">
        <f t="array" aca="1" ref="AL636" ca="1">IF(INDIRECT(ADDRESS(3+AM636,2,,,"var"))&lt;&gt;"Name of powder",INDIRECT(ADDRESS(3+AM636,2,,,"var")),NULL)</f>
        <v>AlMgty90</v>
      </c>
      <c r="AM636" s="81">
        <v>12</v>
      </c>
      <c r="AN636" s="81">
        <v>0</v>
      </c>
      <c r="AO636" s="61" cm="1">
        <f t="array" aca="1" ref="AO636" ca="1">IF(INDIRECT(ADDRESS(3+$AM636,3,,,"var"))&lt;&gt;"&lt;=&gt;",INDIRECT(ADDRESS(3+$AM636,3,,,"var")),NULL)</f>
        <v>0</v>
      </c>
      <c r="AP636" s="61" cm="1">
        <f t="array" aca="1" ref="AP636" ca="1">IF(INDIRECT(ADDRESS(3+$AM636,4,,,"var"))&lt;&gt;"Si",INDIRECT(ADDRESS(3+$AM636,4,,,"var")),NULL)</f>
        <v>7.0000000000000007E-2</v>
      </c>
      <c r="AQ636" s="61" cm="1">
        <f t="array" aca="1" ref="AQ636" ca="1">IF(INDIRECT(ADDRESS(3+$AM636,5,,,"var"))&lt;&gt;"&lt;=&gt;",INDIRECT(ADDRESS(3+$AM636,5,,,"var")),NULL)</f>
        <v>0</v>
      </c>
      <c r="AR636" s="61" cm="1">
        <f t="array" aca="1" ref="AR636" ca="1">IF(INDIRECT(ADDRESS(3+$AM636,6,,,"var"))&lt;&gt;"Fe",INDIRECT(ADDRESS(3+$AM636,6,,,"var")),NULL)</f>
        <v>7.0000000000000007E-2</v>
      </c>
      <c r="AS636" s="61" t="str" cm="1">
        <f t="array" aca="1" ref="AS636" ca="1">IF(INDIRECT(ADDRESS(3+$AM636,7,,,"var"))&lt;&gt;"&lt;=&gt;",INDIRECT(ADDRESS(3+$AM636,7,,,"var")),NULL)</f>
        <v>&lt;</v>
      </c>
      <c r="AT636" s="61" cm="1">
        <f t="array" aca="1" ref="AT636" ca="1">IF(INDIRECT(ADDRESS(3+$AM636,8,,,"var"))&lt;&gt;"Cu",INDIRECT(ADDRESS(3+$AM636,8,,,"var")),NULL)</f>
        <v>0.01</v>
      </c>
      <c r="AU636" s="61" t="str" cm="1">
        <f t="array" aca="1" ref="AU636" ca="1">IF(INDIRECT(ADDRESS(3+$AM636,9,,,"var"))&lt;&gt;"&lt;=&gt;",INDIRECT(ADDRESS(3+$AM636,9,,,"var")),NULL)</f>
        <v>&lt;</v>
      </c>
      <c r="AV636" s="61" cm="1">
        <f t="array" aca="1" ref="AV636" ca="1">IF(INDIRECT(ADDRESS(3+$AM636,10,,,"var"))&lt;&gt;"Mn",INDIRECT(ADDRESS(3+$AM636,10,,,"var")),NULL)</f>
        <v>0.01</v>
      </c>
      <c r="AW636" s="61" cm="1">
        <f t="array" aca="1" ref="AW636" ca="1">IF(INDIRECT(ADDRESS(3+$AM636,11,,,"var"))&lt;&gt;"&lt;=&gt;",INDIRECT(ADDRESS(3+$AM636,11,,,"var")),NULL)</f>
        <v>0</v>
      </c>
      <c r="AX636" s="61" cm="1">
        <f t="array" aca="1" ref="AX636" ca="1">IF(INDIRECT(ADDRESS(3+$AM636,12,,,"var"))&lt;&gt;"Mg",INDIRECT(ADDRESS(3+$AM636,12,,,"var")),NULL)</f>
        <v>11.9</v>
      </c>
      <c r="AY636" s="61" cm="1">
        <f t="array" aca="1" ref="AY636" ca="1">IF(INDIRECT(ADDRESS(3+$AM636,13,,,"var"))&lt;&gt;"&lt;=&gt;",INDIRECT(ADDRESS(3+$AM636,13,,,"var")),NULL)</f>
        <v>0</v>
      </c>
      <c r="AZ636" s="61" cm="1">
        <f t="array" aca="1" ref="AZ636" ca="1">IF(INDIRECT(ADDRESS(3+$AM636,14,,,"var"))&lt;&gt;"Be",INDIRECT(ADDRESS(3+$AM636,14,,,"var")),NULL)</f>
        <v>1.4E-2</v>
      </c>
      <c r="BA636" s="61" t="str" cm="1">
        <f t="array" aca="1" ref="BA636" ca="1">IF(INDIRECT(ADDRESS(3+$AM636,15,,,"var"))&lt;&gt;"&lt;=&gt;",INDIRECT(ADDRESS(3+$AM636,15,,,"var")),NULL)</f>
        <v>&lt;</v>
      </c>
      <c r="BB636" s="61" cm="1">
        <f t="array" aca="1" ref="BB636" ca="1">IF(INDIRECT(ADDRESS(3+$AM636,16,,,"var"))&lt;&gt;"Zn",INDIRECT(ADDRESS(3+$AM636,16,,,"var")),NULL)</f>
        <v>0.01</v>
      </c>
      <c r="BC636" s="61" cm="1">
        <f t="array" aca="1" ref="BC636" ca="1">IF(INDIRECT(ADDRESS(3+$AM636,17,,,"var"))&lt;&gt;"&lt;=&gt;",INDIRECT(ADDRESS(3+$AM636,17,,,"var")),NULL)</f>
        <v>0</v>
      </c>
      <c r="BD636" s="61" cm="1">
        <f t="array" aca="1" ref="BD636" ca="1">IF(INDIRECT(ADDRESS(3+$AM636,18,,,"var"))&lt;&gt;"Ti",INDIRECT(ADDRESS(3+$AM636,18,,,"var")),NULL)</f>
        <v>0.08</v>
      </c>
      <c r="BE636" s="64" cm="1">
        <f t="array" aca="1" ref="BE636" ca="1">IF(INDIRECT(ADDRESS(3+$AM636,19,,,"var"))&lt;&gt;"D10",INDIRECT(ADDRESS(3+$AM636,19,,,"var")),NULL)</f>
        <v>27.4</v>
      </c>
      <c r="BF636" s="64" cm="1">
        <f t="array" aca="1" ref="BF636" ca="1">IF(INDIRECT(ADDRESS(3+$AM636,20,,,"var"))&lt;&gt;"D50",INDIRECT(ADDRESS(3+$AM636,20,,,"var")),NULL)</f>
        <v>44.5</v>
      </c>
      <c r="BG636" s="64" cm="1">
        <f t="array" aca="1" ref="BG636" ca="1">IF(INDIRECT(ADDRESS(3+$AM636,21,,,"var"))&lt;&gt;"D90",INDIRECT(ADDRESS(3+$AM636,21,,,"var")),NULL)</f>
        <v>72.2</v>
      </c>
      <c r="BH636" s="64" cm="1">
        <f t="array" aca="1" ref="BH636" ca="1">IF(INDIRECT(ADDRESS(3+$AM636,22,,,"var"))&lt;&gt;"Carney Funnel (s/50g)",INDIRECT(ADDRESS(3+$AM636,22,,,"var")),NULL)</f>
        <v>16</v>
      </c>
      <c r="BI636" s="64" cm="1">
        <f t="array" aca="1" ref="BI636" ca="1">IF(INDIRECT(ADDRESS(3+$AM636,23,,,"var"))&lt;&gt;"Schuttdichte",INDIRECT(ADDRESS(3+$AM636,23,,,"var")),NULL)</f>
        <v>1.24</v>
      </c>
      <c r="BJ636" s="64" cm="1">
        <f t="array" aca="1" ref="BJ636" ca="1">IF(INDIRECT(ADDRESS(3+$AM636,24,,,"var"))&lt;&gt;"Klopfdichte",INDIRECT(ADDRESS(3+$AM636,24,,,"var")),NULL)</f>
        <v>1.61</v>
      </c>
      <c r="BK636" s="81" t="s">
        <v>108</v>
      </c>
      <c r="BM636" s="81"/>
      <c r="BO636"/>
    </row>
    <row r="637" spans="1:67">
      <c r="A637" s="81">
        <v>5</v>
      </c>
      <c r="B637" s="81">
        <v>50</v>
      </c>
      <c r="C637" s="81" t="str">
        <f>var!Z$2</f>
        <v>EOS M 290</v>
      </c>
      <c r="D637" s="66" t="str">
        <f>var!AG$2</f>
        <v>EOS parameter dev.</v>
      </c>
      <c r="E637" s="81">
        <v>370</v>
      </c>
      <c r="F637" s="81">
        <v>1175</v>
      </c>
      <c r="G637" s="81">
        <v>50</v>
      </c>
      <c r="H637" s="81">
        <v>0.1</v>
      </c>
      <c r="I637" s="62">
        <v>100</v>
      </c>
      <c r="J637" s="81" t="str">
        <f>var!AD$2</f>
        <v>Density cube</v>
      </c>
      <c r="K637" s="81"/>
      <c r="L637" s="81"/>
      <c r="M637" s="81" t="str">
        <f>var!AF$2</f>
        <v>Stripes</v>
      </c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  <c r="AA637" s="81"/>
      <c r="AB637" s="81"/>
      <c r="AC637" s="81"/>
      <c r="AD637" s="81"/>
      <c r="AE637" s="81"/>
      <c r="AF637" s="81"/>
      <c r="AG637" s="81"/>
      <c r="AH637" s="81">
        <f t="shared" si="20"/>
        <v>21.150000000000002</v>
      </c>
      <c r="AI637" s="23">
        <f t="shared" si="21"/>
        <v>62.978723404255319</v>
      </c>
      <c r="AJ637" s="81"/>
      <c r="AK637" s="81"/>
      <c r="AL637" s="81" t="str" cm="1">
        <f t="array" aca="1" ref="AL637" ca="1">IF(INDIRECT(ADDRESS(3+AM637,2,,,"var"))&lt;&gt;"Name of powder",INDIRECT(ADDRESS(3+AM637,2,,,"var")),NULL)</f>
        <v>AlMgty90</v>
      </c>
      <c r="AM637" s="81">
        <v>12</v>
      </c>
      <c r="AN637" s="81">
        <v>0</v>
      </c>
      <c r="AO637" s="61" cm="1">
        <f t="array" aca="1" ref="AO637" ca="1">IF(INDIRECT(ADDRESS(3+$AM637,3,,,"var"))&lt;&gt;"&lt;=&gt;",INDIRECT(ADDRESS(3+$AM637,3,,,"var")),NULL)</f>
        <v>0</v>
      </c>
      <c r="AP637" s="61" cm="1">
        <f t="array" aca="1" ref="AP637" ca="1">IF(INDIRECT(ADDRESS(3+$AM637,4,,,"var"))&lt;&gt;"Si",INDIRECT(ADDRESS(3+$AM637,4,,,"var")),NULL)</f>
        <v>7.0000000000000007E-2</v>
      </c>
      <c r="AQ637" s="61" cm="1">
        <f t="array" aca="1" ref="AQ637" ca="1">IF(INDIRECT(ADDRESS(3+$AM637,5,,,"var"))&lt;&gt;"&lt;=&gt;",INDIRECT(ADDRESS(3+$AM637,5,,,"var")),NULL)</f>
        <v>0</v>
      </c>
      <c r="AR637" s="61" cm="1">
        <f t="array" aca="1" ref="AR637" ca="1">IF(INDIRECT(ADDRESS(3+$AM637,6,,,"var"))&lt;&gt;"Fe",INDIRECT(ADDRESS(3+$AM637,6,,,"var")),NULL)</f>
        <v>7.0000000000000007E-2</v>
      </c>
      <c r="AS637" s="61" t="str" cm="1">
        <f t="array" aca="1" ref="AS637" ca="1">IF(INDIRECT(ADDRESS(3+$AM637,7,,,"var"))&lt;&gt;"&lt;=&gt;",INDIRECT(ADDRESS(3+$AM637,7,,,"var")),NULL)</f>
        <v>&lt;</v>
      </c>
      <c r="AT637" s="61" cm="1">
        <f t="array" aca="1" ref="AT637" ca="1">IF(INDIRECT(ADDRESS(3+$AM637,8,,,"var"))&lt;&gt;"Cu",INDIRECT(ADDRESS(3+$AM637,8,,,"var")),NULL)</f>
        <v>0.01</v>
      </c>
      <c r="AU637" s="61" t="str" cm="1">
        <f t="array" aca="1" ref="AU637" ca="1">IF(INDIRECT(ADDRESS(3+$AM637,9,,,"var"))&lt;&gt;"&lt;=&gt;",INDIRECT(ADDRESS(3+$AM637,9,,,"var")),NULL)</f>
        <v>&lt;</v>
      </c>
      <c r="AV637" s="61" cm="1">
        <f t="array" aca="1" ref="AV637" ca="1">IF(INDIRECT(ADDRESS(3+$AM637,10,,,"var"))&lt;&gt;"Mn",INDIRECT(ADDRESS(3+$AM637,10,,,"var")),NULL)</f>
        <v>0.01</v>
      </c>
      <c r="AW637" s="61" cm="1">
        <f t="array" aca="1" ref="AW637" ca="1">IF(INDIRECT(ADDRESS(3+$AM637,11,,,"var"))&lt;&gt;"&lt;=&gt;",INDIRECT(ADDRESS(3+$AM637,11,,,"var")),NULL)</f>
        <v>0</v>
      </c>
      <c r="AX637" s="61" cm="1">
        <f t="array" aca="1" ref="AX637" ca="1">IF(INDIRECT(ADDRESS(3+$AM637,12,,,"var"))&lt;&gt;"Mg",INDIRECT(ADDRESS(3+$AM637,12,,,"var")),NULL)</f>
        <v>11.9</v>
      </c>
      <c r="AY637" s="61" cm="1">
        <f t="array" aca="1" ref="AY637" ca="1">IF(INDIRECT(ADDRESS(3+$AM637,13,,,"var"))&lt;&gt;"&lt;=&gt;",INDIRECT(ADDRESS(3+$AM637,13,,,"var")),NULL)</f>
        <v>0</v>
      </c>
      <c r="AZ637" s="61" cm="1">
        <f t="array" aca="1" ref="AZ637" ca="1">IF(INDIRECT(ADDRESS(3+$AM637,14,,,"var"))&lt;&gt;"Be",INDIRECT(ADDRESS(3+$AM637,14,,,"var")),NULL)</f>
        <v>1.4E-2</v>
      </c>
      <c r="BA637" s="61" t="str" cm="1">
        <f t="array" aca="1" ref="BA637" ca="1">IF(INDIRECT(ADDRESS(3+$AM637,15,,,"var"))&lt;&gt;"&lt;=&gt;",INDIRECT(ADDRESS(3+$AM637,15,,,"var")),NULL)</f>
        <v>&lt;</v>
      </c>
      <c r="BB637" s="61" cm="1">
        <f t="array" aca="1" ref="BB637" ca="1">IF(INDIRECT(ADDRESS(3+$AM637,16,,,"var"))&lt;&gt;"Zn",INDIRECT(ADDRESS(3+$AM637,16,,,"var")),NULL)</f>
        <v>0.01</v>
      </c>
      <c r="BC637" s="61" cm="1">
        <f t="array" aca="1" ref="BC637" ca="1">IF(INDIRECT(ADDRESS(3+$AM637,17,,,"var"))&lt;&gt;"&lt;=&gt;",INDIRECT(ADDRESS(3+$AM637,17,,,"var")),NULL)</f>
        <v>0</v>
      </c>
      <c r="BD637" s="61" cm="1">
        <f t="array" aca="1" ref="BD637" ca="1">IF(INDIRECT(ADDRESS(3+$AM637,18,,,"var"))&lt;&gt;"Ti",INDIRECT(ADDRESS(3+$AM637,18,,,"var")),NULL)</f>
        <v>0.08</v>
      </c>
      <c r="BE637" s="64" cm="1">
        <f t="array" aca="1" ref="BE637" ca="1">IF(INDIRECT(ADDRESS(3+$AM637,19,,,"var"))&lt;&gt;"D10",INDIRECT(ADDRESS(3+$AM637,19,,,"var")),NULL)</f>
        <v>27.4</v>
      </c>
      <c r="BF637" s="64" cm="1">
        <f t="array" aca="1" ref="BF637" ca="1">IF(INDIRECT(ADDRESS(3+$AM637,20,,,"var"))&lt;&gt;"D50",INDIRECT(ADDRESS(3+$AM637,20,,,"var")),NULL)</f>
        <v>44.5</v>
      </c>
      <c r="BG637" s="64" cm="1">
        <f t="array" aca="1" ref="BG637" ca="1">IF(INDIRECT(ADDRESS(3+$AM637,21,,,"var"))&lt;&gt;"D90",INDIRECT(ADDRESS(3+$AM637,21,,,"var")),NULL)</f>
        <v>72.2</v>
      </c>
      <c r="BH637" s="64" cm="1">
        <f t="array" aca="1" ref="BH637" ca="1">IF(INDIRECT(ADDRESS(3+$AM637,22,,,"var"))&lt;&gt;"Carney Funnel (s/50g)",INDIRECT(ADDRESS(3+$AM637,22,,,"var")),NULL)</f>
        <v>16</v>
      </c>
      <c r="BI637" s="64" cm="1">
        <f t="array" aca="1" ref="BI637" ca="1">IF(INDIRECT(ADDRESS(3+$AM637,23,,,"var"))&lt;&gt;"Schuttdichte",INDIRECT(ADDRESS(3+$AM637,23,,,"var")),NULL)</f>
        <v>1.24</v>
      </c>
      <c r="BJ637" s="64" cm="1">
        <f t="array" aca="1" ref="BJ637" ca="1">IF(INDIRECT(ADDRESS(3+$AM637,24,,,"var"))&lt;&gt;"Klopfdichte",INDIRECT(ADDRESS(3+$AM637,24,,,"var")),NULL)</f>
        <v>1.61</v>
      </c>
      <c r="BK637" s="81" t="s">
        <v>108</v>
      </c>
      <c r="BM637"/>
      <c r="BO637"/>
    </row>
    <row r="638" spans="1:67">
      <c r="A638" s="81">
        <v>5</v>
      </c>
      <c r="B638" s="81">
        <v>51</v>
      </c>
      <c r="C638" s="81" t="str">
        <f>var!Z$2</f>
        <v>EOS M 290</v>
      </c>
      <c r="D638" s="66" t="str">
        <f>var!AG$2</f>
        <v>EOS parameter dev.</v>
      </c>
      <c r="E638" s="81">
        <v>370</v>
      </c>
      <c r="F638" s="81">
        <v>1175</v>
      </c>
      <c r="G638" s="81">
        <v>50</v>
      </c>
      <c r="H638" s="81">
        <v>0.1</v>
      </c>
      <c r="I638" s="62">
        <v>100</v>
      </c>
      <c r="J638" s="81" t="str">
        <f>var!AD$2</f>
        <v>Density cube</v>
      </c>
      <c r="K638" s="81"/>
      <c r="L638" s="81"/>
      <c r="M638" s="81" t="str">
        <f>var!AF$2</f>
        <v>Stripes</v>
      </c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  <c r="AA638" s="81"/>
      <c r="AB638" s="81"/>
      <c r="AC638" s="81"/>
      <c r="AD638" s="81"/>
      <c r="AE638" s="81"/>
      <c r="AF638" s="81"/>
      <c r="AG638" s="81"/>
      <c r="AH638" s="81">
        <f t="shared" si="20"/>
        <v>21.150000000000002</v>
      </c>
      <c r="AI638" s="23">
        <f t="shared" si="21"/>
        <v>62.978723404255319</v>
      </c>
      <c r="AJ638" s="81"/>
      <c r="AK638" s="81"/>
      <c r="AL638" s="81" t="str" cm="1">
        <f t="array" aca="1" ref="AL638" ca="1">IF(INDIRECT(ADDRESS(3+AM638,2,,,"var"))&lt;&gt;"Name of powder",INDIRECT(ADDRESS(3+AM638,2,,,"var")),NULL)</f>
        <v>AlMgty90</v>
      </c>
      <c r="AM638" s="81">
        <v>12</v>
      </c>
      <c r="AN638" s="81">
        <v>0</v>
      </c>
      <c r="AO638" s="61" cm="1">
        <f t="array" aca="1" ref="AO638" ca="1">IF(INDIRECT(ADDRESS(3+$AM638,3,,,"var"))&lt;&gt;"&lt;=&gt;",INDIRECT(ADDRESS(3+$AM638,3,,,"var")),NULL)</f>
        <v>0</v>
      </c>
      <c r="AP638" s="61" cm="1">
        <f t="array" aca="1" ref="AP638" ca="1">IF(INDIRECT(ADDRESS(3+$AM638,4,,,"var"))&lt;&gt;"Si",INDIRECT(ADDRESS(3+$AM638,4,,,"var")),NULL)</f>
        <v>7.0000000000000007E-2</v>
      </c>
      <c r="AQ638" s="61" cm="1">
        <f t="array" aca="1" ref="AQ638" ca="1">IF(INDIRECT(ADDRESS(3+$AM638,5,,,"var"))&lt;&gt;"&lt;=&gt;",INDIRECT(ADDRESS(3+$AM638,5,,,"var")),NULL)</f>
        <v>0</v>
      </c>
      <c r="AR638" s="61" cm="1">
        <f t="array" aca="1" ref="AR638" ca="1">IF(INDIRECT(ADDRESS(3+$AM638,6,,,"var"))&lt;&gt;"Fe",INDIRECT(ADDRESS(3+$AM638,6,,,"var")),NULL)</f>
        <v>7.0000000000000007E-2</v>
      </c>
      <c r="AS638" s="61" t="str" cm="1">
        <f t="array" aca="1" ref="AS638" ca="1">IF(INDIRECT(ADDRESS(3+$AM638,7,,,"var"))&lt;&gt;"&lt;=&gt;",INDIRECT(ADDRESS(3+$AM638,7,,,"var")),NULL)</f>
        <v>&lt;</v>
      </c>
      <c r="AT638" s="61" cm="1">
        <f t="array" aca="1" ref="AT638" ca="1">IF(INDIRECT(ADDRESS(3+$AM638,8,,,"var"))&lt;&gt;"Cu",INDIRECT(ADDRESS(3+$AM638,8,,,"var")),NULL)</f>
        <v>0.01</v>
      </c>
      <c r="AU638" s="61" t="str" cm="1">
        <f t="array" aca="1" ref="AU638" ca="1">IF(INDIRECT(ADDRESS(3+$AM638,9,,,"var"))&lt;&gt;"&lt;=&gt;",INDIRECT(ADDRESS(3+$AM638,9,,,"var")),NULL)</f>
        <v>&lt;</v>
      </c>
      <c r="AV638" s="61" cm="1">
        <f t="array" aca="1" ref="AV638" ca="1">IF(INDIRECT(ADDRESS(3+$AM638,10,,,"var"))&lt;&gt;"Mn",INDIRECT(ADDRESS(3+$AM638,10,,,"var")),NULL)</f>
        <v>0.01</v>
      </c>
      <c r="AW638" s="61" cm="1">
        <f t="array" aca="1" ref="AW638" ca="1">IF(INDIRECT(ADDRESS(3+$AM638,11,,,"var"))&lt;&gt;"&lt;=&gt;",INDIRECT(ADDRESS(3+$AM638,11,,,"var")),NULL)</f>
        <v>0</v>
      </c>
      <c r="AX638" s="61" cm="1">
        <f t="array" aca="1" ref="AX638" ca="1">IF(INDIRECT(ADDRESS(3+$AM638,12,,,"var"))&lt;&gt;"Mg",INDIRECT(ADDRESS(3+$AM638,12,,,"var")),NULL)</f>
        <v>11.9</v>
      </c>
      <c r="AY638" s="61" cm="1">
        <f t="array" aca="1" ref="AY638" ca="1">IF(INDIRECT(ADDRESS(3+$AM638,13,,,"var"))&lt;&gt;"&lt;=&gt;",INDIRECT(ADDRESS(3+$AM638,13,,,"var")),NULL)</f>
        <v>0</v>
      </c>
      <c r="AZ638" s="61" cm="1">
        <f t="array" aca="1" ref="AZ638" ca="1">IF(INDIRECT(ADDRESS(3+$AM638,14,,,"var"))&lt;&gt;"Be",INDIRECT(ADDRESS(3+$AM638,14,,,"var")),NULL)</f>
        <v>1.4E-2</v>
      </c>
      <c r="BA638" s="61" t="str" cm="1">
        <f t="array" aca="1" ref="BA638" ca="1">IF(INDIRECT(ADDRESS(3+$AM638,15,,,"var"))&lt;&gt;"&lt;=&gt;",INDIRECT(ADDRESS(3+$AM638,15,,,"var")),NULL)</f>
        <v>&lt;</v>
      </c>
      <c r="BB638" s="61" cm="1">
        <f t="array" aca="1" ref="BB638" ca="1">IF(INDIRECT(ADDRESS(3+$AM638,16,,,"var"))&lt;&gt;"Zn",INDIRECT(ADDRESS(3+$AM638,16,,,"var")),NULL)</f>
        <v>0.01</v>
      </c>
      <c r="BC638" s="61" cm="1">
        <f t="array" aca="1" ref="BC638" ca="1">IF(INDIRECT(ADDRESS(3+$AM638,17,,,"var"))&lt;&gt;"&lt;=&gt;",INDIRECT(ADDRESS(3+$AM638,17,,,"var")),NULL)</f>
        <v>0</v>
      </c>
      <c r="BD638" s="61" cm="1">
        <f t="array" aca="1" ref="BD638" ca="1">IF(INDIRECT(ADDRESS(3+$AM638,18,,,"var"))&lt;&gt;"Ti",INDIRECT(ADDRESS(3+$AM638,18,,,"var")),NULL)</f>
        <v>0.08</v>
      </c>
      <c r="BE638" s="64" cm="1">
        <f t="array" aca="1" ref="BE638" ca="1">IF(INDIRECT(ADDRESS(3+$AM638,19,,,"var"))&lt;&gt;"D10",INDIRECT(ADDRESS(3+$AM638,19,,,"var")),NULL)</f>
        <v>27.4</v>
      </c>
      <c r="BF638" s="64" cm="1">
        <f t="array" aca="1" ref="BF638" ca="1">IF(INDIRECT(ADDRESS(3+$AM638,20,,,"var"))&lt;&gt;"D50",INDIRECT(ADDRESS(3+$AM638,20,,,"var")),NULL)</f>
        <v>44.5</v>
      </c>
      <c r="BG638" s="64" cm="1">
        <f t="array" aca="1" ref="BG638" ca="1">IF(INDIRECT(ADDRESS(3+$AM638,21,,,"var"))&lt;&gt;"D90",INDIRECT(ADDRESS(3+$AM638,21,,,"var")),NULL)</f>
        <v>72.2</v>
      </c>
      <c r="BH638" s="64" cm="1">
        <f t="array" aca="1" ref="BH638" ca="1">IF(INDIRECT(ADDRESS(3+$AM638,22,,,"var"))&lt;&gt;"Carney Funnel (s/50g)",INDIRECT(ADDRESS(3+$AM638,22,,,"var")),NULL)</f>
        <v>16</v>
      </c>
      <c r="BI638" s="64" cm="1">
        <f t="array" aca="1" ref="BI638" ca="1">IF(INDIRECT(ADDRESS(3+$AM638,23,,,"var"))&lt;&gt;"Schuttdichte",INDIRECT(ADDRESS(3+$AM638,23,,,"var")),NULL)</f>
        <v>1.24</v>
      </c>
      <c r="BJ638" s="64" cm="1">
        <f t="array" aca="1" ref="BJ638" ca="1">IF(INDIRECT(ADDRESS(3+$AM638,24,,,"var"))&lt;&gt;"Klopfdichte",INDIRECT(ADDRESS(3+$AM638,24,,,"var")),NULL)</f>
        <v>1.61</v>
      </c>
      <c r="BK638" s="81" t="s">
        <v>108</v>
      </c>
      <c r="BM638"/>
      <c r="BO638"/>
    </row>
    <row r="639" spans="1:67">
      <c r="A639" s="81">
        <v>5</v>
      </c>
      <c r="B639" s="81">
        <v>52</v>
      </c>
      <c r="C639" s="81" t="str">
        <f>var!Z$2</f>
        <v>EOS M 290</v>
      </c>
      <c r="D639" s="66" t="str">
        <f>var!AG$2</f>
        <v>EOS parameter dev.</v>
      </c>
      <c r="E639" s="81">
        <v>370</v>
      </c>
      <c r="F639" s="81">
        <v>1175</v>
      </c>
      <c r="G639" s="81">
        <v>50</v>
      </c>
      <c r="H639" s="81">
        <v>0.1</v>
      </c>
      <c r="I639" s="62">
        <v>100</v>
      </c>
      <c r="J639" s="81" t="str">
        <f>var!AD$5</f>
        <v>Conical</v>
      </c>
      <c r="K639" s="81"/>
      <c r="L639" s="81"/>
      <c r="M639" s="81" t="str">
        <f>var!AF$2</f>
        <v>Stripes</v>
      </c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  <c r="AA639" s="81"/>
      <c r="AB639" s="81"/>
      <c r="AC639" s="81"/>
      <c r="AD639" s="81"/>
      <c r="AE639" s="81"/>
      <c r="AF639" s="81"/>
      <c r="AG639" s="81"/>
      <c r="AH639" s="81">
        <f t="shared" si="20"/>
        <v>21.150000000000002</v>
      </c>
      <c r="AI639" s="23">
        <f t="shared" si="21"/>
        <v>62.978723404255319</v>
      </c>
      <c r="AJ639" s="81"/>
      <c r="AK639" s="81"/>
      <c r="AL639" s="81" t="str" cm="1">
        <f t="array" aca="1" ref="AL639" ca="1">IF(INDIRECT(ADDRESS(3+AM639,2,,,"var"))&lt;&gt;"Name of powder",INDIRECT(ADDRESS(3+AM639,2,,,"var")),NULL)</f>
        <v>AlMgty90</v>
      </c>
      <c r="AM639" s="81">
        <v>12</v>
      </c>
      <c r="AN639" s="81">
        <v>0</v>
      </c>
      <c r="AO639" s="61" cm="1">
        <f t="array" aca="1" ref="AO639" ca="1">IF(INDIRECT(ADDRESS(3+$AM639,3,,,"var"))&lt;&gt;"&lt;=&gt;",INDIRECT(ADDRESS(3+$AM639,3,,,"var")),NULL)</f>
        <v>0</v>
      </c>
      <c r="AP639" s="61" cm="1">
        <f t="array" aca="1" ref="AP639" ca="1">IF(INDIRECT(ADDRESS(3+$AM639,4,,,"var"))&lt;&gt;"Si",INDIRECT(ADDRESS(3+$AM639,4,,,"var")),NULL)</f>
        <v>7.0000000000000007E-2</v>
      </c>
      <c r="AQ639" s="61" cm="1">
        <f t="array" aca="1" ref="AQ639" ca="1">IF(INDIRECT(ADDRESS(3+$AM639,5,,,"var"))&lt;&gt;"&lt;=&gt;",INDIRECT(ADDRESS(3+$AM639,5,,,"var")),NULL)</f>
        <v>0</v>
      </c>
      <c r="AR639" s="61" cm="1">
        <f t="array" aca="1" ref="AR639" ca="1">IF(INDIRECT(ADDRESS(3+$AM639,6,,,"var"))&lt;&gt;"Fe",INDIRECT(ADDRESS(3+$AM639,6,,,"var")),NULL)</f>
        <v>7.0000000000000007E-2</v>
      </c>
      <c r="AS639" s="61" t="str" cm="1">
        <f t="array" aca="1" ref="AS639" ca="1">IF(INDIRECT(ADDRESS(3+$AM639,7,,,"var"))&lt;&gt;"&lt;=&gt;",INDIRECT(ADDRESS(3+$AM639,7,,,"var")),NULL)</f>
        <v>&lt;</v>
      </c>
      <c r="AT639" s="61" cm="1">
        <f t="array" aca="1" ref="AT639" ca="1">IF(INDIRECT(ADDRESS(3+$AM639,8,,,"var"))&lt;&gt;"Cu",INDIRECT(ADDRESS(3+$AM639,8,,,"var")),NULL)</f>
        <v>0.01</v>
      </c>
      <c r="AU639" s="61" t="str" cm="1">
        <f t="array" aca="1" ref="AU639" ca="1">IF(INDIRECT(ADDRESS(3+$AM639,9,,,"var"))&lt;&gt;"&lt;=&gt;",INDIRECT(ADDRESS(3+$AM639,9,,,"var")),NULL)</f>
        <v>&lt;</v>
      </c>
      <c r="AV639" s="61" cm="1">
        <f t="array" aca="1" ref="AV639" ca="1">IF(INDIRECT(ADDRESS(3+$AM639,10,,,"var"))&lt;&gt;"Mn",INDIRECT(ADDRESS(3+$AM639,10,,,"var")),NULL)</f>
        <v>0.01</v>
      </c>
      <c r="AW639" s="61" cm="1">
        <f t="array" aca="1" ref="AW639" ca="1">IF(INDIRECT(ADDRESS(3+$AM639,11,,,"var"))&lt;&gt;"&lt;=&gt;",INDIRECT(ADDRESS(3+$AM639,11,,,"var")),NULL)</f>
        <v>0</v>
      </c>
      <c r="AX639" s="61" cm="1">
        <f t="array" aca="1" ref="AX639" ca="1">IF(INDIRECT(ADDRESS(3+$AM639,12,,,"var"))&lt;&gt;"Mg",INDIRECT(ADDRESS(3+$AM639,12,,,"var")),NULL)</f>
        <v>11.9</v>
      </c>
      <c r="AY639" s="61" cm="1">
        <f t="array" aca="1" ref="AY639" ca="1">IF(INDIRECT(ADDRESS(3+$AM639,13,,,"var"))&lt;&gt;"&lt;=&gt;",INDIRECT(ADDRESS(3+$AM639,13,,,"var")),NULL)</f>
        <v>0</v>
      </c>
      <c r="AZ639" s="61" cm="1">
        <f t="array" aca="1" ref="AZ639" ca="1">IF(INDIRECT(ADDRESS(3+$AM639,14,,,"var"))&lt;&gt;"Be",INDIRECT(ADDRESS(3+$AM639,14,,,"var")),NULL)</f>
        <v>1.4E-2</v>
      </c>
      <c r="BA639" s="61" t="str" cm="1">
        <f t="array" aca="1" ref="BA639" ca="1">IF(INDIRECT(ADDRESS(3+$AM639,15,,,"var"))&lt;&gt;"&lt;=&gt;",INDIRECT(ADDRESS(3+$AM639,15,,,"var")),NULL)</f>
        <v>&lt;</v>
      </c>
      <c r="BB639" s="61" cm="1">
        <f t="array" aca="1" ref="BB639" ca="1">IF(INDIRECT(ADDRESS(3+$AM639,16,,,"var"))&lt;&gt;"Zn",INDIRECT(ADDRESS(3+$AM639,16,,,"var")),NULL)</f>
        <v>0.01</v>
      </c>
      <c r="BC639" s="61" cm="1">
        <f t="array" aca="1" ref="BC639" ca="1">IF(INDIRECT(ADDRESS(3+$AM639,17,,,"var"))&lt;&gt;"&lt;=&gt;",INDIRECT(ADDRESS(3+$AM639,17,,,"var")),NULL)</f>
        <v>0</v>
      </c>
      <c r="BD639" s="61" cm="1">
        <f t="array" aca="1" ref="BD639" ca="1">IF(INDIRECT(ADDRESS(3+$AM639,18,,,"var"))&lt;&gt;"Ti",INDIRECT(ADDRESS(3+$AM639,18,,,"var")),NULL)</f>
        <v>0.08</v>
      </c>
      <c r="BE639" s="64" cm="1">
        <f t="array" aca="1" ref="BE639" ca="1">IF(INDIRECT(ADDRESS(3+$AM639,19,,,"var"))&lt;&gt;"D10",INDIRECT(ADDRESS(3+$AM639,19,,,"var")),NULL)</f>
        <v>27.4</v>
      </c>
      <c r="BF639" s="64" cm="1">
        <f t="array" aca="1" ref="BF639" ca="1">IF(INDIRECT(ADDRESS(3+$AM639,20,,,"var"))&lt;&gt;"D50",INDIRECT(ADDRESS(3+$AM639,20,,,"var")),NULL)</f>
        <v>44.5</v>
      </c>
      <c r="BG639" s="64" cm="1">
        <f t="array" aca="1" ref="BG639" ca="1">IF(INDIRECT(ADDRESS(3+$AM639,21,,,"var"))&lt;&gt;"D90",INDIRECT(ADDRESS(3+$AM639,21,,,"var")),NULL)</f>
        <v>72.2</v>
      </c>
      <c r="BH639" s="64" cm="1">
        <f t="array" aca="1" ref="BH639" ca="1">IF(INDIRECT(ADDRESS(3+$AM639,22,,,"var"))&lt;&gt;"Carney Funnel (s/50g)",INDIRECT(ADDRESS(3+$AM639,22,,,"var")),NULL)</f>
        <v>16</v>
      </c>
      <c r="BI639" s="64" cm="1">
        <f t="array" aca="1" ref="BI639" ca="1">IF(INDIRECT(ADDRESS(3+$AM639,23,,,"var"))&lt;&gt;"Schuttdichte",INDIRECT(ADDRESS(3+$AM639,23,,,"var")),NULL)</f>
        <v>1.24</v>
      </c>
      <c r="BJ639" s="64" cm="1">
        <f t="array" aca="1" ref="BJ639" ca="1">IF(INDIRECT(ADDRESS(3+$AM639,24,,,"var"))&lt;&gt;"Klopfdichte",INDIRECT(ADDRESS(3+$AM639,24,,,"var")),NULL)</f>
        <v>1.61</v>
      </c>
      <c r="BK639" s="81" t="s">
        <v>108</v>
      </c>
      <c r="BM639"/>
      <c r="BO639"/>
    </row>
    <row r="640" spans="1:67">
      <c r="A640" s="81">
        <v>5</v>
      </c>
      <c r="B640" s="81">
        <v>53</v>
      </c>
      <c r="C640" s="81" t="str">
        <f>var!Z$2</f>
        <v>EOS M 290</v>
      </c>
      <c r="D640" s="66" t="str">
        <f>var!AG$2</f>
        <v>EOS parameter dev.</v>
      </c>
      <c r="E640" s="81">
        <v>370</v>
      </c>
      <c r="F640" s="81">
        <v>1175</v>
      </c>
      <c r="G640" s="81">
        <v>50</v>
      </c>
      <c r="H640" s="81">
        <v>0.1</v>
      </c>
      <c r="I640" s="62">
        <v>100</v>
      </c>
      <c r="J640" s="81" t="str">
        <f>var!AD$4</f>
        <v xml:space="preserve">Thin wall </v>
      </c>
      <c r="K640" s="81"/>
      <c r="L640" s="81"/>
      <c r="M640" s="81" t="str">
        <f>var!AF$2</f>
        <v>Stripes</v>
      </c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  <c r="AA640" s="81"/>
      <c r="AB640" s="81"/>
      <c r="AC640" s="81"/>
      <c r="AD640" s="81"/>
      <c r="AE640" s="81"/>
      <c r="AF640" s="81"/>
      <c r="AG640" s="81"/>
      <c r="AH640" s="81">
        <f t="shared" si="20"/>
        <v>21.150000000000002</v>
      </c>
      <c r="AI640" s="23">
        <f t="shared" si="21"/>
        <v>62.978723404255319</v>
      </c>
      <c r="AJ640" s="81"/>
      <c r="AK640" s="81"/>
      <c r="AL640" s="81" t="str" cm="1">
        <f t="array" aca="1" ref="AL640" ca="1">IF(INDIRECT(ADDRESS(3+AM640,2,,,"var"))&lt;&gt;"Name of powder",INDIRECT(ADDRESS(3+AM640,2,,,"var")),NULL)</f>
        <v>AlMgty90</v>
      </c>
      <c r="AM640" s="81">
        <v>12</v>
      </c>
      <c r="AN640" s="81">
        <v>0</v>
      </c>
      <c r="AO640" s="61" cm="1">
        <f t="array" aca="1" ref="AO640" ca="1">IF(INDIRECT(ADDRESS(3+$AM640,3,,,"var"))&lt;&gt;"&lt;=&gt;",INDIRECT(ADDRESS(3+$AM640,3,,,"var")),NULL)</f>
        <v>0</v>
      </c>
      <c r="AP640" s="61" cm="1">
        <f t="array" aca="1" ref="AP640" ca="1">IF(INDIRECT(ADDRESS(3+$AM640,4,,,"var"))&lt;&gt;"Si",INDIRECT(ADDRESS(3+$AM640,4,,,"var")),NULL)</f>
        <v>7.0000000000000007E-2</v>
      </c>
      <c r="AQ640" s="61" cm="1">
        <f t="array" aca="1" ref="AQ640" ca="1">IF(INDIRECT(ADDRESS(3+$AM640,5,,,"var"))&lt;&gt;"&lt;=&gt;",INDIRECT(ADDRESS(3+$AM640,5,,,"var")),NULL)</f>
        <v>0</v>
      </c>
      <c r="AR640" s="61" cm="1">
        <f t="array" aca="1" ref="AR640" ca="1">IF(INDIRECT(ADDRESS(3+$AM640,6,,,"var"))&lt;&gt;"Fe",INDIRECT(ADDRESS(3+$AM640,6,,,"var")),NULL)</f>
        <v>7.0000000000000007E-2</v>
      </c>
      <c r="AS640" s="61" t="str" cm="1">
        <f t="array" aca="1" ref="AS640" ca="1">IF(INDIRECT(ADDRESS(3+$AM640,7,,,"var"))&lt;&gt;"&lt;=&gt;",INDIRECT(ADDRESS(3+$AM640,7,,,"var")),NULL)</f>
        <v>&lt;</v>
      </c>
      <c r="AT640" s="61" cm="1">
        <f t="array" aca="1" ref="AT640" ca="1">IF(INDIRECT(ADDRESS(3+$AM640,8,,,"var"))&lt;&gt;"Cu",INDIRECT(ADDRESS(3+$AM640,8,,,"var")),NULL)</f>
        <v>0.01</v>
      </c>
      <c r="AU640" s="61" t="str" cm="1">
        <f t="array" aca="1" ref="AU640" ca="1">IF(INDIRECT(ADDRESS(3+$AM640,9,,,"var"))&lt;&gt;"&lt;=&gt;",INDIRECT(ADDRESS(3+$AM640,9,,,"var")),NULL)</f>
        <v>&lt;</v>
      </c>
      <c r="AV640" s="61" cm="1">
        <f t="array" aca="1" ref="AV640" ca="1">IF(INDIRECT(ADDRESS(3+$AM640,10,,,"var"))&lt;&gt;"Mn",INDIRECT(ADDRESS(3+$AM640,10,,,"var")),NULL)</f>
        <v>0.01</v>
      </c>
      <c r="AW640" s="61" cm="1">
        <f t="array" aca="1" ref="AW640" ca="1">IF(INDIRECT(ADDRESS(3+$AM640,11,,,"var"))&lt;&gt;"&lt;=&gt;",INDIRECT(ADDRESS(3+$AM640,11,,,"var")),NULL)</f>
        <v>0</v>
      </c>
      <c r="AX640" s="61" cm="1">
        <f t="array" aca="1" ref="AX640" ca="1">IF(INDIRECT(ADDRESS(3+$AM640,12,,,"var"))&lt;&gt;"Mg",INDIRECT(ADDRESS(3+$AM640,12,,,"var")),NULL)</f>
        <v>11.9</v>
      </c>
      <c r="AY640" s="61" cm="1">
        <f t="array" aca="1" ref="AY640" ca="1">IF(INDIRECT(ADDRESS(3+$AM640,13,,,"var"))&lt;&gt;"&lt;=&gt;",INDIRECT(ADDRESS(3+$AM640,13,,,"var")),NULL)</f>
        <v>0</v>
      </c>
      <c r="AZ640" s="61" cm="1">
        <f t="array" aca="1" ref="AZ640" ca="1">IF(INDIRECT(ADDRESS(3+$AM640,14,,,"var"))&lt;&gt;"Be",INDIRECT(ADDRESS(3+$AM640,14,,,"var")),NULL)</f>
        <v>1.4E-2</v>
      </c>
      <c r="BA640" s="61" t="str" cm="1">
        <f t="array" aca="1" ref="BA640" ca="1">IF(INDIRECT(ADDRESS(3+$AM640,15,,,"var"))&lt;&gt;"&lt;=&gt;",INDIRECT(ADDRESS(3+$AM640,15,,,"var")),NULL)</f>
        <v>&lt;</v>
      </c>
      <c r="BB640" s="61" cm="1">
        <f t="array" aca="1" ref="BB640" ca="1">IF(INDIRECT(ADDRESS(3+$AM640,16,,,"var"))&lt;&gt;"Zn",INDIRECT(ADDRESS(3+$AM640,16,,,"var")),NULL)</f>
        <v>0.01</v>
      </c>
      <c r="BC640" s="61" cm="1">
        <f t="array" aca="1" ref="BC640" ca="1">IF(INDIRECT(ADDRESS(3+$AM640,17,,,"var"))&lt;&gt;"&lt;=&gt;",INDIRECT(ADDRESS(3+$AM640,17,,,"var")),NULL)</f>
        <v>0</v>
      </c>
      <c r="BD640" s="61" cm="1">
        <f t="array" aca="1" ref="BD640" ca="1">IF(INDIRECT(ADDRESS(3+$AM640,18,,,"var"))&lt;&gt;"Ti",INDIRECT(ADDRESS(3+$AM640,18,,,"var")),NULL)</f>
        <v>0.08</v>
      </c>
      <c r="BE640" s="64" cm="1">
        <f t="array" aca="1" ref="BE640" ca="1">IF(INDIRECT(ADDRESS(3+$AM640,19,,,"var"))&lt;&gt;"D10",INDIRECT(ADDRESS(3+$AM640,19,,,"var")),NULL)</f>
        <v>27.4</v>
      </c>
      <c r="BF640" s="64" cm="1">
        <f t="array" aca="1" ref="BF640" ca="1">IF(INDIRECT(ADDRESS(3+$AM640,20,,,"var"))&lt;&gt;"D50",INDIRECT(ADDRESS(3+$AM640,20,,,"var")),NULL)</f>
        <v>44.5</v>
      </c>
      <c r="BG640" s="64" cm="1">
        <f t="array" aca="1" ref="BG640" ca="1">IF(INDIRECT(ADDRESS(3+$AM640,21,,,"var"))&lt;&gt;"D90",INDIRECT(ADDRESS(3+$AM640,21,,,"var")),NULL)</f>
        <v>72.2</v>
      </c>
      <c r="BH640" s="64" cm="1">
        <f t="array" aca="1" ref="BH640" ca="1">IF(INDIRECT(ADDRESS(3+$AM640,22,,,"var"))&lt;&gt;"Carney Funnel (s/50g)",INDIRECT(ADDRESS(3+$AM640,22,,,"var")),NULL)</f>
        <v>16</v>
      </c>
      <c r="BI640" s="64" cm="1">
        <f t="array" aca="1" ref="BI640" ca="1">IF(INDIRECT(ADDRESS(3+$AM640,23,,,"var"))&lt;&gt;"Schuttdichte",INDIRECT(ADDRESS(3+$AM640,23,,,"var")),NULL)</f>
        <v>1.24</v>
      </c>
      <c r="BJ640" s="64" cm="1">
        <f t="array" aca="1" ref="BJ640" ca="1">IF(INDIRECT(ADDRESS(3+$AM640,24,,,"var"))&lt;&gt;"Klopfdichte",INDIRECT(ADDRESS(3+$AM640,24,,,"var")),NULL)</f>
        <v>1.61</v>
      </c>
      <c r="BK640" s="81" t="s">
        <v>108</v>
      </c>
      <c r="BM640"/>
      <c r="BO640"/>
    </row>
    <row r="641" spans="1:67">
      <c r="A641" s="81">
        <v>5</v>
      </c>
      <c r="B641" s="81">
        <v>54</v>
      </c>
      <c r="C641" s="81" t="str">
        <f>var!Z$2</f>
        <v>EOS M 290</v>
      </c>
      <c r="D641" s="81" t="str">
        <f>var!AG$2</f>
        <v>EOS parameter dev.</v>
      </c>
      <c r="E641" s="81">
        <v>370</v>
      </c>
      <c r="F641" s="81">
        <v>1175</v>
      </c>
      <c r="G641" s="81">
        <v>50</v>
      </c>
      <c r="H641" s="81">
        <v>0.1</v>
      </c>
      <c r="I641" s="62">
        <v>100</v>
      </c>
      <c r="J641" s="81" t="str">
        <f>var!AD$4</f>
        <v xml:space="preserve">Thin wall </v>
      </c>
      <c r="K641" s="81"/>
      <c r="L641" s="81"/>
      <c r="M641" s="81" t="str">
        <f>var!AF$2</f>
        <v>Stripes</v>
      </c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  <c r="AA641" s="81"/>
      <c r="AB641" s="81"/>
      <c r="AC641" s="81"/>
      <c r="AD641" s="81"/>
      <c r="AE641" s="81"/>
      <c r="AF641" s="81"/>
      <c r="AG641" s="81"/>
      <c r="AH641" s="81">
        <f t="shared" si="20"/>
        <v>21.150000000000002</v>
      </c>
      <c r="AI641" s="81">
        <f t="shared" si="21"/>
        <v>62.978723404255319</v>
      </c>
      <c r="AJ641" s="81"/>
      <c r="AK641" s="81"/>
      <c r="AL641" s="81" t="str" cm="1">
        <f t="array" aca="1" ref="AL641" ca="1">IF(INDIRECT(ADDRESS(3+AM641,2,,,"var"))&lt;&gt;"Name of powder",INDIRECT(ADDRESS(3+AM641,2,,,"var")),NULL)</f>
        <v>AlMgty90</v>
      </c>
      <c r="AM641" s="81">
        <v>12</v>
      </c>
      <c r="AN641" s="81">
        <v>0</v>
      </c>
      <c r="AO641" s="61" cm="1">
        <f t="array" aca="1" ref="AO641" ca="1">IF(INDIRECT(ADDRESS(3+$AM641,3,,,"var"))&lt;&gt;"&lt;=&gt;",INDIRECT(ADDRESS(3+$AM641,3,,,"var")),NULL)</f>
        <v>0</v>
      </c>
      <c r="AP641" s="61" cm="1">
        <f t="array" aca="1" ref="AP641" ca="1">IF(INDIRECT(ADDRESS(3+$AM641,4,,,"var"))&lt;&gt;"Si",INDIRECT(ADDRESS(3+$AM641,4,,,"var")),NULL)</f>
        <v>7.0000000000000007E-2</v>
      </c>
      <c r="AQ641" s="61" cm="1">
        <f t="array" aca="1" ref="AQ641" ca="1">IF(INDIRECT(ADDRESS(3+$AM641,5,,,"var"))&lt;&gt;"&lt;=&gt;",INDIRECT(ADDRESS(3+$AM641,5,,,"var")),NULL)</f>
        <v>0</v>
      </c>
      <c r="AR641" s="61" cm="1">
        <f t="array" aca="1" ref="AR641" ca="1">IF(INDIRECT(ADDRESS(3+$AM641,6,,,"var"))&lt;&gt;"Fe",INDIRECT(ADDRESS(3+$AM641,6,,,"var")),NULL)</f>
        <v>7.0000000000000007E-2</v>
      </c>
      <c r="AS641" s="61" t="str" cm="1">
        <f t="array" aca="1" ref="AS641" ca="1">IF(INDIRECT(ADDRESS(3+$AM641,7,,,"var"))&lt;&gt;"&lt;=&gt;",INDIRECT(ADDRESS(3+$AM641,7,,,"var")),NULL)</f>
        <v>&lt;</v>
      </c>
      <c r="AT641" s="61" cm="1">
        <f t="array" aca="1" ref="AT641" ca="1">IF(INDIRECT(ADDRESS(3+$AM641,8,,,"var"))&lt;&gt;"Cu",INDIRECT(ADDRESS(3+$AM641,8,,,"var")),NULL)</f>
        <v>0.01</v>
      </c>
      <c r="AU641" s="61" t="str" cm="1">
        <f t="array" aca="1" ref="AU641" ca="1">IF(INDIRECT(ADDRESS(3+$AM641,9,,,"var"))&lt;&gt;"&lt;=&gt;",INDIRECT(ADDRESS(3+$AM641,9,,,"var")),NULL)</f>
        <v>&lt;</v>
      </c>
      <c r="AV641" s="61" cm="1">
        <f t="array" aca="1" ref="AV641" ca="1">IF(INDIRECT(ADDRESS(3+$AM641,10,,,"var"))&lt;&gt;"Mn",INDIRECT(ADDRESS(3+$AM641,10,,,"var")),NULL)</f>
        <v>0.01</v>
      </c>
      <c r="AW641" s="61" cm="1">
        <f t="array" aca="1" ref="AW641" ca="1">IF(INDIRECT(ADDRESS(3+$AM641,11,,,"var"))&lt;&gt;"&lt;=&gt;",INDIRECT(ADDRESS(3+$AM641,11,,,"var")),NULL)</f>
        <v>0</v>
      </c>
      <c r="AX641" s="61" cm="1">
        <f t="array" aca="1" ref="AX641" ca="1">IF(INDIRECT(ADDRESS(3+$AM641,12,,,"var"))&lt;&gt;"Mg",INDIRECT(ADDRESS(3+$AM641,12,,,"var")),NULL)</f>
        <v>11.9</v>
      </c>
      <c r="AY641" s="61" cm="1">
        <f t="array" aca="1" ref="AY641" ca="1">IF(INDIRECT(ADDRESS(3+$AM641,13,,,"var"))&lt;&gt;"&lt;=&gt;",INDIRECT(ADDRESS(3+$AM641,13,,,"var")),NULL)</f>
        <v>0</v>
      </c>
      <c r="AZ641" s="61" cm="1">
        <f t="array" aca="1" ref="AZ641" ca="1">IF(INDIRECT(ADDRESS(3+$AM641,14,,,"var"))&lt;&gt;"Be",INDIRECT(ADDRESS(3+$AM641,14,,,"var")),NULL)</f>
        <v>1.4E-2</v>
      </c>
      <c r="BA641" s="61" t="str" cm="1">
        <f t="array" aca="1" ref="BA641" ca="1">IF(INDIRECT(ADDRESS(3+$AM641,15,,,"var"))&lt;&gt;"&lt;=&gt;",INDIRECT(ADDRESS(3+$AM641,15,,,"var")),NULL)</f>
        <v>&lt;</v>
      </c>
      <c r="BB641" s="61" cm="1">
        <f t="array" aca="1" ref="BB641" ca="1">IF(INDIRECT(ADDRESS(3+$AM641,16,,,"var"))&lt;&gt;"Zn",INDIRECT(ADDRESS(3+$AM641,16,,,"var")),NULL)</f>
        <v>0.01</v>
      </c>
      <c r="BC641" s="61" cm="1">
        <f t="array" aca="1" ref="BC641" ca="1">IF(INDIRECT(ADDRESS(3+$AM641,17,,,"var"))&lt;&gt;"&lt;=&gt;",INDIRECT(ADDRESS(3+$AM641,17,,,"var")),NULL)</f>
        <v>0</v>
      </c>
      <c r="BD641" s="61" cm="1">
        <f t="array" aca="1" ref="BD641" ca="1">IF(INDIRECT(ADDRESS(3+$AM641,18,,,"var"))&lt;&gt;"Ti",INDIRECT(ADDRESS(3+$AM641,18,,,"var")),NULL)</f>
        <v>0.08</v>
      </c>
      <c r="BE641" s="64" cm="1">
        <f t="array" aca="1" ref="BE641" ca="1">IF(INDIRECT(ADDRESS(3+$AM641,19,,,"var"))&lt;&gt;"D10",INDIRECT(ADDRESS(3+$AM641,19,,,"var")),NULL)</f>
        <v>27.4</v>
      </c>
      <c r="BF641" s="64" cm="1">
        <f t="array" aca="1" ref="BF641" ca="1">IF(INDIRECT(ADDRESS(3+$AM641,20,,,"var"))&lt;&gt;"D50",INDIRECT(ADDRESS(3+$AM641,20,,,"var")),NULL)</f>
        <v>44.5</v>
      </c>
      <c r="BG641" s="64" cm="1">
        <f t="array" aca="1" ref="BG641" ca="1">IF(INDIRECT(ADDRESS(3+$AM641,21,,,"var"))&lt;&gt;"D90",INDIRECT(ADDRESS(3+$AM641,21,,,"var")),NULL)</f>
        <v>72.2</v>
      </c>
      <c r="BH641" s="64" cm="1">
        <f t="array" aca="1" ref="BH641" ca="1">IF(INDIRECT(ADDRESS(3+$AM641,22,,,"var"))&lt;&gt;"Carney Funnel (s/50g)",INDIRECT(ADDRESS(3+$AM641,22,,,"var")),NULL)</f>
        <v>16</v>
      </c>
      <c r="BI641" s="64" cm="1">
        <f t="array" aca="1" ref="BI641" ca="1">IF(INDIRECT(ADDRESS(3+$AM641,23,,,"var"))&lt;&gt;"Schuttdichte",INDIRECT(ADDRESS(3+$AM641,23,,,"var")),NULL)</f>
        <v>1.24</v>
      </c>
      <c r="BJ641" s="64" cm="1">
        <f t="array" aca="1" ref="BJ641" ca="1">IF(INDIRECT(ADDRESS(3+$AM641,24,,,"var"))&lt;&gt;"Klopfdichte",INDIRECT(ADDRESS(3+$AM641,24,,,"var")),NULL)</f>
        <v>1.61</v>
      </c>
      <c r="BK641" s="81" t="s">
        <v>108</v>
      </c>
      <c r="BM641" s="81"/>
      <c r="BO641"/>
    </row>
    <row r="642" spans="1:67">
      <c r="A642" s="81">
        <v>5</v>
      </c>
      <c r="B642" s="81">
        <v>55</v>
      </c>
      <c r="C642" s="81" t="str">
        <f>var!Z$2</f>
        <v>EOS M 290</v>
      </c>
      <c r="D642" s="66" t="str">
        <f>var!AG$2</f>
        <v>EOS parameter dev.</v>
      </c>
      <c r="E642" s="81">
        <v>370</v>
      </c>
      <c r="F642" s="81">
        <v>1175</v>
      </c>
      <c r="G642" s="81">
        <v>50</v>
      </c>
      <c r="H642" s="81">
        <v>0.1</v>
      </c>
      <c r="I642" s="62">
        <v>100</v>
      </c>
      <c r="J642" s="81" t="str">
        <f>var!AD$4</f>
        <v xml:space="preserve">Thin wall </v>
      </c>
      <c r="K642" s="81"/>
      <c r="L642" s="81"/>
      <c r="M642" s="81" t="str">
        <f>var!AF$2</f>
        <v>Stripes</v>
      </c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  <c r="AA642" s="81"/>
      <c r="AB642" s="81"/>
      <c r="AC642" s="81"/>
      <c r="AD642" s="81"/>
      <c r="AE642" s="81"/>
      <c r="AF642" s="81"/>
      <c r="AG642" s="81"/>
      <c r="AH642" s="81">
        <f t="shared" ref="AH642:AH705" si="22">(F642*(G642/1000)*H642)*3.6</f>
        <v>21.150000000000002</v>
      </c>
      <c r="AI642" s="23">
        <f t="shared" ref="AI642:AI705" si="23">E642/(F642*(G642/1000)*H642)</f>
        <v>62.978723404255319</v>
      </c>
      <c r="AJ642" s="81"/>
      <c r="AK642" s="81"/>
      <c r="AL642" s="81" t="str" cm="1">
        <f t="array" aca="1" ref="AL642" ca="1">IF(INDIRECT(ADDRESS(3+AM642,2,,,"var"))&lt;&gt;"Name of powder",INDIRECT(ADDRESS(3+AM642,2,,,"var")),NULL)</f>
        <v>AlMgty90</v>
      </c>
      <c r="AM642" s="81">
        <v>12</v>
      </c>
      <c r="AN642" s="81">
        <v>0</v>
      </c>
      <c r="AO642" s="61" cm="1">
        <f t="array" aca="1" ref="AO642" ca="1">IF(INDIRECT(ADDRESS(3+$AM642,3,,,"var"))&lt;&gt;"&lt;=&gt;",INDIRECT(ADDRESS(3+$AM642,3,,,"var")),NULL)</f>
        <v>0</v>
      </c>
      <c r="AP642" s="61" cm="1">
        <f t="array" aca="1" ref="AP642" ca="1">IF(INDIRECT(ADDRESS(3+$AM642,4,,,"var"))&lt;&gt;"Si",INDIRECT(ADDRESS(3+$AM642,4,,,"var")),NULL)</f>
        <v>7.0000000000000007E-2</v>
      </c>
      <c r="AQ642" s="61" cm="1">
        <f t="array" aca="1" ref="AQ642" ca="1">IF(INDIRECT(ADDRESS(3+$AM642,5,,,"var"))&lt;&gt;"&lt;=&gt;",INDIRECT(ADDRESS(3+$AM642,5,,,"var")),NULL)</f>
        <v>0</v>
      </c>
      <c r="AR642" s="61" cm="1">
        <f t="array" aca="1" ref="AR642" ca="1">IF(INDIRECT(ADDRESS(3+$AM642,6,,,"var"))&lt;&gt;"Fe",INDIRECT(ADDRESS(3+$AM642,6,,,"var")),NULL)</f>
        <v>7.0000000000000007E-2</v>
      </c>
      <c r="AS642" s="61" t="str" cm="1">
        <f t="array" aca="1" ref="AS642" ca="1">IF(INDIRECT(ADDRESS(3+$AM642,7,,,"var"))&lt;&gt;"&lt;=&gt;",INDIRECT(ADDRESS(3+$AM642,7,,,"var")),NULL)</f>
        <v>&lt;</v>
      </c>
      <c r="AT642" s="61" cm="1">
        <f t="array" aca="1" ref="AT642" ca="1">IF(INDIRECT(ADDRESS(3+$AM642,8,,,"var"))&lt;&gt;"Cu",INDIRECT(ADDRESS(3+$AM642,8,,,"var")),NULL)</f>
        <v>0.01</v>
      </c>
      <c r="AU642" s="61" t="str" cm="1">
        <f t="array" aca="1" ref="AU642" ca="1">IF(INDIRECT(ADDRESS(3+$AM642,9,,,"var"))&lt;&gt;"&lt;=&gt;",INDIRECT(ADDRESS(3+$AM642,9,,,"var")),NULL)</f>
        <v>&lt;</v>
      </c>
      <c r="AV642" s="61" cm="1">
        <f t="array" aca="1" ref="AV642" ca="1">IF(INDIRECT(ADDRESS(3+$AM642,10,,,"var"))&lt;&gt;"Mn",INDIRECT(ADDRESS(3+$AM642,10,,,"var")),NULL)</f>
        <v>0.01</v>
      </c>
      <c r="AW642" s="61" cm="1">
        <f t="array" aca="1" ref="AW642" ca="1">IF(INDIRECT(ADDRESS(3+$AM642,11,,,"var"))&lt;&gt;"&lt;=&gt;",INDIRECT(ADDRESS(3+$AM642,11,,,"var")),NULL)</f>
        <v>0</v>
      </c>
      <c r="AX642" s="61" cm="1">
        <f t="array" aca="1" ref="AX642" ca="1">IF(INDIRECT(ADDRESS(3+$AM642,12,,,"var"))&lt;&gt;"Mg",INDIRECT(ADDRESS(3+$AM642,12,,,"var")),NULL)</f>
        <v>11.9</v>
      </c>
      <c r="AY642" s="61" cm="1">
        <f t="array" aca="1" ref="AY642" ca="1">IF(INDIRECT(ADDRESS(3+$AM642,13,,,"var"))&lt;&gt;"&lt;=&gt;",INDIRECT(ADDRESS(3+$AM642,13,,,"var")),NULL)</f>
        <v>0</v>
      </c>
      <c r="AZ642" s="61" cm="1">
        <f t="array" aca="1" ref="AZ642" ca="1">IF(INDIRECT(ADDRESS(3+$AM642,14,,,"var"))&lt;&gt;"Be",INDIRECT(ADDRESS(3+$AM642,14,,,"var")),NULL)</f>
        <v>1.4E-2</v>
      </c>
      <c r="BA642" s="61" t="str" cm="1">
        <f t="array" aca="1" ref="BA642" ca="1">IF(INDIRECT(ADDRESS(3+$AM642,15,,,"var"))&lt;&gt;"&lt;=&gt;",INDIRECT(ADDRESS(3+$AM642,15,,,"var")),NULL)</f>
        <v>&lt;</v>
      </c>
      <c r="BB642" s="61" cm="1">
        <f t="array" aca="1" ref="BB642" ca="1">IF(INDIRECT(ADDRESS(3+$AM642,16,,,"var"))&lt;&gt;"Zn",INDIRECT(ADDRESS(3+$AM642,16,,,"var")),NULL)</f>
        <v>0.01</v>
      </c>
      <c r="BC642" s="61" cm="1">
        <f t="array" aca="1" ref="BC642" ca="1">IF(INDIRECT(ADDRESS(3+$AM642,17,,,"var"))&lt;&gt;"&lt;=&gt;",INDIRECT(ADDRESS(3+$AM642,17,,,"var")),NULL)</f>
        <v>0</v>
      </c>
      <c r="BD642" s="61" cm="1">
        <f t="array" aca="1" ref="BD642" ca="1">IF(INDIRECT(ADDRESS(3+$AM642,18,,,"var"))&lt;&gt;"Ti",INDIRECT(ADDRESS(3+$AM642,18,,,"var")),NULL)</f>
        <v>0.08</v>
      </c>
      <c r="BE642" s="64" cm="1">
        <f t="array" aca="1" ref="BE642" ca="1">IF(INDIRECT(ADDRESS(3+$AM642,19,,,"var"))&lt;&gt;"D10",INDIRECT(ADDRESS(3+$AM642,19,,,"var")),NULL)</f>
        <v>27.4</v>
      </c>
      <c r="BF642" s="64" cm="1">
        <f t="array" aca="1" ref="BF642" ca="1">IF(INDIRECT(ADDRESS(3+$AM642,20,,,"var"))&lt;&gt;"D50",INDIRECT(ADDRESS(3+$AM642,20,,,"var")),NULL)</f>
        <v>44.5</v>
      </c>
      <c r="BG642" s="64" cm="1">
        <f t="array" aca="1" ref="BG642" ca="1">IF(INDIRECT(ADDRESS(3+$AM642,21,,,"var"))&lt;&gt;"D90",INDIRECT(ADDRESS(3+$AM642,21,,,"var")),NULL)</f>
        <v>72.2</v>
      </c>
      <c r="BH642" s="64" cm="1">
        <f t="array" aca="1" ref="BH642" ca="1">IF(INDIRECT(ADDRESS(3+$AM642,22,,,"var"))&lt;&gt;"Carney Funnel (s/50g)",INDIRECT(ADDRESS(3+$AM642,22,,,"var")),NULL)</f>
        <v>16</v>
      </c>
      <c r="BI642" s="64" cm="1">
        <f t="array" aca="1" ref="BI642" ca="1">IF(INDIRECT(ADDRESS(3+$AM642,23,,,"var"))&lt;&gt;"Schuttdichte",INDIRECT(ADDRESS(3+$AM642,23,,,"var")),NULL)</f>
        <v>1.24</v>
      </c>
      <c r="BJ642" s="64" cm="1">
        <f t="array" aca="1" ref="BJ642" ca="1">IF(INDIRECT(ADDRESS(3+$AM642,24,,,"var"))&lt;&gt;"Klopfdichte",INDIRECT(ADDRESS(3+$AM642,24,,,"var")),NULL)</f>
        <v>1.61</v>
      </c>
      <c r="BK642" s="81" t="s">
        <v>108</v>
      </c>
      <c r="BM642" s="65"/>
      <c r="BO642"/>
    </row>
    <row r="643" spans="1:67">
      <c r="A643" s="81">
        <v>5</v>
      </c>
      <c r="B643" s="81">
        <v>56</v>
      </c>
      <c r="C643" s="81" t="str">
        <f>var!Z$2</f>
        <v>EOS M 290</v>
      </c>
      <c r="D643" s="66" t="str">
        <f>var!AG$2</f>
        <v>EOS parameter dev.</v>
      </c>
      <c r="E643" s="81">
        <v>370</v>
      </c>
      <c r="F643" s="81">
        <v>1175</v>
      </c>
      <c r="G643" s="81">
        <v>50</v>
      </c>
      <c r="H643" s="81">
        <v>0.1</v>
      </c>
      <c r="I643" s="62">
        <v>100</v>
      </c>
      <c r="J643" s="81" t="str">
        <f>var!AD$4</f>
        <v xml:space="preserve">Thin wall </v>
      </c>
      <c r="K643" s="81"/>
      <c r="L643" s="81"/>
      <c r="M643" s="81" t="str">
        <f>var!AF$2</f>
        <v>Stripes</v>
      </c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  <c r="AA643" s="81"/>
      <c r="AB643" s="81"/>
      <c r="AC643" s="81"/>
      <c r="AD643" s="81"/>
      <c r="AE643" s="81"/>
      <c r="AF643" s="81"/>
      <c r="AG643" s="81"/>
      <c r="AH643" s="81">
        <f t="shared" si="22"/>
        <v>21.150000000000002</v>
      </c>
      <c r="AI643" s="66">
        <f t="shared" si="23"/>
        <v>62.978723404255319</v>
      </c>
      <c r="AJ643" s="81"/>
      <c r="AK643" s="81"/>
      <c r="AL643" s="81" t="str" cm="1">
        <f t="array" aca="1" ref="AL643" ca="1">IF(INDIRECT(ADDRESS(3+AM643,2,,,"var"))&lt;&gt;"Name of powder",INDIRECT(ADDRESS(3+AM643,2,,,"var")),NULL)</f>
        <v>AlMgty90</v>
      </c>
      <c r="AM643" s="81">
        <v>12</v>
      </c>
      <c r="AN643" s="81">
        <v>0</v>
      </c>
      <c r="AO643" s="61" cm="1">
        <f t="array" aca="1" ref="AO643" ca="1">IF(INDIRECT(ADDRESS(3+$AM643,3,,,"var"))&lt;&gt;"&lt;=&gt;",INDIRECT(ADDRESS(3+$AM643,3,,,"var")),NULL)</f>
        <v>0</v>
      </c>
      <c r="AP643" s="61" cm="1">
        <f t="array" aca="1" ref="AP643" ca="1">IF(INDIRECT(ADDRESS(3+$AM643,4,,,"var"))&lt;&gt;"Si",INDIRECT(ADDRESS(3+$AM643,4,,,"var")),NULL)</f>
        <v>7.0000000000000007E-2</v>
      </c>
      <c r="AQ643" s="61" cm="1">
        <f t="array" aca="1" ref="AQ643" ca="1">IF(INDIRECT(ADDRESS(3+$AM643,5,,,"var"))&lt;&gt;"&lt;=&gt;",INDIRECT(ADDRESS(3+$AM643,5,,,"var")),NULL)</f>
        <v>0</v>
      </c>
      <c r="AR643" s="61" cm="1">
        <f t="array" aca="1" ref="AR643" ca="1">IF(INDIRECT(ADDRESS(3+$AM643,6,,,"var"))&lt;&gt;"Fe",INDIRECT(ADDRESS(3+$AM643,6,,,"var")),NULL)</f>
        <v>7.0000000000000007E-2</v>
      </c>
      <c r="AS643" s="61" t="str" cm="1">
        <f t="array" aca="1" ref="AS643" ca="1">IF(INDIRECT(ADDRESS(3+$AM643,7,,,"var"))&lt;&gt;"&lt;=&gt;",INDIRECT(ADDRESS(3+$AM643,7,,,"var")),NULL)</f>
        <v>&lt;</v>
      </c>
      <c r="AT643" s="61" cm="1">
        <f t="array" aca="1" ref="AT643" ca="1">IF(INDIRECT(ADDRESS(3+$AM643,8,,,"var"))&lt;&gt;"Cu",INDIRECT(ADDRESS(3+$AM643,8,,,"var")),NULL)</f>
        <v>0.01</v>
      </c>
      <c r="AU643" s="61" t="str" cm="1">
        <f t="array" aca="1" ref="AU643" ca="1">IF(INDIRECT(ADDRESS(3+$AM643,9,,,"var"))&lt;&gt;"&lt;=&gt;",INDIRECT(ADDRESS(3+$AM643,9,,,"var")),NULL)</f>
        <v>&lt;</v>
      </c>
      <c r="AV643" s="61" cm="1">
        <f t="array" aca="1" ref="AV643" ca="1">IF(INDIRECT(ADDRESS(3+$AM643,10,,,"var"))&lt;&gt;"Mn",INDIRECT(ADDRESS(3+$AM643,10,,,"var")),NULL)</f>
        <v>0.01</v>
      </c>
      <c r="AW643" s="61" cm="1">
        <f t="array" aca="1" ref="AW643" ca="1">IF(INDIRECT(ADDRESS(3+$AM643,11,,,"var"))&lt;&gt;"&lt;=&gt;",INDIRECT(ADDRESS(3+$AM643,11,,,"var")),NULL)</f>
        <v>0</v>
      </c>
      <c r="AX643" s="61" cm="1">
        <f t="array" aca="1" ref="AX643" ca="1">IF(INDIRECT(ADDRESS(3+$AM643,12,,,"var"))&lt;&gt;"Mg",INDIRECT(ADDRESS(3+$AM643,12,,,"var")),NULL)</f>
        <v>11.9</v>
      </c>
      <c r="AY643" s="61" cm="1">
        <f t="array" aca="1" ref="AY643" ca="1">IF(INDIRECT(ADDRESS(3+$AM643,13,,,"var"))&lt;&gt;"&lt;=&gt;",INDIRECT(ADDRESS(3+$AM643,13,,,"var")),NULL)</f>
        <v>0</v>
      </c>
      <c r="AZ643" s="61" cm="1">
        <f t="array" aca="1" ref="AZ643" ca="1">IF(INDIRECT(ADDRESS(3+$AM643,14,,,"var"))&lt;&gt;"Be",INDIRECT(ADDRESS(3+$AM643,14,,,"var")),NULL)</f>
        <v>1.4E-2</v>
      </c>
      <c r="BA643" s="61" t="str" cm="1">
        <f t="array" aca="1" ref="BA643" ca="1">IF(INDIRECT(ADDRESS(3+$AM643,15,,,"var"))&lt;&gt;"&lt;=&gt;",INDIRECT(ADDRESS(3+$AM643,15,,,"var")),NULL)</f>
        <v>&lt;</v>
      </c>
      <c r="BB643" s="61" cm="1">
        <f t="array" aca="1" ref="BB643" ca="1">IF(INDIRECT(ADDRESS(3+$AM643,16,,,"var"))&lt;&gt;"Zn",INDIRECT(ADDRESS(3+$AM643,16,,,"var")),NULL)</f>
        <v>0.01</v>
      </c>
      <c r="BC643" s="61" cm="1">
        <f t="array" aca="1" ref="BC643" ca="1">IF(INDIRECT(ADDRESS(3+$AM643,17,,,"var"))&lt;&gt;"&lt;=&gt;",INDIRECT(ADDRESS(3+$AM643,17,,,"var")),NULL)</f>
        <v>0</v>
      </c>
      <c r="BD643" s="61" cm="1">
        <f t="array" aca="1" ref="BD643" ca="1">IF(INDIRECT(ADDRESS(3+$AM643,18,,,"var"))&lt;&gt;"Ti",INDIRECT(ADDRESS(3+$AM643,18,,,"var")),NULL)</f>
        <v>0.08</v>
      </c>
      <c r="BE643" s="64" cm="1">
        <f t="array" aca="1" ref="BE643" ca="1">IF(INDIRECT(ADDRESS(3+$AM643,19,,,"var"))&lt;&gt;"D10",INDIRECT(ADDRESS(3+$AM643,19,,,"var")),NULL)</f>
        <v>27.4</v>
      </c>
      <c r="BF643" s="64" cm="1">
        <f t="array" aca="1" ref="BF643" ca="1">IF(INDIRECT(ADDRESS(3+$AM643,20,,,"var"))&lt;&gt;"D50",INDIRECT(ADDRESS(3+$AM643,20,,,"var")),NULL)</f>
        <v>44.5</v>
      </c>
      <c r="BG643" s="64" cm="1">
        <f t="array" aca="1" ref="BG643" ca="1">IF(INDIRECT(ADDRESS(3+$AM643,21,,,"var"))&lt;&gt;"D90",INDIRECT(ADDRESS(3+$AM643,21,,,"var")),NULL)</f>
        <v>72.2</v>
      </c>
      <c r="BH643" s="64" cm="1">
        <f t="array" aca="1" ref="BH643" ca="1">IF(INDIRECT(ADDRESS(3+$AM643,22,,,"var"))&lt;&gt;"Carney Funnel (s/50g)",INDIRECT(ADDRESS(3+$AM643,22,,,"var")),NULL)</f>
        <v>16</v>
      </c>
      <c r="BI643" s="64" cm="1">
        <f t="array" aca="1" ref="BI643" ca="1">IF(INDIRECT(ADDRESS(3+$AM643,23,,,"var"))&lt;&gt;"Schuttdichte",INDIRECT(ADDRESS(3+$AM643,23,,,"var")),NULL)</f>
        <v>1.24</v>
      </c>
      <c r="BJ643" s="64" cm="1">
        <f t="array" aca="1" ref="BJ643" ca="1">IF(INDIRECT(ADDRESS(3+$AM643,24,,,"var"))&lt;&gt;"Klopfdichte",INDIRECT(ADDRESS(3+$AM643,24,,,"var")),NULL)</f>
        <v>1.61</v>
      </c>
      <c r="BK643" t="s">
        <v>108</v>
      </c>
      <c r="BM643" s="65"/>
      <c r="BO643"/>
    </row>
    <row r="644" spans="1:67">
      <c r="A644" s="81">
        <v>5</v>
      </c>
      <c r="B644" s="81">
        <v>57</v>
      </c>
      <c r="C644" s="28" t="str">
        <f>var!Z$2</f>
        <v>EOS M 290</v>
      </c>
      <c r="D644" s="66" t="str">
        <f>var!AG$2</f>
        <v>EOS parameter dev.</v>
      </c>
      <c r="E644" s="81">
        <v>370</v>
      </c>
      <c r="F644" s="81">
        <v>1175</v>
      </c>
      <c r="G644" s="81">
        <v>50</v>
      </c>
      <c r="H644" s="81">
        <v>0.1</v>
      </c>
      <c r="I644" s="62">
        <v>100</v>
      </c>
      <c r="J644" s="28" t="str">
        <f>var!AD$4</f>
        <v xml:space="preserve">Thin wall </v>
      </c>
      <c r="K644" s="81"/>
      <c r="L644" s="81"/>
      <c r="M644" s="28" t="str">
        <f>var!AF$2</f>
        <v>Stripes</v>
      </c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  <c r="AA644" s="81"/>
      <c r="AB644" s="81"/>
      <c r="AC644" s="81"/>
      <c r="AD644" s="81"/>
      <c r="AE644" s="81"/>
      <c r="AF644" s="81"/>
      <c r="AG644" s="81"/>
      <c r="AH644" s="23">
        <f t="shared" si="22"/>
        <v>21.150000000000002</v>
      </c>
      <c r="AI644" s="66">
        <f t="shared" si="23"/>
        <v>62.978723404255319</v>
      </c>
      <c r="AJ644" s="81"/>
      <c r="AK644" s="81"/>
      <c r="AL644" s="28" t="str" cm="1">
        <f t="array" aca="1" ref="AL644" ca="1">IF(INDIRECT(ADDRESS(3+AM644,2,,,"var"))&lt;&gt;"Name of powder",INDIRECT(ADDRESS(3+AM644,2,,,"var")),NULL)</f>
        <v>AlMgty90</v>
      </c>
      <c r="AM644" s="81">
        <v>12</v>
      </c>
      <c r="AN644" s="81">
        <v>0</v>
      </c>
      <c r="AO644" s="61" cm="1">
        <f t="array" aca="1" ref="AO644" ca="1">IF(INDIRECT(ADDRESS(3+$AM644,3,,,"var"))&lt;&gt;"&lt;=&gt;",INDIRECT(ADDRESS(3+$AM644,3,,,"var")),NULL)</f>
        <v>0</v>
      </c>
      <c r="AP644" s="61" cm="1">
        <f t="array" aca="1" ref="AP644" ca="1">IF(INDIRECT(ADDRESS(3+$AM644,4,,,"var"))&lt;&gt;"Si",INDIRECT(ADDRESS(3+$AM644,4,,,"var")),NULL)</f>
        <v>7.0000000000000007E-2</v>
      </c>
      <c r="AQ644" s="61" cm="1">
        <f t="array" aca="1" ref="AQ644" ca="1">IF(INDIRECT(ADDRESS(3+$AM644,5,,,"var"))&lt;&gt;"&lt;=&gt;",INDIRECT(ADDRESS(3+$AM644,5,,,"var")),NULL)</f>
        <v>0</v>
      </c>
      <c r="AR644" s="61" cm="1">
        <f t="array" aca="1" ref="AR644" ca="1">IF(INDIRECT(ADDRESS(3+$AM644,6,,,"var"))&lt;&gt;"Fe",INDIRECT(ADDRESS(3+$AM644,6,,,"var")),NULL)</f>
        <v>7.0000000000000007E-2</v>
      </c>
      <c r="AS644" s="61" t="str" cm="1">
        <f t="array" aca="1" ref="AS644" ca="1">IF(INDIRECT(ADDRESS(3+$AM644,7,,,"var"))&lt;&gt;"&lt;=&gt;",INDIRECT(ADDRESS(3+$AM644,7,,,"var")),NULL)</f>
        <v>&lt;</v>
      </c>
      <c r="AT644" s="61" cm="1">
        <f t="array" aca="1" ref="AT644" ca="1">IF(INDIRECT(ADDRESS(3+$AM644,8,,,"var"))&lt;&gt;"Cu",INDIRECT(ADDRESS(3+$AM644,8,,,"var")),NULL)</f>
        <v>0.01</v>
      </c>
      <c r="AU644" s="61" t="str" cm="1">
        <f t="array" aca="1" ref="AU644" ca="1">IF(INDIRECT(ADDRESS(3+$AM644,9,,,"var"))&lt;&gt;"&lt;=&gt;",INDIRECT(ADDRESS(3+$AM644,9,,,"var")),NULL)</f>
        <v>&lt;</v>
      </c>
      <c r="AV644" s="61" cm="1">
        <f t="array" aca="1" ref="AV644" ca="1">IF(INDIRECT(ADDRESS(3+$AM644,10,,,"var"))&lt;&gt;"Mn",INDIRECT(ADDRESS(3+$AM644,10,,,"var")),NULL)</f>
        <v>0.01</v>
      </c>
      <c r="AW644" s="61" cm="1">
        <f t="array" aca="1" ref="AW644" ca="1">IF(INDIRECT(ADDRESS(3+$AM644,11,,,"var"))&lt;&gt;"&lt;=&gt;",INDIRECT(ADDRESS(3+$AM644,11,,,"var")),NULL)</f>
        <v>0</v>
      </c>
      <c r="AX644" s="61" cm="1">
        <f t="array" aca="1" ref="AX644" ca="1">IF(INDIRECT(ADDRESS(3+$AM644,12,,,"var"))&lt;&gt;"Mg",INDIRECT(ADDRESS(3+$AM644,12,,,"var")),NULL)</f>
        <v>11.9</v>
      </c>
      <c r="AY644" s="61" cm="1">
        <f t="array" aca="1" ref="AY644" ca="1">IF(INDIRECT(ADDRESS(3+$AM644,13,,,"var"))&lt;&gt;"&lt;=&gt;",INDIRECT(ADDRESS(3+$AM644,13,,,"var")),NULL)</f>
        <v>0</v>
      </c>
      <c r="AZ644" s="61" cm="1">
        <f t="array" aca="1" ref="AZ644" ca="1">IF(INDIRECT(ADDRESS(3+$AM644,14,,,"var"))&lt;&gt;"Be",INDIRECT(ADDRESS(3+$AM644,14,,,"var")),NULL)</f>
        <v>1.4E-2</v>
      </c>
      <c r="BA644" s="61" t="str" cm="1">
        <f t="array" aca="1" ref="BA644" ca="1">IF(INDIRECT(ADDRESS(3+$AM644,15,,,"var"))&lt;&gt;"&lt;=&gt;",INDIRECT(ADDRESS(3+$AM644,15,,,"var")),NULL)</f>
        <v>&lt;</v>
      </c>
      <c r="BB644" s="61" cm="1">
        <f t="array" aca="1" ref="BB644" ca="1">IF(INDIRECT(ADDRESS(3+$AM644,16,,,"var"))&lt;&gt;"Zn",INDIRECT(ADDRESS(3+$AM644,16,,,"var")),NULL)</f>
        <v>0.01</v>
      </c>
      <c r="BC644" s="61" cm="1">
        <f t="array" aca="1" ref="BC644" ca="1">IF(INDIRECT(ADDRESS(3+$AM644,17,,,"var"))&lt;&gt;"&lt;=&gt;",INDIRECT(ADDRESS(3+$AM644,17,,,"var")),NULL)</f>
        <v>0</v>
      </c>
      <c r="BD644" s="61" cm="1">
        <f t="array" aca="1" ref="BD644" ca="1">IF(INDIRECT(ADDRESS(3+$AM644,18,,,"var"))&lt;&gt;"Ti",INDIRECT(ADDRESS(3+$AM644,18,,,"var")),NULL)</f>
        <v>0.08</v>
      </c>
      <c r="BE644" s="64" cm="1">
        <f t="array" aca="1" ref="BE644" ca="1">IF(INDIRECT(ADDRESS(3+$AM644,19,,,"var"))&lt;&gt;"D10",INDIRECT(ADDRESS(3+$AM644,19,,,"var")),NULL)</f>
        <v>27.4</v>
      </c>
      <c r="BF644" s="64" cm="1">
        <f t="array" aca="1" ref="BF644" ca="1">IF(INDIRECT(ADDRESS(3+$AM644,20,,,"var"))&lt;&gt;"D50",INDIRECT(ADDRESS(3+$AM644,20,,,"var")),NULL)</f>
        <v>44.5</v>
      </c>
      <c r="BG644" s="64" cm="1">
        <f t="array" aca="1" ref="BG644" ca="1">IF(INDIRECT(ADDRESS(3+$AM644,21,,,"var"))&lt;&gt;"D90",INDIRECT(ADDRESS(3+$AM644,21,,,"var")),NULL)</f>
        <v>72.2</v>
      </c>
      <c r="BH644" s="64" cm="1">
        <f t="array" aca="1" ref="BH644" ca="1">IF(INDIRECT(ADDRESS(3+$AM644,22,,,"var"))&lt;&gt;"Carney Funnel (s/50g)",INDIRECT(ADDRESS(3+$AM644,22,,,"var")),NULL)</f>
        <v>16</v>
      </c>
      <c r="BI644" s="64" cm="1">
        <f t="array" aca="1" ref="BI644" ca="1">IF(INDIRECT(ADDRESS(3+$AM644,23,,,"var"))&lt;&gt;"Schuttdichte",INDIRECT(ADDRESS(3+$AM644,23,,,"var")),NULL)</f>
        <v>1.24</v>
      </c>
      <c r="BJ644" s="64" cm="1">
        <f t="array" aca="1" ref="BJ644" ca="1">IF(INDIRECT(ADDRESS(3+$AM644,24,,,"var"))&lt;&gt;"Klopfdichte",INDIRECT(ADDRESS(3+$AM644,24,,,"var")),NULL)</f>
        <v>1.61</v>
      </c>
      <c r="BK644" t="s">
        <v>108</v>
      </c>
      <c r="BM644" s="65"/>
      <c r="BO644"/>
    </row>
    <row r="645" spans="1:67">
      <c r="A645" s="81">
        <v>5</v>
      </c>
      <c r="B645" s="81">
        <v>58</v>
      </c>
      <c r="C645" s="81" t="str">
        <f>var!Z$2</f>
        <v>EOS M 290</v>
      </c>
      <c r="D645" s="66" t="str">
        <f>var!AG$2</f>
        <v>EOS parameter dev.</v>
      </c>
      <c r="E645" s="81">
        <v>370</v>
      </c>
      <c r="F645" s="81">
        <v>1175</v>
      </c>
      <c r="G645" s="81">
        <v>50</v>
      </c>
      <c r="H645" s="81">
        <v>0.1</v>
      </c>
      <c r="I645" s="62">
        <v>100</v>
      </c>
      <c r="J645" s="81" t="str">
        <f>var!AD$4</f>
        <v xml:space="preserve">Thin wall </v>
      </c>
      <c r="K645" s="81"/>
      <c r="L645" s="81"/>
      <c r="M645" s="81" t="str">
        <f>var!AF$2</f>
        <v>Stripes</v>
      </c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  <c r="AA645" s="81"/>
      <c r="AB645" s="81"/>
      <c r="AC645" s="81"/>
      <c r="AD645" s="81"/>
      <c r="AE645" s="81"/>
      <c r="AF645" s="81"/>
      <c r="AG645" s="81"/>
      <c r="AH645" s="81">
        <f t="shared" si="22"/>
        <v>21.150000000000002</v>
      </c>
      <c r="AI645" s="66">
        <f t="shared" si="23"/>
        <v>62.978723404255319</v>
      </c>
      <c r="AJ645" s="81"/>
      <c r="AK645" s="81"/>
      <c r="AL645" s="81" t="str" cm="1">
        <f t="array" aca="1" ref="AL645" ca="1">IF(INDIRECT(ADDRESS(3+AM645,2,,,"var"))&lt;&gt;"Name of powder",INDIRECT(ADDRESS(3+AM645,2,,,"var")),NULL)</f>
        <v>AlMgty90</v>
      </c>
      <c r="AM645" s="81">
        <v>12</v>
      </c>
      <c r="AN645" s="81">
        <v>0</v>
      </c>
      <c r="AO645" s="61" cm="1">
        <f t="array" aca="1" ref="AO645" ca="1">IF(INDIRECT(ADDRESS(3+$AM645,3,,,"var"))&lt;&gt;"&lt;=&gt;",INDIRECT(ADDRESS(3+$AM645,3,,,"var")),NULL)</f>
        <v>0</v>
      </c>
      <c r="AP645" s="61" cm="1">
        <f t="array" aca="1" ref="AP645" ca="1">IF(INDIRECT(ADDRESS(3+$AM645,4,,,"var"))&lt;&gt;"Si",INDIRECT(ADDRESS(3+$AM645,4,,,"var")),NULL)</f>
        <v>7.0000000000000007E-2</v>
      </c>
      <c r="AQ645" s="61" cm="1">
        <f t="array" aca="1" ref="AQ645" ca="1">IF(INDIRECT(ADDRESS(3+$AM645,5,,,"var"))&lt;&gt;"&lt;=&gt;",INDIRECT(ADDRESS(3+$AM645,5,,,"var")),NULL)</f>
        <v>0</v>
      </c>
      <c r="AR645" s="61" cm="1">
        <f t="array" aca="1" ref="AR645" ca="1">IF(INDIRECT(ADDRESS(3+$AM645,6,,,"var"))&lt;&gt;"Fe",INDIRECT(ADDRESS(3+$AM645,6,,,"var")),NULL)</f>
        <v>7.0000000000000007E-2</v>
      </c>
      <c r="AS645" s="61" t="str" cm="1">
        <f t="array" aca="1" ref="AS645" ca="1">IF(INDIRECT(ADDRESS(3+$AM645,7,,,"var"))&lt;&gt;"&lt;=&gt;",INDIRECT(ADDRESS(3+$AM645,7,,,"var")),NULL)</f>
        <v>&lt;</v>
      </c>
      <c r="AT645" s="61" cm="1">
        <f t="array" aca="1" ref="AT645" ca="1">IF(INDIRECT(ADDRESS(3+$AM645,8,,,"var"))&lt;&gt;"Cu",INDIRECT(ADDRESS(3+$AM645,8,,,"var")),NULL)</f>
        <v>0.01</v>
      </c>
      <c r="AU645" s="61" t="str" cm="1">
        <f t="array" aca="1" ref="AU645" ca="1">IF(INDIRECT(ADDRESS(3+$AM645,9,,,"var"))&lt;&gt;"&lt;=&gt;",INDIRECT(ADDRESS(3+$AM645,9,,,"var")),NULL)</f>
        <v>&lt;</v>
      </c>
      <c r="AV645" s="61" cm="1">
        <f t="array" aca="1" ref="AV645" ca="1">IF(INDIRECT(ADDRESS(3+$AM645,10,,,"var"))&lt;&gt;"Mn",INDIRECT(ADDRESS(3+$AM645,10,,,"var")),NULL)</f>
        <v>0.01</v>
      </c>
      <c r="AW645" s="61" cm="1">
        <f t="array" aca="1" ref="AW645" ca="1">IF(INDIRECT(ADDRESS(3+$AM645,11,,,"var"))&lt;&gt;"&lt;=&gt;",INDIRECT(ADDRESS(3+$AM645,11,,,"var")),NULL)</f>
        <v>0</v>
      </c>
      <c r="AX645" s="61" cm="1">
        <f t="array" aca="1" ref="AX645" ca="1">IF(INDIRECT(ADDRESS(3+$AM645,12,,,"var"))&lt;&gt;"Mg",INDIRECT(ADDRESS(3+$AM645,12,,,"var")),NULL)</f>
        <v>11.9</v>
      </c>
      <c r="AY645" s="61" cm="1">
        <f t="array" aca="1" ref="AY645" ca="1">IF(INDIRECT(ADDRESS(3+$AM645,13,,,"var"))&lt;&gt;"&lt;=&gt;",INDIRECT(ADDRESS(3+$AM645,13,,,"var")),NULL)</f>
        <v>0</v>
      </c>
      <c r="AZ645" s="61" cm="1">
        <f t="array" aca="1" ref="AZ645" ca="1">IF(INDIRECT(ADDRESS(3+$AM645,14,,,"var"))&lt;&gt;"Be",INDIRECT(ADDRESS(3+$AM645,14,,,"var")),NULL)</f>
        <v>1.4E-2</v>
      </c>
      <c r="BA645" s="61" t="str" cm="1">
        <f t="array" aca="1" ref="BA645" ca="1">IF(INDIRECT(ADDRESS(3+$AM645,15,,,"var"))&lt;&gt;"&lt;=&gt;",INDIRECT(ADDRESS(3+$AM645,15,,,"var")),NULL)</f>
        <v>&lt;</v>
      </c>
      <c r="BB645" s="61" cm="1">
        <f t="array" aca="1" ref="BB645" ca="1">IF(INDIRECT(ADDRESS(3+$AM645,16,,,"var"))&lt;&gt;"Zn",INDIRECT(ADDRESS(3+$AM645,16,,,"var")),NULL)</f>
        <v>0.01</v>
      </c>
      <c r="BC645" s="61" cm="1">
        <f t="array" aca="1" ref="BC645" ca="1">IF(INDIRECT(ADDRESS(3+$AM645,17,,,"var"))&lt;&gt;"&lt;=&gt;",INDIRECT(ADDRESS(3+$AM645,17,,,"var")),NULL)</f>
        <v>0</v>
      </c>
      <c r="BD645" s="61" cm="1">
        <f t="array" aca="1" ref="BD645" ca="1">IF(INDIRECT(ADDRESS(3+$AM645,18,,,"var"))&lt;&gt;"Ti",INDIRECT(ADDRESS(3+$AM645,18,,,"var")),NULL)</f>
        <v>0.08</v>
      </c>
      <c r="BE645" s="64" cm="1">
        <f t="array" aca="1" ref="BE645" ca="1">IF(INDIRECT(ADDRESS(3+$AM645,19,,,"var"))&lt;&gt;"D10",INDIRECT(ADDRESS(3+$AM645,19,,,"var")),NULL)</f>
        <v>27.4</v>
      </c>
      <c r="BF645" s="64" cm="1">
        <f t="array" aca="1" ref="BF645" ca="1">IF(INDIRECT(ADDRESS(3+$AM645,20,,,"var"))&lt;&gt;"D50",INDIRECT(ADDRESS(3+$AM645,20,,,"var")),NULL)</f>
        <v>44.5</v>
      </c>
      <c r="BG645" s="64" cm="1">
        <f t="array" aca="1" ref="BG645" ca="1">IF(INDIRECT(ADDRESS(3+$AM645,21,,,"var"))&lt;&gt;"D90",INDIRECT(ADDRESS(3+$AM645,21,,,"var")),NULL)</f>
        <v>72.2</v>
      </c>
      <c r="BH645" s="64" cm="1">
        <f t="array" aca="1" ref="BH645" ca="1">IF(INDIRECT(ADDRESS(3+$AM645,22,,,"var"))&lt;&gt;"Carney Funnel (s/50g)",INDIRECT(ADDRESS(3+$AM645,22,,,"var")),NULL)</f>
        <v>16</v>
      </c>
      <c r="BI645" s="64" cm="1">
        <f t="array" aca="1" ref="BI645" ca="1">IF(INDIRECT(ADDRESS(3+$AM645,23,,,"var"))&lt;&gt;"Schuttdichte",INDIRECT(ADDRESS(3+$AM645,23,,,"var")),NULL)</f>
        <v>1.24</v>
      </c>
      <c r="BJ645" s="64" cm="1">
        <f t="array" aca="1" ref="BJ645" ca="1">IF(INDIRECT(ADDRESS(3+$AM645,24,,,"var"))&lt;&gt;"Klopfdichte",INDIRECT(ADDRESS(3+$AM645,24,,,"var")),NULL)</f>
        <v>1.61</v>
      </c>
      <c r="BK645" t="s">
        <v>108</v>
      </c>
      <c r="BM645" s="65"/>
      <c r="BO645"/>
    </row>
    <row r="646" spans="1:67">
      <c r="A646" s="81">
        <v>5</v>
      </c>
      <c r="B646" s="81">
        <v>59</v>
      </c>
      <c r="C646" s="28" t="str">
        <f>var!Z$2</f>
        <v>EOS M 290</v>
      </c>
      <c r="D646" s="66" t="str">
        <f>var!AG$2</f>
        <v>EOS parameter dev.</v>
      </c>
      <c r="E646" s="81">
        <v>370</v>
      </c>
      <c r="F646" s="81">
        <v>1175</v>
      </c>
      <c r="G646" s="81">
        <v>50</v>
      </c>
      <c r="H646" s="81">
        <v>0.1</v>
      </c>
      <c r="I646" s="62">
        <v>100</v>
      </c>
      <c r="J646" s="28" t="str">
        <f>var!AD$4</f>
        <v xml:space="preserve">Thin wall </v>
      </c>
      <c r="K646" s="81"/>
      <c r="L646" s="81"/>
      <c r="M646" s="28" t="str">
        <f>var!AF$2</f>
        <v>Stripes</v>
      </c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  <c r="AA646" s="81"/>
      <c r="AB646" s="81"/>
      <c r="AC646" s="81"/>
      <c r="AD646" s="81"/>
      <c r="AE646" s="81"/>
      <c r="AF646" s="81"/>
      <c r="AG646" s="81"/>
      <c r="AH646" s="23">
        <f t="shared" si="22"/>
        <v>21.150000000000002</v>
      </c>
      <c r="AI646" s="66">
        <f t="shared" si="23"/>
        <v>62.978723404255319</v>
      </c>
      <c r="AJ646" s="81"/>
      <c r="AK646" s="81"/>
      <c r="AL646" s="28" t="str" cm="1">
        <f t="array" aca="1" ref="AL646" ca="1">IF(INDIRECT(ADDRESS(3+AM646,2,,,"var"))&lt;&gt;"Name of powder",INDIRECT(ADDRESS(3+AM646,2,,,"var")),NULL)</f>
        <v>AlMgty90</v>
      </c>
      <c r="AM646" s="81">
        <v>12</v>
      </c>
      <c r="AN646" s="81">
        <v>0</v>
      </c>
      <c r="AO646" s="61" cm="1">
        <f t="array" aca="1" ref="AO646" ca="1">IF(INDIRECT(ADDRESS(3+$AM646,3,,,"var"))&lt;&gt;"&lt;=&gt;",INDIRECT(ADDRESS(3+$AM646,3,,,"var")),NULL)</f>
        <v>0</v>
      </c>
      <c r="AP646" s="61" cm="1">
        <f t="array" aca="1" ref="AP646" ca="1">IF(INDIRECT(ADDRESS(3+$AM646,4,,,"var"))&lt;&gt;"Si",INDIRECT(ADDRESS(3+$AM646,4,,,"var")),NULL)</f>
        <v>7.0000000000000007E-2</v>
      </c>
      <c r="AQ646" s="61" cm="1">
        <f t="array" aca="1" ref="AQ646" ca="1">IF(INDIRECT(ADDRESS(3+$AM646,5,,,"var"))&lt;&gt;"&lt;=&gt;",INDIRECT(ADDRESS(3+$AM646,5,,,"var")),NULL)</f>
        <v>0</v>
      </c>
      <c r="AR646" s="61" cm="1">
        <f t="array" aca="1" ref="AR646" ca="1">IF(INDIRECT(ADDRESS(3+$AM646,6,,,"var"))&lt;&gt;"Fe",INDIRECT(ADDRESS(3+$AM646,6,,,"var")),NULL)</f>
        <v>7.0000000000000007E-2</v>
      </c>
      <c r="AS646" s="61" t="str" cm="1">
        <f t="array" aca="1" ref="AS646" ca="1">IF(INDIRECT(ADDRESS(3+$AM646,7,,,"var"))&lt;&gt;"&lt;=&gt;",INDIRECT(ADDRESS(3+$AM646,7,,,"var")),NULL)</f>
        <v>&lt;</v>
      </c>
      <c r="AT646" s="61" cm="1">
        <f t="array" aca="1" ref="AT646" ca="1">IF(INDIRECT(ADDRESS(3+$AM646,8,,,"var"))&lt;&gt;"Cu",INDIRECT(ADDRESS(3+$AM646,8,,,"var")),NULL)</f>
        <v>0.01</v>
      </c>
      <c r="AU646" s="61" t="str" cm="1">
        <f t="array" aca="1" ref="AU646" ca="1">IF(INDIRECT(ADDRESS(3+$AM646,9,,,"var"))&lt;&gt;"&lt;=&gt;",INDIRECT(ADDRESS(3+$AM646,9,,,"var")),NULL)</f>
        <v>&lt;</v>
      </c>
      <c r="AV646" s="61" cm="1">
        <f t="array" aca="1" ref="AV646" ca="1">IF(INDIRECT(ADDRESS(3+$AM646,10,,,"var"))&lt;&gt;"Mn",INDIRECT(ADDRESS(3+$AM646,10,,,"var")),NULL)</f>
        <v>0.01</v>
      </c>
      <c r="AW646" s="61" cm="1">
        <f t="array" aca="1" ref="AW646" ca="1">IF(INDIRECT(ADDRESS(3+$AM646,11,,,"var"))&lt;&gt;"&lt;=&gt;",INDIRECT(ADDRESS(3+$AM646,11,,,"var")),NULL)</f>
        <v>0</v>
      </c>
      <c r="AX646" s="61" cm="1">
        <f t="array" aca="1" ref="AX646" ca="1">IF(INDIRECT(ADDRESS(3+$AM646,12,,,"var"))&lt;&gt;"Mg",INDIRECT(ADDRESS(3+$AM646,12,,,"var")),NULL)</f>
        <v>11.9</v>
      </c>
      <c r="AY646" s="61" cm="1">
        <f t="array" aca="1" ref="AY646" ca="1">IF(INDIRECT(ADDRESS(3+$AM646,13,,,"var"))&lt;&gt;"&lt;=&gt;",INDIRECT(ADDRESS(3+$AM646,13,,,"var")),NULL)</f>
        <v>0</v>
      </c>
      <c r="AZ646" s="61" cm="1">
        <f t="array" aca="1" ref="AZ646" ca="1">IF(INDIRECT(ADDRESS(3+$AM646,14,,,"var"))&lt;&gt;"Be",INDIRECT(ADDRESS(3+$AM646,14,,,"var")),NULL)</f>
        <v>1.4E-2</v>
      </c>
      <c r="BA646" s="61" t="str" cm="1">
        <f t="array" aca="1" ref="BA646" ca="1">IF(INDIRECT(ADDRESS(3+$AM646,15,,,"var"))&lt;&gt;"&lt;=&gt;",INDIRECT(ADDRESS(3+$AM646,15,,,"var")),NULL)</f>
        <v>&lt;</v>
      </c>
      <c r="BB646" s="61" cm="1">
        <f t="array" aca="1" ref="BB646" ca="1">IF(INDIRECT(ADDRESS(3+$AM646,16,,,"var"))&lt;&gt;"Zn",INDIRECT(ADDRESS(3+$AM646,16,,,"var")),NULL)</f>
        <v>0.01</v>
      </c>
      <c r="BC646" s="61" cm="1">
        <f t="array" aca="1" ref="BC646" ca="1">IF(INDIRECT(ADDRESS(3+$AM646,17,,,"var"))&lt;&gt;"&lt;=&gt;",INDIRECT(ADDRESS(3+$AM646,17,,,"var")),NULL)</f>
        <v>0</v>
      </c>
      <c r="BD646" s="61" cm="1">
        <f t="array" aca="1" ref="BD646" ca="1">IF(INDIRECT(ADDRESS(3+$AM646,18,,,"var"))&lt;&gt;"Ti",INDIRECT(ADDRESS(3+$AM646,18,,,"var")),NULL)</f>
        <v>0.08</v>
      </c>
      <c r="BE646" s="64" cm="1">
        <f t="array" aca="1" ref="BE646" ca="1">IF(INDIRECT(ADDRESS(3+$AM646,19,,,"var"))&lt;&gt;"D10",INDIRECT(ADDRESS(3+$AM646,19,,,"var")),NULL)</f>
        <v>27.4</v>
      </c>
      <c r="BF646" s="64" cm="1">
        <f t="array" aca="1" ref="BF646" ca="1">IF(INDIRECT(ADDRESS(3+$AM646,20,,,"var"))&lt;&gt;"D50",INDIRECT(ADDRESS(3+$AM646,20,,,"var")),NULL)</f>
        <v>44.5</v>
      </c>
      <c r="BG646" s="64" cm="1">
        <f t="array" aca="1" ref="BG646" ca="1">IF(INDIRECT(ADDRESS(3+$AM646,21,,,"var"))&lt;&gt;"D90",INDIRECT(ADDRESS(3+$AM646,21,,,"var")),NULL)</f>
        <v>72.2</v>
      </c>
      <c r="BH646" s="64" cm="1">
        <f t="array" aca="1" ref="BH646" ca="1">IF(INDIRECT(ADDRESS(3+$AM646,22,,,"var"))&lt;&gt;"Carney Funnel (s/50g)",INDIRECT(ADDRESS(3+$AM646,22,,,"var")),NULL)</f>
        <v>16</v>
      </c>
      <c r="BI646" s="64" cm="1">
        <f t="array" aca="1" ref="BI646" ca="1">IF(INDIRECT(ADDRESS(3+$AM646,23,,,"var"))&lt;&gt;"Schuttdichte",INDIRECT(ADDRESS(3+$AM646,23,,,"var")),NULL)</f>
        <v>1.24</v>
      </c>
      <c r="BJ646" s="64" cm="1">
        <f t="array" aca="1" ref="BJ646" ca="1">IF(INDIRECT(ADDRESS(3+$AM646,24,,,"var"))&lt;&gt;"Klopfdichte",INDIRECT(ADDRESS(3+$AM646,24,,,"var")),NULL)</f>
        <v>1.61</v>
      </c>
      <c r="BK646" t="s">
        <v>108</v>
      </c>
      <c r="BM646" s="65"/>
      <c r="BO646"/>
    </row>
    <row r="647" spans="1:67">
      <c r="A647" s="81">
        <v>5</v>
      </c>
      <c r="B647" s="81">
        <v>60</v>
      </c>
      <c r="C647" s="28" t="str">
        <f>var!Z$2</f>
        <v>EOS M 290</v>
      </c>
      <c r="D647" s="66" t="str">
        <f>var!AG$2</f>
        <v>EOS parameter dev.</v>
      </c>
      <c r="E647" s="81">
        <v>370</v>
      </c>
      <c r="F647" s="81">
        <v>1175</v>
      </c>
      <c r="G647" s="81">
        <v>50</v>
      </c>
      <c r="H647" s="81">
        <v>0.1</v>
      </c>
      <c r="I647" s="62">
        <v>100</v>
      </c>
      <c r="J647" s="28" t="str">
        <f>var!AD$8</f>
        <v>Demo</v>
      </c>
      <c r="K647" s="81"/>
      <c r="L647" s="81" t="s">
        <v>32</v>
      </c>
      <c r="M647" s="28" t="str">
        <f>var!AF$2</f>
        <v>Stripes</v>
      </c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  <c r="AA647" s="81"/>
      <c r="AB647" s="81"/>
      <c r="AC647" s="81"/>
      <c r="AD647" s="81"/>
      <c r="AE647" s="81"/>
      <c r="AF647" s="81"/>
      <c r="AG647" s="81"/>
      <c r="AH647" s="23">
        <f t="shared" si="22"/>
        <v>21.150000000000002</v>
      </c>
      <c r="AI647" s="66">
        <f t="shared" si="23"/>
        <v>62.978723404255319</v>
      </c>
      <c r="AJ647" s="81"/>
      <c r="AK647" s="81"/>
      <c r="AL647" s="28" t="str" cm="1">
        <f t="array" aca="1" ref="AL647" ca="1">IF(INDIRECT(ADDRESS(3+AM647,2,,,"var"))&lt;&gt;"Name of powder",INDIRECT(ADDRESS(3+AM647,2,,,"var")),NULL)</f>
        <v>AlMgty90</v>
      </c>
      <c r="AM647" s="81">
        <v>12</v>
      </c>
      <c r="AN647" s="81">
        <v>0</v>
      </c>
      <c r="AO647" s="61" cm="1">
        <f t="array" aca="1" ref="AO647" ca="1">IF(INDIRECT(ADDRESS(3+$AM647,3,,,"var"))&lt;&gt;"&lt;=&gt;",INDIRECT(ADDRESS(3+$AM647,3,,,"var")),NULL)</f>
        <v>0</v>
      </c>
      <c r="AP647" s="61" cm="1">
        <f t="array" aca="1" ref="AP647" ca="1">IF(INDIRECT(ADDRESS(3+$AM647,4,,,"var"))&lt;&gt;"Si",INDIRECT(ADDRESS(3+$AM647,4,,,"var")),NULL)</f>
        <v>7.0000000000000007E-2</v>
      </c>
      <c r="AQ647" s="61" cm="1">
        <f t="array" aca="1" ref="AQ647" ca="1">IF(INDIRECT(ADDRESS(3+$AM647,5,,,"var"))&lt;&gt;"&lt;=&gt;",INDIRECT(ADDRESS(3+$AM647,5,,,"var")),NULL)</f>
        <v>0</v>
      </c>
      <c r="AR647" s="61" cm="1">
        <f t="array" aca="1" ref="AR647" ca="1">IF(INDIRECT(ADDRESS(3+$AM647,6,,,"var"))&lt;&gt;"Fe",INDIRECT(ADDRESS(3+$AM647,6,,,"var")),NULL)</f>
        <v>7.0000000000000007E-2</v>
      </c>
      <c r="AS647" s="61" t="str" cm="1">
        <f t="array" aca="1" ref="AS647" ca="1">IF(INDIRECT(ADDRESS(3+$AM647,7,,,"var"))&lt;&gt;"&lt;=&gt;",INDIRECT(ADDRESS(3+$AM647,7,,,"var")),NULL)</f>
        <v>&lt;</v>
      </c>
      <c r="AT647" s="61" cm="1">
        <f t="array" aca="1" ref="AT647" ca="1">IF(INDIRECT(ADDRESS(3+$AM647,8,,,"var"))&lt;&gt;"Cu",INDIRECT(ADDRESS(3+$AM647,8,,,"var")),NULL)</f>
        <v>0.01</v>
      </c>
      <c r="AU647" s="61" t="str" cm="1">
        <f t="array" aca="1" ref="AU647" ca="1">IF(INDIRECT(ADDRESS(3+$AM647,9,,,"var"))&lt;&gt;"&lt;=&gt;",INDIRECT(ADDRESS(3+$AM647,9,,,"var")),NULL)</f>
        <v>&lt;</v>
      </c>
      <c r="AV647" s="61" cm="1">
        <f t="array" aca="1" ref="AV647" ca="1">IF(INDIRECT(ADDRESS(3+$AM647,10,,,"var"))&lt;&gt;"Mn",INDIRECT(ADDRESS(3+$AM647,10,,,"var")),NULL)</f>
        <v>0.01</v>
      </c>
      <c r="AW647" s="61" cm="1">
        <f t="array" aca="1" ref="AW647" ca="1">IF(INDIRECT(ADDRESS(3+$AM647,11,,,"var"))&lt;&gt;"&lt;=&gt;",INDIRECT(ADDRESS(3+$AM647,11,,,"var")),NULL)</f>
        <v>0</v>
      </c>
      <c r="AX647" s="61" cm="1">
        <f t="array" aca="1" ref="AX647" ca="1">IF(INDIRECT(ADDRESS(3+$AM647,12,,,"var"))&lt;&gt;"Mg",INDIRECT(ADDRESS(3+$AM647,12,,,"var")),NULL)</f>
        <v>11.9</v>
      </c>
      <c r="AY647" s="61" cm="1">
        <f t="array" aca="1" ref="AY647" ca="1">IF(INDIRECT(ADDRESS(3+$AM647,13,,,"var"))&lt;&gt;"&lt;=&gt;",INDIRECT(ADDRESS(3+$AM647,13,,,"var")),NULL)</f>
        <v>0</v>
      </c>
      <c r="AZ647" s="61" cm="1">
        <f t="array" aca="1" ref="AZ647" ca="1">IF(INDIRECT(ADDRESS(3+$AM647,14,,,"var"))&lt;&gt;"Be",INDIRECT(ADDRESS(3+$AM647,14,,,"var")),NULL)</f>
        <v>1.4E-2</v>
      </c>
      <c r="BA647" s="61" t="str" cm="1">
        <f t="array" aca="1" ref="BA647" ca="1">IF(INDIRECT(ADDRESS(3+$AM647,15,,,"var"))&lt;&gt;"&lt;=&gt;",INDIRECT(ADDRESS(3+$AM647,15,,,"var")),NULL)</f>
        <v>&lt;</v>
      </c>
      <c r="BB647" s="61" cm="1">
        <f t="array" aca="1" ref="BB647" ca="1">IF(INDIRECT(ADDRESS(3+$AM647,16,,,"var"))&lt;&gt;"Zn",INDIRECT(ADDRESS(3+$AM647,16,,,"var")),NULL)</f>
        <v>0.01</v>
      </c>
      <c r="BC647" s="61" cm="1">
        <f t="array" aca="1" ref="BC647" ca="1">IF(INDIRECT(ADDRESS(3+$AM647,17,,,"var"))&lt;&gt;"&lt;=&gt;",INDIRECT(ADDRESS(3+$AM647,17,,,"var")),NULL)</f>
        <v>0</v>
      </c>
      <c r="BD647" s="61" cm="1">
        <f t="array" aca="1" ref="BD647" ca="1">IF(INDIRECT(ADDRESS(3+$AM647,18,,,"var"))&lt;&gt;"Ti",INDIRECT(ADDRESS(3+$AM647,18,,,"var")),NULL)</f>
        <v>0.08</v>
      </c>
      <c r="BE647" s="64" cm="1">
        <f t="array" aca="1" ref="BE647" ca="1">IF(INDIRECT(ADDRESS(3+$AM647,19,,,"var"))&lt;&gt;"D10",INDIRECT(ADDRESS(3+$AM647,19,,,"var")),NULL)</f>
        <v>27.4</v>
      </c>
      <c r="BF647" s="64" cm="1">
        <f t="array" aca="1" ref="BF647" ca="1">IF(INDIRECT(ADDRESS(3+$AM647,20,,,"var"))&lt;&gt;"D50",INDIRECT(ADDRESS(3+$AM647,20,,,"var")),NULL)</f>
        <v>44.5</v>
      </c>
      <c r="BG647" s="64" cm="1">
        <f t="array" aca="1" ref="BG647" ca="1">IF(INDIRECT(ADDRESS(3+$AM647,21,,,"var"))&lt;&gt;"D90",INDIRECT(ADDRESS(3+$AM647,21,,,"var")),NULL)</f>
        <v>72.2</v>
      </c>
      <c r="BH647" s="64" cm="1">
        <f t="array" aca="1" ref="BH647" ca="1">IF(INDIRECT(ADDRESS(3+$AM647,22,,,"var"))&lt;&gt;"Carney Funnel (s/50g)",INDIRECT(ADDRESS(3+$AM647,22,,,"var")),NULL)</f>
        <v>16</v>
      </c>
      <c r="BI647" s="64" cm="1">
        <f t="array" aca="1" ref="BI647" ca="1">IF(INDIRECT(ADDRESS(3+$AM647,23,,,"var"))&lt;&gt;"Schuttdichte",INDIRECT(ADDRESS(3+$AM647,23,,,"var")),NULL)</f>
        <v>1.24</v>
      </c>
      <c r="BJ647" s="64" cm="1">
        <f t="array" aca="1" ref="BJ647" ca="1">IF(INDIRECT(ADDRESS(3+$AM647,24,,,"var"))&lt;&gt;"Klopfdichte",INDIRECT(ADDRESS(3+$AM647,24,,,"var")),NULL)</f>
        <v>1.61</v>
      </c>
      <c r="BK647" t="s">
        <v>109</v>
      </c>
      <c r="BM647" s="65"/>
      <c r="BO647"/>
    </row>
    <row r="648" spans="1:67">
      <c r="A648" s="81">
        <v>5</v>
      </c>
      <c r="B648" s="81">
        <v>61</v>
      </c>
      <c r="C648" s="81" t="str">
        <f>var!Z$2</f>
        <v>EOS M 290</v>
      </c>
      <c r="D648" s="81" t="str">
        <f>var!AG$2</f>
        <v>EOS parameter dev.</v>
      </c>
      <c r="E648" s="81">
        <v>370</v>
      </c>
      <c r="F648" s="81">
        <v>1175</v>
      </c>
      <c r="G648" s="81">
        <v>50</v>
      </c>
      <c r="H648" s="81">
        <v>0.1</v>
      </c>
      <c r="I648" s="62">
        <v>100</v>
      </c>
      <c r="J648" s="81" t="str">
        <f>var!AD$9</f>
        <v>Test artefact</v>
      </c>
      <c r="K648" s="81"/>
      <c r="L648" s="81"/>
      <c r="M648" s="81" t="str">
        <f>var!AF$2</f>
        <v>Stripes</v>
      </c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  <c r="AA648" s="81"/>
      <c r="AB648" s="81"/>
      <c r="AC648" s="81"/>
      <c r="AD648" s="81"/>
      <c r="AE648" s="81"/>
      <c r="AF648" s="81"/>
      <c r="AG648" s="81"/>
      <c r="AH648" s="81">
        <f t="shared" si="22"/>
        <v>21.150000000000002</v>
      </c>
      <c r="AI648" s="81">
        <f t="shared" si="23"/>
        <v>62.978723404255319</v>
      </c>
      <c r="AJ648" s="81"/>
      <c r="AK648" s="81"/>
      <c r="AL648" s="28" t="str" cm="1">
        <f t="array" aca="1" ref="AL648" ca="1">IF(INDIRECT(ADDRESS(3+AM648,2,,,"var"))&lt;&gt;"Name of powder",INDIRECT(ADDRESS(3+AM648,2,,,"var")),NULL)</f>
        <v>AlMgty90</v>
      </c>
      <c r="AM648" s="81">
        <v>12</v>
      </c>
      <c r="AN648" s="81">
        <v>0</v>
      </c>
      <c r="AO648" s="61" cm="1">
        <f t="array" aca="1" ref="AO648" ca="1">IF(INDIRECT(ADDRESS(3+$AM648,3,,,"var"))&lt;&gt;"&lt;=&gt;",INDIRECT(ADDRESS(3+$AM648,3,,,"var")),NULL)</f>
        <v>0</v>
      </c>
      <c r="AP648" s="61" cm="1">
        <f t="array" aca="1" ref="AP648" ca="1">IF(INDIRECT(ADDRESS(3+$AM648,4,,,"var"))&lt;&gt;"Si",INDIRECT(ADDRESS(3+$AM648,4,,,"var")),NULL)</f>
        <v>7.0000000000000007E-2</v>
      </c>
      <c r="AQ648" s="61" cm="1">
        <f t="array" aca="1" ref="AQ648" ca="1">IF(INDIRECT(ADDRESS(3+$AM648,5,,,"var"))&lt;&gt;"&lt;=&gt;",INDIRECT(ADDRESS(3+$AM648,5,,,"var")),NULL)</f>
        <v>0</v>
      </c>
      <c r="AR648" s="61" cm="1">
        <f t="array" aca="1" ref="AR648" ca="1">IF(INDIRECT(ADDRESS(3+$AM648,6,,,"var"))&lt;&gt;"Fe",INDIRECT(ADDRESS(3+$AM648,6,,,"var")),NULL)</f>
        <v>7.0000000000000007E-2</v>
      </c>
      <c r="AS648" s="61" t="str" cm="1">
        <f t="array" aca="1" ref="AS648" ca="1">IF(INDIRECT(ADDRESS(3+$AM648,7,,,"var"))&lt;&gt;"&lt;=&gt;",INDIRECT(ADDRESS(3+$AM648,7,,,"var")),NULL)</f>
        <v>&lt;</v>
      </c>
      <c r="AT648" s="61" cm="1">
        <f t="array" aca="1" ref="AT648" ca="1">IF(INDIRECT(ADDRESS(3+$AM648,8,,,"var"))&lt;&gt;"Cu",INDIRECT(ADDRESS(3+$AM648,8,,,"var")),NULL)</f>
        <v>0.01</v>
      </c>
      <c r="AU648" s="61" t="str" cm="1">
        <f t="array" aca="1" ref="AU648" ca="1">IF(INDIRECT(ADDRESS(3+$AM648,9,,,"var"))&lt;&gt;"&lt;=&gt;",INDIRECT(ADDRESS(3+$AM648,9,,,"var")),NULL)</f>
        <v>&lt;</v>
      </c>
      <c r="AV648" s="61" cm="1">
        <f t="array" aca="1" ref="AV648" ca="1">IF(INDIRECT(ADDRESS(3+$AM648,10,,,"var"))&lt;&gt;"Mn",INDIRECT(ADDRESS(3+$AM648,10,,,"var")),NULL)</f>
        <v>0.01</v>
      </c>
      <c r="AW648" s="61" cm="1">
        <f t="array" aca="1" ref="AW648" ca="1">IF(INDIRECT(ADDRESS(3+$AM648,11,,,"var"))&lt;&gt;"&lt;=&gt;",INDIRECT(ADDRESS(3+$AM648,11,,,"var")),NULL)</f>
        <v>0</v>
      </c>
      <c r="AX648" s="61" cm="1">
        <f t="array" aca="1" ref="AX648" ca="1">IF(INDIRECT(ADDRESS(3+$AM648,12,,,"var"))&lt;&gt;"Mg",INDIRECT(ADDRESS(3+$AM648,12,,,"var")),NULL)</f>
        <v>11.9</v>
      </c>
      <c r="AY648" s="61" cm="1">
        <f t="array" aca="1" ref="AY648" ca="1">IF(INDIRECT(ADDRESS(3+$AM648,13,,,"var"))&lt;&gt;"&lt;=&gt;",INDIRECT(ADDRESS(3+$AM648,13,,,"var")),NULL)</f>
        <v>0</v>
      </c>
      <c r="AZ648" s="61" cm="1">
        <f t="array" aca="1" ref="AZ648" ca="1">IF(INDIRECT(ADDRESS(3+$AM648,14,,,"var"))&lt;&gt;"Be",INDIRECT(ADDRESS(3+$AM648,14,,,"var")),NULL)</f>
        <v>1.4E-2</v>
      </c>
      <c r="BA648" s="61" t="str" cm="1">
        <f t="array" aca="1" ref="BA648" ca="1">IF(INDIRECT(ADDRESS(3+$AM648,15,,,"var"))&lt;&gt;"&lt;=&gt;",INDIRECT(ADDRESS(3+$AM648,15,,,"var")),NULL)</f>
        <v>&lt;</v>
      </c>
      <c r="BB648" s="61" cm="1">
        <f t="array" aca="1" ref="BB648" ca="1">IF(INDIRECT(ADDRESS(3+$AM648,16,,,"var"))&lt;&gt;"Zn",INDIRECT(ADDRESS(3+$AM648,16,,,"var")),NULL)</f>
        <v>0.01</v>
      </c>
      <c r="BC648" s="61" cm="1">
        <f t="array" aca="1" ref="BC648" ca="1">IF(INDIRECT(ADDRESS(3+$AM648,17,,,"var"))&lt;&gt;"&lt;=&gt;",INDIRECT(ADDRESS(3+$AM648,17,,,"var")),NULL)</f>
        <v>0</v>
      </c>
      <c r="BD648" s="61" cm="1">
        <f t="array" aca="1" ref="BD648" ca="1">IF(INDIRECT(ADDRESS(3+$AM648,18,,,"var"))&lt;&gt;"Ti",INDIRECT(ADDRESS(3+$AM648,18,,,"var")),NULL)</f>
        <v>0.08</v>
      </c>
      <c r="BE648" s="64" cm="1">
        <f t="array" aca="1" ref="BE648" ca="1">IF(INDIRECT(ADDRESS(3+$AM648,19,,,"var"))&lt;&gt;"D10",INDIRECT(ADDRESS(3+$AM648,19,,,"var")),NULL)</f>
        <v>27.4</v>
      </c>
      <c r="BF648" s="64" cm="1">
        <f t="array" aca="1" ref="BF648" ca="1">IF(INDIRECT(ADDRESS(3+$AM648,20,,,"var"))&lt;&gt;"D50",INDIRECT(ADDRESS(3+$AM648,20,,,"var")),NULL)</f>
        <v>44.5</v>
      </c>
      <c r="BG648" s="64" cm="1">
        <f t="array" aca="1" ref="BG648" ca="1">IF(INDIRECT(ADDRESS(3+$AM648,21,,,"var"))&lt;&gt;"D90",INDIRECT(ADDRESS(3+$AM648,21,,,"var")),NULL)</f>
        <v>72.2</v>
      </c>
      <c r="BH648" s="64" cm="1">
        <f t="array" aca="1" ref="BH648" ca="1">IF(INDIRECT(ADDRESS(3+$AM648,22,,,"var"))&lt;&gt;"Carney Funnel (s/50g)",INDIRECT(ADDRESS(3+$AM648,22,,,"var")),NULL)</f>
        <v>16</v>
      </c>
      <c r="BI648" s="64" cm="1">
        <f t="array" aca="1" ref="BI648" ca="1">IF(INDIRECT(ADDRESS(3+$AM648,23,,,"var"))&lt;&gt;"Schuttdichte",INDIRECT(ADDRESS(3+$AM648,23,,,"var")),NULL)</f>
        <v>1.24</v>
      </c>
      <c r="BJ648" s="64" cm="1">
        <f t="array" aca="1" ref="BJ648" ca="1">IF(INDIRECT(ADDRESS(3+$AM648,24,,,"var"))&lt;&gt;"Klopfdichte",INDIRECT(ADDRESS(3+$AM648,24,,,"var")),NULL)</f>
        <v>1.61</v>
      </c>
      <c r="BK648" t="s">
        <v>108</v>
      </c>
      <c r="BM648" s="65"/>
      <c r="BO648"/>
    </row>
    <row r="649" spans="1:67">
      <c r="A649" s="81">
        <v>6</v>
      </c>
      <c r="B649" s="81">
        <v>1</v>
      </c>
      <c r="C649" s="28" t="str">
        <f>var!Z$2</f>
        <v>EOS M 290</v>
      </c>
      <c r="D649" s="66" t="str">
        <f>var!AG$2</f>
        <v>EOS parameter dev.</v>
      </c>
      <c r="E649" s="81">
        <v>370</v>
      </c>
      <c r="F649" s="81">
        <v>1050</v>
      </c>
      <c r="G649" s="81">
        <v>60</v>
      </c>
      <c r="H649" s="81">
        <v>0.12</v>
      </c>
      <c r="I649" s="62">
        <v>100</v>
      </c>
      <c r="J649" s="28" t="str">
        <f>var!AD$3</f>
        <v xml:space="preserve">Tensile bars </v>
      </c>
      <c r="L649" s="81">
        <f>var!AA$3</f>
        <v>90</v>
      </c>
      <c r="M649" s="28" t="str">
        <f>var!AF$2</f>
        <v>Stripes</v>
      </c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 t="s">
        <v>18</v>
      </c>
      <c r="Z649" s="81"/>
      <c r="AA649" s="81">
        <v>255</v>
      </c>
      <c r="AB649" s="81">
        <v>8.4</v>
      </c>
      <c r="AC649" s="81"/>
      <c r="AD649" s="81"/>
      <c r="AE649" s="81"/>
      <c r="AF649" s="81"/>
      <c r="AG649" s="81"/>
      <c r="AH649" s="23">
        <f t="shared" si="22"/>
        <v>27.215999999999998</v>
      </c>
      <c r="AI649" s="66">
        <f t="shared" si="23"/>
        <v>48.941798941798943</v>
      </c>
      <c r="AJ649" s="81"/>
      <c r="AK649" s="81"/>
      <c r="AL649" s="81" t="str" cm="1">
        <f t="array" aca="1" ref="AL649" ca="1">IF(INDIRECT(ADDRESS(3+AM649,2,,,"var"))&lt;&gt;"Name of powder",INDIRECT(ADDRESS(3+AM649,2,,,"var")),NULL)</f>
        <v>AlMgty90</v>
      </c>
      <c r="AM649" s="81">
        <v>12</v>
      </c>
      <c r="AN649" s="81">
        <v>0</v>
      </c>
      <c r="AO649" s="61" cm="1">
        <f t="array" aca="1" ref="AO649" ca="1">IF(INDIRECT(ADDRESS(3+$AM649,3,,,"var"))&lt;&gt;"&lt;=&gt;",INDIRECT(ADDRESS(3+$AM649,3,,,"var")),NULL)</f>
        <v>0</v>
      </c>
      <c r="AP649" s="61" cm="1">
        <f t="array" aca="1" ref="AP649" ca="1">IF(INDIRECT(ADDRESS(3+$AM649,4,,,"var"))&lt;&gt;"Si",INDIRECT(ADDRESS(3+$AM649,4,,,"var")),NULL)</f>
        <v>7.0000000000000007E-2</v>
      </c>
      <c r="AQ649" s="61" cm="1">
        <f t="array" aca="1" ref="AQ649" ca="1">IF(INDIRECT(ADDRESS(3+$AM649,5,,,"var"))&lt;&gt;"&lt;=&gt;",INDIRECT(ADDRESS(3+$AM649,5,,,"var")),NULL)</f>
        <v>0</v>
      </c>
      <c r="AR649" s="61" cm="1">
        <f t="array" aca="1" ref="AR649" ca="1">IF(INDIRECT(ADDRESS(3+$AM649,6,,,"var"))&lt;&gt;"Fe",INDIRECT(ADDRESS(3+$AM649,6,,,"var")),NULL)</f>
        <v>7.0000000000000007E-2</v>
      </c>
      <c r="AS649" s="61" t="str" cm="1">
        <f t="array" aca="1" ref="AS649" ca="1">IF(INDIRECT(ADDRESS(3+$AM649,7,,,"var"))&lt;&gt;"&lt;=&gt;",INDIRECT(ADDRESS(3+$AM649,7,,,"var")),NULL)</f>
        <v>&lt;</v>
      </c>
      <c r="AT649" s="61" cm="1">
        <f t="array" aca="1" ref="AT649" ca="1">IF(INDIRECT(ADDRESS(3+$AM649,8,,,"var"))&lt;&gt;"Cu",INDIRECT(ADDRESS(3+$AM649,8,,,"var")),NULL)</f>
        <v>0.01</v>
      </c>
      <c r="AU649" s="61" t="str" cm="1">
        <f t="array" aca="1" ref="AU649" ca="1">IF(INDIRECT(ADDRESS(3+$AM649,9,,,"var"))&lt;&gt;"&lt;=&gt;",INDIRECT(ADDRESS(3+$AM649,9,,,"var")),NULL)</f>
        <v>&lt;</v>
      </c>
      <c r="AV649" s="61" cm="1">
        <f t="array" aca="1" ref="AV649" ca="1">IF(INDIRECT(ADDRESS(3+$AM649,10,,,"var"))&lt;&gt;"Mn",INDIRECT(ADDRESS(3+$AM649,10,,,"var")),NULL)</f>
        <v>0.01</v>
      </c>
      <c r="AW649" s="61" cm="1">
        <f t="array" aca="1" ref="AW649" ca="1">IF(INDIRECT(ADDRESS(3+$AM649,11,,,"var"))&lt;&gt;"&lt;=&gt;",INDIRECT(ADDRESS(3+$AM649,11,,,"var")),NULL)</f>
        <v>0</v>
      </c>
      <c r="AX649" s="61" cm="1">
        <f t="array" aca="1" ref="AX649" ca="1">IF(INDIRECT(ADDRESS(3+$AM649,12,,,"var"))&lt;&gt;"Mg",INDIRECT(ADDRESS(3+$AM649,12,,,"var")),NULL)</f>
        <v>11.9</v>
      </c>
      <c r="AY649" s="61" cm="1">
        <f t="array" aca="1" ref="AY649" ca="1">IF(INDIRECT(ADDRESS(3+$AM649,13,,,"var"))&lt;&gt;"&lt;=&gt;",INDIRECT(ADDRESS(3+$AM649,13,,,"var")),NULL)</f>
        <v>0</v>
      </c>
      <c r="AZ649" s="61" cm="1">
        <f t="array" aca="1" ref="AZ649" ca="1">IF(INDIRECT(ADDRESS(3+$AM649,14,,,"var"))&lt;&gt;"Be",INDIRECT(ADDRESS(3+$AM649,14,,,"var")),NULL)</f>
        <v>1.4E-2</v>
      </c>
      <c r="BA649" s="61" t="str" cm="1">
        <f t="array" aca="1" ref="BA649" ca="1">IF(INDIRECT(ADDRESS(3+$AM649,15,,,"var"))&lt;&gt;"&lt;=&gt;",INDIRECT(ADDRESS(3+$AM649,15,,,"var")),NULL)</f>
        <v>&lt;</v>
      </c>
      <c r="BB649" s="61" cm="1">
        <f t="array" aca="1" ref="BB649" ca="1">IF(INDIRECT(ADDRESS(3+$AM649,16,,,"var"))&lt;&gt;"Zn",INDIRECT(ADDRESS(3+$AM649,16,,,"var")),NULL)</f>
        <v>0.01</v>
      </c>
      <c r="BC649" s="61" cm="1">
        <f t="array" aca="1" ref="BC649" ca="1">IF(INDIRECT(ADDRESS(3+$AM649,17,,,"var"))&lt;&gt;"&lt;=&gt;",INDIRECT(ADDRESS(3+$AM649,17,,,"var")),NULL)</f>
        <v>0</v>
      </c>
      <c r="BD649" s="61" cm="1">
        <f t="array" aca="1" ref="BD649" ca="1">IF(INDIRECT(ADDRESS(3+$AM649,18,,,"var"))&lt;&gt;"Ti",INDIRECT(ADDRESS(3+$AM649,18,,,"var")),NULL)</f>
        <v>0.08</v>
      </c>
      <c r="BE649" s="64" cm="1">
        <f t="array" aca="1" ref="BE649" ca="1">IF(INDIRECT(ADDRESS(3+$AM649,19,,,"var"))&lt;&gt;"D10",INDIRECT(ADDRESS(3+$AM649,19,,,"var")),NULL)</f>
        <v>27.4</v>
      </c>
      <c r="BF649" s="64" cm="1">
        <f t="array" aca="1" ref="BF649" ca="1">IF(INDIRECT(ADDRESS(3+$AM649,20,,,"var"))&lt;&gt;"D50",INDIRECT(ADDRESS(3+$AM649,20,,,"var")),NULL)</f>
        <v>44.5</v>
      </c>
      <c r="BG649" s="64" cm="1">
        <f t="array" aca="1" ref="BG649" ca="1">IF(INDIRECT(ADDRESS(3+$AM649,21,,,"var"))&lt;&gt;"D90",INDIRECT(ADDRESS(3+$AM649,21,,,"var")),NULL)</f>
        <v>72.2</v>
      </c>
      <c r="BH649" s="64" cm="1">
        <f t="array" aca="1" ref="BH649" ca="1">IF(INDIRECT(ADDRESS(3+$AM649,22,,,"var"))&lt;&gt;"Carney Funnel (s/50g)",INDIRECT(ADDRESS(3+$AM649,22,,,"var")),NULL)</f>
        <v>16</v>
      </c>
      <c r="BI649" s="64" cm="1">
        <f t="array" aca="1" ref="BI649" ca="1">IF(INDIRECT(ADDRESS(3+$AM649,23,,,"var"))&lt;&gt;"Schuttdichte",INDIRECT(ADDRESS(3+$AM649,23,,,"var")),NULL)</f>
        <v>1.24</v>
      </c>
      <c r="BJ649" s="64" cm="1">
        <f t="array" aca="1" ref="BJ649" ca="1">IF(INDIRECT(ADDRESS(3+$AM649,24,,,"var"))&lt;&gt;"Klopfdichte",INDIRECT(ADDRESS(3+$AM649,24,,,"var")),NULL)</f>
        <v>1.61</v>
      </c>
      <c r="BK649" t="s">
        <v>108</v>
      </c>
      <c r="BM649" s="81"/>
      <c r="BO649"/>
    </row>
    <row r="650" spans="1:67">
      <c r="A650" s="81">
        <v>6</v>
      </c>
      <c r="B650" s="81">
        <v>2</v>
      </c>
      <c r="C650" s="28" t="str">
        <f>var!Z$2</f>
        <v>EOS M 290</v>
      </c>
      <c r="D650" s="66" t="str">
        <f>var!AG$2</f>
        <v>EOS parameter dev.</v>
      </c>
      <c r="E650" s="81">
        <v>370</v>
      </c>
      <c r="F650" s="81">
        <v>1050</v>
      </c>
      <c r="G650" s="81">
        <v>60</v>
      </c>
      <c r="H650" s="81">
        <v>0.12</v>
      </c>
      <c r="I650" s="62">
        <v>100</v>
      </c>
      <c r="J650" s="28" t="str">
        <f>var!AD$3</f>
        <v xml:space="preserve">Tensile bars </v>
      </c>
      <c r="L650" s="81">
        <f>var!AA$3</f>
        <v>90</v>
      </c>
      <c r="M650" s="28" t="str">
        <f>var!AF$2</f>
        <v>Stripes</v>
      </c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 t="s">
        <v>18</v>
      </c>
      <c r="Z650" s="81">
        <v>233</v>
      </c>
      <c r="AA650" s="81">
        <v>400</v>
      </c>
      <c r="AB650" s="81">
        <v>16.600000000000001</v>
      </c>
      <c r="AC650" s="81"/>
      <c r="AD650" s="81"/>
      <c r="AE650" s="81"/>
      <c r="AF650" s="81"/>
      <c r="AG650" s="81"/>
      <c r="AH650" s="23">
        <f t="shared" si="22"/>
        <v>27.215999999999998</v>
      </c>
      <c r="AI650" s="66">
        <f t="shared" si="23"/>
        <v>48.941798941798943</v>
      </c>
      <c r="AJ650" s="81"/>
      <c r="AK650" s="81"/>
      <c r="AL650" s="28" t="str" cm="1">
        <f t="array" aca="1" ref="AL650" ca="1">IF(INDIRECT(ADDRESS(3+AM650,2,,,"var"))&lt;&gt;"Name of powder",INDIRECT(ADDRESS(3+AM650,2,,,"var")),NULL)</f>
        <v>AlMgty90</v>
      </c>
      <c r="AM650" s="81">
        <v>12</v>
      </c>
      <c r="AN650" s="81">
        <v>0</v>
      </c>
      <c r="AO650" s="61" cm="1">
        <f t="array" aca="1" ref="AO650" ca="1">IF(INDIRECT(ADDRESS(3+$AM650,3,,,"var"))&lt;&gt;"&lt;=&gt;",INDIRECT(ADDRESS(3+$AM650,3,,,"var")),NULL)</f>
        <v>0</v>
      </c>
      <c r="AP650" s="61" cm="1">
        <f t="array" aca="1" ref="AP650" ca="1">IF(INDIRECT(ADDRESS(3+$AM650,4,,,"var"))&lt;&gt;"Si",INDIRECT(ADDRESS(3+$AM650,4,,,"var")),NULL)</f>
        <v>7.0000000000000007E-2</v>
      </c>
      <c r="AQ650" s="61" cm="1">
        <f t="array" aca="1" ref="AQ650" ca="1">IF(INDIRECT(ADDRESS(3+$AM650,5,,,"var"))&lt;&gt;"&lt;=&gt;",INDIRECT(ADDRESS(3+$AM650,5,,,"var")),NULL)</f>
        <v>0</v>
      </c>
      <c r="AR650" s="61" cm="1">
        <f t="array" aca="1" ref="AR650" ca="1">IF(INDIRECT(ADDRESS(3+$AM650,6,,,"var"))&lt;&gt;"Fe",INDIRECT(ADDRESS(3+$AM650,6,,,"var")),NULL)</f>
        <v>7.0000000000000007E-2</v>
      </c>
      <c r="AS650" s="61" t="str" cm="1">
        <f t="array" aca="1" ref="AS650" ca="1">IF(INDIRECT(ADDRESS(3+$AM650,7,,,"var"))&lt;&gt;"&lt;=&gt;",INDIRECT(ADDRESS(3+$AM650,7,,,"var")),NULL)</f>
        <v>&lt;</v>
      </c>
      <c r="AT650" s="61" cm="1">
        <f t="array" aca="1" ref="AT650" ca="1">IF(INDIRECT(ADDRESS(3+$AM650,8,,,"var"))&lt;&gt;"Cu",INDIRECT(ADDRESS(3+$AM650,8,,,"var")),NULL)</f>
        <v>0.01</v>
      </c>
      <c r="AU650" s="61" t="str" cm="1">
        <f t="array" aca="1" ref="AU650" ca="1">IF(INDIRECT(ADDRESS(3+$AM650,9,,,"var"))&lt;&gt;"&lt;=&gt;",INDIRECT(ADDRESS(3+$AM650,9,,,"var")),NULL)</f>
        <v>&lt;</v>
      </c>
      <c r="AV650" s="61" cm="1">
        <f t="array" aca="1" ref="AV650" ca="1">IF(INDIRECT(ADDRESS(3+$AM650,10,,,"var"))&lt;&gt;"Mn",INDIRECT(ADDRESS(3+$AM650,10,,,"var")),NULL)</f>
        <v>0.01</v>
      </c>
      <c r="AW650" s="61" cm="1">
        <f t="array" aca="1" ref="AW650" ca="1">IF(INDIRECT(ADDRESS(3+$AM650,11,,,"var"))&lt;&gt;"&lt;=&gt;",INDIRECT(ADDRESS(3+$AM650,11,,,"var")),NULL)</f>
        <v>0</v>
      </c>
      <c r="AX650" s="61" cm="1">
        <f t="array" aca="1" ref="AX650" ca="1">IF(INDIRECT(ADDRESS(3+$AM650,12,,,"var"))&lt;&gt;"Mg",INDIRECT(ADDRESS(3+$AM650,12,,,"var")),NULL)</f>
        <v>11.9</v>
      </c>
      <c r="AY650" s="61" cm="1">
        <f t="array" aca="1" ref="AY650" ca="1">IF(INDIRECT(ADDRESS(3+$AM650,13,,,"var"))&lt;&gt;"&lt;=&gt;",INDIRECT(ADDRESS(3+$AM650,13,,,"var")),NULL)</f>
        <v>0</v>
      </c>
      <c r="AZ650" s="61" cm="1">
        <f t="array" aca="1" ref="AZ650" ca="1">IF(INDIRECT(ADDRESS(3+$AM650,14,,,"var"))&lt;&gt;"Be",INDIRECT(ADDRESS(3+$AM650,14,,,"var")),NULL)</f>
        <v>1.4E-2</v>
      </c>
      <c r="BA650" s="61" t="str" cm="1">
        <f t="array" aca="1" ref="BA650" ca="1">IF(INDIRECT(ADDRESS(3+$AM650,15,,,"var"))&lt;&gt;"&lt;=&gt;",INDIRECT(ADDRESS(3+$AM650,15,,,"var")),NULL)</f>
        <v>&lt;</v>
      </c>
      <c r="BB650" s="61" cm="1">
        <f t="array" aca="1" ref="BB650" ca="1">IF(INDIRECT(ADDRESS(3+$AM650,16,,,"var"))&lt;&gt;"Zn",INDIRECT(ADDRESS(3+$AM650,16,,,"var")),NULL)</f>
        <v>0.01</v>
      </c>
      <c r="BC650" s="61" cm="1">
        <f t="array" aca="1" ref="BC650" ca="1">IF(INDIRECT(ADDRESS(3+$AM650,17,,,"var"))&lt;&gt;"&lt;=&gt;",INDIRECT(ADDRESS(3+$AM650,17,,,"var")),NULL)</f>
        <v>0</v>
      </c>
      <c r="BD650" s="61" cm="1">
        <f t="array" aca="1" ref="BD650" ca="1">IF(INDIRECT(ADDRESS(3+$AM650,18,,,"var"))&lt;&gt;"Ti",INDIRECT(ADDRESS(3+$AM650,18,,,"var")),NULL)</f>
        <v>0.08</v>
      </c>
      <c r="BE650" s="64" cm="1">
        <f t="array" aca="1" ref="BE650" ca="1">IF(INDIRECT(ADDRESS(3+$AM650,19,,,"var"))&lt;&gt;"D10",INDIRECT(ADDRESS(3+$AM650,19,,,"var")),NULL)</f>
        <v>27.4</v>
      </c>
      <c r="BF650" s="64" cm="1">
        <f t="array" aca="1" ref="BF650" ca="1">IF(INDIRECT(ADDRESS(3+$AM650,20,,,"var"))&lt;&gt;"D50",INDIRECT(ADDRESS(3+$AM650,20,,,"var")),NULL)</f>
        <v>44.5</v>
      </c>
      <c r="BG650" s="64" cm="1">
        <f t="array" aca="1" ref="BG650" ca="1">IF(INDIRECT(ADDRESS(3+$AM650,21,,,"var"))&lt;&gt;"D90",INDIRECT(ADDRESS(3+$AM650,21,,,"var")),NULL)</f>
        <v>72.2</v>
      </c>
      <c r="BH650" s="64" cm="1">
        <f t="array" aca="1" ref="BH650" ca="1">IF(INDIRECT(ADDRESS(3+$AM650,22,,,"var"))&lt;&gt;"Carney Funnel (s/50g)",INDIRECT(ADDRESS(3+$AM650,22,,,"var")),NULL)</f>
        <v>16</v>
      </c>
      <c r="BI650" s="64" cm="1">
        <f t="array" aca="1" ref="BI650" ca="1">IF(INDIRECT(ADDRESS(3+$AM650,23,,,"var"))&lt;&gt;"Schuttdichte",INDIRECT(ADDRESS(3+$AM650,23,,,"var")),NULL)</f>
        <v>1.24</v>
      </c>
      <c r="BJ650" s="64" cm="1">
        <f t="array" aca="1" ref="BJ650" ca="1">IF(INDIRECT(ADDRESS(3+$AM650,24,,,"var"))&lt;&gt;"Klopfdichte",INDIRECT(ADDRESS(3+$AM650,24,,,"var")),NULL)</f>
        <v>1.61</v>
      </c>
      <c r="BK650" t="s">
        <v>108</v>
      </c>
      <c r="BM650"/>
      <c r="BO650"/>
    </row>
    <row r="651" spans="1:67">
      <c r="A651" s="81">
        <v>6</v>
      </c>
      <c r="B651" s="81">
        <v>3</v>
      </c>
      <c r="C651" s="28" t="str">
        <f>var!Z$2</f>
        <v>EOS M 290</v>
      </c>
      <c r="D651" s="66" t="str">
        <f>var!AG$2</f>
        <v>EOS parameter dev.</v>
      </c>
      <c r="E651" s="81">
        <v>370</v>
      </c>
      <c r="F651" s="81">
        <v>1050</v>
      </c>
      <c r="G651" s="81">
        <v>60</v>
      </c>
      <c r="H651" s="81">
        <v>0.12</v>
      </c>
      <c r="I651" s="62">
        <v>100</v>
      </c>
      <c r="J651" s="28" t="str">
        <f>var!AD$3</f>
        <v xml:space="preserve">Tensile bars </v>
      </c>
      <c r="L651" s="81">
        <f>var!AA$3</f>
        <v>90</v>
      </c>
      <c r="M651" s="28" t="str">
        <f>var!AF$2</f>
        <v>Stripes</v>
      </c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 t="s">
        <v>18</v>
      </c>
      <c r="Z651" s="81"/>
      <c r="AA651" s="81">
        <v>373</v>
      </c>
      <c r="AB651" s="81">
        <v>14.7</v>
      </c>
      <c r="AC651" s="81"/>
      <c r="AD651" s="81"/>
      <c r="AE651" s="81"/>
      <c r="AF651" s="81"/>
      <c r="AG651" s="81"/>
      <c r="AH651" s="23">
        <f t="shared" si="22"/>
        <v>27.215999999999998</v>
      </c>
      <c r="AI651" s="66">
        <f t="shared" si="23"/>
        <v>48.941798941798943</v>
      </c>
      <c r="AJ651" s="81"/>
      <c r="AK651" s="81"/>
      <c r="AL651" s="28" t="str" cm="1">
        <f t="array" aca="1" ref="AL651" ca="1">IF(INDIRECT(ADDRESS(3+AM651,2,,,"var"))&lt;&gt;"Name of powder",INDIRECT(ADDRESS(3+AM651,2,,,"var")),NULL)</f>
        <v>AlMgty90</v>
      </c>
      <c r="AM651" s="81">
        <v>12</v>
      </c>
      <c r="AN651" s="81">
        <v>0</v>
      </c>
      <c r="AO651" s="61" cm="1">
        <f t="array" aca="1" ref="AO651" ca="1">IF(INDIRECT(ADDRESS(3+$AM651,3,,,"var"))&lt;&gt;"&lt;=&gt;",INDIRECT(ADDRESS(3+$AM651,3,,,"var")),NULL)</f>
        <v>0</v>
      </c>
      <c r="AP651" s="61" cm="1">
        <f t="array" aca="1" ref="AP651" ca="1">IF(INDIRECT(ADDRESS(3+$AM651,4,,,"var"))&lt;&gt;"Si",INDIRECT(ADDRESS(3+$AM651,4,,,"var")),NULL)</f>
        <v>7.0000000000000007E-2</v>
      </c>
      <c r="AQ651" s="61" cm="1">
        <f t="array" aca="1" ref="AQ651" ca="1">IF(INDIRECT(ADDRESS(3+$AM651,5,,,"var"))&lt;&gt;"&lt;=&gt;",INDIRECT(ADDRESS(3+$AM651,5,,,"var")),NULL)</f>
        <v>0</v>
      </c>
      <c r="AR651" s="61" cm="1">
        <f t="array" aca="1" ref="AR651" ca="1">IF(INDIRECT(ADDRESS(3+$AM651,6,,,"var"))&lt;&gt;"Fe",INDIRECT(ADDRESS(3+$AM651,6,,,"var")),NULL)</f>
        <v>7.0000000000000007E-2</v>
      </c>
      <c r="AS651" s="61" t="str" cm="1">
        <f t="array" aca="1" ref="AS651" ca="1">IF(INDIRECT(ADDRESS(3+$AM651,7,,,"var"))&lt;&gt;"&lt;=&gt;",INDIRECT(ADDRESS(3+$AM651,7,,,"var")),NULL)</f>
        <v>&lt;</v>
      </c>
      <c r="AT651" s="61" cm="1">
        <f t="array" aca="1" ref="AT651" ca="1">IF(INDIRECT(ADDRESS(3+$AM651,8,,,"var"))&lt;&gt;"Cu",INDIRECT(ADDRESS(3+$AM651,8,,,"var")),NULL)</f>
        <v>0.01</v>
      </c>
      <c r="AU651" s="61" t="str" cm="1">
        <f t="array" aca="1" ref="AU651" ca="1">IF(INDIRECT(ADDRESS(3+$AM651,9,,,"var"))&lt;&gt;"&lt;=&gt;",INDIRECT(ADDRESS(3+$AM651,9,,,"var")),NULL)</f>
        <v>&lt;</v>
      </c>
      <c r="AV651" s="61" cm="1">
        <f t="array" aca="1" ref="AV651" ca="1">IF(INDIRECT(ADDRESS(3+$AM651,10,,,"var"))&lt;&gt;"Mn",INDIRECT(ADDRESS(3+$AM651,10,,,"var")),NULL)</f>
        <v>0.01</v>
      </c>
      <c r="AW651" s="61" cm="1">
        <f t="array" aca="1" ref="AW651" ca="1">IF(INDIRECT(ADDRESS(3+$AM651,11,,,"var"))&lt;&gt;"&lt;=&gt;",INDIRECT(ADDRESS(3+$AM651,11,,,"var")),NULL)</f>
        <v>0</v>
      </c>
      <c r="AX651" s="61" cm="1">
        <f t="array" aca="1" ref="AX651" ca="1">IF(INDIRECT(ADDRESS(3+$AM651,12,,,"var"))&lt;&gt;"Mg",INDIRECT(ADDRESS(3+$AM651,12,,,"var")),NULL)</f>
        <v>11.9</v>
      </c>
      <c r="AY651" s="61" cm="1">
        <f t="array" aca="1" ref="AY651" ca="1">IF(INDIRECT(ADDRESS(3+$AM651,13,,,"var"))&lt;&gt;"&lt;=&gt;",INDIRECT(ADDRESS(3+$AM651,13,,,"var")),NULL)</f>
        <v>0</v>
      </c>
      <c r="AZ651" s="61" cm="1">
        <f t="array" aca="1" ref="AZ651" ca="1">IF(INDIRECT(ADDRESS(3+$AM651,14,,,"var"))&lt;&gt;"Be",INDIRECT(ADDRESS(3+$AM651,14,,,"var")),NULL)</f>
        <v>1.4E-2</v>
      </c>
      <c r="BA651" s="61" t="str" cm="1">
        <f t="array" aca="1" ref="BA651" ca="1">IF(INDIRECT(ADDRESS(3+$AM651,15,,,"var"))&lt;&gt;"&lt;=&gt;",INDIRECT(ADDRESS(3+$AM651,15,,,"var")),NULL)</f>
        <v>&lt;</v>
      </c>
      <c r="BB651" s="61" cm="1">
        <f t="array" aca="1" ref="BB651" ca="1">IF(INDIRECT(ADDRESS(3+$AM651,16,,,"var"))&lt;&gt;"Zn",INDIRECT(ADDRESS(3+$AM651,16,,,"var")),NULL)</f>
        <v>0.01</v>
      </c>
      <c r="BC651" s="61" cm="1">
        <f t="array" aca="1" ref="BC651" ca="1">IF(INDIRECT(ADDRESS(3+$AM651,17,,,"var"))&lt;&gt;"&lt;=&gt;",INDIRECT(ADDRESS(3+$AM651,17,,,"var")),NULL)</f>
        <v>0</v>
      </c>
      <c r="BD651" s="61" cm="1">
        <f t="array" aca="1" ref="BD651" ca="1">IF(INDIRECT(ADDRESS(3+$AM651,18,,,"var"))&lt;&gt;"Ti",INDIRECT(ADDRESS(3+$AM651,18,,,"var")),NULL)</f>
        <v>0.08</v>
      </c>
      <c r="BE651" s="64" cm="1">
        <f t="array" aca="1" ref="BE651" ca="1">IF(INDIRECT(ADDRESS(3+$AM651,19,,,"var"))&lt;&gt;"D10",INDIRECT(ADDRESS(3+$AM651,19,,,"var")),NULL)</f>
        <v>27.4</v>
      </c>
      <c r="BF651" s="64" cm="1">
        <f t="array" aca="1" ref="BF651" ca="1">IF(INDIRECT(ADDRESS(3+$AM651,20,,,"var"))&lt;&gt;"D50",INDIRECT(ADDRESS(3+$AM651,20,,,"var")),NULL)</f>
        <v>44.5</v>
      </c>
      <c r="BG651" s="64" cm="1">
        <f t="array" aca="1" ref="BG651" ca="1">IF(INDIRECT(ADDRESS(3+$AM651,21,,,"var"))&lt;&gt;"D90",INDIRECT(ADDRESS(3+$AM651,21,,,"var")),NULL)</f>
        <v>72.2</v>
      </c>
      <c r="BH651" s="64" cm="1">
        <f t="array" aca="1" ref="BH651" ca="1">IF(INDIRECT(ADDRESS(3+$AM651,22,,,"var"))&lt;&gt;"Carney Funnel (s/50g)",INDIRECT(ADDRESS(3+$AM651,22,,,"var")),NULL)</f>
        <v>16</v>
      </c>
      <c r="BI651" s="64" cm="1">
        <f t="array" aca="1" ref="BI651" ca="1">IF(INDIRECT(ADDRESS(3+$AM651,23,,,"var"))&lt;&gt;"Schuttdichte",INDIRECT(ADDRESS(3+$AM651,23,,,"var")),NULL)</f>
        <v>1.24</v>
      </c>
      <c r="BJ651" s="64" cm="1">
        <f t="array" aca="1" ref="BJ651" ca="1">IF(INDIRECT(ADDRESS(3+$AM651,24,,,"var"))&lt;&gt;"Klopfdichte",INDIRECT(ADDRESS(3+$AM651,24,,,"var")),NULL)</f>
        <v>1.61</v>
      </c>
      <c r="BK651" t="s">
        <v>108</v>
      </c>
      <c r="BM651"/>
      <c r="BO651"/>
    </row>
    <row r="652" spans="1:67">
      <c r="A652" s="81">
        <v>6</v>
      </c>
      <c r="B652" s="81">
        <v>4</v>
      </c>
      <c r="C652" s="28" t="str">
        <f>var!Z$2</f>
        <v>EOS M 290</v>
      </c>
      <c r="D652" s="66" t="str">
        <f>var!AG$2</f>
        <v>EOS parameter dev.</v>
      </c>
      <c r="E652" s="81">
        <v>370</v>
      </c>
      <c r="F652" s="81">
        <v>1050</v>
      </c>
      <c r="G652" s="81">
        <v>60</v>
      </c>
      <c r="H652" s="81">
        <v>0.12</v>
      </c>
      <c r="I652" s="62">
        <v>100</v>
      </c>
      <c r="J652" s="28" t="str">
        <f>var!AD$3</f>
        <v xml:space="preserve">Tensile bars </v>
      </c>
      <c r="L652" s="81">
        <f>var!AA$3</f>
        <v>90</v>
      </c>
      <c r="M652" s="28" t="str">
        <f>var!AF$2</f>
        <v>Stripes</v>
      </c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 t="s">
        <v>19</v>
      </c>
      <c r="Z652" s="81">
        <v>149</v>
      </c>
      <c r="AA652" s="81">
        <v>393</v>
      </c>
      <c r="AB652" s="81">
        <v>35.9</v>
      </c>
      <c r="AC652" s="81"/>
      <c r="AD652" s="81"/>
      <c r="AE652" s="81"/>
      <c r="AF652" s="81"/>
      <c r="AG652" s="81"/>
      <c r="AH652" s="23">
        <f t="shared" si="22"/>
        <v>27.215999999999998</v>
      </c>
      <c r="AI652" s="66">
        <f t="shared" si="23"/>
        <v>48.941798941798943</v>
      </c>
      <c r="AJ652" s="81"/>
      <c r="AK652" s="81"/>
      <c r="AL652" s="28" t="str" cm="1">
        <f t="array" aca="1" ref="AL652" ca="1">IF(INDIRECT(ADDRESS(3+AM652,2,,,"var"))&lt;&gt;"Name of powder",INDIRECT(ADDRESS(3+AM652,2,,,"var")),NULL)</f>
        <v>AlMgty90</v>
      </c>
      <c r="AM652" s="81">
        <v>12</v>
      </c>
      <c r="AN652" s="81">
        <v>0</v>
      </c>
      <c r="AO652" s="61" cm="1">
        <f t="array" aca="1" ref="AO652" ca="1">IF(INDIRECT(ADDRESS(3+$AM652,3,,,"var"))&lt;&gt;"&lt;=&gt;",INDIRECT(ADDRESS(3+$AM652,3,,,"var")),NULL)</f>
        <v>0</v>
      </c>
      <c r="AP652" s="61" cm="1">
        <f t="array" aca="1" ref="AP652" ca="1">IF(INDIRECT(ADDRESS(3+$AM652,4,,,"var"))&lt;&gt;"Si",INDIRECT(ADDRESS(3+$AM652,4,,,"var")),NULL)</f>
        <v>7.0000000000000007E-2</v>
      </c>
      <c r="AQ652" s="61" cm="1">
        <f t="array" aca="1" ref="AQ652" ca="1">IF(INDIRECT(ADDRESS(3+$AM652,5,,,"var"))&lt;&gt;"&lt;=&gt;",INDIRECT(ADDRESS(3+$AM652,5,,,"var")),NULL)</f>
        <v>0</v>
      </c>
      <c r="AR652" s="61" cm="1">
        <f t="array" aca="1" ref="AR652" ca="1">IF(INDIRECT(ADDRESS(3+$AM652,6,,,"var"))&lt;&gt;"Fe",INDIRECT(ADDRESS(3+$AM652,6,,,"var")),NULL)</f>
        <v>7.0000000000000007E-2</v>
      </c>
      <c r="AS652" s="61" t="str" cm="1">
        <f t="array" aca="1" ref="AS652" ca="1">IF(INDIRECT(ADDRESS(3+$AM652,7,,,"var"))&lt;&gt;"&lt;=&gt;",INDIRECT(ADDRESS(3+$AM652,7,,,"var")),NULL)</f>
        <v>&lt;</v>
      </c>
      <c r="AT652" s="61" cm="1">
        <f t="array" aca="1" ref="AT652" ca="1">IF(INDIRECT(ADDRESS(3+$AM652,8,,,"var"))&lt;&gt;"Cu",INDIRECT(ADDRESS(3+$AM652,8,,,"var")),NULL)</f>
        <v>0.01</v>
      </c>
      <c r="AU652" s="61" t="str" cm="1">
        <f t="array" aca="1" ref="AU652" ca="1">IF(INDIRECT(ADDRESS(3+$AM652,9,,,"var"))&lt;&gt;"&lt;=&gt;",INDIRECT(ADDRESS(3+$AM652,9,,,"var")),NULL)</f>
        <v>&lt;</v>
      </c>
      <c r="AV652" s="61" cm="1">
        <f t="array" aca="1" ref="AV652" ca="1">IF(INDIRECT(ADDRESS(3+$AM652,10,,,"var"))&lt;&gt;"Mn",INDIRECT(ADDRESS(3+$AM652,10,,,"var")),NULL)</f>
        <v>0.01</v>
      </c>
      <c r="AW652" s="61" cm="1">
        <f t="array" aca="1" ref="AW652" ca="1">IF(INDIRECT(ADDRESS(3+$AM652,11,,,"var"))&lt;&gt;"&lt;=&gt;",INDIRECT(ADDRESS(3+$AM652,11,,,"var")),NULL)</f>
        <v>0</v>
      </c>
      <c r="AX652" s="61" cm="1">
        <f t="array" aca="1" ref="AX652" ca="1">IF(INDIRECT(ADDRESS(3+$AM652,12,,,"var"))&lt;&gt;"Mg",INDIRECT(ADDRESS(3+$AM652,12,,,"var")),NULL)</f>
        <v>11.9</v>
      </c>
      <c r="AY652" s="61" cm="1">
        <f t="array" aca="1" ref="AY652" ca="1">IF(INDIRECT(ADDRESS(3+$AM652,13,,,"var"))&lt;&gt;"&lt;=&gt;",INDIRECT(ADDRESS(3+$AM652,13,,,"var")),NULL)</f>
        <v>0</v>
      </c>
      <c r="AZ652" s="61" cm="1">
        <f t="array" aca="1" ref="AZ652" ca="1">IF(INDIRECT(ADDRESS(3+$AM652,14,,,"var"))&lt;&gt;"Be",INDIRECT(ADDRESS(3+$AM652,14,,,"var")),NULL)</f>
        <v>1.4E-2</v>
      </c>
      <c r="BA652" s="61" t="str" cm="1">
        <f t="array" aca="1" ref="BA652" ca="1">IF(INDIRECT(ADDRESS(3+$AM652,15,,,"var"))&lt;&gt;"&lt;=&gt;",INDIRECT(ADDRESS(3+$AM652,15,,,"var")),NULL)</f>
        <v>&lt;</v>
      </c>
      <c r="BB652" s="61" cm="1">
        <f t="array" aca="1" ref="BB652" ca="1">IF(INDIRECT(ADDRESS(3+$AM652,16,,,"var"))&lt;&gt;"Zn",INDIRECT(ADDRESS(3+$AM652,16,,,"var")),NULL)</f>
        <v>0.01</v>
      </c>
      <c r="BC652" s="61" cm="1">
        <f t="array" aca="1" ref="BC652" ca="1">IF(INDIRECT(ADDRESS(3+$AM652,17,,,"var"))&lt;&gt;"&lt;=&gt;",INDIRECT(ADDRESS(3+$AM652,17,,,"var")),NULL)</f>
        <v>0</v>
      </c>
      <c r="BD652" s="61" cm="1">
        <f t="array" aca="1" ref="BD652" ca="1">IF(INDIRECT(ADDRESS(3+$AM652,18,,,"var"))&lt;&gt;"Ti",INDIRECT(ADDRESS(3+$AM652,18,,,"var")),NULL)</f>
        <v>0.08</v>
      </c>
      <c r="BE652" s="64" cm="1">
        <f t="array" aca="1" ref="BE652" ca="1">IF(INDIRECT(ADDRESS(3+$AM652,19,,,"var"))&lt;&gt;"D10",INDIRECT(ADDRESS(3+$AM652,19,,,"var")),NULL)</f>
        <v>27.4</v>
      </c>
      <c r="BF652" s="64" cm="1">
        <f t="array" aca="1" ref="BF652" ca="1">IF(INDIRECT(ADDRESS(3+$AM652,20,,,"var"))&lt;&gt;"D50",INDIRECT(ADDRESS(3+$AM652,20,,,"var")),NULL)</f>
        <v>44.5</v>
      </c>
      <c r="BG652" s="64" cm="1">
        <f t="array" aca="1" ref="BG652" ca="1">IF(INDIRECT(ADDRESS(3+$AM652,21,,,"var"))&lt;&gt;"D90",INDIRECT(ADDRESS(3+$AM652,21,,,"var")),NULL)</f>
        <v>72.2</v>
      </c>
      <c r="BH652" s="64" cm="1">
        <f t="array" aca="1" ref="BH652" ca="1">IF(INDIRECT(ADDRESS(3+$AM652,22,,,"var"))&lt;&gt;"Carney Funnel (s/50g)",INDIRECT(ADDRESS(3+$AM652,22,,,"var")),NULL)</f>
        <v>16</v>
      </c>
      <c r="BI652" s="64" cm="1">
        <f t="array" aca="1" ref="BI652" ca="1">IF(INDIRECT(ADDRESS(3+$AM652,23,,,"var"))&lt;&gt;"Schuttdichte",INDIRECT(ADDRESS(3+$AM652,23,,,"var")),NULL)</f>
        <v>1.24</v>
      </c>
      <c r="BJ652" s="64" cm="1">
        <f t="array" aca="1" ref="BJ652" ca="1">IF(INDIRECT(ADDRESS(3+$AM652,24,,,"var"))&lt;&gt;"Klopfdichte",INDIRECT(ADDRESS(3+$AM652,24,,,"var")),NULL)</f>
        <v>1.61</v>
      </c>
      <c r="BK652" t="s">
        <v>108</v>
      </c>
      <c r="BM652"/>
      <c r="BO652"/>
    </row>
    <row r="653" spans="1:67">
      <c r="A653" s="81">
        <v>6</v>
      </c>
      <c r="B653" s="81">
        <v>5</v>
      </c>
      <c r="C653" s="81" t="str">
        <f>var!Z$2</f>
        <v>EOS M 290</v>
      </c>
      <c r="D653" s="81" t="str">
        <f>var!AG$2</f>
        <v>EOS parameter dev.</v>
      </c>
      <c r="E653" s="81">
        <v>370</v>
      </c>
      <c r="F653" s="81">
        <v>1050</v>
      </c>
      <c r="G653" s="81">
        <v>60</v>
      </c>
      <c r="H653" s="81">
        <v>0.12</v>
      </c>
      <c r="I653" s="62">
        <v>100</v>
      </c>
      <c r="J653" s="81" t="str">
        <f>var!AD$3</f>
        <v xml:space="preserve">Tensile bars </v>
      </c>
      <c r="K653" s="81"/>
      <c r="L653" s="81">
        <f>var!AA$3</f>
        <v>90</v>
      </c>
      <c r="M653" s="81" t="str">
        <f>var!AF$2</f>
        <v>Stripes</v>
      </c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 t="s">
        <v>19</v>
      </c>
      <c r="Z653" s="81"/>
      <c r="AA653" s="81">
        <v>369</v>
      </c>
      <c r="AB653" s="81">
        <v>34.5</v>
      </c>
      <c r="AC653" s="81"/>
      <c r="AD653" s="81"/>
      <c r="AE653" s="81"/>
      <c r="AF653" s="81"/>
      <c r="AG653" s="81"/>
      <c r="AH653" s="81">
        <f t="shared" si="22"/>
        <v>27.215999999999998</v>
      </c>
      <c r="AI653" s="81">
        <f t="shared" si="23"/>
        <v>48.941798941798943</v>
      </c>
      <c r="AJ653" s="81"/>
      <c r="AK653" s="81"/>
      <c r="AL653" s="28" t="str" cm="1">
        <f t="array" aca="1" ref="AL653" ca="1">IF(INDIRECT(ADDRESS(3+AM653,2,,,"var"))&lt;&gt;"Name of powder",INDIRECT(ADDRESS(3+AM653,2,,,"var")),NULL)</f>
        <v>AlMgty90</v>
      </c>
      <c r="AM653" s="81">
        <v>12</v>
      </c>
      <c r="AN653" s="81">
        <v>0</v>
      </c>
      <c r="AO653" s="61" cm="1">
        <f t="array" aca="1" ref="AO653" ca="1">IF(INDIRECT(ADDRESS(3+$AM653,3,,,"var"))&lt;&gt;"&lt;=&gt;",INDIRECT(ADDRESS(3+$AM653,3,,,"var")),NULL)</f>
        <v>0</v>
      </c>
      <c r="AP653" s="61" cm="1">
        <f t="array" aca="1" ref="AP653" ca="1">IF(INDIRECT(ADDRESS(3+$AM653,4,,,"var"))&lt;&gt;"Si",INDIRECT(ADDRESS(3+$AM653,4,,,"var")),NULL)</f>
        <v>7.0000000000000007E-2</v>
      </c>
      <c r="AQ653" s="61" cm="1">
        <f t="array" aca="1" ref="AQ653" ca="1">IF(INDIRECT(ADDRESS(3+$AM653,5,,,"var"))&lt;&gt;"&lt;=&gt;",INDIRECT(ADDRESS(3+$AM653,5,,,"var")),NULL)</f>
        <v>0</v>
      </c>
      <c r="AR653" s="61" cm="1">
        <f t="array" aca="1" ref="AR653" ca="1">IF(INDIRECT(ADDRESS(3+$AM653,6,,,"var"))&lt;&gt;"Fe",INDIRECT(ADDRESS(3+$AM653,6,,,"var")),NULL)</f>
        <v>7.0000000000000007E-2</v>
      </c>
      <c r="AS653" s="61" t="str" cm="1">
        <f t="array" aca="1" ref="AS653" ca="1">IF(INDIRECT(ADDRESS(3+$AM653,7,,,"var"))&lt;&gt;"&lt;=&gt;",INDIRECT(ADDRESS(3+$AM653,7,,,"var")),NULL)</f>
        <v>&lt;</v>
      </c>
      <c r="AT653" s="61" cm="1">
        <f t="array" aca="1" ref="AT653" ca="1">IF(INDIRECT(ADDRESS(3+$AM653,8,,,"var"))&lt;&gt;"Cu",INDIRECT(ADDRESS(3+$AM653,8,,,"var")),NULL)</f>
        <v>0.01</v>
      </c>
      <c r="AU653" s="61" t="str" cm="1">
        <f t="array" aca="1" ref="AU653" ca="1">IF(INDIRECT(ADDRESS(3+$AM653,9,,,"var"))&lt;&gt;"&lt;=&gt;",INDIRECT(ADDRESS(3+$AM653,9,,,"var")),NULL)</f>
        <v>&lt;</v>
      </c>
      <c r="AV653" s="61" cm="1">
        <f t="array" aca="1" ref="AV653" ca="1">IF(INDIRECT(ADDRESS(3+$AM653,10,,,"var"))&lt;&gt;"Mn",INDIRECT(ADDRESS(3+$AM653,10,,,"var")),NULL)</f>
        <v>0.01</v>
      </c>
      <c r="AW653" s="61" cm="1">
        <f t="array" aca="1" ref="AW653" ca="1">IF(INDIRECT(ADDRESS(3+$AM653,11,,,"var"))&lt;&gt;"&lt;=&gt;",INDIRECT(ADDRESS(3+$AM653,11,,,"var")),NULL)</f>
        <v>0</v>
      </c>
      <c r="AX653" s="61" cm="1">
        <f t="array" aca="1" ref="AX653" ca="1">IF(INDIRECT(ADDRESS(3+$AM653,12,,,"var"))&lt;&gt;"Mg",INDIRECT(ADDRESS(3+$AM653,12,,,"var")),NULL)</f>
        <v>11.9</v>
      </c>
      <c r="AY653" s="61" cm="1">
        <f t="array" aca="1" ref="AY653" ca="1">IF(INDIRECT(ADDRESS(3+$AM653,13,,,"var"))&lt;&gt;"&lt;=&gt;",INDIRECT(ADDRESS(3+$AM653,13,,,"var")),NULL)</f>
        <v>0</v>
      </c>
      <c r="AZ653" s="61" cm="1">
        <f t="array" aca="1" ref="AZ653" ca="1">IF(INDIRECT(ADDRESS(3+$AM653,14,,,"var"))&lt;&gt;"Be",INDIRECT(ADDRESS(3+$AM653,14,,,"var")),NULL)</f>
        <v>1.4E-2</v>
      </c>
      <c r="BA653" s="61" t="str" cm="1">
        <f t="array" aca="1" ref="BA653" ca="1">IF(INDIRECT(ADDRESS(3+$AM653,15,,,"var"))&lt;&gt;"&lt;=&gt;",INDIRECT(ADDRESS(3+$AM653,15,,,"var")),NULL)</f>
        <v>&lt;</v>
      </c>
      <c r="BB653" s="61" cm="1">
        <f t="array" aca="1" ref="BB653" ca="1">IF(INDIRECT(ADDRESS(3+$AM653,16,,,"var"))&lt;&gt;"Zn",INDIRECT(ADDRESS(3+$AM653,16,,,"var")),NULL)</f>
        <v>0.01</v>
      </c>
      <c r="BC653" s="61" cm="1">
        <f t="array" aca="1" ref="BC653" ca="1">IF(INDIRECT(ADDRESS(3+$AM653,17,,,"var"))&lt;&gt;"&lt;=&gt;",INDIRECT(ADDRESS(3+$AM653,17,,,"var")),NULL)</f>
        <v>0</v>
      </c>
      <c r="BD653" s="61" cm="1">
        <f t="array" aca="1" ref="BD653" ca="1">IF(INDIRECT(ADDRESS(3+$AM653,18,,,"var"))&lt;&gt;"Ti",INDIRECT(ADDRESS(3+$AM653,18,,,"var")),NULL)</f>
        <v>0.08</v>
      </c>
      <c r="BE653" s="64" cm="1">
        <f t="array" aca="1" ref="BE653" ca="1">IF(INDIRECT(ADDRESS(3+$AM653,19,,,"var"))&lt;&gt;"D10",INDIRECT(ADDRESS(3+$AM653,19,,,"var")),NULL)</f>
        <v>27.4</v>
      </c>
      <c r="BF653" s="64" cm="1">
        <f t="array" aca="1" ref="BF653" ca="1">IF(INDIRECT(ADDRESS(3+$AM653,20,,,"var"))&lt;&gt;"D50",INDIRECT(ADDRESS(3+$AM653,20,,,"var")),NULL)</f>
        <v>44.5</v>
      </c>
      <c r="BG653" s="64" cm="1">
        <f t="array" aca="1" ref="BG653" ca="1">IF(INDIRECT(ADDRESS(3+$AM653,21,,,"var"))&lt;&gt;"D90",INDIRECT(ADDRESS(3+$AM653,21,,,"var")),NULL)</f>
        <v>72.2</v>
      </c>
      <c r="BH653" s="64" cm="1">
        <f t="array" aca="1" ref="BH653" ca="1">IF(INDIRECT(ADDRESS(3+$AM653,22,,,"var"))&lt;&gt;"Carney Funnel (s/50g)",INDIRECT(ADDRESS(3+$AM653,22,,,"var")),NULL)</f>
        <v>16</v>
      </c>
      <c r="BI653" s="64" cm="1">
        <f t="array" aca="1" ref="BI653" ca="1">IF(INDIRECT(ADDRESS(3+$AM653,23,,,"var"))&lt;&gt;"Schuttdichte",INDIRECT(ADDRESS(3+$AM653,23,,,"var")),NULL)</f>
        <v>1.24</v>
      </c>
      <c r="BJ653" s="64" cm="1">
        <f t="array" aca="1" ref="BJ653" ca="1">IF(INDIRECT(ADDRESS(3+$AM653,24,,,"var"))&lt;&gt;"Klopfdichte",INDIRECT(ADDRESS(3+$AM653,24,,,"var")),NULL)</f>
        <v>1.61</v>
      </c>
      <c r="BK653" t="s">
        <v>108</v>
      </c>
      <c r="BM653" s="81"/>
      <c r="BO653"/>
    </row>
    <row r="654" spans="1:67">
      <c r="A654" s="81">
        <v>6</v>
      </c>
      <c r="B654" s="81">
        <v>6</v>
      </c>
      <c r="C654" s="81" t="str">
        <f>var!Z$2</f>
        <v>EOS M 290</v>
      </c>
      <c r="D654" s="81" t="str">
        <f>var!AG$2</f>
        <v>EOS parameter dev.</v>
      </c>
      <c r="E654" s="81">
        <v>370</v>
      </c>
      <c r="F654" s="81">
        <v>1050</v>
      </c>
      <c r="G654" s="81">
        <v>60</v>
      </c>
      <c r="H654" s="81">
        <v>0.12</v>
      </c>
      <c r="I654" s="62">
        <v>100</v>
      </c>
      <c r="J654" s="81" t="str">
        <f>var!AD$3</f>
        <v xml:space="preserve">Tensile bars </v>
      </c>
      <c r="K654" s="81"/>
      <c r="L654" s="81">
        <f>var!AA$3</f>
        <v>90</v>
      </c>
      <c r="M654" s="81" t="str">
        <f>var!AF$2</f>
        <v>Stripes</v>
      </c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 t="s">
        <v>19</v>
      </c>
      <c r="Z654" s="81">
        <v>205</v>
      </c>
      <c r="AA654" s="81">
        <v>394</v>
      </c>
      <c r="AB654" s="81">
        <v>34</v>
      </c>
      <c r="AC654" s="81"/>
      <c r="AD654" s="81"/>
      <c r="AE654" s="81"/>
      <c r="AF654" s="81"/>
      <c r="AG654" s="81"/>
      <c r="AH654" s="81">
        <f t="shared" si="22"/>
        <v>27.215999999999998</v>
      </c>
      <c r="AI654" s="81">
        <f t="shared" si="23"/>
        <v>48.941798941798943</v>
      </c>
      <c r="AJ654" s="81"/>
      <c r="AK654" s="81"/>
      <c r="AL654" s="28" t="str" cm="1">
        <f t="array" aca="1" ref="AL654" ca="1">IF(INDIRECT(ADDRESS(3+AM654,2,,,"var"))&lt;&gt;"Name of powder",INDIRECT(ADDRESS(3+AM654,2,,,"var")),NULL)</f>
        <v>AlMgty90</v>
      </c>
      <c r="AM654" s="81">
        <v>12</v>
      </c>
      <c r="AN654" s="81">
        <v>0</v>
      </c>
      <c r="AO654" s="61" cm="1">
        <f t="array" aca="1" ref="AO654" ca="1">IF(INDIRECT(ADDRESS(3+$AM654,3,,,"var"))&lt;&gt;"&lt;=&gt;",INDIRECT(ADDRESS(3+$AM654,3,,,"var")),NULL)</f>
        <v>0</v>
      </c>
      <c r="AP654" s="61" cm="1">
        <f t="array" aca="1" ref="AP654" ca="1">IF(INDIRECT(ADDRESS(3+$AM654,4,,,"var"))&lt;&gt;"Si",INDIRECT(ADDRESS(3+$AM654,4,,,"var")),NULL)</f>
        <v>7.0000000000000007E-2</v>
      </c>
      <c r="AQ654" s="61" cm="1">
        <f t="array" aca="1" ref="AQ654" ca="1">IF(INDIRECT(ADDRESS(3+$AM654,5,,,"var"))&lt;&gt;"&lt;=&gt;",INDIRECT(ADDRESS(3+$AM654,5,,,"var")),NULL)</f>
        <v>0</v>
      </c>
      <c r="AR654" s="61" cm="1">
        <f t="array" aca="1" ref="AR654" ca="1">IF(INDIRECT(ADDRESS(3+$AM654,6,,,"var"))&lt;&gt;"Fe",INDIRECT(ADDRESS(3+$AM654,6,,,"var")),NULL)</f>
        <v>7.0000000000000007E-2</v>
      </c>
      <c r="AS654" s="61" t="str" cm="1">
        <f t="array" aca="1" ref="AS654" ca="1">IF(INDIRECT(ADDRESS(3+$AM654,7,,,"var"))&lt;&gt;"&lt;=&gt;",INDIRECT(ADDRESS(3+$AM654,7,,,"var")),NULL)</f>
        <v>&lt;</v>
      </c>
      <c r="AT654" s="61" cm="1">
        <f t="array" aca="1" ref="AT654" ca="1">IF(INDIRECT(ADDRESS(3+$AM654,8,,,"var"))&lt;&gt;"Cu",INDIRECT(ADDRESS(3+$AM654,8,,,"var")),NULL)</f>
        <v>0.01</v>
      </c>
      <c r="AU654" s="61" t="str" cm="1">
        <f t="array" aca="1" ref="AU654" ca="1">IF(INDIRECT(ADDRESS(3+$AM654,9,,,"var"))&lt;&gt;"&lt;=&gt;",INDIRECT(ADDRESS(3+$AM654,9,,,"var")),NULL)</f>
        <v>&lt;</v>
      </c>
      <c r="AV654" s="61" cm="1">
        <f t="array" aca="1" ref="AV654" ca="1">IF(INDIRECT(ADDRESS(3+$AM654,10,,,"var"))&lt;&gt;"Mn",INDIRECT(ADDRESS(3+$AM654,10,,,"var")),NULL)</f>
        <v>0.01</v>
      </c>
      <c r="AW654" s="61" cm="1">
        <f t="array" aca="1" ref="AW654" ca="1">IF(INDIRECT(ADDRESS(3+$AM654,11,,,"var"))&lt;&gt;"&lt;=&gt;",INDIRECT(ADDRESS(3+$AM654,11,,,"var")),NULL)</f>
        <v>0</v>
      </c>
      <c r="AX654" s="61" cm="1">
        <f t="array" aca="1" ref="AX654" ca="1">IF(INDIRECT(ADDRESS(3+$AM654,12,,,"var"))&lt;&gt;"Mg",INDIRECT(ADDRESS(3+$AM654,12,,,"var")),NULL)</f>
        <v>11.9</v>
      </c>
      <c r="AY654" s="61" cm="1">
        <f t="array" aca="1" ref="AY654" ca="1">IF(INDIRECT(ADDRESS(3+$AM654,13,,,"var"))&lt;&gt;"&lt;=&gt;",INDIRECT(ADDRESS(3+$AM654,13,,,"var")),NULL)</f>
        <v>0</v>
      </c>
      <c r="AZ654" s="61" cm="1">
        <f t="array" aca="1" ref="AZ654" ca="1">IF(INDIRECT(ADDRESS(3+$AM654,14,,,"var"))&lt;&gt;"Be",INDIRECT(ADDRESS(3+$AM654,14,,,"var")),NULL)</f>
        <v>1.4E-2</v>
      </c>
      <c r="BA654" s="61" t="str" cm="1">
        <f t="array" aca="1" ref="BA654" ca="1">IF(INDIRECT(ADDRESS(3+$AM654,15,,,"var"))&lt;&gt;"&lt;=&gt;",INDIRECT(ADDRESS(3+$AM654,15,,,"var")),NULL)</f>
        <v>&lt;</v>
      </c>
      <c r="BB654" s="61" cm="1">
        <f t="array" aca="1" ref="BB654" ca="1">IF(INDIRECT(ADDRESS(3+$AM654,16,,,"var"))&lt;&gt;"Zn",INDIRECT(ADDRESS(3+$AM654,16,,,"var")),NULL)</f>
        <v>0.01</v>
      </c>
      <c r="BC654" s="61" cm="1">
        <f t="array" aca="1" ref="BC654" ca="1">IF(INDIRECT(ADDRESS(3+$AM654,17,,,"var"))&lt;&gt;"&lt;=&gt;",INDIRECT(ADDRESS(3+$AM654,17,,,"var")),NULL)</f>
        <v>0</v>
      </c>
      <c r="BD654" s="61" cm="1">
        <f t="array" aca="1" ref="BD654" ca="1">IF(INDIRECT(ADDRESS(3+$AM654,18,,,"var"))&lt;&gt;"Ti",INDIRECT(ADDRESS(3+$AM654,18,,,"var")),NULL)</f>
        <v>0.08</v>
      </c>
      <c r="BE654" s="64" cm="1">
        <f t="array" aca="1" ref="BE654" ca="1">IF(INDIRECT(ADDRESS(3+$AM654,19,,,"var"))&lt;&gt;"D10",INDIRECT(ADDRESS(3+$AM654,19,,,"var")),NULL)</f>
        <v>27.4</v>
      </c>
      <c r="BF654" s="64" cm="1">
        <f t="array" aca="1" ref="BF654" ca="1">IF(INDIRECT(ADDRESS(3+$AM654,20,,,"var"))&lt;&gt;"D50",INDIRECT(ADDRESS(3+$AM654,20,,,"var")),NULL)</f>
        <v>44.5</v>
      </c>
      <c r="BG654" s="64" cm="1">
        <f t="array" aca="1" ref="BG654" ca="1">IF(INDIRECT(ADDRESS(3+$AM654,21,,,"var"))&lt;&gt;"D90",INDIRECT(ADDRESS(3+$AM654,21,,,"var")),NULL)</f>
        <v>72.2</v>
      </c>
      <c r="BH654" s="64" cm="1">
        <f t="array" aca="1" ref="BH654" ca="1">IF(INDIRECT(ADDRESS(3+$AM654,22,,,"var"))&lt;&gt;"Carney Funnel (s/50g)",INDIRECT(ADDRESS(3+$AM654,22,,,"var")),NULL)</f>
        <v>16</v>
      </c>
      <c r="BI654" s="64" cm="1">
        <f t="array" aca="1" ref="BI654" ca="1">IF(INDIRECT(ADDRESS(3+$AM654,23,,,"var"))&lt;&gt;"Schuttdichte",INDIRECT(ADDRESS(3+$AM654,23,,,"var")),NULL)</f>
        <v>1.24</v>
      </c>
      <c r="BJ654" s="64" cm="1">
        <f t="array" aca="1" ref="BJ654" ca="1">IF(INDIRECT(ADDRESS(3+$AM654,24,,,"var"))&lt;&gt;"Klopfdichte",INDIRECT(ADDRESS(3+$AM654,24,,,"var")),NULL)</f>
        <v>1.61</v>
      </c>
      <c r="BK654" t="s">
        <v>108</v>
      </c>
      <c r="BM654"/>
      <c r="BO654"/>
    </row>
    <row r="655" spans="1:67">
      <c r="A655" s="81">
        <v>6</v>
      </c>
      <c r="B655" s="81">
        <v>7</v>
      </c>
      <c r="C655" s="81" t="str">
        <f>var!Z$2</f>
        <v>EOS M 290</v>
      </c>
      <c r="D655" s="81" t="str">
        <f>var!AG$2</f>
        <v>EOS parameter dev.</v>
      </c>
      <c r="E655" s="81">
        <v>370</v>
      </c>
      <c r="F655" s="81">
        <v>1050</v>
      </c>
      <c r="G655" s="81">
        <v>60</v>
      </c>
      <c r="H655" s="81">
        <v>0.12</v>
      </c>
      <c r="I655" s="62">
        <v>100</v>
      </c>
      <c r="J655" s="81" t="str">
        <f>var!AD$3</f>
        <v xml:space="preserve">Tensile bars </v>
      </c>
      <c r="K655" s="81"/>
      <c r="L655" s="81">
        <f>var!AA$4</f>
        <v>0</v>
      </c>
      <c r="M655" s="81" t="str">
        <f>var!AF$2</f>
        <v>Stripes</v>
      </c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 t="s">
        <v>18</v>
      </c>
      <c r="Z655" s="81">
        <v>226</v>
      </c>
      <c r="AA655" s="81">
        <v>357</v>
      </c>
      <c r="AB655" s="81">
        <v>12</v>
      </c>
      <c r="AC655" s="81"/>
      <c r="AD655" s="81"/>
      <c r="AE655" s="81"/>
      <c r="AF655" s="81"/>
      <c r="AG655" s="81"/>
      <c r="AH655" s="81">
        <f t="shared" si="22"/>
        <v>27.215999999999998</v>
      </c>
      <c r="AI655" s="81">
        <f t="shared" si="23"/>
        <v>48.941798941798943</v>
      </c>
      <c r="AJ655" s="81"/>
      <c r="AK655" s="81"/>
      <c r="AL655" s="28" t="str" cm="1">
        <f t="array" aca="1" ref="AL655" ca="1">IF(INDIRECT(ADDRESS(3+AM655,2,,,"var"))&lt;&gt;"Name of powder",INDIRECT(ADDRESS(3+AM655,2,,,"var")),NULL)</f>
        <v>AlMgty90</v>
      </c>
      <c r="AM655" s="81">
        <v>12</v>
      </c>
      <c r="AN655" s="81">
        <v>0</v>
      </c>
      <c r="AO655" s="61" cm="1">
        <f t="array" aca="1" ref="AO655" ca="1">IF(INDIRECT(ADDRESS(3+$AM655,3,,,"var"))&lt;&gt;"&lt;=&gt;",INDIRECT(ADDRESS(3+$AM655,3,,,"var")),NULL)</f>
        <v>0</v>
      </c>
      <c r="AP655" s="61" cm="1">
        <f t="array" aca="1" ref="AP655" ca="1">IF(INDIRECT(ADDRESS(3+$AM655,4,,,"var"))&lt;&gt;"Si",INDIRECT(ADDRESS(3+$AM655,4,,,"var")),NULL)</f>
        <v>7.0000000000000007E-2</v>
      </c>
      <c r="AQ655" s="61" cm="1">
        <f t="array" aca="1" ref="AQ655" ca="1">IF(INDIRECT(ADDRESS(3+$AM655,5,,,"var"))&lt;&gt;"&lt;=&gt;",INDIRECT(ADDRESS(3+$AM655,5,,,"var")),NULL)</f>
        <v>0</v>
      </c>
      <c r="AR655" s="61" cm="1">
        <f t="array" aca="1" ref="AR655" ca="1">IF(INDIRECT(ADDRESS(3+$AM655,6,,,"var"))&lt;&gt;"Fe",INDIRECT(ADDRESS(3+$AM655,6,,,"var")),NULL)</f>
        <v>7.0000000000000007E-2</v>
      </c>
      <c r="AS655" s="61" t="str" cm="1">
        <f t="array" aca="1" ref="AS655" ca="1">IF(INDIRECT(ADDRESS(3+$AM655,7,,,"var"))&lt;&gt;"&lt;=&gt;",INDIRECT(ADDRESS(3+$AM655,7,,,"var")),NULL)</f>
        <v>&lt;</v>
      </c>
      <c r="AT655" s="61" cm="1">
        <f t="array" aca="1" ref="AT655" ca="1">IF(INDIRECT(ADDRESS(3+$AM655,8,,,"var"))&lt;&gt;"Cu",INDIRECT(ADDRESS(3+$AM655,8,,,"var")),NULL)</f>
        <v>0.01</v>
      </c>
      <c r="AU655" s="61" t="str" cm="1">
        <f t="array" aca="1" ref="AU655" ca="1">IF(INDIRECT(ADDRESS(3+$AM655,9,,,"var"))&lt;&gt;"&lt;=&gt;",INDIRECT(ADDRESS(3+$AM655,9,,,"var")),NULL)</f>
        <v>&lt;</v>
      </c>
      <c r="AV655" s="61" cm="1">
        <f t="array" aca="1" ref="AV655" ca="1">IF(INDIRECT(ADDRESS(3+$AM655,10,,,"var"))&lt;&gt;"Mn",INDIRECT(ADDRESS(3+$AM655,10,,,"var")),NULL)</f>
        <v>0.01</v>
      </c>
      <c r="AW655" s="61" cm="1">
        <f t="array" aca="1" ref="AW655" ca="1">IF(INDIRECT(ADDRESS(3+$AM655,11,,,"var"))&lt;&gt;"&lt;=&gt;",INDIRECT(ADDRESS(3+$AM655,11,,,"var")),NULL)</f>
        <v>0</v>
      </c>
      <c r="AX655" s="61" cm="1">
        <f t="array" aca="1" ref="AX655" ca="1">IF(INDIRECT(ADDRESS(3+$AM655,12,,,"var"))&lt;&gt;"Mg",INDIRECT(ADDRESS(3+$AM655,12,,,"var")),NULL)</f>
        <v>11.9</v>
      </c>
      <c r="AY655" s="61" cm="1">
        <f t="array" aca="1" ref="AY655" ca="1">IF(INDIRECT(ADDRESS(3+$AM655,13,,,"var"))&lt;&gt;"&lt;=&gt;",INDIRECT(ADDRESS(3+$AM655,13,,,"var")),NULL)</f>
        <v>0</v>
      </c>
      <c r="AZ655" s="61" cm="1">
        <f t="array" aca="1" ref="AZ655" ca="1">IF(INDIRECT(ADDRESS(3+$AM655,14,,,"var"))&lt;&gt;"Be",INDIRECT(ADDRESS(3+$AM655,14,,,"var")),NULL)</f>
        <v>1.4E-2</v>
      </c>
      <c r="BA655" s="61" t="str" cm="1">
        <f t="array" aca="1" ref="BA655" ca="1">IF(INDIRECT(ADDRESS(3+$AM655,15,,,"var"))&lt;&gt;"&lt;=&gt;",INDIRECT(ADDRESS(3+$AM655,15,,,"var")),NULL)</f>
        <v>&lt;</v>
      </c>
      <c r="BB655" s="61" cm="1">
        <f t="array" aca="1" ref="BB655" ca="1">IF(INDIRECT(ADDRESS(3+$AM655,16,,,"var"))&lt;&gt;"Zn",INDIRECT(ADDRESS(3+$AM655,16,,,"var")),NULL)</f>
        <v>0.01</v>
      </c>
      <c r="BC655" s="61" cm="1">
        <f t="array" aca="1" ref="BC655" ca="1">IF(INDIRECT(ADDRESS(3+$AM655,17,,,"var"))&lt;&gt;"&lt;=&gt;",INDIRECT(ADDRESS(3+$AM655,17,,,"var")),NULL)</f>
        <v>0</v>
      </c>
      <c r="BD655" s="61" cm="1">
        <f t="array" aca="1" ref="BD655" ca="1">IF(INDIRECT(ADDRESS(3+$AM655,18,,,"var"))&lt;&gt;"Ti",INDIRECT(ADDRESS(3+$AM655,18,,,"var")),NULL)</f>
        <v>0.08</v>
      </c>
      <c r="BE655" s="64" cm="1">
        <f t="array" aca="1" ref="BE655" ca="1">IF(INDIRECT(ADDRESS(3+$AM655,19,,,"var"))&lt;&gt;"D10",INDIRECT(ADDRESS(3+$AM655,19,,,"var")),NULL)</f>
        <v>27.4</v>
      </c>
      <c r="BF655" s="64" cm="1">
        <f t="array" aca="1" ref="BF655" ca="1">IF(INDIRECT(ADDRESS(3+$AM655,20,,,"var"))&lt;&gt;"D50",INDIRECT(ADDRESS(3+$AM655,20,,,"var")),NULL)</f>
        <v>44.5</v>
      </c>
      <c r="BG655" s="64" cm="1">
        <f t="array" aca="1" ref="BG655" ca="1">IF(INDIRECT(ADDRESS(3+$AM655,21,,,"var"))&lt;&gt;"D90",INDIRECT(ADDRESS(3+$AM655,21,,,"var")),NULL)</f>
        <v>72.2</v>
      </c>
      <c r="BH655" s="64" cm="1">
        <f t="array" aca="1" ref="BH655" ca="1">IF(INDIRECT(ADDRESS(3+$AM655,22,,,"var"))&lt;&gt;"Carney Funnel (s/50g)",INDIRECT(ADDRESS(3+$AM655,22,,,"var")),NULL)</f>
        <v>16</v>
      </c>
      <c r="BI655" s="64" cm="1">
        <f t="array" aca="1" ref="BI655" ca="1">IF(INDIRECT(ADDRESS(3+$AM655,23,,,"var"))&lt;&gt;"Schuttdichte",INDIRECT(ADDRESS(3+$AM655,23,,,"var")),NULL)</f>
        <v>1.24</v>
      </c>
      <c r="BJ655" s="64" cm="1">
        <f t="array" aca="1" ref="BJ655" ca="1">IF(INDIRECT(ADDRESS(3+$AM655,24,,,"var"))&lt;&gt;"Klopfdichte",INDIRECT(ADDRESS(3+$AM655,24,,,"var")),NULL)</f>
        <v>1.61</v>
      </c>
      <c r="BK655" t="s">
        <v>108</v>
      </c>
      <c r="BM655" s="81"/>
      <c r="BO655"/>
    </row>
    <row r="656" spans="1:67">
      <c r="A656" s="81">
        <v>6</v>
      </c>
      <c r="B656" s="81">
        <v>8</v>
      </c>
      <c r="C656" s="81" t="str">
        <f>var!Z$2</f>
        <v>EOS M 290</v>
      </c>
      <c r="D656" s="81" t="str">
        <f>var!AG$2</f>
        <v>EOS parameter dev.</v>
      </c>
      <c r="E656" s="81">
        <v>370</v>
      </c>
      <c r="F656" s="81">
        <v>1050</v>
      </c>
      <c r="G656" s="81">
        <v>60</v>
      </c>
      <c r="H656" s="81">
        <v>0.12</v>
      </c>
      <c r="I656" s="62">
        <v>100</v>
      </c>
      <c r="J656" s="81" t="str">
        <f>var!AD$3</f>
        <v xml:space="preserve">Tensile bars </v>
      </c>
      <c r="K656" s="81"/>
      <c r="L656" s="81">
        <f>var!AA$4</f>
        <v>0</v>
      </c>
      <c r="M656" s="81" t="str">
        <f>var!AF$2</f>
        <v>Stripes</v>
      </c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 t="s">
        <v>18</v>
      </c>
      <c r="Z656" s="81"/>
      <c r="AA656" s="81">
        <v>364</v>
      </c>
      <c r="AB656" s="81">
        <v>8.6</v>
      </c>
      <c r="AC656" s="81"/>
      <c r="AD656" s="81"/>
      <c r="AE656" s="81"/>
      <c r="AF656" s="81"/>
      <c r="AG656" s="81"/>
      <c r="AH656" s="81">
        <f t="shared" si="22"/>
        <v>27.215999999999998</v>
      </c>
      <c r="AI656" s="81">
        <f t="shared" si="23"/>
        <v>48.941798941798943</v>
      </c>
      <c r="AJ656" s="81"/>
      <c r="AK656" s="81"/>
      <c r="AL656" s="81" t="str" cm="1">
        <f t="array" aca="1" ref="AL656" ca="1">IF(INDIRECT(ADDRESS(3+AM656,2,,,"var"))&lt;&gt;"Name of powder",INDIRECT(ADDRESS(3+AM656,2,,,"var")),NULL)</f>
        <v>AlMgty90</v>
      </c>
      <c r="AM656" s="81">
        <v>12</v>
      </c>
      <c r="AN656" s="81">
        <v>0</v>
      </c>
      <c r="AO656" s="61" cm="1">
        <f t="array" aca="1" ref="AO656" ca="1">IF(INDIRECT(ADDRESS(3+$AM656,3,,,"var"))&lt;&gt;"&lt;=&gt;",INDIRECT(ADDRESS(3+$AM656,3,,,"var")),NULL)</f>
        <v>0</v>
      </c>
      <c r="AP656" s="61" cm="1">
        <f t="array" aca="1" ref="AP656" ca="1">IF(INDIRECT(ADDRESS(3+$AM656,4,,,"var"))&lt;&gt;"Si",INDIRECT(ADDRESS(3+$AM656,4,,,"var")),NULL)</f>
        <v>7.0000000000000007E-2</v>
      </c>
      <c r="AQ656" s="61" cm="1">
        <f t="array" aca="1" ref="AQ656" ca="1">IF(INDIRECT(ADDRESS(3+$AM656,5,,,"var"))&lt;&gt;"&lt;=&gt;",INDIRECT(ADDRESS(3+$AM656,5,,,"var")),NULL)</f>
        <v>0</v>
      </c>
      <c r="AR656" s="61" cm="1">
        <f t="array" aca="1" ref="AR656" ca="1">IF(INDIRECT(ADDRESS(3+$AM656,6,,,"var"))&lt;&gt;"Fe",INDIRECT(ADDRESS(3+$AM656,6,,,"var")),NULL)</f>
        <v>7.0000000000000007E-2</v>
      </c>
      <c r="AS656" s="61" t="str" cm="1">
        <f t="array" aca="1" ref="AS656" ca="1">IF(INDIRECT(ADDRESS(3+$AM656,7,,,"var"))&lt;&gt;"&lt;=&gt;",INDIRECT(ADDRESS(3+$AM656,7,,,"var")),NULL)</f>
        <v>&lt;</v>
      </c>
      <c r="AT656" s="61" cm="1">
        <f t="array" aca="1" ref="AT656" ca="1">IF(INDIRECT(ADDRESS(3+$AM656,8,,,"var"))&lt;&gt;"Cu",INDIRECT(ADDRESS(3+$AM656,8,,,"var")),NULL)</f>
        <v>0.01</v>
      </c>
      <c r="AU656" s="61" t="str" cm="1">
        <f t="array" aca="1" ref="AU656" ca="1">IF(INDIRECT(ADDRESS(3+$AM656,9,,,"var"))&lt;&gt;"&lt;=&gt;",INDIRECT(ADDRESS(3+$AM656,9,,,"var")),NULL)</f>
        <v>&lt;</v>
      </c>
      <c r="AV656" s="61" cm="1">
        <f t="array" aca="1" ref="AV656" ca="1">IF(INDIRECT(ADDRESS(3+$AM656,10,,,"var"))&lt;&gt;"Mn",INDIRECT(ADDRESS(3+$AM656,10,,,"var")),NULL)</f>
        <v>0.01</v>
      </c>
      <c r="AW656" s="61" cm="1">
        <f t="array" aca="1" ref="AW656" ca="1">IF(INDIRECT(ADDRESS(3+$AM656,11,,,"var"))&lt;&gt;"&lt;=&gt;",INDIRECT(ADDRESS(3+$AM656,11,,,"var")),NULL)</f>
        <v>0</v>
      </c>
      <c r="AX656" s="61" cm="1">
        <f t="array" aca="1" ref="AX656" ca="1">IF(INDIRECT(ADDRESS(3+$AM656,12,,,"var"))&lt;&gt;"Mg",INDIRECT(ADDRESS(3+$AM656,12,,,"var")),NULL)</f>
        <v>11.9</v>
      </c>
      <c r="AY656" s="61" cm="1">
        <f t="array" aca="1" ref="AY656" ca="1">IF(INDIRECT(ADDRESS(3+$AM656,13,,,"var"))&lt;&gt;"&lt;=&gt;",INDIRECT(ADDRESS(3+$AM656,13,,,"var")),NULL)</f>
        <v>0</v>
      </c>
      <c r="AZ656" s="61" cm="1">
        <f t="array" aca="1" ref="AZ656" ca="1">IF(INDIRECT(ADDRESS(3+$AM656,14,,,"var"))&lt;&gt;"Be",INDIRECT(ADDRESS(3+$AM656,14,,,"var")),NULL)</f>
        <v>1.4E-2</v>
      </c>
      <c r="BA656" s="61" t="str" cm="1">
        <f t="array" aca="1" ref="BA656" ca="1">IF(INDIRECT(ADDRESS(3+$AM656,15,,,"var"))&lt;&gt;"&lt;=&gt;",INDIRECT(ADDRESS(3+$AM656,15,,,"var")),NULL)</f>
        <v>&lt;</v>
      </c>
      <c r="BB656" s="61" cm="1">
        <f t="array" aca="1" ref="BB656" ca="1">IF(INDIRECT(ADDRESS(3+$AM656,16,,,"var"))&lt;&gt;"Zn",INDIRECT(ADDRESS(3+$AM656,16,,,"var")),NULL)</f>
        <v>0.01</v>
      </c>
      <c r="BC656" s="61" cm="1">
        <f t="array" aca="1" ref="BC656" ca="1">IF(INDIRECT(ADDRESS(3+$AM656,17,,,"var"))&lt;&gt;"&lt;=&gt;",INDIRECT(ADDRESS(3+$AM656,17,,,"var")),NULL)</f>
        <v>0</v>
      </c>
      <c r="BD656" s="61" cm="1">
        <f t="array" aca="1" ref="BD656" ca="1">IF(INDIRECT(ADDRESS(3+$AM656,18,,,"var"))&lt;&gt;"Ti",INDIRECT(ADDRESS(3+$AM656,18,,,"var")),NULL)</f>
        <v>0.08</v>
      </c>
      <c r="BE656" s="64" cm="1">
        <f t="array" aca="1" ref="BE656" ca="1">IF(INDIRECT(ADDRESS(3+$AM656,19,,,"var"))&lt;&gt;"D10",INDIRECT(ADDRESS(3+$AM656,19,,,"var")),NULL)</f>
        <v>27.4</v>
      </c>
      <c r="BF656" s="64" cm="1">
        <f t="array" aca="1" ref="BF656" ca="1">IF(INDIRECT(ADDRESS(3+$AM656,20,,,"var"))&lt;&gt;"D50",INDIRECT(ADDRESS(3+$AM656,20,,,"var")),NULL)</f>
        <v>44.5</v>
      </c>
      <c r="BG656" s="64" cm="1">
        <f t="array" aca="1" ref="BG656" ca="1">IF(INDIRECT(ADDRESS(3+$AM656,21,,,"var"))&lt;&gt;"D90",INDIRECT(ADDRESS(3+$AM656,21,,,"var")),NULL)</f>
        <v>72.2</v>
      </c>
      <c r="BH656" s="64" cm="1">
        <f t="array" aca="1" ref="BH656" ca="1">IF(INDIRECT(ADDRESS(3+$AM656,22,,,"var"))&lt;&gt;"Carney Funnel (s/50g)",INDIRECT(ADDRESS(3+$AM656,22,,,"var")),NULL)</f>
        <v>16</v>
      </c>
      <c r="BI656" s="64" cm="1">
        <f t="array" aca="1" ref="BI656" ca="1">IF(INDIRECT(ADDRESS(3+$AM656,23,,,"var"))&lt;&gt;"Schuttdichte",INDIRECT(ADDRESS(3+$AM656,23,,,"var")),NULL)</f>
        <v>1.24</v>
      </c>
      <c r="BJ656" s="64" cm="1">
        <f t="array" aca="1" ref="BJ656" ca="1">IF(INDIRECT(ADDRESS(3+$AM656,24,,,"var"))&lt;&gt;"Klopfdichte",INDIRECT(ADDRESS(3+$AM656,24,,,"var")),NULL)</f>
        <v>1.61</v>
      </c>
      <c r="BK656" t="s">
        <v>108</v>
      </c>
      <c r="BM656"/>
      <c r="BO656"/>
    </row>
    <row r="657" spans="1:67">
      <c r="A657" s="81">
        <v>6</v>
      </c>
      <c r="B657" s="81">
        <v>9</v>
      </c>
      <c r="C657" s="28" t="str">
        <f>var!Z$2</f>
        <v>EOS M 290</v>
      </c>
      <c r="D657" s="66" t="str">
        <f>var!AG$2</f>
        <v>EOS parameter dev.</v>
      </c>
      <c r="E657" s="81">
        <v>370</v>
      </c>
      <c r="F657" s="81">
        <v>1050</v>
      </c>
      <c r="G657" s="81">
        <v>60</v>
      </c>
      <c r="H657" s="81">
        <v>0.12</v>
      </c>
      <c r="I657" s="62">
        <v>100</v>
      </c>
      <c r="J657" s="28" t="str">
        <f>var!AD$3</f>
        <v xml:space="preserve">Tensile bars </v>
      </c>
      <c r="K657" s="81"/>
      <c r="L657" s="81">
        <f>var!AA$4</f>
        <v>0</v>
      </c>
      <c r="M657" s="28" t="str">
        <f>var!AF$2</f>
        <v>Stripes</v>
      </c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 t="s">
        <v>18</v>
      </c>
      <c r="Z657" s="81">
        <v>121</v>
      </c>
      <c r="AA657" s="81">
        <v>369</v>
      </c>
      <c r="AB657" s="81">
        <v>14.4</v>
      </c>
      <c r="AC657" s="81"/>
      <c r="AD657" s="81"/>
      <c r="AE657" s="81"/>
      <c r="AF657" s="81"/>
      <c r="AG657" s="81"/>
      <c r="AH657" s="23">
        <f t="shared" si="22"/>
        <v>27.215999999999998</v>
      </c>
      <c r="AI657" s="66">
        <f t="shared" si="23"/>
        <v>48.941798941798943</v>
      </c>
      <c r="AJ657" s="81"/>
      <c r="AK657" s="81"/>
      <c r="AL657" s="28" t="str" cm="1">
        <f t="array" aca="1" ref="AL657" ca="1">IF(INDIRECT(ADDRESS(3+AM657,2,,,"var"))&lt;&gt;"Name of powder",INDIRECT(ADDRESS(3+AM657,2,,,"var")),NULL)</f>
        <v>AlMgty90</v>
      </c>
      <c r="AM657" s="81">
        <v>12</v>
      </c>
      <c r="AN657" s="81">
        <v>0</v>
      </c>
      <c r="AO657" s="61" cm="1">
        <f t="array" aca="1" ref="AO657" ca="1">IF(INDIRECT(ADDRESS(3+$AM657,3,,,"var"))&lt;&gt;"&lt;=&gt;",INDIRECT(ADDRESS(3+$AM657,3,,,"var")),NULL)</f>
        <v>0</v>
      </c>
      <c r="AP657" s="61" cm="1">
        <f t="array" aca="1" ref="AP657" ca="1">IF(INDIRECT(ADDRESS(3+$AM657,4,,,"var"))&lt;&gt;"Si",INDIRECT(ADDRESS(3+$AM657,4,,,"var")),NULL)</f>
        <v>7.0000000000000007E-2</v>
      </c>
      <c r="AQ657" s="61" cm="1">
        <f t="array" aca="1" ref="AQ657" ca="1">IF(INDIRECT(ADDRESS(3+$AM657,5,,,"var"))&lt;&gt;"&lt;=&gt;",INDIRECT(ADDRESS(3+$AM657,5,,,"var")),NULL)</f>
        <v>0</v>
      </c>
      <c r="AR657" s="61" cm="1">
        <f t="array" aca="1" ref="AR657" ca="1">IF(INDIRECT(ADDRESS(3+$AM657,6,,,"var"))&lt;&gt;"Fe",INDIRECT(ADDRESS(3+$AM657,6,,,"var")),NULL)</f>
        <v>7.0000000000000007E-2</v>
      </c>
      <c r="AS657" s="61" t="str" cm="1">
        <f t="array" aca="1" ref="AS657" ca="1">IF(INDIRECT(ADDRESS(3+$AM657,7,,,"var"))&lt;&gt;"&lt;=&gt;",INDIRECT(ADDRESS(3+$AM657,7,,,"var")),NULL)</f>
        <v>&lt;</v>
      </c>
      <c r="AT657" s="61" cm="1">
        <f t="array" aca="1" ref="AT657" ca="1">IF(INDIRECT(ADDRESS(3+$AM657,8,,,"var"))&lt;&gt;"Cu",INDIRECT(ADDRESS(3+$AM657,8,,,"var")),NULL)</f>
        <v>0.01</v>
      </c>
      <c r="AU657" s="61" t="str" cm="1">
        <f t="array" aca="1" ref="AU657" ca="1">IF(INDIRECT(ADDRESS(3+$AM657,9,,,"var"))&lt;&gt;"&lt;=&gt;",INDIRECT(ADDRESS(3+$AM657,9,,,"var")),NULL)</f>
        <v>&lt;</v>
      </c>
      <c r="AV657" s="61" cm="1">
        <f t="array" aca="1" ref="AV657" ca="1">IF(INDIRECT(ADDRESS(3+$AM657,10,,,"var"))&lt;&gt;"Mn",INDIRECT(ADDRESS(3+$AM657,10,,,"var")),NULL)</f>
        <v>0.01</v>
      </c>
      <c r="AW657" s="61" cm="1">
        <f t="array" aca="1" ref="AW657" ca="1">IF(INDIRECT(ADDRESS(3+$AM657,11,,,"var"))&lt;&gt;"&lt;=&gt;",INDIRECT(ADDRESS(3+$AM657,11,,,"var")),NULL)</f>
        <v>0</v>
      </c>
      <c r="AX657" s="61" cm="1">
        <f t="array" aca="1" ref="AX657" ca="1">IF(INDIRECT(ADDRESS(3+$AM657,12,,,"var"))&lt;&gt;"Mg",INDIRECT(ADDRESS(3+$AM657,12,,,"var")),NULL)</f>
        <v>11.9</v>
      </c>
      <c r="AY657" s="61" cm="1">
        <f t="array" aca="1" ref="AY657" ca="1">IF(INDIRECT(ADDRESS(3+$AM657,13,,,"var"))&lt;&gt;"&lt;=&gt;",INDIRECT(ADDRESS(3+$AM657,13,,,"var")),NULL)</f>
        <v>0</v>
      </c>
      <c r="AZ657" s="61" cm="1">
        <f t="array" aca="1" ref="AZ657" ca="1">IF(INDIRECT(ADDRESS(3+$AM657,14,,,"var"))&lt;&gt;"Be",INDIRECT(ADDRESS(3+$AM657,14,,,"var")),NULL)</f>
        <v>1.4E-2</v>
      </c>
      <c r="BA657" s="61" t="str" cm="1">
        <f t="array" aca="1" ref="BA657" ca="1">IF(INDIRECT(ADDRESS(3+$AM657,15,,,"var"))&lt;&gt;"&lt;=&gt;",INDIRECT(ADDRESS(3+$AM657,15,,,"var")),NULL)</f>
        <v>&lt;</v>
      </c>
      <c r="BB657" s="61" cm="1">
        <f t="array" aca="1" ref="BB657" ca="1">IF(INDIRECT(ADDRESS(3+$AM657,16,,,"var"))&lt;&gt;"Zn",INDIRECT(ADDRESS(3+$AM657,16,,,"var")),NULL)</f>
        <v>0.01</v>
      </c>
      <c r="BC657" s="61" cm="1">
        <f t="array" aca="1" ref="BC657" ca="1">IF(INDIRECT(ADDRESS(3+$AM657,17,,,"var"))&lt;&gt;"&lt;=&gt;",INDIRECT(ADDRESS(3+$AM657,17,,,"var")),NULL)</f>
        <v>0</v>
      </c>
      <c r="BD657" s="61" cm="1">
        <f t="array" aca="1" ref="BD657" ca="1">IF(INDIRECT(ADDRESS(3+$AM657,18,,,"var"))&lt;&gt;"Ti",INDIRECT(ADDRESS(3+$AM657,18,,,"var")),NULL)</f>
        <v>0.08</v>
      </c>
      <c r="BE657" s="64" cm="1">
        <f t="array" aca="1" ref="BE657" ca="1">IF(INDIRECT(ADDRESS(3+$AM657,19,,,"var"))&lt;&gt;"D10",INDIRECT(ADDRESS(3+$AM657,19,,,"var")),NULL)</f>
        <v>27.4</v>
      </c>
      <c r="BF657" s="64" cm="1">
        <f t="array" aca="1" ref="BF657" ca="1">IF(INDIRECT(ADDRESS(3+$AM657,20,,,"var"))&lt;&gt;"D50",INDIRECT(ADDRESS(3+$AM657,20,,,"var")),NULL)</f>
        <v>44.5</v>
      </c>
      <c r="BG657" s="64" cm="1">
        <f t="array" aca="1" ref="BG657" ca="1">IF(INDIRECT(ADDRESS(3+$AM657,21,,,"var"))&lt;&gt;"D90",INDIRECT(ADDRESS(3+$AM657,21,,,"var")),NULL)</f>
        <v>72.2</v>
      </c>
      <c r="BH657" s="64" cm="1">
        <f t="array" aca="1" ref="BH657" ca="1">IF(INDIRECT(ADDRESS(3+$AM657,22,,,"var"))&lt;&gt;"Carney Funnel (s/50g)",INDIRECT(ADDRESS(3+$AM657,22,,,"var")),NULL)</f>
        <v>16</v>
      </c>
      <c r="BI657" s="64" cm="1">
        <f t="array" aca="1" ref="BI657" ca="1">IF(INDIRECT(ADDRESS(3+$AM657,23,,,"var"))&lt;&gt;"Schuttdichte",INDIRECT(ADDRESS(3+$AM657,23,,,"var")),NULL)</f>
        <v>1.24</v>
      </c>
      <c r="BJ657" s="64" cm="1">
        <f t="array" aca="1" ref="BJ657" ca="1">IF(INDIRECT(ADDRESS(3+$AM657,24,,,"var"))&lt;&gt;"Klopfdichte",INDIRECT(ADDRESS(3+$AM657,24,,,"var")),NULL)</f>
        <v>1.61</v>
      </c>
      <c r="BK657" t="s">
        <v>108</v>
      </c>
      <c r="BM657" s="81"/>
      <c r="BO657"/>
    </row>
    <row r="658" spans="1:67">
      <c r="A658" s="81">
        <v>6</v>
      </c>
      <c r="B658" s="81">
        <v>10</v>
      </c>
      <c r="C658" s="28" t="str">
        <f>var!Z$2</f>
        <v>EOS M 290</v>
      </c>
      <c r="D658" s="66" t="str">
        <f>var!AG$2</f>
        <v>EOS parameter dev.</v>
      </c>
      <c r="E658" s="81">
        <v>370</v>
      </c>
      <c r="F658" s="81">
        <v>1050</v>
      </c>
      <c r="G658" s="81">
        <v>60</v>
      </c>
      <c r="H658" s="81">
        <v>0.12</v>
      </c>
      <c r="I658" s="62">
        <v>100</v>
      </c>
      <c r="J658" s="28" t="str">
        <f>var!AD$3</f>
        <v xml:space="preserve">Tensile bars </v>
      </c>
      <c r="L658" s="81">
        <f>var!AA$4</f>
        <v>0</v>
      </c>
      <c r="M658" s="28" t="str">
        <f>var!AF$2</f>
        <v>Stripes</v>
      </c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 t="s">
        <v>19</v>
      </c>
      <c r="Z658" s="81"/>
      <c r="AA658" s="81">
        <v>407</v>
      </c>
      <c r="AB658" s="81">
        <v>35.1</v>
      </c>
      <c r="AC658" s="81"/>
      <c r="AD658" s="81"/>
      <c r="AE658" s="81"/>
      <c r="AF658" s="81"/>
      <c r="AG658" s="81"/>
      <c r="AH658" s="23">
        <f t="shared" si="22"/>
        <v>27.215999999999998</v>
      </c>
      <c r="AI658" s="66">
        <f t="shared" si="23"/>
        <v>48.941798941798943</v>
      </c>
      <c r="AJ658" s="81"/>
      <c r="AK658" s="81"/>
      <c r="AL658" s="28" t="str" cm="1">
        <f t="array" aca="1" ref="AL658" ca="1">IF(INDIRECT(ADDRESS(3+AM658,2,,,"var"))&lt;&gt;"Name of powder",INDIRECT(ADDRESS(3+AM658,2,,,"var")),NULL)</f>
        <v>AlMgty90</v>
      </c>
      <c r="AM658" s="81">
        <v>12</v>
      </c>
      <c r="AN658" s="81">
        <v>0</v>
      </c>
      <c r="AO658" s="61" cm="1">
        <f t="array" aca="1" ref="AO658" ca="1">IF(INDIRECT(ADDRESS(3+$AM658,3,,,"var"))&lt;&gt;"&lt;=&gt;",INDIRECT(ADDRESS(3+$AM658,3,,,"var")),NULL)</f>
        <v>0</v>
      </c>
      <c r="AP658" s="61" cm="1">
        <f t="array" aca="1" ref="AP658" ca="1">IF(INDIRECT(ADDRESS(3+$AM658,4,,,"var"))&lt;&gt;"Si",INDIRECT(ADDRESS(3+$AM658,4,,,"var")),NULL)</f>
        <v>7.0000000000000007E-2</v>
      </c>
      <c r="AQ658" s="61" cm="1">
        <f t="array" aca="1" ref="AQ658" ca="1">IF(INDIRECT(ADDRESS(3+$AM658,5,,,"var"))&lt;&gt;"&lt;=&gt;",INDIRECT(ADDRESS(3+$AM658,5,,,"var")),NULL)</f>
        <v>0</v>
      </c>
      <c r="AR658" s="61" cm="1">
        <f t="array" aca="1" ref="AR658" ca="1">IF(INDIRECT(ADDRESS(3+$AM658,6,,,"var"))&lt;&gt;"Fe",INDIRECT(ADDRESS(3+$AM658,6,,,"var")),NULL)</f>
        <v>7.0000000000000007E-2</v>
      </c>
      <c r="AS658" s="61" t="str" cm="1">
        <f t="array" aca="1" ref="AS658" ca="1">IF(INDIRECT(ADDRESS(3+$AM658,7,,,"var"))&lt;&gt;"&lt;=&gt;",INDIRECT(ADDRESS(3+$AM658,7,,,"var")),NULL)</f>
        <v>&lt;</v>
      </c>
      <c r="AT658" s="61" cm="1">
        <f t="array" aca="1" ref="AT658" ca="1">IF(INDIRECT(ADDRESS(3+$AM658,8,,,"var"))&lt;&gt;"Cu",INDIRECT(ADDRESS(3+$AM658,8,,,"var")),NULL)</f>
        <v>0.01</v>
      </c>
      <c r="AU658" s="61" t="str" cm="1">
        <f t="array" aca="1" ref="AU658" ca="1">IF(INDIRECT(ADDRESS(3+$AM658,9,,,"var"))&lt;&gt;"&lt;=&gt;",INDIRECT(ADDRESS(3+$AM658,9,,,"var")),NULL)</f>
        <v>&lt;</v>
      </c>
      <c r="AV658" s="61" cm="1">
        <f t="array" aca="1" ref="AV658" ca="1">IF(INDIRECT(ADDRESS(3+$AM658,10,,,"var"))&lt;&gt;"Mn",INDIRECT(ADDRESS(3+$AM658,10,,,"var")),NULL)</f>
        <v>0.01</v>
      </c>
      <c r="AW658" s="61" cm="1">
        <f t="array" aca="1" ref="AW658" ca="1">IF(INDIRECT(ADDRESS(3+$AM658,11,,,"var"))&lt;&gt;"&lt;=&gt;",INDIRECT(ADDRESS(3+$AM658,11,,,"var")),NULL)</f>
        <v>0</v>
      </c>
      <c r="AX658" s="61" cm="1">
        <f t="array" aca="1" ref="AX658" ca="1">IF(INDIRECT(ADDRESS(3+$AM658,12,,,"var"))&lt;&gt;"Mg",INDIRECT(ADDRESS(3+$AM658,12,,,"var")),NULL)</f>
        <v>11.9</v>
      </c>
      <c r="AY658" s="61" cm="1">
        <f t="array" aca="1" ref="AY658" ca="1">IF(INDIRECT(ADDRESS(3+$AM658,13,,,"var"))&lt;&gt;"&lt;=&gt;",INDIRECT(ADDRESS(3+$AM658,13,,,"var")),NULL)</f>
        <v>0</v>
      </c>
      <c r="AZ658" s="61" cm="1">
        <f t="array" aca="1" ref="AZ658" ca="1">IF(INDIRECT(ADDRESS(3+$AM658,14,,,"var"))&lt;&gt;"Be",INDIRECT(ADDRESS(3+$AM658,14,,,"var")),NULL)</f>
        <v>1.4E-2</v>
      </c>
      <c r="BA658" s="61" t="str" cm="1">
        <f t="array" aca="1" ref="BA658" ca="1">IF(INDIRECT(ADDRESS(3+$AM658,15,,,"var"))&lt;&gt;"&lt;=&gt;",INDIRECT(ADDRESS(3+$AM658,15,,,"var")),NULL)</f>
        <v>&lt;</v>
      </c>
      <c r="BB658" s="61" cm="1">
        <f t="array" aca="1" ref="BB658" ca="1">IF(INDIRECT(ADDRESS(3+$AM658,16,,,"var"))&lt;&gt;"Zn",INDIRECT(ADDRESS(3+$AM658,16,,,"var")),NULL)</f>
        <v>0.01</v>
      </c>
      <c r="BC658" s="61" cm="1">
        <f t="array" aca="1" ref="BC658" ca="1">IF(INDIRECT(ADDRESS(3+$AM658,17,,,"var"))&lt;&gt;"&lt;=&gt;",INDIRECT(ADDRESS(3+$AM658,17,,,"var")),NULL)</f>
        <v>0</v>
      </c>
      <c r="BD658" s="61" cm="1">
        <f t="array" aca="1" ref="BD658" ca="1">IF(INDIRECT(ADDRESS(3+$AM658,18,,,"var"))&lt;&gt;"Ti",INDIRECT(ADDRESS(3+$AM658,18,,,"var")),NULL)</f>
        <v>0.08</v>
      </c>
      <c r="BE658" s="64" cm="1">
        <f t="array" aca="1" ref="BE658" ca="1">IF(INDIRECT(ADDRESS(3+$AM658,19,,,"var"))&lt;&gt;"D10",INDIRECT(ADDRESS(3+$AM658,19,,,"var")),NULL)</f>
        <v>27.4</v>
      </c>
      <c r="BF658" s="64" cm="1">
        <f t="array" aca="1" ref="BF658" ca="1">IF(INDIRECT(ADDRESS(3+$AM658,20,,,"var"))&lt;&gt;"D50",INDIRECT(ADDRESS(3+$AM658,20,,,"var")),NULL)</f>
        <v>44.5</v>
      </c>
      <c r="BG658" s="64" cm="1">
        <f t="array" aca="1" ref="BG658" ca="1">IF(INDIRECT(ADDRESS(3+$AM658,21,,,"var"))&lt;&gt;"D90",INDIRECT(ADDRESS(3+$AM658,21,,,"var")),NULL)</f>
        <v>72.2</v>
      </c>
      <c r="BH658" s="64" cm="1">
        <f t="array" aca="1" ref="BH658" ca="1">IF(INDIRECT(ADDRESS(3+$AM658,22,,,"var"))&lt;&gt;"Carney Funnel (s/50g)",INDIRECT(ADDRESS(3+$AM658,22,,,"var")),NULL)</f>
        <v>16</v>
      </c>
      <c r="BI658" s="64" cm="1">
        <f t="array" aca="1" ref="BI658" ca="1">IF(INDIRECT(ADDRESS(3+$AM658,23,,,"var"))&lt;&gt;"Schuttdichte",INDIRECT(ADDRESS(3+$AM658,23,,,"var")),NULL)</f>
        <v>1.24</v>
      </c>
      <c r="BJ658" s="64" cm="1">
        <f t="array" aca="1" ref="BJ658" ca="1">IF(INDIRECT(ADDRESS(3+$AM658,24,,,"var"))&lt;&gt;"Klopfdichte",INDIRECT(ADDRESS(3+$AM658,24,,,"var")),NULL)</f>
        <v>1.61</v>
      </c>
      <c r="BK658" t="s">
        <v>108</v>
      </c>
      <c r="BM658" s="81"/>
      <c r="BO658"/>
    </row>
    <row r="659" spans="1:67">
      <c r="A659" s="81">
        <v>6</v>
      </c>
      <c r="B659" s="81">
        <v>11</v>
      </c>
      <c r="C659" s="28" t="str">
        <f>var!Z$2</f>
        <v>EOS M 290</v>
      </c>
      <c r="D659" s="66" t="str">
        <f>var!AG$2</f>
        <v>EOS parameter dev.</v>
      </c>
      <c r="E659" s="81">
        <v>370</v>
      </c>
      <c r="F659" s="81">
        <v>1050</v>
      </c>
      <c r="G659" s="81">
        <v>60</v>
      </c>
      <c r="H659" s="81">
        <v>0.12</v>
      </c>
      <c r="I659" s="62">
        <v>100</v>
      </c>
      <c r="J659" s="28" t="str">
        <f>var!AD$3</f>
        <v xml:space="preserve">Tensile bars </v>
      </c>
      <c r="L659" s="81">
        <f>var!AA$4</f>
        <v>0</v>
      </c>
      <c r="M659" s="28" t="str">
        <f>var!AF$2</f>
        <v>Stripes</v>
      </c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 t="s">
        <v>19</v>
      </c>
      <c r="Z659" s="81"/>
      <c r="AA659" s="81">
        <v>404</v>
      </c>
      <c r="AB659" s="81">
        <v>33.4</v>
      </c>
      <c r="AC659" s="81"/>
      <c r="AD659" s="81"/>
      <c r="AE659" s="81"/>
      <c r="AF659" s="81"/>
      <c r="AG659" s="81"/>
      <c r="AH659" s="23">
        <f t="shared" si="22"/>
        <v>27.215999999999998</v>
      </c>
      <c r="AI659" s="66">
        <f t="shared" si="23"/>
        <v>48.941798941798943</v>
      </c>
      <c r="AJ659" s="81"/>
      <c r="AK659" s="81"/>
      <c r="AL659" s="28" t="str" cm="1">
        <f t="array" aca="1" ref="AL659" ca="1">IF(INDIRECT(ADDRESS(3+AM659,2,,,"var"))&lt;&gt;"Name of powder",INDIRECT(ADDRESS(3+AM659,2,,,"var")),NULL)</f>
        <v>AlMgty90</v>
      </c>
      <c r="AM659" s="81">
        <v>12</v>
      </c>
      <c r="AN659" s="81">
        <v>0</v>
      </c>
      <c r="AO659" s="61" cm="1">
        <f t="array" aca="1" ref="AO659" ca="1">IF(INDIRECT(ADDRESS(3+$AM659,3,,,"var"))&lt;&gt;"&lt;=&gt;",INDIRECT(ADDRESS(3+$AM659,3,,,"var")),NULL)</f>
        <v>0</v>
      </c>
      <c r="AP659" s="61" cm="1">
        <f t="array" aca="1" ref="AP659" ca="1">IF(INDIRECT(ADDRESS(3+$AM659,4,,,"var"))&lt;&gt;"Si",INDIRECT(ADDRESS(3+$AM659,4,,,"var")),NULL)</f>
        <v>7.0000000000000007E-2</v>
      </c>
      <c r="AQ659" s="61" cm="1">
        <f t="array" aca="1" ref="AQ659" ca="1">IF(INDIRECT(ADDRESS(3+$AM659,5,,,"var"))&lt;&gt;"&lt;=&gt;",INDIRECT(ADDRESS(3+$AM659,5,,,"var")),NULL)</f>
        <v>0</v>
      </c>
      <c r="AR659" s="61" cm="1">
        <f t="array" aca="1" ref="AR659" ca="1">IF(INDIRECT(ADDRESS(3+$AM659,6,,,"var"))&lt;&gt;"Fe",INDIRECT(ADDRESS(3+$AM659,6,,,"var")),NULL)</f>
        <v>7.0000000000000007E-2</v>
      </c>
      <c r="AS659" s="61" t="str" cm="1">
        <f t="array" aca="1" ref="AS659" ca="1">IF(INDIRECT(ADDRESS(3+$AM659,7,,,"var"))&lt;&gt;"&lt;=&gt;",INDIRECT(ADDRESS(3+$AM659,7,,,"var")),NULL)</f>
        <v>&lt;</v>
      </c>
      <c r="AT659" s="61" cm="1">
        <f t="array" aca="1" ref="AT659" ca="1">IF(INDIRECT(ADDRESS(3+$AM659,8,,,"var"))&lt;&gt;"Cu",INDIRECT(ADDRESS(3+$AM659,8,,,"var")),NULL)</f>
        <v>0.01</v>
      </c>
      <c r="AU659" s="61" t="str" cm="1">
        <f t="array" aca="1" ref="AU659" ca="1">IF(INDIRECT(ADDRESS(3+$AM659,9,,,"var"))&lt;&gt;"&lt;=&gt;",INDIRECT(ADDRESS(3+$AM659,9,,,"var")),NULL)</f>
        <v>&lt;</v>
      </c>
      <c r="AV659" s="61" cm="1">
        <f t="array" aca="1" ref="AV659" ca="1">IF(INDIRECT(ADDRESS(3+$AM659,10,,,"var"))&lt;&gt;"Mn",INDIRECT(ADDRESS(3+$AM659,10,,,"var")),NULL)</f>
        <v>0.01</v>
      </c>
      <c r="AW659" s="61" cm="1">
        <f t="array" aca="1" ref="AW659" ca="1">IF(INDIRECT(ADDRESS(3+$AM659,11,,,"var"))&lt;&gt;"&lt;=&gt;",INDIRECT(ADDRESS(3+$AM659,11,,,"var")),NULL)</f>
        <v>0</v>
      </c>
      <c r="AX659" s="61" cm="1">
        <f t="array" aca="1" ref="AX659" ca="1">IF(INDIRECT(ADDRESS(3+$AM659,12,,,"var"))&lt;&gt;"Mg",INDIRECT(ADDRESS(3+$AM659,12,,,"var")),NULL)</f>
        <v>11.9</v>
      </c>
      <c r="AY659" s="61" cm="1">
        <f t="array" aca="1" ref="AY659" ca="1">IF(INDIRECT(ADDRESS(3+$AM659,13,,,"var"))&lt;&gt;"&lt;=&gt;",INDIRECT(ADDRESS(3+$AM659,13,,,"var")),NULL)</f>
        <v>0</v>
      </c>
      <c r="AZ659" s="61" cm="1">
        <f t="array" aca="1" ref="AZ659" ca="1">IF(INDIRECT(ADDRESS(3+$AM659,14,,,"var"))&lt;&gt;"Be",INDIRECT(ADDRESS(3+$AM659,14,,,"var")),NULL)</f>
        <v>1.4E-2</v>
      </c>
      <c r="BA659" s="61" t="str" cm="1">
        <f t="array" aca="1" ref="BA659" ca="1">IF(INDIRECT(ADDRESS(3+$AM659,15,,,"var"))&lt;&gt;"&lt;=&gt;",INDIRECT(ADDRESS(3+$AM659,15,,,"var")),NULL)</f>
        <v>&lt;</v>
      </c>
      <c r="BB659" s="61" cm="1">
        <f t="array" aca="1" ref="BB659" ca="1">IF(INDIRECT(ADDRESS(3+$AM659,16,,,"var"))&lt;&gt;"Zn",INDIRECT(ADDRESS(3+$AM659,16,,,"var")),NULL)</f>
        <v>0.01</v>
      </c>
      <c r="BC659" s="61" cm="1">
        <f t="array" aca="1" ref="BC659" ca="1">IF(INDIRECT(ADDRESS(3+$AM659,17,,,"var"))&lt;&gt;"&lt;=&gt;",INDIRECT(ADDRESS(3+$AM659,17,,,"var")),NULL)</f>
        <v>0</v>
      </c>
      <c r="BD659" s="61" cm="1">
        <f t="array" aca="1" ref="BD659" ca="1">IF(INDIRECT(ADDRESS(3+$AM659,18,,,"var"))&lt;&gt;"Ti",INDIRECT(ADDRESS(3+$AM659,18,,,"var")),NULL)</f>
        <v>0.08</v>
      </c>
      <c r="BE659" s="64" cm="1">
        <f t="array" aca="1" ref="BE659" ca="1">IF(INDIRECT(ADDRESS(3+$AM659,19,,,"var"))&lt;&gt;"D10",INDIRECT(ADDRESS(3+$AM659,19,,,"var")),NULL)</f>
        <v>27.4</v>
      </c>
      <c r="BF659" s="64" cm="1">
        <f t="array" aca="1" ref="BF659" ca="1">IF(INDIRECT(ADDRESS(3+$AM659,20,,,"var"))&lt;&gt;"D50",INDIRECT(ADDRESS(3+$AM659,20,,,"var")),NULL)</f>
        <v>44.5</v>
      </c>
      <c r="BG659" s="64" cm="1">
        <f t="array" aca="1" ref="BG659" ca="1">IF(INDIRECT(ADDRESS(3+$AM659,21,,,"var"))&lt;&gt;"D90",INDIRECT(ADDRESS(3+$AM659,21,,,"var")),NULL)</f>
        <v>72.2</v>
      </c>
      <c r="BH659" s="64" cm="1">
        <f t="array" aca="1" ref="BH659" ca="1">IF(INDIRECT(ADDRESS(3+$AM659,22,,,"var"))&lt;&gt;"Carney Funnel (s/50g)",INDIRECT(ADDRESS(3+$AM659,22,,,"var")),NULL)</f>
        <v>16</v>
      </c>
      <c r="BI659" s="64" cm="1">
        <f t="array" aca="1" ref="BI659" ca="1">IF(INDIRECT(ADDRESS(3+$AM659,23,,,"var"))&lt;&gt;"Schuttdichte",INDIRECT(ADDRESS(3+$AM659,23,,,"var")),NULL)</f>
        <v>1.24</v>
      </c>
      <c r="BJ659" s="64" cm="1">
        <f t="array" aca="1" ref="BJ659" ca="1">IF(INDIRECT(ADDRESS(3+$AM659,24,,,"var"))&lt;&gt;"Klopfdichte",INDIRECT(ADDRESS(3+$AM659,24,,,"var")),NULL)</f>
        <v>1.61</v>
      </c>
      <c r="BK659" t="s">
        <v>108</v>
      </c>
      <c r="BM659" s="81"/>
      <c r="BO659"/>
    </row>
    <row r="660" spans="1:67">
      <c r="A660" s="81">
        <v>6</v>
      </c>
      <c r="B660" s="81">
        <v>12</v>
      </c>
      <c r="C660" s="81" t="str">
        <f>var!Z$2</f>
        <v>EOS M 290</v>
      </c>
      <c r="D660" s="81" t="str">
        <f>var!AG$2</f>
        <v>EOS parameter dev.</v>
      </c>
      <c r="E660" s="81">
        <v>370</v>
      </c>
      <c r="F660" s="81">
        <v>1050</v>
      </c>
      <c r="G660" s="81">
        <v>60</v>
      </c>
      <c r="H660" s="81">
        <v>0.12</v>
      </c>
      <c r="I660" s="62">
        <v>100</v>
      </c>
      <c r="J660" s="81" t="str">
        <f>var!AD$3</f>
        <v xml:space="preserve">Tensile bars </v>
      </c>
      <c r="K660" s="81"/>
      <c r="L660" s="81">
        <f>var!AA$4</f>
        <v>0</v>
      </c>
      <c r="M660" s="81" t="str">
        <f>var!AF$2</f>
        <v>Stripes</v>
      </c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 t="s">
        <v>19</v>
      </c>
      <c r="Z660" s="81"/>
      <c r="AA660" s="81">
        <v>413</v>
      </c>
      <c r="AB660" s="81">
        <v>34.4</v>
      </c>
      <c r="AC660" s="81"/>
      <c r="AD660" s="81"/>
      <c r="AE660" s="81"/>
      <c r="AF660" s="81"/>
      <c r="AG660" s="81"/>
      <c r="AH660" s="81">
        <f t="shared" si="22"/>
        <v>27.215999999999998</v>
      </c>
      <c r="AI660" s="81">
        <f t="shared" si="23"/>
        <v>48.941798941798943</v>
      </c>
      <c r="AJ660" s="81"/>
      <c r="AK660" s="81"/>
      <c r="AL660" s="28" t="str" cm="1">
        <f t="array" aca="1" ref="AL660" ca="1">IF(INDIRECT(ADDRESS(3+AM660,2,,,"var"))&lt;&gt;"Name of powder",INDIRECT(ADDRESS(3+AM660,2,,,"var")),NULL)</f>
        <v>AlMgty90</v>
      </c>
      <c r="AM660" s="81">
        <v>12</v>
      </c>
      <c r="AN660" s="81">
        <v>0</v>
      </c>
      <c r="AO660" s="61" cm="1">
        <f t="array" aca="1" ref="AO660" ca="1">IF(INDIRECT(ADDRESS(3+$AM660,3,,,"var"))&lt;&gt;"&lt;=&gt;",INDIRECT(ADDRESS(3+$AM660,3,,,"var")),NULL)</f>
        <v>0</v>
      </c>
      <c r="AP660" s="61" cm="1">
        <f t="array" aca="1" ref="AP660" ca="1">IF(INDIRECT(ADDRESS(3+$AM660,4,,,"var"))&lt;&gt;"Si",INDIRECT(ADDRESS(3+$AM660,4,,,"var")),NULL)</f>
        <v>7.0000000000000007E-2</v>
      </c>
      <c r="AQ660" s="61" cm="1">
        <f t="array" aca="1" ref="AQ660" ca="1">IF(INDIRECT(ADDRESS(3+$AM660,5,,,"var"))&lt;&gt;"&lt;=&gt;",INDIRECT(ADDRESS(3+$AM660,5,,,"var")),NULL)</f>
        <v>0</v>
      </c>
      <c r="AR660" s="61" cm="1">
        <f t="array" aca="1" ref="AR660" ca="1">IF(INDIRECT(ADDRESS(3+$AM660,6,,,"var"))&lt;&gt;"Fe",INDIRECT(ADDRESS(3+$AM660,6,,,"var")),NULL)</f>
        <v>7.0000000000000007E-2</v>
      </c>
      <c r="AS660" s="61" t="str" cm="1">
        <f t="array" aca="1" ref="AS660" ca="1">IF(INDIRECT(ADDRESS(3+$AM660,7,,,"var"))&lt;&gt;"&lt;=&gt;",INDIRECT(ADDRESS(3+$AM660,7,,,"var")),NULL)</f>
        <v>&lt;</v>
      </c>
      <c r="AT660" s="61" cm="1">
        <f t="array" aca="1" ref="AT660" ca="1">IF(INDIRECT(ADDRESS(3+$AM660,8,,,"var"))&lt;&gt;"Cu",INDIRECT(ADDRESS(3+$AM660,8,,,"var")),NULL)</f>
        <v>0.01</v>
      </c>
      <c r="AU660" s="61" t="str" cm="1">
        <f t="array" aca="1" ref="AU660" ca="1">IF(INDIRECT(ADDRESS(3+$AM660,9,,,"var"))&lt;&gt;"&lt;=&gt;",INDIRECT(ADDRESS(3+$AM660,9,,,"var")),NULL)</f>
        <v>&lt;</v>
      </c>
      <c r="AV660" s="61" cm="1">
        <f t="array" aca="1" ref="AV660" ca="1">IF(INDIRECT(ADDRESS(3+$AM660,10,,,"var"))&lt;&gt;"Mn",INDIRECT(ADDRESS(3+$AM660,10,,,"var")),NULL)</f>
        <v>0.01</v>
      </c>
      <c r="AW660" s="61" cm="1">
        <f t="array" aca="1" ref="AW660" ca="1">IF(INDIRECT(ADDRESS(3+$AM660,11,,,"var"))&lt;&gt;"&lt;=&gt;",INDIRECT(ADDRESS(3+$AM660,11,,,"var")),NULL)</f>
        <v>0</v>
      </c>
      <c r="AX660" s="61" cm="1">
        <f t="array" aca="1" ref="AX660" ca="1">IF(INDIRECT(ADDRESS(3+$AM660,12,,,"var"))&lt;&gt;"Mg",INDIRECT(ADDRESS(3+$AM660,12,,,"var")),NULL)</f>
        <v>11.9</v>
      </c>
      <c r="AY660" s="61" cm="1">
        <f t="array" aca="1" ref="AY660" ca="1">IF(INDIRECT(ADDRESS(3+$AM660,13,,,"var"))&lt;&gt;"&lt;=&gt;",INDIRECT(ADDRESS(3+$AM660,13,,,"var")),NULL)</f>
        <v>0</v>
      </c>
      <c r="AZ660" s="61" cm="1">
        <f t="array" aca="1" ref="AZ660" ca="1">IF(INDIRECT(ADDRESS(3+$AM660,14,,,"var"))&lt;&gt;"Be",INDIRECT(ADDRESS(3+$AM660,14,,,"var")),NULL)</f>
        <v>1.4E-2</v>
      </c>
      <c r="BA660" s="61" t="str" cm="1">
        <f t="array" aca="1" ref="BA660" ca="1">IF(INDIRECT(ADDRESS(3+$AM660,15,,,"var"))&lt;&gt;"&lt;=&gt;",INDIRECT(ADDRESS(3+$AM660,15,,,"var")),NULL)</f>
        <v>&lt;</v>
      </c>
      <c r="BB660" s="61" cm="1">
        <f t="array" aca="1" ref="BB660" ca="1">IF(INDIRECT(ADDRESS(3+$AM660,16,,,"var"))&lt;&gt;"Zn",INDIRECT(ADDRESS(3+$AM660,16,,,"var")),NULL)</f>
        <v>0.01</v>
      </c>
      <c r="BC660" s="61" cm="1">
        <f t="array" aca="1" ref="BC660" ca="1">IF(INDIRECT(ADDRESS(3+$AM660,17,,,"var"))&lt;&gt;"&lt;=&gt;",INDIRECT(ADDRESS(3+$AM660,17,,,"var")),NULL)</f>
        <v>0</v>
      </c>
      <c r="BD660" s="61" cm="1">
        <f t="array" aca="1" ref="BD660" ca="1">IF(INDIRECT(ADDRESS(3+$AM660,18,,,"var"))&lt;&gt;"Ti",INDIRECT(ADDRESS(3+$AM660,18,,,"var")),NULL)</f>
        <v>0.08</v>
      </c>
      <c r="BE660" s="64" cm="1">
        <f t="array" aca="1" ref="BE660" ca="1">IF(INDIRECT(ADDRESS(3+$AM660,19,,,"var"))&lt;&gt;"D10",INDIRECT(ADDRESS(3+$AM660,19,,,"var")),NULL)</f>
        <v>27.4</v>
      </c>
      <c r="BF660" s="64" cm="1">
        <f t="array" aca="1" ref="BF660" ca="1">IF(INDIRECT(ADDRESS(3+$AM660,20,,,"var"))&lt;&gt;"D50",INDIRECT(ADDRESS(3+$AM660,20,,,"var")),NULL)</f>
        <v>44.5</v>
      </c>
      <c r="BG660" s="64" cm="1">
        <f t="array" aca="1" ref="BG660" ca="1">IF(INDIRECT(ADDRESS(3+$AM660,21,,,"var"))&lt;&gt;"D90",INDIRECT(ADDRESS(3+$AM660,21,,,"var")),NULL)</f>
        <v>72.2</v>
      </c>
      <c r="BH660" s="64" cm="1">
        <f t="array" aca="1" ref="BH660" ca="1">IF(INDIRECT(ADDRESS(3+$AM660,22,,,"var"))&lt;&gt;"Carney Funnel (s/50g)",INDIRECT(ADDRESS(3+$AM660,22,,,"var")),NULL)</f>
        <v>16</v>
      </c>
      <c r="BI660" s="64" cm="1">
        <f t="array" aca="1" ref="BI660" ca="1">IF(INDIRECT(ADDRESS(3+$AM660,23,,,"var"))&lt;&gt;"Schuttdichte",INDIRECT(ADDRESS(3+$AM660,23,,,"var")),NULL)</f>
        <v>1.24</v>
      </c>
      <c r="BJ660" s="64" cm="1">
        <f t="array" aca="1" ref="BJ660" ca="1">IF(INDIRECT(ADDRESS(3+$AM660,24,,,"var"))&lt;&gt;"Klopfdichte",INDIRECT(ADDRESS(3+$AM660,24,,,"var")),NULL)</f>
        <v>1.61</v>
      </c>
      <c r="BK660" t="s">
        <v>108</v>
      </c>
      <c r="BM660" s="81"/>
      <c r="BO660"/>
    </row>
    <row r="661" spans="1:67">
      <c r="A661" s="81">
        <v>6</v>
      </c>
      <c r="B661" s="81">
        <v>13</v>
      </c>
      <c r="C661" s="81" t="str">
        <f>var!Z$2</f>
        <v>EOS M 290</v>
      </c>
      <c r="D661" s="81" t="str">
        <f>var!AG$2</f>
        <v>EOS parameter dev.</v>
      </c>
      <c r="E661" s="81">
        <v>370</v>
      </c>
      <c r="F661" s="81">
        <v>1050</v>
      </c>
      <c r="G661" s="81">
        <v>60</v>
      </c>
      <c r="H661" s="81">
        <v>0.12</v>
      </c>
      <c r="I661" s="62">
        <v>100</v>
      </c>
      <c r="J661" s="81" t="str">
        <f>var!AD$3</f>
        <v xml:space="preserve">Tensile bars </v>
      </c>
      <c r="K661" s="81"/>
      <c r="L661" s="81">
        <f>var!AA$2</f>
        <v>45</v>
      </c>
      <c r="M661" s="81" t="str">
        <f>var!AF$2</f>
        <v>Stripes</v>
      </c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 t="s">
        <v>18</v>
      </c>
      <c r="Z661" s="81"/>
      <c r="AA661" s="81">
        <v>357</v>
      </c>
      <c r="AB661" s="81">
        <v>12.2</v>
      </c>
      <c r="AC661" s="81"/>
      <c r="AD661" s="81"/>
      <c r="AE661" s="81"/>
      <c r="AF661" s="81"/>
      <c r="AG661" s="81"/>
      <c r="AH661" s="81">
        <f t="shared" si="22"/>
        <v>27.215999999999998</v>
      </c>
      <c r="AI661" s="81">
        <f t="shared" si="23"/>
        <v>48.941798941798943</v>
      </c>
      <c r="AJ661" s="81"/>
      <c r="AK661" s="81"/>
      <c r="AL661" s="81" t="str" cm="1">
        <f t="array" aca="1" ref="AL661" ca="1">IF(INDIRECT(ADDRESS(3+AM661,2,,,"var"))&lt;&gt;"Name of powder",INDIRECT(ADDRESS(3+AM661,2,,,"var")),NULL)</f>
        <v>AlMgty90</v>
      </c>
      <c r="AM661" s="81">
        <v>12</v>
      </c>
      <c r="AN661" s="81">
        <v>0</v>
      </c>
      <c r="AO661" s="61" cm="1">
        <f t="array" aca="1" ref="AO661" ca="1">IF(INDIRECT(ADDRESS(3+$AM661,3,,,"var"))&lt;&gt;"&lt;=&gt;",INDIRECT(ADDRESS(3+$AM661,3,,,"var")),NULL)</f>
        <v>0</v>
      </c>
      <c r="AP661" s="61" cm="1">
        <f t="array" aca="1" ref="AP661" ca="1">IF(INDIRECT(ADDRESS(3+$AM661,4,,,"var"))&lt;&gt;"Si",INDIRECT(ADDRESS(3+$AM661,4,,,"var")),NULL)</f>
        <v>7.0000000000000007E-2</v>
      </c>
      <c r="AQ661" s="61" cm="1">
        <f t="array" aca="1" ref="AQ661" ca="1">IF(INDIRECT(ADDRESS(3+$AM661,5,,,"var"))&lt;&gt;"&lt;=&gt;",INDIRECT(ADDRESS(3+$AM661,5,,,"var")),NULL)</f>
        <v>0</v>
      </c>
      <c r="AR661" s="61" cm="1">
        <f t="array" aca="1" ref="AR661" ca="1">IF(INDIRECT(ADDRESS(3+$AM661,6,,,"var"))&lt;&gt;"Fe",INDIRECT(ADDRESS(3+$AM661,6,,,"var")),NULL)</f>
        <v>7.0000000000000007E-2</v>
      </c>
      <c r="AS661" s="61" t="str" cm="1">
        <f t="array" aca="1" ref="AS661" ca="1">IF(INDIRECT(ADDRESS(3+$AM661,7,,,"var"))&lt;&gt;"&lt;=&gt;",INDIRECT(ADDRESS(3+$AM661,7,,,"var")),NULL)</f>
        <v>&lt;</v>
      </c>
      <c r="AT661" s="61" cm="1">
        <f t="array" aca="1" ref="AT661" ca="1">IF(INDIRECT(ADDRESS(3+$AM661,8,,,"var"))&lt;&gt;"Cu",INDIRECT(ADDRESS(3+$AM661,8,,,"var")),NULL)</f>
        <v>0.01</v>
      </c>
      <c r="AU661" s="61" t="str" cm="1">
        <f t="array" aca="1" ref="AU661" ca="1">IF(INDIRECT(ADDRESS(3+$AM661,9,,,"var"))&lt;&gt;"&lt;=&gt;",INDIRECT(ADDRESS(3+$AM661,9,,,"var")),NULL)</f>
        <v>&lt;</v>
      </c>
      <c r="AV661" s="61" cm="1">
        <f t="array" aca="1" ref="AV661" ca="1">IF(INDIRECT(ADDRESS(3+$AM661,10,,,"var"))&lt;&gt;"Mn",INDIRECT(ADDRESS(3+$AM661,10,,,"var")),NULL)</f>
        <v>0.01</v>
      </c>
      <c r="AW661" s="61" cm="1">
        <f t="array" aca="1" ref="AW661" ca="1">IF(INDIRECT(ADDRESS(3+$AM661,11,,,"var"))&lt;&gt;"&lt;=&gt;",INDIRECT(ADDRESS(3+$AM661,11,,,"var")),NULL)</f>
        <v>0</v>
      </c>
      <c r="AX661" s="61" cm="1">
        <f t="array" aca="1" ref="AX661" ca="1">IF(INDIRECT(ADDRESS(3+$AM661,12,,,"var"))&lt;&gt;"Mg",INDIRECT(ADDRESS(3+$AM661,12,,,"var")),NULL)</f>
        <v>11.9</v>
      </c>
      <c r="AY661" s="61" cm="1">
        <f t="array" aca="1" ref="AY661" ca="1">IF(INDIRECT(ADDRESS(3+$AM661,13,,,"var"))&lt;&gt;"&lt;=&gt;",INDIRECT(ADDRESS(3+$AM661,13,,,"var")),NULL)</f>
        <v>0</v>
      </c>
      <c r="AZ661" s="61" cm="1">
        <f t="array" aca="1" ref="AZ661" ca="1">IF(INDIRECT(ADDRESS(3+$AM661,14,,,"var"))&lt;&gt;"Be",INDIRECT(ADDRESS(3+$AM661,14,,,"var")),NULL)</f>
        <v>1.4E-2</v>
      </c>
      <c r="BA661" s="61" t="str" cm="1">
        <f t="array" aca="1" ref="BA661" ca="1">IF(INDIRECT(ADDRESS(3+$AM661,15,,,"var"))&lt;&gt;"&lt;=&gt;",INDIRECT(ADDRESS(3+$AM661,15,,,"var")),NULL)</f>
        <v>&lt;</v>
      </c>
      <c r="BB661" s="61" cm="1">
        <f t="array" aca="1" ref="BB661" ca="1">IF(INDIRECT(ADDRESS(3+$AM661,16,,,"var"))&lt;&gt;"Zn",INDIRECT(ADDRESS(3+$AM661,16,,,"var")),NULL)</f>
        <v>0.01</v>
      </c>
      <c r="BC661" s="61" cm="1">
        <f t="array" aca="1" ref="BC661" ca="1">IF(INDIRECT(ADDRESS(3+$AM661,17,,,"var"))&lt;&gt;"&lt;=&gt;",INDIRECT(ADDRESS(3+$AM661,17,,,"var")),NULL)</f>
        <v>0</v>
      </c>
      <c r="BD661" s="61" cm="1">
        <f t="array" aca="1" ref="BD661" ca="1">IF(INDIRECT(ADDRESS(3+$AM661,18,,,"var"))&lt;&gt;"Ti",INDIRECT(ADDRESS(3+$AM661,18,,,"var")),NULL)</f>
        <v>0.08</v>
      </c>
      <c r="BE661" s="64" cm="1">
        <f t="array" aca="1" ref="BE661" ca="1">IF(INDIRECT(ADDRESS(3+$AM661,19,,,"var"))&lt;&gt;"D10",INDIRECT(ADDRESS(3+$AM661,19,,,"var")),NULL)</f>
        <v>27.4</v>
      </c>
      <c r="BF661" s="64" cm="1">
        <f t="array" aca="1" ref="BF661" ca="1">IF(INDIRECT(ADDRESS(3+$AM661,20,,,"var"))&lt;&gt;"D50",INDIRECT(ADDRESS(3+$AM661,20,,,"var")),NULL)</f>
        <v>44.5</v>
      </c>
      <c r="BG661" s="64" cm="1">
        <f t="array" aca="1" ref="BG661" ca="1">IF(INDIRECT(ADDRESS(3+$AM661,21,,,"var"))&lt;&gt;"D90",INDIRECT(ADDRESS(3+$AM661,21,,,"var")),NULL)</f>
        <v>72.2</v>
      </c>
      <c r="BH661" s="64" cm="1">
        <f t="array" aca="1" ref="BH661" ca="1">IF(INDIRECT(ADDRESS(3+$AM661,22,,,"var"))&lt;&gt;"Carney Funnel (s/50g)",INDIRECT(ADDRESS(3+$AM661,22,,,"var")),NULL)</f>
        <v>16</v>
      </c>
      <c r="BI661" s="64" cm="1">
        <f t="array" aca="1" ref="BI661" ca="1">IF(INDIRECT(ADDRESS(3+$AM661,23,,,"var"))&lt;&gt;"Schuttdichte",INDIRECT(ADDRESS(3+$AM661,23,,,"var")),NULL)</f>
        <v>1.24</v>
      </c>
      <c r="BJ661" s="64" cm="1">
        <f t="array" aca="1" ref="BJ661" ca="1">IF(INDIRECT(ADDRESS(3+$AM661,24,,,"var"))&lt;&gt;"Klopfdichte",INDIRECT(ADDRESS(3+$AM661,24,,,"var")),NULL)</f>
        <v>1.61</v>
      </c>
      <c r="BK661" t="s">
        <v>108</v>
      </c>
      <c r="BM661" s="81"/>
      <c r="BO661"/>
    </row>
    <row r="662" spans="1:67">
      <c r="A662" s="81">
        <v>6</v>
      </c>
      <c r="B662" s="81">
        <v>14</v>
      </c>
      <c r="C662" s="81" t="str">
        <f>var!Z$2</f>
        <v>EOS M 290</v>
      </c>
      <c r="D662" s="81" t="str">
        <f>var!AG$2</f>
        <v>EOS parameter dev.</v>
      </c>
      <c r="E662" s="81">
        <v>370</v>
      </c>
      <c r="F662" s="81">
        <v>1050</v>
      </c>
      <c r="G662" s="81">
        <v>60</v>
      </c>
      <c r="H662" s="81">
        <v>0.12</v>
      </c>
      <c r="I662" s="81">
        <v>100</v>
      </c>
      <c r="J662" s="81" t="str">
        <f>var!AD$3</f>
        <v xml:space="preserve">Tensile bars </v>
      </c>
      <c r="K662" s="81"/>
      <c r="L662" s="81">
        <f>var!AA$2</f>
        <v>45</v>
      </c>
      <c r="M662" s="81" t="str">
        <f>var!AF$2</f>
        <v>Stripes</v>
      </c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 t="s">
        <v>18</v>
      </c>
      <c r="Z662" s="81"/>
      <c r="AA662" s="81">
        <v>359</v>
      </c>
      <c r="AB662" s="81">
        <v>11.9</v>
      </c>
      <c r="AC662" s="81"/>
      <c r="AD662" s="81"/>
      <c r="AE662" s="81"/>
      <c r="AF662" s="81"/>
      <c r="AG662" s="81"/>
      <c r="AH662" s="81">
        <f t="shared" si="22"/>
        <v>27.215999999999998</v>
      </c>
      <c r="AI662" s="81">
        <f t="shared" si="23"/>
        <v>48.941798941798943</v>
      </c>
      <c r="AJ662" s="81"/>
      <c r="AK662" s="81"/>
      <c r="AL662" s="28" t="str" cm="1">
        <f t="array" aca="1" ref="AL662" ca="1">IF(INDIRECT(ADDRESS(3+AM662,2,,,"var"))&lt;&gt;"Name of powder",INDIRECT(ADDRESS(3+AM662,2,,,"var")),NULL)</f>
        <v>AlMgty90</v>
      </c>
      <c r="AM662" s="81">
        <v>12</v>
      </c>
      <c r="AN662" s="81">
        <v>0</v>
      </c>
      <c r="AO662" s="61" cm="1">
        <f t="array" aca="1" ref="AO662" ca="1">IF(INDIRECT(ADDRESS(3+$AM662,3,,,"var"))&lt;&gt;"&lt;=&gt;",INDIRECT(ADDRESS(3+$AM662,3,,,"var")),NULL)</f>
        <v>0</v>
      </c>
      <c r="AP662" s="61" cm="1">
        <f t="array" aca="1" ref="AP662" ca="1">IF(INDIRECT(ADDRESS(3+$AM662,4,,,"var"))&lt;&gt;"Si",INDIRECT(ADDRESS(3+$AM662,4,,,"var")),NULL)</f>
        <v>7.0000000000000007E-2</v>
      </c>
      <c r="AQ662" s="61" cm="1">
        <f t="array" aca="1" ref="AQ662" ca="1">IF(INDIRECT(ADDRESS(3+$AM662,5,,,"var"))&lt;&gt;"&lt;=&gt;",INDIRECT(ADDRESS(3+$AM662,5,,,"var")),NULL)</f>
        <v>0</v>
      </c>
      <c r="AR662" s="61" cm="1">
        <f t="array" aca="1" ref="AR662" ca="1">IF(INDIRECT(ADDRESS(3+$AM662,6,,,"var"))&lt;&gt;"Fe",INDIRECT(ADDRESS(3+$AM662,6,,,"var")),NULL)</f>
        <v>7.0000000000000007E-2</v>
      </c>
      <c r="AS662" s="61" t="str" cm="1">
        <f t="array" aca="1" ref="AS662" ca="1">IF(INDIRECT(ADDRESS(3+$AM662,7,,,"var"))&lt;&gt;"&lt;=&gt;",INDIRECT(ADDRESS(3+$AM662,7,,,"var")),NULL)</f>
        <v>&lt;</v>
      </c>
      <c r="AT662" s="61" cm="1">
        <f t="array" aca="1" ref="AT662" ca="1">IF(INDIRECT(ADDRESS(3+$AM662,8,,,"var"))&lt;&gt;"Cu",INDIRECT(ADDRESS(3+$AM662,8,,,"var")),NULL)</f>
        <v>0.01</v>
      </c>
      <c r="AU662" s="61" t="str" cm="1">
        <f t="array" aca="1" ref="AU662" ca="1">IF(INDIRECT(ADDRESS(3+$AM662,9,,,"var"))&lt;&gt;"&lt;=&gt;",INDIRECT(ADDRESS(3+$AM662,9,,,"var")),NULL)</f>
        <v>&lt;</v>
      </c>
      <c r="AV662" s="61" cm="1">
        <f t="array" aca="1" ref="AV662" ca="1">IF(INDIRECT(ADDRESS(3+$AM662,10,,,"var"))&lt;&gt;"Mn",INDIRECT(ADDRESS(3+$AM662,10,,,"var")),NULL)</f>
        <v>0.01</v>
      </c>
      <c r="AW662" s="61" cm="1">
        <f t="array" aca="1" ref="AW662" ca="1">IF(INDIRECT(ADDRESS(3+$AM662,11,,,"var"))&lt;&gt;"&lt;=&gt;",INDIRECT(ADDRESS(3+$AM662,11,,,"var")),NULL)</f>
        <v>0</v>
      </c>
      <c r="AX662" s="61" cm="1">
        <f t="array" aca="1" ref="AX662" ca="1">IF(INDIRECT(ADDRESS(3+$AM662,12,,,"var"))&lt;&gt;"Mg",INDIRECT(ADDRESS(3+$AM662,12,,,"var")),NULL)</f>
        <v>11.9</v>
      </c>
      <c r="AY662" s="61" cm="1">
        <f t="array" aca="1" ref="AY662" ca="1">IF(INDIRECT(ADDRESS(3+$AM662,13,,,"var"))&lt;&gt;"&lt;=&gt;",INDIRECT(ADDRESS(3+$AM662,13,,,"var")),NULL)</f>
        <v>0</v>
      </c>
      <c r="AZ662" s="61" cm="1">
        <f t="array" aca="1" ref="AZ662" ca="1">IF(INDIRECT(ADDRESS(3+$AM662,14,,,"var"))&lt;&gt;"Be",INDIRECT(ADDRESS(3+$AM662,14,,,"var")),NULL)</f>
        <v>1.4E-2</v>
      </c>
      <c r="BA662" s="61" t="str" cm="1">
        <f t="array" aca="1" ref="BA662" ca="1">IF(INDIRECT(ADDRESS(3+$AM662,15,,,"var"))&lt;&gt;"&lt;=&gt;",INDIRECT(ADDRESS(3+$AM662,15,,,"var")),NULL)</f>
        <v>&lt;</v>
      </c>
      <c r="BB662" s="61" cm="1">
        <f t="array" aca="1" ref="BB662" ca="1">IF(INDIRECT(ADDRESS(3+$AM662,16,,,"var"))&lt;&gt;"Zn",INDIRECT(ADDRESS(3+$AM662,16,,,"var")),NULL)</f>
        <v>0.01</v>
      </c>
      <c r="BC662" s="61" cm="1">
        <f t="array" aca="1" ref="BC662" ca="1">IF(INDIRECT(ADDRESS(3+$AM662,17,,,"var"))&lt;&gt;"&lt;=&gt;",INDIRECT(ADDRESS(3+$AM662,17,,,"var")),NULL)</f>
        <v>0</v>
      </c>
      <c r="BD662" s="61" cm="1">
        <f t="array" aca="1" ref="BD662" ca="1">IF(INDIRECT(ADDRESS(3+$AM662,18,,,"var"))&lt;&gt;"Ti",INDIRECT(ADDRESS(3+$AM662,18,,,"var")),NULL)</f>
        <v>0.08</v>
      </c>
      <c r="BE662" s="64" cm="1">
        <f t="array" aca="1" ref="BE662" ca="1">IF(INDIRECT(ADDRESS(3+$AM662,19,,,"var"))&lt;&gt;"D10",INDIRECT(ADDRESS(3+$AM662,19,,,"var")),NULL)</f>
        <v>27.4</v>
      </c>
      <c r="BF662" s="64" cm="1">
        <f t="array" aca="1" ref="BF662" ca="1">IF(INDIRECT(ADDRESS(3+$AM662,20,,,"var"))&lt;&gt;"D50",INDIRECT(ADDRESS(3+$AM662,20,,,"var")),NULL)</f>
        <v>44.5</v>
      </c>
      <c r="BG662" s="64" cm="1">
        <f t="array" aca="1" ref="BG662" ca="1">IF(INDIRECT(ADDRESS(3+$AM662,21,,,"var"))&lt;&gt;"D90",INDIRECT(ADDRESS(3+$AM662,21,,,"var")),NULL)</f>
        <v>72.2</v>
      </c>
      <c r="BH662" s="64" cm="1">
        <f t="array" aca="1" ref="BH662" ca="1">IF(INDIRECT(ADDRESS(3+$AM662,22,,,"var"))&lt;&gt;"Carney Funnel (s/50g)",INDIRECT(ADDRESS(3+$AM662,22,,,"var")),NULL)</f>
        <v>16</v>
      </c>
      <c r="BI662" s="64" cm="1">
        <f t="array" aca="1" ref="BI662" ca="1">IF(INDIRECT(ADDRESS(3+$AM662,23,,,"var"))&lt;&gt;"Schuttdichte",INDIRECT(ADDRESS(3+$AM662,23,,,"var")),NULL)</f>
        <v>1.24</v>
      </c>
      <c r="BJ662" s="64" cm="1">
        <f t="array" aca="1" ref="BJ662" ca="1">IF(INDIRECT(ADDRESS(3+$AM662,24,,,"var"))&lt;&gt;"Klopfdichte",INDIRECT(ADDRESS(3+$AM662,24,,,"var")),NULL)</f>
        <v>1.61</v>
      </c>
      <c r="BK662" t="s">
        <v>108</v>
      </c>
      <c r="BM662" s="81"/>
      <c r="BO662"/>
    </row>
    <row r="663" spans="1:67">
      <c r="A663" s="81">
        <v>6</v>
      </c>
      <c r="B663" s="81">
        <v>15</v>
      </c>
      <c r="C663" s="81" t="str">
        <f>var!Z$2</f>
        <v>EOS M 290</v>
      </c>
      <c r="D663" s="81" t="str">
        <f>var!AG$2</f>
        <v>EOS parameter dev.</v>
      </c>
      <c r="E663" s="81">
        <v>370</v>
      </c>
      <c r="F663" s="81">
        <v>1050</v>
      </c>
      <c r="G663" s="81">
        <v>60</v>
      </c>
      <c r="H663" s="81">
        <v>0.12</v>
      </c>
      <c r="I663" s="62">
        <v>100</v>
      </c>
      <c r="J663" s="81" t="str">
        <f>var!AD$3</f>
        <v xml:space="preserve">Tensile bars </v>
      </c>
      <c r="K663" s="81"/>
      <c r="L663" s="81">
        <f>var!AA$2</f>
        <v>45</v>
      </c>
      <c r="M663" s="81" t="str">
        <f>var!AF$2</f>
        <v>Stripes</v>
      </c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 t="s">
        <v>18</v>
      </c>
      <c r="Z663" s="81">
        <v>149</v>
      </c>
      <c r="AA663" s="81">
        <v>375</v>
      </c>
      <c r="AB663" s="81">
        <v>14.3</v>
      </c>
      <c r="AC663" s="81"/>
      <c r="AD663" s="81"/>
      <c r="AE663" s="81"/>
      <c r="AF663" s="81"/>
      <c r="AG663" s="81"/>
      <c r="AH663" s="81">
        <f t="shared" si="22"/>
        <v>27.215999999999998</v>
      </c>
      <c r="AI663" s="81">
        <f t="shared" si="23"/>
        <v>48.941798941798943</v>
      </c>
      <c r="AJ663" s="81"/>
      <c r="AK663" s="81"/>
      <c r="AL663" s="28" t="str" cm="1">
        <f t="array" aca="1" ref="AL663" ca="1">IF(INDIRECT(ADDRESS(3+AM663,2,,,"var"))&lt;&gt;"Name of powder",INDIRECT(ADDRESS(3+AM663,2,,,"var")),NULL)</f>
        <v>AlMgty90</v>
      </c>
      <c r="AM663" s="81">
        <v>12</v>
      </c>
      <c r="AN663" s="81">
        <v>0</v>
      </c>
      <c r="AO663" s="61" cm="1">
        <f t="array" aca="1" ref="AO663" ca="1">IF(INDIRECT(ADDRESS(3+$AM663,3,,,"var"))&lt;&gt;"&lt;=&gt;",INDIRECT(ADDRESS(3+$AM663,3,,,"var")),NULL)</f>
        <v>0</v>
      </c>
      <c r="AP663" s="61" cm="1">
        <f t="array" aca="1" ref="AP663" ca="1">IF(INDIRECT(ADDRESS(3+$AM663,4,,,"var"))&lt;&gt;"Si",INDIRECT(ADDRESS(3+$AM663,4,,,"var")),NULL)</f>
        <v>7.0000000000000007E-2</v>
      </c>
      <c r="AQ663" s="61" cm="1">
        <f t="array" aca="1" ref="AQ663" ca="1">IF(INDIRECT(ADDRESS(3+$AM663,5,,,"var"))&lt;&gt;"&lt;=&gt;",INDIRECT(ADDRESS(3+$AM663,5,,,"var")),NULL)</f>
        <v>0</v>
      </c>
      <c r="AR663" s="61" cm="1">
        <f t="array" aca="1" ref="AR663" ca="1">IF(INDIRECT(ADDRESS(3+$AM663,6,,,"var"))&lt;&gt;"Fe",INDIRECT(ADDRESS(3+$AM663,6,,,"var")),NULL)</f>
        <v>7.0000000000000007E-2</v>
      </c>
      <c r="AS663" s="61" t="str" cm="1">
        <f t="array" aca="1" ref="AS663" ca="1">IF(INDIRECT(ADDRESS(3+$AM663,7,,,"var"))&lt;&gt;"&lt;=&gt;",INDIRECT(ADDRESS(3+$AM663,7,,,"var")),NULL)</f>
        <v>&lt;</v>
      </c>
      <c r="AT663" s="61" cm="1">
        <f t="array" aca="1" ref="AT663" ca="1">IF(INDIRECT(ADDRESS(3+$AM663,8,,,"var"))&lt;&gt;"Cu",INDIRECT(ADDRESS(3+$AM663,8,,,"var")),NULL)</f>
        <v>0.01</v>
      </c>
      <c r="AU663" s="61" t="str" cm="1">
        <f t="array" aca="1" ref="AU663" ca="1">IF(INDIRECT(ADDRESS(3+$AM663,9,,,"var"))&lt;&gt;"&lt;=&gt;",INDIRECT(ADDRESS(3+$AM663,9,,,"var")),NULL)</f>
        <v>&lt;</v>
      </c>
      <c r="AV663" s="61" cm="1">
        <f t="array" aca="1" ref="AV663" ca="1">IF(INDIRECT(ADDRESS(3+$AM663,10,,,"var"))&lt;&gt;"Mn",INDIRECT(ADDRESS(3+$AM663,10,,,"var")),NULL)</f>
        <v>0.01</v>
      </c>
      <c r="AW663" s="61" cm="1">
        <f t="array" aca="1" ref="AW663" ca="1">IF(INDIRECT(ADDRESS(3+$AM663,11,,,"var"))&lt;&gt;"&lt;=&gt;",INDIRECT(ADDRESS(3+$AM663,11,,,"var")),NULL)</f>
        <v>0</v>
      </c>
      <c r="AX663" s="61" cm="1">
        <f t="array" aca="1" ref="AX663" ca="1">IF(INDIRECT(ADDRESS(3+$AM663,12,,,"var"))&lt;&gt;"Mg",INDIRECT(ADDRESS(3+$AM663,12,,,"var")),NULL)</f>
        <v>11.9</v>
      </c>
      <c r="AY663" s="61" cm="1">
        <f t="array" aca="1" ref="AY663" ca="1">IF(INDIRECT(ADDRESS(3+$AM663,13,,,"var"))&lt;&gt;"&lt;=&gt;",INDIRECT(ADDRESS(3+$AM663,13,,,"var")),NULL)</f>
        <v>0</v>
      </c>
      <c r="AZ663" s="61" cm="1">
        <f t="array" aca="1" ref="AZ663" ca="1">IF(INDIRECT(ADDRESS(3+$AM663,14,,,"var"))&lt;&gt;"Be",INDIRECT(ADDRESS(3+$AM663,14,,,"var")),NULL)</f>
        <v>1.4E-2</v>
      </c>
      <c r="BA663" s="61" t="str" cm="1">
        <f t="array" aca="1" ref="BA663" ca="1">IF(INDIRECT(ADDRESS(3+$AM663,15,,,"var"))&lt;&gt;"&lt;=&gt;",INDIRECT(ADDRESS(3+$AM663,15,,,"var")),NULL)</f>
        <v>&lt;</v>
      </c>
      <c r="BB663" s="61" cm="1">
        <f t="array" aca="1" ref="BB663" ca="1">IF(INDIRECT(ADDRESS(3+$AM663,16,,,"var"))&lt;&gt;"Zn",INDIRECT(ADDRESS(3+$AM663,16,,,"var")),NULL)</f>
        <v>0.01</v>
      </c>
      <c r="BC663" s="61" cm="1">
        <f t="array" aca="1" ref="BC663" ca="1">IF(INDIRECT(ADDRESS(3+$AM663,17,,,"var"))&lt;&gt;"&lt;=&gt;",INDIRECT(ADDRESS(3+$AM663,17,,,"var")),NULL)</f>
        <v>0</v>
      </c>
      <c r="BD663" s="61" cm="1">
        <f t="array" aca="1" ref="BD663" ca="1">IF(INDIRECT(ADDRESS(3+$AM663,18,,,"var"))&lt;&gt;"Ti",INDIRECT(ADDRESS(3+$AM663,18,,,"var")),NULL)</f>
        <v>0.08</v>
      </c>
      <c r="BE663" s="64" cm="1">
        <f t="array" aca="1" ref="BE663" ca="1">IF(INDIRECT(ADDRESS(3+$AM663,19,,,"var"))&lt;&gt;"D10",INDIRECT(ADDRESS(3+$AM663,19,,,"var")),NULL)</f>
        <v>27.4</v>
      </c>
      <c r="BF663" s="64" cm="1">
        <f t="array" aca="1" ref="BF663" ca="1">IF(INDIRECT(ADDRESS(3+$AM663,20,,,"var"))&lt;&gt;"D50",INDIRECT(ADDRESS(3+$AM663,20,,,"var")),NULL)</f>
        <v>44.5</v>
      </c>
      <c r="BG663" s="64" cm="1">
        <f t="array" aca="1" ref="BG663" ca="1">IF(INDIRECT(ADDRESS(3+$AM663,21,,,"var"))&lt;&gt;"D90",INDIRECT(ADDRESS(3+$AM663,21,,,"var")),NULL)</f>
        <v>72.2</v>
      </c>
      <c r="BH663" s="64" cm="1">
        <f t="array" aca="1" ref="BH663" ca="1">IF(INDIRECT(ADDRESS(3+$AM663,22,,,"var"))&lt;&gt;"Carney Funnel (s/50g)",INDIRECT(ADDRESS(3+$AM663,22,,,"var")),NULL)</f>
        <v>16</v>
      </c>
      <c r="BI663" s="64" cm="1">
        <f t="array" aca="1" ref="BI663" ca="1">IF(INDIRECT(ADDRESS(3+$AM663,23,,,"var"))&lt;&gt;"Schuttdichte",INDIRECT(ADDRESS(3+$AM663,23,,,"var")),NULL)</f>
        <v>1.24</v>
      </c>
      <c r="BJ663" s="64" cm="1">
        <f t="array" aca="1" ref="BJ663" ca="1">IF(INDIRECT(ADDRESS(3+$AM663,24,,,"var"))&lt;&gt;"Klopfdichte",INDIRECT(ADDRESS(3+$AM663,24,,,"var")),NULL)</f>
        <v>1.61</v>
      </c>
      <c r="BK663" t="s">
        <v>108</v>
      </c>
      <c r="BM663" s="81"/>
      <c r="BO663"/>
    </row>
    <row r="664" spans="1:67">
      <c r="A664" s="81">
        <v>6</v>
      </c>
      <c r="B664" s="81">
        <v>16</v>
      </c>
      <c r="C664" s="81" t="str">
        <f>var!Z$2</f>
        <v>EOS M 290</v>
      </c>
      <c r="D664" s="81" t="str">
        <f>var!AG$2</f>
        <v>EOS parameter dev.</v>
      </c>
      <c r="E664" s="81">
        <v>370</v>
      </c>
      <c r="F664" s="81">
        <v>1050</v>
      </c>
      <c r="G664" s="81">
        <v>60</v>
      </c>
      <c r="H664" s="81">
        <v>0.12</v>
      </c>
      <c r="I664" s="62">
        <v>100</v>
      </c>
      <c r="J664" s="81" t="str">
        <f>var!AD$3</f>
        <v xml:space="preserve">Tensile bars </v>
      </c>
      <c r="K664" s="81"/>
      <c r="L664" s="81">
        <f>var!AA$2</f>
        <v>45</v>
      </c>
      <c r="M664" s="81" t="str">
        <f>var!AF$2</f>
        <v>Stripes</v>
      </c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 t="s">
        <v>19</v>
      </c>
      <c r="Z664" s="81">
        <v>216</v>
      </c>
      <c r="AA664" s="81">
        <v>383</v>
      </c>
      <c r="AB664" s="81">
        <v>25.6</v>
      </c>
      <c r="AC664" s="81"/>
      <c r="AD664" s="81"/>
      <c r="AE664" s="81"/>
      <c r="AF664" s="81"/>
      <c r="AG664" s="81"/>
      <c r="AH664" s="81">
        <f t="shared" si="22"/>
        <v>27.215999999999998</v>
      </c>
      <c r="AI664" s="81">
        <f t="shared" si="23"/>
        <v>48.941798941798943</v>
      </c>
      <c r="AJ664" s="81"/>
      <c r="AK664" s="81"/>
      <c r="AL664" s="28" t="str" cm="1">
        <f t="array" aca="1" ref="AL664" ca="1">IF(INDIRECT(ADDRESS(3+AM664,2,,,"var"))&lt;&gt;"Name of powder",INDIRECT(ADDRESS(3+AM664,2,,,"var")),NULL)</f>
        <v>AlMgty90</v>
      </c>
      <c r="AM664" s="81">
        <v>12</v>
      </c>
      <c r="AN664" s="81">
        <v>0</v>
      </c>
      <c r="AO664" s="61" cm="1">
        <f t="array" aca="1" ref="AO664" ca="1">IF(INDIRECT(ADDRESS(3+$AM664,3,,,"var"))&lt;&gt;"&lt;=&gt;",INDIRECT(ADDRESS(3+$AM664,3,,,"var")),NULL)</f>
        <v>0</v>
      </c>
      <c r="AP664" s="61" cm="1">
        <f t="array" aca="1" ref="AP664" ca="1">IF(INDIRECT(ADDRESS(3+$AM664,4,,,"var"))&lt;&gt;"Si",INDIRECT(ADDRESS(3+$AM664,4,,,"var")),NULL)</f>
        <v>7.0000000000000007E-2</v>
      </c>
      <c r="AQ664" s="61" cm="1">
        <f t="array" aca="1" ref="AQ664" ca="1">IF(INDIRECT(ADDRESS(3+$AM664,5,,,"var"))&lt;&gt;"&lt;=&gt;",INDIRECT(ADDRESS(3+$AM664,5,,,"var")),NULL)</f>
        <v>0</v>
      </c>
      <c r="AR664" s="61" cm="1">
        <f t="array" aca="1" ref="AR664" ca="1">IF(INDIRECT(ADDRESS(3+$AM664,6,,,"var"))&lt;&gt;"Fe",INDIRECT(ADDRESS(3+$AM664,6,,,"var")),NULL)</f>
        <v>7.0000000000000007E-2</v>
      </c>
      <c r="AS664" s="61" t="str" cm="1">
        <f t="array" aca="1" ref="AS664" ca="1">IF(INDIRECT(ADDRESS(3+$AM664,7,,,"var"))&lt;&gt;"&lt;=&gt;",INDIRECT(ADDRESS(3+$AM664,7,,,"var")),NULL)</f>
        <v>&lt;</v>
      </c>
      <c r="AT664" s="61" cm="1">
        <f t="array" aca="1" ref="AT664" ca="1">IF(INDIRECT(ADDRESS(3+$AM664,8,,,"var"))&lt;&gt;"Cu",INDIRECT(ADDRESS(3+$AM664,8,,,"var")),NULL)</f>
        <v>0.01</v>
      </c>
      <c r="AU664" s="61" t="str" cm="1">
        <f t="array" aca="1" ref="AU664" ca="1">IF(INDIRECT(ADDRESS(3+$AM664,9,,,"var"))&lt;&gt;"&lt;=&gt;",INDIRECT(ADDRESS(3+$AM664,9,,,"var")),NULL)</f>
        <v>&lt;</v>
      </c>
      <c r="AV664" s="61" cm="1">
        <f t="array" aca="1" ref="AV664" ca="1">IF(INDIRECT(ADDRESS(3+$AM664,10,,,"var"))&lt;&gt;"Mn",INDIRECT(ADDRESS(3+$AM664,10,,,"var")),NULL)</f>
        <v>0.01</v>
      </c>
      <c r="AW664" s="61" cm="1">
        <f t="array" aca="1" ref="AW664" ca="1">IF(INDIRECT(ADDRESS(3+$AM664,11,,,"var"))&lt;&gt;"&lt;=&gt;",INDIRECT(ADDRESS(3+$AM664,11,,,"var")),NULL)</f>
        <v>0</v>
      </c>
      <c r="AX664" s="61" cm="1">
        <f t="array" aca="1" ref="AX664" ca="1">IF(INDIRECT(ADDRESS(3+$AM664,12,,,"var"))&lt;&gt;"Mg",INDIRECT(ADDRESS(3+$AM664,12,,,"var")),NULL)</f>
        <v>11.9</v>
      </c>
      <c r="AY664" s="61" cm="1">
        <f t="array" aca="1" ref="AY664" ca="1">IF(INDIRECT(ADDRESS(3+$AM664,13,,,"var"))&lt;&gt;"&lt;=&gt;",INDIRECT(ADDRESS(3+$AM664,13,,,"var")),NULL)</f>
        <v>0</v>
      </c>
      <c r="AZ664" s="61" cm="1">
        <f t="array" aca="1" ref="AZ664" ca="1">IF(INDIRECT(ADDRESS(3+$AM664,14,,,"var"))&lt;&gt;"Be",INDIRECT(ADDRESS(3+$AM664,14,,,"var")),NULL)</f>
        <v>1.4E-2</v>
      </c>
      <c r="BA664" s="61" t="str" cm="1">
        <f t="array" aca="1" ref="BA664" ca="1">IF(INDIRECT(ADDRESS(3+$AM664,15,,,"var"))&lt;&gt;"&lt;=&gt;",INDIRECT(ADDRESS(3+$AM664,15,,,"var")),NULL)</f>
        <v>&lt;</v>
      </c>
      <c r="BB664" s="61" cm="1">
        <f t="array" aca="1" ref="BB664" ca="1">IF(INDIRECT(ADDRESS(3+$AM664,16,,,"var"))&lt;&gt;"Zn",INDIRECT(ADDRESS(3+$AM664,16,,,"var")),NULL)</f>
        <v>0.01</v>
      </c>
      <c r="BC664" s="61" cm="1">
        <f t="array" aca="1" ref="BC664" ca="1">IF(INDIRECT(ADDRESS(3+$AM664,17,,,"var"))&lt;&gt;"&lt;=&gt;",INDIRECT(ADDRESS(3+$AM664,17,,,"var")),NULL)</f>
        <v>0</v>
      </c>
      <c r="BD664" s="61" cm="1">
        <f t="array" aca="1" ref="BD664" ca="1">IF(INDIRECT(ADDRESS(3+$AM664,18,,,"var"))&lt;&gt;"Ti",INDIRECT(ADDRESS(3+$AM664,18,,,"var")),NULL)</f>
        <v>0.08</v>
      </c>
      <c r="BE664" s="64" cm="1">
        <f t="array" aca="1" ref="BE664" ca="1">IF(INDIRECT(ADDRESS(3+$AM664,19,,,"var"))&lt;&gt;"D10",INDIRECT(ADDRESS(3+$AM664,19,,,"var")),NULL)</f>
        <v>27.4</v>
      </c>
      <c r="BF664" s="64" cm="1">
        <f t="array" aca="1" ref="BF664" ca="1">IF(INDIRECT(ADDRESS(3+$AM664,20,,,"var"))&lt;&gt;"D50",INDIRECT(ADDRESS(3+$AM664,20,,,"var")),NULL)</f>
        <v>44.5</v>
      </c>
      <c r="BG664" s="64" cm="1">
        <f t="array" aca="1" ref="BG664" ca="1">IF(INDIRECT(ADDRESS(3+$AM664,21,,,"var"))&lt;&gt;"D90",INDIRECT(ADDRESS(3+$AM664,21,,,"var")),NULL)</f>
        <v>72.2</v>
      </c>
      <c r="BH664" s="64" cm="1">
        <f t="array" aca="1" ref="BH664" ca="1">IF(INDIRECT(ADDRESS(3+$AM664,22,,,"var"))&lt;&gt;"Carney Funnel (s/50g)",INDIRECT(ADDRESS(3+$AM664,22,,,"var")),NULL)</f>
        <v>16</v>
      </c>
      <c r="BI664" s="64" cm="1">
        <f t="array" aca="1" ref="BI664" ca="1">IF(INDIRECT(ADDRESS(3+$AM664,23,,,"var"))&lt;&gt;"Schuttdichte",INDIRECT(ADDRESS(3+$AM664,23,,,"var")),NULL)</f>
        <v>1.24</v>
      </c>
      <c r="BJ664" s="64" cm="1">
        <f t="array" aca="1" ref="BJ664" ca="1">IF(INDIRECT(ADDRESS(3+$AM664,24,,,"var"))&lt;&gt;"Klopfdichte",INDIRECT(ADDRESS(3+$AM664,24,,,"var")),NULL)</f>
        <v>1.61</v>
      </c>
      <c r="BK664" t="s">
        <v>108</v>
      </c>
      <c r="BM664" s="81"/>
      <c r="BO664"/>
    </row>
    <row r="665" spans="1:67">
      <c r="A665" s="81">
        <v>6</v>
      </c>
      <c r="B665" s="81">
        <v>17</v>
      </c>
      <c r="C665" s="81" t="str">
        <f>var!Z$2</f>
        <v>EOS M 290</v>
      </c>
      <c r="D665" s="81" t="str">
        <f>var!AG$2</f>
        <v>EOS parameter dev.</v>
      </c>
      <c r="E665" s="81">
        <v>370</v>
      </c>
      <c r="F665" s="81">
        <v>1050</v>
      </c>
      <c r="G665" s="81">
        <v>60</v>
      </c>
      <c r="H665" s="81">
        <v>0.12</v>
      </c>
      <c r="I665" s="62">
        <v>100</v>
      </c>
      <c r="J665" s="81" t="str">
        <f>var!AD$3</f>
        <v xml:space="preserve">Tensile bars </v>
      </c>
      <c r="K665" s="81"/>
      <c r="L665" s="81">
        <f>var!AA$2</f>
        <v>45</v>
      </c>
      <c r="M665" s="81" t="str">
        <f>var!AF$2</f>
        <v>Stripes</v>
      </c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 t="s">
        <v>19</v>
      </c>
      <c r="Z665" s="81"/>
      <c r="AA665" s="81"/>
      <c r="AB665" s="81"/>
      <c r="AC665" s="81"/>
      <c r="AD665" s="81"/>
      <c r="AE665" s="81"/>
      <c r="AF665" s="81"/>
      <c r="AG665" s="81"/>
      <c r="AH665" s="81">
        <f t="shared" si="22"/>
        <v>27.215999999999998</v>
      </c>
      <c r="AI665" s="81">
        <f t="shared" si="23"/>
        <v>48.941798941798943</v>
      </c>
      <c r="AJ665" s="81"/>
      <c r="AK665" s="81"/>
      <c r="AL665" s="28" t="str" cm="1">
        <f t="array" aca="1" ref="AL665" ca="1">IF(INDIRECT(ADDRESS(3+AM665,2,,,"var"))&lt;&gt;"Name of powder",INDIRECT(ADDRESS(3+AM665,2,,,"var")),NULL)</f>
        <v>AlMgty90</v>
      </c>
      <c r="AM665" s="81">
        <v>12</v>
      </c>
      <c r="AN665" s="81">
        <v>0</v>
      </c>
      <c r="AO665" s="61" cm="1">
        <f t="array" aca="1" ref="AO665" ca="1">IF(INDIRECT(ADDRESS(3+$AM665,3,,,"var"))&lt;&gt;"&lt;=&gt;",INDIRECT(ADDRESS(3+$AM665,3,,,"var")),NULL)</f>
        <v>0</v>
      </c>
      <c r="AP665" s="61" cm="1">
        <f t="array" aca="1" ref="AP665" ca="1">IF(INDIRECT(ADDRESS(3+$AM665,4,,,"var"))&lt;&gt;"Si",INDIRECT(ADDRESS(3+$AM665,4,,,"var")),NULL)</f>
        <v>7.0000000000000007E-2</v>
      </c>
      <c r="AQ665" s="61" cm="1">
        <f t="array" aca="1" ref="AQ665" ca="1">IF(INDIRECT(ADDRESS(3+$AM665,5,,,"var"))&lt;&gt;"&lt;=&gt;",INDIRECT(ADDRESS(3+$AM665,5,,,"var")),NULL)</f>
        <v>0</v>
      </c>
      <c r="AR665" s="61" cm="1">
        <f t="array" aca="1" ref="AR665" ca="1">IF(INDIRECT(ADDRESS(3+$AM665,6,,,"var"))&lt;&gt;"Fe",INDIRECT(ADDRESS(3+$AM665,6,,,"var")),NULL)</f>
        <v>7.0000000000000007E-2</v>
      </c>
      <c r="AS665" s="61" t="str" cm="1">
        <f t="array" aca="1" ref="AS665" ca="1">IF(INDIRECT(ADDRESS(3+$AM665,7,,,"var"))&lt;&gt;"&lt;=&gt;",INDIRECT(ADDRESS(3+$AM665,7,,,"var")),NULL)</f>
        <v>&lt;</v>
      </c>
      <c r="AT665" s="61" cm="1">
        <f t="array" aca="1" ref="AT665" ca="1">IF(INDIRECT(ADDRESS(3+$AM665,8,,,"var"))&lt;&gt;"Cu",INDIRECT(ADDRESS(3+$AM665,8,,,"var")),NULL)</f>
        <v>0.01</v>
      </c>
      <c r="AU665" s="61" t="str" cm="1">
        <f t="array" aca="1" ref="AU665" ca="1">IF(INDIRECT(ADDRESS(3+$AM665,9,,,"var"))&lt;&gt;"&lt;=&gt;",INDIRECT(ADDRESS(3+$AM665,9,,,"var")),NULL)</f>
        <v>&lt;</v>
      </c>
      <c r="AV665" s="61" cm="1">
        <f t="array" aca="1" ref="AV665" ca="1">IF(INDIRECT(ADDRESS(3+$AM665,10,,,"var"))&lt;&gt;"Mn",INDIRECT(ADDRESS(3+$AM665,10,,,"var")),NULL)</f>
        <v>0.01</v>
      </c>
      <c r="AW665" s="61" cm="1">
        <f t="array" aca="1" ref="AW665" ca="1">IF(INDIRECT(ADDRESS(3+$AM665,11,,,"var"))&lt;&gt;"&lt;=&gt;",INDIRECT(ADDRESS(3+$AM665,11,,,"var")),NULL)</f>
        <v>0</v>
      </c>
      <c r="AX665" s="61" cm="1">
        <f t="array" aca="1" ref="AX665" ca="1">IF(INDIRECT(ADDRESS(3+$AM665,12,,,"var"))&lt;&gt;"Mg",INDIRECT(ADDRESS(3+$AM665,12,,,"var")),NULL)</f>
        <v>11.9</v>
      </c>
      <c r="AY665" s="61" cm="1">
        <f t="array" aca="1" ref="AY665" ca="1">IF(INDIRECT(ADDRESS(3+$AM665,13,,,"var"))&lt;&gt;"&lt;=&gt;",INDIRECT(ADDRESS(3+$AM665,13,,,"var")),NULL)</f>
        <v>0</v>
      </c>
      <c r="AZ665" s="61" cm="1">
        <f t="array" aca="1" ref="AZ665" ca="1">IF(INDIRECT(ADDRESS(3+$AM665,14,,,"var"))&lt;&gt;"Be",INDIRECT(ADDRESS(3+$AM665,14,,,"var")),NULL)</f>
        <v>1.4E-2</v>
      </c>
      <c r="BA665" s="61" t="str" cm="1">
        <f t="array" aca="1" ref="BA665" ca="1">IF(INDIRECT(ADDRESS(3+$AM665,15,,,"var"))&lt;&gt;"&lt;=&gt;",INDIRECT(ADDRESS(3+$AM665,15,,,"var")),NULL)</f>
        <v>&lt;</v>
      </c>
      <c r="BB665" s="61" cm="1">
        <f t="array" aca="1" ref="BB665" ca="1">IF(INDIRECT(ADDRESS(3+$AM665,16,,,"var"))&lt;&gt;"Zn",INDIRECT(ADDRESS(3+$AM665,16,,,"var")),NULL)</f>
        <v>0.01</v>
      </c>
      <c r="BC665" s="61" cm="1">
        <f t="array" aca="1" ref="BC665" ca="1">IF(INDIRECT(ADDRESS(3+$AM665,17,,,"var"))&lt;&gt;"&lt;=&gt;",INDIRECT(ADDRESS(3+$AM665,17,,,"var")),NULL)</f>
        <v>0</v>
      </c>
      <c r="BD665" s="61" cm="1">
        <f t="array" aca="1" ref="BD665" ca="1">IF(INDIRECT(ADDRESS(3+$AM665,18,,,"var"))&lt;&gt;"Ti",INDIRECT(ADDRESS(3+$AM665,18,,,"var")),NULL)</f>
        <v>0.08</v>
      </c>
      <c r="BE665" s="64" cm="1">
        <f t="array" aca="1" ref="BE665" ca="1">IF(INDIRECT(ADDRESS(3+$AM665,19,,,"var"))&lt;&gt;"D10",INDIRECT(ADDRESS(3+$AM665,19,,,"var")),NULL)</f>
        <v>27.4</v>
      </c>
      <c r="BF665" s="64" cm="1">
        <f t="array" aca="1" ref="BF665" ca="1">IF(INDIRECT(ADDRESS(3+$AM665,20,,,"var"))&lt;&gt;"D50",INDIRECT(ADDRESS(3+$AM665,20,,,"var")),NULL)</f>
        <v>44.5</v>
      </c>
      <c r="BG665" s="64" cm="1">
        <f t="array" aca="1" ref="BG665" ca="1">IF(INDIRECT(ADDRESS(3+$AM665,21,,,"var"))&lt;&gt;"D90",INDIRECT(ADDRESS(3+$AM665,21,,,"var")),NULL)</f>
        <v>72.2</v>
      </c>
      <c r="BH665" s="64" cm="1">
        <f t="array" aca="1" ref="BH665" ca="1">IF(INDIRECT(ADDRESS(3+$AM665,22,,,"var"))&lt;&gt;"Carney Funnel (s/50g)",INDIRECT(ADDRESS(3+$AM665,22,,,"var")),NULL)</f>
        <v>16</v>
      </c>
      <c r="BI665" s="64" cm="1">
        <f t="array" aca="1" ref="BI665" ca="1">IF(INDIRECT(ADDRESS(3+$AM665,23,,,"var"))&lt;&gt;"Schuttdichte",INDIRECT(ADDRESS(3+$AM665,23,,,"var")),NULL)</f>
        <v>1.24</v>
      </c>
      <c r="BJ665" s="64" cm="1">
        <f t="array" aca="1" ref="BJ665" ca="1">IF(INDIRECT(ADDRESS(3+$AM665,24,,,"var"))&lt;&gt;"Klopfdichte",INDIRECT(ADDRESS(3+$AM665,24,,,"var")),NULL)</f>
        <v>1.61</v>
      </c>
      <c r="BK665" t="s">
        <v>108</v>
      </c>
      <c r="BM665" s="81"/>
      <c r="BO665"/>
    </row>
    <row r="666" spans="1:67">
      <c r="A666" s="81">
        <v>6</v>
      </c>
      <c r="B666" s="81">
        <v>18</v>
      </c>
      <c r="C666" s="28" t="str">
        <f>var!Z$2</f>
        <v>EOS M 290</v>
      </c>
      <c r="D666" s="66" t="str">
        <f>var!AG$2</f>
        <v>EOS parameter dev.</v>
      </c>
      <c r="E666" s="81">
        <v>370</v>
      </c>
      <c r="F666" s="81">
        <v>1050</v>
      </c>
      <c r="G666" s="81">
        <v>60</v>
      </c>
      <c r="H666" s="81">
        <v>0.12</v>
      </c>
      <c r="I666" s="62">
        <v>100</v>
      </c>
      <c r="J666" s="28" t="str">
        <f>var!AD$3</f>
        <v xml:space="preserve">Tensile bars </v>
      </c>
      <c r="L666" s="81">
        <f>var!AA$2</f>
        <v>45</v>
      </c>
      <c r="M666" s="28" t="str">
        <f>var!AF$2</f>
        <v>Stripes</v>
      </c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 t="s">
        <v>19</v>
      </c>
      <c r="Z666" s="81">
        <v>211</v>
      </c>
      <c r="AA666" s="81">
        <v>391</v>
      </c>
      <c r="AB666" s="81">
        <v>27.6</v>
      </c>
      <c r="AC666" s="81"/>
      <c r="AD666" s="81"/>
      <c r="AE666" s="81"/>
      <c r="AF666" s="81"/>
      <c r="AG666" s="81"/>
      <c r="AH666" s="23">
        <f t="shared" si="22"/>
        <v>27.215999999999998</v>
      </c>
      <c r="AI666" s="66">
        <f t="shared" si="23"/>
        <v>48.941798941798943</v>
      </c>
      <c r="AJ666" s="81"/>
      <c r="AK666" s="81"/>
      <c r="AL666" s="28" t="str" cm="1">
        <f t="array" aca="1" ref="AL666" ca="1">IF(INDIRECT(ADDRESS(3+AM666,2,,,"var"))&lt;&gt;"Name of powder",INDIRECT(ADDRESS(3+AM666,2,,,"var")),NULL)</f>
        <v>AlMgty90</v>
      </c>
      <c r="AM666" s="81">
        <v>12</v>
      </c>
      <c r="AN666" s="81">
        <v>0</v>
      </c>
      <c r="AO666" s="61" cm="1">
        <f t="array" aca="1" ref="AO666" ca="1">IF(INDIRECT(ADDRESS(3+$AM666,3,,,"var"))&lt;&gt;"&lt;=&gt;",INDIRECT(ADDRESS(3+$AM666,3,,,"var")),NULL)</f>
        <v>0</v>
      </c>
      <c r="AP666" s="61" cm="1">
        <f t="array" aca="1" ref="AP666" ca="1">IF(INDIRECT(ADDRESS(3+$AM666,4,,,"var"))&lt;&gt;"Si",INDIRECT(ADDRESS(3+$AM666,4,,,"var")),NULL)</f>
        <v>7.0000000000000007E-2</v>
      </c>
      <c r="AQ666" s="61" cm="1">
        <f t="array" aca="1" ref="AQ666" ca="1">IF(INDIRECT(ADDRESS(3+$AM666,5,,,"var"))&lt;&gt;"&lt;=&gt;",INDIRECT(ADDRESS(3+$AM666,5,,,"var")),NULL)</f>
        <v>0</v>
      </c>
      <c r="AR666" s="61" cm="1">
        <f t="array" aca="1" ref="AR666" ca="1">IF(INDIRECT(ADDRESS(3+$AM666,6,,,"var"))&lt;&gt;"Fe",INDIRECT(ADDRESS(3+$AM666,6,,,"var")),NULL)</f>
        <v>7.0000000000000007E-2</v>
      </c>
      <c r="AS666" s="61" t="str" cm="1">
        <f t="array" aca="1" ref="AS666" ca="1">IF(INDIRECT(ADDRESS(3+$AM666,7,,,"var"))&lt;&gt;"&lt;=&gt;",INDIRECT(ADDRESS(3+$AM666,7,,,"var")),NULL)</f>
        <v>&lt;</v>
      </c>
      <c r="AT666" s="61" cm="1">
        <f t="array" aca="1" ref="AT666" ca="1">IF(INDIRECT(ADDRESS(3+$AM666,8,,,"var"))&lt;&gt;"Cu",INDIRECT(ADDRESS(3+$AM666,8,,,"var")),NULL)</f>
        <v>0.01</v>
      </c>
      <c r="AU666" s="61" t="str" cm="1">
        <f t="array" aca="1" ref="AU666" ca="1">IF(INDIRECT(ADDRESS(3+$AM666,9,,,"var"))&lt;&gt;"&lt;=&gt;",INDIRECT(ADDRESS(3+$AM666,9,,,"var")),NULL)</f>
        <v>&lt;</v>
      </c>
      <c r="AV666" s="61" cm="1">
        <f t="array" aca="1" ref="AV666" ca="1">IF(INDIRECT(ADDRESS(3+$AM666,10,,,"var"))&lt;&gt;"Mn",INDIRECT(ADDRESS(3+$AM666,10,,,"var")),NULL)</f>
        <v>0.01</v>
      </c>
      <c r="AW666" s="61" cm="1">
        <f t="array" aca="1" ref="AW666" ca="1">IF(INDIRECT(ADDRESS(3+$AM666,11,,,"var"))&lt;&gt;"&lt;=&gt;",INDIRECT(ADDRESS(3+$AM666,11,,,"var")),NULL)</f>
        <v>0</v>
      </c>
      <c r="AX666" s="61" cm="1">
        <f t="array" aca="1" ref="AX666" ca="1">IF(INDIRECT(ADDRESS(3+$AM666,12,,,"var"))&lt;&gt;"Mg",INDIRECT(ADDRESS(3+$AM666,12,,,"var")),NULL)</f>
        <v>11.9</v>
      </c>
      <c r="AY666" s="61" cm="1">
        <f t="array" aca="1" ref="AY666" ca="1">IF(INDIRECT(ADDRESS(3+$AM666,13,,,"var"))&lt;&gt;"&lt;=&gt;",INDIRECT(ADDRESS(3+$AM666,13,,,"var")),NULL)</f>
        <v>0</v>
      </c>
      <c r="AZ666" s="61" cm="1">
        <f t="array" aca="1" ref="AZ666" ca="1">IF(INDIRECT(ADDRESS(3+$AM666,14,,,"var"))&lt;&gt;"Be",INDIRECT(ADDRESS(3+$AM666,14,,,"var")),NULL)</f>
        <v>1.4E-2</v>
      </c>
      <c r="BA666" s="61" t="str" cm="1">
        <f t="array" aca="1" ref="BA666" ca="1">IF(INDIRECT(ADDRESS(3+$AM666,15,,,"var"))&lt;&gt;"&lt;=&gt;",INDIRECT(ADDRESS(3+$AM666,15,,,"var")),NULL)</f>
        <v>&lt;</v>
      </c>
      <c r="BB666" s="61" cm="1">
        <f t="array" aca="1" ref="BB666" ca="1">IF(INDIRECT(ADDRESS(3+$AM666,16,,,"var"))&lt;&gt;"Zn",INDIRECT(ADDRESS(3+$AM666,16,,,"var")),NULL)</f>
        <v>0.01</v>
      </c>
      <c r="BC666" s="61" cm="1">
        <f t="array" aca="1" ref="BC666" ca="1">IF(INDIRECT(ADDRESS(3+$AM666,17,,,"var"))&lt;&gt;"&lt;=&gt;",INDIRECT(ADDRESS(3+$AM666,17,,,"var")),NULL)</f>
        <v>0</v>
      </c>
      <c r="BD666" s="61" cm="1">
        <f t="array" aca="1" ref="BD666" ca="1">IF(INDIRECT(ADDRESS(3+$AM666,18,,,"var"))&lt;&gt;"Ti",INDIRECT(ADDRESS(3+$AM666,18,,,"var")),NULL)</f>
        <v>0.08</v>
      </c>
      <c r="BE666" s="64" cm="1">
        <f t="array" aca="1" ref="BE666" ca="1">IF(INDIRECT(ADDRESS(3+$AM666,19,,,"var"))&lt;&gt;"D10",INDIRECT(ADDRESS(3+$AM666,19,,,"var")),NULL)</f>
        <v>27.4</v>
      </c>
      <c r="BF666" s="64" cm="1">
        <f t="array" aca="1" ref="BF666" ca="1">IF(INDIRECT(ADDRESS(3+$AM666,20,,,"var"))&lt;&gt;"D50",INDIRECT(ADDRESS(3+$AM666,20,,,"var")),NULL)</f>
        <v>44.5</v>
      </c>
      <c r="BG666" s="64" cm="1">
        <f t="array" aca="1" ref="BG666" ca="1">IF(INDIRECT(ADDRESS(3+$AM666,21,,,"var"))&lt;&gt;"D90",INDIRECT(ADDRESS(3+$AM666,21,,,"var")),NULL)</f>
        <v>72.2</v>
      </c>
      <c r="BH666" s="64" cm="1">
        <f t="array" aca="1" ref="BH666" ca="1">IF(INDIRECT(ADDRESS(3+$AM666,22,,,"var"))&lt;&gt;"Carney Funnel (s/50g)",INDIRECT(ADDRESS(3+$AM666,22,,,"var")),NULL)</f>
        <v>16</v>
      </c>
      <c r="BI666" s="64" cm="1">
        <f t="array" aca="1" ref="BI666" ca="1">IF(INDIRECT(ADDRESS(3+$AM666,23,,,"var"))&lt;&gt;"Schuttdichte",INDIRECT(ADDRESS(3+$AM666,23,,,"var")),NULL)</f>
        <v>1.24</v>
      </c>
      <c r="BJ666" s="64" cm="1">
        <f t="array" aca="1" ref="BJ666" ca="1">IF(INDIRECT(ADDRESS(3+$AM666,24,,,"var"))&lt;&gt;"Klopfdichte",INDIRECT(ADDRESS(3+$AM666,24,,,"var")),NULL)</f>
        <v>1.61</v>
      </c>
      <c r="BK666" t="s">
        <v>108</v>
      </c>
      <c r="BM666"/>
      <c r="BO666"/>
    </row>
    <row r="667" spans="1:67">
      <c r="A667" s="81">
        <v>6</v>
      </c>
      <c r="B667" s="81">
        <v>19</v>
      </c>
      <c r="C667" s="28" t="str">
        <f>var!Z$2</f>
        <v>EOS M 290</v>
      </c>
      <c r="D667" s="66" t="str">
        <f>var!AG$2</f>
        <v>EOS parameter dev.</v>
      </c>
      <c r="E667" s="81">
        <v>370</v>
      </c>
      <c r="F667" s="81">
        <v>1050</v>
      </c>
      <c r="G667" s="81">
        <v>60</v>
      </c>
      <c r="H667" s="81">
        <v>0.12</v>
      </c>
      <c r="I667" s="62">
        <v>100</v>
      </c>
      <c r="J667" s="28" t="str">
        <f>var!AD$6</f>
        <v>Mushroom sample</v>
      </c>
      <c r="L667" s="81"/>
      <c r="M667" s="28" t="str">
        <f>var!AF$2</f>
        <v>Stripes</v>
      </c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  <c r="AA667" s="81"/>
      <c r="AB667" s="81"/>
      <c r="AC667" s="81"/>
      <c r="AD667" s="81"/>
      <c r="AE667" s="81"/>
      <c r="AF667" s="81"/>
      <c r="AG667" s="81"/>
      <c r="AH667" s="23">
        <f t="shared" si="22"/>
        <v>27.215999999999998</v>
      </c>
      <c r="AI667" s="66">
        <f t="shared" si="23"/>
        <v>48.941798941798943</v>
      </c>
      <c r="AJ667" s="81"/>
      <c r="AK667" s="81"/>
      <c r="AL667" s="28" t="str" cm="1">
        <f t="array" aca="1" ref="AL667" ca="1">IF(INDIRECT(ADDRESS(3+AM667,2,,,"var"))&lt;&gt;"Name of powder",INDIRECT(ADDRESS(3+AM667,2,,,"var")),NULL)</f>
        <v>AlMgty90</v>
      </c>
      <c r="AM667" s="81">
        <v>12</v>
      </c>
      <c r="AN667" s="81">
        <v>0</v>
      </c>
      <c r="AO667" s="61" cm="1">
        <f t="array" aca="1" ref="AO667" ca="1">IF(INDIRECT(ADDRESS(3+$AM667,3,,,"var"))&lt;&gt;"&lt;=&gt;",INDIRECT(ADDRESS(3+$AM667,3,,,"var")),NULL)</f>
        <v>0</v>
      </c>
      <c r="AP667" s="61" cm="1">
        <f t="array" aca="1" ref="AP667" ca="1">IF(INDIRECT(ADDRESS(3+$AM667,4,,,"var"))&lt;&gt;"Si",INDIRECT(ADDRESS(3+$AM667,4,,,"var")),NULL)</f>
        <v>7.0000000000000007E-2</v>
      </c>
      <c r="AQ667" s="61" cm="1">
        <f t="array" aca="1" ref="AQ667" ca="1">IF(INDIRECT(ADDRESS(3+$AM667,5,,,"var"))&lt;&gt;"&lt;=&gt;",INDIRECT(ADDRESS(3+$AM667,5,,,"var")),NULL)</f>
        <v>0</v>
      </c>
      <c r="AR667" s="61" cm="1">
        <f t="array" aca="1" ref="AR667" ca="1">IF(INDIRECT(ADDRESS(3+$AM667,6,,,"var"))&lt;&gt;"Fe",INDIRECT(ADDRESS(3+$AM667,6,,,"var")),NULL)</f>
        <v>7.0000000000000007E-2</v>
      </c>
      <c r="AS667" s="61" t="str" cm="1">
        <f t="array" aca="1" ref="AS667" ca="1">IF(INDIRECT(ADDRESS(3+$AM667,7,,,"var"))&lt;&gt;"&lt;=&gt;",INDIRECT(ADDRESS(3+$AM667,7,,,"var")),NULL)</f>
        <v>&lt;</v>
      </c>
      <c r="AT667" s="61" cm="1">
        <f t="array" aca="1" ref="AT667" ca="1">IF(INDIRECT(ADDRESS(3+$AM667,8,,,"var"))&lt;&gt;"Cu",INDIRECT(ADDRESS(3+$AM667,8,,,"var")),NULL)</f>
        <v>0.01</v>
      </c>
      <c r="AU667" s="61" t="str" cm="1">
        <f t="array" aca="1" ref="AU667" ca="1">IF(INDIRECT(ADDRESS(3+$AM667,9,,,"var"))&lt;&gt;"&lt;=&gt;",INDIRECT(ADDRESS(3+$AM667,9,,,"var")),NULL)</f>
        <v>&lt;</v>
      </c>
      <c r="AV667" s="61" cm="1">
        <f t="array" aca="1" ref="AV667" ca="1">IF(INDIRECT(ADDRESS(3+$AM667,10,,,"var"))&lt;&gt;"Mn",INDIRECT(ADDRESS(3+$AM667,10,,,"var")),NULL)</f>
        <v>0.01</v>
      </c>
      <c r="AW667" s="61" cm="1">
        <f t="array" aca="1" ref="AW667" ca="1">IF(INDIRECT(ADDRESS(3+$AM667,11,,,"var"))&lt;&gt;"&lt;=&gt;",INDIRECT(ADDRESS(3+$AM667,11,,,"var")),NULL)</f>
        <v>0</v>
      </c>
      <c r="AX667" s="61" cm="1">
        <f t="array" aca="1" ref="AX667" ca="1">IF(INDIRECT(ADDRESS(3+$AM667,12,,,"var"))&lt;&gt;"Mg",INDIRECT(ADDRESS(3+$AM667,12,,,"var")),NULL)</f>
        <v>11.9</v>
      </c>
      <c r="AY667" s="61" cm="1">
        <f t="array" aca="1" ref="AY667" ca="1">IF(INDIRECT(ADDRESS(3+$AM667,13,,,"var"))&lt;&gt;"&lt;=&gt;",INDIRECT(ADDRESS(3+$AM667,13,,,"var")),NULL)</f>
        <v>0</v>
      </c>
      <c r="AZ667" s="61" cm="1">
        <f t="array" aca="1" ref="AZ667" ca="1">IF(INDIRECT(ADDRESS(3+$AM667,14,,,"var"))&lt;&gt;"Be",INDIRECT(ADDRESS(3+$AM667,14,,,"var")),NULL)</f>
        <v>1.4E-2</v>
      </c>
      <c r="BA667" s="61" t="str" cm="1">
        <f t="array" aca="1" ref="BA667" ca="1">IF(INDIRECT(ADDRESS(3+$AM667,15,,,"var"))&lt;&gt;"&lt;=&gt;",INDIRECT(ADDRESS(3+$AM667,15,,,"var")),NULL)</f>
        <v>&lt;</v>
      </c>
      <c r="BB667" s="61" cm="1">
        <f t="array" aca="1" ref="BB667" ca="1">IF(INDIRECT(ADDRESS(3+$AM667,16,,,"var"))&lt;&gt;"Zn",INDIRECT(ADDRESS(3+$AM667,16,,,"var")),NULL)</f>
        <v>0.01</v>
      </c>
      <c r="BC667" s="61" cm="1">
        <f t="array" aca="1" ref="BC667" ca="1">IF(INDIRECT(ADDRESS(3+$AM667,17,,,"var"))&lt;&gt;"&lt;=&gt;",INDIRECT(ADDRESS(3+$AM667,17,,,"var")),NULL)</f>
        <v>0</v>
      </c>
      <c r="BD667" s="61" cm="1">
        <f t="array" aca="1" ref="BD667" ca="1">IF(INDIRECT(ADDRESS(3+$AM667,18,,,"var"))&lt;&gt;"Ti",INDIRECT(ADDRESS(3+$AM667,18,,,"var")),NULL)</f>
        <v>0.08</v>
      </c>
      <c r="BE667" s="64" cm="1">
        <f t="array" aca="1" ref="BE667" ca="1">IF(INDIRECT(ADDRESS(3+$AM667,19,,,"var"))&lt;&gt;"D10",INDIRECT(ADDRESS(3+$AM667,19,,,"var")),NULL)</f>
        <v>27.4</v>
      </c>
      <c r="BF667" s="64" cm="1">
        <f t="array" aca="1" ref="BF667" ca="1">IF(INDIRECT(ADDRESS(3+$AM667,20,,,"var"))&lt;&gt;"D50",INDIRECT(ADDRESS(3+$AM667,20,,,"var")),NULL)</f>
        <v>44.5</v>
      </c>
      <c r="BG667" s="64" cm="1">
        <f t="array" aca="1" ref="BG667" ca="1">IF(INDIRECT(ADDRESS(3+$AM667,21,,,"var"))&lt;&gt;"D90",INDIRECT(ADDRESS(3+$AM667,21,,,"var")),NULL)</f>
        <v>72.2</v>
      </c>
      <c r="BH667" s="64" cm="1">
        <f t="array" aca="1" ref="BH667" ca="1">IF(INDIRECT(ADDRESS(3+$AM667,22,,,"var"))&lt;&gt;"Carney Funnel (s/50g)",INDIRECT(ADDRESS(3+$AM667,22,,,"var")),NULL)</f>
        <v>16</v>
      </c>
      <c r="BI667" s="64" cm="1">
        <f t="array" aca="1" ref="BI667" ca="1">IF(INDIRECT(ADDRESS(3+$AM667,23,,,"var"))&lt;&gt;"Schuttdichte",INDIRECT(ADDRESS(3+$AM667,23,,,"var")),NULL)</f>
        <v>1.24</v>
      </c>
      <c r="BJ667" s="64" cm="1">
        <f t="array" aca="1" ref="BJ667" ca="1">IF(INDIRECT(ADDRESS(3+$AM667,24,,,"var"))&lt;&gt;"Klopfdichte",INDIRECT(ADDRESS(3+$AM667,24,,,"var")),NULL)</f>
        <v>1.61</v>
      </c>
      <c r="BK667" t="s">
        <v>108</v>
      </c>
      <c r="BM667"/>
      <c r="BO667"/>
    </row>
    <row r="668" spans="1:67">
      <c r="A668" s="81">
        <v>6</v>
      </c>
      <c r="B668" s="81">
        <v>20</v>
      </c>
      <c r="C668" s="28" t="str">
        <f>var!Z$2</f>
        <v>EOS M 290</v>
      </c>
      <c r="D668" s="66" t="str">
        <f>var!AG$2</f>
        <v>EOS parameter dev.</v>
      </c>
      <c r="E668" s="81">
        <v>370</v>
      </c>
      <c r="F668" s="81">
        <v>1050</v>
      </c>
      <c r="G668" s="81">
        <v>60</v>
      </c>
      <c r="H668" s="81">
        <v>0.12</v>
      </c>
      <c r="I668" s="62">
        <v>100</v>
      </c>
      <c r="J668" s="28" t="str">
        <f>var!AD$2</f>
        <v>Density cube</v>
      </c>
      <c r="L668" s="81"/>
      <c r="M668" s="28" t="str">
        <f>var!AF$2</f>
        <v>Stripes</v>
      </c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  <c r="AA668" s="81"/>
      <c r="AB668" s="81"/>
      <c r="AC668" s="81"/>
      <c r="AD668" s="81"/>
      <c r="AE668" s="81"/>
      <c r="AF668" s="81"/>
      <c r="AG668" s="81"/>
      <c r="AH668" s="23">
        <f t="shared" si="22"/>
        <v>27.215999999999998</v>
      </c>
      <c r="AI668" s="66">
        <f t="shared" si="23"/>
        <v>48.941798941798943</v>
      </c>
      <c r="AJ668" s="81"/>
      <c r="AK668" s="81"/>
      <c r="AL668" s="81" t="str" cm="1">
        <f t="array" aca="1" ref="AL668" ca="1">IF(INDIRECT(ADDRESS(3+AM668,2,,,"var"))&lt;&gt;"Name of powder",INDIRECT(ADDRESS(3+AM668,2,,,"var")),NULL)</f>
        <v>AlMgty90</v>
      </c>
      <c r="AM668" s="81">
        <v>12</v>
      </c>
      <c r="AN668" s="81">
        <v>0</v>
      </c>
      <c r="AO668" s="61" cm="1">
        <f t="array" aca="1" ref="AO668" ca="1">IF(INDIRECT(ADDRESS(3+$AM668,3,,,"var"))&lt;&gt;"&lt;=&gt;",INDIRECT(ADDRESS(3+$AM668,3,,,"var")),NULL)</f>
        <v>0</v>
      </c>
      <c r="AP668" s="61" cm="1">
        <f t="array" aca="1" ref="AP668" ca="1">IF(INDIRECT(ADDRESS(3+$AM668,4,,,"var"))&lt;&gt;"Si",INDIRECT(ADDRESS(3+$AM668,4,,,"var")),NULL)</f>
        <v>7.0000000000000007E-2</v>
      </c>
      <c r="AQ668" s="61" cm="1">
        <f t="array" aca="1" ref="AQ668" ca="1">IF(INDIRECT(ADDRESS(3+$AM668,5,,,"var"))&lt;&gt;"&lt;=&gt;",INDIRECT(ADDRESS(3+$AM668,5,,,"var")),NULL)</f>
        <v>0</v>
      </c>
      <c r="AR668" s="61" cm="1">
        <f t="array" aca="1" ref="AR668" ca="1">IF(INDIRECT(ADDRESS(3+$AM668,6,,,"var"))&lt;&gt;"Fe",INDIRECT(ADDRESS(3+$AM668,6,,,"var")),NULL)</f>
        <v>7.0000000000000007E-2</v>
      </c>
      <c r="AS668" s="61" t="str" cm="1">
        <f t="array" aca="1" ref="AS668" ca="1">IF(INDIRECT(ADDRESS(3+$AM668,7,,,"var"))&lt;&gt;"&lt;=&gt;",INDIRECT(ADDRESS(3+$AM668,7,,,"var")),NULL)</f>
        <v>&lt;</v>
      </c>
      <c r="AT668" s="61" cm="1">
        <f t="array" aca="1" ref="AT668" ca="1">IF(INDIRECT(ADDRESS(3+$AM668,8,,,"var"))&lt;&gt;"Cu",INDIRECT(ADDRESS(3+$AM668,8,,,"var")),NULL)</f>
        <v>0.01</v>
      </c>
      <c r="AU668" s="61" t="str" cm="1">
        <f t="array" aca="1" ref="AU668" ca="1">IF(INDIRECT(ADDRESS(3+$AM668,9,,,"var"))&lt;&gt;"&lt;=&gt;",INDIRECT(ADDRESS(3+$AM668,9,,,"var")),NULL)</f>
        <v>&lt;</v>
      </c>
      <c r="AV668" s="61" cm="1">
        <f t="array" aca="1" ref="AV668" ca="1">IF(INDIRECT(ADDRESS(3+$AM668,10,,,"var"))&lt;&gt;"Mn",INDIRECT(ADDRESS(3+$AM668,10,,,"var")),NULL)</f>
        <v>0.01</v>
      </c>
      <c r="AW668" s="61" cm="1">
        <f t="array" aca="1" ref="AW668" ca="1">IF(INDIRECT(ADDRESS(3+$AM668,11,,,"var"))&lt;&gt;"&lt;=&gt;",INDIRECT(ADDRESS(3+$AM668,11,,,"var")),NULL)</f>
        <v>0</v>
      </c>
      <c r="AX668" s="61" cm="1">
        <f t="array" aca="1" ref="AX668" ca="1">IF(INDIRECT(ADDRESS(3+$AM668,12,,,"var"))&lt;&gt;"Mg",INDIRECT(ADDRESS(3+$AM668,12,,,"var")),NULL)</f>
        <v>11.9</v>
      </c>
      <c r="AY668" s="61" cm="1">
        <f t="array" aca="1" ref="AY668" ca="1">IF(INDIRECT(ADDRESS(3+$AM668,13,,,"var"))&lt;&gt;"&lt;=&gt;",INDIRECT(ADDRESS(3+$AM668,13,,,"var")),NULL)</f>
        <v>0</v>
      </c>
      <c r="AZ668" s="61" cm="1">
        <f t="array" aca="1" ref="AZ668" ca="1">IF(INDIRECT(ADDRESS(3+$AM668,14,,,"var"))&lt;&gt;"Be",INDIRECT(ADDRESS(3+$AM668,14,,,"var")),NULL)</f>
        <v>1.4E-2</v>
      </c>
      <c r="BA668" s="61" t="str" cm="1">
        <f t="array" aca="1" ref="BA668" ca="1">IF(INDIRECT(ADDRESS(3+$AM668,15,,,"var"))&lt;&gt;"&lt;=&gt;",INDIRECT(ADDRESS(3+$AM668,15,,,"var")),NULL)</f>
        <v>&lt;</v>
      </c>
      <c r="BB668" s="61" cm="1">
        <f t="array" aca="1" ref="BB668" ca="1">IF(INDIRECT(ADDRESS(3+$AM668,16,,,"var"))&lt;&gt;"Zn",INDIRECT(ADDRESS(3+$AM668,16,,,"var")),NULL)</f>
        <v>0.01</v>
      </c>
      <c r="BC668" s="61" cm="1">
        <f t="array" aca="1" ref="BC668" ca="1">IF(INDIRECT(ADDRESS(3+$AM668,17,,,"var"))&lt;&gt;"&lt;=&gt;",INDIRECT(ADDRESS(3+$AM668,17,,,"var")),NULL)</f>
        <v>0</v>
      </c>
      <c r="BD668" s="61" cm="1">
        <f t="array" aca="1" ref="BD668" ca="1">IF(INDIRECT(ADDRESS(3+$AM668,18,,,"var"))&lt;&gt;"Ti",INDIRECT(ADDRESS(3+$AM668,18,,,"var")),NULL)</f>
        <v>0.08</v>
      </c>
      <c r="BE668" s="64" cm="1">
        <f t="array" aca="1" ref="BE668" ca="1">IF(INDIRECT(ADDRESS(3+$AM668,19,,,"var"))&lt;&gt;"D10",INDIRECT(ADDRESS(3+$AM668,19,,,"var")),NULL)</f>
        <v>27.4</v>
      </c>
      <c r="BF668" s="64" cm="1">
        <f t="array" aca="1" ref="BF668" ca="1">IF(INDIRECT(ADDRESS(3+$AM668,20,,,"var"))&lt;&gt;"D50",INDIRECT(ADDRESS(3+$AM668,20,,,"var")),NULL)</f>
        <v>44.5</v>
      </c>
      <c r="BG668" s="64" cm="1">
        <f t="array" aca="1" ref="BG668" ca="1">IF(INDIRECT(ADDRESS(3+$AM668,21,,,"var"))&lt;&gt;"D90",INDIRECT(ADDRESS(3+$AM668,21,,,"var")),NULL)</f>
        <v>72.2</v>
      </c>
      <c r="BH668" s="64" cm="1">
        <f t="array" aca="1" ref="BH668" ca="1">IF(INDIRECT(ADDRESS(3+$AM668,22,,,"var"))&lt;&gt;"Carney Funnel (s/50g)",INDIRECT(ADDRESS(3+$AM668,22,,,"var")),NULL)</f>
        <v>16</v>
      </c>
      <c r="BI668" s="64" cm="1">
        <f t="array" aca="1" ref="BI668" ca="1">IF(INDIRECT(ADDRESS(3+$AM668,23,,,"var"))&lt;&gt;"Schuttdichte",INDIRECT(ADDRESS(3+$AM668,23,,,"var")),NULL)</f>
        <v>1.24</v>
      </c>
      <c r="BJ668" s="64" cm="1">
        <f t="array" aca="1" ref="BJ668" ca="1">IF(INDIRECT(ADDRESS(3+$AM668,24,,,"var"))&lt;&gt;"Klopfdichte",INDIRECT(ADDRESS(3+$AM668,24,,,"var")),NULL)</f>
        <v>1.61</v>
      </c>
      <c r="BK668" t="s">
        <v>108</v>
      </c>
      <c r="BM668"/>
      <c r="BO668"/>
    </row>
    <row r="669" spans="1:67">
      <c r="A669" s="81">
        <v>6</v>
      </c>
      <c r="B669" s="81">
        <v>21</v>
      </c>
      <c r="C669" s="28" t="str">
        <f>var!Z$2</f>
        <v>EOS M 290</v>
      </c>
      <c r="D669" s="66" t="str">
        <f>var!AG$2</f>
        <v>EOS parameter dev.</v>
      </c>
      <c r="E669" s="81">
        <v>370</v>
      </c>
      <c r="F669" s="81">
        <v>1050</v>
      </c>
      <c r="G669" s="81">
        <v>60</v>
      </c>
      <c r="H669" s="81">
        <v>0.12</v>
      </c>
      <c r="I669" s="62">
        <v>100</v>
      </c>
      <c r="J669" s="28" t="str">
        <f>var!AD$2</f>
        <v>Density cube</v>
      </c>
      <c r="K669" s="81"/>
      <c r="L669" s="81"/>
      <c r="M669" s="28" t="str">
        <f>var!AF$2</f>
        <v>Stripes</v>
      </c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  <c r="AA669" s="81"/>
      <c r="AB669" s="81"/>
      <c r="AC669" s="81"/>
      <c r="AD669" s="81"/>
      <c r="AE669" s="81"/>
      <c r="AF669" s="81"/>
      <c r="AG669" s="81"/>
      <c r="AH669" s="23">
        <f t="shared" si="22"/>
        <v>27.215999999999998</v>
      </c>
      <c r="AI669" s="66">
        <f t="shared" si="23"/>
        <v>48.941798941798943</v>
      </c>
      <c r="AJ669" s="81"/>
      <c r="AK669" s="81"/>
      <c r="AL669" s="28" t="str" cm="1">
        <f t="array" aca="1" ref="AL669" ca="1">IF(INDIRECT(ADDRESS(3+AM669,2,,,"var"))&lt;&gt;"Name of powder",INDIRECT(ADDRESS(3+AM669,2,,,"var")),NULL)</f>
        <v>AlMgty90</v>
      </c>
      <c r="AM669" s="81">
        <v>12</v>
      </c>
      <c r="AN669" s="81">
        <v>0</v>
      </c>
      <c r="AO669" s="61" cm="1">
        <f t="array" aca="1" ref="AO669" ca="1">IF(INDIRECT(ADDRESS(3+$AM669,3,,,"var"))&lt;&gt;"&lt;=&gt;",INDIRECT(ADDRESS(3+$AM669,3,,,"var")),NULL)</f>
        <v>0</v>
      </c>
      <c r="AP669" s="61" cm="1">
        <f t="array" aca="1" ref="AP669" ca="1">IF(INDIRECT(ADDRESS(3+$AM669,4,,,"var"))&lt;&gt;"Si",INDIRECT(ADDRESS(3+$AM669,4,,,"var")),NULL)</f>
        <v>7.0000000000000007E-2</v>
      </c>
      <c r="AQ669" s="61" cm="1">
        <f t="array" aca="1" ref="AQ669" ca="1">IF(INDIRECT(ADDRESS(3+$AM669,5,,,"var"))&lt;&gt;"&lt;=&gt;",INDIRECT(ADDRESS(3+$AM669,5,,,"var")),NULL)</f>
        <v>0</v>
      </c>
      <c r="AR669" s="61" cm="1">
        <f t="array" aca="1" ref="AR669" ca="1">IF(INDIRECT(ADDRESS(3+$AM669,6,,,"var"))&lt;&gt;"Fe",INDIRECT(ADDRESS(3+$AM669,6,,,"var")),NULL)</f>
        <v>7.0000000000000007E-2</v>
      </c>
      <c r="AS669" s="61" t="str" cm="1">
        <f t="array" aca="1" ref="AS669" ca="1">IF(INDIRECT(ADDRESS(3+$AM669,7,,,"var"))&lt;&gt;"&lt;=&gt;",INDIRECT(ADDRESS(3+$AM669,7,,,"var")),NULL)</f>
        <v>&lt;</v>
      </c>
      <c r="AT669" s="61" cm="1">
        <f t="array" aca="1" ref="AT669" ca="1">IF(INDIRECT(ADDRESS(3+$AM669,8,,,"var"))&lt;&gt;"Cu",INDIRECT(ADDRESS(3+$AM669,8,,,"var")),NULL)</f>
        <v>0.01</v>
      </c>
      <c r="AU669" s="61" t="str" cm="1">
        <f t="array" aca="1" ref="AU669" ca="1">IF(INDIRECT(ADDRESS(3+$AM669,9,,,"var"))&lt;&gt;"&lt;=&gt;",INDIRECT(ADDRESS(3+$AM669,9,,,"var")),NULL)</f>
        <v>&lt;</v>
      </c>
      <c r="AV669" s="61" cm="1">
        <f t="array" aca="1" ref="AV669" ca="1">IF(INDIRECT(ADDRESS(3+$AM669,10,,,"var"))&lt;&gt;"Mn",INDIRECT(ADDRESS(3+$AM669,10,,,"var")),NULL)</f>
        <v>0.01</v>
      </c>
      <c r="AW669" s="61" cm="1">
        <f t="array" aca="1" ref="AW669" ca="1">IF(INDIRECT(ADDRESS(3+$AM669,11,,,"var"))&lt;&gt;"&lt;=&gt;",INDIRECT(ADDRESS(3+$AM669,11,,,"var")),NULL)</f>
        <v>0</v>
      </c>
      <c r="AX669" s="61" cm="1">
        <f t="array" aca="1" ref="AX669" ca="1">IF(INDIRECT(ADDRESS(3+$AM669,12,,,"var"))&lt;&gt;"Mg",INDIRECT(ADDRESS(3+$AM669,12,,,"var")),NULL)</f>
        <v>11.9</v>
      </c>
      <c r="AY669" s="61" cm="1">
        <f t="array" aca="1" ref="AY669" ca="1">IF(INDIRECT(ADDRESS(3+$AM669,13,,,"var"))&lt;&gt;"&lt;=&gt;",INDIRECT(ADDRESS(3+$AM669,13,,,"var")),NULL)</f>
        <v>0</v>
      </c>
      <c r="AZ669" s="61" cm="1">
        <f t="array" aca="1" ref="AZ669" ca="1">IF(INDIRECT(ADDRESS(3+$AM669,14,,,"var"))&lt;&gt;"Be",INDIRECT(ADDRESS(3+$AM669,14,,,"var")),NULL)</f>
        <v>1.4E-2</v>
      </c>
      <c r="BA669" s="61" t="str" cm="1">
        <f t="array" aca="1" ref="BA669" ca="1">IF(INDIRECT(ADDRESS(3+$AM669,15,,,"var"))&lt;&gt;"&lt;=&gt;",INDIRECT(ADDRESS(3+$AM669,15,,,"var")),NULL)</f>
        <v>&lt;</v>
      </c>
      <c r="BB669" s="61" cm="1">
        <f t="array" aca="1" ref="BB669" ca="1">IF(INDIRECT(ADDRESS(3+$AM669,16,,,"var"))&lt;&gt;"Zn",INDIRECT(ADDRESS(3+$AM669,16,,,"var")),NULL)</f>
        <v>0.01</v>
      </c>
      <c r="BC669" s="61" cm="1">
        <f t="array" aca="1" ref="BC669" ca="1">IF(INDIRECT(ADDRESS(3+$AM669,17,,,"var"))&lt;&gt;"&lt;=&gt;",INDIRECT(ADDRESS(3+$AM669,17,,,"var")),NULL)</f>
        <v>0</v>
      </c>
      <c r="BD669" s="61" cm="1">
        <f t="array" aca="1" ref="BD669" ca="1">IF(INDIRECT(ADDRESS(3+$AM669,18,,,"var"))&lt;&gt;"Ti",INDIRECT(ADDRESS(3+$AM669,18,,,"var")),NULL)</f>
        <v>0.08</v>
      </c>
      <c r="BE669" s="64" cm="1">
        <f t="array" aca="1" ref="BE669" ca="1">IF(INDIRECT(ADDRESS(3+$AM669,19,,,"var"))&lt;&gt;"D10",INDIRECT(ADDRESS(3+$AM669,19,,,"var")),NULL)</f>
        <v>27.4</v>
      </c>
      <c r="BF669" s="64" cm="1">
        <f t="array" aca="1" ref="BF669" ca="1">IF(INDIRECT(ADDRESS(3+$AM669,20,,,"var"))&lt;&gt;"D50",INDIRECT(ADDRESS(3+$AM669,20,,,"var")),NULL)</f>
        <v>44.5</v>
      </c>
      <c r="BG669" s="64" cm="1">
        <f t="array" aca="1" ref="BG669" ca="1">IF(INDIRECT(ADDRESS(3+$AM669,21,,,"var"))&lt;&gt;"D90",INDIRECT(ADDRESS(3+$AM669,21,,,"var")),NULL)</f>
        <v>72.2</v>
      </c>
      <c r="BH669" s="64" cm="1">
        <f t="array" aca="1" ref="BH669" ca="1">IF(INDIRECT(ADDRESS(3+$AM669,22,,,"var"))&lt;&gt;"Carney Funnel (s/50g)",INDIRECT(ADDRESS(3+$AM669,22,,,"var")),NULL)</f>
        <v>16</v>
      </c>
      <c r="BI669" s="64" cm="1">
        <f t="array" aca="1" ref="BI669" ca="1">IF(INDIRECT(ADDRESS(3+$AM669,23,,,"var"))&lt;&gt;"Schuttdichte",INDIRECT(ADDRESS(3+$AM669,23,,,"var")),NULL)</f>
        <v>1.24</v>
      </c>
      <c r="BJ669" s="64" cm="1">
        <f t="array" aca="1" ref="BJ669" ca="1">IF(INDIRECT(ADDRESS(3+$AM669,24,,,"var"))&lt;&gt;"Klopfdichte",INDIRECT(ADDRESS(3+$AM669,24,,,"var")),NULL)</f>
        <v>1.61</v>
      </c>
      <c r="BK669" t="s">
        <v>108</v>
      </c>
      <c r="BM669" s="81"/>
      <c r="BO669"/>
    </row>
    <row r="670" spans="1:67">
      <c r="A670" s="81">
        <v>6</v>
      </c>
      <c r="B670" s="81">
        <v>22</v>
      </c>
      <c r="C670" s="28" t="str">
        <f>var!Z$2</f>
        <v>EOS M 290</v>
      </c>
      <c r="D670" s="66" t="str">
        <f>var!AG$2</f>
        <v>EOS parameter dev.</v>
      </c>
      <c r="E670" s="81">
        <v>370</v>
      </c>
      <c r="F670" s="81">
        <v>1050</v>
      </c>
      <c r="G670" s="81">
        <v>60</v>
      </c>
      <c r="H670" s="81">
        <v>0.12</v>
      </c>
      <c r="I670" s="62">
        <v>100</v>
      </c>
      <c r="J670" s="28" t="str">
        <f>var!AD$5</f>
        <v>Conical</v>
      </c>
      <c r="L670" s="81"/>
      <c r="M670" s="28" t="str">
        <f>var!AF$2</f>
        <v>Stripes</v>
      </c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  <c r="AA670" s="81"/>
      <c r="AB670" s="81"/>
      <c r="AC670" s="81"/>
      <c r="AD670" s="81"/>
      <c r="AE670" s="81"/>
      <c r="AF670" s="81"/>
      <c r="AG670" s="81"/>
      <c r="AH670" s="23">
        <f t="shared" si="22"/>
        <v>27.215999999999998</v>
      </c>
      <c r="AI670" s="66">
        <f t="shared" si="23"/>
        <v>48.941798941798943</v>
      </c>
      <c r="AJ670" s="81"/>
      <c r="AK670" s="81"/>
      <c r="AL670" s="28" t="str" cm="1">
        <f t="array" aca="1" ref="AL670" ca="1">IF(INDIRECT(ADDRESS(3+AM670,2,,,"var"))&lt;&gt;"Name of powder",INDIRECT(ADDRESS(3+AM670,2,,,"var")),NULL)</f>
        <v>AlMgty90</v>
      </c>
      <c r="AM670" s="81">
        <v>12</v>
      </c>
      <c r="AN670" s="81">
        <v>0</v>
      </c>
      <c r="AO670" s="61" cm="1">
        <f t="array" aca="1" ref="AO670" ca="1">IF(INDIRECT(ADDRESS(3+$AM670,3,,,"var"))&lt;&gt;"&lt;=&gt;",INDIRECT(ADDRESS(3+$AM670,3,,,"var")),NULL)</f>
        <v>0</v>
      </c>
      <c r="AP670" s="61" cm="1">
        <f t="array" aca="1" ref="AP670" ca="1">IF(INDIRECT(ADDRESS(3+$AM670,4,,,"var"))&lt;&gt;"Si",INDIRECT(ADDRESS(3+$AM670,4,,,"var")),NULL)</f>
        <v>7.0000000000000007E-2</v>
      </c>
      <c r="AQ670" s="61" cm="1">
        <f t="array" aca="1" ref="AQ670" ca="1">IF(INDIRECT(ADDRESS(3+$AM670,5,,,"var"))&lt;&gt;"&lt;=&gt;",INDIRECT(ADDRESS(3+$AM670,5,,,"var")),NULL)</f>
        <v>0</v>
      </c>
      <c r="AR670" s="61" cm="1">
        <f t="array" aca="1" ref="AR670" ca="1">IF(INDIRECT(ADDRESS(3+$AM670,6,,,"var"))&lt;&gt;"Fe",INDIRECT(ADDRESS(3+$AM670,6,,,"var")),NULL)</f>
        <v>7.0000000000000007E-2</v>
      </c>
      <c r="AS670" s="61" t="str" cm="1">
        <f t="array" aca="1" ref="AS670" ca="1">IF(INDIRECT(ADDRESS(3+$AM670,7,,,"var"))&lt;&gt;"&lt;=&gt;",INDIRECT(ADDRESS(3+$AM670,7,,,"var")),NULL)</f>
        <v>&lt;</v>
      </c>
      <c r="AT670" s="61" cm="1">
        <f t="array" aca="1" ref="AT670" ca="1">IF(INDIRECT(ADDRESS(3+$AM670,8,,,"var"))&lt;&gt;"Cu",INDIRECT(ADDRESS(3+$AM670,8,,,"var")),NULL)</f>
        <v>0.01</v>
      </c>
      <c r="AU670" s="61" t="str" cm="1">
        <f t="array" aca="1" ref="AU670" ca="1">IF(INDIRECT(ADDRESS(3+$AM670,9,,,"var"))&lt;&gt;"&lt;=&gt;",INDIRECT(ADDRESS(3+$AM670,9,,,"var")),NULL)</f>
        <v>&lt;</v>
      </c>
      <c r="AV670" s="61" cm="1">
        <f t="array" aca="1" ref="AV670" ca="1">IF(INDIRECT(ADDRESS(3+$AM670,10,,,"var"))&lt;&gt;"Mn",INDIRECT(ADDRESS(3+$AM670,10,,,"var")),NULL)</f>
        <v>0.01</v>
      </c>
      <c r="AW670" s="61" cm="1">
        <f t="array" aca="1" ref="AW670" ca="1">IF(INDIRECT(ADDRESS(3+$AM670,11,,,"var"))&lt;&gt;"&lt;=&gt;",INDIRECT(ADDRESS(3+$AM670,11,,,"var")),NULL)</f>
        <v>0</v>
      </c>
      <c r="AX670" s="61" cm="1">
        <f t="array" aca="1" ref="AX670" ca="1">IF(INDIRECT(ADDRESS(3+$AM670,12,,,"var"))&lt;&gt;"Mg",INDIRECT(ADDRESS(3+$AM670,12,,,"var")),NULL)</f>
        <v>11.9</v>
      </c>
      <c r="AY670" s="61" cm="1">
        <f t="array" aca="1" ref="AY670" ca="1">IF(INDIRECT(ADDRESS(3+$AM670,13,,,"var"))&lt;&gt;"&lt;=&gt;",INDIRECT(ADDRESS(3+$AM670,13,,,"var")),NULL)</f>
        <v>0</v>
      </c>
      <c r="AZ670" s="61" cm="1">
        <f t="array" aca="1" ref="AZ670" ca="1">IF(INDIRECT(ADDRESS(3+$AM670,14,,,"var"))&lt;&gt;"Be",INDIRECT(ADDRESS(3+$AM670,14,,,"var")),NULL)</f>
        <v>1.4E-2</v>
      </c>
      <c r="BA670" s="61" t="str" cm="1">
        <f t="array" aca="1" ref="BA670" ca="1">IF(INDIRECT(ADDRESS(3+$AM670,15,,,"var"))&lt;&gt;"&lt;=&gt;",INDIRECT(ADDRESS(3+$AM670,15,,,"var")),NULL)</f>
        <v>&lt;</v>
      </c>
      <c r="BB670" s="61" cm="1">
        <f t="array" aca="1" ref="BB670" ca="1">IF(INDIRECT(ADDRESS(3+$AM670,16,,,"var"))&lt;&gt;"Zn",INDIRECT(ADDRESS(3+$AM670,16,,,"var")),NULL)</f>
        <v>0.01</v>
      </c>
      <c r="BC670" s="61" cm="1">
        <f t="array" aca="1" ref="BC670" ca="1">IF(INDIRECT(ADDRESS(3+$AM670,17,,,"var"))&lt;&gt;"&lt;=&gt;",INDIRECT(ADDRESS(3+$AM670,17,,,"var")),NULL)</f>
        <v>0</v>
      </c>
      <c r="BD670" s="61" cm="1">
        <f t="array" aca="1" ref="BD670" ca="1">IF(INDIRECT(ADDRESS(3+$AM670,18,,,"var"))&lt;&gt;"Ti",INDIRECT(ADDRESS(3+$AM670,18,,,"var")),NULL)</f>
        <v>0.08</v>
      </c>
      <c r="BE670" s="64" cm="1">
        <f t="array" aca="1" ref="BE670" ca="1">IF(INDIRECT(ADDRESS(3+$AM670,19,,,"var"))&lt;&gt;"D10",INDIRECT(ADDRESS(3+$AM670,19,,,"var")),NULL)</f>
        <v>27.4</v>
      </c>
      <c r="BF670" s="64" cm="1">
        <f t="array" aca="1" ref="BF670" ca="1">IF(INDIRECT(ADDRESS(3+$AM670,20,,,"var"))&lt;&gt;"D50",INDIRECT(ADDRESS(3+$AM670,20,,,"var")),NULL)</f>
        <v>44.5</v>
      </c>
      <c r="BG670" s="64" cm="1">
        <f t="array" aca="1" ref="BG670" ca="1">IF(INDIRECT(ADDRESS(3+$AM670,21,,,"var"))&lt;&gt;"D90",INDIRECT(ADDRESS(3+$AM670,21,,,"var")),NULL)</f>
        <v>72.2</v>
      </c>
      <c r="BH670" s="64" cm="1">
        <f t="array" aca="1" ref="BH670" ca="1">IF(INDIRECT(ADDRESS(3+$AM670,22,,,"var"))&lt;&gt;"Carney Funnel (s/50g)",INDIRECT(ADDRESS(3+$AM670,22,,,"var")),NULL)</f>
        <v>16</v>
      </c>
      <c r="BI670" s="64" cm="1">
        <f t="array" aca="1" ref="BI670" ca="1">IF(INDIRECT(ADDRESS(3+$AM670,23,,,"var"))&lt;&gt;"Schuttdichte",INDIRECT(ADDRESS(3+$AM670,23,,,"var")),NULL)</f>
        <v>1.24</v>
      </c>
      <c r="BJ670" s="64" cm="1">
        <f t="array" aca="1" ref="BJ670" ca="1">IF(INDIRECT(ADDRESS(3+$AM670,24,,,"var"))&lt;&gt;"Klopfdichte",INDIRECT(ADDRESS(3+$AM670,24,,,"var")),NULL)</f>
        <v>1.61</v>
      </c>
      <c r="BK670" t="s">
        <v>108</v>
      </c>
      <c r="BM670" s="81"/>
      <c r="BO670"/>
    </row>
    <row r="671" spans="1:67">
      <c r="A671" s="81">
        <v>6</v>
      </c>
      <c r="B671" s="81">
        <v>23</v>
      </c>
      <c r="C671" s="28" t="str">
        <f>var!Z$2</f>
        <v>EOS M 290</v>
      </c>
      <c r="D671" s="66" t="str">
        <f>var!AG$2</f>
        <v>EOS parameter dev.</v>
      </c>
      <c r="E671" s="81">
        <v>370</v>
      </c>
      <c r="F671" s="81">
        <v>1050</v>
      </c>
      <c r="G671" s="81">
        <v>60</v>
      </c>
      <c r="H671" s="81">
        <v>0.12</v>
      </c>
      <c r="I671" s="62">
        <v>100</v>
      </c>
      <c r="J671" s="28" t="str">
        <f>var!AD$4</f>
        <v xml:space="preserve">Thin wall </v>
      </c>
      <c r="L671" s="81"/>
      <c r="M671" s="28" t="str">
        <f>var!AF$2</f>
        <v>Stripes</v>
      </c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  <c r="AA671" s="81"/>
      <c r="AB671" s="81"/>
      <c r="AC671" s="81"/>
      <c r="AD671" s="81"/>
      <c r="AE671" s="81"/>
      <c r="AF671" s="81"/>
      <c r="AG671" s="81"/>
      <c r="AH671" s="23">
        <f t="shared" si="22"/>
        <v>27.215999999999998</v>
      </c>
      <c r="AI671" s="66">
        <f t="shared" si="23"/>
        <v>48.941798941798943</v>
      </c>
      <c r="AJ671" s="81"/>
      <c r="AK671" s="81"/>
      <c r="AL671" s="28" t="str" cm="1">
        <f t="array" aca="1" ref="AL671" ca="1">IF(INDIRECT(ADDRESS(3+AM671,2,,,"var"))&lt;&gt;"Name of powder",INDIRECT(ADDRESS(3+AM671,2,,,"var")),NULL)</f>
        <v>AlMgty90</v>
      </c>
      <c r="AM671" s="81">
        <v>12</v>
      </c>
      <c r="AN671" s="81">
        <v>0</v>
      </c>
      <c r="AO671" s="61" cm="1">
        <f t="array" aca="1" ref="AO671" ca="1">IF(INDIRECT(ADDRESS(3+$AM671,3,,,"var"))&lt;&gt;"&lt;=&gt;",INDIRECT(ADDRESS(3+$AM671,3,,,"var")),NULL)</f>
        <v>0</v>
      </c>
      <c r="AP671" s="61" cm="1">
        <f t="array" aca="1" ref="AP671" ca="1">IF(INDIRECT(ADDRESS(3+$AM671,4,,,"var"))&lt;&gt;"Si",INDIRECT(ADDRESS(3+$AM671,4,,,"var")),NULL)</f>
        <v>7.0000000000000007E-2</v>
      </c>
      <c r="AQ671" s="61" cm="1">
        <f t="array" aca="1" ref="AQ671" ca="1">IF(INDIRECT(ADDRESS(3+$AM671,5,,,"var"))&lt;&gt;"&lt;=&gt;",INDIRECT(ADDRESS(3+$AM671,5,,,"var")),NULL)</f>
        <v>0</v>
      </c>
      <c r="AR671" s="61" cm="1">
        <f t="array" aca="1" ref="AR671" ca="1">IF(INDIRECT(ADDRESS(3+$AM671,6,,,"var"))&lt;&gt;"Fe",INDIRECT(ADDRESS(3+$AM671,6,,,"var")),NULL)</f>
        <v>7.0000000000000007E-2</v>
      </c>
      <c r="AS671" s="61" t="str" cm="1">
        <f t="array" aca="1" ref="AS671" ca="1">IF(INDIRECT(ADDRESS(3+$AM671,7,,,"var"))&lt;&gt;"&lt;=&gt;",INDIRECT(ADDRESS(3+$AM671,7,,,"var")),NULL)</f>
        <v>&lt;</v>
      </c>
      <c r="AT671" s="61" cm="1">
        <f t="array" aca="1" ref="AT671" ca="1">IF(INDIRECT(ADDRESS(3+$AM671,8,,,"var"))&lt;&gt;"Cu",INDIRECT(ADDRESS(3+$AM671,8,,,"var")),NULL)</f>
        <v>0.01</v>
      </c>
      <c r="AU671" s="61" t="str" cm="1">
        <f t="array" aca="1" ref="AU671" ca="1">IF(INDIRECT(ADDRESS(3+$AM671,9,,,"var"))&lt;&gt;"&lt;=&gt;",INDIRECT(ADDRESS(3+$AM671,9,,,"var")),NULL)</f>
        <v>&lt;</v>
      </c>
      <c r="AV671" s="61" cm="1">
        <f t="array" aca="1" ref="AV671" ca="1">IF(INDIRECT(ADDRESS(3+$AM671,10,,,"var"))&lt;&gt;"Mn",INDIRECT(ADDRESS(3+$AM671,10,,,"var")),NULL)</f>
        <v>0.01</v>
      </c>
      <c r="AW671" s="61" cm="1">
        <f t="array" aca="1" ref="AW671" ca="1">IF(INDIRECT(ADDRESS(3+$AM671,11,,,"var"))&lt;&gt;"&lt;=&gt;",INDIRECT(ADDRESS(3+$AM671,11,,,"var")),NULL)</f>
        <v>0</v>
      </c>
      <c r="AX671" s="61" cm="1">
        <f t="array" aca="1" ref="AX671" ca="1">IF(INDIRECT(ADDRESS(3+$AM671,12,,,"var"))&lt;&gt;"Mg",INDIRECT(ADDRESS(3+$AM671,12,,,"var")),NULL)</f>
        <v>11.9</v>
      </c>
      <c r="AY671" s="61" cm="1">
        <f t="array" aca="1" ref="AY671" ca="1">IF(INDIRECT(ADDRESS(3+$AM671,13,,,"var"))&lt;&gt;"&lt;=&gt;",INDIRECT(ADDRESS(3+$AM671,13,,,"var")),NULL)</f>
        <v>0</v>
      </c>
      <c r="AZ671" s="61" cm="1">
        <f t="array" aca="1" ref="AZ671" ca="1">IF(INDIRECT(ADDRESS(3+$AM671,14,,,"var"))&lt;&gt;"Be",INDIRECT(ADDRESS(3+$AM671,14,,,"var")),NULL)</f>
        <v>1.4E-2</v>
      </c>
      <c r="BA671" s="61" t="str" cm="1">
        <f t="array" aca="1" ref="BA671" ca="1">IF(INDIRECT(ADDRESS(3+$AM671,15,,,"var"))&lt;&gt;"&lt;=&gt;",INDIRECT(ADDRESS(3+$AM671,15,,,"var")),NULL)</f>
        <v>&lt;</v>
      </c>
      <c r="BB671" s="61" cm="1">
        <f t="array" aca="1" ref="BB671" ca="1">IF(INDIRECT(ADDRESS(3+$AM671,16,,,"var"))&lt;&gt;"Zn",INDIRECT(ADDRESS(3+$AM671,16,,,"var")),NULL)</f>
        <v>0.01</v>
      </c>
      <c r="BC671" s="61" cm="1">
        <f t="array" aca="1" ref="BC671" ca="1">IF(INDIRECT(ADDRESS(3+$AM671,17,,,"var"))&lt;&gt;"&lt;=&gt;",INDIRECT(ADDRESS(3+$AM671,17,,,"var")),NULL)</f>
        <v>0</v>
      </c>
      <c r="BD671" s="61" cm="1">
        <f t="array" aca="1" ref="BD671" ca="1">IF(INDIRECT(ADDRESS(3+$AM671,18,,,"var"))&lt;&gt;"Ti",INDIRECT(ADDRESS(3+$AM671,18,,,"var")),NULL)</f>
        <v>0.08</v>
      </c>
      <c r="BE671" s="64" cm="1">
        <f t="array" aca="1" ref="BE671" ca="1">IF(INDIRECT(ADDRESS(3+$AM671,19,,,"var"))&lt;&gt;"D10",INDIRECT(ADDRESS(3+$AM671,19,,,"var")),NULL)</f>
        <v>27.4</v>
      </c>
      <c r="BF671" s="64" cm="1">
        <f t="array" aca="1" ref="BF671" ca="1">IF(INDIRECT(ADDRESS(3+$AM671,20,,,"var"))&lt;&gt;"D50",INDIRECT(ADDRESS(3+$AM671,20,,,"var")),NULL)</f>
        <v>44.5</v>
      </c>
      <c r="BG671" s="64" cm="1">
        <f t="array" aca="1" ref="BG671" ca="1">IF(INDIRECT(ADDRESS(3+$AM671,21,,,"var"))&lt;&gt;"D90",INDIRECT(ADDRESS(3+$AM671,21,,,"var")),NULL)</f>
        <v>72.2</v>
      </c>
      <c r="BH671" s="64" cm="1">
        <f t="array" aca="1" ref="BH671" ca="1">IF(INDIRECT(ADDRESS(3+$AM671,22,,,"var"))&lt;&gt;"Carney Funnel (s/50g)",INDIRECT(ADDRESS(3+$AM671,22,,,"var")),NULL)</f>
        <v>16</v>
      </c>
      <c r="BI671" s="64" cm="1">
        <f t="array" aca="1" ref="BI671" ca="1">IF(INDIRECT(ADDRESS(3+$AM671,23,,,"var"))&lt;&gt;"Schuttdichte",INDIRECT(ADDRESS(3+$AM671,23,,,"var")),NULL)</f>
        <v>1.24</v>
      </c>
      <c r="BJ671" s="64" cm="1">
        <f t="array" aca="1" ref="BJ671" ca="1">IF(INDIRECT(ADDRESS(3+$AM671,24,,,"var"))&lt;&gt;"Klopfdichte",INDIRECT(ADDRESS(3+$AM671,24,,,"var")),NULL)</f>
        <v>1.61</v>
      </c>
      <c r="BK671" t="s">
        <v>108</v>
      </c>
      <c r="BM671" s="81"/>
      <c r="BO671"/>
    </row>
    <row r="672" spans="1:67">
      <c r="A672" s="81">
        <v>6</v>
      </c>
      <c r="B672" s="81">
        <v>24</v>
      </c>
      <c r="C672" s="81" t="str">
        <f>var!Z$2</f>
        <v>EOS M 290</v>
      </c>
      <c r="D672" s="81" t="str">
        <f>var!AG$2</f>
        <v>EOS parameter dev.</v>
      </c>
      <c r="E672" s="81">
        <v>370</v>
      </c>
      <c r="F672" s="81">
        <v>1050</v>
      </c>
      <c r="G672" s="81">
        <v>60</v>
      </c>
      <c r="H672" s="81">
        <v>0.12</v>
      </c>
      <c r="I672" s="62">
        <v>100</v>
      </c>
      <c r="J672" s="81" t="str">
        <f>var!AD$4</f>
        <v xml:space="preserve">Thin wall </v>
      </c>
      <c r="K672" s="81"/>
      <c r="L672" s="81"/>
      <c r="M672" s="81" t="str">
        <f>var!AF$2</f>
        <v>Stripes</v>
      </c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  <c r="AA672" s="81"/>
      <c r="AB672" s="81"/>
      <c r="AC672" s="81"/>
      <c r="AD672" s="81"/>
      <c r="AE672" s="81"/>
      <c r="AF672" s="81"/>
      <c r="AG672" s="81"/>
      <c r="AH672" s="81">
        <f t="shared" si="22"/>
        <v>27.215999999999998</v>
      </c>
      <c r="AI672" s="81">
        <f t="shared" si="23"/>
        <v>48.941798941798943</v>
      </c>
      <c r="AJ672" s="81"/>
      <c r="AK672" s="81"/>
      <c r="AL672" s="28" t="str" cm="1">
        <f t="array" aca="1" ref="AL672" ca="1">IF(INDIRECT(ADDRESS(3+AM672,2,,,"var"))&lt;&gt;"Name of powder",INDIRECT(ADDRESS(3+AM672,2,,,"var")),NULL)</f>
        <v>AlMgty90</v>
      </c>
      <c r="AM672" s="81">
        <v>12</v>
      </c>
      <c r="AN672" s="81">
        <v>0</v>
      </c>
      <c r="AO672" s="61" cm="1">
        <f t="array" aca="1" ref="AO672" ca="1">IF(INDIRECT(ADDRESS(3+$AM672,3,,,"var"))&lt;&gt;"&lt;=&gt;",INDIRECT(ADDRESS(3+$AM672,3,,,"var")),NULL)</f>
        <v>0</v>
      </c>
      <c r="AP672" s="61" cm="1">
        <f t="array" aca="1" ref="AP672" ca="1">IF(INDIRECT(ADDRESS(3+$AM672,4,,,"var"))&lt;&gt;"Si",INDIRECT(ADDRESS(3+$AM672,4,,,"var")),NULL)</f>
        <v>7.0000000000000007E-2</v>
      </c>
      <c r="AQ672" s="61" cm="1">
        <f t="array" aca="1" ref="AQ672" ca="1">IF(INDIRECT(ADDRESS(3+$AM672,5,,,"var"))&lt;&gt;"&lt;=&gt;",INDIRECT(ADDRESS(3+$AM672,5,,,"var")),NULL)</f>
        <v>0</v>
      </c>
      <c r="AR672" s="61" cm="1">
        <f t="array" aca="1" ref="AR672" ca="1">IF(INDIRECT(ADDRESS(3+$AM672,6,,,"var"))&lt;&gt;"Fe",INDIRECT(ADDRESS(3+$AM672,6,,,"var")),NULL)</f>
        <v>7.0000000000000007E-2</v>
      </c>
      <c r="AS672" s="61" t="str" cm="1">
        <f t="array" aca="1" ref="AS672" ca="1">IF(INDIRECT(ADDRESS(3+$AM672,7,,,"var"))&lt;&gt;"&lt;=&gt;",INDIRECT(ADDRESS(3+$AM672,7,,,"var")),NULL)</f>
        <v>&lt;</v>
      </c>
      <c r="AT672" s="61" cm="1">
        <f t="array" aca="1" ref="AT672" ca="1">IF(INDIRECT(ADDRESS(3+$AM672,8,,,"var"))&lt;&gt;"Cu",INDIRECT(ADDRESS(3+$AM672,8,,,"var")),NULL)</f>
        <v>0.01</v>
      </c>
      <c r="AU672" s="61" t="str" cm="1">
        <f t="array" aca="1" ref="AU672" ca="1">IF(INDIRECT(ADDRESS(3+$AM672,9,,,"var"))&lt;&gt;"&lt;=&gt;",INDIRECT(ADDRESS(3+$AM672,9,,,"var")),NULL)</f>
        <v>&lt;</v>
      </c>
      <c r="AV672" s="61" cm="1">
        <f t="array" aca="1" ref="AV672" ca="1">IF(INDIRECT(ADDRESS(3+$AM672,10,,,"var"))&lt;&gt;"Mn",INDIRECT(ADDRESS(3+$AM672,10,,,"var")),NULL)</f>
        <v>0.01</v>
      </c>
      <c r="AW672" s="61" cm="1">
        <f t="array" aca="1" ref="AW672" ca="1">IF(INDIRECT(ADDRESS(3+$AM672,11,,,"var"))&lt;&gt;"&lt;=&gt;",INDIRECT(ADDRESS(3+$AM672,11,,,"var")),NULL)</f>
        <v>0</v>
      </c>
      <c r="AX672" s="61" cm="1">
        <f t="array" aca="1" ref="AX672" ca="1">IF(INDIRECT(ADDRESS(3+$AM672,12,,,"var"))&lt;&gt;"Mg",INDIRECT(ADDRESS(3+$AM672,12,,,"var")),NULL)</f>
        <v>11.9</v>
      </c>
      <c r="AY672" s="61" cm="1">
        <f t="array" aca="1" ref="AY672" ca="1">IF(INDIRECT(ADDRESS(3+$AM672,13,,,"var"))&lt;&gt;"&lt;=&gt;",INDIRECT(ADDRESS(3+$AM672,13,,,"var")),NULL)</f>
        <v>0</v>
      </c>
      <c r="AZ672" s="61" cm="1">
        <f t="array" aca="1" ref="AZ672" ca="1">IF(INDIRECT(ADDRESS(3+$AM672,14,,,"var"))&lt;&gt;"Be",INDIRECT(ADDRESS(3+$AM672,14,,,"var")),NULL)</f>
        <v>1.4E-2</v>
      </c>
      <c r="BA672" s="61" t="str" cm="1">
        <f t="array" aca="1" ref="BA672" ca="1">IF(INDIRECT(ADDRESS(3+$AM672,15,,,"var"))&lt;&gt;"&lt;=&gt;",INDIRECT(ADDRESS(3+$AM672,15,,,"var")),NULL)</f>
        <v>&lt;</v>
      </c>
      <c r="BB672" s="61" cm="1">
        <f t="array" aca="1" ref="BB672" ca="1">IF(INDIRECT(ADDRESS(3+$AM672,16,,,"var"))&lt;&gt;"Zn",INDIRECT(ADDRESS(3+$AM672,16,,,"var")),NULL)</f>
        <v>0.01</v>
      </c>
      <c r="BC672" s="61" cm="1">
        <f t="array" aca="1" ref="BC672" ca="1">IF(INDIRECT(ADDRESS(3+$AM672,17,,,"var"))&lt;&gt;"&lt;=&gt;",INDIRECT(ADDRESS(3+$AM672,17,,,"var")),NULL)</f>
        <v>0</v>
      </c>
      <c r="BD672" s="61" cm="1">
        <f t="array" aca="1" ref="BD672" ca="1">IF(INDIRECT(ADDRESS(3+$AM672,18,,,"var"))&lt;&gt;"Ti",INDIRECT(ADDRESS(3+$AM672,18,,,"var")),NULL)</f>
        <v>0.08</v>
      </c>
      <c r="BE672" s="64" cm="1">
        <f t="array" aca="1" ref="BE672" ca="1">IF(INDIRECT(ADDRESS(3+$AM672,19,,,"var"))&lt;&gt;"D10",INDIRECT(ADDRESS(3+$AM672,19,,,"var")),NULL)</f>
        <v>27.4</v>
      </c>
      <c r="BF672" s="64" cm="1">
        <f t="array" aca="1" ref="BF672" ca="1">IF(INDIRECT(ADDRESS(3+$AM672,20,,,"var"))&lt;&gt;"D50",INDIRECT(ADDRESS(3+$AM672,20,,,"var")),NULL)</f>
        <v>44.5</v>
      </c>
      <c r="BG672" s="64" cm="1">
        <f t="array" aca="1" ref="BG672" ca="1">IF(INDIRECT(ADDRESS(3+$AM672,21,,,"var"))&lt;&gt;"D90",INDIRECT(ADDRESS(3+$AM672,21,,,"var")),NULL)</f>
        <v>72.2</v>
      </c>
      <c r="BH672" s="64" cm="1">
        <f t="array" aca="1" ref="BH672" ca="1">IF(INDIRECT(ADDRESS(3+$AM672,22,,,"var"))&lt;&gt;"Carney Funnel (s/50g)",INDIRECT(ADDRESS(3+$AM672,22,,,"var")),NULL)</f>
        <v>16</v>
      </c>
      <c r="BI672" s="64" cm="1">
        <f t="array" aca="1" ref="BI672" ca="1">IF(INDIRECT(ADDRESS(3+$AM672,23,,,"var"))&lt;&gt;"Schuttdichte",INDIRECT(ADDRESS(3+$AM672,23,,,"var")),NULL)</f>
        <v>1.24</v>
      </c>
      <c r="BJ672" s="64" cm="1">
        <f t="array" aca="1" ref="BJ672" ca="1">IF(INDIRECT(ADDRESS(3+$AM672,24,,,"var"))&lt;&gt;"Klopfdichte",INDIRECT(ADDRESS(3+$AM672,24,,,"var")),NULL)</f>
        <v>1.61</v>
      </c>
      <c r="BK672" t="s">
        <v>108</v>
      </c>
      <c r="BM672" s="81"/>
      <c r="BO672"/>
    </row>
    <row r="673" spans="1:67">
      <c r="A673" s="81">
        <v>6</v>
      </c>
      <c r="B673" s="81">
        <v>25</v>
      </c>
      <c r="C673" s="28" t="str">
        <f>var!Z$2</f>
        <v>EOS M 290</v>
      </c>
      <c r="D673" s="66" t="str">
        <f>var!AG$2</f>
        <v>EOS parameter dev.</v>
      </c>
      <c r="E673" s="81">
        <v>370</v>
      </c>
      <c r="F673" s="81">
        <v>1050</v>
      </c>
      <c r="G673" s="81">
        <v>60</v>
      </c>
      <c r="H673" s="81">
        <v>0.12</v>
      </c>
      <c r="I673" s="62">
        <v>100</v>
      </c>
      <c r="J673" s="28" t="str">
        <f>var!AD$4</f>
        <v xml:space="preserve">Thin wall </v>
      </c>
      <c r="L673" s="81"/>
      <c r="M673" s="28" t="str">
        <f>var!AF$2</f>
        <v>Stripes</v>
      </c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  <c r="AA673" s="81"/>
      <c r="AB673" s="81"/>
      <c r="AC673" s="81"/>
      <c r="AD673" s="81"/>
      <c r="AE673" s="81"/>
      <c r="AF673" s="81"/>
      <c r="AG673" s="81"/>
      <c r="AH673" s="23">
        <f t="shared" si="22"/>
        <v>27.215999999999998</v>
      </c>
      <c r="AI673" s="66">
        <f t="shared" si="23"/>
        <v>48.941798941798943</v>
      </c>
      <c r="AJ673" s="81"/>
      <c r="AK673" s="81"/>
      <c r="AL673" s="81" t="str" cm="1">
        <f t="array" aca="1" ref="AL673" ca="1">IF(INDIRECT(ADDRESS(3+AM673,2,,,"var"))&lt;&gt;"Name of powder",INDIRECT(ADDRESS(3+AM673,2,,,"var")),NULL)</f>
        <v>AlMgty90</v>
      </c>
      <c r="AM673" s="81">
        <v>12</v>
      </c>
      <c r="AN673" s="81">
        <v>0</v>
      </c>
      <c r="AO673" s="61" cm="1">
        <f t="array" aca="1" ref="AO673" ca="1">IF(INDIRECT(ADDRESS(3+$AM673,3,,,"var"))&lt;&gt;"&lt;=&gt;",INDIRECT(ADDRESS(3+$AM673,3,,,"var")),NULL)</f>
        <v>0</v>
      </c>
      <c r="AP673" s="61" cm="1">
        <f t="array" aca="1" ref="AP673" ca="1">IF(INDIRECT(ADDRESS(3+$AM673,4,,,"var"))&lt;&gt;"Si",INDIRECT(ADDRESS(3+$AM673,4,,,"var")),NULL)</f>
        <v>7.0000000000000007E-2</v>
      </c>
      <c r="AQ673" s="61" cm="1">
        <f t="array" aca="1" ref="AQ673" ca="1">IF(INDIRECT(ADDRESS(3+$AM673,5,,,"var"))&lt;&gt;"&lt;=&gt;",INDIRECT(ADDRESS(3+$AM673,5,,,"var")),NULL)</f>
        <v>0</v>
      </c>
      <c r="AR673" s="61" cm="1">
        <f t="array" aca="1" ref="AR673" ca="1">IF(INDIRECT(ADDRESS(3+$AM673,6,,,"var"))&lt;&gt;"Fe",INDIRECT(ADDRESS(3+$AM673,6,,,"var")),NULL)</f>
        <v>7.0000000000000007E-2</v>
      </c>
      <c r="AS673" s="61" t="str" cm="1">
        <f t="array" aca="1" ref="AS673" ca="1">IF(INDIRECT(ADDRESS(3+$AM673,7,,,"var"))&lt;&gt;"&lt;=&gt;",INDIRECT(ADDRESS(3+$AM673,7,,,"var")),NULL)</f>
        <v>&lt;</v>
      </c>
      <c r="AT673" s="61" cm="1">
        <f t="array" aca="1" ref="AT673" ca="1">IF(INDIRECT(ADDRESS(3+$AM673,8,,,"var"))&lt;&gt;"Cu",INDIRECT(ADDRESS(3+$AM673,8,,,"var")),NULL)</f>
        <v>0.01</v>
      </c>
      <c r="AU673" s="61" t="str" cm="1">
        <f t="array" aca="1" ref="AU673" ca="1">IF(INDIRECT(ADDRESS(3+$AM673,9,,,"var"))&lt;&gt;"&lt;=&gt;",INDIRECT(ADDRESS(3+$AM673,9,,,"var")),NULL)</f>
        <v>&lt;</v>
      </c>
      <c r="AV673" s="61" cm="1">
        <f t="array" aca="1" ref="AV673" ca="1">IF(INDIRECT(ADDRESS(3+$AM673,10,,,"var"))&lt;&gt;"Mn",INDIRECT(ADDRESS(3+$AM673,10,,,"var")),NULL)</f>
        <v>0.01</v>
      </c>
      <c r="AW673" s="61" cm="1">
        <f t="array" aca="1" ref="AW673" ca="1">IF(INDIRECT(ADDRESS(3+$AM673,11,,,"var"))&lt;&gt;"&lt;=&gt;",INDIRECT(ADDRESS(3+$AM673,11,,,"var")),NULL)</f>
        <v>0</v>
      </c>
      <c r="AX673" s="61" cm="1">
        <f t="array" aca="1" ref="AX673" ca="1">IF(INDIRECT(ADDRESS(3+$AM673,12,,,"var"))&lt;&gt;"Mg",INDIRECT(ADDRESS(3+$AM673,12,,,"var")),NULL)</f>
        <v>11.9</v>
      </c>
      <c r="AY673" s="61" cm="1">
        <f t="array" aca="1" ref="AY673" ca="1">IF(INDIRECT(ADDRESS(3+$AM673,13,,,"var"))&lt;&gt;"&lt;=&gt;",INDIRECT(ADDRESS(3+$AM673,13,,,"var")),NULL)</f>
        <v>0</v>
      </c>
      <c r="AZ673" s="61" cm="1">
        <f t="array" aca="1" ref="AZ673" ca="1">IF(INDIRECT(ADDRESS(3+$AM673,14,,,"var"))&lt;&gt;"Be",INDIRECT(ADDRESS(3+$AM673,14,,,"var")),NULL)</f>
        <v>1.4E-2</v>
      </c>
      <c r="BA673" s="61" t="str" cm="1">
        <f t="array" aca="1" ref="BA673" ca="1">IF(INDIRECT(ADDRESS(3+$AM673,15,,,"var"))&lt;&gt;"&lt;=&gt;",INDIRECT(ADDRESS(3+$AM673,15,,,"var")),NULL)</f>
        <v>&lt;</v>
      </c>
      <c r="BB673" s="61" cm="1">
        <f t="array" aca="1" ref="BB673" ca="1">IF(INDIRECT(ADDRESS(3+$AM673,16,,,"var"))&lt;&gt;"Zn",INDIRECT(ADDRESS(3+$AM673,16,,,"var")),NULL)</f>
        <v>0.01</v>
      </c>
      <c r="BC673" s="61" cm="1">
        <f t="array" aca="1" ref="BC673" ca="1">IF(INDIRECT(ADDRESS(3+$AM673,17,,,"var"))&lt;&gt;"&lt;=&gt;",INDIRECT(ADDRESS(3+$AM673,17,,,"var")),NULL)</f>
        <v>0</v>
      </c>
      <c r="BD673" s="61" cm="1">
        <f t="array" aca="1" ref="BD673" ca="1">IF(INDIRECT(ADDRESS(3+$AM673,18,,,"var"))&lt;&gt;"Ti",INDIRECT(ADDRESS(3+$AM673,18,,,"var")),NULL)</f>
        <v>0.08</v>
      </c>
      <c r="BE673" s="64" cm="1">
        <f t="array" aca="1" ref="BE673" ca="1">IF(INDIRECT(ADDRESS(3+$AM673,19,,,"var"))&lt;&gt;"D10",INDIRECT(ADDRESS(3+$AM673,19,,,"var")),NULL)</f>
        <v>27.4</v>
      </c>
      <c r="BF673" s="64" cm="1">
        <f t="array" aca="1" ref="BF673" ca="1">IF(INDIRECT(ADDRESS(3+$AM673,20,,,"var"))&lt;&gt;"D50",INDIRECT(ADDRESS(3+$AM673,20,,,"var")),NULL)</f>
        <v>44.5</v>
      </c>
      <c r="BG673" s="64" cm="1">
        <f t="array" aca="1" ref="BG673" ca="1">IF(INDIRECT(ADDRESS(3+$AM673,21,,,"var"))&lt;&gt;"D90",INDIRECT(ADDRESS(3+$AM673,21,,,"var")),NULL)</f>
        <v>72.2</v>
      </c>
      <c r="BH673" s="64" cm="1">
        <f t="array" aca="1" ref="BH673" ca="1">IF(INDIRECT(ADDRESS(3+$AM673,22,,,"var"))&lt;&gt;"Carney Funnel (s/50g)",INDIRECT(ADDRESS(3+$AM673,22,,,"var")),NULL)</f>
        <v>16</v>
      </c>
      <c r="BI673" s="64" cm="1">
        <f t="array" aca="1" ref="BI673" ca="1">IF(INDIRECT(ADDRESS(3+$AM673,23,,,"var"))&lt;&gt;"Schuttdichte",INDIRECT(ADDRESS(3+$AM673,23,,,"var")),NULL)</f>
        <v>1.24</v>
      </c>
      <c r="BJ673" s="64" cm="1">
        <f t="array" aca="1" ref="BJ673" ca="1">IF(INDIRECT(ADDRESS(3+$AM673,24,,,"var"))&lt;&gt;"Klopfdichte",INDIRECT(ADDRESS(3+$AM673,24,,,"var")),NULL)</f>
        <v>1.61</v>
      </c>
      <c r="BK673" t="s">
        <v>108</v>
      </c>
      <c r="BM673"/>
      <c r="BO673"/>
    </row>
    <row r="674" spans="1:67">
      <c r="A674" s="81">
        <v>6</v>
      </c>
      <c r="B674" s="81">
        <v>26</v>
      </c>
      <c r="C674" s="28" t="str">
        <f>var!Z$2</f>
        <v>EOS M 290</v>
      </c>
      <c r="D674" s="66" t="str">
        <f>var!AG$2</f>
        <v>EOS parameter dev.</v>
      </c>
      <c r="E674" s="81">
        <v>370</v>
      </c>
      <c r="F674" s="81">
        <v>1050</v>
      </c>
      <c r="G674" s="81">
        <v>60</v>
      </c>
      <c r="H674" s="81">
        <v>0.12</v>
      </c>
      <c r="I674" s="62">
        <v>100</v>
      </c>
      <c r="J674" s="28" t="str">
        <f>var!AD$4</f>
        <v xml:space="preserve">Thin wall </v>
      </c>
      <c r="K674" s="81"/>
      <c r="L674" s="81"/>
      <c r="M674" s="28" t="str">
        <f>var!AF$2</f>
        <v>Stripes</v>
      </c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  <c r="AA674" s="81"/>
      <c r="AB674" s="81"/>
      <c r="AC674" s="81"/>
      <c r="AD674" s="81"/>
      <c r="AE674" s="81"/>
      <c r="AF674" s="81"/>
      <c r="AG674" s="81"/>
      <c r="AH674" s="23">
        <f t="shared" si="22"/>
        <v>27.215999999999998</v>
      </c>
      <c r="AI674" s="66">
        <f t="shared" si="23"/>
        <v>48.941798941798943</v>
      </c>
      <c r="AJ674" s="81"/>
      <c r="AK674" s="81"/>
      <c r="AL674" s="28" t="str" cm="1">
        <f t="array" aca="1" ref="AL674" ca="1">IF(INDIRECT(ADDRESS(3+AM674,2,,,"var"))&lt;&gt;"Name of powder",INDIRECT(ADDRESS(3+AM674,2,,,"var")),NULL)</f>
        <v>AlMgty90</v>
      </c>
      <c r="AM674" s="81">
        <v>12</v>
      </c>
      <c r="AN674" s="81">
        <v>0</v>
      </c>
      <c r="AO674" s="61" cm="1">
        <f t="array" aca="1" ref="AO674" ca="1">IF(INDIRECT(ADDRESS(3+$AM674,3,,,"var"))&lt;&gt;"&lt;=&gt;",INDIRECT(ADDRESS(3+$AM674,3,,,"var")),NULL)</f>
        <v>0</v>
      </c>
      <c r="AP674" s="61" cm="1">
        <f t="array" aca="1" ref="AP674" ca="1">IF(INDIRECT(ADDRESS(3+$AM674,4,,,"var"))&lt;&gt;"Si",INDIRECT(ADDRESS(3+$AM674,4,,,"var")),NULL)</f>
        <v>7.0000000000000007E-2</v>
      </c>
      <c r="AQ674" s="61" cm="1">
        <f t="array" aca="1" ref="AQ674" ca="1">IF(INDIRECT(ADDRESS(3+$AM674,5,,,"var"))&lt;&gt;"&lt;=&gt;",INDIRECT(ADDRESS(3+$AM674,5,,,"var")),NULL)</f>
        <v>0</v>
      </c>
      <c r="AR674" s="61" cm="1">
        <f t="array" aca="1" ref="AR674" ca="1">IF(INDIRECT(ADDRESS(3+$AM674,6,,,"var"))&lt;&gt;"Fe",INDIRECT(ADDRESS(3+$AM674,6,,,"var")),NULL)</f>
        <v>7.0000000000000007E-2</v>
      </c>
      <c r="AS674" s="61" t="str" cm="1">
        <f t="array" aca="1" ref="AS674" ca="1">IF(INDIRECT(ADDRESS(3+$AM674,7,,,"var"))&lt;&gt;"&lt;=&gt;",INDIRECT(ADDRESS(3+$AM674,7,,,"var")),NULL)</f>
        <v>&lt;</v>
      </c>
      <c r="AT674" s="61" cm="1">
        <f t="array" aca="1" ref="AT674" ca="1">IF(INDIRECT(ADDRESS(3+$AM674,8,,,"var"))&lt;&gt;"Cu",INDIRECT(ADDRESS(3+$AM674,8,,,"var")),NULL)</f>
        <v>0.01</v>
      </c>
      <c r="AU674" s="61" t="str" cm="1">
        <f t="array" aca="1" ref="AU674" ca="1">IF(INDIRECT(ADDRESS(3+$AM674,9,,,"var"))&lt;&gt;"&lt;=&gt;",INDIRECT(ADDRESS(3+$AM674,9,,,"var")),NULL)</f>
        <v>&lt;</v>
      </c>
      <c r="AV674" s="61" cm="1">
        <f t="array" aca="1" ref="AV674" ca="1">IF(INDIRECT(ADDRESS(3+$AM674,10,,,"var"))&lt;&gt;"Mn",INDIRECT(ADDRESS(3+$AM674,10,,,"var")),NULL)</f>
        <v>0.01</v>
      </c>
      <c r="AW674" s="61" cm="1">
        <f t="array" aca="1" ref="AW674" ca="1">IF(INDIRECT(ADDRESS(3+$AM674,11,,,"var"))&lt;&gt;"&lt;=&gt;",INDIRECT(ADDRESS(3+$AM674,11,,,"var")),NULL)</f>
        <v>0</v>
      </c>
      <c r="AX674" s="61" cm="1">
        <f t="array" aca="1" ref="AX674" ca="1">IF(INDIRECT(ADDRESS(3+$AM674,12,,,"var"))&lt;&gt;"Mg",INDIRECT(ADDRESS(3+$AM674,12,,,"var")),NULL)</f>
        <v>11.9</v>
      </c>
      <c r="AY674" s="61" cm="1">
        <f t="array" aca="1" ref="AY674" ca="1">IF(INDIRECT(ADDRESS(3+$AM674,13,,,"var"))&lt;&gt;"&lt;=&gt;",INDIRECT(ADDRESS(3+$AM674,13,,,"var")),NULL)</f>
        <v>0</v>
      </c>
      <c r="AZ674" s="61" cm="1">
        <f t="array" aca="1" ref="AZ674" ca="1">IF(INDIRECT(ADDRESS(3+$AM674,14,,,"var"))&lt;&gt;"Be",INDIRECT(ADDRESS(3+$AM674,14,,,"var")),NULL)</f>
        <v>1.4E-2</v>
      </c>
      <c r="BA674" s="61" t="str" cm="1">
        <f t="array" aca="1" ref="BA674" ca="1">IF(INDIRECT(ADDRESS(3+$AM674,15,,,"var"))&lt;&gt;"&lt;=&gt;",INDIRECT(ADDRESS(3+$AM674,15,,,"var")),NULL)</f>
        <v>&lt;</v>
      </c>
      <c r="BB674" s="61" cm="1">
        <f t="array" aca="1" ref="BB674" ca="1">IF(INDIRECT(ADDRESS(3+$AM674,16,,,"var"))&lt;&gt;"Zn",INDIRECT(ADDRESS(3+$AM674,16,,,"var")),NULL)</f>
        <v>0.01</v>
      </c>
      <c r="BC674" s="61" cm="1">
        <f t="array" aca="1" ref="BC674" ca="1">IF(INDIRECT(ADDRESS(3+$AM674,17,,,"var"))&lt;&gt;"&lt;=&gt;",INDIRECT(ADDRESS(3+$AM674,17,,,"var")),NULL)</f>
        <v>0</v>
      </c>
      <c r="BD674" s="61" cm="1">
        <f t="array" aca="1" ref="BD674" ca="1">IF(INDIRECT(ADDRESS(3+$AM674,18,,,"var"))&lt;&gt;"Ti",INDIRECT(ADDRESS(3+$AM674,18,,,"var")),NULL)</f>
        <v>0.08</v>
      </c>
      <c r="BE674" s="64" cm="1">
        <f t="array" aca="1" ref="BE674" ca="1">IF(INDIRECT(ADDRESS(3+$AM674,19,,,"var"))&lt;&gt;"D10",INDIRECT(ADDRESS(3+$AM674,19,,,"var")),NULL)</f>
        <v>27.4</v>
      </c>
      <c r="BF674" s="64" cm="1">
        <f t="array" aca="1" ref="BF674" ca="1">IF(INDIRECT(ADDRESS(3+$AM674,20,,,"var"))&lt;&gt;"D50",INDIRECT(ADDRESS(3+$AM674,20,,,"var")),NULL)</f>
        <v>44.5</v>
      </c>
      <c r="BG674" s="64" cm="1">
        <f t="array" aca="1" ref="BG674" ca="1">IF(INDIRECT(ADDRESS(3+$AM674,21,,,"var"))&lt;&gt;"D90",INDIRECT(ADDRESS(3+$AM674,21,,,"var")),NULL)</f>
        <v>72.2</v>
      </c>
      <c r="BH674" s="64" cm="1">
        <f t="array" aca="1" ref="BH674" ca="1">IF(INDIRECT(ADDRESS(3+$AM674,22,,,"var"))&lt;&gt;"Carney Funnel (s/50g)",INDIRECT(ADDRESS(3+$AM674,22,,,"var")),NULL)</f>
        <v>16</v>
      </c>
      <c r="BI674" s="64" cm="1">
        <f t="array" aca="1" ref="BI674" ca="1">IF(INDIRECT(ADDRESS(3+$AM674,23,,,"var"))&lt;&gt;"Schuttdichte",INDIRECT(ADDRESS(3+$AM674,23,,,"var")),NULL)</f>
        <v>1.24</v>
      </c>
      <c r="BJ674" s="64" cm="1">
        <f t="array" aca="1" ref="BJ674" ca="1">IF(INDIRECT(ADDRESS(3+$AM674,24,,,"var"))&lt;&gt;"Klopfdichte",INDIRECT(ADDRESS(3+$AM674,24,,,"var")),NULL)</f>
        <v>1.61</v>
      </c>
      <c r="BK674" t="s">
        <v>108</v>
      </c>
      <c r="BM674" s="81"/>
      <c r="BO674"/>
    </row>
    <row r="675" spans="1:67">
      <c r="A675" s="81">
        <v>6</v>
      </c>
      <c r="B675" s="81">
        <v>27</v>
      </c>
      <c r="C675" s="28" t="str">
        <f>var!Z$2</f>
        <v>EOS M 290</v>
      </c>
      <c r="D675" s="66" t="str">
        <f>var!AG$2</f>
        <v>EOS parameter dev.</v>
      </c>
      <c r="E675" s="81">
        <v>370</v>
      </c>
      <c r="F675" s="81">
        <v>1050</v>
      </c>
      <c r="G675" s="81">
        <v>60</v>
      </c>
      <c r="H675" s="81">
        <v>0.12</v>
      </c>
      <c r="I675" s="62">
        <v>100</v>
      </c>
      <c r="J675" s="28" t="str">
        <f>var!AD$4</f>
        <v xml:space="preserve">Thin wall </v>
      </c>
      <c r="K675" s="81"/>
      <c r="L675" s="81"/>
      <c r="M675" s="28" t="str">
        <f>var!AF$2</f>
        <v>Stripes</v>
      </c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  <c r="AA675" s="81"/>
      <c r="AB675" s="81"/>
      <c r="AC675" s="81"/>
      <c r="AD675" s="81"/>
      <c r="AE675" s="81"/>
      <c r="AF675" s="81"/>
      <c r="AG675" s="81"/>
      <c r="AH675" s="23">
        <f t="shared" si="22"/>
        <v>27.215999999999998</v>
      </c>
      <c r="AI675" s="66">
        <f t="shared" si="23"/>
        <v>48.941798941798943</v>
      </c>
      <c r="AJ675" s="81"/>
      <c r="AK675" s="81"/>
      <c r="AL675" s="28" t="str" cm="1">
        <f t="array" aca="1" ref="AL675" ca="1">IF(INDIRECT(ADDRESS(3+AM675,2,,,"var"))&lt;&gt;"Name of powder",INDIRECT(ADDRESS(3+AM675,2,,,"var")),NULL)</f>
        <v>AlMgty90</v>
      </c>
      <c r="AM675" s="81">
        <v>12</v>
      </c>
      <c r="AN675" s="81">
        <v>0</v>
      </c>
      <c r="AO675" s="61" cm="1">
        <f t="array" aca="1" ref="AO675" ca="1">IF(INDIRECT(ADDRESS(3+$AM675,3,,,"var"))&lt;&gt;"&lt;=&gt;",INDIRECT(ADDRESS(3+$AM675,3,,,"var")),NULL)</f>
        <v>0</v>
      </c>
      <c r="AP675" s="61" cm="1">
        <f t="array" aca="1" ref="AP675" ca="1">IF(INDIRECT(ADDRESS(3+$AM675,4,,,"var"))&lt;&gt;"Si",INDIRECT(ADDRESS(3+$AM675,4,,,"var")),NULL)</f>
        <v>7.0000000000000007E-2</v>
      </c>
      <c r="AQ675" s="61" cm="1">
        <f t="array" aca="1" ref="AQ675" ca="1">IF(INDIRECT(ADDRESS(3+$AM675,5,,,"var"))&lt;&gt;"&lt;=&gt;",INDIRECT(ADDRESS(3+$AM675,5,,,"var")),NULL)</f>
        <v>0</v>
      </c>
      <c r="AR675" s="61" cm="1">
        <f t="array" aca="1" ref="AR675" ca="1">IF(INDIRECT(ADDRESS(3+$AM675,6,,,"var"))&lt;&gt;"Fe",INDIRECT(ADDRESS(3+$AM675,6,,,"var")),NULL)</f>
        <v>7.0000000000000007E-2</v>
      </c>
      <c r="AS675" s="61" t="str" cm="1">
        <f t="array" aca="1" ref="AS675" ca="1">IF(INDIRECT(ADDRESS(3+$AM675,7,,,"var"))&lt;&gt;"&lt;=&gt;",INDIRECT(ADDRESS(3+$AM675,7,,,"var")),NULL)</f>
        <v>&lt;</v>
      </c>
      <c r="AT675" s="61" cm="1">
        <f t="array" aca="1" ref="AT675" ca="1">IF(INDIRECT(ADDRESS(3+$AM675,8,,,"var"))&lt;&gt;"Cu",INDIRECT(ADDRESS(3+$AM675,8,,,"var")),NULL)</f>
        <v>0.01</v>
      </c>
      <c r="AU675" s="61" t="str" cm="1">
        <f t="array" aca="1" ref="AU675" ca="1">IF(INDIRECT(ADDRESS(3+$AM675,9,,,"var"))&lt;&gt;"&lt;=&gt;",INDIRECT(ADDRESS(3+$AM675,9,,,"var")),NULL)</f>
        <v>&lt;</v>
      </c>
      <c r="AV675" s="61" cm="1">
        <f t="array" aca="1" ref="AV675" ca="1">IF(INDIRECT(ADDRESS(3+$AM675,10,,,"var"))&lt;&gt;"Mn",INDIRECT(ADDRESS(3+$AM675,10,,,"var")),NULL)</f>
        <v>0.01</v>
      </c>
      <c r="AW675" s="61" cm="1">
        <f t="array" aca="1" ref="AW675" ca="1">IF(INDIRECT(ADDRESS(3+$AM675,11,,,"var"))&lt;&gt;"&lt;=&gt;",INDIRECT(ADDRESS(3+$AM675,11,,,"var")),NULL)</f>
        <v>0</v>
      </c>
      <c r="AX675" s="61" cm="1">
        <f t="array" aca="1" ref="AX675" ca="1">IF(INDIRECT(ADDRESS(3+$AM675,12,,,"var"))&lt;&gt;"Mg",INDIRECT(ADDRESS(3+$AM675,12,,,"var")),NULL)</f>
        <v>11.9</v>
      </c>
      <c r="AY675" s="61" cm="1">
        <f t="array" aca="1" ref="AY675" ca="1">IF(INDIRECT(ADDRESS(3+$AM675,13,,,"var"))&lt;&gt;"&lt;=&gt;",INDIRECT(ADDRESS(3+$AM675,13,,,"var")),NULL)</f>
        <v>0</v>
      </c>
      <c r="AZ675" s="61" cm="1">
        <f t="array" aca="1" ref="AZ675" ca="1">IF(INDIRECT(ADDRESS(3+$AM675,14,,,"var"))&lt;&gt;"Be",INDIRECT(ADDRESS(3+$AM675,14,,,"var")),NULL)</f>
        <v>1.4E-2</v>
      </c>
      <c r="BA675" s="61" t="str" cm="1">
        <f t="array" aca="1" ref="BA675" ca="1">IF(INDIRECT(ADDRESS(3+$AM675,15,,,"var"))&lt;&gt;"&lt;=&gt;",INDIRECT(ADDRESS(3+$AM675,15,,,"var")),NULL)</f>
        <v>&lt;</v>
      </c>
      <c r="BB675" s="61" cm="1">
        <f t="array" aca="1" ref="BB675" ca="1">IF(INDIRECT(ADDRESS(3+$AM675,16,,,"var"))&lt;&gt;"Zn",INDIRECT(ADDRESS(3+$AM675,16,,,"var")),NULL)</f>
        <v>0.01</v>
      </c>
      <c r="BC675" s="61" cm="1">
        <f t="array" aca="1" ref="BC675" ca="1">IF(INDIRECT(ADDRESS(3+$AM675,17,,,"var"))&lt;&gt;"&lt;=&gt;",INDIRECT(ADDRESS(3+$AM675,17,,,"var")),NULL)</f>
        <v>0</v>
      </c>
      <c r="BD675" s="61" cm="1">
        <f t="array" aca="1" ref="BD675" ca="1">IF(INDIRECT(ADDRESS(3+$AM675,18,,,"var"))&lt;&gt;"Ti",INDIRECT(ADDRESS(3+$AM675,18,,,"var")),NULL)</f>
        <v>0.08</v>
      </c>
      <c r="BE675" s="64" cm="1">
        <f t="array" aca="1" ref="BE675" ca="1">IF(INDIRECT(ADDRESS(3+$AM675,19,,,"var"))&lt;&gt;"D10",INDIRECT(ADDRESS(3+$AM675,19,,,"var")),NULL)</f>
        <v>27.4</v>
      </c>
      <c r="BF675" s="64" cm="1">
        <f t="array" aca="1" ref="BF675" ca="1">IF(INDIRECT(ADDRESS(3+$AM675,20,,,"var"))&lt;&gt;"D50",INDIRECT(ADDRESS(3+$AM675,20,,,"var")),NULL)</f>
        <v>44.5</v>
      </c>
      <c r="BG675" s="64" cm="1">
        <f t="array" aca="1" ref="BG675" ca="1">IF(INDIRECT(ADDRESS(3+$AM675,21,,,"var"))&lt;&gt;"D90",INDIRECT(ADDRESS(3+$AM675,21,,,"var")),NULL)</f>
        <v>72.2</v>
      </c>
      <c r="BH675" s="64" cm="1">
        <f t="array" aca="1" ref="BH675" ca="1">IF(INDIRECT(ADDRESS(3+$AM675,22,,,"var"))&lt;&gt;"Carney Funnel (s/50g)",INDIRECT(ADDRESS(3+$AM675,22,,,"var")),NULL)</f>
        <v>16</v>
      </c>
      <c r="BI675" s="64" cm="1">
        <f t="array" aca="1" ref="BI675" ca="1">IF(INDIRECT(ADDRESS(3+$AM675,23,,,"var"))&lt;&gt;"Schuttdichte",INDIRECT(ADDRESS(3+$AM675,23,,,"var")),NULL)</f>
        <v>1.24</v>
      </c>
      <c r="BJ675" s="64" cm="1">
        <f t="array" aca="1" ref="BJ675" ca="1">IF(INDIRECT(ADDRESS(3+$AM675,24,,,"var"))&lt;&gt;"Klopfdichte",INDIRECT(ADDRESS(3+$AM675,24,,,"var")),NULL)</f>
        <v>1.61</v>
      </c>
      <c r="BK675" t="s">
        <v>108</v>
      </c>
      <c r="BM675"/>
      <c r="BO675"/>
    </row>
    <row r="676" spans="1:67">
      <c r="A676" s="81">
        <v>6</v>
      </c>
      <c r="B676" s="81">
        <v>28</v>
      </c>
      <c r="C676" s="81" t="str">
        <f>var!Z$2</f>
        <v>EOS M 290</v>
      </c>
      <c r="D676" s="81" t="str">
        <f>var!AG$2</f>
        <v>EOS parameter dev.</v>
      </c>
      <c r="E676" s="81">
        <v>370</v>
      </c>
      <c r="F676" s="81">
        <v>1050</v>
      </c>
      <c r="G676" s="81">
        <v>60</v>
      </c>
      <c r="H676" s="81">
        <v>0.12</v>
      </c>
      <c r="I676" s="62">
        <v>100</v>
      </c>
      <c r="J676" s="81" t="str">
        <f>var!AD$4</f>
        <v xml:space="preserve">Thin wall </v>
      </c>
      <c r="K676" s="81"/>
      <c r="L676" s="81"/>
      <c r="M676" s="81" t="str">
        <f>var!AF$2</f>
        <v>Stripes</v>
      </c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  <c r="AA676" s="81"/>
      <c r="AB676" s="81"/>
      <c r="AC676" s="81"/>
      <c r="AD676" s="81"/>
      <c r="AE676" s="81"/>
      <c r="AF676" s="81"/>
      <c r="AG676" s="81"/>
      <c r="AH676" s="81">
        <f t="shared" si="22"/>
        <v>27.215999999999998</v>
      </c>
      <c r="AI676" s="81">
        <f t="shared" si="23"/>
        <v>48.941798941798943</v>
      </c>
      <c r="AJ676" s="81"/>
      <c r="AK676" s="81"/>
      <c r="AL676" s="81" t="str" cm="1">
        <f t="array" aca="1" ref="AL676" ca="1">IF(INDIRECT(ADDRESS(3+AM676,2,,,"var"))&lt;&gt;"Name of powder",INDIRECT(ADDRESS(3+AM676,2,,,"var")),NULL)</f>
        <v>AlMgty90</v>
      </c>
      <c r="AM676" s="81">
        <v>12</v>
      </c>
      <c r="AN676" s="81">
        <v>0</v>
      </c>
      <c r="AO676" s="61" cm="1">
        <f t="array" aca="1" ref="AO676" ca="1">IF(INDIRECT(ADDRESS(3+$AM676,3,,,"var"))&lt;&gt;"&lt;=&gt;",INDIRECT(ADDRESS(3+$AM676,3,,,"var")),NULL)</f>
        <v>0</v>
      </c>
      <c r="AP676" s="61" cm="1">
        <f t="array" aca="1" ref="AP676" ca="1">IF(INDIRECT(ADDRESS(3+$AM676,4,,,"var"))&lt;&gt;"Si",INDIRECT(ADDRESS(3+$AM676,4,,,"var")),NULL)</f>
        <v>7.0000000000000007E-2</v>
      </c>
      <c r="AQ676" s="61" cm="1">
        <f t="array" aca="1" ref="AQ676" ca="1">IF(INDIRECT(ADDRESS(3+$AM676,5,,,"var"))&lt;&gt;"&lt;=&gt;",INDIRECT(ADDRESS(3+$AM676,5,,,"var")),NULL)</f>
        <v>0</v>
      </c>
      <c r="AR676" s="61" cm="1">
        <f t="array" aca="1" ref="AR676" ca="1">IF(INDIRECT(ADDRESS(3+$AM676,6,,,"var"))&lt;&gt;"Fe",INDIRECT(ADDRESS(3+$AM676,6,,,"var")),NULL)</f>
        <v>7.0000000000000007E-2</v>
      </c>
      <c r="AS676" s="61" t="str" cm="1">
        <f t="array" aca="1" ref="AS676" ca="1">IF(INDIRECT(ADDRESS(3+$AM676,7,,,"var"))&lt;&gt;"&lt;=&gt;",INDIRECT(ADDRESS(3+$AM676,7,,,"var")),NULL)</f>
        <v>&lt;</v>
      </c>
      <c r="AT676" s="61" cm="1">
        <f t="array" aca="1" ref="AT676" ca="1">IF(INDIRECT(ADDRESS(3+$AM676,8,,,"var"))&lt;&gt;"Cu",INDIRECT(ADDRESS(3+$AM676,8,,,"var")),NULL)</f>
        <v>0.01</v>
      </c>
      <c r="AU676" s="61" t="str" cm="1">
        <f t="array" aca="1" ref="AU676" ca="1">IF(INDIRECT(ADDRESS(3+$AM676,9,,,"var"))&lt;&gt;"&lt;=&gt;",INDIRECT(ADDRESS(3+$AM676,9,,,"var")),NULL)</f>
        <v>&lt;</v>
      </c>
      <c r="AV676" s="61" cm="1">
        <f t="array" aca="1" ref="AV676" ca="1">IF(INDIRECT(ADDRESS(3+$AM676,10,,,"var"))&lt;&gt;"Mn",INDIRECT(ADDRESS(3+$AM676,10,,,"var")),NULL)</f>
        <v>0.01</v>
      </c>
      <c r="AW676" s="61" cm="1">
        <f t="array" aca="1" ref="AW676" ca="1">IF(INDIRECT(ADDRESS(3+$AM676,11,,,"var"))&lt;&gt;"&lt;=&gt;",INDIRECT(ADDRESS(3+$AM676,11,,,"var")),NULL)</f>
        <v>0</v>
      </c>
      <c r="AX676" s="61" cm="1">
        <f t="array" aca="1" ref="AX676" ca="1">IF(INDIRECT(ADDRESS(3+$AM676,12,,,"var"))&lt;&gt;"Mg",INDIRECT(ADDRESS(3+$AM676,12,,,"var")),NULL)</f>
        <v>11.9</v>
      </c>
      <c r="AY676" s="61" cm="1">
        <f t="array" aca="1" ref="AY676" ca="1">IF(INDIRECT(ADDRESS(3+$AM676,13,,,"var"))&lt;&gt;"&lt;=&gt;",INDIRECT(ADDRESS(3+$AM676,13,,,"var")),NULL)</f>
        <v>0</v>
      </c>
      <c r="AZ676" s="61" cm="1">
        <f t="array" aca="1" ref="AZ676" ca="1">IF(INDIRECT(ADDRESS(3+$AM676,14,,,"var"))&lt;&gt;"Be",INDIRECT(ADDRESS(3+$AM676,14,,,"var")),NULL)</f>
        <v>1.4E-2</v>
      </c>
      <c r="BA676" s="61" t="str" cm="1">
        <f t="array" aca="1" ref="BA676" ca="1">IF(INDIRECT(ADDRESS(3+$AM676,15,,,"var"))&lt;&gt;"&lt;=&gt;",INDIRECT(ADDRESS(3+$AM676,15,,,"var")),NULL)</f>
        <v>&lt;</v>
      </c>
      <c r="BB676" s="61" cm="1">
        <f t="array" aca="1" ref="BB676" ca="1">IF(INDIRECT(ADDRESS(3+$AM676,16,,,"var"))&lt;&gt;"Zn",INDIRECT(ADDRESS(3+$AM676,16,,,"var")),NULL)</f>
        <v>0.01</v>
      </c>
      <c r="BC676" s="61" cm="1">
        <f t="array" aca="1" ref="BC676" ca="1">IF(INDIRECT(ADDRESS(3+$AM676,17,,,"var"))&lt;&gt;"&lt;=&gt;",INDIRECT(ADDRESS(3+$AM676,17,,,"var")),NULL)</f>
        <v>0</v>
      </c>
      <c r="BD676" s="61" cm="1">
        <f t="array" aca="1" ref="BD676" ca="1">IF(INDIRECT(ADDRESS(3+$AM676,18,,,"var"))&lt;&gt;"Ti",INDIRECT(ADDRESS(3+$AM676,18,,,"var")),NULL)</f>
        <v>0.08</v>
      </c>
      <c r="BE676" s="64" cm="1">
        <f t="array" aca="1" ref="BE676" ca="1">IF(INDIRECT(ADDRESS(3+$AM676,19,,,"var"))&lt;&gt;"D10",INDIRECT(ADDRESS(3+$AM676,19,,,"var")),NULL)</f>
        <v>27.4</v>
      </c>
      <c r="BF676" s="64" cm="1">
        <f t="array" aca="1" ref="BF676" ca="1">IF(INDIRECT(ADDRESS(3+$AM676,20,,,"var"))&lt;&gt;"D50",INDIRECT(ADDRESS(3+$AM676,20,,,"var")),NULL)</f>
        <v>44.5</v>
      </c>
      <c r="BG676" s="64" cm="1">
        <f t="array" aca="1" ref="BG676" ca="1">IF(INDIRECT(ADDRESS(3+$AM676,21,,,"var"))&lt;&gt;"D90",INDIRECT(ADDRESS(3+$AM676,21,,,"var")),NULL)</f>
        <v>72.2</v>
      </c>
      <c r="BH676" s="64" cm="1">
        <f t="array" aca="1" ref="BH676" ca="1">IF(INDIRECT(ADDRESS(3+$AM676,22,,,"var"))&lt;&gt;"Carney Funnel (s/50g)",INDIRECT(ADDRESS(3+$AM676,22,,,"var")),NULL)</f>
        <v>16</v>
      </c>
      <c r="BI676" s="64" cm="1">
        <f t="array" aca="1" ref="BI676" ca="1">IF(INDIRECT(ADDRESS(3+$AM676,23,,,"var"))&lt;&gt;"Schuttdichte",INDIRECT(ADDRESS(3+$AM676,23,,,"var")),NULL)</f>
        <v>1.24</v>
      </c>
      <c r="BJ676" s="64" cm="1">
        <f t="array" aca="1" ref="BJ676" ca="1">IF(INDIRECT(ADDRESS(3+$AM676,24,,,"var"))&lt;&gt;"Klopfdichte",INDIRECT(ADDRESS(3+$AM676,24,,,"var")),NULL)</f>
        <v>1.61</v>
      </c>
      <c r="BK676" t="s">
        <v>108</v>
      </c>
      <c r="BM676" s="81"/>
      <c r="BO676"/>
    </row>
    <row r="677" spans="1:67">
      <c r="A677" s="81">
        <v>6</v>
      </c>
      <c r="B677" s="81">
        <v>29</v>
      </c>
      <c r="C677" s="28" t="str">
        <f>var!Z$2</f>
        <v>EOS M 290</v>
      </c>
      <c r="D677" s="66" t="str">
        <f>var!AG$2</f>
        <v>EOS parameter dev.</v>
      </c>
      <c r="E677" s="81">
        <v>370</v>
      </c>
      <c r="F677" s="81">
        <v>1050</v>
      </c>
      <c r="G677" s="81">
        <v>60</v>
      </c>
      <c r="H677" s="81">
        <v>0.12</v>
      </c>
      <c r="I677" s="62">
        <v>100</v>
      </c>
      <c r="J677" s="28" t="str">
        <f>var!AD$4</f>
        <v xml:space="preserve">Thin wall </v>
      </c>
      <c r="L677" s="81"/>
      <c r="M677" s="28" t="str">
        <f>var!AF$2</f>
        <v>Stripes</v>
      </c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  <c r="AA677" s="81"/>
      <c r="AB677" s="81"/>
      <c r="AC677" s="81"/>
      <c r="AD677" s="81"/>
      <c r="AE677" s="81"/>
      <c r="AF677" s="81"/>
      <c r="AG677" s="81"/>
      <c r="AH677" s="23">
        <f t="shared" si="22"/>
        <v>27.215999999999998</v>
      </c>
      <c r="AI677" s="66">
        <f t="shared" si="23"/>
        <v>48.941798941798943</v>
      </c>
      <c r="AJ677" s="81"/>
      <c r="AK677" s="81"/>
      <c r="AL677" s="28" t="str" cm="1">
        <f t="array" aca="1" ref="AL677" ca="1">IF(INDIRECT(ADDRESS(3+AM677,2,,,"var"))&lt;&gt;"Name of powder",INDIRECT(ADDRESS(3+AM677,2,,,"var")),NULL)</f>
        <v>AlMgty90</v>
      </c>
      <c r="AM677" s="81">
        <v>12</v>
      </c>
      <c r="AN677" s="81">
        <v>0</v>
      </c>
      <c r="AO677" s="61" cm="1">
        <f t="array" aca="1" ref="AO677" ca="1">IF(INDIRECT(ADDRESS(3+$AM677,3,,,"var"))&lt;&gt;"&lt;=&gt;",INDIRECT(ADDRESS(3+$AM677,3,,,"var")),NULL)</f>
        <v>0</v>
      </c>
      <c r="AP677" s="61" cm="1">
        <f t="array" aca="1" ref="AP677" ca="1">IF(INDIRECT(ADDRESS(3+$AM677,4,,,"var"))&lt;&gt;"Si",INDIRECT(ADDRESS(3+$AM677,4,,,"var")),NULL)</f>
        <v>7.0000000000000007E-2</v>
      </c>
      <c r="AQ677" s="61" cm="1">
        <f t="array" aca="1" ref="AQ677" ca="1">IF(INDIRECT(ADDRESS(3+$AM677,5,,,"var"))&lt;&gt;"&lt;=&gt;",INDIRECT(ADDRESS(3+$AM677,5,,,"var")),NULL)</f>
        <v>0</v>
      </c>
      <c r="AR677" s="61" cm="1">
        <f t="array" aca="1" ref="AR677" ca="1">IF(INDIRECT(ADDRESS(3+$AM677,6,,,"var"))&lt;&gt;"Fe",INDIRECT(ADDRESS(3+$AM677,6,,,"var")),NULL)</f>
        <v>7.0000000000000007E-2</v>
      </c>
      <c r="AS677" s="61" t="str" cm="1">
        <f t="array" aca="1" ref="AS677" ca="1">IF(INDIRECT(ADDRESS(3+$AM677,7,,,"var"))&lt;&gt;"&lt;=&gt;",INDIRECT(ADDRESS(3+$AM677,7,,,"var")),NULL)</f>
        <v>&lt;</v>
      </c>
      <c r="AT677" s="61" cm="1">
        <f t="array" aca="1" ref="AT677" ca="1">IF(INDIRECT(ADDRESS(3+$AM677,8,,,"var"))&lt;&gt;"Cu",INDIRECT(ADDRESS(3+$AM677,8,,,"var")),NULL)</f>
        <v>0.01</v>
      </c>
      <c r="AU677" s="61" t="str" cm="1">
        <f t="array" aca="1" ref="AU677" ca="1">IF(INDIRECT(ADDRESS(3+$AM677,9,,,"var"))&lt;&gt;"&lt;=&gt;",INDIRECT(ADDRESS(3+$AM677,9,,,"var")),NULL)</f>
        <v>&lt;</v>
      </c>
      <c r="AV677" s="61" cm="1">
        <f t="array" aca="1" ref="AV677" ca="1">IF(INDIRECT(ADDRESS(3+$AM677,10,,,"var"))&lt;&gt;"Mn",INDIRECT(ADDRESS(3+$AM677,10,,,"var")),NULL)</f>
        <v>0.01</v>
      </c>
      <c r="AW677" s="61" cm="1">
        <f t="array" aca="1" ref="AW677" ca="1">IF(INDIRECT(ADDRESS(3+$AM677,11,,,"var"))&lt;&gt;"&lt;=&gt;",INDIRECT(ADDRESS(3+$AM677,11,,,"var")),NULL)</f>
        <v>0</v>
      </c>
      <c r="AX677" s="61" cm="1">
        <f t="array" aca="1" ref="AX677" ca="1">IF(INDIRECT(ADDRESS(3+$AM677,12,,,"var"))&lt;&gt;"Mg",INDIRECT(ADDRESS(3+$AM677,12,,,"var")),NULL)</f>
        <v>11.9</v>
      </c>
      <c r="AY677" s="61" cm="1">
        <f t="array" aca="1" ref="AY677" ca="1">IF(INDIRECT(ADDRESS(3+$AM677,13,,,"var"))&lt;&gt;"&lt;=&gt;",INDIRECT(ADDRESS(3+$AM677,13,,,"var")),NULL)</f>
        <v>0</v>
      </c>
      <c r="AZ677" s="61" cm="1">
        <f t="array" aca="1" ref="AZ677" ca="1">IF(INDIRECT(ADDRESS(3+$AM677,14,,,"var"))&lt;&gt;"Be",INDIRECT(ADDRESS(3+$AM677,14,,,"var")),NULL)</f>
        <v>1.4E-2</v>
      </c>
      <c r="BA677" s="61" t="str" cm="1">
        <f t="array" aca="1" ref="BA677" ca="1">IF(INDIRECT(ADDRESS(3+$AM677,15,,,"var"))&lt;&gt;"&lt;=&gt;",INDIRECT(ADDRESS(3+$AM677,15,,,"var")),NULL)</f>
        <v>&lt;</v>
      </c>
      <c r="BB677" s="61" cm="1">
        <f t="array" aca="1" ref="BB677" ca="1">IF(INDIRECT(ADDRESS(3+$AM677,16,,,"var"))&lt;&gt;"Zn",INDIRECT(ADDRESS(3+$AM677,16,,,"var")),NULL)</f>
        <v>0.01</v>
      </c>
      <c r="BC677" s="61" cm="1">
        <f t="array" aca="1" ref="BC677" ca="1">IF(INDIRECT(ADDRESS(3+$AM677,17,,,"var"))&lt;&gt;"&lt;=&gt;",INDIRECT(ADDRESS(3+$AM677,17,,,"var")),NULL)</f>
        <v>0</v>
      </c>
      <c r="BD677" s="61" cm="1">
        <f t="array" aca="1" ref="BD677" ca="1">IF(INDIRECT(ADDRESS(3+$AM677,18,,,"var"))&lt;&gt;"Ti",INDIRECT(ADDRESS(3+$AM677,18,,,"var")),NULL)</f>
        <v>0.08</v>
      </c>
      <c r="BE677" s="64" cm="1">
        <f t="array" aca="1" ref="BE677" ca="1">IF(INDIRECT(ADDRESS(3+$AM677,19,,,"var"))&lt;&gt;"D10",INDIRECT(ADDRESS(3+$AM677,19,,,"var")),NULL)</f>
        <v>27.4</v>
      </c>
      <c r="BF677" s="64" cm="1">
        <f t="array" aca="1" ref="BF677" ca="1">IF(INDIRECT(ADDRESS(3+$AM677,20,,,"var"))&lt;&gt;"D50",INDIRECT(ADDRESS(3+$AM677,20,,,"var")),NULL)</f>
        <v>44.5</v>
      </c>
      <c r="BG677" s="64" cm="1">
        <f t="array" aca="1" ref="BG677" ca="1">IF(INDIRECT(ADDRESS(3+$AM677,21,,,"var"))&lt;&gt;"D90",INDIRECT(ADDRESS(3+$AM677,21,,,"var")),NULL)</f>
        <v>72.2</v>
      </c>
      <c r="BH677" s="64" cm="1">
        <f t="array" aca="1" ref="BH677" ca="1">IF(INDIRECT(ADDRESS(3+$AM677,22,,,"var"))&lt;&gt;"Carney Funnel (s/50g)",INDIRECT(ADDRESS(3+$AM677,22,,,"var")),NULL)</f>
        <v>16</v>
      </c>
      <c r="BI677" s="64" cm="1">
        <f t="array" aca="1" ref="BI677" ca="1">IF(INDIRECT(ADDRESS(3+$AM677,23,,,"var"))&lt;&gt;"Schuttdichte",INDIRECT(ADDRESS(3+$AM677,23,,,"var")),NULL)</f>
        <v>1.24</v>
      </c>
      <c r="BJ677" s="64" cm="1">
        <f t="array" aca="1" ref="BJ677" ca="1">IF(INDIRECT(ADDRESS(3+$AM677,24,,,"var"))&lt;&gt;"Klopfdichte",INDIRECT(ADDRESS(3+$AM677,24,,,"var")),NULL)</f>
        <v>1.61</v>
      </c>
      <c r="BK677" t="s">
        <v>108</v>
      </c>
      <c r="BM677"/>
      <c r="BO677"/>
    </row>
    <row r="678" spans="1:67">
      <c r="A678" s="81">
        <v>6</v>
      </c>
      <c r="B678" s="81">
        <v>30</v>
      </c>
      <c r="C678" s="81" t="str">
        <f>var!Z$2</f>
        <v>EOS M 290</v>
      </c>
      <c r="D678" s="81" t="str">
        <f>var!AG$2</f>
        <v>EOS parameter dev.</v>
      </c>
      <c r="E678" s="81">
        <v>370</v>
      </c>
      <c r="F678" s="81">
        <v>1250</v>
      </c>
      <c r="G678" s="81">
        <v>60</v>
      </c>
      <c r="H678" s="81">
        <v>0.1</v>
      </c>
      <c r="I678" s="62">
        <v>100</v>
      </c>
      <c r="J678" s="81" t="str">
        <f>var!AD$3</f>
        <v xml:space="preserve">Tensile bars </v>
      </c>
      <c r="K678" s="81"/>
      <c r="L678" s="81">
        <f>var!AA$3</f>
        <v>90</v>
      </c>
      <c r="M678" s="81" t="str">
        <f>var!AF$2</f>
        <v>Stripes</v>
      </c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 t="s">
        <v>18</v>
      </c>
      <c r="Z678" s="81">
        <v>226</v>
      </c>
      <c r="AA678" s="81">
        <v>332</v>
      </c>
      <c r="AB678" s="81">
        <v>9.6999999999999993</v>
      </c>
      <c r="AC678" s="81"/>
      <c r="AD678" s="81"/>
      <c r="AE678" s="81"/>
      <c r="AF678" s="81"/>
      <c r="AG678" s="81"/>
      <c r="AH678" s="81">
        <f t="shared" si="22"/>
        <v>27</v>
      </c>
      <c r="AI678" s="81">
        <f t="shared" si="23"/>
        <v>49.333333333333336</v>
      </c>
      <c r="AJ678" s="81"/>
      <c r="AK678" s="81"/>
      <c r="AL678" s="28" t="str" cm="1">
        <f t="array" aca="1" ref="AL678" ca="1">IF(INDIRECT(ADDRESS(3+AM678,2,,,"var"))&lt;&gt;"Name of powder",INDIRECT(ADDRESS(3+AM678,2,,,"var")),NULL)</f>
        <v>AlMgty90</v>
      </c>
      <c r="AM678" s="81">
        <v>12</v>
      </c>
      <c r="AN678" s="81">
        <v>0</v>
      </c>
      <c r="AO678" s="61" cm="1">
        <f t="array" aca="1" ref="AO678" ca="1">IF(INDIRECT(ADDRESS(3+$AM678,3,,,"var"))&lt;&gt;"&lt;=&gt;",INDIRECT(ADDRESS(3+$AM678,3,,,"var")),NULL)</f>
        <v>0</v>
      </c>
      <c r="AP678" s="61" cm="1">
        <f t="array" aca="1" ref="AP678" ca="1">IF(INDIRECT(ADDRESS(3+$AM678,4,,,"var"))&lt;&gt;"Si",INDIRECT(ADDRESS(3+$AM678,4,,,"var")),NULL)</f>
        <v>7.0000000000000007E-2</v>
      </c>
      <c r="AQ678" s="61" cm="1">
        <f t="array" aca="1" ref="AQ678" ca="1">IF(INDIRECT(ADDRESS(3+$AM678,5,,,"var"))&lt;&gt;"&lt;=&gt;",INDIRECT(ADDRESS(3+$AM678,5,,,"var")),NULL)</f>
        <v>0</v>
      </c>
      <c r="AR678" s="61" cm="1">
        <f t="array" aca="1" ref="AR678" ca="1">IF(INDIRECT(ADDRESS(3+$AM678,6,,,"var"))&lt;&gt;"Fe",INDIRECT(ADDRESS(3+$AM678,6,,,"var")),NULL)</f>
        <v>7.0000000000000007E-2</v>
      </c>
      <c r="AS678" s="61" t="str" cm="1">
        <f t="array" aca="1" ref="AS678" ca="1">IF(INDIRECT(ADDRESS(3+$AM678,7,,,"var"))&lt;&gt;"&lt;=&gt;",INDIRECT(ADDRESS(3+$AM678,7,,,"var")),NULL)</f>
        <v>&lt;</v>
      </c>
      <c r="AT678" s="61" cm="1">
        <f t="array" aca="1" ref="AT678" ca="1">IF(INDIRECT(ADDRESS(3+$AM678,8,,,"var"))&lt;&gt;"Cu",INDIRECT(ADDRESS(3+$AM678,8,,,"var")),NULL)</f>
        <v>0.01</v>
      </c>
      <c r="AU678" s="61" t="str" cm="1">
        <f t="array" aca="1" ref="AU678" ca="1">IF(INDIRECT(ADDRESS(3+$AM678,9,,,"var"))&lt;&gt;"&lt;=&gt;",INDIRECT(ADDRESS(3+$AM678,9,,,"var")),NULL)</f>
        <v>&lt;</v>
      </c>
      <c r="AV678" s="61" cm="1">
        <f t="array" aca="1" ref="AV678" ca="1">IF(INDIRECT(ADDRESS(3+$AM678,10,,,"var"))&lt;&gt;"Mn",INDIRECT(ADDRESS(3+$AM678,10,,,"var")),NULL)</f>
        <v>0.01</v>
      </c>
      <c r="AW678" s="61" cm="1">
        <f t="array" aca="1" ref="AW678" ca="1">IF(INDIRECT(ADDRESS(3+$AM678,11,,,"var"))&lt;&gt;"&lt;=&gt;",INDIRECT(ADDRESS(3+$AM678,11,,,"var")),NULL)</f>
        <v>0</v>
      </c>
      <c r="AX678" s="61" cm="1">
        <f t="array" aca="1" ref="AX678" ca="1">IF(INDIRECT(ADDRESS(3+$AM678,12,,,"var"))&lt;&gt;"Mg",INDIRECT(ADDRESS(3+$AM678,12,,,"var")),NULL)</f>
        <v>11.9</v>
      </c>
      <c r="AY678" s="61" cm="1">
        <f t="array" aca="1" ref="AY678" ca="1">IF(INDIRECT(ADDRESS(3+$AM678,13,,,"var"))&lt;&gt;"&lt;=&gt;",INDIRECT(ADDRESS(3+$AM678,13,,,"var")),NULL)</f>
        <v>0</v>
      </c>
      <c r="AZ678" s="61" cm="1">
        <f t="array" aca="1" ref="AZ678" ca="1">IF(INDIRECT(ADDRESS(3+$AM678,14,,,"var"))&lt;&gt;"Be",INDIRECT(ADDRESS(3+$AM678,14,,,"var")),NULL)</f>
        <v>1.4E-2</v>
      </c>
      <c r="BA678" s="61" t="str" cm="1">
        <f t="array" aca="1" ref="BA678" ca="1">IF(INDIRECT(ADDRESS(3+$AM678,15,,,"var"))&lt;&gt;"&lt;=&gt;",INDIRECT(ADDRESS(3+$AM678,15,,,"var")),NULL)</f>
        <v>&lt;</v>
      </c>
      <c r="BB678" s="61" cm="1">
        <f t="array" aca="1" ref="BB678" ca="1">IF(INDIRECT(ADDRESS(3+$AM678,16,,,"var"))&lt;&gt;"Zn",INDIRECT(ADDRESS(3+$AM678,16,,,"var")),NULL)</f>
        <v>0.01</v>
      </c>
      <c r="BC678" s="61" cm="1">
        <f t="array" aca="1" ref="BC678" ca="1">IF(INDIRECT(ADDRESS(3+$AM678,17,,,"var"))&lt;&gt;"&lt;=&gt;",INDIRECT(ADDRESS(3+$AM678,17,,,"var")),NULL)</f>
        <v>0</v>
      </c>
      <c r="BD678" s="61" cm="1">
        <f t="array" aca="1" ref="BD678" ca="1">IF(INDIRECT(ADDRESS(3+$AM678,18,,,"var"))&lt;&gt;"Ti",INDIRECT(ADDRESS(3+$AM678,18,,,"var")),NULL)</f>
        <v>0.08</v>
      </c>
      <c r="BE678" s="64" cm="1">
        <f t="array" aca="1" ref="BE678" ca="1">IF(INDIRECT(ADDRESS(3+$AM678,19,,,"var"))&lt;&gt;"D10",INDIRECT(ADDRESS(3+$AM678,19,,,"var")),NULL)</f>
        <v>27.4</v>
      </c>
      <c r="BF678" s="64" cm="1">
        <f t="array" aca="1" ref="BF678" ca="1">IF(INDIRECT(ADDRESS(3+$AM678,20,,,"var"))&lt;&gt;"D50",INDIRECT(ADDRESS(3+$AM678,20,,,"var")),NULL)</f>
        <v>44.5</v>
      </c>
      <c r="BG678" s="64" cm="1">
        <f t="array" aca="1" ref="BG678" ca="1">IF(INDIRECT(ADDRESS(3+$AM678,21,,,"var"))&lt;&gt;"D90",INDIRECT(ADDRESS(3+$AM678,21,,,"var")),NULL)</f>
        <v>72.2</v>
      </c>
      <c r="BH678" s="64" cm="1">
        <f t="array" aca="1" ref="BH678" ca="1">IF(INDIRECT(ADDRESS(3+$AM678,22,,,"var"))&lt;&gt;"Carney Funnel (s/50g)",INDIRECT(ADDRESS(3+$AM678,22,,,"var")),NULL)</f>
        <v>16</v>
      </c>
      <c r="BI678" s="64" cm="1">
        <f t="array" aca="1" ref="BI678" ca="1">IF(INDIRECT(ADDRESS(3+$AM678,23,,,"var"))&lt;&gt;"Schuttdichte",INDIRECT(ADDRESS(3+$AM678,23,,,"var")),NULL)</f>
        <v>1.24</v>
      </c>
      <c r="BJ678" s="64" cm="1">
        <f t="array" aca="1" ref="BJ678" ca="1">IF(INDIRECT(ADDRESS(3+$AM678,24,,,"var"))&lt;&gt;"Klopfdichte",INDIRECT(ADDRESS(3+$AM678,24,,,"var")),NULL)</f>
        <v>1.61</v>
      </c>
      <c r="BK678" t="s">
        <v>108</v>
      </c>
      <c r="BM678"/>
      <c r="BO678"/>
    </row>
    <row r="679" spans="1:67">
      <c r="A679" s="81">
        <v>6</v>
      </c>
      <c r="B679" s="81">
        <v>31</v>
      </c>
      <c r="C679" s="81" t="str">
        <f>var!Z$2</f>
        <v>EOS M 290</v>
      </c>
      <c r="D679" s="81" t="str">
        <f>var!AG$2</f>
        <v>EOS parameter dev.</v>
      </c>
      <c r="E679" s="81">
        <v>370</v>
      </c>
      <c r="F679" s="81">
        <v>1250</v>
      </c>
      <c r="G679" s="81">
        <v>60</v>
      </c>
      <c r="H679" s="81">
        <v>0.1</v>
      </c>
      <c r="I679" s="62">
        <v>100</v>
      </c>
      <c r="J679" s="81" t="str">
        <f>var!AD$3</f>
        <v xml:space="preserve">Tensile bars </v>
      </c>
      <c r="K679" s="81"/>
      <c r="L679" s="81">
        <f>var!AA$3</f>
        <v>90</v>
      </c>
      <c r="M679" s="81" t="str">
        <f>var!AF$2</f>
        <v>Stripes</v>
      </c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 t="s">
        <v>18</v>
      </c>
      <c r="Z679" s="81"/>
      <c r="AA679" s="81">
        <v>313</v>
      </c>
      <c r="AB679" s="81">
        <v>7.6</v>
      </c>
      <c r="AC679" s="81"/>
      <c r="AD679" s="81"/>
      <c r="AE679" s="81"/>
      <c r="AF679" s="81"/>
      <c r="AG679" s="81"/>
      <c r="AH679" s="81">
        <f t="shared" si="22"/>
        <v>27</v>
      </c>
      <c r="AI679" s="81">
        <f t="shared" si="23"/>
        <v>49.333333333333336</v>
      </c>
      <c r="AJ679" s="81"/>
      <c r="AK679" s="81"/>
      <c r="AL679" s="28" t="str" cm="1">
        <f t="array" aca="1" ref="AL679" ca="1">IF(INDIRECT(ADDRESS(3+AM679,2,,,"var"))&lt;&gt;"Name of powder",INDIRECT(ADDRESS(3+AM679,2,,,"var")),NULL)</f>
        <v>AlMgty90</v>
      </c>
      <c r="AM679" s="81">
        <v>12</v>
      </c>
      <c r="AN679" s="81">
        <v>0</v>
      </c>
      <c r="AO679" s="61" cm="1">
        <f t="array" aca="1" ref="AO679" ca="1">IF(INDIRECT(ADDRESS(3+$AM679,3,,,"var"))&lt;&gt;"&lt;=&gt;",INDIRECT(ADDRESS(3+$AM679,3,,,"var")),NULL)</f>
        <v>0</v>
      </c>
      <c r="AP679" s="61" cm="1">
        <f t="array" aca="1" ref="AP679" ca="1">IF(INDIRECT(ADDRESS(3+$AM679,4,,,"var"))&lt;&gt;"Si",INDIRECT(ADDRESS(3+$AM679,4,,,"var")),NULL)</f>
        <v>7.0000000000000007E-2</v>
      </c>
      <c r="AQ679" s="61" cm="1">
        <f t="array" aca="1" ref="AQ679" ca="1">IF(INDIRECT(ADDRESS(3+$AM679,5,,,"var"))&lt;&gt;"&lt;=&gt;",INDIRECT(ADDRESS(3+$AM679,5,,,"var")),NULL)</f>
        <v>0</v>
      </c>
      <c r="AR679" s="61" cm="1">
        <f t="array" aca="1" ref="AR679" ca="1">IF(INDIRECT(ADDRESS(3+$AM679,6,,,"var"))&lt;&gt;"Fe",INDIRECT(ADDRESS(3+$AM679,6,,,"var")),NULL)</f>
        <v>7.0000000000000007E-2</v>
      </c>
      <c r="AS679" s="61" t="str" cm="1">
        <f t="array" aca="1" ref="AS679" ca="1">IF(INDIRECT(ADDRESS(3+$AM679,7,,,"var"))&lt;&gt;"&lt;=&gt;",INDIRECT(ADDRESS(3+$AM679,7,,,"var")),NULL)</f>
        <v>&lt;</v>
      </c>
      <c r="AT679" s="61" cm="1">
        <f t="array" aca="1" ref="AT679" ca="1">IF(INDIRECT(ADDRESS(3+$AM679,8,,,"var"))&lt;&gt;"Cu",INDIRECT(ADDRESS(3+$AM679,8,,,"var")),NULL)</f>
        <v>0.01</v>
      </c>
      <c r="AU679" s="61" t="str" cm="1">
        <f t="array" aca="1" ref="AU679" ca="1">IF(INDIRECT(ADDRESS(3+$AM679,9,,,"var"))&lt;&gt;"&lt;=&gt;",INDIRECT(ADDRESS(3+$AM679,9,,,"var")),NULL)</f>
        <v>&lt;</v>
      </c>
      <c r="AV679" s="61" cm="1">
        <f t="array" aca="1" ref="AV679" ca="1">IF(INDIRECT(ADDRESS(3+$AM679,10,,,"var"))&lt;&gt;"Mn",INDIRECT(ADDRESS(3+$AM679,10,,,"var")),NULL)</f>
        <v>0.01</v>
      </c>
      <c r="AW679" s="61" cm="1">
        <f t="array" aca="1" ref="AW679" ca="1">IF(INDIRECT(ADDRESS(3+$AM679,11,,,"var"))&lt;&gt;"&lt;=&gt;",INDIRECT(ADDRESS(3+$AM679,11,,,"var")),NULL)</f>
        <v>0</v>
      </c>
      <c r="AX679" s="61" cm="1">
        <f t="array" aca="1" ref="AX679" ca="1">IF(INDIRECT(ADDRESS(3+$AM679,12,,,"var"))&lt;&gt;"Mg",INDIRECT(ADDRESS(3+$AM679,12,,,"var")),NULL)</f>
        <v>11.9</v>
      </c>
      <c r="AY679" s="61" cm="1">
        <f t="array" aca="1" ref="AY679" ca="1">IF(INDIRECT(ADDRESS(3+$AM679,13,,,"var"))&lt;&gt;"&lt;=&gt;",INDIRECT(ADDRESS(3+$AM679,13,,,"var")),NULL)</f>
        <v>0</v>
      </c>
      <c r="AZ679" s="61" cm="1">
        <f t="array" aca="1" ref="AZ679" ca="1">IF(INDIRECT(ADDRESS(3+$AM679,14,,,"var"))&lt;&gt;"Be",INDIRECT(ADDRESS(3+$AM679,14,,,"var")),NULL)</f>
        <v>1.4E-2</v>
      </c>
      <c r="BA679" s="61" t="str" cm="1">
        <f t="array" aca="1" ref="BA679" ca="1">IF(INDIRECT(ADDRESS(3+$AM679,15,,,"var"))&lt;&gt;"&lt;=&gt;",INDIRECT(ADDRESS(3+$AM679,15,,,"var")),NULL)</f>
        <v>&lt;</v>
      </c>
      <c r="BB679" s="61" cm="1">
        <f t="array" aca="1" ref="BB679" ca="1">IF(INDIRECT(ADDRESS(3+$AM679,16,,,"var"))&lt;&gt;"Zn",INDIRECT(ADDRESS(3+$AM679,16,,,"var")),NULL)</f>
        <v>0.01</v>
      </c>
      <c r="BC679" s="61" cm="1">
        <f t="array" aca="1" ref="BC679" ca="1">IF(INDIRECT(ADDRESS(3+$AM679,17,,,"var"))&lt;&gt;"&lt;=&gt;",INDIRECT(ADDRESS(3+$AM679,17,,,"var")),NULL)</f>
        <v>0</v>
      </c>
      <c r="BD679" s="61" cm="1">
        <f t="array" aca="1" ref="BD679" ca="1">IF(INDIRECT(ADDRESS(3+$AM679,18,,,"var"))&lt;&gt;"Ti",INDIRECT(ADDRESS(3+$AM679,18,,,"var")),NULL)</f>
        <v>0.08</v>
      </c>
      <c r="BE679" s="64" cm="1">
        <f t="array" aca="1" ref="BE679" ca="1">IF(INDIRECT(ADDRESS(3+$AM679,19,,,"var"))&lt;&gt;"D10",INDIRECT(ADDRESS(3+$AM679,19,,,"var")),NULL)</f>
        <v>27.4</v>
      </c>
      <c r="BF679" s="64" cm="1">
        <f t="array" aca="1" ref="BF679" ca="1">IF(INDIRECT(ADDRESS(3+$AM679,20,,,"var"))&lt;&gt;"D50",INDIRECT(ADDRESS(3+$AM679,20,,,"var")),NULL)</f>
        <v>44.5</v>
      </c>
      <c r="BG679" s="64" cm="1">
        <f t="array" aca="1" ref="BG679" ca="1">IF(INDIRECT(ADDRESS(3+$AM679,21,,,"var"))&lt;&gt;"D90",INDIRECT(ADDRESS(3+$AM679,21,,,"var")),NULL)</f>
        <v>72.2</v>
      </c>
      <c r="BH679" s="64" cm="1">
        <f t="array" aca="1" ref="BH679" ca="1">IF(INDIRECT(ADDRESS(3+$AM679,22,,,"var"))&lt;&gt;"Carney Funnel (s/50g)",INDIRECT(ADDRESS(3+$AM679,22,,,"var")),NULL)</f>
        <v>16</v>
      </c>
      <c r="BI679" s="64" cm="1">
        <f t="array" aca="1" ref="BI679" ca="1">IF(INDIRECT(ADDRESS(3+$AM679,23,,,"var"))&lt;&gt;"Schuttdichte",INDIRECT(ADDRESS(3+$AM679,23,,,"var")),NULL)</f>
        <v>1.24</v>
      </c>
      <c r="BJ679" s="64" cm="1">
        <f t="array" aca="1" ref="BJ679" ca="1">IF(INDIRECT(ADDRESS(3+$AM679,24,,,"var"))&lt;&gt;"Klopfdichte",INDIRECT(ADDRESS(3+$AM679,24,,,"var")),NULL)</f>
        <v>1.61</v>
      </c>
      <c r="BK679" t="s">
        <v>108</v>
      </c>
      <c r="BM679"/>
      <c r="BO679"/>
    </row>
    <row r="680" spans="1:67">
      <c r="A680" s="81">
        <v>6</v>
      </c>
      <c r="B680" s="81">
        <v>32</v>
      </c>
      <c r="C680" s="81" t="str">
        <f>var!Z$2</f>
        <v>EOS M 290</v>
      </c>
      <c r="D680" s="81" t="str">
        <f>var!AG$2</f>
        <v>EOS parameter dev.</v>
      </c>
      <c r="E680" s="81">
        <v>370</v>
      </c>
      <c r="F680" s="81">
        <v>1250</v>
      </c>
      <c r="G680" s="81">
        <v>60</v>
      </c>
      <c r="H680" s="81">
        <v>0.1</v>
      </c>
      <c r="I680" s="62">
        <v>100</v>
      </c>
      <c r="J680" s="81" t="str">
        <f>var!AD$3</f>
        <v xml:space="preserve">Tensile bars </v>
      </c>
      <c r="K680" s="81"/>
      <c r="L680" s="81">
        <f>var!AA$3</f>
        <v>90</v>
      </c>
      <c r="M680" s="81" t="str">
        <f>var!AF$2</f>
        <v>Stripes</v>
      </c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 t="s">
        <v>18</v>
      </c>
      <c r="Z680" s="81"/>
      <c r="AA680" s="81">
        <v>362</v>
      </c>
      <c r="AB680" s="81">
        <v>13.3</v>
      </c>
      <c r="AC680" s="81"/>
      <c r="AD680" s="81"/>
      <c r="AE680" s="81"/>
      <c r="AF680" s="81"/>
      <c r="AG680" s="81"/>
      <c r="AH680" s="81">
        <f t="shared" si="22"/>
        <v>27</v>
      </c>
      <c r="AI680" s="81">
        <f t="shared" si="23"/>
        <v>49.333333333333336</v>
      </c>
      <c r="AJ680" s="81"/>
      <c r="AK680" s="81"/>
      <c r="AL680" s="81" t="str" cm="1">
        <f t="array" aca="1" ref="AL680" ca="1">IF(INDIRECT(ADDRESS(3+AM680,2,,,"var"))&lt;&gt;"Name of powder",INDIRECT(ADDRESS(3+AM680,2,,,"var")),NULL)</f>
        <v>AlMgty90</v>
      </c>
      <c r="AM680" s="81">
        <v>12</v>
      </c>
      <c r="AN680" s="81">
        <v>0</v>
      </c>
      <c r="AO680" s="61" cm="1">
        <f t="array" aca="1" ref="AO680" ca="1">IF(INDIRECT(ADDRESS(3+$AM680,3,,,"var"))&lt;&gt;"&lt;=&gt;",INDIRECT(ADDRESS(3+$AM680,3,,,"var")),NULL)</f>
        <v>0</v>
      </c>
      <c r="AP680" s="61" cm="1">
        <f t="array" aca="1" ref="AP680" ca="1">IF(INDIRECT(ADDRESS(3+$AM680,4,,,"var"))&lt;&gt;"Si",INDIRECT(ADDRESS(3+$AM680,4,,,"var")),NULL)</f>
        <v>7.0000000000000007E-2</v>
      </c>
      <c r="AQ680" s="61" cm="1">
        <f t="array" aca="1" ref="AQ680" ca="1">IF(INDIRECT(ADDRESS(3+$AM680,5,,,"var"))&lt;&gt;"&lt;=&gt;",INDIRECT(ADDRESS(3+$AM680,5,,,"var")),NULL)</f>
        <v>0</v>
      </c>
      <c r="AR680" s="61" cm="1">
        <f t="array" aca="1" ref="AR680" ca="1">IF(INDIRECT(ADDRESS(3+$AM680,6,,,"var"))&lt;&gt;"Fe",INDIRECT(ADDRESS(3+$AM680,6,,,"var")),NULL)</f>
        <v>7.0000000000000007E-2</v>
      </c>
      <c r="AS680" s="61" t="str" cm="1">
        <f t="array" aca="1" ref="AS680" ca="1">IF(INDIRECT(ADDRESS(3+$AM680,7,,,"var"))&lt;&gt;"&lt;=&gt;",INDIRECT(ADDRESS(3+$AM680,7,,,"var")),NULL)</f>
        <v>&lt;</v>
      </c>
      <c r="AT680" s="61" cm="1">
        <f t="array" aca="1" ref="AT680" ca="1">IF(INDIRECT(ADDRESS(3+$AM680,8,,,"var"))&lt;&gt;"Cu",INDIRECT(ADDRESS(3+$AM680,8,,,"var")),NULL)</f>
        <v>0.01</v>
      </c>
      <c r="AU680" s="61" t="str" cm="1">
        <f t="array" aca="1" ref="AU680" ca="1">IF(INDIRECT(ADDRESS(3+$AM680,9,,,"var"))&lt;&gt;"&lt;=&gt;",INDIRECT(ADDRESS(3+$AM680,9,,,"var")),NULL)</f>
        <v>&lt;</v>
      </c>
      <c r="AV680" s="61" cm="1">
        <f t="array" aca="1" ref="AV680" ca="1">IF(INDIRECT(ADDRESS(3+$AM680,10,,,"var"))&lt;&gt;"Mn",INDIRECT(ADDRESS(3+$AM680,10,,,"var")),NULL)</f>
        <v>0.01</v>
      </c>
      <c r="AW680" s="61" cm="1">
        <f t="array" aca="1" ref="AW680" ca="1">IF(INDIRECT(ADDRESS(3+$AM680,11,,,"var"))&lt;&gt;"&lt;=&gt;",INDIRECT(ADDRESS(3+$AM680,11,,,"var")),NULL)</f>
        <v>0</v>
      </c>
      <c r="AX680" s="61" cm="1">
        <f t="array" aca="1" ref="AX680" ca="1">IF(INDIRECT(ADDRESS(3+$AM680,12,,,"var"))&lt;&gt;"Mg",INDIRECT(ADDRESS(3+$AM680,12,,,"var")),NULL)</f>
        <v>11.9</v>
      </c>
      <c r="AY680" s="61" cm="1">
        <f t="array" aca="1" ref="AY680" ca="1">IF(INDIRECT(ADDRESS(3+$AM680,13,,,"var"))&lt;&gt;"&lt;=&gt;",INDIRECT(ADDRESS(3+$AM680,13,,,"var")),NULL)</f>
        <v>0</v>
      </c>
      <c r="AZ680" s="61" cm="1">
        <f t="array" aca="1" ref="AZ680" ca="1">IF(INDIRECT(ADDRESS(3+$AM680,14,,,"var"))&lt;&gt;"Be",INDIRECT(ADDRESS(3+$AM680,14,,,"var")),NULL)</f>
        <v>1.4E-2</v>
      </c>
      <c r="BA680" s="61" t="str" cm="1">
        <f t="array" aca="1" ref="BA680" ca="1">IF(INDIRECT(ADDRESS(3+$AM680,15,,,"var"))&lt;&gt;"&lt;=&gt;",INDIRECT(ADDRESS(3+$AM680,15,,,"var")),NULL)</f>
        <v>&lt;</v>
      </c>
      <c r="BB680" s="61" cm="1">
        <f t="array" aca="1" ref="BB680" ca="1">IF(INDIRECT(ADDRESS(3+$AM680,16,,,"var"))&lt;&gt;"Zn",INDIRECT(ADDRESS(3+$AM680,16,,,"var")),NULL)</f>
        <v>0.01</v>
      </c>
      <c r="BC680" s="61" cm="1">
        <f t="array" aca="1" ref="BC680" ca="1">IF(INDIRECT(ADDRESS(3+$AM680,17,,,"var"))&lt;&gt;"&lt;=&gt;",INDIRECT(ADDRESS(3+$AM680,17,,,"var")),NULL)</f>
        <v>0</v>
      </c>
      <c r="BD680" s="61" cm="1">
        <f t="array" aca="1" ref="BD680" ca="1">IF(INDIRECT(ADDRESS(3+$AM680,18,,,"var"))&lt;&gt;"Ti",INDIRECT(ADDRESS(3+$AM680,18,,,"var")),NULL)</f>
        <v>0.08</v>
      </c>
      <c r="BE680" s="64" cm="1">
        <f t="array" aca="1" ref="BE680" ca="1">IF(INDIRECT(ADDRESS(3+$AM680,19,,,"var"))&lt;&gt;"D10",INDIRECT(ADDRESS(3+$AM680,19,,,"var")),NULL)</f>
        <v>27.4</v>
      </c>
      <c r="BF680" s="64" cm="1">
        <f t="array" aca="1" ref="BF680" ca="1">IF(INDIRECT(ADDRESS(3+$AM680,20,,,"var"))&lt;&gt;"D50",INDIRECT(ADDRESS(3+$AM680,20,,,"var")),NULL)</f>
        <v>44.5</v>
      </c>
      <c r="BG680" s="64" cm="1">
        <f t="array" aca="1" ref="BG680" ca="1">IF(INDIRECT(ADDRESS(3+$AM680,21,,,"var"))&lt;&gt;"D90",INDIRECT(ADDRESS(3+$AM680,21,,,"var")),NULL)</f>
        <v>72.2</v>
      </c>
      <c r="BH680" s="64" cm="1">
        <f t="array" aca="1" ref="BH680" ca="1">IF(INDIRECT(ADDRESS(3+$AM680,22,,,"var"))&lt;&gt;"Carney Funnel (s/50g)",INDIRECT(ADDRESS(3+$AM680,22,,,"var")),NULL)</f>
        <v>16</v>
      </c>
      <c r="BI680" s="64" cm="1">
        <f t="array" aca="1" ref="BI680" ca="1">IF(INDIRECT(ADDRESS(3+$AM680,23,,,"var"))&lt;&gt;"Schuttdichte",INDIRECT(ADDRESS(3+$AM680,23,,,"var")),NULL)</f>
        <v>1.24</v>
      </c>
      <c r="BJ680" s="64" cm="1">
        <f t="array" aca="1" ref="BJ680" ca="1">IF(INDIRECT(ADDRESS(3+$AM680,24,,,"var"))&lt;&gt;"Klopfdichte",INDIRECT(ADDRESS(3+$AM680,24,,,"var")),NULL)</f>
        <v>1.61</v>
      </c>
      <c r="BK680" t="s">
        <v>108</v>
      </c>
      <c r="BM680"/>
      <c r="BO680"/>
    </row>
    <row r="681" spans="1:67">
      <c r="A681" s="81">
        <v>6</v>
      </c>
      <c r="B681" s="81">
        <v>33</v>
      </c>
      <c r="C681" s="28" t="str">
        <f>var!Z$2</f>
        <v>EOS M 290</v>
      </c>
      <c r="D681" s="66" t="str">
        <f>var!AG$2</f>
        <v>EOS parameter dev.</v>
      </c>
      <c r="E681" s="81">
        <v>370</v>
      </c>
      <c r="F681" s="81">
        <v>1250</v>
      </c>
      <c r="G681" s="81">
        <v>60</v>
      </c>
      <c r="H681" s="81">
        <v>0.1</v>
      </c>
      <c r="I681" s="62">
        <v>100</v>
      </c>
      <c r="J681" s="28" t="str">
        <f>var!AD$3</f>
        <v xml:space="preserve">Tensile bars </v>
      </c>
      <c r="K681" s="81"/>
      <c r="L681" s="81">
        <f>var!AA$3</f>
        <v>90</v>
      </c>
      <c r="M681" s="28" t="str">
        <f>var!AF$2</f>
        <v>Stripes</v>
      </c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 t="s">
        <v>19</v>
      </c>
      <c r="Z681" s="81">
        <v>180</v>
      </c>
      <c r="AA681" s="81">
        <v>373</v>
      </c>
      <c r="AB681" s="81">
        <v>33.799999999999997</v>
      </c>
      <c r="AC681" s="81"/>
      <c r="AD681" s="81"/>
      <c r="AE681" s="81"/>
      <c r="AF681" s="81"/>
      <c r="AG681" s="81"/>
      <c r="AH681" s="23">
        <f t="shared" si="22"/>
        <v>27</v>
      </c>
      <c r="AI681" s="66">
        <f t="shared" si="23"/>
        <v>49.333333333333336</v>
      </c>
      <c r="AJ681" s="81"/>
      <c r="AK681" s="81"/>
      <c r="AL681" s="81" t="str" cm="1">
        <f t="array" aca="1" ref="AL681" ca="1">IF(INDIRECT(ADDRESS(3+AM681,2,,,"var"))&lt;&gt;"Name of powder",INDIRECT(ADDRESS(3+AM681,2,,,"var")),NULL)</f>
        <v>AlMgty90</v>
      </c>
      <c r="AM681" s="81">
        <v>12</v>
      </c>
      <c r="AN681" s="81">
        <v>0</v>
      </c>
      <c r="AO681" s="61" cm="1">
        <f t="array" aca="1" ref="AO681" ca="1">IF(INDIRECT(ADDRESS(3+$AM681,3,,,"var"))&lt;&gt;"&lt;=&gt;",INDIRECT(ADDRESS(3+$AM681,3,,,"var")),NULL)</f>
        <v>0</v>
      </c>
      <c r="AP681" s="61" cm="1">
        <f t="array" aca="1" ref="AP681" ca="1">IF(INDIRECT(ADDRESS(3+$AM681,4,,,"var"))&lt;&gt;"Si",INDIRECT(ADDRESS(3+$AM681,4,,,"var")),NULL)</f>
        <v>7.0000000000000007E-2</v>
      </c>
      <c r="AQ681" s="61" cm="1">
        <f t="array" aca="1" ref="AQ681" ca="1">IF(INDIRECT(ADDRESS(3+$AM681,5,,,"var"))&lt;&gt;"&lt;=&gt;",INDIRECT(ADDRESS(3+$AM681,5,,,"var")),NULL)</f>
        <v>0</v>
      </c>
      <c r="AR681" s="61" cm="1">
        <f t="array" aca="1" ref="AR681" ca="1">IF(INDIRECT(ADDRESS(3+$AM681,6,,,"var"))&lt;&gt;"Fe",INDIRECT(ADDRESS(3+$AM681,6,,,"var")),NULL)</f>
        <v>7.0000000000000007E-2</v>
      </c>
      <c r="AS681" s="61" t="str" cm="1">
        <f t="array" aca="1" ref="AS681" ca="1">IF(INDIRECT(ADDRESS(3+$AM681,7,,,"var"))&lt;&gt;"&lt;=&gt;",INDIRECT(ADDRESS(3+$AM681,7,,,"var")),NULL)</f>
        <v>&lt;</v>
      </c>
      <c r="AT681" s="61" cm="1">
        <f t="array" aca="1" ref="AT681" ca="1">IF(INDIRECT(ADDRESS(3+$AM681,8,,,"var"))&lt;&gt;"Cu",INDIRECT(ADDRESS(3+$AM681,8,,,"var")),NULL)</f>
        <v>0.01</v>
      </c>
      <c r="AU681" s="61" t="str" cm="1">
        <f t="array" aca="1" ref="AU681" ca="1">IF(INDIRECT(ADDRESS(3+$AM681,9,,,"var"))&lt;&gt;"&lt;=&gt;",INDIRECT(ADDRESS(3+$AM681,9,,,"var")),NULL)</f>
        <v>&lt;</v>
      </c>
      <c r="AV681" s="61" cm="1">
        <f t="array" aca="1" ref="AV681" ca="1">IF(INDIRECT(ADDRESS(3+$AM681,10,,,"var"))&lt;&gt;"Mn",INDIRECT(ADDRESS(3+$AM681,10,,,"var")),NULL)</f>
        <v>0.01</v>
      </c>
      <c r="AW681" s="61" cm="1">
        <f t="array" aca="1" ref="AW681" ca="1">IF(INDIRECT(ADDRESS(3+$AM681,11,,,"var"))&lt;&gt;"&lt;=&gt;",INDIRECT(ADDRESS(3+$AM681,11,,,"var")),NULL)</f>
        <v>0</v>
      </c>
      <c r="AX681" s="61" cm="1">
        <f t="array" aca="1" ref="AX681" ca="1">IF(INDIRECT(ADDRESS(3+$AM681,12,,,"var"))&lt;&gt;"Mg",INDIRECT(ADDRESS(3+$AM681,12,,,"var")),NULL)</f>
        <v>11.9</v>
      </c>
      <c r="AY681" s="61" cm="1">
        <f t="array" aca="1" ref="AY681" ca="1">IF(INDIRECT(ADDRESS(3+$AM681,13,,,"var"))&lt;&gt;"&lt;=&gt;",INDIRECT(ADDRESS(3+$AM681,13,,,"var")),NULL)</f>
        <v>0</v>
      </c>
      <c r="AZ681" s="61" cm="1">
        <f t="array" aca="1" ref="AZ681" ca="1">IF(INDIRECT(ADDRESS(3+$AM681,14,,,"var"))&lt;&gt;"Be",INDIRECT(ADDRESS(3+$AM681,14,,,"var")),NULL)</f>
        <v>1.4E-2</v>
      </c>
      <c r="BA681" s="61" t="str" cm="1">
        <f t="array" aca="1" ref="BA681" ca="1">IF(INDIRECT(ADDRESS(3+$AM681,15,,,"var"))&lt;&gt;"&lt;=&gt;",INDIRECT(ADDRESS(3+$AM681,15,,,"var")),NULL)</f>
        <v>&lt;</v>
      </c>
      <c r="BB681" s="61" cm="1">
        <f t="array" aca="1" ref="BB681" ca="1">IF(INDIRECT(ADDRESS(3+$AM681,16,,,"var"))&lt;&gt;"Zn",INDIRECT(ADDRESS(3+$AM681,16,,,"var")),NULL)</f>
        <v>0.01</v>
      </c>
      <c r="BC681" s="61" cm="1">
        <f t="array" aca="1" ref="BC681" ca="1">IF(INDIRECT(ADDRESS(3+$AM681,17,,,"var"))&lt;&gt;"&lt;=&gt;",INDIRECT(ADDRESS(3+$AM681,17,,,"var")),NULL)</f>
        <v>0</v>
      </c>
      <c r="BD681" s="61" cm="1">
        <f t="array" aca="1" ref="BD681" ca="1">IF(INDIRECT(ADDRESS(3+$AM681,18,,,"var"))&lt;&gt;"Ti",INDIRECT(ADDRESS(3+$AM681,18,,,"var")),NULL)</f>
        <v>0.08</v>
      </c>
      <c r="BE681" s="64" cm="1">
        <f t="array" aca="1" ref="BE681" ca="1">IF(INDIRECT(ADDRESS(3+$AM681,19,,,"var"))&lt;&gt;"D10",INDIRECT(ADDRESS(3+$AM681,19,,,"var")),NULL)</f>
        <v>27.4</v>
      </c>
      <c r="BF681" s="64" cm="1">
        <f t="array" aca="1" ref="BF681" ca="1">IF(INDIRECT(ADDRESS(3+$AM681,20,,,"var"))&lt;&gt;"D50",INDIRECT(ADDRESS(3+$AM681,20,,,"var")),NULL)</f>
        <v>44.5</v>
      </c>
      <c r="BG681" s="64" cm="1">
        <f t="array" aca="1" ref="BG681" ca="1">IF(INDIRECT(ADDRESS(3+$AM681,21,,,"var"))&lt;&gt;"D90",INDIRECT(ADDRESS(3+$AM681,21,,,"var")),NULL)</f>
        <v>72.2</v>
      </c>
      <c r="BH681" s="64" cm="1">
        <f t="array" aca="1" ref="BH681" ca="1">IF(INDIRECT(ADDRESS(3+$AM681,22,,,"var"))&lt;&gt;"Carney Funnel (s/50g)",INDIRECT(ADDRESS(3+$AM681,22,,,"var")),NULL)</f>
        <v>16</v>
      </c>
      <c r="BI681" s="64" cm="1">
        <f t="array" aca="1" ref="BI681" ca="1">IF(INDIRECT(ADDRESS(3+$AM681,23,,,"var"))&lt;&gt;"Schuttdichte",INDIRECT(ADDRESS(3+$AM681,23,,,"var")),NULL)</f>
        <v>1.24</v>
      </c>
      <c r="BJ681" s="64" cm="1">
        <f t="array" aca="1" ref="BJ681" ca="1">IF(INDIRECT(ADDRESS(3+$AM681,24,,,"var"))&lt;&gt;"Klopfdichte",INDIRECT(ADDRESS(3+$AM681,24,,,"var")),NULL)</f>
        <v>1.61</v>
      </c>
      <c r="BK681" t="s">
        <v>108</v>
      </c>
      <c r="BM681"/>
      <c r="BO681"/>
    </row>
    <row r="682" spans="1:67">
      <c r="A682" s="81">
        <v>6</v>
      </c>
      <c r="B682" s="81">
        <v>34</v>
      </c>
      <c r="C682" s="28" t="str">
        <f>var!Z$2</f>
        <v>EOS M 290</v>
      </c>
      <c r="D682" s="66" t="str">
        <f>var!AG$2</f>
        <v>EOS parameter dev.</v>
      </c>
      <c r="E682" s="81">
        <v>370</v>
      </c>
      <c r="F682" s="81">
        <v>1250</v>
      </c>
      <c r="G682" s="81">
        <v>60</v>
      </c>
      <c r="H682" s="81">
        <v>0.1</v>
      </c>
      <c r="I682" s="62">
        <v>100</v>
      </c>
      <c r="J682" s="28" t="str">
        <f>var!AD$3</f>
        <v xml:space="preserve">Tensile bars </v>
      </c>
      <c r="L682" s="81">
        <f>var!AA$3</f>
        <v>90</v>
      </c>
      <c r="M682" s="28" t="str">
        <f>var!AF$2</f>
        <v>Stripes</v>
      </c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 t="s">
        <v>19</v>
      </c>
      <c r="Z682" s="81"/>
      <c r="AA682" s="81">
        <v>374</v>
      </c>
      <c r="AB682" s="81">
        <v>40.6</v>
      </c>
      <c r="AC682" s="81"/>
      <c r="AD682" s="81"/>
      <c r="AE682" s="81"/>
      <c r="AF682" s="81"/>
      <c r="AG682" s="81"/>
      <c r="AH682" s="23">
        <f t="shared" si="22"/>
        <v>27</v>
      </c>
      <c r="AI682" s="66">
        <f t="shared" si="23"/>
        <v>49.333333333333336</v>
      </c>
      <c r="AJ682" s="81"/>
      <c r="AK682" s="81"/>
      <c r="AL682" s="81" t="str" cm="1">
        <f t="array" aca="1" ref="AL682" ca="1">IF(INDIRECT(ADDRESS(3+AM682,2,,,"var"))&lt;&gt;"Name of powder",INDIRECT(ADDRESS(3+AM682,2,,,"var")),NULL)</f>
        <v>AlMgty90</v>
      </c>
      <c r="AM682" s="81">
        <v>12</v>
      </c>
      <c r="AN682" s="81">
        <v>0</v>
      </c>
      <c r="AO682" s="61" cm="1">
        <f t="array" aca="1" ref="AO682" ca="1">IF(INDIRECT(ADDRESS(3+$AM682,3,,,"var"))&lt;&gt;"&lt;=&gt;",INDIRECT(ADDRESS(3+$AM682,3,,,"var")),NULL)</f>
        <v>0</v>
      </c>
      <c r="AP682" s="61" cm="1">
        <f t="array" aca="1" ref="AP682" ca="1">IF(INDIRECT(ADDRESS(3+$AM682,4,,,"var"))&lt;&gt;"Si",INDIRECT(ADDRESS(3+$AM682,4,,,"var")),NULL)</f>
        <v>7.0000000000000007E-2</v>
      </c>
      <c r="AQ682" s="61" cm="1">
        <f t="array" aca="1" ref="AQ682" ca="1">IF(INDIRECT(ADDRESS(3+$AM682,5,,,"var"))&lt;&gt;"&lt;=&gt;",INDIRECT(ADDRESS(3+$AM682,5,,,"var")),NULL)</f>
        <v>0</v>
      </c>
      <c r="AR682" s="61" cm="1">
        <f t="array" aca="1" ref="AR682" ca="1">IF(INDIRECT(ADDRESS(3+$AM682,6,,,"var"))&lt;&gt;"Fe",INDIRECT(ADDRESS(3+$AM682,6,,,"var")),NULL)</f>
        <v>7.0000000000000007E-2</v>
      </c>
      <c r="AS682" s="61" t="str" cm="1">
        <f t="array" aca="1" ref="AS682" ca="1">IF(INDIRECT(ADDRESS(3+$AM682,7,,,"var"))&lt;&gt;"&lt;=&gt;",INDIRECT(ADDRESS(3+$AM682,7,,,"var")),NULL)</f>
        <v>&lt;</v>
      </c>
      <c r="AT682" s="61" cm="1">
        <f t="array" aca="1" ref="AT682" ca="1">IF(INDIRECT(ADDRESS(3+$AM682,8,,,"var"))&lt;&gt;"Cu",INDIRECT(ADDRESS(3+$AM682,8,,,"var")),NULL)</f>
        <v>0.01</v>
      </c>
      <c r="AU682" s="61" t="str" cm="1">
        <f t="array" aca="1" ref="AU682" ca="1">IF(INDIRECT(ADDRESS(3+$AM682,9,,,"var"))&lt;&gt;"&lt;=&gt;",INDIRECT(ADDRESS(3+$AM682,9,,,"var")),NULL)</f>
        <v>&lt;</v>
      </c>
      <c r="AV682" s="61" cm="1">
        <f t="array" aca="1" ref="AV682" ca="1">IF(INDIRECT(ADDRESS(3+$AM682,10,,,"var"))&lt;&gt;"Mn",INDIRECT(ADDRESS(3+$AM682,10,,,"var")),NULL)</f>
        <v>0.01</v>
      </c>
      <c r="AW682" s="61" cm="1">
        <f t="array" aca="1" ref="AW682" ca="1">IF(INDIRECT(ADDRESS(3+$AM682,11,,,"var"))&lt;&gt;"&lt;=&gt;",INDIRECT(ADDRESS(3+$AM682,11,,,"var")),NULL)</f>
        <v>0</v>
      </c>
      <c r="AX682" s="61" cm="1">
        <f t="array" aca="1" ref="AX682" ca="1">IF(INDIRECT(ADDRESS(3+$AM682,12,,,"var"))&lt;&gt;"Mg",INDIRECT(ADDRESS(3+$AM682,12,,,"var")),NULL)</f>
        <v>11.9</v>
      </c>
      <c r="AY682" s="61" cm="1">
        <f t="array" aca="1" ref="AY682" ca="1">IF(INDIRECT(ADDRESS(3+$AM682,13,,,"var"))&lt;&gt;"&lt;=&gt;",INDIRECT(ADDRESS(3+$AM682,13,,,"var")),NULL)</f>
        <v>0</v>
      </c>
      <c r="AZ682" s="61" cm="1">
        <f t="array" aca="1" ref="AZ682" ca="1">IF(INDIRECT(ADDRESS(3+$AM682,14,,,"var"))&lt;&gt;"Be",INDIRECT(ADDRESS(3+$AM682,14,,,"var")),NULL)</f>
        <v>1.4E-2</v>
      </c>
      <c r="BA682" s="61" t="str" cm="1">
        <f t="array" aca="1" ref="BA682" ca="1">IF(INDIRECT(ADDRESS(3+$AM682,15,,,"var"))&lt;&gt;"&lt;=&gt;",INDIRECT(ADDRESS(3+$AM682,15,,,"var")),NULL)</f>
        <v>&lt;</v>
      </c>
      <c r="BB682" s="61" cm="1">
        <f t="array" aca="1" ref="BB682" ca="1">IF(INDIRECT(ADDRESS(3+$AM682,16,,,"var"))&lt;&gt;"Zn",INDIRECT(ADDRESS(3+$AM682,16,,,"var")),NULL)</f>
        <v>0.01</v>
      </c>
      <c r="BC682" s="61" cm="1">
        <f t="array" aca="1" ref="BC682" ca="1">IF(INDIRECT(ADDRESS(3+$AM682,17,,,"var"))&lt;&gt;"&lt;=&gt;",INDIRECT(ADDRESS(3+$AM682,17,,,"var")),NULL)</f>
        <v>0</v>
      </c>
      <c r="BD682" s="61" cm="1">
        <f t="array" aca="1" ref="BD682" ca="1">IF(INDIRECT(ADDRESS(3+$AM682,18,,,"var"))&lt;&gt;"Ti",INDIRECT(ADDRESS(3+$AM682,18,,,"var")),NULL)</f>
        <v>0.08</v>
      </c>
      <c r="BE682" s="64" cm="1">
        <f t="array" aca="1" ref="BE682" ca="1">IF(INDIRECT(ADDRESS(3+$AM682,19,,,"var"))&lt;&gt;"D10",INDIRECT(ADDRESS(3+$AM682,19,,,"var")),NULL)</f>
        <v>27.4</v>
      </c>
      <c r="BF682" s="64" cm="1">
        <f t="array" aca="1" ref="BF682" ca="1">IF(INDIRECT(ADDRESS(3+$AM682,20,,,"var"))&lt;&gt;"D50",INDIRECT(ADDRESS(3+$AM682,20,,,"var")),NULL)</f>
        <v>44.5</v>
      </c>
      <c r="BG682" s="64" cm="1">
        <f t="array" aca="1" ref="BG682" ca="1">IF(INDIRECT(ADDRESS(3+$AM682,21,,,"var"))&lt;&gt;"D90",INDIRECT(ADDRESS(3+$AM682,21,,,"var")),NULL)</f>
        <v>72.2</v>
      </c>
      <c r="BH682" s="64" cm="1">
        <f t="array" aca="1" ref="BH682" ca="1">IF(INDIRECT(ADDRESS(3+$AM682,22,,,"var"))&lt;&gt;"Carney Funnel (s/50g)",INDIRECT(ADDRESS(3+$AM682,22,,,"var")),NULL)</f>
        <v>16</v>
      </c>
      <c r="BI682" s="64" cm="1">
        <f t="array" aca="1" ref="BI682" ca="1">IF(INDIRECT(ADDRESS(3+$AM682,23,,,"var"))&lt;&gt;"Schuttdichte",INDIRECT(ADDRESS(3+$AM682,23,,,"var")),NULL)</f>
        <v>1.24</v>
      </c>
      <c r="BJ682" s="64" cm="1">
        <f t="array" aca="1" ref="BJ682" ca="1">IF(INDIRECT(ADDRESS(3+$AM682,24,,,"var"))&lt;&gt;"Klopfdichte",INDIRECT(ADDRESS(3+$AM682,24,,,"var")),NULL)</f>
        <v>1.61</v>
      </c>
      <c r="BK682" t="s">
        <v>108</v>
      </c>
      <c r="BM682" s="81"/>
      <c r="BO682"/>
    </row>
    <row r="683" spans="1:67">
      <c r="A683" s="81">
        <v>6</v>
      </c>
      <c r="B683" s="81">
        <v>35</v>
      </c>
      <c r="C683" s="28" t="str">
        <f>var!Z$2</f>
        <v>EOS M 290</v>
      </c>
      <c r="D683" s="66" t="str">
        <f>var!AG$2</f>
        <v>EOS parameter dev.</v>
      </c>
      <c r="E683" s="81">
        <v>370</v>
      </c>
      <c r="F683" s="81">
        <v>1250</v>
      </c>
      <c r="G683" s="81">
        <v>60</v>
      </c>
      <c r="H683" s="81">
        <v>0.1</v>
      </c>
      <c r="I683" s="62">
        <v>100</v>
      </c>
      <c r="J683" s="28" t="str">
        <f>var!AD$3</f>
        <v xml:space="preserve">Tensile bars </v>
      </c>
      <c r="L683" s="81">
        <f>var!AA$3</f>
        <v>90</v>
      </c>
      <c r="M683" s="28" t="str">
        <f>var!AF$2</f>
        <v>Stripes</v>
      </c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 t="s">
        <v>19</v>
      </c>
      <c r="Z683" s="81">
        <v>183</v>
      </c>
      <c r="AA683" s="81">
        <v>371</v>
      </c>
      <c r="AB683" s="81">
        <v>32.9</v>
      </c>
      <c r="AC683" s="81"/>
      <c r="AD683" s="81"/>
      <c r="AE683" s="81"/>
      <c r="AF683" s="81"/>
      <c r="AG683" s="81"/>
      <c r="AH683" s="23">
        <f t="shared" si="22"/>
        <v>27</v>
      </c>
      <c r="AI683" s="66">
        <f t="shared" si="23"/>
        <v>49.333333333333336</v>
      </c>
      <c r="AJ683" s="81"/>
      <c r="AK683" s="81"/>
      <c r="AL683" s="28" t="str" cm="1">
        <f t="array" aca="1" ref="AL683" ca="1">IF(INDIRECT(ADDRESS(3+AM683,2,,,"var"))&lt;&gt;"Name of powder",INDIRECT(ADDRESS(3+AM683,2,,,"var")),NULL)</f>
        <v>AlMgty90</v>
      </c>
      <c r="AM683" s="81">
        <v>12</v>
      </c>
      <c r="AN683" s="81">
        <v>0</v>
      </c>
      <c r="AO683" s="61" cm="1">
        <f t="array" aca="1" ref="AO683" ca="1">IF(INDIRECT(ADDRESS(3+$AM683,3,,,"var"))&lt;&gt;"&lt;=&gt;",INDIRECT(ADDRESS(3+$AM683,3,,,"var")),NULL)</f>
        <v>0</v>
      </c>
      <c r="AP683" s="61" cm="1">
        <f t="array" aca="1" ref="AP683" ca="1">IF(INDIRECT(ADDRESS(3+$AM683,4,,,"var"))&lt;&gt;"Si",INDIRECT(ADDRESS(3+$AM683,4,,,"var")),NULL)</f>
        <v>7.0000000000000007E-2</v>
      </c>
      <c r="AQ683" s="61" cm="1">
        <f t="array" aca="1" ref="AQ683" ca="1">IF(INDIRECT(ADDRESS(3+$AM683,5,,,"var"))&lt;&gt;"&lt;=&gt;",INDIRECT(ADDRESS(3+$AM683,5,,,"var")),NULL)</f>
        <v>0</v>
      </c>
      <c r="AR683" s="61" cm="1">
        <f t="array" aca="1" ref="AR683" ca="1">IF(INDIRECT(ADDRESS(3+$AM683,6,,,"var"))&lt;&gt;"Fe",INDIRECT(ADDRESS(3+$AM683,6,,,"var")),NULL)</f>
        <v>7.0000000000000007E-2</v>
      </c>
      <c r="AS683" s="61" t="str" cm="1">
        <f t="array" aca="1" ref="AS683" ca="1">IF(INDIRECT(ADDRESS(3+$AM683,7,,,"var"))&lt;&gt;"&lt;=&gt;",INDIRECT(ADDRESS(3+$AM683,7,,,"var")),NULL)</f>
        <v>&lt;</v>
      </c>
      <c r="AT683" s="61" cm="1">
        <f t="array" aca="1" ref="AT683" ca="1">IF(INDIRECT(ADDRESS(3+$AM683,8,,,"var"))&lt;&gt;"Cu",INDIRECT(ADDRESS(3+$AM683,8,,,"var")),NULL)</f>
        <v>0.01</v>
      </c>
      <c r="AU683" s="61" t="str" cm="1">
        <f t="array" aca="1" ref="AU683" ca="1">IF(INDIRECT(ADDRESS(3+$AM683,9,,,"var"))&lt;&gt;"&lt;=&gt;",INDIRECT(ADDRESS(3+$AM683,9,,,"var")),NULL)</f>
        <v>&lt;</v>
      </c>
      <c r="AV683" s="61" cm="1">
        <f t="array" aca="1" ref="AV683" ca="1">IF(INDIRECT(ADDRESS(3+$AM683,10,,,"var"))&lt;&gt;"Mn",INDIRECT(ADDRESS(3+$AM683,10,,,"var")),NULL)</f>
        <v>0.01</v>
      </c>
      <c r="AW683" s="61" cm="1">
        <f t="array" aca="1" ref="AW683" ca="1">IF(INDIRECT(ADDRESS(3+$AM683,11,,,"var"))&lt;&gt;"&lt;=&gt;",INDIRECT(ADDRESS(3+$AM683,11,,,"var")),NULL)</f>
        <v>0</v>
      </c>
      <c r="AX683" s="61" cm="1">
        <f t="array" aca="1" ref="AX683" ca="1">IF(INDIRECT(ADDRESS(3+$AM683,12,,,"var"))&lt;&gt;"Mg",INDIRECT(ADDRESS(3+$AM683,12,,,"var")),NULL)</f>
        <v>11.9</v>
      </c>
      <c r="AY683" s="61" cm="1">
        <f t="array" aca="1" ref="AY683" ca="1">IF(INDIRECT(ADDRESS(3+$AM683,13,,,"var"))&lt;&gt;"&lt;=&gt;",INDIRECT(ADDRESS(3+$AM683,13,,,"var")),NULL)</f>
        <v>0</v>
      </c>
      <c r="AZ683" s="61" cm="1">
        <f t="array" aca="1" ref="AZ683" ca="1">IF(INDIRECT(ADDRESS(3+$AM683,14,,,"var"))&lt;&gt;"Be",INDIRECT(ADDRESS(3+$AM683,14,,,"var")),NULL)</f>
        <v>1.4E-2</v>
      </c>
      <c r="BA683" s="61" t="str" cm="1">
        <f t="array" aca="1" ref="BA683" ca="1">IF(INDIRECT(ADDRESS(3+$AM683,15,,,"var"))&lt;&gt;"&lt;=&gt;",INDIRECT(ADDRESS(3+$AM683,15,,,"var")),NULL)</f>
        <v>&lt;</v>
      </c>
      <c r="BB683" s="61" cm="1">
        <f t="array" aca="1" ref="BB683" ca="1">IF(INDIRECT(ADDRESS(3+$AM683,16,,,"var"))&lt;&gt;"Zn",INDIRECT(ADDRESS(3+$AM683,16,,,"var")),NULL)</f>
        <v>0.01</v>
      </c>
      <c r="BC683" s="61" cm="1">
        <f t="array" aca="1" ref="BC683" ca="1">IF(INDIRECT(ADDRESS(3+$AM683,17,,,"var"))&lt;&gt;"&lt;=&gt;",INDIRECT(ADDRESS(3+$AM683,17,,,"var")),NULL)</f>
        <v>0</v>
      </c>
      <c r="BD683" s="61" cm="1">
        <f t="array" aca="1" ref="BD683" ca="1">IF(INDIRECT(ADDRESS(3+$AM683,18,,,"var"))&lt;&gt;"Ti",INDIRECT(ADDRESS(3+$AM683,18,,,"var")),NULL)</f>
        <v>0.08</v>
      </c>
      <c r="BE683" s="64" cm="1">
        <f t="array" aca="1" ref="BE683" ca="1">IF(INDIRECT(ADDRESS(3+$AM683,19,,,"var"))&lt;&gt;"D10",INDIRECT(ADDRESS(3+$AM683,19,,,"var")),NULL)</f>
        <v>27.4</v>
      </c>
      <c r="BF683" s="64" cm="1">
        <f t="array" aca="1" ref="BF683" ca="1">IF(INDIRECT(ADDRESS(3+$AM683,20,,,"var"))&lt;&gt;"D50",INDIRECT(ADDRESS(3+$AM683,20,,,"var")),NULL)</f>
        <v>44.5</v>
      </c>
      <c r="BG683" s="64" cm="1">
        <f t="array" aca="1" ref="BG683" ca="1">IF(INDIRECT(ADDRESS(3+$AM683,21,,,"var"))&lt;&gt;"D90",INDIRECT(ADDRESS(3+$AM683,21,,,"var")),NULL)</f>
        <v>72.2</v>
      </c>
      <c r="BH683" s="64" cm="1">
        <f t="array" aca="1" ref="BH683" ca="1">IF(INDIRECT(ADDRESS(3+$AM683,22,,,"var"))&lt;&gt;"Carney Funnel (s/50g)",INDIRECT(ADDRESS(3+$AM683,22,,,"var")),NULL)</f>
        <v>16</v>
      </c>
      <c r="BI683" s="64" cm="1">
        <f t="array" aca="1" ref="BI683" ca="1">IF(INDIRECT(ADDRESS(3+$AM683,23,,,"var"))&lt;&gt;"Schuttdichte",INDIRECT(ADDRESS(3+$AM683,23,,,"var")),NULL)</f>
        <v>1.24</v>
      </c>
      <c r="BJ683" s="64" cm="1">
        <f t="array" aca="1" ref="BJ683" ca="1">IF(INDIRECT(ADDRESS(3+$AM683,24,,,"var"))&lt;&gt;"Klopfdichte",INDIRECT(ADDRESS(3+$AM683,24,,,"var")),NULL)</f>
        <v>1.61</v>
      </c>
      <c r="BK683" t="s">
        <v>108</v>
      </c>
      <c r="BM683" s="81"/>
      <c r="BO683"/>
    </row>
    <row r="684" spans="1:67">
      <c r="A684" s="81">
        <v>6</v>
      </c>
      <c r="B684" s="81">
        <v>36</v>
      </c>
      <c r="C684" s="81" t="str">
        <f>var!Z$2</f>
        <v>EOS M 290</v>
      </c>
      <c r="D684" s="81" t="str">
        <f>var!AG$2</f>
        <v>EOS parameter dev.</v>
      </c>
      <c r="E684" s="81">
        <v>370</v>
      </c>
      <c r="F684" s="81">
        <v>1250</v>
      </c>
      <c r="G684" s="81">
        <v>60</v>
      </c>
      <c r="H684" s="81">
        <v>0.1</v>
      </c>
      <c r="I684" s="62">
        <v>100</v>
      </c>
      <c r="J684" s="81" t="str">
        <f>var!AD$3</f>
        <v xml:space="preserve">Tensile bars </v>
      </c>
      <c r="K684" s="81"/>
      <c r="L684" s="81">
        <f>var!AA$4</f>
        <v>0</v>
      </c>
      <c r="M684" s="81" t="str">
        <f>var!AF$2</f>
        <v>Stripes</v>
      </c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 t="s">
        <v>18</v>
      </c>
      <c r="Z684" s="81"/>
      <c r="AA684" s="81">
        <v>368</v>
      </c>
      <c r="AB684" s="81">
        <v>12.7</v>
      </c>
      <c r="AC684" s="81"/>
      <c r="AD684" s="81"/>
      <c r="AE684" s="81"/>
      <c r="AF684" s="81"/>
      <c r="AG684" s="81"/>
      <c r="AH684" s="81">
        <f t="shared" si="22"/>
        <v>27</v>
      </c>
      <c r="AI684" s="81">
        <f t="shared" si="23"/>
        <v>49.333333333333336</v>
      </c>
      <c r="AJ684" s="81"/>
      <c r="AK684" s="81"/>
      <c r="AL684" s="28" t="str" cm="1">
        <f t="array" aca="1" ref="AL684" ca="1">IF(INDIRECT(ADDRESS(3+AM684,2,,,"var"))&lt;&gt;"Name of powder",INDIRECT(ADDRESS(3+AM684,2,,,"var")),NULL)</f>
        <v>AlMgty90</v>
      </c>
      <c r="AM684" s="81">
        <v>12</v>
      </c>
      <c r="AN684" s="81">
        <v>0</v>
      </c>
      <c r="AO684" s="61" cm="1">
        <f t="array" aca="1" ref="AO684" ca="1">IF(INDIRECT(ADDRESS(3+$AM684,3,,,"var"))&lt;&gt;"&lt;=&gt;",INDIRECT(ADDRESS(3+$AM684,3,,,"var")),NULL)</f>
        <v>0</v>
      </c>
      <c r="AP684" s="61" cm="1">
        <f t="array" aca="1" ref="AP684" ca="1">IF(INDIRECT(ADDRESS(3+$AM684,4,,,"var"))&lt;&gt;"Si",INDIRECT(ADDRESS(3+$AM684,4,,,"var")),NULL)</f>
        <v>7.0000000000000007E-2</v>
      </c>
      <c r="AQ684" s="61" cm="1">
        <f t="array" aca="1" ref="AQ684" ca="1">IF(INDIRECT(ADDRESS(3+$AM684,5,,,"var"))&lt;&gt;"&lt;=&gt;",INDIRECT(ADDRESS(3+$AM684,5,,,"var")),NULL)</f>
        <v>0</v>
      </c>
      <c r="AR684" s="61" cm="1">
        <f t="array" aca="1" ref="AR684" ca="1">IF(INDIRECT(ADDRESS(3+$AM684,6,,,"var"))&lt;&gt;"Fe",INDIRECT(ADDRESS(3+$AM684,6,,,"var")),NULL)</f>
        <v>7.0000000000000007E-2</v>
      </c>
      <c r="AS684" s="61" t="str" cm="1">
        <f t="array" aca="1" ref="AS684" ca="1">IF(INDIRECT(ADDRESS(3+$AM684,7,,,"var"))&lt;&gt;"&lt;=&gt;",INDIRECT(ADDRESS(3+$AM684,7,,,"var")),NULL)</f>
        <v>&lt;</v>
      </c>
      <c r="AT684" s="61" cm="1">
        <f t="array" aca="1" ref="AT684" ca="1">IF(INDIRECT(ADDRESS(3+$AM684,8,,,"var"))&lt;&gt;"Cu",INDIRECT(ADDRESS(3+$AM684,8,,,"var")),NULL)</f>
        <v>0.01</v>
      </c>
      <c r="AU684" s="61" t="str" cm="1">
        <f t="array" aca="1" ref="AU684" ca="1">IF(INDIRECT(ADDRESS(3+$AM684,9,,,"var"))&lt;&gt;"&lt;=&gt;",INDIRECT(ADDRESS(3+$AM684,9,,,"var")),NULL)</f>
        <v>&lt;</v>
      </c>
      <c r="AV684" s="61" cm="1">
        <f t="array" aca="1" ref="AV684" ca="1">IF(INDIRECT(ADDRESS(3+$AM684,10,,,"var"))&lt;&gt;"Mn",INDIRECT(ADDRESS(3+$AM684,10,,,"var")),NULL)</f>
        <v>0.01</v>
      </c>
      <c r="AW684" s="61" cm="1">
        <f t="array" aca="1" ref="AW684" ca="1">IF(INDIRECT(ADDRESS(3+$AM684,11,,,"var"))&lt;&gt;"&lt;=&gt;",INDIRECT(ADDRESS(3+$AM684,11,,,"var")),NULL)</f>
        <v>0</v>
      </c>
      <c r="AX684" s="61" cm="1">
        <f t="array" aca="1" ref="AX684" ca="1">IF(INDIRECT(ADDRESS(3+$AM684,12,,,"var"))&lt;&gt;"Mg",INDIRECT(ADDRESS(3+$AM684,12,,,"var")),NULL)</f>
        <v>11.9</v>
      </c>
      <c r="AY684" s="61" cm="1">
        <f t="array" aca="1" ref="AY684" ca="1">IF(INDIRECT(ADDRESS(3+$AM684,13,,,"var"))&lt;&gt;"&lt;=&gt;",INDIRECT(ADDRESS(3+$AM684,13,,,"var")),NULL)</f>
        <v>0</v>
      </c>
      <c r="AZ684" s="61" cm="1">
        <f t="array" aca="1" ref="AZ684" ca="1">IF(INDIRECT(ADDRESS(3+$AM684,14,,,"var"))&lt;&gt;"Be",INDIRECT(ADDRESS(3+$AM684,14,,,"var")),NULL)</f>
        <v>1.4E-2</v>
      </c>
      <c r="BA684" s="61" t="str" cm="1">
        <f t="array" aca="1" ref="BA684" ca="1">IF(INDIRECT(ADDRESS(3+$AM684,15,,,"var"))&lt;&gt;"&lt;=&gt;",INDIRECT(ADDRESS(3+$AM684,15,,,"var")),NULL)</f>
        <v>&lt;</v>
      </c>
      <c r="BB684" s="61" cm="1">
        <f t="array" aca="1" ref="BB684" ca="1">IF(INDIRECT(ADDRESS(3+$AM684,16,,,"var"))&lt;&gt;"Zn",INDIRECT(ADDRESS(3+$AM684,16,,,"var")),NULL)</f>
        <v>0.01</v>
      </c>
      <c r="BC684" s="61" cm="1">
        <f t="array" aca="1" ref="BC684" ca="1">IF(INDIRECT(ADDRESS(3+$AM684,17,,,"var"))&lt;&gt;"&lt;=&gt;",INDIRECT(ADDRESS(3+$AM684,17,,,"var")),NULL)</f>
        <v>0</v>
      </c>
      <c r="BD684" s="61" cm="1">
        <f t="array" aca="1" ref="BD684" ca="1">IF(INDIRECT(ADDRESS(3+$AM684,18,,,"var"))&lt;&gt;"Ti",INDIRECT(ADDRESS(3+$AM684,18,,,"var")),NULL)</f>
        <v>0.08</v>
      </c>
      <c r="BE684" s="64" cm="1">
        <f t="array" aca="1" ref="BE684" ca="1">IF(INDIRECT(ADDRESS(3+$AM684,19,,,"var"))&lt;&gt;"D10",INDIRECT(ADDRESS(3+$AM684,19,,,"var")),NULL)</f>
        <v>27.4</v>
      </c>
      <c r="BF684" s="64" cm="1">
        <f t="array" aca="1" ref="BF684" ca="1">IF(INDIRECT(ADDRESS(3+$AM684,20,,,"var"))&lt;&gt;"D50",INDIRECT(ADDRESS(3+$AM684,20,,,"var")),NULL)</f>
        <v>44.5</v>
      </c>
      <c r="BG684" s="64" cm="1">
        <f t="array" aca="1" ref="BG684" ca="1">IF(INDIRECT(ADDRESS(3+$AM684,21,,,"var"))&lt;&gt;"D90",INDIRECT(ADDRESS(3+$AM684,21,,,"var")),NULL)</f>
        <v>72.2</v>
      </c>
      <c r="BH684" s="64" cm="1">
        <f t="array" aca="1" ref="BH684" ca="1">IF(INDIRECT(ADDRESS(3+$AM684,22,,,"var"))&lt;&gt;"Carney Funnel (s/50g)",INDIRECT(ADDRESS(3+$AM684,22,,,"var")),NULL)</f>
        <v>16</v>
      </c>
      <c r="BI684" s="64" cm="1">
        <f t="array" aca="1" ref="BI684" ca="1">IF(INDIRECT(ADDRESS(3+$AM684,23,,,"var"))&lt;&gt;"Schuttdichte",INDIRECT(ADDRESS(3+$AM684,23,,,"var")),NULL)</f>
        <v>1.24</v>
      </c>
      <c r="BJ684" s="64" cm="1">
        <f t="array" aca="1" ref="BJ684" ca="1">IF(INDIRECT(ADDRESS(3+$AM684,24,,,"var"))&lt;&gt;"Klopfdichte",INDIRECT(ADDRESS(3+$AM684,24,,,"var")),NULL)</f>
        <v>1.61</v>
      </c>
      <c r="BK684" t="s">
        <v>108</v>
      </c>
      <c r="BM684" s="81"/>
      <c r="BO684"/>
    </row>
    <row r="685" spans="1:67">
      <c r="A685" s="81">
        <v>6</v>
      </c>
      <c r="B685" s="81">
        <v>37</v>
      </c>
      <c r="C685" s="28" t="str">
        <f>var!Z$2</f>
        <v>EOS M 290</v>
      </c>
      <c r="D685" s="66" t="str">
        <f>var!AG$2</f>
        <v>EOS parameter dev.</v>
      </c>
      <c r="E685" s="81">
        <v>370</v>
      </c>
      <c r="F685" s="81">
        <v>1250</v>
      </c>
      <c r="G685" s="81">
        <v>60</v>
      </c>
      <c r="H685" s="81">
        <v>0.1</v>
      </c>
      <c r="I685" s="62">
        <v>100</v>
      </c>
      <c r="J685" s="28" t="str">
        <f>var!AD$3</f>
        <v xml:space="preserve">Tensile bars </v>
      </c>
      <c r="L685" s="81">
        <f>var!AA$4</f>
        <v>0</v>
      </c>
      <c r="M685" s="28" t="str">
        <f>var!AF$2</f>
        <v>Stripes</v>
      </c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 t="s">
        <v>18</v>
      </c>
      <c r="Z685" s="81"/>
      <c r="AA685" s="81">
        <v>373</v>
      </c>
      <c r="AB685" s="81">
        <v>14.8</v>
      </c>
      <c r="AC685" s="81"/>
      <c r="AD685" s="81"/>
      <c r="AE685" s="81"/>
      <c r="AF685" s="81"/>
      <c r="AG685" s="81"/>
      <c r="AH685" s="23">
        <f t="shared" si="22"/>
        <v>27</v>
      </c>
      <c r="AI685" s="66">
        <f t="shared" si="23"/>
        <v>49.333333333333336</v>
      </c>
      <c r="AJ685" s="81"/>
      <c r="AK685" s="81"/>
      <c r="AL685" s="81" t="str" cm="1">
        <f t="array" aca="1" ref="AL685" ca="1">IF(INDIRECT(ADDRESS(3+AM685,2,,,"var"))&lt;&gt;"Name of powder",INDIRECT(ADDRESS(3+AM685,2,,,"var")),NULL)</f>
        <v>AlMgty90</v>
      </c>
      <c r="AM685" s="81">
        <v>12</v>
      </c>
      <c r="AN685" s="81">
        <v>0</v>
      </c>
      <c r="AO685" s="61" cm="1">
        <f t="array" aca="1" ref="AO685" ca="1">IF(INDIRECT(ADDRESS(3+$AM685,3,,,"var"))&lt;&gt;"&lt;=&gt;",INDIRECT(ADDRESS(3+$AM685,3,,,"var")),NULL)</f>
        <v>0</v>
      </c>
      <c r="AP685" s="61" cm="1">
        <f t="array" aca="1" ref="AP685" ca="1">IF(INDIRECT(ADDRESS(3+$AM685,4,,,"var"))&lt;&gt;"Si",INDIRECT(ADDRESS(3+$AM685,4,,,"var")),NULL)</f>
        <v>7.0000000000000007E-2</v>
      </c>
      <c r="AQ685" s="61" cm="1">
        <f t="array" aca="1" ref="AQ685" ca="1">IF(INDIRECT(ADDRESS(3+$AM685,5,,,"var"))&lt;&gt;"&lt;=&gt;",INDIRECT(ADDRESS(3+$AM685,5,,,"var")),NULL)</f>
        <v>0</v>
      </c>
      <c r="AR685" s="61" cm="1">
        <f t="array" aca="1" ref="AR685" ca="1">IF(INDIRECT(ADDRESS(3+$AM685,6,,,"var"))&lt;&gt;"Fe",INDIRECT(ADDRESS(3+$AM685,6,,,"var")),NULL)</f>
        <v>7.0000000000000007E-2</v>
      </c>
      <c r="AS685" s="61" t="str" cm="1">
        <f t="array" aca="1" ref="AS685" ca="1">IF(INDIRECT(ADDRESS(3+$AM685,7,,,"var"))&lt;&gt;"&lt;=&gt;",INDIRECT(ADDRESS(3+$AM685,7,,,"var")),NULL)</f>
        <v>&lt;</v>
      </c>
      <c r="AT685" s="61" cm="1">
        <f t="array" aca="1" ref="AT685" ca="1">IF(INDIRECT(ADDRESS(3+$AM685,8,,,"var"))&lt;&gt;"Cu",INDIRECT(ADDRESS(3+$AM685,8,,,"var")),NULL)</f>
        <v>0.01</v>
      </c>
      <c r="AU685" s="61" t="str" cm="1">
        <f t="array" aca="1" ref="AU685" ca="1">IF(INDIRECT(ADDRESS(3+$AM685,9,,,"var"))&lt;&gt;"&lt;=&gt;",INDIRECT(ADDRESS(3+$AM685,9,,,"var")),NULL)</f>
        <v>&lt;</v>
      </c>
      <c r="AV685" s="61" cm="1">
        <f t="array" aca="1" ref="AV685" ca="1">IF(INDIRECT(ADDRESS(3+$AM685,10,,,"var"))&lt;&gt;"Mn",INDIRECT(ADDRESS(3+$AM685,10,,,"var")),NULL)</f>
        <v>0.01</v>
      </c>
      <c r="AW685" s="61" cm="1">
        <f t="array" aca="1" ref="AW685" ca="1">IF(INDIRECT(ADDRESS(3+$AM685,11,,,"var"))&lt;&gt;"&lt;=&gt;",INDIRECT(ADDRESS(3+$AM685,11,,,"var")),NULL)</f>
        <v>0</v>
      </c>
      <c r="AX685" s="61" cm="1">
        <f t="array" aca="1" ref="AX685" ca="1">IF(INDIRECT(ADDRESS(3+$AM685,12,,,"var"))&lt;&gt;"Mg",INDIRECT(ADDRESS(3+$AM685,12,,,"var")),NULL)</f>
        <v>11.9</v>
      </c>
      <c r="AY685" s="61" cm="1">
        <f t="array" aca="1" ref="AY685" ca="1">IF(INDIRECT(ADDRESS(3+$AM685,13,,,"var"))&lt;&gt;"&lt;=&gt;",INDIRECT(ADDRESS(3+$AM685,13,,,"var")),NULL)</f>
        <v>0</v>
      </c>
      <c r="AZ685" s="61" cm="1">
        <f t="array" aca="1" ref="AZ685" ca="1">IF(INDIRECT(ADDRESS(3+$AM685,14,,,"var"))&lt;&gt;"Be",INDIRECT(ADDRESS(3+$AM685,14,,,"var")),NULL)</f>
        <v>1.4E-2</v>
      </c>
      <c r="BA685" s="61" t="str" cm="1">
        <f t="array" aca="1" ref="BA685" ca="1">IF(INDIRECT(ADDRESS(3+$AM685,15,,,"var"))&lt;&gt;"&lt;=&gt;",INDIRECT(ADDRESS(3+$AM685,15,,,"var")),NULL)</f>
        <v>&lt;</v>
      </c>
      <c r="BB685" s="61" cm="1">
        <f t="array" aca="1" ref="BB685" ca="1">IF(INDIRECT(ADDRESS(3+$AM685,16,,,"var"))&lt;&gt;"Zn",INDIRECT(ADDRESS(3+$AM685,16,,,"var")),NULL)</f>
        <v>0.01</v>
      </c>
      <c r="BC685" s="61" cm="1">
        <f t="array" aca="1" ref="BC685" ca="1">IF(INDIRECT(ADDRESS(3+$AM685,17,,,"var"))&lt;&gt;"&lt;=&gt;",INDIRECT(ADDRESS(3+$AM685,17,,,"var")),NULL)</f>
        <v>0</v>
      </c>
      <c r="BD685" s="61" cm="1">
        <f t="array" aca="1" ref="BD685" ca="1">IF(INDIRECT(ADDRESS(3+$AM685,18,,,"var"))&lt;&gt;"Ti",INDIRECT(ADDRESS(3+$AM685,18,,,"var")),NULL)</f>
        <v>0.08</v>
      </c>
      <c r="BE685" s="64" cm="1">
        <f t="array" aca="1" ref="BE685" ca="1">IF(INDIRECT(ADDRESS(3+$AM685,19,,,"var"))&lt;&gt;"D10",INDIRECT(ADDRESS(3+$AM685,19,,,"var")),NULL)</f>
        <v>27.4</v>
      </c>
      <c r="BF685" s="64" cm="1">
        <f t="array" aca="1" ref="BF685" ca="1">IF(INDIRECT(ADDRESS(3+$AM685,20,,,"var"))&lt;&gt;"D50",INDIRECT(ADDRESS(3+$AM685,20,,,"var")),NULL)</f>
        <v>44.5</v>
      </c>
      <c r="BG685" s="64" cm="1">
        <f t="array" aca="1" ref="BG685" ca="1">IF(INDIRECT(ADDRESS(3+$AM685,21,,,"var"))&lt;&gt;"D90",INDIRECT(ADDRESS(3+$AM685,21,,,"var")),NULL)</f>
        <v>72.2</v>
      </c>
      <c r="BH685" s="64" cm="1">
        <f t="array" aca="1" ref="BH685" ca="1">IF(INDIRECT(ADDRESS(3+$AM685,22,,,"var"))&lt;&gt;"Carney Funnel (s/50g)",INDIRECT(ADDRESS(3+$AM685,22,,,"var")),NULL)</f>
        <v>16</v>
      </c>
      <c r="BI685" s="64" cm="1">
        <f t="array" aca="1" ref="BI685" ca="1">IF(INDIRECT(ADDRESS(3+$AM685,23,,,"var"))&lt;&gt;"Schuttdichte",INDIRECT(ADDRESS(3+$AM685,23,,,"var")),NULL)</f>
        <v>1.24</v>
      </c>
      <c r="BJ685" s="64" cm="1">
        <f t="array" aca="1" ref="BJ685" ca="1">IF(INDIRECT(ADDRESS(3+$AM685,24,,,"var"))&lt;&gt;"Klopfdichte",INDIRECT(ADDRESS(3+$AM685,24,,,"var")),NULL)</f>
        <v>1.61</v>
      </c>
      <c r="BK685" t="s">
        <v>108</v>
      </c>
      <c r="BM685" s="81"/>
      <c r="BO685"/>
    </row>
    <row r="686" spans="1:67">
      <c r="A686" s="81">
        <v>6</v>
      </c>
      <c r="B686" s="81">
        <v>38</v>
      </c>
      <c r="C686" s="28" t="str">
        <f>var!Z$2</f>
        <v>EOS M 290</v>
      </c>
      <c r="D686" s="66" t="str">
        <f>var!AG$2</f>
        <v>EOS parameter dev.</v>
      </c>
      <c r="E686" s="81">
        <v>370</v>
      </c>
      <c r="F686" s="81">
        <v>1250</v>
      </c>
      <c r="G686" s="81">
        <v>60</v>
      </c>
      <c r="H686" s="81">
        <v>0.1</v>
      </c>
      <c r="I686" s="62">
        <v>100</v>
      </c>
      <c r="J686" s="28" t="str">
        <f>var!AD$3</f>
        <v xml:space="preserve">Tensile bars </v>
      </c>
      <c r="L686" s="81">
        <f>var!AA$4</f>
        <v>0</v>
      </c>
      <c r="M686" s="28" t="str">
        <f>var!AF$2</f>
        <v>Stripes</v>
      </c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 t="s">
        <v>18</v>
      </c>
      <c r="Z686" s="81"/>
      <c r="AA686" s="81">
        <v>363</v>
      </c>
      <c r="AB686" s="81">
        <v>11.7</v>
      </c>
      <c r="AC686" s="81"/>
      <c r="AD686" s="81"/>
      <c r="AE686" s="81"/>
      <c r="AF686" s="81"/>
      <c r="AG686" s="81"/>
      <c r="AH686" s="23">
        <f t="shared" si="22"/>
        <v>27</v>
      </c>
      <c r="AI686" s="66">
        <f t="shared" si="23"/>
        <v>49.333333333333336</v>
      </c>
      <c r="AJ686" s="81"/>
      <c r="AK686" s="81"/>
      <c r="AL686" s="81" t="str" cm="1">
        <f t="array" aca="1" ref="AL686" ca="1">IF(INDIRECT(ADDRESS(3+AM686,2,,,"var"))&lt;&gt;"Name of powder",INDIRECT(ADDRESS(3+AM686,2,,,"var")),NULL)</f>
        <v>AlMgty90</v>
      </c>
      <c r="AM686" s="81">
        <v>12</v>
      </c>
      <c r="AN686" s="81">
        <v>0</v>
      </c>
      <c r="AO686" s="61" cm="1">
        <f t="array" aca="1" ref="AO686" ca="1">IF(INDIRECT(ADDRESS(3+$AM686,3,,,"var"))&lt;&gt;"&lt;=&gt;",INDIRECT(ADDRESS(3+$AM686,3,,,"var")),NULL)</f>
        <v>0</v>
      </c>
      <c r="AP686" s="61" cm="1">
        <f t="array" aca="1" ref="AP686" ca="1">IF(INDIRECT(ADDRESS(3+$AM686,4,,,"var"))&lt;&gt;"Si",INDIRECT(ADDRESS(3+$AM686,4,,,"var")),NULL)</f>
        <v>7.0000000000000007E-2</v>
      </c>
      <c r="AQ686" s="61" cm="1">
        <f t="array" aca="1" ref="AQ686" ca="1">IF(INDIRECT(ADDRESS(3+$AM686,5,,,"var"))&lt;&gt;"&lt;=&gt;",INDIRECT(ADDRESS(3+$AM686,5,,,"var")),NULL)</f>
        <v>0</v>
      </c>
      <c r="AR686" s="61" cm="1">
        <f t="array" aca="1" ref="AR686" ca="1">IF(INDIRECT(ADDRESS(3+$AM686,6,,,"var"))&lt;&gt;"Fe",INDIRECT(ADDRESS(3+$AM686,6,,,"var")),NULL)</f>
        <v>7.0000000000000007E-2</v>
      </c>
      <c r="AS686" s="61" t="str" cm="1">
        <f t="array" aca="1" ref="AS686" ca="1">IF(INDIRECT(ADDRESS(3+$AM686,7,,,"var"))&lt;&gt;"&lt;=&gt;",INDIRECT(ADDRESS(3+$AM686,7,,,"var")),NULL)</f>
        <v>&lt;</v>
      </c>
      <c r="AT686" s="61" cm="1">
        <f t="array" aca="1" ref="AT686" ca="1">IF(INDIRECT(ADDRESS(3+$AM686,8,,,"var"))&lt;&gt;"Cu",INDIRECT(ADDRESS(3+$AM686,8,,,"var")),NULL)</f>
        <v>0.01</v>
      </c>
      <c r="AU686" s="61" t="str" cm="1">
        <f t="array" aca="1" ref="AU686" ca="1">IF(INDIRECT(ADDRESS(3+$AM686,9,,,"var"))&lt;&gt;"&lt;=&gt;",INDIRECT(ADDRESS(3+$AM686,9,,,"var")),NULL)</f>
        <v>&lt;</v>
      </c>
      <c r="AV686" s="61" cm="1">
        <f t="array" aca="1" ref="AV686" ca="1">IF(INDIRECT(ADDRESS(3+$AM686,10,,,"var"))&lt;&gt;"Mn",INDIRECT(ADDRESS(3+$AM686,10,,,"var")),NULL)</f>
        <v>0.01</v>
      </c>
      <c r="AW686" s="61" cm="1">
        <f t="array" aca="1" ref="AW686" ca="1">IF(INDIRECT(ADDRESS(3+$AM686,11,,,"var"))&lt;&gt;"&lt;=&gt;",INDIRECT(ADDRESS(3+$AM686,11,,,"var")),NULL)</f>
        <v>0</v>
      </c>
      <c r="AX686" s="61" cm="1">
        <f t="array" aca="1" ref="AX686" ca="1">IF(INDIRECT(ADDRESS(3+$AM686,12,,,"var"))&lt;&gt;"Mg",INDIRECT(ADDRESS(3+$AM686,12,,,"var")),NULL)</f>
        <v>11.9</v>
      </c>
      <c r="AY686" s="61" cm="1">
        <f t="array" aca="1" ref="AY686" ca="1">IF(INDIRECT(ADDRESS(3+$AM686,13,,,"var"))&lt;&gt;"&lt;=&gt;",INDIRECT(ADDRESS(3+$AM686,13,,,"var")),NULL)</f>
        <v>0</v>
      </c>
      <c r="AZ686" s="61" cm="1">
        <f t="array" aca="1" ref="AZ686" ca="1">IF(INDIRECT(ADDRESS(3+$AM686,14,,,"var"))&lt;&gt;"Be",INDIRECT(ADDRESS(3+$AM686,14,,,"var")),NULL)</f>
        <v>1.4E-2</v>
      </c>
      <c r="BA686" s="61" t="str" cm="1">
        <f t="array" aca="1" ref="BA686" ca="1">IF(INDIRECT(ADDRESS(3+$AM686,15,,,"var"))&lt;&gt;"&lt;=&gt;",INDIRECT(ADDRESS(3+$AM686,15,,,"var")),NULL)</f>
        <v>&lt;</v>
      </c>
      <c r="BB686" s="61" cm="1">
        <f t="array" aca="1" ref="BB686" ca="1">IF(INDIRECT(ADDRESS(3+$AM686,16,,,"var"))&lt;&gt;"Zn",INDIRECT(ADDRESS(3+$AM686,16,,,"var")),NULL)</f>
        <v>0.01</v>
      </c>
      <c r="BC686" s="61" cm="1">
        <f t="array" aca="1" ref="BC686" ca="1">IF(INDIRECT(ADDRESS(3+$AM686,17,,,"var"))&lt;&gt;"&lt;=&gt;",INDIRECT(ADDRESS(3+$AM686,17,,,"var")),NULL)</f>
        <v>0</v>
      </c>
      <c r="BD686" s="61" cm="1">
        <f t="array" aca="1" ref="BD686" ca="1">IF(INDIRECT(ADDRESS(3+$AM686,18,,,"var"))&lt;&gt;"Ti",INDIRECT(ADDRESS(3+$AM686,18,,,"var")),NULL)</f>
        <v>0.08</v>
      </c>
      <c r="BE686" s="64" cm="1">
        <f t="array" aca="1" ref="BE686" ca="1">IF(INDIRECT(ADDRESS(3+$AM686,19,,,"var"))&lt;&gt;"D10",INDIRECT(ADDRESS(3+$AM686,19,,,"var")),NULL)</f>
        <v>27.4</v>
      </c>
      <c r="BF686" s="64" cm="1">
        <f t="array" aca="1" ref="BF686" ca="1">IF(INDIRECT(ADDRESS(3+$AM686,20,,,"var"))&lt;&gt;"D50",INDIRECT(ADDRESS(3+$AM686,20,,,"var")),NULL)</f>
        <v>44.5</v>
      </c>
      <c r="BG686" s="64" cm="1">
        <f t="array" aca="1" ref="BG686" ca="1">IF(INDIRECT(ADDRESS(3+$AM686,21,,,"var"))&lt;&gt;"D90",INDIRECT(ADDRESS(3+$AM686,21,,,"var")),NULL)</f>
        <v>72.2</v>
      </c>
      <c r="BH686" s="64" cm="1">
        <f t="array" aca="1" ref="BH686" ca="1">IF(INDIRECT(ADDRESS(3+$AM686,22,,,"var"))&lt;&gt;"Carney Funnel (s/50g)",INDIRECT(ADDRESS(3+$AM686,22,,,"var")),NULL)</f>
        <v>16</v>
      </c>
      <c r="BI686" s="64" cm="1">
        <f t="array" aca="1" ref="BI686" ca="1">IF(INDIRECT(ADDRESS(3+$AM686,23,,,"var"))&lt;&gt;"Schuttdichte",INDIRECT(ADDRESS(3+$AM686,23,,,"var")),NULL)</f>
        <v>1.24</v>
      </c>
      <c r="BJ686" s="64" cm="1">
        <f t="array" aca="1" ref="BJ686" ca="1">IF(INDIRECT(ADDRESS(3+$AM686,24,,,"var"))&lt;&gt;"Klopfdichte",INDIRECT(ADDRESS(3+$AM686,24,,,"var")),NULL)</f>
        <v>1.61</v>
      </c>
      <c r="BK686" t="s">
        <v>108</v>
      </c>
      <c r="BM686" s="81"/>
      <c r="BO686"/>
    </row>
    <row r="687" spans="1:67">
      <c r="A687" s="81">
        <v>6</v>
      </c>
      <c r="B687" s="81">
        <v>39</v>
      </c>
      <c r="C687" s="28" t="str">
        <f>var!Z$2</f>
        <v>EOS M 290</v>
      </c>
      <c r="D687" s="66" t="str">
        <f>var!AG$2</f>
        <v>EOS parameter dev.</v>
      </c>
      <c r="E687" s="81">
        <v>370</v>
      </c>
      <c r="F687" s="81">
        <v>1250</v>
      </c>
      <c r="G687" s="81">
        <v>60</v>
      </c>
      <c r="H687" s="81">
        <v>0.1</v>
      </c>
      <c r="I687" s="62">
        <v>100</v>
      </c>
      <c r="J687" s="28" t="str">
        <f>var!AD$3</f>
        <v xml:space="preserve">Tensile bars </v>
      </c>
      <c r="L687" s="81">
        <f>var!AA$4</f>
        <v>0</v>
      </c>
      <c r="M687" s="28" t="str">
        <f>var!AF$2</f>
        <v>Stripes</v>
      </c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 t="s">
        <v>19</v>
      </c>
      <c r="Z687" s="81">
        <v>201</v>
      </c>
      <c r="AA687" s="81">
        <v>398</v>
      </c>
      <c r="AB687" s="81">
        <v>29.5</v>
      </c>
      <c r="AC687" s="81"/>
      <c r="AD687" s="81"/>
      <c r="AE687" s="81"/>
      <c r="AF687" s="81"/>
      <c r="AG687" s="81"/>
      <c r="AH687" s="23">
        <f t="shared" si="22"/>
        <v>27</v>
      </c>
      <c r="AI687" s="66">
        <f t="shared" si="23"/>
        <v>49.333333333333336</v>
      </c>
      <c r="AJ687" s="81"/>
      <c r="AK687" s="81"/>
      <c r="AL687" s="28" t="str" cm="1">
        <f t="array" aca="1" ref="AL687" ca="1">IF(INDIRECT(ADDRESS(3+AM687,2,,,"var"))&lt;&gt;"Name of powder",INDIRECT(ADDRESS(3+AM687,2,,,"var")),NULL)</f>
        <v>AlMgty90</v>
      </c>
      <c r="AM687" s="81">
        <v>12</v>
      </c>
      <c r="AN687" s="81">
        <v>0</v>
      </c>
      <c r="AO687" s="61" cm="1">
        <f t="array" aca="1" ref="AO687" ca="1">IF(INDIRECT(ADDRESS(3+$AM687,3,,,"var"))&lt;&gt;"&lt;=&gt;",INDIRECT(ADDRESS(3+$AM687,3,,,"var")),NULL)</f>
        <v>0</v>
      </c>
      <c r="AP687" s="61" cm="1">
        <f t="array" aca="1" ref="AP687" ca="1">IF(INDIRECT(ADDRESS(3+$AM687,4,,,"var"))&lt;&gt;"Si",INDIRECT(ADDRESS(3+$AM687,4,,,"var")),NULL)</f>
        <v>7.0000000000000007E-2</v>
      </c>
      <c r="AQ687" s="61" cm="1">
        <f t="array" aca="1" ref="AQ687" ca="1">IF(INDIRECT(ADDRESS(3+$AM687,5,,,"var"))&lt;&gt;"&lt;=&gt;",INDIRECT(ADDRESS(3+$AM687,5,,,"var")),NULL)</f>
        <v>0</v>
      </c>
      <c r="AR687" s="61" cm="1">
        <f t="array" aca="1" ref="AR687" ca="1">IF(INDIRECT(ADDRESS(3+$AM687,6,,,"var"))&lt;&gt;"Fe",INDIRECT(ADDRESS(3+$AM687,6,,,"var")),NULL)</f>
        <v>7.0000000000000007E-2</v>
      </c>
      <c r="AS687" s="61" t="str" cm="1">
        <f t="array" aca="1" ref="AS687" ca="1">IF(INDIRECT(ADDRESS(3+$AM687,7,,,"var"))&lt;&gt;"&lt;=&gt;",INDIRECT(ADDRESS(3+$AM687,7,,,"var")),NULL)</f>
        <v>&lt;</v>
      </c>
      <c r="AT687" s="61" cm="1">
        <f t="array" aca="1" ref="AT687" ca="1">IF(INDIRECT(ADDRESS(3+$AM687,8,,,"var"))&lt;&gt;"Cu",INDIRECT(ADDRESS(3+$AM687,8,,,"var")),NULL)</f>
        <v>0.01</v>
      </c>
      <c r="AU687" s="61" t="str" cm="1">
        <f t="array" aca="1" ref="AU687" ca="1">IF(INDIRECT(ADDRESS(3+$AM687,9,,,"var"))&lt;&gt;"&lt;=&gt;",INDIRECT(ADDRESS(3+$AM687,9,,,"var")),NULL)</f>
        <v>&lt;</v>
      </c>
      <c r="AV687" s="61" cm="1">
        <f t="array" aca="1" ref="AV687" ca="1">IF(INDIRECT(ADDRESS(3+$AM687,10,,,"var"))&lt;&gt;"Mn",INDIRECT(ADDRESS(3+$AM687,10,,,"var")),NULL)</f>
        <v>0.01</v>
      </c>
      <c r="AW687" s="61" cm="1">
        <f t="array" aca="1" ref="AW687" ca="1">IF(INDIRECT(ADDRESS(3+$AM687,11,,,"var"))&lt;&gt;"&lt;=&gt;",INDIRECT(ADDRESS(3+$AM687,11,,,"var")),NULL)</f>
        <v>0</v>
      </c>
      <c r="AX687" s="61" cm="1">
        <f t="array" aca="1" ref="AX687" ca="1">IF(INDIRECT(ADDRESS(3+$AM687,12,,,"var"))&lt;&gt;"Mg",INDIRECT(ADDRESS(3+$AM687,12,,,"var")),NULL)</f>
        <v>11.9</v>
      </c>
      <c r="AY687" s="61" cm="1">
        <f t="array" aca="1" ref="AY687" ca="1">IF(INDIRECT(ADDRESS(3+$AM687,13,,,"var"))&lt;&gt;"&lt;=&gt;",INDIRECT(ADDRESS(3+$AM687,13,,,"var")),NULL)</f>
        <v>0</v>
      </c>
      <c r="AZ687" s="61" cm="1">
        <f t="array" aca="1" ref="AZ687" ca="1">IF(INDIRECT(ADDRESS(3+$AM687,14,,,"var"))&lt;&gt;"Be",INDIRECT(ADDRESS(3+$AM687,14,,,"var")),NULL)</f>
        <v>1.4E-2</v>
      </c>
      <c r="BA687" s="61" t="str" cm="1">
        <f t="array" aca="1" ref="BA687" ca="1">IF(INDIRECT(ADDRESS(3+$AM687,15,,,"var"))&lt;&gt;"&lt;=&gt;",INDIRECT(ADDRESS(3+$AM687,15,,,"var")),NULL)</f>
        <v>&lt;</v>
      </c>
      <c r="BB687" s="61" cm="1">
        <f t="array" aca="1" ref="BB687" ca="1">IF(INDIRECT(ADDRESS(3+$AM687,16,,,"var"))&lt;&gt;"Zn",INDIRECT(ADDRESS(3+$AM687,16,,,"var")),NULL)</f>
        <v>0.01</v>
      </c>
      <c r="BC687" s="61" cm="1">
        <f t="array" aca="1" ref="BC687" ca="1">IF(INDIRECT(ADDRESS(3+$AM687,17,,,"var"))&lt;&gt;"&lt;=&gt;",INDIRECT(ADDRESS(3+$AM687,17,,,"var")),NULL)</f>
        <v>0</v>
      </c>
      <c r="BD687" s="61" cm="1">
        <f t="array" aca="1" ref="BD687" ca="1">IF(INDIRECT(ADDRESS(3+$AM687,18,,,"var"))&lt;&gt;"Ti",INDIRECT(ADDRESS(3+$AM687,18,,,"var")),NULL)</f>
        <v>0.08</v>
      </c>
      <c r="BE687" s="64" cm="1">
        <f t="array" aca="1" ref="BE687" ca="1">IF(INDIRECT(ADDRESS(3+$AM687,19,,,"var"))&lt;&gt;"D10",INDIRECT(ADDRESS(3+$AM687,19,,,"var")),NULL)</f>
        <v>27.4</v>
      </c>
      <c r="BF687" s="64" cm="1">
        <f t="array" aca="1" ref="BF687" ca="1">IF(INDIRECT(ADDRESS(3+$AM687,20,,,"var"))&lt;&gt;"D50",INDIRECT(ADDRESS(3+$AM687,20,,,"var")),NULL)</f>
        <v>44.5</v>
      </c>
      <c r="BG687" s="64" cm="1">
        <f t="array" aca="1" ref="BG687" ca="1">IF(INDIRECT(ADDRESS(3+$AM687,21,,,"var"))&lt;&gt;"D90",INDIRECT(ADDRESS(3+$AM687,21,,,"var")),NULL)</f>
        <v>72.2</v>
      </c>
      <c r="BH687" s="64" cm="1">
        <f t="array" aca="1" ref="BH687" ca="1">IF(INDIRECT(ADDRESS(3+$AM687,22,,,"var"))&lt;&gt;"Carney Funnel (s/50g)",INDIRECT(ADDRESS(3+$AM687,22,,,"var")),NULL)</f>
        <v>16</v>
      </c>
      <c r="BI687" s="64" cm="1">
        <f t="array" aca="1" ref="BI687" ca="1">IF(INDIRECT(ADDRESS(3+$AM687,23,,,"var"))&lt;&gt;"Schuttdichte",INDIRECT(ADDRESS(3+$AM687,23,,,"var")),NULL)</f>
        <v>1.24</v>
      </c>
      <c r="BJ687" s="64" cm="1">
        <f t="array" aca="1" ref="BJ687" ca="1">IF(INDIRECT(ADDRESS(3+$AM687,24,,,"var"))&lt;&gt;"Klopfdichte",INDIRECT(ADDRESS(3+$AM687,24,,,"var")),NULL)</f>
        <v>1.61</v>
      </c>
      <c r="BK687" t="s">
        <v>108</v>
      </c>
      <c r="BM687"/>
      <c r="BO687"/>
    </row>
    <row r="688" spans="1:67">
      <c r="A688" s="81">
        <v>6</v>
      </c>
      <c r="B688" s="81">
        <v>40</v>
      </c>
      <c r="C688" s="81" t="str">
        <f>var!Z$2</f>
        <v>EOS M 290</v>
      </c>
      <c r="D688" s="81" t="str">
        <f>var!AG$2</f>
        <v>EOS parameter dev.</v>
      </c>
      <c r="E688" s="81">
        <v>370</v>
      </c>
      <c r="F688" s="81">
        <v>1250</v>
      </c>
      <c r="G688" s="81">
        <v>60</v>
      </c>
      <c r="H688" s="81">
        <v>0.1</v>
      </c>
      <c r="I688" s="62">
        <v>100</v>
      </c>
      <c r="J688" s="81" t="str">
        <f>var!AD$3</f>
        <v xml:space="preserve">Tensile bars </v>
      </c>
      <c r="K688" s="81"/>
      <c r="L688" s="81">
        <f>var!AA$4</f>
        <v>0</v>
      </c>
      <c r="M688" s="81" t="str">
        <f>var!AF$2</f>
        <v>Stripes</v>
      </c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 t="s">
        <v>19</v>
      </c>
      <c r="Z688" s="81"/>
      <c r="AA688" s="81">
        <v>417</v>
      </c>
      <c r="AB688" s="81">
        <v>38.700000000000003</v>
      </c>
      <c r="AC688" s="81"/>
      <c r="AD688" s="81"/>
      <c r="AE688" s="81"/>
      <c r="AF688" s="81"/>
      <c r="AG688" s="81"/>
      <c r="AH688" s="81">
        <f t="shared" si="22"/>
        <v>27</v>
      </c>
      <c r="AI688" s="81">
        <f t="shared" si="23"/>
        <v>49.333333333333336</v>
      </c>
      <c r="AJ688" s="81"/>
      <c r="AK688" s="81"/>
      <c r="AL688" s="28" t="str" cm="1">
        <f t="array" aca="1" ref="AL688" ca="1">IF(INDIRECT(ADDRESS(3+AM688,2,,,"var"))&lt;&gt;"Name of powder",INDIRECT(ADDRESS(3+AM688,2,,,"var")),NULL)</f>
        <v>AlMgty90</v>
      </c>
      <c r="AM688" s="81">
        <v>12</v>
      </c>
      <c r="AN688" s="81">
        <v>0</v>
      </c>
      <c r="AO688" s="61" cm="1">
        <f t="array" aca="1" ref="AO688" ca="1">IF(INDIRECT(ADDRESS(3+$AM688,3,,,"var"))&lt;&gt;"&lt;=&gt;",INDIRECT(ADDRESS(3+$AM688,3,,,"var")),NULL)</f>
        <v>0</v>
      </c>
      <c r="AP688" s="61" cm="1">
        <f t="array" aca="1" ref="AP688" ca="1">IF(INDIRECT(ADDRESS(3+$AM688,4,,,"var"))&lt;&gt;"Si",INDIRECT(ADDRESS(3+$AM688,4,,,"var")),NULL)</f>
        <v>7.0000000000000007E-2</v>
      </c>
      <c r="AQ688" s="61" cm="1">
        <f t="array" aca="1" ref="AQ688" ca="1">IF(INDIRECT(ADDRESS(3+$AM688,5,,,"var"))&lt;&gt;"&lt;=&gt;",INDIRECT(ADDRESS(3+$AM688,5,,,"var")),NULL)</f>
        <v>0</v>
      </c>
      <c r="AR688" s="61" cm="1">
        <f t="array" aca="1" ref="AR688" ca="1">IF(INDIRECT(ADDRESS(3+$AM688,6,,,"var"))&lt;&gt;"Fe",INDIRECT(ADDRESS(3+$AM688,6,,,"var")),NULL)</f>
        <v>7.0000000000000007E-2</v>
      </c>
      <c r="AS688" s="61" t="str" cm="1">
        <f t="array" aca="1" ref="AS688" ca="1">IF(INDIRECT(ADDRESS(3+$AM688,7,,,"var"))&lt;&gt;"&lt;=&gt;",INDIRECT(ADDRESS(3+$AM688,7,,,"var")),NULL)</f>
        <v>&lt;</v>
      </c>
      <c r="AT688" s="61" cm="1">
        <f t="array" aca="1" ref="AT688" ca="1">IF(INDIRECT(ADDRESS(3+$AM688,8,,,"var"))&lt;&gt;"Cu",INDIRECT(ADDRESS(3+$AM688,8,,,"var")),NULL)</f>
        <v>0.01</v>
      </c>
      <c r="AU688" s="61" t="str" cm="1">
        <f t="array" aca="1" ref="AU688" ca="1">IF(INDIRECT(ADDRESS(3+$AM688,9,,,"var"))&lt;&gt;"&lt;=&gt;",INDIRECT(ADDRESS(3+$AM688,9,,,"var")),NULL)</f>
        <v>&lt;</v>
      </c>
      <c r="AV688" s="61" cm="1">
        <f t="array" aca="1" ref="AV688" ca="1">IF(INDIRECT(ADDRESS(3+$AM688,10,,,"var"))&lt;&gt;"Mn",INDIRECT(ADDRESS(3+$AM688,10,,,"var")),NULL)</f>
        <v>0.01</v>
      </c>
      <c r="AW688" s="61" cm="1">
        <f t="array" aca="1" ref="AW688" ca="1">IF(INDIRECT(ADDRESS(3+$AM688,11,,,"var"))&lt;&gt;"&lt;=&gt;",INDIRECT(ADDRESS(3+$AM688,11,,,"var")),NULL)</f>
        <v>0</v>
      </c>
      <c r="AX688" s="61" cm="1">
        <f t="array" aca="1" ref="AX688" ca="1">IF(INDIRECT(ADDRESS(3+$AM688,12,,,"var"))&lt;&gt;"Mg",INDIRECT(ADDRESS(3+$AM688,12,,,"var")),NULL)</f>
        <v>11.9</v>
      </c>
      <c r="AY688" s="61" cm="1">
        <f t="array" aca="1" ref="AY688" ca="1">IF(INDIRECT(ADDRESS(3+$AM688,13,,,"var"))&lt;&gt;"&lt;=&gt;",INDIRECT(ADDRESS(3+$AM688,13,,,"var")),NULL)</f>
        <v>0</v>
      </c>
      <c r="AZ688" s="61" cm="1">
        <f t="array" aca="1" ref="AZ688" ca="1">IF(INDIRECT(ADDRESS(3+$AM688,14,,,"var"))&lt;&gt;"Be",INDIRECT(ADDRESS(3+$AM688,14,,,"var")),NULL)</f>
        <v>1.4E-2</v>
      </c>
      <c r="BA688" s="61" t="str" cm="1">
        <f t="array" aca="1" ref="BA688" ca="1">IF(INDIRECT(ADDRESS(3+$AM688,15,,,"var"))&lt;&gt;"&lt;=&gt;",INDIRECT(ADDRESS(3+$AM688,15,,,"var")),NULL)</f>
        <v>&lt;</v>
      </c>
      <c r="BB688" s="61" cm="1">
        <f t="array" aca="1" ref="BB688" ca="1">IF(INDIRECT(ADDRESS(3+$AM688,16,,,"var"))&lt;&gt;"Zn",INDIRECT(ADDRESS(3+$AM688,16,,,"var")),NULL)</f>
        <v>0.01</v>
      </c>
      <c r="BC688" s="61" cm="1">
        <f t="array" aca="1" ref="BC688" ca="1">IF(INDIRECT(ADDRESS(3+$AM688,17,,,"var"))&lt;&gt;"&lt;=&gt;",INDIRECT(ADDRESS(3+$AM688,17,,,"var")),NULL)</f>
        <v>0</v>
      </c>
      <c r="BD688" s="61" cm="1">
        <f t="array" aca="1" ref="BD688" ca="1">IF(INDIRECT(ADDRESS(3+$AM688,18,,,"var"))&lt;&gt;"Ti",INDIRECT(ADDRESS(3+$AM688,18,,,"var")),NULL)</f>
        <v>0.08</v>
      </c>
      <c r="BE688" s="64" cm="1">
        <f t="array" aca="1" ref="BE688" ca="1">IF(INDIRECT(ADDRESS(3+$AM688,19,,,"var"))&lt;&gt;"D10",INDIRECT(ADDRESS(3+$AM688,19,,,"var")),NULL)</f>
        <v>27.4</v>
      </c>
      <c r="BF688" s="64" cm="1">
        <f t="array" aca="1" ref="BF688" ca="1">IF(INDIRECT(ADDRESS(3+$AM688,20,,,"var"))&lt;&gt;"D50",INDIRECT(ADDRESS(3+$AM688,20,,,"var")),NULL)</f>
        <v>44.5</v>
      </c>
      <c r="BG688" s="64" cm="1">
        <f t="array" aca="1" ref="BG688" ca="1">IF(INDIRECT(ADDRESS(3+$AM688,21,,,"var"))&lt;&gt;"D90",INDIRECT(ADDRESS(3+$AM688,21,,,"var")),NULL)</f>
        <v>72.2</v>
      </c>
      <c r="BH688" s="64" cm="1">
        <f t="array" aca="1" ref="BH688" ca="1">IF(INDIRECT(ADDRESS(3+$AM688,22,,,"var"))&lt;&gt;"Carney Funnel (s/50g)",INDIRECT(ADDRESS(3+$AM688,22,,,"var")),NULL)</f>
        <v>16</v>
      </c>
      <c r="BI688" s="64" cm="1">
        <f t="array" aca="1" ref="BI688" ca="1">IF(INDIRECT(ADDRESS(3+$AM688,23,,,"var"))&lt;&gt;"Schuttdichte",INDIRECT(ADDRESS(3+$AM688,23,,,"var")),NULL)</f>
        <v>1.24</v>
      </c>
      <c r="BJ688" s="64" cm="1">
        <f t="array" aca="1" ref="BJ688" ca="1">IF(INDIRECT(ADDRESS(3+$AM688,24,,,"var"))&lt;&gt;"Klopfdichte",INDIRECT(ADDRESS(3+$AM688,24,,,"var")),NULL)</f>
        <v>1.61</v>
      </c>
      <c r="BK688" t="s">
        <v>108</v>
      </c>
      <c r="BM688" s="81"/>
      <c r="BO688"/>
    </row>
    <row r="689" spans="1:67">
      <c r="A689" s="81">
        <v>6</v>
      </c>
      <c r="B689" s="81">
        <v>41</v>
      </c>
      <c r="C689" s="28" t="str">
        <f>var!Z$2</f>
        <v>EOS M 290</v>
      </c>
      <c r="D689" s="66" t="str">
        <f>var!AG$2</f>
        <v>EOS parameter dev.</v>
      </c>
      <c r="E689" s="81">
        <v>370</v>
      </c>
      <c r="F689" s="81">
        <v>1250</v>
      </c>
      <c r="G689" s="81">
        <v>60</v>
      </c>
      <c r="H689" s="81">
        <v>0.1</v>
      </c>
      <c r="I689" s="62">
        <v>100</v>
      </c>
      <c r="J689" s="28" t="str">
        <f>var!AD$3</f>
        <v xml:space="preserve">Tensile bars </v>
      </c>
      <c r="L689" s="81">
        <f>var!AA$4</f>
        <v>0</v>
      </c>
      <c r="M689" s="28" t="str">
        <f>var!AF$2</f>
        <v>Stripes</v>
      </c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 t="s">
        <v>19</v>
      </c>
      <c r="Z689" s="81"/>
      <c r="AA689" s="81">
        <v>409</v>
      </c>
      <c r="AB689" s="81">
        <v>33.9</v>
      </c>
      <c r="AC689" s="81"/>
      <c r="AD689" s="81"/>
      <c r="AE689" s="81"/>
      <c r="AF689" s="81"/>
      <c r="AG689" s="81"/>
      <c r="AH689" s="23">
        <f t="shared" si="22"/>
        <v>27</v>
      </c>
      <c r="AI689" s="66">
        <f t="shared" si="23"/>
        <v>49.333333333333336</v>
      </c>
      <c r="AJ689" s="81"/>
      <c r="AK689" s="81"/>
      <c r="AL689" s="81" t="str" cm="1">
        <f t="array" aca="1" ref="AL689" ca="1">IF(INDIRECT(ADDRESS(3+AM689,2,,,"var"))&lt;&gt;"Name of powder",INDIRECT(ADDRESS(3+AM689,2,,,"var")),NULL)</f>
        <v>AlMgty90</v>
      </c>
      <c r="AM689" s="81">
        <v>12</v>
      </c>
      <c r="AN689" s="81">
        <v>0</v>
      </c>
      <c r="AO689" s="61" cm="1">
        <f t="array" aca="1" ref="AO689" ca="1">IF(INDIRECT(ADDRESS(3+$AM689,3,,,"var"))&lt;&gt;"&lt;=&gt;",INDIRECT(ADDRESS(3+$AM689,3,,,"var")),NULL)</f>
        <v>0</v>
      </c>
      <c r="AP689" s="61" cm="1">
        <f t="array" aca="1" ref="AP689" ca="1">IF(INDIRECT(ADDRESS(3+$AM689,4,,,"var"))&lt;&gt;"Si",INDIRECT(ADDRESS(3+$AM689,4,,,"var")),NULL)</f>
        <v>7.0000000000000007E-2</v>
      </c>
      <c r="AQ689" s="61" cm="1">
        <f t="array" aca="1" ref="AQ689" ca="1">IF(INDIRECT(ADDRESS(3+$AM689,5,,,"var"))&lt;&gt;"&lt;=&gt;",INDIRECT(ADDRESS(3+$AM689,5,,,"var")),NULL)</f>
        <v>0</v>
      </c>
      <c r="AR689" s="61" cm="1">
        <f t="array" aca="1" ref="AR689" ca="1">IF(INDIRECT(ADDRESS(3+$AM689,6,,,"var"))&lt;&gt;"Fe",INDIRECT(ADDRESS(3+$AM689,6,,,"var")),NULL)</f>
        <v>7.0000000000000007E-2</v>
      </c>
      <c r="AS689" s="61" t="str" cm="1">
        <f t="array" aca="1" ref="AS689" ca="1">IF(INDIRECT(ADDRESS(3+$AM689,7,,,"var"))&lt;&gt;"&lt;=&gt;",INDIRECT(ADDRESS(3+$AM689,7,,,"var")),NULL)</f>
        <v>&lt;</v>
      </c>
      <c r="AT689" s="61" cm="1">
        <f t="array" aca="1" ref="AT689" ca="1">IF(INDIRECT(ADDRESS(3+$AM689,8,,,"var"))&lt;&gt;"Cu",INDIRECT(ADDRESS(3+$AM689,8,,,"var")),NULL)</f>
        <v>0.01</v>
      </c>
      <c r="AU689" s="61" t="str" cm="1">
        <f t="array" aca="1" ref="AU689" ca="1">IF(INDIRECT(ADDRESS(3+$AM689,9,,,"var"))&lt;&gt;"&lt;=&gt;",INDIRECT(ADDRESS(3+$AM689,9,,,"var")),NULL)</f>
        <v>&lt;</v>
      </c>
      <c r="AV689" s="61" cm="1">
        <f t="array" aca="1" ref="AV689" ca="1">IF(INDIRECT(ADDRESS(3+$AM689,10,,,"var"))&lt;&gt;"Mn",INDIRECT(ADDRESS(3+$AM689,10,,,"var")),NULL)</f>
        <v>0.01</v>
      </c>
      <c r="AW689" s="61" cm="1">
        <f t="array" aca="1" ref="AW689" ca="1">IF(INDIRECT(ADDRESS(3+$AM689,11,,,"var"))&lt;&gt;"&lt;=&gt;",INDIRECT(ADDRESS(3+$AM689,11,,,"var")),NULL)</f>
        <v>0</v>
      </c>
      <c r="AX689" s="61" cm="1">
        <f t="array" aca="1" ref="AX689" ca="1">IF(INDIRECT(ADDRESS(3+$AM689,12,,,"var"))&lt;&gt;"Mg",INDIRECT(ADDRESS(3+$AM689,12,,,"var")),NULL)</f>
        <v>11.9</v>
      </c>
      <c r="AY689" s="61" cm="1">
        <f t="array" aca="1" ref="AY689" ca="1">IF(INDIRECT(ADDRESS(3+$AM689,13,,,"var"))&lt;&gt;"&lt;=&gt;",INDIRECT(ADDRESS(3+$AM689,13,,,"var")),NULL)</f>
        <v>0</v>
      </c>
      <c r="AZ689" s="61" cm="1">
        <f t="array" aca="1" ref="AZ689" ca="1">IF(INDIRECT(ADDRESS(3+$AM689,14,,,"var"))&lt;&gt;"Be",INDIRECT(ADDRESS(3+$AM689,14,,,"var")),NULL)</f>
        <v>1.4E-2</v>
      </c>
      <c r="BA689" s="61" t="str" cm="1">
        <f t="array" aca="1" ref="BA689" ca="1">IF(INDIRECT(ADDRESS(3+$AM689,15,,,"var"))&lt;&gt;"&lt;=&gt;",INDIRECT(ADDRESS(3+$AM689,15,,,"var")),NULL)</f>
        <v>&lt;</v>
      </c>
      <c r="BB689" s="61" cm="1">
        <f t="array" aca="1" ref="BB689" ca="1">IF(INDIRECT(ADDRESS(3+$AM689,16,,,"var"))&lt;&gt;"Zn",INDIRECT(ADDRESS(3+$AM689,16,,,"var")),NULL)</f>
        <v>0.01</v>
      </c>
      <c r="BC689" s="61" cm="1">
        <f t="array" aca="1" ref="BC689" ca="1">IF(INDIRECT(ADDRESS(3+$AM689,17,,,"var"))&lt;&gt;"&lt;=&gt;",INDIRECT(ADDRESS(3+$AM689,17,,,"var")),NULL)</f>
        <v>0</v>
      </c>
      <c r="BD689" s="61" cm="1">
        <f t="array" aca="1" ref="BD689" ca="1">IF(INDIRECT(ADDRESS(3+$AM689,18,,,"var"))&lt;&gt;"Ti",INDIRECT(ADDRESS(3+$AM689,18,,,"var")),NULL)</f>
        <v>0.08</v>
      </c>
      <c r="BE689" s="64" cm="1">
        <f t="array" aca="1" ref="BE689" ca="1">IF(INDIRECT(ADDRESS(3+$AM689,19,,,"var"))&lt;&gt;"D10",INDIRECT(ADDRESS(3+$AM689,19,,,"var")),NULL)</f>
        <v>27.4</v>
      </c>
      <c r="BF689" s="64" cm="1">
        <f t="array" aca="1" ref="BF689" ca="1">IF(INDIRECT(ADDRESS(3+$AM689,20,,,"var"))&lt;&gt;"D50",INDIRECT(ADDRESS(3+$AM689,20,,,"var")),NULL)</f>
        <v>44.5</v>
      </c>
      <c r="BG689" s="64" cm="1">
        <f t="array" aca="1" ref="BG689" ca="1">IF(INDIRECT(ADDRESS(3+$AM689,21,,,"var"))&lt;&gt;"D90",INDIRECT(ADDRESS(3+$AM689,21,,,"var")),NULL)</f>
        <v>72.2</v>
      </c>
      <c r="BH689" s="64" cm="1">
        <f t="array" aca="1" ref="BH689" ca="1">IF(INDIRECT(ADDRESS(3+$AM689,22,,,"var"))&lt;&gt;"Carney Funnel (s/50g)",INDIRECT(ADDRESS(3+$AM689,22,,,"var")),NULL)</f>
        <v>16</v>
      </c>
      <c r="BI689" s="64" cm="1">
        <f t="array" aca="1" ref="BI689" ca="1">IF(INDIRECT(ADDRESS(3+$AM689,23,,,"var"))&lt;&gt;"Schuttdichte",INDIRECT(ADDRESS(3+$AM689,23,,,"var")),NULL)</f>
        <v>1.24</v>
      </c>
      <c r="BJ689" s="64" cm="1">
        <f t="array" aca="1" ref="BJ689" ca="1">IF(INDIRECT(ADDRESS(3+$AM689,24,,,"var"))&lt;&gt;"Klopfdichte",INDIRECT(ADDRESS(3+$AM689,24,,,"var")),NULL)</f>
        <v>1.61</v>
      </c>
      <c r="BK689" t="s">
        <v>108</v>
      </c>
      <c r="BM689"/>
      <c r="BO689"/>
    </row>
    <row r="690" spans="1:67">
      <c r="A690" s="81">
        <v>6</v>
      </c>
      <c r="B690" s="81">
        <v>42</v>
      </c>
      <c r="C690" s="28" t="str">
        <f>var!Z$2</f>
        <v>EOS M 290</v>
      </c>
      <c r="D690" s="66" t="str">
        <f>var!AG$2</f>
        <v>EOS parameter dev.</v>
      </c>
      <c r="E690" s="81">
        <v>370</v>
      </c>
      <c r="F690" s="81">
        <v>1250</v>
      </c>
      <c r="G690" s="81">
        <v>60</v>
      </c>
      <c r="H690" s="81">
        <v>0.1</v>
      </c>
      <c r="I690" s="62">
        <v>100</v>
      </c>
      <c r="J690" s="28" t="str">
        <f>var!AD$3</f>
        <v xml:space="preserve">Tensile bars </v>
      </c>
      <c r="L690" s="81">
        <f>var!AA$2</f>
        <v>45</v>
      </c>
      <c r="M690" s="28" t="str">
        <f>var!AF$2</f>
        <v>Stripes</v>
      </c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 t="s">
        <v>18</v>
      </c>
      <c r="Z690" s="81">
        <v>240</v>
      </c>
      <c r="AA690" s="81">
        <v>347</v>
      </c>
      <c r="AB690" s="81">
        <v>8.9</v>
      </c>
      <c r="AC690" s="81"/>
      <c r="AD690" s="81"/>
      <c r="AE690" s="81"/>
      <c r="AF690" s="81"/>
      <c r="AG690" s="81"/>
      <c r="AH690" s="23">
        <f t="shared" si="22"/>
        <v>27</v>
      </c>
      <c r="AI690" s="66">
        <f t="shared" si="23"/>
        <v>49.333333333333336</v>
      </c>
      <c r="AJ690" s="81"/>
      <c r="AK690" s="81"/>
      <c r="AL690" s="28" t="str" cm="1">
        <f t="array" aca="1" ref="AL690" ca="1">IF(INDIRECT(ADDRESS(3+AM690,2,,,"var"))&lt;&gt;"Name of powder",INDIRECT(ADDRESS(3+AM690,2,,,"var")),NULL)</f>
        <v>AlMgty90</v>
      </c>
      <c r="AM690" s="81">
        <v>12</v>
      </c>
      <c r="AN690" s="81">
        <v>0</v>
      </c>
      <c r="AO690" s="61" cm="1">
        <f t="array" aca="1" ref="AO690" ca="1">IF(INDIRECT(ADDRESS(3+$AM690,3,,,"var"))&lt;&gt;"&lt;=&gt;",INDIRECT(ADDRESS(3+$AM690,3,,,"var")),NULL)</f>
        <v>0</v>
      </c>
      <c r="AP690" s="61" cm="1">
        <f t="array" aca="1" ref="AP690" ca="1">IF(INDIRECT(ADDRESS(3+$AM690,4,,,"var"))&lt;&gt;"Si",INDIRECT(ADDRESS(3+$AM690,4,,,"var")),NULL)</f>
        <v>7.0000000000000007E-2</v>
      </c>
      <c r="AQ690" s="61" cm="1">
        <f t="array" aca="1" ref="AQ690" ca="1">IF(INDIRECT(ADDRESS(3+$AM690,5,,,"var"))&lt;&gt;"&lt;=&gt;",INDIRECT(ADDRESS(3+$AM690,5,,,"var")),NULL)</f>
        <v>0</v>
      </c>
      <c r="AR690" s="61" cm="1">
        <f t="array" aca="1" ref="AR690" ca="1">IF(INDIRECT(ADDRESS(3+$AM690,6,,,"var"))&lt;&gt;"Fe",INDIRECT(ADDRESS(3+$AM690,6,,,"var")),NULL)</f>
        <v>7.0000000000000007E-2</v>
      </c>
      <c r="AS690" s="61" t="str" cm="1">
        <f t="array" aca="1" ref="AS690" ca="1">IF(INDIRECT(ADDRESS(3+$AM690,7,,,"var"))&lt;&gt;"&lt;=&gt;",INDIRECT(ADDRESS(3+$AM690,7,,,"var")),NULL)</f>
        <v>&lt;</v>
      </c>
      <c r="AT690" s="61" cm="1">
        <f t="array" aca="1" ref="AT690" ca="1">IF(INDIRECT(ADDRESS(3+$AM690,8,,,"var"))&lt;&gt;"Cu",INDIRECT(ADDRESS(3+$AM690,8,,,"var")),NULL)</f>
        <v>0.01</v>
      </c>
      <c r="AU690" s="61" t="str" cm="1">
        <f t="array" aca="1" ref="AU690" ca="1">IF(INDIRECT(ADDRESS(3+$AM690,9,,,"var"))&lt;&gt;"&lt;=&gt;",INDIRECT(ADDRESS(3+$AM690,9,,,"var")),NULL)</f>
        <v>&lt;</v>
      </c>
      <c r="AV690" s="61" cm="1">
        <f t="array" aca="1" ref="AV690" ca="1">IF(INDIRECT(ADDRESS(3+$AM690,10,,,"var"))&lt;&gt;"Mn",INDIRECT(ADDRESS(3+$AM690,10,,,"var")),NULL)</f>
        <v>0.01</v>
      </c>
      <c r="AW690" s="61" cm="1">
        <f t="array" aca="1" ref="AW690" ca="1">IF(INDIRECT(ADDRESS(3+$AM690,11,,,"var"))&lt;&gt;"&lt;=&gt;",INDIRECT(ADDRESS(3+$AM690,11,,,"var")),NULL)</f>
        <v>0</v>
      </c>
      <c r="AX690" s="61" cm="1">
        <f t="array" aca="1" ref="AX690" ca="1">IF(INDIRECT(ADDRESS(3+$AM690,12,,,"var"))&lt;&gt;"Mg",INDIRECT(ADDRESS(3+$AM690,12,,,"var")),NULL)</f>
        <v>11.9</v>
      </c>
      <c r="AY690" s="61" cm="1">
        <f t="array" aca="1" ref="AY690" ca="1">IF(INDIRECT(ADDRESS(3+$AM690,13,,,"var"))&lt;&gt;"&lt;=&gt;",INDIRECT(ADDRESS(3+$AM690,13,,,"var")),NULL)</f>
        <v>0</v>
      </c>
      <c r="AZ690" s="61" cm="1">
        <f t="array" aca="1" ref="AZ690" ca="1">IF(INDIRECT(ADDRESS(3+$AM690,14,,,"var"))&lt;&gt;"Be",INDIRECT(ADDRESS(3+$AM690,14,,,"var")),NULL)</f>
        <v>1.4E-2</v>
      </c>
      <c r="BA690" s="61" t="str" cm="1">
        <f t="array" aca="1" ref="BA690" ca="1">IF(INDIRECT(ADDRESS(3+$AM690,15,,,"var"))&lt;&gt;"&lt;=&gt;",INDIRECT(ADDRESS(3+$AM690,15,,,"var")),NULL)</f>
        <v>&lt;</v>
      </c>
      <c r="BB690" s="61" cm="1">
        <f t="array" aca="1" ref="BB690" ca="1">IF(INDIRECT(ADDRESS(3+$AM690,16,,,"var"))&lt;&gt;"Zn",INDIRECT(ADDRESS(3+$AM690,16,,,"var")),NULL)</f>
        <v>0.01</v>
      </c>
      <c r="BC690" s="61" cm="1">
        <f t="array" aca="1" ref="BC690" ca="1">IF(INDIRECT(ADDRESS(3+$AM690,17,,,"var"))&lt;&gt;"&lt;=&gt;",INDIRECT(ADDRESS(3+$AM690,17,,,"var")),NULL)</f>
        <v>0</v>
      </c>
      <c r="BD690" s="61" cm="1">
        <f t="array" aca="1" ref="BD690" ca="1">IF(INDIRECT(ADDRESS(3+$AM690,18,,,"var"))&lt;&gt;"Ti",INDIRECT(ADDRESS(3+$AM690,18,,,"var")),NULL)</f>
        <v>0.08</v>
      </c>
      <c r="BE690" s="64" cm="1">
        <f t="array" aca="1" ref="BE690" ca="1">IF(INDIRECT(ADDRESS(3+$AM690,19,,,"var"))&lt;&gt;"D10",INDIRECT(ADDRESS(3+$AM690,19,,,"var")),NULL)</f>
        <v>27.4</v>
      </c>
      <c r="BF690" s="64" cm="1">
        <f t="array" aca="1" ref="BF690" ca="1">IF(INDIRECT(ADDRESS(3+$AM690,20,,,"var"))&lt;&gt;"D50",INDIRECT(ADDRESS(3+$AM690,20,,,"var")),NULL)</f>
        <v>44.5</v>
      </c>
      <c r="BG690" s="64" cm="1">
        <f t="array" aca="1" ref="BG690" ca="1">IF(INDIRECT(ADDRESS(3+$AM690,21,,,"var"))&lt;&gt;"D90",INDIRECT(ADDRESS(3+$AM690,21,,,"var")),NULL)</f>
        <v>72.2</v>
      </c>
      <c r="BH690" s="64" cm="1">
        <f t="array" aca="1" ref="BH690" ca="1">IF(INDIRECT(ADDRESS(3+$AM690,22,,,"var"))&lt;&gt;"Carney Funnel (s/50g)",INDIRECT(ADDRESS(3+$AM690,22,,,"var")),NULL)</f>
        <v>16</v>
      </c>
      <c r="BI690" s="64" cm="1">
        <f t="array" aca="1" ref="BI690" ca="1">IF(INDIRECT(ADDRESS(3+$AM690,23,,,"var"))&lt;&gt;"Schuttdichte",INDIRECT(ADDRESS(3+$AM690,23,,,"var")),NULL)</f>
        <v>1.24</v>
      </c>
      <c r="BJ690" s="64" cm="1">
        <f t="array" aca="1" ref="BJ690" ca="1">IF(INDIRECT(ADDRESS(3+$AM690,24,,,"var"))&lt;&gt;"Klopfdichte",INDIRECT(ADDRESS(3+$AM690,24,,,"var")),NULL)</f>
        <v>1.61</v>
      </c>
      <c r="BK690" t="s">
        <v>108</v>
      </c>
      <c r="BM690"/>
      <c r="BO690"/>
    </row>
    <row r="691" spans="1:67">
      <c r="A691" s="81">
        <v>6</v>
      </c>
      <c r="B691" s="81">
        <v>43</v>
      </c>
      <c r="C691" s="28" t="str">
        <f>var!Z$2</f>
        <v>EOS M 290</v>
      </c>
      <c r="D691" s="66" t="str">
        <f>var!AG$2</f>
        <v>EOS parameter dev.</v>
      </c>
      <c r="E691" s="81">
        <v>370</v>
      </c>
      <c r="F691" s="81">
        <v>1250</v>
      </c>
      <c r="G691" s="81">
        <v>60</v>
      </c>
      <c r="H691" s="81">
        <v>0.1</v>
      </c>
      <c r="I691" s="62">
        <v>100</v>
      </c>
      <c r="J691" s="28" t="str">
        <f>var!AD$3</f>
        <v xml:space="preserve">Tensile bars </v>
      </c>
      <c r="L691" s="81">
        <f>var!AA$2</f>
        <v>45</v>
      </c>
      <c r="M691" s="28" t="str">
        <f>var!AF$2</f>
        <v>Stripes</v>
      </c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 t="s">
        <v>18</v>
      </c>
      <c r="Z691" s="81"/>
      <c r="AA691" s="81"/>
      <c r="AB691" s="81"/>
      <c r="AC691" s="81"/>
      <c r="AD691" s="81"/>
      <c r="AE691" s="81"/>
      <c r="AF691" s="81"/>
      <c r="AG691" s="81"/>
      <c r="AH691" s="23">
        <f t="shared" si="22"/>
        <v>27</v>
      </c>
      <c r="AI691" s="66">
        <f t="shared" si="23"/>
        <v>49.333333333333336</v>
      </c>
      <c r="AJ691" s="81"/>
      <c r="AK691" s="81"/>
      <c r="AL691" s="28" t="str" cm="1">
        <f t="array" aca="1" ref="AL691" ca="1">IF(INDIRECT(ADDRESS(3+AM691,2,,,"var"))&lt;&gt;"Name of powder",INDIRECT(ADDRESS(3+AM691,2,,,"var")),NULL)</f>
        <v>AlMgty90</v>
      </c>
      <c r="AM691" s="81">
        <v>12</v>
      </c>
      <c r="AN691" s="81">
        <v>0</v>
      </c>
      <c r="AO691" s="61" cm="1">
        <f t="array" aca="1" ref="AO691" ca="1">IF(INDIRECT(ADDRESS(3+$AM691,3,,,"var"))&lt;&gt;"&lt;=&gt;",INDIRECT(ADDRESS(3+$AM691,3,,,"var")),NULL)</f>
        <v>0</v>
      </c>
      <c r="AP691" s="61" cm="1">
        <f t="array" aca="1" ref="AP691" ca="1">IF(INDIRECT(ADDRESS(3+$AM691,4,,,"var"))&lt;&gt;"Si",INDIRECT(ADDRESS(3+$AM691,4,,,"var")),NULL)</f>
        <v>7.0000000000000007E-2</v>
      </c>
      <c r="AQ691" s="61" cm="1">
        <f t="array" aca="1" ref="AQ691" ca="1">IF(INDIRECT(ADDRESS(3+$AM691,5,,,"var"))&lt;&gt;"&lt;=&gt;",INDIRECT(ADDRESS(3+$AM691,5,,,"var")),NULL)</f>
        <v>0</v>
      </c>
      <c r="AR691" s="61" cm="1">
        <f t="array" aca="1" ref="AR691" ca="1">IF(INDIRECT(ADDRESS(3+$AM691,6,,,"var"))&lt;&gt;"Fe",INDIRECT(ADDRESS(3+$AM691,6,,,"var")),NULL)</f>
        <v>7.0000000000000007E-2</v>
      </c>
      <c r="AS691" s="61" t="str" cm="1">
        <f t="array" aca="1" ref="AS691" ca="1">IF(INDIRECT(ADDRESS(3+$AM691,7,,,"var"))&lt;&gt;"&lt;=&gt;",INDIRECT(ADDRESS(3+$AM691,7,,,"var")),NULL)</f>
        <v>&lt;</v>
      </c>
      <c r="AT691" s="61" cm="1">
        <f t="array" aca="1" ref="AT691" ca="1">IF(INDIRECT(ADDRESS(3+$AM691,8,,,"var"))&lt;&gt;"Cu",INDIRECT(ADDRESS(3+$AM691,8,,,"var")),NULL)</f>
        <v>0.01</v>
      </c>
      <c r="AU691" s="61" t="str" cm="1">
        <f t="array" aca="1" ref="AU691" ca="1">IF(INDIRECT(ADDRESS(3+$AM691,9,,,"var"))&lt;&gt;"&lt;=&gt;",INDIRECT(ADDRESS(3+$AM691,9,,,"var")),NULL)</f>
        <v>&lt;</v>
      </c>
      <c r="AV691" s="61" cm="1">
        <f t="array" aca="1" ref="AV691" ca="1">IF(INDIRECT(ADDRESS(3+$AM691,10,,,"var"))&lt;&gt;"Mn",INDIRECT(ADDRESS(3+$AM691,10,,,"var")),NULL)</f>
        <v>0.01</v>
      </c>
      <c r="AW691" s="61" cm="1">
        <f t="array" aca="1" ref="AW691" ca="1">IF(INDIRECT(ADDRESS(3+$AM691,11,,,"var"))&lt;&gt;"&lt;=&gt;",INDIRECT(ADDRESS(3+$AM691,11,,,"var")),NULL)</f>
        <v>0</v>
      </c>
      <c r="AX691" s="61" cm="1">
        <f t="array" aca="1" ref="AX691" ca="1">IF(INDIRECT(ADDRESS(3+$AM691,12,,,"var"))&lt;&gt;"Mg",INDIRECT(ADDRESS(3+$AM691,12,,,"var")),NULL)</f>
        <v>11.9</v>
      </c>
      <c r="AY691" s="61" cm="1">
        <f t="array" aca="1" ref="AY691" ca="1">IF(INDIRECT(ADDRESS(3+$AM691,13,,,"var"))&lt;&gt;"&lt;=&gt;",INDIRECT(ADDRESS(3+$AM691,13,,,"var")),NULL)</f>
        <v>0</v>
      </c>
      <c r="AZ691" s="61" cm="1">
        <f t="array" aca="1" ref="AZ691" ca="1">IF(INDIRECT(ADDRESS(3+$AM691,14,,,"var"))&lt;&gt;"Be",INDIRECT(ADDRESS(3+$AM691,14,,,"var")),NULL)</f>
        <v>1.4E-2</v>
      </c>
      <c r="BA691" s="61" t="str" cm="1">
        <f t="array" aca="1" ref="BA691" ca="1">IF(INDIRECT(ADDRESS(3+$AM691,15,,,"var"))&lt;&gt;"&lt;=&gt;",INDIRECT(ADDRESS(3+$AM691,15,,,"var")),NULL)</f>
        <v>&lt;</v>
      </c>
      <c r="BB691" s="61" cm="1">
        <f t="array" aca="1" ref="BB691" ca="1">IF(INDIRECT(ADDRESS(3+$AM691,16,,,"var"))&lt;&gt;"Zn",INDIRECT(ADDRESS(3+$AM691,16,,,"var")),NULL)</f>
        <v>0.01</v>
      </c>
      <c r="BC691" s="61" cm="1">
        <f t="array" aca="1" ref="BC691" ca="1">IF(INDIRECT(ADDRESS(3+$AM691,17,,,"var"))&lt;&gt;"&lt;=&gt;",INDIRECT(ADDRESS(3+$AM691,17,,,"var")),NULL)</f>
        <v>0</v>
      </c>
      <c r="BD691" s="61" cm="1">
        <f t="array" aca="1" ref="BD691" ca="1">IF(INDIRECT(ADDRESS(3+$AM691,18,,,"var"))&lt;&gt;"Ti",INDIRECT(ADDRESS(3+$AM691,18,,,"var")),NULL)</f>
        <v>0.08</v>
      </c>
      <c r="BE691" s="64" cm="1">
        <f t="array" aca="1" ref="BE691" ca="1">IF(INDIRECT(ADDRESS(3+$AM691,19,,,"var"))&lt;&gt;"D10",INDIRECT(ADDRESS(3+$AM691,19,,,"var")),NULL)</f>
        <v>27.4</v>
      </c>
      <c r="BF691" s="64" cm="1">
        <f t="array" aca="1" ref="BF691" ca="1">IF(INDIRECT(ADDRESS(3+$AM691,20,,,"var"))&lt;&gt;"D50",INDIRECT(ADDRESS(3+$AM691,20,,,"var")),NULL)</f>
        <v>44.5</v>
      </c>
      <c r="BG691" s="64" cm="1">
        <f t="array" aca="1" ref="BG691" ca="1">IF(INDIRECT(ADDRESS(3+$AM691,21,,,"var"))&lt;&gt;"D90",INDIRECT(ADDRESS(3+$AM691,21,,,"var")),NULL)</f>
        <v>72.2</v>
      </c>
      <c r="BH691" s="64" cm="1">
        <f t="array" aca="1" ref="BH691" ca="1">IF(INDIRECT(ADDRESS(3+$AM691,22,,,"var"))&lt;&gt;"Carney Funnel (s/50g)",INDIRECT(ADDRESS(3+$AM691,22,,,"var")),NULL)</f>
        <v>16</v>
      </c>
      <c r="BI691" s="64" cm="1">
        <f t="array" aca="1" ref="BI691" ca="1">IF(INDIRECT(ADDRESS(3+$AM691,23,,,"var"))&lt;&gt;"Schuttdichte",INDIRECT(ADDRESS(3+$AM691,23,,,"var")),NULL)</f>
        <v>1.24</v>
      </c>
      <c r="BJ691" s="64" cm="1">
        <f t="array" aca="1" ref="BJ691" ca="1">IF(INDIRECT(ADDRESS(3+$AM691,24,,,"var"))&lt;&gt;"Klopfdichte",INDIRECT(ADDRESS(3+$AM691,24,,,"var")),NULL)</f>
        <v>1.61</v>
      </c>
      <c r="BK691" t="s">
        <v>108</v>
      </c>
      <c r="BM691"/>
      <c r="BO691"/>
    </row>
    <row r="692" spans="1:67">
      <c r="A692" s="81">
        <v>6</v>
      </c>
      <c r="B692" s="81">
        <v>44</v>
      </c>
      <c r="C692" s="28" t="str">
        <f>var!Z$2</f>
        <v>EOS M 290</v>
      </c>
      <c r="D692" s="66" t="str">
        <f>var!AG$2</f>
        <v>EOS parameter dev.</v>
      </c>
      <c r="E692" s="81">
        <v>370</v>
      </c>
      <c r="F692" s="81">
        <v>1250</v>
      </c>
      <c r="G692" s="81">
        <v>60</v>
      </c>
      <c r="H692" s="81">
        <v>0.1</v>
      </c>
      <c r="I692" s="62">
        <v>100</v>
      </c>
      <c r="J692" s="28" t="str">
        <f>var!AD$3</f>
        <v xml:space="preserve">Tensile bars </v>
      </c>
      <c r="L692" s="81">
        <f>var!AA$2</f>
        <v>45</v>
      </c>
      <c r="M692" s="28" t="str">
        <f>var!AF$2</f>
        <v>Stripes</v>
      </c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 t="s">
        <v>18</v>
      </c>
      <c r="Z692" s="81"/>
      <c r="AA692" s="81">
        <v>353</v>
      </c>
      <c r="AB692" s="81">
        <v>12</v>
      </c>
      <c r="AC692" s="81"/>
      <c r="AD692" s="81"/>
      <c r="AE692" s="81"/>
      <c r="AF692" s="81"/>
      <c r="AG692" s="81"/>
      <c r="AH692" s="23">
        <f t="shared" si="22"/>
        <v>27</v>
      </c>
      <c r="AI692" s="66">
        <f t="shared" si="23"/>
        <v>49.333333333333336</v>
      </c>
      <c r="AJ692" s="81"/>
      <c r="AK692" s="81"/>
      <c r="AL692" s="28" t="str" cm="1">
        <f t="array" aca="1" ref="AL692" ca="1">IF(INDIRECT(ADDRESS(3+AM692,2,,,"var"))&lt;&gt;"Name of powder",INDIRECT(ADDRESS(3+AM692,2,,,"var")),NULL)</f>
        <v>AlMgty90</v>
      </c>
      <c r="AM692" s="81">
        <v>12</v>
      </c>
      <c r="AN692" s="81">
        <v>0</v>
      </c>
      <c r="AO692" s="61" cm="1">
        <f t="array" aca="1" ref="AO692" ca="1">IF(INDIRECT(ADDRESS(3+$AM692,3,,,"var"))&lt;&gt;"&lt;=&gt;",INDIRECT(ADDRESS(3+$AM692,3,,,"var")),NULL)</f>
        <v>0</v>
      </c>
      <c r="AP692" s="61" cm="1">
        <f t="array" aca="1" ref="AP692" ca="1">IF(INDIRECT(ADDRESS(3+$AM692,4,,,"var"))&lt;&gt;"Si",INDIRECT(ADDRESS(3+$AM692,4,,,"var")),NULL)</f>
        <v>7.0000000000000007E-2</v>
      </c>
      <c r="AQ692" s="61" cm="1">
        <f t="array" aca="1" ref="AQ692" ca="1">IF(INDIRECT(ADDRESS(3+$AM692,5,,,"var"))&lt;&gt;"&lt;=&gt;",INDIRECT(ADDRESS(3+$AM692,5,,,"var")),NULL)</f>
        <v>0</v>
      </c>
      <c r="AR692" s="61" cm="1">
        <f t="array" aca="1" ref="AR692" ca="1">IF(INDIRECT(ADDRESS(3+$AM692,6,,,"var"))&lt;&gt;"Fe",INDIRECT(ADDRESS(3+$AM692,6,,,"var")),NULL)</f>
        <v>7.0000000000000007E-2</v>
      </c>
      <c r="AS692" s="61" t="str" cm="1">
        <f t="array" aca="1" ref="AS692" ca="1">IF(INDIRECT(ADDRESS(3+$AM692,7,,,"var"))&lt;&gt;"&lt;=&gt;",INDIRECT(ADDRESS(3+$AM692,7,,,"var")),NULL)</f>
        <v>&lt;</v>
      </c>
      <c r="AT692" s="61" cm="1">
        <f t="array" aca="1" ref="AT692" ca="1">IF(INDIRECT(ADDRESS(3+$AM692,8,,,"var"))&lt;&gt;"Cu",INDIRECT(ADDRESS(3+$AM692,8,,,"var")),NULL)</f>
        <v>0.01</v>
      </c>
      <c r="AU692" s="61" t="str" cm="1">
        <f t="array" aca="1" ref="AU692" ca="1">IF(INDIRECT(ADDRESS(3+$AM692,9,,,"var"))&lt;&gt;"&lt;=&gt;",INDIRECT(ADDRESS(3+$AM692,9,,,"var")),NULL)</f>
        <v>&lt;</v>
      </c>
      <c r="AV692" s="61" cm="1">
        <f t="array" aca="1" ref="AV692" ca="1">IF(INDIRECT(ADDRESS(3+$AM692,10,,,"var"))&lt;&gt;"Mn",INDIRECT(ADDRESS(3+$AM692,10,,,"var")),NULL)</f>
        <v>0.01</v>
      </c>
      <c r="AW692" s="61" cm="1">
        <f t="array" aca="1" ref="AW692" ca="1">IF(INDIRECT(ADDRESS(3+$AM692,11,,,"var"))&lt;&gt;"&lt;=&gt;",INDIRECT(ADDRESS(3+$AM692,11,,,"var")),NULL)</f>
        <v>0</v>
      </c>
      <c r="AX692" s="61" cm="1">
        <f t="array" aca="1" ref="AX692" ca="1">IF(INDIRECT(ADDRESS(3+$AM692,12,,,"var"))&lt;&gt;"Mg",INDIRECT(ADDRESS(3+$AM692,12,,,"var")),NULL)</f>
        <v>11.9</v>
      </c>
      <c r="AY692" s="61" cm="1">
        <f t="array" aca="1" ref="AY692" ca="1">IF(INDIRECT(ADDRESS(3+$AM692,13,,,"var"))&lt;&gt;"&lt;=&gt;",INDIRECT(ADDRESS(3+$AM692,13,,,"var")),NULL)</f>
        <v>0</v>
      </c>
      <c r="AZ692" s="61" cm="1">
        <f t="array" aca="1" ref="AZ692" ca="1">IF(INDIRECT(ADDRESS(3+$AM692,14,,,"var"))&lt;&gt;"Be",INDIRECT(ADDRESS(3+$AM692,14,,,"var")),NULL)</f>
        <v>1.4E-2</v>
      </c>
      <c r="BA692" s="61" t="str" cm="1">
        <f t="array" aca="1" ref="BA692" ca="1">IF(INDIRECT(ADDRESS(3+$AM692,15,,,"var"))&lt;&gt;"&lt;=&gt;",INDIRECT(ADDRESS(3+$AM692,15,,,"var")),NULL)</f>
        <v>&lt;</v>
      </c>
      <c r="BB692" s="61" cm="1">
        <f t="array" aca="1" ref="BB692" ca="1">IF(INDIRECT(ADDRESS(3+$AM692,16,,,"var"))&lt;&gt;"Zn",INDIRECT(ADDRESS(3+$AM692,16,,,"var")),NULL)</f>
        <v>0.01</v>
      </c>
      <c r="BC692" s="61" cm="1">
        <f t="array" aca="1" ref="BC692" ca="1">IF(INDIRECT(ADDRESS(3+$AM692,17,,,"var"))&lt;&gt;"&lt;=&gt;",INDIRECT(ADDRESS(3+$AM692,17,,,"var")),NULL)</f>
        <v>0</v>
      </c>
      <c r="BD692" s="61" cm="1">
        <f t="array" aca="1" ref="BD692" ca="1">IF(INDIRECT(ADDRESS(3+$AM692,18,,,"var"))&lt;&gt;"Ti",INDIRECT(ADDRESS(3+$AM692,18,,,"var")),NULL)</f>
        <v>0.08</v>
      </c>
      <c r="BE692" s="64" cm="1">
        <f t="array" aca="1" ref="BE692" ca="1">IF(INDIRECT(ADDRESS(3+$AM692,19,,,"var"))&lt;&gt;"D10",INDIRECT(ADDRESS(3+$AM692,19,,,"var")),NULL)</f>
        <v>27.4</v>
      </c>
      <c r="BF692" s="64" cm="1">
        <f t="array" aca="1" ref="BF692" ca="1">IF(INDIRECT(ADDRESS(3+$AM692,20,,,"var"))&lt;&gt;"D50",INDIRECT(ADDRESS(3+$AM692,20,,,"var")),NULL)</f>
        <v>44.5</v>
      </c>
      <c r="BG692" s="64" cm="1">
        <f t="array" aca="1" ref="BG692" ca="1">IF(INDIRECT(ADDRESS(3+$AM692,21,,,"var"))&lt;&gt;"D90",INDIRECT(ADDRESS(3+$AM692,21,,,"var")),NULL)</f>
        <v>72.2</v>
      </c>
      <c r="BH692" s="64" cm="1">
        <f t="array" aca="1" ref="BH692" ca="1">IF(INDIRECT(ADDRESS(3+$AM692,22,,,"var"))&lt;&gt;"Carney Funnel (s/50g)",INDIRECT(ADDRESS(3+$AM692,22,,,"var")),NULL)</f>
        <v>16</v>
      </c>
      <c r="BI692" s="64" cm="1">
        <f t="array" aca="1" ref="BI692" ca="1">IF(INDIRECT(ADDRESS(3+$AM692,23,,,"var"))&lt;&gt;"Schuttdichte",INDIRECT(ADDRESS(3+$AM692,23,,,"var")),NULL)</f>
        <v>1.24</v>
      </c>
      <c r="BJ692" s="64" cm="1">
        <f t="array" aca="1" ref="BJ692" ca="1">IF(INDIRECT(ADDRESS(3+$AM692,24,,,"var"))&lt;&gt;"Klopfdichte",INDIRECT(ADDRESS(3+$AM692,24,,,"var")),NULL)</f>
        <v>1.61</v>
      </c>
      <c r="BK692" t="s">
        <v>108</v>
      </c>
      <c r="BM692"/>
      <c r="BO692"/>
    </row>
    <row r="693" spans="1:67">
      <c r="A693" s="81">
        <v>6</v>
      </c>
      <c r="B693" s="81">
        <v>45</v>
      </c>
      <c r="C693" s="28" t="str">
        <f>var!Z$2</f>
        <v>EOS M 290</v>
      </c>
      <c r="D693" s="66" t="str">
        <f>var!AG$2</f>
        <v>EOS parameter dev.</v>
      </c>
      <c r="E693" s="81">
        <v>370</v>
      </c>
      <c r="F693" s="81">
        <v>1250</v>
      </c>
      <c r="G693" s="81">
        <v>60</v>
      </c>
      <c r="H693" s="81">
        <v>0.1</v>
      </c>
      <c r="I693" s="62">
        <v>100</v>
      </c>
      <c r="J693" s="28" t="str">
        <f>var!AD$3</f>
        <v xml:space="preserve">Tensile bars </v>
      </c>
      <c r="K693" s="81"/>
      <c r="L693" s="81">
        <f>var!AA$2</f>
        <v>45</v>
      </c>
      <c r="M693" s="28" t="str">
        <f>var!AF$2</f>
        <v>Stripes</v>
      </c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 t="s">
        <v>19</v>
      </c>
      <c r="Z693" s="81">
        <v>223</v>
      </c>
      <c r="AA693" s="81">
        <v>421</v>
      </c>
      <c r="AB693" s="81">
        <v>39.200000000000003</v>
      </c>
      <c r="AC693" s="81"/>
      <c r="AD693" s="81"/>
      <c r="AE693" s="81"/>
      <c r="AF693" s="81"/>
      <c r="AG693" s="81"/>
      <c r="AH693" s="23">
        <f t="shared" si="22"/>
        <v>27</v>
      </c>
      <c r="AI693" s="66">
        <f t="shared" si="23"/>
        <v>49.333333333333336</v>
      </c>
      <c r="AJ693" s="81"/>
      <c r="AK693" s="81"/>
      <c r="AL693" s="28" t="str" cm="1">
        <f t="array" aca="1" ref="AL693" ca="1">IF(INDIRECT(ADDRESS(3+AM693,2,,,"var"))&lt;&gt;"Name of powder",INDIRECT(ADDRESS(3+AM693,2,,,"var")),NULL)</f>
        <v>AlMgty90</v>
      </c>
      <c r="AM693" s="81">
        <v>12</v>
      </c>
      <c r="AN693" s="81">
        <v>0</v>
      </c>
      <c r="AO693" s="61" cm="1">
        <f t="array" aca="1" ref="AO693" ca="1">IF(INDIRECT(ADDRESS(3+$AM693,3,,,"var"))&lt;&gt;"&lt;=&gt;",INDIRECT(ADDRESS(3+$AM693,3,,,"var")),NULL)</f>
        <v>0</v>
      </c>
      <c r="AP693" s="61" cm="1">
        <f t="array" aca="1" ref="AP693" ca="1">IF(INDIRECT(ADDRESS(3+$AM693,4,,,"var"))&lt;&gt;"Si",INDIRECT(ADDRESS(3+$AM693,4,,,"var")),NULL)</f>
        <v>7.0000000000000007E-2</v>
      </c>
      <c r="AQ693" s="61" cm="1">
        <f t="array" aca="1" ref="AQ693" ca="1">IF(INDIRECT(ADDRESS(3+$AM693,5,,,"var"))&lt;&gt;"&lt;=&gt;",INDIRECT(ADDRESS(3+$AM693,5,,,"var")),NULL)</f>
        <v>0</v>
      </c>
      <c r="AR693" s="61" cm="1">
        <f t="array" aca="1" ref="AR693" ca="1">IF(INDIRECT(ADDRESS(3+$AM693,6,,,"var"))&lt;&gt;"Fe",INDIRECT(ADDRESS(3+$AM693,6,,,"var")),NULL)</f>
        <v>7.0000000000000007E-2</v>
      </c>
      <c r="AS693" s="61" t="str" cm="1">
        <f t="array" aca="1" ref="AS693" ca="1">IF(INDIRECT(ADDRESS(3+$AM693,7,,,"var"))&lt;&gt;"&lt;=&gt;",INDIRECT(ADDRESS(3+$AM693,7,,,"var")),NULL)</f>
        <v>&lt;</v>
      </c>
      <c r="AT693" s="61" cm="1">
        <f t="array" aca="1" ref="AT693" ca="1">IF(INDIRECT(ADDRESS(3+$AM693,8,,,"var"))&lt;&gt;"Cu",INDIRECT(ADDRESS(3+$AM693,8,,,"var")),NULL)</f>
        <v>0.01</v>
      </c>
      <c r="AU693" s="61" t="str" cm="1">
        <f t="array" aca="1" ref="AU693" ca="1">IF(INDIRECT(ADDRESS(3+$AM693,9,,,"var"))&lt;&gt;"&lt;=&gt;",INDIRECT(ADDRESS(3+$AM693,9,,,"var")),NULL)</f>
        <v>&lt;</v>
      </c>
      <c r="AV693" s="61" cm="1">
        <f t="array" aca="1" ref="AV693" ca="1">IF(INDIRECT(ADDRESS(3+$AM693,10,,,"var"))&lt;&gt;"Mn",INDIRECT(ADDRESS(3+$AM693,10,,,"var")),NULL)</f>
        <v>0.01</v>
      </c>
      <c r="AW693" s="61" cm="1">
        <f t="array" aca="1" ref="AW693" ca="1">IF(INDIRECT(ADDRESS(3+$AM693,11,,,"var"))&lt;&gt;"&lt;=&gt;",INDIRECT(ADDRESS(3+$AM693,11,,,"var")),NULL)</f>
        <v>0</v>
      </c>
      <c r="AX693" s="61" cm="1">
        <f t="array" aca="1" ref="AX693" ca="1">IF(INDIRECT(ADDRESS(3+$AM693,12,,,"var"))&lt;&gt;"Mg",INDIRECT(ADDRESS(3+$AM693,12,,,"var")),NULL)</f>
        <v>11.9</v>
      </c>
      <c r="AY693" s="61" cm="1">
        <f t="array" aca="1" ref="AY693" ca="1">IF(INDIRECT(ADDRESS(3+$AM693,13,,,"var"))&lt;&gt;"&lt;=&gt;",INDIRECT(ADDRESS(3+$AM693,13,,,"var")),NULL)</f>
        <v>0</v>
      </c>
      <c r="AZ693" s="61" cm="1">
        <f t="array" aca="1" ref="AZ693" ca="1">IF(INDIRECT(ADDRESS(3+$AM693,14,,,"var"))&lt;&gt;"Be",INDIRECT(ADDRESS(3+$AM693,14,,,"var")),NULL)</f>
        <v>1.4E-2</v>
      </c>
      <c r="BA693" s="61" t="str" cm="1">
        <f t="array" aca="1" ref="BA693" ca="1">IF(INDIRECT(ADDRESS(3+$AM693,15,,,"var"))&lt;&gt;"&lt;=&gt;",INDIRECT(ADDRESS(3+$AM693,15,,,"var")),NULL)</f>
        <v>&lt;</v>
      </c>
      <c r="BB693" s="61" cm="1">
        <f t="array" aca="1" ref="BB693" ca="1">IF(INDIRECT(ADDRESS(3+$AM693,16,,,"var"))&lt;&gt;"Zn",INDIRECT(ADDRESS(3+$AM693,16,,,"var")),NULL)</f>
        <v>0.01</v>
      </c>
      <c r="BC693" s="61" cm="1">
        <f t="array" aca="1" ref="BC693" ca="1">IF(INDIRECT(ADDRESS(3+$AM693,17,,,"var"))&lt;&gt;"&lt;=&gt;",INDIRECT(ADDRESS(3+$AM693,17,,,"var")),NULL)</f>
        <v>0</v>
      </c>
      <c r="BD693" s="61" cm="1">
        <f t="array" aca="1" ref="BD693" ca="1">IF(INDIRECT(ADDRESS(3+$AM693,18,,,"var"))&lt;&gt;"Ti",INDIRECT(ADDRESS(3+$AM693,18,,,"var")),NULL)</f>
        <v>0.08</v>
      </c>
      <c r="BE693" s="64" cm="1">
        <f t="array" aca="1" ref="BE693" ca="1">IF(INDIRECT(ADDRESS(3+$AM693,19,,,"var"))&lt;&gt;"D10",INDIRECT(ADDRESS(3+$AM693,19,,,"var")),NULL)</f>
        <v>27.4</v>
      </c>
      <c r="BF693" s="64" cm="1">
        <f t="array" aca="1" ref="BF693" ca="1">IF(INDIRECT(ADDRESS(3+$AM693,20,,,"var"))&lt;&gt;"D50",INDIRECT(ADDRESS(3+$AM693,20,,,"var")),NULL)</f>
        <v>44.5</v>
      </c>
      <c r="BG693" s="64" cm="1">
        <f t="array" aca="1" ref="BG693" ca="1">IF(INDIRECT(ADDRESS(3+$AM693,21,,,"var"))&lt;&gt;"D90",INDIRECT(ADDRESS(3+$AM693,21,,,"var")),NULL)</f>
        <v>72.2</v>
      </c>
      <c r="BH693" s="64" cm="1">
        <f t="array" aca="1" ref="BH693" ca="1">IF(INDIRECT(ADDRESS(3+$AM693,22,,,"var"))&lt;&gt;"Carney Funnel (s/50g)",INDIRECT(ADDRESS(3+$AM693,22,,,"var")),NULL)</f>
        <v>16</v>
      </c>
      <c r="BI693" s="64" cm="1">
        <f t="array" aca="1" ref="BI693" ca="1">IF(INDIRECT(ADDRESS(3+$AM693,23,,,"var"))&lt;&gt;"Schuttdichte",INDIRECT(ADDRESS(3+$AM693,23,,,"var")),NULL)</f>
        <v>1.24</v>
      </c>
      <c r="BJ693" s="64" cm="1">
        <f t="array" aca="1" ref="BJ693" ca="1">IF(INDIRECT(ADDRESS(3+$AM693,24,,,"var"))&lt;&gt;"Klopfdichte",INDIRECT(ADDRESS(3+$AM693,24,,,"var")),NULL)</f>
        <v>1.61</v>
      </c>
      <c r="BK693" t="s">
        <v>108</v>
      </c>
      <c r="BM693"/>
      <c r="BO693"/>
    </row>
    <row r="694" spans="1:67">
      <c r="A694" s="81">
        <v>6</v>
      </c>
      <c r="B694" s="81">
        <v>46</v>
      </c>
      <c r="C694" s="28" t="str">
        <f>var!Z$2</f>
        <v>EOS M 290</v>
      </c>
      <c r="D694" s="66" t="str">
        <f>var!AG$2</f>
        <v>EOS parameter dev.</v>
      </c>
      <c r="E694" s="81">
        <v>370</v>
      </c>
      <c r="F694" s="81">
        <v>1250</v>
      </c>
      <c r="G694" s="81">
        <v>60</v>
      </c>
      <c r="H694" s="81">
        <v>0.1</v>
      </c>
      <c r="I694" s="62">
        <v>100</v>
      </c>
      <c r="J694" s="28" t="str">
        <f>var!AD$3</f>
        <v xml:space="preserve">Tensile bars </v>
      </c>
      <c r="L694" s="81">
        <f>var!AA$2</f>
        <v>45</v>
      </c>
      <c r="M694" s="28" t="str">
        <f>var!AF$2</f>
        <v>Stripes</v>
      </c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 t="s">
        <v>19</v>
      </c>
      <c r="Z694" s="81"/>
      <c r="AA694" s="81">
        <v>395</v>
      </c>
      <c r="AB694" s="81">
        <v>28.3</v>
      </c>
      <c r="AC694" s="81"/>
      <c r="AD694" s="81"/>
      <c r="AE694" s="81"/>
      <c r="AF694" s="81"/>
      <c r="AG694" s="81"/>
      <c r="AH694" s="23">
        <f t="shared" si="22"/>
        <v>27</v>
      </c>
      <c r="AI694" s="66">
        <f t="shared" si="23"/>
        <v>49.333333333333336</v>
      </c>
      <c r="AJ694" s="81"/>
      <c r="AK694" s="81"/>
      <c r="AL694" s="28" t="str" cm="1">
        <f t="array" aca="1" ref="AL694" ca="1">IF(INDIRECT(ADDRESS(3+AM694,2,,,"var"))&lt;&gt;"Name of powder",INDIRECT(ADDRESS(3+AM694,2,,,"var")),NULL)</f>
        <v>AlMgty90</v>
      </c>
      <c r="AM694" s="81">
        <v>12</v>
      </c>
      <c r="AN694" s="81">
        <v>0</v>
      </c>
      <c r="AO694" s="61" cm="1">
        <f t="array" aca="1" ref="AO694" ca="1">IF(INDIRECT(ADDRESS(3+$AM694,3,,,"var"))&lt;&gt;"&lt;=&gt;",INDIRECT(ADDRESS(3+$AM694,3,,,"var")),NULL)</f>
        <v>0</v>
      </c>
      <c r="AP694" s="61" cm="1">
        <f t="array" aca="1" ref="AP694" ca="1">IF(INDIRECT(ADDRESS(3+$AM694,4,,,"var"))&lt;&gt;"Si",INDIRECT(ADDRESS(3+$AM694,4,,,"var")),NULL)</f>
        <v>7.0000000000000007E-2</v>
      </c>
      <c r="AQ694" s="61" cm="1">
        <f t="array" aca="1" ref="AQ694" ca="1">IF(INDIRECT(ADDRESS(3+$AM694,5,,,"var"))&lt;&gt;"&lt;=&gt;",INDIRECT(ADDRESS(3+$AM694,5,,,"var")),NULL)</f>
        <v>0</v>
      </c>
      <c r="AR694" s="61" cm="1">
        <f t="array" aca="1" ref="AR694" ca="1">IF(INDIRECT(ADDRESS(3+$AM694,6,,,"var"))&lt;&gt;"Fe",INDIRECT(ADDRESS(3+$AM694,6,,,"var")),NULL)</f>
        <v>7.0000000000000007E-2</v>
      </c>
      <c r="AS694" s="61" t="str" cm="1">
        <f t="array" aca="1" ref="AS694" ca="1">IF(INDIRECT(ADDRESS(3+$AM694,7,,,"var"))&lt;&gt;"&lt;=&gt;",INDIRECT(ADDRESS(3+$AM694,7,,,"var")),NULL)</f>
        <v>&lt;</v>
      </c>
      <c r="AT694" s="61" cm="1">
        <f t="array" aca="1" ref="AT694" ca="1">IF(INDIRECT(ADDRESS(3+$AM694,8,,,"var"))&lt;&gt;"Cu",INDIRECT(ADDRESS(3+$AM694,8,,,"var")),NULL)</f>
        <v>0.01</v>
      </c>
      <c r="AU694" s="61" t="str" cm="1">
        <f t="array" aca="1" ref="AU694" ca="1">IF(INDIRECT(ADDRESS(3+$AM694,9,,,"var"))&lt;&gt;"&lt;=&gt;",INDIRECT(ADDRESS(3+$AM694,9,,,"var")),NULL)</f>
        <v>&lt;</v>
      </c>
      <c r="AV694" s="61" cm="1">
        <f t="array" aca="1" ref="AV694" ca="1">IF(INDIRECT(ADDRESS(3+$AM694,10,,,"var"))&lt;&gt;"Mn",INDIRECT(ADDRESS(3+$AM694,10,,,"var")),NULL)</f>
        <v>0.01</v>
      </c>
      <c r="AW694" s="61" cm="1">
        <f t="array" aca="1" ref="AW694" ca="1">IF(INDIRECT(ADDRESS(3+$AM694,11,,,"var"))&lt;&gt;"&lt;=&gt;",INDIRECT(ADDRESS(3+$AM694,11,,,"var")),NULL)</f>
        <v>0</v>
      </c>
      <c r="AX694" s="61" cm="1">
        <f t="array" aca="1" ref="AX694" ca="1">IF(INDIRECT(ADDRESS(3+$AM694,12,,,"var"))&lt;&gt;"Mg",INDIRECT(ADDRESS(3+$AM694,12,,,"var")),NULL)</f>
        <v>11.9</v>
      </c>
      <c r="AY694" s="61" cm="1">
        <f t="array" aca="1" ref="AY694" ca="1">IF(INDIRECT(ADDRESS(3+$AM694,13,,,"var"))&lt;&gt;"&lt;=&gt;",INDIRECT(ADDRESS(3+$AM694,13,,,"var")),NULL)</f>
        <v>0</v>
      </c>
      <c r="AZ694" s="61" cm="1">
        <f t="array" aca="1" ref="AZ694" ca="1">IF(INDIRECT(ADDRESS(3+$AM694,14,,,"var"))&lt;&gt;"Be",INDIRECT(ADDRESS(3+$AM694,14,,,"var")),NULL)</f>
        <v>1.4E-2</v>
      </c>
      <c r="BA694" s="61" t="str" cm="1">
        <f t="array" aca="1" ref="BA694" ca="1">IF(INDIRECT(ADDRESS(3+$AM694,15,,,"var"))&lt;&gt;"&lt;=&gt;",INDIRECT(ADDRESS(3+$AM694,15,,,"var")),NULL)</f>
        <v>&lt;</v>
      </c>
      <c r="BB694" s="61" cm="1">
        <f t="array" aca="1" ref="BB694" ca="1">IF(INDIRECT(ADDRESS(3+$AM694,16,,,"var"))&lt;&gt;"Zn",INDIRECT(ADDRESS(3+$AM694,16,,,"var")),NULL)</f>
        <v>0.01</v>
      </c>
      <c r="BC694" s="61" cm="1">
        <f t="array" aca="1" ref="BC694" ca="1">IF(INDIRECT(ADDRESS(3+$AM694,17,,,"var"))&lt;&gt;"&lt;=&gt;",INDIRECT(ADDRESS(3+$AM694,17,,,"var")),NULL)</f>
        <v>0</v>
      </c>
      <c r="BD694" s="61" cm="1">
        <f t="array" aca="1" ref="BD694" ca="1">IF(INDIRECT(ADDRESS(3+$AM694,18,,,"var"))&lt;&gt;"Ti",INDIRECT(ADDRESS(3+$AM694,18,,,"var")),NULL)</f>
        <v>0.08</v>
      </c>
      <c r="BE694" s="64" cm="1">
        <f t="array" aca="1" ref="BE694" ca="1">IF(INDIRECT(ADDRESS(3+$AM694,19,,,"var"))&lt;&gt;"D10",INDIRECT(ADDRESS(3+$AM694,19,,,"var")),NULL)</f>
        <v>27.4</v>
      </c>
      <c r="BF694" s="64" cm="1">
        <f t="array" aca="1" ref="BF694" ca="1">IF(INDIRECT(ADDRESS(3+$AM694,20,,,"var"))&lt;&gt;"D50",INDIRECT(ADDRESS(3+$AM694,20,,,"var")),NULL)</f>
        <v>44.5</v>
      </c>
      <c r="BG694" s="64" cm="1">
        <f t="array" aca="1" ref="BG694" ca="1">IF(INDIRECT(ADDRESS(3+$AM694,21,,,"var"))&lt;&gt;"D90",INDIRECT(ADDRESS(3+$AM694,21,,,"var")),NULL)</f>
        <v>72.2</v>
      </c>
      <c r="BH694" s="64" cm="1">
        <f t="array" aca="1" ref="BH694" ca="1">IF(INDIRECT(ADDRESS(3+$AM694,22,,,"var"))&lt;&gt;"Carney Funnel (s/50g)",INDIRECT(ADDRESS(3+$AM694,22,,,"var")),NULL)</f>
        <v>16</v>
      </c>
      <c r="BI694" s="64" cm="1">
        <f t="array" aca="1" ref="BI694" ca="1">IF(INDIRECT(ADDRESS(3+$AM694,23,,,"var"))&lt;&gt;"Schuttdichte",INDIRECT(ADDRESS(3+$AM694,23,,,"var")),NULL)</f>
        <v>1.24</v>
      </c>
      <c r="BJ694" s="64" cm="1">
        <f t="array" aca="1" ref="BJ694" ca="1">IF(INDIRECT(ADDRESS(3+$AM694,24,,,"var"))&lt;&gt;"Klopfdichte",INDIRECT(ADDRESS(3+$AM694,24,,,"var")),NULL)</f>
        <v>1.61</v>
      </c>
      <c r="BK694" t="s">
        <v>108</v>
      </c>
      <c r="BM694" s="81"/>
      <c r="BO694"/>
    </row>
    <row r="695" spans="1:67">
      <c r="A695" s="81">
        <v>6</v>
      </c>
      <c r="B695" s="81">
        <v>47</v>
      </c>
      <c r="C695" s="28" t="str">
        <f>var!Z$2</f>
        <v>EOS M 290</v>
      </c>
      <c r="D695" s="66" t="str">
        <f>var!AG$2</f>
        <v>EOS parameter dev.</v>
      </c>
      <c r="E695" s="81">
        <v>370</v>
      </c>
      <c r="F695" s="81">
        <v>1250</v>
      </c>
      <c r="G695" s="81">
        <v>60</v>
      </c>
      <c r="H695" s="81">
        <v>0.1</v>
      </c>
      <c r="I695" s="62">
        <v>100</v>
      </c>
      <c r="J695" s="28" t="str">
        <f>var!AD$3</f>
        <v xml:space="preserve">Tensile bars </v>
      </c>
      <c r="L695" s="81">
        <f>var!AA$2</f>
        <v>45</v>
      </c>
      <c r="M695" s="28" t="str">
        <f>var!AF$2</f>
        <v>Stripes</v>
      </c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 t="s">
        <v>19</v>
      </c>
      <c r="Z695" s="81"/>
      <c r="AA695" s="81">
        <v>396</v>
      </c>
      <c r="AB695" s="81">
        <v>28.1</v>
      </c>
      <c r="AC695" s="81"/>
      <c r="AD695" s="81"/>
      <c r="AE695" s="81"/>
      <c r="AF695" s="81"/>
      <c r="AG695" s="81"/>
      <c r="AH695" s="23">
        <f t="shared" si="22"/>
        <v>27</v>
      </c>
      <c r="AI695" s="66">
        <f t="shared" si="23"/>
        <v>49.333333333333336</v>
      </c>
      <c r="AJ695" s="81"/>
      <c r="AK695" s="81"/>
      <c r="AL695" s="28" t="str" cm="1">
        <f t="array" aca="1" ref="AL695" ca="1">IF(INDIRECT(ADDRESS(3+AM695,2,,,"var"))&lt;&gt;"Name of powder",INDIRECT(ADDRESS(3+AM695,2,,,"var")),NULL)</f>
        <v>AlMgty90</v>
      </c>
      <c r="AM695" s="81">
        <v>12</v>
      </c>
      <c r="AN695" s="81">
        <v>0</v>
      </c>
      <c r="AO695" s="61" cm="1">
        <f t="array" aca="1" ref="AO695" ca="1">IF(INDIRECT(ADDRESS(3+$AM695,3,,,"var"))&lt;&gt;"&lt;=&gt;",INDIRECT(ADDRESS(3+$AM695,3,,,"var")),NULL)</f>
        <v>0</v>
      </c>
      <c r="AP695" s="61" cm="1">
        <f t="array" aca="1" ref="AP695" ca="1">IF(INDIRECT(ADDRESS(3+$AM695,4,,,"var"))&lt;&gt;"Si",INDIRECT(ADDRESS(3+$AM695,4,,,"var")),NULL)</f>
        <v>7.0000000000000007E-2</v>
      </c>
      <c r="AQ695" s="61" cm="1">
        <f t="array" aca="1" ref="AQ695" ca="1">IF(INDIRECT(ADDRESS(3+$AM695,5,,,"var"))&lt;&gt;"&lt;=&gt;",INDIRECT(ADDRESS(3+$AM695,5,,,"var")),NULL)</f>
        <v>0</v>
      </c>
      <c r="AR695" s="61" cm="1">
        <f t="array" aca="1" ref="AR695" ca="1">IF(INDIRECT(ADDRESS(3+$AM695,6,,,"var"))&lt;&gt;"Fe",INDIRECT(ADDRESS(3+$AM695,6,,,"var")),NULL)</f>
        <v>7.0000000000000007E-2</v>
      </c>
      <c r="AS695" s="61" t="str" cm="1">
        <f t="array" aca="1" ref="AS695" ca="1">IF(INDIRECT(ADDRESS(3+$AM695,7,,,"var"))&lt;&gt;"&lt;=&gt;",INDIRECT(ADDRESS(3+$AM695,7,,,"var")),NULL)</f>
        <v>&lt;</v>
      </c>
      <c r="AT695" s="61" cm="1">
        <f t="array" aca="1" ref="AT695" ca="1">IF(INDIRECT(ADDRESS(3+$AM695,8,,,"var"))&lt;&gt;"Cu",INDIRECT(ADDRESS(3+$AM695,8,,,"var")),NULL)</f>
        <v>0.01</v>
      </c>
      <c r="AU695" s="61" t="str" cm="1">
        <f t="array" aca="1" ref="AU695" ca="1">IF(INDIRECT(ADDRESS(3+$AM695,9,,,"var"))&lt;&gt;"&lt;=&gt;",INDIRECT(ADDRESS(3+$AM695,9,,,"var")),NULL)</f>
        <v>&lt;</v>
      </c>
      <c r="AV695" s="61" cm="1">
        <f t="array" aca="1" ref="AV695" ca="1">IF(INDIRECT(ADDRESS(3+$AM695,10,,,"var"))&lt;&gt;"Mn",INDIRECT(ADDRESS(3+$AM695,10,,,"var")),NULL)</f>
        <v>0.01</v>
      </c>
      <c r="AW695" s="61" cm="1">
        <f t="array" aca="1" ref="AW695" ca="1">IF(INDIRECT(ADDRESS(3+$AM695,11,,,"var"))&lt;&gt;"&lt;=&gt;",INDIRECT(ADDRESS(3+$AM695,11,,,"var")),NULL)</f>
        <v>0</v>
      </c>
      <c r="AX695" s="61" cm="1">
        <f t="array" aca="1" ref="AX695" ca="1">IF(INDIRECT(ADDRESS(3+$AM695,12,,,"var"))&lt;&gt;"Mg",INDIRECT(ADDRESS(3+$AM695,12,,,"var")),NULL)</f>
        <v>11.9</v>
      </c>
      <c r="AY695" s="61" cm="1">
        <f t="array" aca="1" ref="AY695" ca="1">IF(INDIRECT(ADDRESS(3+$AM695,13,,,"var"))&lt;&gt;"&lt;=&gt;",INDIRECT(ADDRESS(3+$AM695,13,,,"var")),NULL)</f>
        <v>0</v>
      </c>
      <c r="AZ695" s="61" cm="1">
        <f t="array" aca="1" ref="AZ695" ca="1">IF(INDIRECT(ADDRESS(3+$AM695,14,,,"var"))&lt;&gt;"Be",INDIRECT(ADDRESS(3+$AM695,14,,,"var")),NULL)</f>
        <v>1.4E-2</v>
      </c>
      <c r="BA695" s="61" t="str" cm="1">
        <f t="array" aca="1" ref="BA695" ca="1">IF(INDIRECT(ADDRESS(3+$AM695,15,,,"var"))&lt;&gt;"&lt;=&gt;",INDIRECT(ADDRESS(3+$AM695,15,,,"var")),NULL)</f>
        <v>&lt;</v>
      </c>
      <c r="BB695" s="61" cm="1">
        <f t="array" aca="1" ref="BB695" ca="1">IF(INDIRECT(ADDRESS(3+$AM695,16,,,"var"))&lt;&gt;"Zn",INDIRECT(ADDRESS(3+$AM695,16,,,"var")),NULL)</f>
        <v>0.01</v>
      </c>
      <c r="BC695" s="61" cm="1">
        <f t="array" aca="1" ref="BC695" ca="1">IF(INDIRECT(ADDRESS(3+$AM695,17,,,"var"))&lt;&gt;"&lt;=&gt;",INDIRECT(ADDRESS(3+$AM695,17,,,"var")),NULL)</f>
        <v>0</v>
      </c>
      <c r="BD695" s="61" cm="1">
        <f t="array" aca="1" ref="BD695" ca="1">IF(INDIRECT(ADDRESS(3+$AM695,18,,,"var"))&lt;&gt;"Ti",INDIRECT(ADDRESS(3+$AM695,18,,,"var")),NULL)</f>
        <v>0.08</v>
      </c>
      <c r="BE695" s="64" cm="1">
        <f t="array" aca="1" ref="BE695" ca="1">IF(INDIRECT(ADDRESS(3+$AM695,19,,,"var"))&lt;&gt;"D10",INDIRECT(ADDRESS(3+$AM695,19,,,"var")),NULL)</f>
        <v>27.4</v>
      </c>
      <c r="BF695" s="64" cm="1">
        <f t="array" aca="1" ref="BF695" ca="1">IF(INDIRECT(ADDRESS(3+$AM695,20,,,"var"))&lt;&gt;"D50",INDIRECT(ADDRESS(3+$AM695,20,,,"var")),NULL)</f>
        <v>44.5</v>
      </c>
      <c r="BG695" s="64" cm="1">
        <f t="array" aca="1" ref="BG695" ca="1">IF(INDIRECT(ADDRESS(3+$AM695,21,,,"var"))&lt;&gt;"D90",INDIRECT(ADDRESS(3+$AM695,21,,,"var")),NULL)</f>
        <v>72.2</v>
      </c>
      <c r="BH695" s="64" cm="1">
        <f t="array" aca="1" ref="BH695" ca="1">IF(INDIRECT(ADDRESS(3+$AM695,22,,,"var"))&lt;&gt;"Carney Funnel (s/50g)",INDIRECT(ADDRESS(3+$AM695,22,,,"var")),NULL)</f>
        <v>16</v>
      </c>
      <c r="BI695" s="64" cm="1">
        <f t="array" aca="1" ref="BI695" ca="1">IF(INDIRECT(ADDRESS(3+$AM695,23,,,"var"))&lt;&gt;"Schuttdichte",INDIRECT(ADDRESS(3+$AM695,23,,,"var")),NULL)</f>
        <v>1.24</v>
      </c>
      <c r="BJ695" s="64" cm="1">
        <f t="array" aca="1" ref="BJ695" ca="1">IF(INDIRECT(ADDRESS(3+$AM695,24,,,"var"))&lt;&gt;"Klopfdichte",INDIRECT(ADDRESS(3+$AM695,24,,,"var")),NULL)</f>
        <v>1.61</v>
      </c>
      <c r="BK695" t="s">
        <v>108</v>
      </c>
      <c r="BM695" s="81"/>
      <c r="BO695"/>
    </row>
    <row r="696" spans="1:67">
      <c r="A696" s="81">
        <v>6</v>
      </c>
      <c r="B696" s="81">
        <v>48</v>
      </c>
      <c r="C696" s="81" t="str">
        <f>var!Z$2</f>
        <v>EOS M 290</v>
      </c>
      <c r="D696" s="81" t="str">
        <f>var!AG$2</f>
        <v>EOS parameter dev.</v>
      </c>
      <c r="E696" s="81">
        <v>370</v>
      </c>
      <c r="F696" s="81">
        <v>1250</v>
      </c>
      <c r="G696" s="81">
        <v>60</v>
      </c>
      <c r="H696" s="81">
        <v>0.1</v>
      </c>
      <c r="I696" s="62">
        <v>100</v>
      </c>
      <c r="J696" s="81" t="str">
        <f>var!AD$6</f>
        <v>Mushroom sample</v>
      </c>
      <c r="K696" s="81"/>
      <c r="L696" s="81" t="s">
        <v>7</v>
      </c>
      <c r="M696" s="81" t="str">
        <f>var!AF$2</f>
        <v>Stripes</v>
      </c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  <c r="AA696" s="81"/>
      <c r="AB696" s="81"/>
      <c r="AC696" s="81"/>
      <c r="AD696" s="81"/>
      <c r="AE696" s="81"/>
      <c r="AF696" s="81"/>
      <c r="AG696" s="81"/>
      <c r="AH696" s="81">
        <f t="shared" si="22"/>
        <v>27</v>
      </c>
      <c r="AI696" s="81">
        <f t="shared" si="23"/>
        <v>49.333333333333336</v>
      </c>
      <c r="AJ696" s="81"/>
      <c r="AK696" s="81"/>
      <c r="AL696" s="28" t="str" cm="1">
        <f t="array" aca="1" ref="AL696" ca="1">IF(INDIRECT(ADDRESS(3+AM696,2,,,"var"))&lt;&gt;"Name of powder",INDIRECT(ADDRESS(3+AM696,2,,,"var")),NULL)</f>
        <v>AlMgty90</v>
      </c>
      <c r="AM696" s="81">
        <v>12</v>
      </c>
      <c r="AN696" s="81">
        <v>0</v>
      </c>
      <c r="AO696" s="61" cm="1">
        <f t="array" aca="1" ref="AO696" ca="1">IF(INDIRECT(ADDRESS(3+$AM696,3,,,"var"))&lt;&gt;"&lt;=&gt;",INDIRECT(ADDRESS(3+$AM696,3,,,"var")),NULL)</f>
        <v>0</v>
      </c>
      <c r="AP696" s="61" cm="1">
        <f t="array" aca="1" ref="AP696" ca="1">IF(INDIRECT(ADDRESS(3+$AM696,4,,,"var"))&lt;&gt;"Si",INDIRECT(ADDRESS(3+$AM696,4,,,"var")),NULL)</f>
        <v>7.0000000000000007E-2</v>
      </c>
      <c r="AQ696" s="61" cm="1">
        <f t="array" aca="1" ref="AQ696" ca="1">IF(INDIRECT(ADDRESS(3+$AM696,5,,,"var"))&lt;&gt;"&lt;=&gt;",INDIRECT(ADDRESS(3+$AM696,5,,,"var")),NULL)</f>
        <v>0</v>
      </c>
      <c r="AR696" s="61" cm="1">
        <f t="array" aca="1" ref="AR696" ca="1">IF(INDIRECT(ADDRESS(3+$AM696,6,,,"var"))&lt;&gt;"Fe",INDIRECT(ADDRESS(3+$AM696,6,,,"var")),NULL)</f>
        <v>7.0000000000000007E-2</v>
      </c>
      <c r="AS696" s="61" t="str" cm="1">
        <f t="array" aca="1" ref="AS696" ca="1">IF(INDIRECT(ADDRESS(3+$AM696,7,,,"var"))&lt;&gt;"&lt;=&gt;",INDIRECT(ADDRESS(3+$AM696,7,,,"var")),NULL)</f>
        <v>&lt;</v>
      </c>
      <c r="AT696" s="61" cm="1">
        <f t="array" aca="1" ref="AT696" ca="1">IF(INDIRECT(ADDRESS(3+$AM696,8,,,"var"))&lt;&gt;"Cu",INDIRECT(ADDRESS(3+$AM696,8,,,"var")),NULL)</f>
        <v>0.01</v>
      </c>
      <c r="AU696" s="61" t="str" cm="1">
        <f t="array" aca="1" ref="AU696" ca="1">IF(INDIRECT(ADDRESS(3+$AM696,9,,,"var"))&lt;&gt;"&lt;=&gt;",INDIRECT(ADDRESS(3+$AM696,9,,,"var")),NULL)</f>
        <v>&lt;</v>
      </c>
      <c r="AV696" s="61" cm="1">
        <f t="array" aca="1" ref="AV696" ca="1">IF(INDIRECT(ADDRESS(3+$AM696,10,,,"var"))&lt;&gt;"Mn",INDIRECT(ADDRESS(3+$AM696,10,,,"var")),NULL)</f>
        <v>0.01</v>
      </c>
      <c r="AW696" s="61" cm="1">
        <f t="array" aca="1" ref="AW696" ca="1">IF(INDIRECT(ADDRESS(3+$AM696,11,,,"var"))&lt;&gt;"&lt;=&gt;",INDIRECT(ADDRESS(3+$AM696,11,,,"var")),NULL)</f>
        <v>0</v>
      </c>
      <c r="AX696" s="61" cm="1">
        <f t="array" aca="1" ref="AX696" ca="1">IF(INDIRECT(ADDRESS(3+$AM696,12,,,"var"))&lt;&gt;"Mg",INDIRECT(ADDRESS(3+$AM696,12,,,"var")),NULL)</f>
        <v>11.9</v>
      </c>
      <c r="AY696" s="61" cm="1">
        <f t="array" aca="1" ref="AY696" ca="1">IF(INDIRECT(ADDRESS(3+$AM696,13,,,"var"))&lt;&gt;"&lt;=&gt;",INDIRECT(ADDRESS(3+$AM696,13,,,"var")),NULL)</f>
        <v>0</v>
      </c>
      <c r="AZ696" s="61" cm="1">
        <f t="array" aca="1" ref="AZ696" ca="1">IF(INDIRECT(ADDRESS(3+$AM696,14,,,"var"))&lt;&gt;"Be",INDIRECT(ADDRESS(3+$AM696,14,,,"var")),NULL)</f>
        <v>1.4E-2</v>
      </c>
      <c r="BA696" s="61" t="str" cm="1">
        <f t="array" aca="1" ref="BA696" ca="1">IF(INDIRECT(ADDRESS(3+$AM696,15,,,"var"))&lt;&gt;"&lt;=&gt;",INDIRECT(ADDRESS(3+$AM696,15,,,"var")),NULL)</f>
        <v>&lt;</v>
      </c>
      <c r="BB696" s="61" cm="1">
        <f t="array" aca="1" ref="BB696" ca="1">IF(INDIRECT(ADDRESS(3+$AM696,16,,,"var"))&lt;&gt;"Zn",INDIRECT(ADDRESS(3+$AM696,16,,,"var")),NULL)</f>
        <v>0.01</v>
      </c>
      <c r="BC696" s="61" cm="1">
        <f t="array" aca="1" ref="BC696" ca="1">IF(INDIRECT(ADDRESS(3+$AM696,17,,,"var"))&lt;&gt;"&lt;=&gt;",INDIRECT(ADDRESS(3+$AM696,17,,,"var")),NULL)</f>
        <v>0</v>
      </c>
      <c r="BD696" s="61" cm="1">
        <f t="array" aca="1" ref="BD696" ca="1">IF(INDIRECT(ADDRESS(3+$AM696,18,,,"var"))&lt;&gt;"Ti",INDIRECT(ADDRESS(3+$AM696,18,,,"var")),NULL)</f>
        <v>0.08</v>
      </c>
      <c r="BE696" s="64" cm="1">
        <f t="array" aca="1" ref="BE696" ca="1">IF(INDIRECT(ADDRESS(3+$AM696,19,,,"var"))&lt;&gt;"D10",INDIRECT(ADDRESS(3+$AM696,19,,,"var")),NULL)</f>
        <v>27.4</v>
      </c>
      <c r="BF696" s="64" cm="1">
        <f t="array" aca="1" ref="BF696" ca="1">IF(INDIRECT(ADDRESS(3+$AM696,20,,,"var"))&lt;&gt;"D50",INDIRECT(ADDRESS(3+$AM696,20,,,"var")),NULL)</f>
        <v>44.5</v>
      </c>
      <c r="BG696" s="64" cm="1">
        <f t="array" aca="1" ref="BG696" ca="1">IF(INDIRECT(ADDRESS(3+$AM696,21,,,"var"))&lt;&gt;"D90",INDIRECT(ADDRESS(3+$AM696,21,,,"var")),NULL)</f>
        <v>72.2</v>
      </c>
      <c r="BH696" s="64" cm="1">
        <f t="array" aca="1" ref="BH696" ca="1">IF(INDIRECT(ADDRESS(3+$AM696,22,,,"var"))&lt;&gt;"Carney Funnel (s/50g)",INDIRECT(ADDRESS(3+$AM696,22,,,"var")),NULL)</f>
        <v>16</v>
      </c>
      <c r="BI696" s="64" cm="1">
        <f t="array" aca="1" ref="BI696" ca="1">IF(INDIRECT(ADDRESS(3+$AM696,23,,,"var"))&lt;&gt;"Schuttdichte",INDIRECT(ADDRESS(3+$AM696,23,,,"var")),NULL)</f>
        <v>1.24</v>
      </c>
      <c r="BJ696" s="64" cm="1">
        <f t="array" aca="1" ref="BJ696" ca="1">IF(INDIRECT(ADDRESS(3+$AM696,24,,,"var"))&lt;&gt;"Klopfdichte",INDIRECT(ADDRESS(3+$AM696,24,,,"var")),NULL)</f>
        <v>1.61</v>
      </c>
      <c r="BK696" t="s">
        <v>108</v>
      </c>
      <c r="BM696" s="81"/>
      <c r="BO696"/>
    </row>
    <row r="697" spans="1:67">
      <c r="A697" s="81">
        <v>6</v>
      </c>
      <c r="B697" s="81">
        <v>49</v>
      </c>
      <c r="C697" s="28" t="str">
        <f>var!Z$2</f>
        <v>EOS M 290</v>
      </c>
      <c r="D697" s="66" t="str">
        <f>var!AG$2</f>
        <v>EOS parameter dev.</v>
      </c>
      <c r="E697" s="81">
        <v>370</v>
      </c>
      <c r="F697" s="81">
        <v>1250</v>
      </c>
      <c r="G697" s="81">
        <v>60</v>
      </c>
      <c r="H697" s="81">
        <v>0.1</v>
      </c>
      <c r="I697" s="62">
        <v>100</v>
      </c>
      <c r="J697" s="28" t="str">
        <f>var!AD$2</f>
        <v>Density cube</v>
      </c>
      <c r="L697" s="81" t="s">
        <v>7</v>
      </c>
      <c r="M697" s="28" t="str">
        <f>var!AF$2</f>
        <v>Stripes</v>
      </c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  <c r="AA697" s="81"/>
      <c r="AB697" s="81"/>
      <c r="AC697" s="81"/>
      <c r="AD697" s="81"/>
      <c r="AE697" s="81"/>
      <c r="AF697" s="81"/>
      <c r="AG697" s="81"/>
      <c r="AH697" s="23">
        <f t="shared" si="22"/>
        <v>27</v>
      </c>
      <c r="AI697" s="66">
        <f t="shared" si="23"/>
        <v>49.333333333333336</v>
      </c>
      <c r="AJ697" s="81"/>
      <c r="AK697" s="81"/>
      <c r="AL697" s="81" t="str" cm="1">
        <f t="array" aca="1" ref="AL697" ca="1">IF(INDIRECT(ADDRESS(3+AM697,2,,,"var"))&lt;&gt;"Name of powder",INDIRECT(ADDRESS(3+AM697,2,,,"var")),NULL)</f>
        <v>AlMgty90</v>
      </c>
      <c r="AM697" s="81">
        <v>12</v>
      </c>
      <c r="AN697" s="81">
        <v>0</v>
      </c>
      <c r="AO697" s="61" cm="1">
        <f t="array" aca="1" ref="AO697" ca="1">IF(INDIRECT(ADDRESS(3+$AM697,3,,,"var"))&lt;&gt;"&lt;=&gt;",INDIRECT(ADDRESS(3+$AM697,3,,,"var")),NULL)</f>
        <v>0</v>
      </c>
      <c r="AP697" s="61" cm="1">
        <f t="array" aca="1" ref="AP697" ca="1">IF(INDIRECT(ADDRESS(3+$AM697,4,,,"var"))&lt;&gt;"Si",INDIRECT(ADDRESS(3+$AM697,4,,,"var")),NULL)</f>
        <v>7.0000000000000007E-2</v>
      </c>
      <c r="AQ697" s="61" cm="1">
        <f t="array" aca="1" ref="AQ697" ca="1">IF(INDIRECT(ADDRESS(3+$AM697,5,,,"var"))&lt;&gt;"&lt;=&gt;",INDIRECT(ADDRESS(3+$AM697,5,,,"var")),NULL)</f>
        <v>0</v>
      </c>
      <c r="AR697" s="61" cm="1">
        <f t="array" aca="1" ref="AR697" ca="1">IF(INDIRECT(ADDRESS(3+$AM697,6,,,"var"))&lt;&gt;"Fe",INDIRECT(ADDRESS(3+$AM697,6,,,"var")),NULL)</f>
        <v>7.0000000000000007E-2</v>
      </c>
      <c r="AS697" s="61" t="str" cm="1">
        <f t="array" aca="1" ref="AS697" ca="1">IF(INDIRECT(ADDRESS(3+$AM697,7,,,"var"))&lt;&gt;"&lt;=&gt;",INDIRECT(ADDRESS(3+$AM697,7,,,"var")),NULL)</f>
        <v>&lt;</v>
      </c>
      <c r="AT697" s="61" cm="1">
        <f t="array" aca="1" ref="AT697" ca="1">IF(INDIRECT(ADDRESS(3+$AM697,8,,,"var"))&lt;&gt;"Cu",INDIRECT(ADDRESS(3+$AM697,8,,,"var")),NULL)</f>
        <v>0.01</v>
      </c>
      <c r="AU697" s="61" t="str" cm="1">
        <f t="array" aca="1" ref="AU697" ca="1">IF(INDIRECT(ADDRESS(3+$AM697,9,,,"var"))&lt;&gt;"&lt;=&gt;",INDIRECT(ADDRESS(3+$AM697,9,,,"var")),NULL)</f>
        <v>&lt;</v>
      </c>
      <c r="AV697" s="61" cm="1">
        <f t="array" aca="1" ref="AV697" ca="1">IF(INDIRECT(ADDRESS(3+$AM697,10,,,"var"))&lt;&gt;"Mn",INDIRECT(ADDRESS(3+$AM697,10,,,"var")),NULL)</f>
        <v>0.01</v>
      </c>
      <c r="AW697" s="61" cm="1">
        <f t="array" aca="1" ref="AW697" ca="1">IF(INDIRECT(ADDRESS(3+$AM697,11,,,"var"))&lt;&gt;"&lt;=&gt;",INDIRECT(ADDRESS(3+$AM697,11,,,"var")),NULL)</f>
        <v>0</v>
      </c>
      <c r="AX697" s="61" cm="1">
        <f t="array" aca="1" ref="AX697" ca="1">IF(INDIRECT(ADDRESS(3+$AM697,12,,,"var"))&lt;&gt;"Mg",INDIRECT(ADDRESS(3+$AM697,12,,,"var")),NULL)</f>
        <v>11.9</v>
      </c>
      <c r="AY697" s="61" cm="1">
        <f t="array" aca="1" ref="AY697" ca="1">IF(INDIRECT(ADDRESS(3+$AM697,13,,,"var"))&lt;&gt;"&lt;=&gt;",INDIRECT(ADDRESS(3+$AM697,13,,,"var")),NULL)</f>
        <v>0</v>
      </c>
      <c r="AZ697" s="61" cm="1">
        <f t="array" aca="1" ref="AZ697" ca="1">IF(INDIRECT(ADDRESS(3+$AM697,14,,,"var"))&lt;&gt;"Be",INDIRECT(ADDRESS(3+$AM697,14,,,"var")),NULL)</f>
        <v>1.4E-2</v>
      </c>
      <c r="BA697" s="61" t="str" cm="1">
        <f t="array" aca="1" ref="BA697" ca="1">IF(INDIRECT(ADDRESS(3+$AM697,15,,,"var"))&lt;&gt;"&lt;=&gt;",INDIRECT(ADDRESS(3+$AM697,15,,,"var")),NULL)</f>
        <v>&lt;</v>
      </c>
      <c r="BB697" s="61" cm="1">
        <f t="array" aca="1" ref="BB697" ca="1">IF(INDIRECT(ADDRESS(3+$AM697,16,,,"var"))&lt;&gt;"Zn",INDIRECT(ADDRESS(3+$AM697,16,,,"var")),NULL)</f>
        <v>0.01</v>
      </c>
      <c r="BC697" s="61" cm="1">
        <f t="array" aca="1" ref="BC697" ca="1">IF(INDIRECT(ADDRESS(3+$AM697,17,,,"var"))&lt;&gt;"&lt;=&gt;",INDIRECT(ADDRESS(3+$AM697,17,,,"var")),NULL)</f>
        <v>0</v>
      </c>
      <c r="BD697" s="61" cm="1">
        <f t="array" aca="1" ref="BD697" ca="1">IF(INDIRECT(ADDRESS(3+$AM697,18,,,"var"))&lt;&gt;"Ti",INDIRECT(ADDRESS(3+$AM697,18,,,"var")),NULL)</f>
        <v>0.08</v>
      </c>
      <c r="BE697" s="64" cm="1">
        <f t="array" aca="1" ref="BE697" ca="1">IF(INDIRECT(ADDRESS(3+$AM697,19,,,"var"))&lt;&gt;"D10",INDIRECT(ADDRESS(3+$AM697,19,,,"var")),NULL)</f>
        <v>27.4</v>
      </c>
      <c r="BF697" s="64" cm="1">
        <f t="array" aca="1" ref="BF697" ca="1">IF(INDIRECT(ADDRESS(3+$AM697,20,,,"var"))&lt;&gt;"D50",INDIRECT(ADDRESS(3+$AM697,20,,,"var")),NULL)</f>
        <v>44.5</v>
      </c>
      <c r="BG697" s="64" cm="1">
        <f t="array" aca="1" ref="BG697" ca="1">IF(INDIRECT(ADDRESS(3+$AM697,21,,,"var"))&lt;&gt;"D90",INDIRECT(ADDRESS(3+$AM697,21,,,"var")),NULL)</f>
        <v>72.2</v>
      </c>
      <c r="BH697" s="64" cm="1">
        <f t="array" aca="1" ref="BH697" ca="1">IF(INDIRECT(ADDRESS(3+$AM697,22,,,"var"))&lt;&gt;"Carney Funnel (s/50g)",INDIRECT(ADDRESS(3+$AM697,22,,,"var")),NULL)</f>
        <v>16</v>
      </c>
      <c r="BI697" s="64" cm="1">
        <f t="array" aca="1" ref="BI697" ca="1">IF(INDIRECT(ADDRESS(3+$AM697,23,,,"var"))&lt;&gt;"Schuttdichte",INDIRECT(ADDRESS(3+$AM697,23,,,"var")),NULL)</f>
        <v>1.24</v>
      </c>
      <c r="BJ697" s="64" cm="1">
        <f t="array" aca="1" ref="BJ697" ca="1">IF(INDIRECT(ADDRESS(3+$AM697,24,,,"var"))&lt;&gt;"Klopfdichte",INDIRECT(ADDRESS(3+$AM697,24,,,"var")),NULL)</f>
        <v>1.61</v>
      </c>
      <c r="BK697" t="s">
        <v>108</v>
      </c>
      <c r="BM697" s="81"/>
      <c r="BO697"/>
    </row>
    <row r="698" spans="1:67">
      <c r="A698" s="81">
        <v>6</v>
      </c>
      <c r="B698" s="81">
        <v>50</v>
      </c>
      <c r="C698" s="28" t="str">
        <f>var!Z$2</f>
        <v>EOS M 290</v>
      </c>
      <c r="D698" s="66" t="str">
        <f>var!AG$2</f>
        <v>EOS parameter dev.</v>
      </c>
      <c r="E698" s="81">
        <v>370</v>
      </c>
      <c r="F698" s="81">
        <v>1250</v>
      </c>
      <c r="G698" s="81">
        <v>60</v>
      </c>
      <c r="H698" s="81">
        <v>0.1</v>
      </c>
      <c r="I698" s="62">
        <v>100</v>
      </c>
      <c r="J698" s="28" t="str">
        <f>var!AD$2</f>
        <v>Density cube</v>
      </c>
      <c r="K698" s="81"/>
      <c r="L698" s="81" t="s">
        <v>7</v>
      </c>
      <c r="M698" s="28" t="str">
        <f>var!AF$2</f>
        <v>Stripes</v>
      </c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  <c r="AA698" s="81"/>
      <c r="AB698" s="81"/>
      <c r="AC698" s="81"/>
      <c r="AD698" s="81"/>
      <c r="AE698" s="81"/>
      <c r="AF698" s="81"/>
      <c r="AG698" s="81"/>
      <c r="AH698" s="23">
        <f t="shared" si="22"/>
        <v>27</v>
      </c>
      <c r="AI698" s="66">
        <f t="shared" si="23"/>
        <v>49.333333333333336</v>
      </c>
      <c r="AJ698" s="81"/>
      <c r="AK698" s="81"/>
      <c r="AL698" s="28" t="str" cm="1">
        <f t="array" aca="1" ref="AL698" ca="1">IF(INDIRECT(ADDRESS(3+AM698,2,,,"var"))&lt;&gt;"Name of powder",INDIRECT(ADDRESS(3+AM698,2,,,"var")),NULL)</f>
        <v>AlMgty90</v>
      </c>
      <c r="AM698" s="81">
        <v>12</v>
      </c>
      <c r="AN698" s="81">
        <v>0</v>
      </c>
      <c r="AO698" s="61" cm="1">
        <f t="array" aca="1" ref="AO698" ca="1">IF(INDIRECT(ADDRESS(3+$AM698,3,,,"var"))&lt;&gt;"&lt;=&gt;",INDIRECT(ADDRESS(3+$AM698,3,,,"var")),NULL)</f>
        <v>0</v>
      </c>
      <c r="AP698" s="61" cm="1">
        <f t="array" aca="1" ref="AP698" ca="1">IF(INDIRECT(ADDRESS(3+$AM698,4,,,"var"))&lt;&gt;"Si",INDIRECT(ADDRESS(3+$AM698,4,,,"var")),NULL)</f>
        <v>7.0000000000000007E-2</v>
      </c>
      <c r="AQ698" s="61" cm="1">
        <f t="array" aca="1" ref="AQ698" ca="1">IF(INDIRECT(ADDRESS(3+$AM698,5,,,"var"))&lt;&gt;"&lt;=&gt;",INDIRECT(ADDRESS(3+$AM698,5,,,"var")),NULL)</f>
        <v>0</v>
      </c>
      <c r="AR698" s="61" cm="1">
        <f t="array" aca="1" ref="AR698" ca="1">IF(INDIRECT(ADDRESS(3+$AM698,6,,,"var"))&lt;&gt;"Fe",INDIRECT(ADDRESS(3+$AM698,6,,,"var")),NULL)</f>
        <v>7.0000000000000007E-2</v>
      </c>
      <c r="AS698" s="61" t="str" cm="1">
        <f t="array" aca="1" ref="AS698" ca="1">IF(INDIRECT(ADDRESS(3+$AM698,7,,,"var"))&lt;&gt;"&lt;=&gt;",INDIRECT(ADDRESS(3+$AM698,7,,,"var")),NULL)</f>
        <v>&lt;</v>
      </c>
      <c r="AT698" s="61" cm="1">
        <f t="array" aca="1" ref="AT698" ca="1">IF(INDIRECT(ADDRESS(3+$AM698,8,,,"var"))&lt;&gt;"Cu",INDIRECT(ADDRESS(3+$AM698,8,,,"var")),NULL)</f>
        <v>0.01</v>
      </c>
      <c r="AU698" s="61" t="str" cm="1">
        <f t="array" aca="1" ref="AU698" ca="1">IF(INDIRECT(ADDRESS(3+$AM698,9,,,"var"))&lt;&gt;"&lt;=&gt;",INDIRECT(ADDRESS(3+$AM698,9,,,"var")),NULL)</f>
        <v>&lt;</v>
      </c>
      <c r="AV698" s="61" cm="1">
        <f t="array" aca="1" ref="AV698" ca="1">IF(INDIRECT(ADDRESS(3+$AM698,10,,,"var"))&lt;&gt;"Mn",INDIRECT(ADDRESS(3+$AM698,10,,,"var")),NULL)</f>
        <v>0.01</v>
      </c>
      <c r="AW698" s="61" cm="1">
        <f t="array" aca="1" ref="AW698" ca="1">IF(INDIRECT(ADDRESS(3+$AM698,11,,,"var"))&lt;&gt;"&lt;=&gt;",INDIRECT(ADDRESS(3+$AM698,11,,,"var")),NULL)</f>
        <v>0</v>
      </c>
      <c r="AX698" s="61" cm="1">
        <f t="array" aca="1" ref="AX698" ca="1">IF(INDIRECT(ADDRESS(3+$AM698,12,,,"var"))&lt;&gt;"Mg",INDIRECT(ADDRESS(3+$AM698,12,,,"var")),NULL)</f>
        <v>11.9</v>
      </c>
      <c r="AY698" s="61" cm="1">
        <f t="array" aca="1" ref="AY698" ca="1">IF(INDIRECT(ADDRESS(3+$AM698,13,,,"var"))&lt;&gt;"&lt;=&gt;",INDIRECT(ADDRESS(3+$AM698,13,,,"var")),NULL)</f>
        <v>0</v>
      </c>
      <c r="AZ698" s="61" cm="1">
        <f t="array" aca="1" ref="AZ698" ca="1">IF(INDIRECT(ADDRESS(3+$AM698,14,,,"var"))&lt;&gt;"Be",INDIRECT(ADDRESS(3+$AM698,14,,,"var")),NULL)</f>
        <v>1.4E-2</v>
      </c>
      <c r="BA698" s="61" t="str" cm="1">
        <f t="array" aca="1" ref="BA698" ca="1">IF(INDIRECT(ADDRESS(3+$AM698,15,,,"var"))&lt;&gt;"&lt;=&gt;",INDIRECT(ADDRESS(3+$AM698,15,,,"var")),NULL)</f>
        <v>&lt;</v>
      </c>
      <c r="BB698" s="61" cm="1">
        <f t="array" aca="1" ref="BB698" ca="1">IF(INDIRECT(ADDRESS(3+$AM698,16,,,"var"))&lt;&gt;"Zn",INDIRECT(ADDRESS(3+$AM698,16,,,"var")),NULL)</f>
        <v>0.01</v>
      </c>
      <c r="BC698" s="61" cm="1">
        <f t="array" aca="1" ref="BC698" ca="1">IF(INDIRECT(ADDRESS(3+$AM698,17,,,"var"))&lt;&gt;"&lt;=&gt;",INDIRECT(ADDRESS(3+$AM698,17,,,"var")),NULL)</f>
        <v>0</v>
      </c>
      <c r="BD698" s="61" cm="1">
        <f t="array" aca="1" ref="BD698" ca="1">IF(INDIRECT(ADDRESS(3+$AM698,18,,,"var"))&lt;&gt;"Ti",INDIRECT(ADDRESS(3+$AM698,18,,,"var")),NULL)</f>
        <v>0.08</v>
      </c>
      <c r="BE698" s="64" cm="1">
        <f t="array" aca="1" ref="BE698" ca="1">IF(INDIRECT(ADDRESS(3+$AM698,19,,,"var"))&lt;&gt;"D10",INDIRECT(ADDRESS(3+$AM698,19,,,"var")),NULL)</f>
        <v>27.4</v>
      </c>
      <c r="BF698" s="64" cm="1">
        <f t="array" aca="1" ref="BF698" ca="1">IF(INDIRECT(ADDRESS(3+$AM698,20,,,"var"))&lt;&gt;"D50",INDIRECT(ADDRESS(3+$AM698,20,,,"var")),NULL)</f>
        <v>44.5</v>
      </c>
      <c r="BG698" s="64" cm="1">
        <f t="array" aca="1" ref="BG698" ca="1">IF(INDIRECT(ADDRESS(3+$AM698,21,,,"var"))&lt;&gt;"D90",INDIRECT(ADDRESS(3+$AM698,21,,,"var")),NULL)</f>
        <v>72.2</v>
      </c>
      <c r="BH698" s="64" cm="1">
        <f t="array" aca="1" ref="BH698" ca="1">IF(INDIRECT(ADDRESS(3+$AM698,22,,,"var"))&lt;&gt;"Carney Funnel (s/50g)",INDIRECT(ADDRESS(3+$AM698,22,,,"var")),NULL)</f>
        <v>16</v>
      </c>
      <c r="BI698" s="64" cm="1">
        <f t="array" aca="1" ref="BI698" ca="1">IF(INDIRECT(ADDRESS(3+$AM698,23,,,"var"))&lt;&gt;"Schuttdichte",INDIRECT(ADDRESS(3+$AM698,23,,,"var")),NULL)</f>
        <v>1.24</v>
      </c>
      <c r="BJ698" s="64" cm="1">
        <f t="array" aca="1" ref="BJ698" ca="1">IF(INDIRECT(ADDRESS(3+$AM698,24,,,"var"))&lt;&gt;"Klopfdichte",INDIRECT(ADDRESS(3+$AM698,24,,,"var")),NULL)</f>
        <v>1.61</v>
      </c>
      <c r="BK698" t="s">
        <v>108</v>
      </c>
      <c r="BM698"/>
      <c r="BO698"/>
    </row>
    <row r="699" spans="1:67">
      <c r="A699" s="81">
        <v>6</v>
      </c>
      <c r="B699" s="81">
        <v>51</v>
      </c>
      <c r="C699" s="28" t="str">
        <f>var!Z$2</f>
        <v>EOS M 290</v>
      </c>
      <c r="D699" s="66" t="str">
        <f>var!AG$2</f>
        <v>EOS parameter dev.</v>
      </c>
      <c r="E699" s="81">
        <v>370</v>
      </c>
      <c r="F699" s="81">
        <v>1250</v>
      </c>
      <c r="G699" s="81">
        <v>60</v>
      </c>
      <c r="H699" s="81">
        <v>0.1</v>
      </c>
      <c r="I699" s="62">
        <v>100</v>
      </c>
      <c r="J699" s="28" t="str">
        <f>var!AD$5</f>
        <v>Conical</v>
      </c>
      <c r="K699" s="81"/>
      <c r="L699" s="81" t="s">
        <v>7</v>
      </c>
      <c r="M699" s="28" t="str">
        <f>var!AF$2</f>
        <v>Stripes</v>
      </c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  <c r="AA699" s="81"/>
      <c r="AB699" s="81"/>
      <c r="AC699" s="81"/>
      <c r="AD699" s="81"/>
      <c r="AE699" s="81"/>
      <c r="AF699" s="81"/>
      <c r="AG699" s="81"/>
      <c r="AH699" s="23">
        <f t="shared" si="22"/>
        <v>27</v>
      </c>
      <c r="AI699" s="66">
        <f t="shared" si="23"/>
        <v>49.333333333333336</v>
      </c>
      <c r="AJ699" s="81"/>
      <c r="AK699" s="81"/>
      <c r="AL699" s="28" t="str" cm="1">
        <f t="array" aca="1" ref="AL699" ca="1">IF(INDIRECT(ADDRESS(3+AM699,2,,,"var"))&lt;&gt;"Name of powder",INDIRECT(ADDRESS(3+AM699,2,,,"var")),NULL)</f>
        <v>AlMgty90</v>
      </c>
      <c r="AM699" s="81">
        <v>12</v>
      </c>
      <c r="AN699" s="81">
        <v>0</v>
      </c>
      <c r="AO699" s="61" cm="1">
        <f t="array" aca="1" ref="AO699" ca="1">IF(INDIRECT(ADDRESS(3+$AM699,3,,,"var"))&lt;&gt;"&lt;=&gt;",INDIRECT(ADDRESS(3+$AM699,3,,,"var")),NULL)</f>
        <v>0</v>
      </c>
      <c r="AP699" s="61" cm="1">
        <f t="array" aca="1" ref="AP699" ca="1">IF(INDIRECT(ADDRESS(3+$AM699,4,,,"var"))&lt;&gt;"Si",INDIRECT(ADDRESS(3+$AM699,4,,,"var")),NULL)</f>
        <v>7.0000000000000007E-2</v>
      </c>
      <c r="AQ699" s="61" cm="1">
        <f t="array" aca="1" ref="AQ699" ca="1">IF(INDIRECT(ADDRESS(3+$AM699,5,,,"var"))&lt;&gt;"&lt;=&gt;",INDIRECT(ADDRESS(3+$AM699,5,,,"var")),NULL)</f>
        <v>0</v>
      </c>
      <c r="AR699" s="61" cm="1">
        <f t="array" aca="1" ref="AR699" ca="1">IF(INDIRECT(ADDRESS(3+$AM699,6,,,"var"))&lt;&gt;"Fe",INDIRECT(ADDRESS(3+$AM699,6,,,"var")),NULL)</f>
        <v>7.0000000000000007E-2</v>
      </c>
      <c r="AS699" s="61" t="str" cm="1">
        <f t="array" aca="1" ref="AS699" ca="1">IF(INDIRECT(ADDRESS(3+$AM699,7,,,"var"))&lt;&gt;"&lt;=&gt;",INDIRECT(ADDRESS(3+$AM699,7,,,"var")),NULL)</f>
        <v>&lt;</v>
      </c>
      <c r="AT699" s="61" cm="1">
        <f t="array" aca="1" ref="AT699" ca="1">IF(INDIRECT(ADDRESS(3+$AM699,8,,,"var"))&lt;&gt;"Cu",INDIRECT(ADDRESS(3+$AM699,8,,,"var")),NULL)</f>
        <v>0.01</v>
      </c>
      <c r="AU699" s="61" t="str" cm="1">
        <f t="array" aca="1" ref="AU699" ca="1">IF(INDIRECT(ADDRESS(3+$AM699,9,,,"var"))&lt;&gt;"&lt;=&gt;",INDIRECT(ADDRESS(3+$AM699,9,,,"var")),NULL)</f>
        <v>&lt;</v>
      </c>
      <c r="AV699" s="61" cm="1">
        <f t="array" aca="1" ref="AV699" ca="1">IF(INDIRECT(ADDRESS(3+$AM699,10,,,"var"))&lt;&gt;"Mn",INDIRECT(ADDRESS(3+$AM699,10,,,"var")),NULL)</f>
        <v>0.01</v>
      </c>
      <c r="AW699" s="61" cm="1">
        <f t="array" aca="1" ref="AW699" ca="1">IF(INDIRECT(ADDRESS(3+$AM699,11,,,"var"))&lt;&gt;"&lt;=&gt;",INDIRECT(ADDRESS(3+$AM699,11,,,"var")),NULL)</f>
        <v>0</v>
      </c>
      <c r="AX699" s="61" cm="1">
        <f t="array" aca="1" ref="AX699" ca="1">IF(INDIRECT(ADDRESS(3+$AM699,12,,,"var"))&lt;&gt;"Mg",INDIRECT(ADDRESS(3+$AM699,12,,,"var")),NULL)</f>
        <v>11.9</v>
      </c>
      <c r="AY699" s="61" cm="1">
        <f t="array" aca="1" ref="AY699" ca="1">IF(INDIRECT(ADDRESS(3+$AM699,13,,,"var"))&lt;&gt;"&lt;=&gt;",INDIRECT(ADDRESS(3+$AM699,13,,,"var")),NULL)</f>
        <v>0</v>
      </c>
      <c r="AZ699" s="61" cm="1">
        <f t="array" aca="1" ref="AZ699" ca="1">IF(INDIRECT(ADDRESS(3+$AM699,14,,,"var"))&lt;&gt;"Be",INDIRECT(ADDRESS(3+$AM699,14,,,"var")),NULL)</f>
        <v>1.4E-2</v>
      </c>
      <c r="BA699" s="61" t="str" cm="1">
        <f t="array" aca="1" ref="BA699" ca="1">IF(INDIRECT(ADDRESS(3+$AM699,15,,,"var"))&lt;&gt;"&lt;=&gt;",INDIRECT(ADDRESS(3+$AM699,15,,,"var")),NULL)</f>
        <v>&lt;</v>
      </c>
      <c r="BB699" s="61" cm="1">
        <f t="array" aca="1" ref="BB699" ca="1">IF(INDIRECT(ADDRESS(3+$AM699,16,,,"var"))&lt;&gt;"Zn",INDIRECT(ADDRESS(3+$AM699,16,,,"var")),NULL)</f>
        <v>0.01</v>
      </c>
      <c r="BC699" s="61" cm="1">
        <f t="array" aca="1" ref="BC699" ca="1">IF(INDIRECT(ADDRESS(3+$AM699,17,,,"var"))&lt;&gt;"&lt;=&gt;",INDIRECT(ADDRESS(3+$AM699,17,,,"var")),NULL)</f>
        <v>0</v>
      </c>
      <c r="BD699" s="61" cm="1">
        <f t="array" aca="1" ref="BD699" ca="1">IF(INDIRECT(ADDRESS(3+$AM699,18,,,"var"))&lt;&gt;"Ti",INDIRECT(ADDRESS(3+$AM699,18,,,"var")),NULL)</f>
        <v>0.08</v>
      </c>
      <c r="BE699" s="64" cm="1">
        <f t="array" aca="1" ref="BE699" ca="1">IF(INDIRECT(ADDRESS(3+$AM699,19,,,"var"))&lt;&gt;"D10",INDIRECT(ADDRESS(3+$AM699,19,,,"var")),NULL)</f>
        <v>27.4</v>
      </c>
      <c r="BF699" s="64" cm="1">
        <f t="array" aca="1" ref="BF699" ca="1">IF(INDIRECT(ADDRESS(3+$AM699,20,,,"var"))&lt;&gt;"D50",INDIRECT(ADDRESS(3+$AM699,20,,,"var")),NULL)</f>
        <v>44.5</v>
      </c>
      <c r="BG699" s="64" cm="1">
        <f t="array" aca="1" ref="BG699" ca="1">IF(INDIRECT(ADDRESS(3+$AM699,21,,,"var"))&lt;&gt;"D90",INDIRECT(ADDRESS(3+$AM699,21,,,"var")),NULL)</f>
        <v>72.2</v>
      </c>
      <c r="BH699" s="64" cm="1">
        <f t="array" aca="1" ref="BH699" ca="1">IF(INDIRECT(ADDRESS(3+$AM699,22,,,"var"))&lt;&gt;"Carney Funnel (s/50g)",INDIRECT(ADDRESS(3+$AM699,22,,,"var")),NULL)</f>
        <v>16</v>
      </c>
      <c r="BI699" s="64" cm="1">
        <f t="array" aca="1" ref="BI699" ca="1">IF(INDIRECT(ADDRESS(3+$AM699,23,,,"var"))&lt;&gt;"Schuttdichte",INDIRECT(ADDRESS(3+$AM699,23,,,"var")),NULL)</f>
        <v>1.24</v>
      </c>
      <c r="BJ699" s="64" cm="1">
        <f t="array" aca="1" ref="BJ699" ca="1">IF(INDIRECT(ADDRESS(3+$AM699,24,,,"var"))&lt;&gt;"Klopfdichte",INDIRECT(ADDRESS(3+$AM699,24,,,"var")),NULL)</f>
        <v>1.61</v>
      </c>
      <c r="BK699" t="s">
        <v>108</v>
      </c>
      <c r="BM699" s="81"/>
      <c r="BO699"/>
    </row>
    <row r="700" spans="1:67">
      <c r="A700" s="81">
        <v>6</v>
      </c>
      <c r="B700" s="81">
        <v>52</v>
      </c>
      <c r="C700" s="81" t="str">
        <f>var!Z$2</f>
        <v>EOS M 290</v>
      </c>
      <c r="D700" s="81" t="str">
        <f>var!AG$2</f>
        <v>EOS parameter dev.</v>
      </c>
      <c r="E700" s="81">
        <v>370</v>
      </c>
      <c r="F700" s="81">
        <v>1250</v>
      </c>
      <c r="G700" s="81">
        <v>60</v>
      </c>
      <c r="H700" s="81">
        <v>0.1</v>
      </c>
      <c r="I700" s="62">
        <v>100</v>
      </c>
      <c r="J700" s="81" t="str">
        <f>var!AD$5</f>
        <v>Conical</v>
      </c>
      <c r="L700" s="81" t="s">
        <v>7</v>
      </c>
      <c r="M700" s="28" t="str">
        <f>var!AF$2</f>
        <v>Stripes</v>
      </c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  <c r="AA700" s="81"/>
      <c r="AB700" s="81"/>
      <c r="AC700" s="81"/>
      <c r="AD700" s="81"/>
      <c r="AE700" s="81"/>
      <c r="AF700" s="81"/>
      <c r="AG700" s="81"/>
      <c r="AH700" s="23">
        <f t="shared" si="22"/>
        <v>27</v>
      </c>
      <c r="AI700" s="66">
        <f t="shared" si="23"/>
        <v>49.333333333333336</v>
      </c>
      <c r="AJ700" s="81"/>
      <c r="AK700" s="81"/>
      <c r="AL700" s="28" t="str" cm="1">
        <f t="array" aca="1" ref="AL700" ca="1">IF(INDIRECT(ADDRESS(3+AM700,2,,,"var"))&lt;&gt;"Name of powder",INDIRECT(ADDRESS(3+AM700,2,,,"var")),NULL)</f>
        <v>AlMgty90</v>
      </c>
      <c r="AM700" s="81">
        <v>12</v>
      </c>
      <c r="AN700" s="81">
        <v>0</v>
      </c>
      <c r="AO700" s="61" cm="1">
        <f t="array" aca="1" ref="AO700" ca="1">IF(INDIRECT(ADDRESS(3+$AM700,3,,,"var"))&lt;&gt;"&lt;=&gt;",INDIRECT(ADDRESS(3+$AM700,3,,,"var")),NULL)</f>
        <v>0</v>
      </c>
      <c r="AP700" s="61" cm="1">
        <f t="array" aca="1" ref="AP700" ca="1">IF(INDIRECT(ADDRESS(3+$AM700,4,,,"var"))&lt;&gt;"Si",INDIRECT(ADDRESS(3+$AM700,4,,,"var")),NULL)</f>
        <v>7.0000000000000007E-2</v>
      </c>
      <c r="AQ700" s="61" cm="1">
        <f t="array" aca="1" ref="AQ700" ca="1">IF(INDIRECT(ADDRESS(3+$AM700,5,,,"var"))&lt;&gt;"&lt;=&gt;",INDIRECT(ADDRESS(3+$AM700,5,,,"var")),NULL)</f>
        <v>0</v>
      </c>
      <c r="AR700" s="61" cm="1">
        <f t="array" aca="1" ref="AR700" ca="1">IF(INDIRECT(ADDRESS(3+$AM700,6,,,"var"))&lt;&gt;"Fe",INDIRECT(ADDRESS(3+$AM700,6,,,"var")),NULL)</f>
        <v>7.0000000000000007E-2</v>
      </c>
      <c r="AS700" s="61" t="str" cm="1">
        <f t="array" aca="1" ref="AS700" ca="1">IF(INDIRECT(ADDRESS(3+$AM700,7,,,"var"))&lt;&gt;"&lt;=&gt;",INDIRECT(ADDRESS(3+$AM700,7,,,"var")),NULL)</f>
        <v>&lt;</v>
      </c>
      <c r="AT700" s="61" cm="1">
        <f t="array" aca="1" ref="AT700" ca="1">IF(INDIRECT(ADDRESS(3+$AM700,8,,,"var"))&lt;&gt;"Cu",INDIRECT(ADDRESS(3+$AM700,8,,,"var")),NULL)</f>
        <v>0.01</v>
      </c>
      <c r="AU700" s="61" t="str" cm="1">
        <f t="array" aca="1" ref="AU700" ca="1">IF(INDIRECT(ADDRESS(3+$AM700,9,,,"var"))&lt;&gt;"&lt;=&gt;",INDIRECT(ADDRESS(3+$AM700,9,,,"var")),NULL)</f>
        <v>&lt;</v>
      </c>
      <c r="AV700" s="61" cm="1">
        <f t="array" aca="1" ref="AV700" ca="1">IF(INDIRECT(ADDRESS(3+$AM700,10,,,"var"))&lt;&gt;"Mn",INDIRECT(ADDRESS(3+$AM700,10,,,"var")),NULL)</f>
        <v>0.01</v>
      </c>
      <c r="AW700" s="61" cm="1">
        <f t="array" aca="1" ref="AW700" ca="1">IF(INDIRECT(ADDRESS(3+$AM700,11,,,"var"))&lt;&gt;"&lt;=&gt;",INDIRECT(ADDRESS(3+$AM700,11,,,"var")),NULL)</f>
        <v>0</v>
      </c>
      <c r="AX700" s="61" cm="1">
        <f t="array" aca="1" ref="AX700" ca="1">IF(INDIRECT(ADDRESS(3+$AM700,12,,,"var"))&lt;&gt;"Mg",INDIRECT(ADDRESS(3+$AM700,12,,,"var")),NULL)</f>
        <v>11.9</v>
      </c>
      <c r="AY700" s="61" cm="1">
        <f t="array" aca="1" ref="AY700" ca="1">IF(INDIRECT(ADDRESS(3+$AM700,13,,,"var"))&lt;&gt;"&lt;=&gt;",INDIRECT(ADDRESS(3+$AM700,13,,,"var")),NULL)</f>
        <v>0</v>
      </c>
      <c r="AZ700" s="61" cm="1">
        <f t="array" aca="1" ref="AZ700" ca="1">IF(INDIRECT(ADDRESS(3+$AM700,14,,,"var"))&lt;&gt;"Be",INDIRECT(ADDRESS(3+$AM700,14,,,"var")),NULL)</f>
        <v>1.4E-2</v>
      </c>
      <c r="BA700" s="61" t="str" cm="1">
        <f t="array" aca="1" ref="BA700" ca="1">IF(INDIRECT(ADDRESS(3+$AM700,15,,,"var"))&lt;&gt;"&lt;=&gt;",INDIRECT(ADDRESS(3+$AM700,15,,,"var")),NULL)</f>
        <v>&lt;</v>
      </c>
      <c r="BB700" s="61" cm="1">
        <f t="array" aca="1" ref="BB700" ca="1">IF(INDIRECT(ADDRESS(3+$AM700,16,,,"var"))&lt;&gt;"Zn",INDIRECT(ADDRESS(3+$AM700,16,,,"var")),NULL)</f>
        <v>0.01</v>
      </c>
      <c r="BC700" s="61" cm="1">
        <f t="array" aca="1" ref="BC700" ca="1">IF(INDIRECT(ADDRESS(3+$AM700,17,,,"var"))&lt;&gt;"&lt;=&gt;",INDIRECT(ADDRESS(3+$AM700,17,,,"var")),NULL)</f>
        <v>0</v>
      </c>
      <c r="BD700" s="61" cm="1">
        <f t="array" aca="1" ref="BD700" ca="1">IF(INDIRECT(ADDRESS(3+$AM700,18,,,"var"))&lt;&gt;"Ti",INDIRECT(ADDRESS(3+$AM700,18,,,"var")),NULL)</f>
        <v>0.08</v>
      </c>
      <c r="BE700" s="64" cm="1">
        <f t="array" aca="1" ref="BE700" ca="1">IF(INDIRECT(ADDRESS(3+$AM700,19,,,"var"))&lt;&gt;"D10",INDIRECT(ADDRESS(3+$AM700,19,,,"var")),NULL)</f>
        <v>27.4</v>
      </c>
      <c r="BF700" s="64" cm="1">
        <f t="array" aca="1" ref="BF700" ca="1">IF(INDIRECT(ADDRESS(3+$AM700,20,,,"var"))&lt;&gt;"D50",INDIRECT(ADDRESS(3+$AM700,20,,,"var")),NULL)</f>
        <v>44.5</v>
      </c>
      <c r="BG700" s="64" cm="1">
        <f t="array" aca="1" ref="BG700" ca="1">IF(INDIRECT(ADDRESS(3+$AM700,21,,,"var"))&lt;&gt;"D90",INDIRECT(ADDRESS(3+$AM700,21,,,"var")),NULL)</f>
        <v>72.2</v>
      </c>
      <c r="BH700" s="64" cm="1">
        <f t="array" aca="1" ref="BH700" ca="1">IF(INDIRECT(ADDRESS(3+$AM700,22,,,"var"))&lt;&gt;"Carney Funnel (s/50g)",INDIRECT(ADDRESS(3+$AM700,22,,,"var")),NULL)</f>
        <v>16</v>
      </c>
      <c r="BI700" s="64" cm="1">
        <f t="array" aca="1" ref="BI700" ca="1">IF(INDIRECT(ADDRESS(3+$AM700,23,,,"var"))&lt;&gt;"Schuttdichte",INDIRECT(ADDRESS(3+$AM700,23,,,"var")),NULL)</f>
        <v>1.24</v>
      </c>
      <c r="BJ700" s="64" cm="1">
        <f t="array" aca="1" ref="BJ700" ca="1">IF(INDIRECT(ADDRESS(3+$AM700,24,,,"var"))&lt;&gt;"Klopfdichte",INDIRECT(ADDRESS(3+$AM700,24,,,"var")),NULL)</f>
        <v>1.61</v>
      </c>
      <c r="BK700" t="s">
        <v>108</v>
      </c>
      <c r="BM700" s="81"/>
      <c r="BO700"/>
    </row>
    <row r="701" spans="1:67">
      <c r="A701" s="81">
        <v>6</v>
      </c>
      <c r="B701" s="81">
        <v>53</v>
      </c>
      <c r="C701" s="28" t="str">
        <f>var!Z$2</f>
        <v>EOS M 290</v>
      </c>
      <c r="D701" s="66" t="str">
        <f>var!AG$2</f>
        <v>EOS parameter dev.</v>
      </c>
      <c r="E701" s="81">
        <v>370</v>
      </c>
      <c r="F701" s="81">
        <v>1250</v>
      </c>
      <c r="G701" s="81">
        <v>60</v>
      </c>
      <c r="H701" s="81">
        <v>0.1</v>
      </c>
      <c r="I701" s="62">
        <v>100</v>
      </c>
      <c r="J701" s="28" t="str">
        <f>var!AD$4</f>
        <v xml:space="preserve">Thin wall </v>
      </c>
      <c r="L701" s="81" t="s">
        <v>7</v>
      </c>
      <c r="M701" s="28" t="str">
        <f>var!AF$2</f>
        <v>Stripes</v>
      </c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  <c r="AA701" s="81"/>
      <c r="AB701" s="81"/>
      <c r="AC701" s="81"/>
      <c r="AD701" s="81"/>
      <c r="AE701" s="81"/>
      <c r="AF701" s="81"/>
      <c r="AG701" s="81"/>
      <c r="AH701" s="23">
        <f t="shared" si="22"/>
        <v>27</v>
      </c>
      <c r="AI701" s="66">
        <f t="shared" si="23"/>
        <v>49.333333333333336</v>
      </c>
      <c r="AJ701" s="81"/>
      <c r="AK701" s="81"/>
      <c r="AL701" s="81" t="str" cm="1">
        <f t="array" aca="1" ref="AL701" ca="1">IF(INDIRECT(ADDRESS(3+AM701,2,,,"var"))&lt;&gt;"Name of powder",INDIRECT(ADDRESS(3+AM701,2,,,"var")),NULL)</f>
        <v>AlMgty90</v>
      </c>
      <c r="AM701" s="81">
        <v>12</v>
      </c>
      <c r="AN701" s="81">
        <v>0</v>
      </c>
      <c r="AO701" s="61" cm="1">
        <f t="array" aca="1" ref="AO701" ca="1">IF(INDIRECT(ADDRESS(3+$AM701,3,,,"var"))&lt;&gt;"&lt;=&gt;",INDIRECT(ADDRESS(3+$AM701,3,,,"var")),NULL)</f>
        <v>0</v>
      </c>
      <c r="AP701" s="61" cm="1">
        <f t="array" aca="1" ref="AP701" ca="1">IF(INDIRECT(ADDRESS(3+$AM701,4,,,"var"))&lt;&gt;"Si",INDIRECT(ADDRESS(3+$AM701,4,,,"var")),NULL)</f>
        <v>7.0000000000000007E-2</v>
      </c>
      <c r="AQ701" s="61" cm="1">
        <f t="array" aca="1" ref="AQ701" ca="1">IF(INDIRECT(ADDRESS(3+$AM701,5,,,"var"))&lt;&gt;"&lt;=&gt;",INDIRECT(ADDRESS(3+$AM701,5,,,"var")),NULL)</f>
        <v>0</v>
      </c>
      <c r="AR701" s="61" cm="1">
        <f t="array" aca="1" ref="AR701" ca="1">IF(INDIRECT(ADDRESS(3+$AM701,6,,,"var"))&lt;&gt;"Fe",INDIRECT(ADDRESS(3+$AM701,6,,,"var")),NULL)</f>
        <v>7.0000000000000007E-2</v>
      </c>
      <c r="AS701" s="61" t="str" cm="1">
        <f t="array" aca="1" ref="AS701" ca="1">IF(INDIRECT(ADDRESS(3+$AM701,7,,,"var"))&lt;&gt;"&lt;=&gt;",INDIRECT(ADDRESS(3+$AM701,7,,,"var")),NULL)</f>
        <v>&lt;</v>
      </c>
      <c r="AT701" s="61" cm="1">
        <f t="array" aca="1" ref="AT701" ca="1">IF(INDIRECT(ADDRESS(3+$AM701,8,,,"var"))&lt;&gt;"Cu",INDIRECT(ADDRESS(3+$AM701,8,,,"var")),NULL)</f>
        <v>0.01</v>
      </c>
      <c r="AU701" s="61" t="str" cm="1">
        <f t="array" aca="1" ref="AU701" ca="1">IF(INDIRECT(ADDRESS(3+$AM701,9,,,"var"))&lt;&gt;"&lt;=&gt;",INDIRECT(ADDRESS(3+$AM701,9,,,"var")),NULL)</f>
        <v>&lt;</v>
      </c>
      <c r="AV701" s="61" cm="1">
        <f t="array" aca="1" ref="AV701" ca="1">IF(INDIRECT(ADDRESS(3+$AM701,10,,,"var"))&lt;&gt;"Mn",INDIRECT(ADDRESS(3+$AM701,10,,,"var")),NULL)</f>
        <v>0.01</v>
      </c>
      <c r="AW701" s="61" cm="1">
        <f t="array" aca="1" ref="AW701" ca="1">IF(INDIRECT(ADDRESS(3+$AM701,11,,,"var"))&lt;&gt;"&lt;=&gt;",INDIRECT(ADDRESS(3+$AM701,11,,,"var")),NULL)</f>
        <v>0</v>
      </c>
      <c r="AX701" s="61" cm="1">
        <f t="array" aca="1" ref="AX701" ca="1">IF(INDIRECT(ADDRESS(3+$AM701,12,,,"var"))&lt;&gt;"Mg",INDIRECT(ADDRESS(3+$AM701,12,,,"var")),NULL)</f>
        <v>11.9</v>
      </c>
      <c r="AY701" s="61" cm="1">
        <f t="array" aca="1" ref="AY701" ca="1">IF(INDIRECT(ADDRESS(3+$AM701,13,,,"var"))&lt;&gt;"&lt;=&gt;",INDIRECT(ADDRESS(3+$AM701,13,,,"var")),NULL)</f>
        <v>0</v>
      </c>
      <c r="AZ701" s="61" cm="1">
        <f t="array" aca="1" ref="AZ701" ca="1">IF(INDIRECT(ADDRESS(3+$AM701,14,,,"var"))&lt;&gt;"Be",INDIRECT(ADDRESS(3+$AM701,14,,,"var")),NULL)</f>
        <v>1.4E-2</v>
      </c>
      <c r="BA701" s="61" t="str" cm="1">
        <f t="array" aca="1" ref="BA701" ca="1">IF(INDIRECT(ADDRESS(3+$AM701,15,,,"var"))&lt;&gt;"&lt;=&gt;",INDIRECT(ADDRESS(3+$AM701,15,,,"var")),NULL)</f>
        <v>&lt;</v>
      </c>
      <c r="BB701" s="61" cm="1">
        <f t="array" aca="1" ref="BB701" ca="1">IF(INDIRECT(ADDRESS(3+$AM701,16,,,"var"))&lt;&gt;"Zn",INDIRECT(ADDRESS(3+$AM701,16,,,"var")),NULL)</f>
        <v>0.01</v>
      </c>
      <c r="BC701" s="61" cm="1">
        <f t="array" aca="1" ref="BC701" ca="1">IF(INDIRECT(ADDRESS(3+$AM701,17,,,"var"))&lt;&gt;"&lt;=&gt;",INDIRECT(ADDRESS(3+$AM701,17,,,"var")),NULL)</f>
        <v>0</v>
      </c>
      <c r="BD701" s="61" cm="1">
        <f t="array" aca="1" ref="BD701" ca="1">IF(INDIRECT(ADDRESS(3+$AM701,18,,,"var"))&lt;&gt;"Ti",INDIRECT(ADDRESS(3+$AM701,18,,,"var")),NULL)</f>
        <v>0.08</v>
      </c>
      <c r="BE701" s="64" cm="1">
        <f t="array" aca="1" ref="BE701" ca="1">IF(INDIRECT(ADDRESS(3+$AM701,19,,,"var"))&lt;&gt;"D10",INDIRECT(ADDRESS(3+$AM701,19,,,"var")),NULL)</f>
        <v>27.4</v>
      </c>
      <c r="BF701" s="64" cm="1">
        <f t="array" aca="1" ref="BF701" ca="1">IF(INDIRECT(ADDRESS(3+$AM701,20,,,"var"))&lt;&gt;"D50",INDIRECT(ADDRESS(3+$AM701,20,,,"var")),NULL)</f>
        <v>44.5</v>
      </c>
      <c r="BG701" s="64" cm="1">
        <f t="array" aca="1" ref="BG701" ca="1">IF(INDIRECT(ADDRESS(3+$AM701,21,,,"var"))&lt;&gt;"D90",INDIRECT(ADDRESS(3+$AM701,21,,,"var")),NULL)</f>
        <v>72.2</v>
      </c>
      <c r="BH701" s="64" cm="1">
        <f t="array" aca="1" ref="BH701" ca="1">IF(INDIRECT(ADDRESS(3+$AM701,22,,,"var"))&lt;&gt;"Carney Funnel (s/50g)",INDIRECT(ADDRESS(3+$AM701,22,,,"var")),NULL)</f>
        <v>16</v>
      </c>
      <c r="BI701" s="64" cm="1">
        <f t="array" aca="1" ref="BI701" ca="1">IF(INDIRECT(ADDRESS(3+$AM701,23,,,"var"))&lt;&gt;"Schuttdichte",INDIRECT(ADDRESS(3+$AM701,23,,,"var")),NULL)</f>
        <v>1.24</v>
      </c>
      <c r="BJ701" s="64" cm="1">
        <f t="array" aca="1" ref="BJ701" ca="1">IF(INDIRECT(ADDRESS(3+$AM701,24,,,"var"))&lt;&gt;"Klopfdichte",INDIRECT(ADDRESS(3+$AM701,24,,,"var")),NULL)</f>
        <v>1.61</v>
      </c>
      <c r="BK701" t="s">
        <v>108</v>
      </c>
      <c r="BM701" s="81"/>
      <c r="BO701"/>
    </row>
    <row r="702" spans="1:67">
      <c r="A702" s="81">
        <v>6</v>
      </c>
      <c r="B702" s="81">
        <v>54</v>
      </c>
      <c r="C702" s="28" t="str">
        <f>var!Z$2</f>
        <v>EOS M 290</v>
      </c>
      <c r="D702" s="66" t="str">
        <f>var!AG$2</f>
        <v>EOS parameter dev.</v>
      </c>
      <c r="E702" s="81">
        <v>370</v>
      </c>
      <c r="F702" s="81">
        <v>1250</v>
      </c>
      <c r="G702" s="81">
        <v>60</v>
      </c>
      <c r="H702" s="81">
        <v>0.1</v>
      </c>
      <c r="I702" s="62">
        <v>100</v>
      </c>
      <c r="J702" s="28" t="str">
        <f>var!AD$4</f>
        <v xml:space="preserve">Thin wall </v>
      </c>
      <c r="L702" s="81" t="s">
        <v>7</v>
      </c>
      <c r="M702" s="28" t="str">
        <f>var!AF$2</f>
        <v>Stripes</v>
      </c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  <c r="AA702" s="81"/>
      <c r="AB702" s="81"/>
      <c r="AC702" s="81"/>
      <c r="AD702" s="81"/>
      <c r="AE702" s="81"/>
      <c r="AF702" s="81"/>
      <c r="AG702" s="81"/>
      <c r="AH702" s="23">
        <f t="shared" si="22"/>
        <v>27</v>
      </c>
      <c r="AI702" s="66">
        <f t="shared" si="23"/>
        <v>49.333333333333336</v>
      </c>
      <c r="AJ702" s="81"/>
      <c r="AK702" s="81"/>
      <c r="AL702" s="81" t="str" cm="1">
        <f t="array" aca="1" ref="AL702" ca="1">IF(INDIRECT(ADDRESS(3+AM702,2,,,"var"))&lt;&gt;"Name of powder",INDIRECT(ADDRESS(3+AM702,2,,,"var")),NULL)</f>
        <v>AlMgty90</v>
      </c>
      <c r="AM702" s="81">
        <v>12</v>
      </c>
      <c r="AN702" s="81">
        <v>0</v>
      </c>
      <c r="AO702" s="61" cm="1">
        <f t="array" aca="1" ref="AO702" ca="1">IF(INDIRECT(ADDRESS(3+$AM702,3,,,"var"))&lt;&gt;"&lt;=&gt;",INDIRECT(ADDRESS(3+$AM702,3,,,"var")),NULL)</f>
        <v>0</v>
      </c>
      <c r="AP702" s="61" cm="1">
        <f t="array" aca="1" ref="AP702" ca="1">IF(INDIRECT(ADDRESS(3+$AM702,4,,,"var"))&lt;&gt;"Si",INDIRECT(ADDRESS(3+$AM702,4,,,"var")),NULL)</f>
        <v>7.0000000000000007E-2</v>
      </c>
      <c r="AQ702" s="61" cm="1">
        <f t="array" aca="1" ref="AQ702" ca="1">IF(INDIRECT(ADDRESS(3+$AM702,5,,,"var"))&lt;&gt;"&lt;=&gt;",INDIRECT(ADDRESS(3+$AM702,5,,,"var")),NULL)</f>
        <v>0</v>
      </c>
      <c r="AR702" s="61" cm="1">
        <f t="array" aca="1" ref="AR702" ca="1">IF(INDIRECT(ADDRESS(3+$AM702,6,,,"var"))&lt;&gt;"Fe",INDIRECT(ADDRESS(3+$AM702,6,,,"var")),NULL)</f>
        <v>7.0000000000000007E-2</v>
      </c>
      <c r="AS702" s="61" t="str" cm="1">
        <f t="array" aca="1" ref="AS702" ca="1">IF(INDIRECT(ADDRESS(3+$AM702,7,,,"var"))&lt;&gt;"&lt;=&gt;",INDIRECT(ADDRESS(3+$AM702,7,,,"var")),NULL)</f>
        <v>&lt;</v>
      </c>
      <c r="AT702" s="61" cm="1">
        <f t="array" aca="1" ref="AT702" ca="1">IF(INDIRECT(ADDRESS(3+$AM702,8,,,"var"))&lt;&gt;"Cu",INDIRECT(ADDRESS(3+$AM702,8,,,"var")),NULL)</f>
        <v>0.01</v>
      </c>
      <c r="AU702" s="61" t="str" cm="1">
        <f t="array" aca="1" ref="AU702" ca="1">IF(INDIRECT(ADDRESS(3+$AM702,9,,,"var"))&lt;&gt;"&lt;=&gt;",INDIRECT(ADDRESS(3+$AM702,9,,,"var")),NULL)</f>
        <v>&lt;</v>
      </c>
      <c r="AV702" s="61" cm="1">
        <f t="array" aca="1" ref="AV702" ca="1">IF(INDIRECT(ADDRESS(3+$AM702,10,,,"var"))&lt;&gt;"Mn",INDIRECT(ADDRESS(3+$AM702,10,,,"var")),NULL)</f>
        <v>0.01</v>
      </c>
      <c r="AW702" s="61" cm="1">
        <f t="array" aca="1" ref="AW702" ca="1">IF(INDIRECT(ADDRESS(3+$AM702,11,,,"var"))&lt;&gt;"&lt;=&gt;",INDIRECT(ADDRESS(3+$AM702,11,,,"var")),NULL)</f>
        <v>0</v>
      </c>
      <c r="AX702" s="61" cm="1">
        <f t="array" aca="1" ref="AX702" ca="1">IF(INDIRECT(ADDRESS(3+$AM702,12,,,"var"))&lt;&gt;"Mg",INDIRECT(ADDRESS(3+$AM702,12,,,"var")),NULL)</f>
        <v>11.9</v>
      </c>
      <c r="AY702" s="61" cm="1">
        <f t="array" aca="1" ref="AY702" ca="1">IF(INDIRECT(ADDRESS(3+$AM702,13,,,"var"))&lt;&gt;"&lt;=&gt;",INDIRECT(ADDRESS(3+$AM702,13,,,"var")),NULL)</f>
        <v>0</v>
      </c>
      <c r="AZ702" s="61" cm="1">
        <f t="array" aca="1" ref="AZ702" ca="1">IF(INDIRECT(ADDRESS(3+$AM702,14,,,"var"))&lt;&gt;"Be",INDIRECT(ADDRESS(3+$AM702,14,,,"var")),NULL)</f>
        <v>1.4E-2</v>
      </c>
      <c r="BA702" s="61" t="str" cm="1">
        <f t="array" aca="1" ref="BA702" ca="1">IF(INDIRECT(ADDRESS(3+$AM702,15,,,"var"))&lt;&gt;"&lt;=&gt;",INDIRECT(ADDRESS(3+$AM702,15,,,"var")),NULL)</f>
        <v>&lt;</v>
      </c>
      <c r="BB702" s="61" cm="1">
        <f t="array" aca="1" ref="BB702" ca="1">IF(INDIRECT(ADDRESS(3+$AM702,16,,,"var"))&lt;&gt;"Zn",INDIRECT(ADDRESS(3+$AM702,16,,,"var")),NULL)</f>
        <v>0.01</v>
      </c>
      <c r="BC702" s="61" cm="1">
        <f t="array" aca="1" ref="BC702" ca="1">IF(INDIRECT(ADDRESS(3+$AM702,17,,,"var"))&lt;&gt;"&lt;=&gt;",INDIRECT(ADDRESS(3+$AM702,17,,,"var")),NULL)</f>
        <v>0</v>
      </c>
      <c r="BD702" s="61" cm="1">
        <f t="array" aca="1" ref="BD702" ca="1">IF(INDIRECT(ADDRESS(3+$AM702,18,,,"var"))&lt;&gt;"Ti",INDIRECT(ADDRESS(3+$AM702,18,,,"var")),NULL)</f>
        <v>0.08</v>
      </c>
      <c r="BE702" s="64" cm="1">
        <f t="array" aca="1" ref="BE702" ca="1">IF(INDIRECT(ADDRESS(3+$AM702,19,,,"var"))&lt;&gt;"D10",INDIRECT(ADDRESS(3+$AM702,19,,,"var")),NULL)</f>
        <v>27.4</v>
      </c>
      <c r="BF702" s="64" cm="1">
        <f t="array" aca="1" ref="BF702" ca="1">IF(INDIRECT(ADDRESS(3+$AM702,20,,,"var"))&lt;&gt;"D50",INDIRECT(ADDRESS(3+$AM702,20,,,"var")),NULL)</f>
        <v>44.5</v>
      </c>
      <c r="BG702" s="64" cm="1">
        <f t="array" aca="1" ref="BG702" ca="1">IF(INDIRECT(ADDRESS(3+$AM702,21,,,"var"))&lt;&gt;"D90",INDIRECT(ADDRESS(3+$AM702,21,,,"var")),NULL)</f>
        <v>72.2</v>
      </c>
      <c r="BH702" s="64" cm="1">
        <f t="array" aca="1" ref="BH702" ca="1">IF(INDIRECT(ADDRESS(3+$AM702,22,,,"var"))&lt;&gt;"Carney Funnel (s/50g)",INDIRECT(ADDRESS(3+$AM702,22,,,"var")),NULL)</f>
        <v>16</v>
      </c>
      <c r="BI702" s="64" cm="1">
        <f t="array" aca="1" ref="BI702" ca="1">IF(INDIRECT(ADDRESS(3+$AM702,23,,,"var"))&lt;&gt;"Schuttdichte",INDIRECT(ADDRESS(3+$AM702,23,,,"var")),NULL)</f>
        <v>1.24</v>
      </c>
      <c r="BJ702" s="64" cm="1">
        <f t="array" aca="1" ref="BJ702" ca="1">IF(INDIRECT(ADDRESS(3+$AM702,24,,,"var"))&lt;&gt;"Klopfdichte",INDIRECT(ADDRESS(3+$AM702,24,,,"var")),NULL)</f>
        <v>1.61</v>
      </c>
      <c r="BK702" t="s">
        <v>108</v>
      </c>
      <c r="BM702" s="81"/>
      <c r="BO702"/>
    </row>
    <row r="703" spans="1:67">
      <c r="A703" s="81">
        <v>6</v>
      </c>
      <c r="B703" s="81">
        <v>55</v>
      </c>
      <c r="C703" s="28" t="str">
        <f>var!Z$2</f>
        <v>EOS M 290</v>
      </c>
      <c r="D703" s="66" t="str">
        <f>var!AG$2</f>
        <v>EOS parameter dev.</v>
      </c>
      <c r="E703" s="81">
        <v>370</v>
      </c>
      <c r="F703" s="81">
        <v>1250</v>
      </c>
      <c r="G703" s="81">
        <v>60</v>
      </c>
      <c r="H703" s="81">
        <v>0.1</v>
      </c>
      <c r="I703" s="62">
        <v>100</v>
      </c>
      <c r="J703" s="28" t="str">
        <f>var!AD$4</f>
        <v xml:space="preserve">Thin wall </v>
      </c>
      <c r="L703" s="81" t="s">
        <v>7</v>
      </c>
      <c r="M703" s="28" t="str">
        <f>var!AF$2</f>
        <v>Stripes</v>
      </c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  <c r="AA703" s="81"/>
      <c r="AB703" s="81"/>
      <c r="AC703" s="81"/>
      <c r="AD703" s="81"/>
      <c r="AE703" s="81"/>
      <c r="AF703" s="81"/>
      <c r="AG703" s="81"/>
      <c r="AH703" s="23">
        <f t="shared" si="22"/>
        <v>27</v>
      </c>
      <c r="AI703" s="66">
        <f t="shared" si="23"/>
        <v>49.333333333333336</v>
      </c>
      <c r="AJ703" s="81"/>
      <c r="AK703" s="81"/>
      <c r="AL703" s="81" t="str" cm="1">
        <f t="array" aca="1" ref="AL703" ca="1">IF(INDIRECT(ADDRESS(3+AM703,2,,,"var"))&lt;&gt;"Name of powder",INDIRECT(ADDRESS(3+AM703,2,,,"var")),NULL)</f>
        <v>AlMgty90</v>
      </c>
      <c r="AM703" s="81">
        <v>12</v>
      </c>
      <c r="AN703" s="81">
        <v>0</v>
      </c>
      <c r="AO703" s="61" cm="1">
        <f t="array" aca="1" ref="AO703" ca="1">IF(INDIRECT(ADDRESS(3+$AM703,3,,,"var"))&lt;&gt;"&lt;=&gt;",INDIRECT(ADDRESS(3+$AM703,3,,,"var")),NULL)</f>
        <v>0</v>
      </c>
      <c r="AP703" s="61" cm="1">
        <f t="array" aca="1" ref="AP703" ca="1">IF(INDIRECT(ADDRESS(3+$AM703,4,,,"var"))&lt;&gt;"Si",INDIRECT(ADDRESS(3+$AM703,4,,,"var")),NULL)</f>
        <v>7.0000000000000007E-2</v>
      </c>
      <c r="AQ703" s="61" cm="1">
        <f t="array" aca="1" ref="AQ703" ca="1">IF(INDIRECT(ADDRESS(3+$AM703,5,,,"var"))&lt;&gt;"&lt;=&gt;",INDIRECT(ADDRESS(3+$AM703,5,,,"var")),NULL)</f>
        <v>0</v>
      </c>
      <c r="AR703" s="61" cm="1">
        <f t="array" aca="1" ref="AR703" ca="1">IF(INDIRECT(ADDRESS(3+$AM703,6,,,"var"))&lt;&gt;"Fe",INDIRECT(ADDRESS(3+$AM703,6,,,"var")),NULL)</f>
        <v>7.0000000000000007E-2</v>
      </c>
      <c r="AS703" s="61" t="str" cm="1">
        <f t="array" aca="1" ref="AS703" ca="1">IF(INDIRECT(ADDRESS(3+$AM703,7,,,"var"))&lt;&gt;"&lt;=&gt;",INDIRECT(ADDRESS(3+$AM703,7,,,"var")),NULL)</f>
        <v>&lt;</v>
      </c>
      <c r="AT703" s="61" cm="1">
        <f t="array" aca="1" ref="AT703" ca="1">IF(INDIRECT(ADDRESS(3+$AM703,8,,,"var"))&lt;&gt;"Cu",INDIRECT(ADDRESS(3+$AM703,8,,,"var")),NULL)</f>
        <v>0.01</v>
      </c>
      <c r="AU703" s="61" t="str" cm="1">
        <f t="array" aca="1" ref="AU703" ca="1">IF(INDIRECT(ADDRESS(3+$AM703,9,,,"var"))&lt;&gt;"&lt;=&gt;",INDIRECT(ADDRESS(3+$AM703,9,,,"var")),NULL)</f>
        <v>&lt;</v>
      </c>
      <c r="AV703" s="61" cm="1">
        <f t="array" aca="1" ref="AV703" ca="1">IF(INDIRECT(ADDRESS(3+$AM703,10,,,"var"))&lt;&gt;"Mn",INDIRECT(ADDRESS(3+$AM703,10,,,"var")),NULL)</f>
        <v>0.01</v>
      </c>
      <c r="AW703" s="61" cm="1">
        <f t="array" aca="1" ref="AW703" ca="1">IF(INDIRECT(ADDRESS(3+$AM703,11,,,"var"))&lt;&gt;"&lt;=&gt;",INDIRECT(ADDRESS(3+$AM703,11,,,"var")),NULL)</f>
        <v>0</v>
      </c>
      <c r="AX703" s="61" cm="1">
        <f t="array" aca="1" ref="AX703" ca="1">IF(INDIRECT(ADDRESS(3+$AM703,12,,,"var"))&lt;&gt;"Mg",INDIRECT(ADDRESS(3+$AM703,12,,,"var")),NULL)</f>
        <v>11.9</v>
      </c>
      <c r="AY703" s="61" cm="1">
        <f t="array" aca="1" ref="AY703" ca="1">IF(INDIRECT(ADDRESS(3+$AM703,13,,,"var"))&lt;&gt;"&lt;=&gt;",INDIRECT(ADDRESS(3+$AM703,13,,,"var")),NULL)</f>
        <v>0</v>
      </c>
      <c r="AZ703" s="61" cm="1">
        <f t="array" aca="1" ref="AZ703" ca="1">IF(INDIRECT(ADDRESS(3+$AM703,14,,,"var"))&lt;&gt;"Be",INDIRECT(ADDRESS(3+$AM703,14,,,"var")),NULL)</f>
        <v>1.4E-2</v>
      </c>
      <c r="BA703" s="61" t="str" cm="1">
        <f t="array" aca="1" ref="BA703" ca="1">IF(INDIRECT(ADDRESS(3+$AM703,15,,,"var"))&lt;&gt;"&lt;=&gt;",INDIRECT(ADDRESS(3+$AM703,15,,,"var")),NULL)</f>
        <v>&lt;</v>
      </c>
      <c r="BB703" s="61" cm="1">
        <f t="array" aca="1" ref="BB703" ca="1">IF(INDIRECT(ADDRESS(3+$AM703,16,,,"var"))&lt;&gt;"Zn",INDIRECT(ADDRESS(3+$AM703,16,,,"var")),NULL)</f>
        <v>0.01</v>
      </c>
      <c r="BC703" s="61" cm="1">
        <f t="array" aca="1" ref="BC703" ca="1">IF(INDIRECT(ADDRESS(3+$AM703,17,,,"var"))&lt;&gt;"&lt;=&gt;",INDIRECT(ADDRESS(3+$AM703,17,,,"var")),NULL)</f>
        <v>0</v>
      </c>
      <c r="BD703" s="61" cm="1">
        <f t="array" aca="1" ref="BD703" ca="1">IF(INDIRECT(ADDRESS(3+$AM703,18,,,"var"))&lt;&gt;"Ti",INDIRECT(ADDRESS(3+$AM703,18,,,"var")),NULL)</f>
        <v>0.08</v>
      </c>
      <c r="BE703" s="64" cm="1">
        <f t="array" aca="1" ref="BE703" ca="1">IF(INDIRECT(ADDRESS(3+$AM703,19,,,"var"))&lt;&gt;"D10",INDIRECT(ADDRESS(3+$AM703,19,,,"var")),NULL)</f>
        <v>27.4</v>
      </c>
      <c r="BF703" s="64" cm="1">
        <f t="array" aca="1" ref="BF703" ca="1">IF(INDIRECT(ADDRESS(3+$AM703,20,,,"var"))&lt;&gt;"D50",INDIRECT(ADDRESS(3+$AM703,20,,,"var")),NULL)</f>
        <v>44.5</v>
      </c>
      <c r="BG703" s="64" cm="1">
        <f t="array" aca="1" ref="BG703" ca="1">IF(INDIRECT(ADDRESS(3+$AM703,21,,,"var"))&lt;&gt;"D90",INDIRECT(ADDRESS(3+$AM703,21,,,"var")),NULL)</f>
        <v>72.2</v>
      </c>
      <c r="BH703" s="64" cm="1">
        <f t="array" aca="1" ref="BH703" ca="1">IF(INDIRECT(ADDRESS(3+$AM703,22,,,"var"))&lt;&gt;"Carney Funnel (s/50g)",INDIRECT(ADDRESS(3+$AM703,22,,,"var")),NULL)</f>
        <v>16</v>
      </c>
      <c r="BI703" s="64" cm="1">
        <f t="array" aca="1" ref="BI703" ca="1">IF(INDIRECT(ADDRESS(3+$AM703,23,,,"var"))&lt;&gt;"Schuttdichte",INDIRECT(ADDRESS(3+$AM703,23,,,"var")),NULL)</f>
        <v>1.24</v>
      </c>
      <c r="BJ703" s="64" cm="1">
        <f t="array" aca="1" ref="BJ703" ca="1">IF(INDIRECT(ADDRESS(3+$AM703,24,,,"var"))&lt;&gt;"Klopfdichte",INDIRECT(ADDRESS(3+$AM703,24,,,"var")),NULL)</f>
        <v>1.61</v>
      </c>
      <c r="BK703" t="s">
        <v>108</v>
      </c>
      <c r="BM703" s="65"/>
      <c r="BO703"/>
    </row>
    <row r="704" spans="1:67">
      <c r="A704" s="81">
        <v>6</v>
      </c>
      <c r="B704" s="81">
        <v>56</v>
      </c>
      <c r="C704" s="28" t="str">
        <f>var!Z$2</f>
        <v>EOS M 290</v>
      </c>
      <c r="D704" s="66" t="str">
        <f>var!AG$2</f>
        <v>EOS parameter dev.</v>
      </c>
      <c r="E704" s="81">
        <v>370</v>
      </c>
      <c r="F704" s="81">
        <v>1250</v>
      </c>
      <c r="G704" s="81">
        <v>60</v>
      </c>
      <c r="H704" s="81">
        <v>0.1</v>
      </c>
      <c r="I704" s="62">
        <v>100</v>
      </c>
      <c r="J704" s="28" t="str">
        <f>var!AD$4</f>
        <v xml:space="preserve">Thin wall </v>
      </c>
      <c r="K704" s="81"/>
      <c r="L704" s="81" t="s">
        <v>7</v>
      </c>
      <c r="M704" s="28" t="str">
        <f>var!AF$2</f>
        <v>Stripes</v>
      </c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  <c r="AA704" s="81"/>
      <c r="AB704" s="81"/>
      <c r="AC704" s="81"/>
      <c r="AD704" s="81"/>
      <c r="AE704" s="81"/>
      <c r="AF704" s="81"/>
      <c r="AG704" s="81"/>
      <c r="AH704" s="23">
        <f t="shared" si="22"/>
        <v>27</v>
      </c>
      <c r="AI704" s="66">
        <f t="shared" si="23"/>
        <v>49.333333333333336</v>
      </c>
      <c r="AJ704" s="81"/>
      <c r="AK704" s="81"/>
      <c r="AL704" s="81" t="str" cm="1">
        <f t="array" aca="1" ref="AL704" ca="1">IF(INDIRECT(ADDRESS(3+AM704,2,,,"var"))&lt;&gt;"Name of powder",INDIRECT(ADDRESS(3+AM704,2,,,"var")),NULL)</f>
        <v>AlMgty90</v>
      </c>
      <c r="AM704" s="81">
        <v>12</v>
      </c>
      <c r="AN704" s="81">
        <v>0</v>
      </c>
      <c r="AO704" s="61" cm="1">
        <f t="array" aca="1" ref="AO704" ca="1">IF(INDIRECT(ADDRESS(3+$AM704,3,,,"var"))&lt;&gt;"&lt;=&gt;",INDIRECT(ADDRESS(3+$AM704,3,,,"var")),NULL)</f>
        <v>0</v>
      </c>
      <c r="AP704" s="61" cm="1">
        <f t="array" aca="1" ref="AP704" ca="1">IF(INDIRECT(ADDRESS(3+$AM704,4,,,"var"))&lt;&gt;"Si",INDIRECT(ADDRESS(3+$AM704,4,,,"var")),NULL)</f>
        <v>7.0000000000000007E-2</v>
      </c>
      <c r="AQ704" s="61" cm="1">
        <f t="array" aca="1" ref="AQ704" ca="1">IF(INDIRECT(ADDRESS(3+$AM704,5,,,"var"))&lt;&gt;"&lt;=&gt;",INDIRECT(ADDRESS(3+$AM704,5,,,"var")),NULL)</f>
        <v>0</v>
      </c>
      <c r="AR704" s="61" cm="1">
        <f t="array" aca="1" ref="AR704" ca="1">IF(INDIRECT(ADDRESS(3+$AM704,6,,,"var"))&lt;&gt;"Fe",INDIRECT(ADDRESS(3+$AM704,6,,,"var")),NULL)</f>
        <v>7.0000000000000007E-2</v>
      </c>
      <c r="AS704" s="61" t="str" cm="1">
        <f t="array" aca="1" ref="AS704" ca="1">IF(INDIRECT(ADDRESS(3+$AM704,7,,,"var"))&lt;&gt;"&lt;=&gt;",INDIRECT(ADDRESS(3+$AM704,7,,,"var")),NULL)</f>
        <v>&lt;</v>
      </c>
      <c r="AT704" s="61" cm="1">
        <f t="array" aca="1" ref="AT704" ca="1">IF(INDIRECT(ADDRESS(3+$AM704,8,,,"var"))&lt;&gt;"Cu",INDIRECT(ADDRESS(3+$AM704,8,,,"var")),NULL)</f>
        <v>0.01</v>
      </c>
      <c r="AU704" s="61" t="str" cm="1">
        <f t="array" aca="1" ref="AU704" ca="1">IF(INDIRECT(ADDRESS(3+$AM704,9,,,"var"))&lt;&gt;"&lt;=&gt;",INDIRECT(ADDRESS(3+$AM704,9,,,"var")),NULL)</f>
        <v>&lt;</v>
      </c>
      <c r="AV704" s="61" cm="1">
        <f t="array" aca="1" ref="AV704" ca="1">IF(INDIRECT(ADDRESS(3+$AM704,10,,,"var"))&lt;&gt;"Mn",INDIRECT(ADDRESS(3+$AM704,10,,,"var")),NULL)</f>
        <v>0.01</v>
      </c>
      <c r="AW704" s="61" cm="1">
        <f t="array" aca="1" ref="AW704" ca="1">IF(INDIRECT(ADDRESS(3+$AM704,11,,,"var"))&lt;&gt;"&lt;=&gt;",INDIRECT(ADDRESS(3+$AM704,11,,,"var")),NULL)</f>
        <v>0</v>
      </c>
      <c r="AX704" s="61" cm="1">
        <f t="array" aca="1" ref="AX704" ca="1">IF(INDIRECT(ADDRESS(3+$AM704,12,,,"var"))&lt;&gt;"Mg",INDIRECT(ADDRESS(3+$AM704,12,,,"var")),NULL)</f>
        <v>11.9</v>
      </c>
      <c r="AY704" s="61" cm="1">
        <f t="array" aca="1" ref="AY704" ca="1">IF(INDIRECT(ADDRESS(3+$AM704,13,,,"var"))&lt;&gt;"&lt;=&gt;",INDIRECT(ADDRESS(3+$AM704,13,,,"var")),NULL)</f>
        <v>0</v>
      </c>
      <c r="AZ704" s="61" cm="1">
        <f t="array" aca="1" ref="AZ704" ca="1">IF(INDIRECT(ADDRESS(3+$AM704,14,,,"var"))&lt;&gt;"Be",INDIRECT(ADDRESS(3+$AM704,14,,,"var")),NULL)</f>
        <v>1.4E-2</v>
      </c>
      <c r="BA704" s="61" t="str" cm="1">
        <f t="array" aca="1" ref="BA704" ca="1">IF(INDIRECT(ADDRESS(3+$AM704,15,,,"var"))&lt;&gt;"&lt;=&gt;",INDIRECT(ADDRESS(3+$AM704,15,,,"var")),NULL)</f>
        <v>&lt;</v>
      </c>
      <c r="BB704" s="61" cm="1">
        <f t="array" aca="1" ref="BB704" ca="1">IF(INDIRECT(ADDRESS(3+$AM704,16,,,"var"))&lt;&gt;"Zn",INDIRECT(ADDRESS(3+$AM704,16,,,"var")),NULL)</f>
        <v>0.01</v>
      </c>
      <c r="BC704" s="61" cm="1">
        <f t="array" aca="1" ref="BC704" ca="1">IF(INDIRECT(ADDRESS(3+$AM704,17,,,"var"))&lt;&gt;"&lt;=&gt;",INDIRECT(ADDRESS(3+$AM704,17,,,"var")),NULL)</f>
        <v>0</v>
      </c>
      <c r="BD704" s="61" cm="1">
        <f t="array" aca="1" ref="BD704" ca="1">IF(INDIRECT(ADDRESS(3+$AM704,18,,,"var"))&lt;&gt;"Ti",INDIRECT(ADDRESS(3+$AM704,18,,,"var")),NULL)</f>
        <v>0.08</v>
      </c>
      <c r="BE704" s="64" cm="1">
        <f t="array" aca="1" ref="BE704" ca="1">IF(INDIRECT(ADDRESS(3+$AM704,19,,,"var"))&lt;&gt;"D10",INDIRECT(ADDRESS(3+$AM704,19,,,"var")),NULL)</f>
        <v>27.4</v>
      </c>
      <c r="BF704" s="64" cm="1">
        <f t="array" aca="1" ref="BF704" ca="1">IF(INDIRECT(ADDRESS(3+$AM704,20,,,"var"))&lt;&gt;"D50",INDIRECT(ADDRESS(3+$AM704,20,,,"var")),NULL)</f>
        <v>44.5</v>
      </c>
      <c r="BG704" s="64" cm="1">
        <f t="array" aca="1" ref="BG704" ca="1">IF(INDIRECT(ADDRESS(3+$AM704,21,,,"var"))&lt;&gt;"D90",INDIRECT(ADDRESS(3+$AM704,21,,,"var")),NULL)</f>
        <v>72.2</v>
      </c>
      <c r="BH704" s="64" cm="1">
        <f t="array" aca="1" ref="BH704" ca="1">IF(INDIRECT(ADDRESS(3+$AM704,22,,,"var"))&lt;&gt;"Carney Funnel (s/50g)",INDIRECT(ADDRESS(3+$AM704,22,,,"var")),NULL)</f>
        <v>16</v>
      </c>
      <c r="BI704" s="64" cm="1">
        <f t="array" aca="1" ref="BI704" ca="1">IF(INDIRECT(ADDRESS(3+$AM704,23,,,"var"))&lt;&gt;"Schuttdichte",INDIRECT(ADDRESS(3+$AM704,23,,,"var")),NULL)</f>
        <v>1.24</v>
      </c>
      <c r="BJ704" s="64" cm="1">
        <f t="array" aca="1" ref="BJ704" ca="1">IF(INDIRECT(ADDRESS(3+$AM704,24,,,"var"))&lt;&gt;"Klopfdichte",INDIRECT(ADDRESS(3+$AM704,24,,,"var")),NULL)</f>
        <v>1.61</v>
      </c>
      <c r="BK704" t="s">
        <v>108</v>
      </c>
      <c r="BM704" s="65"/>
      <c r="BO704"/>
    </row>
    <row r="705" spans="1:67">
      <c r="A705" s="81">
        <v>6</v>
      </c>
      <c r="B705" s="81">
        <v>57</v>
      </c>
      <c r="C705" s="28" t="str">
        <f>var!Z$2</f>
        <v>EOS M 290</v>
      </c>
      <c r="D705" s="66" t="str">
        <f>var!AG$2</f>
        <v>EOS parameter dev.</v>
      </c>
      <c r="E705" s="81">
        <v>370</v>
      </c>
      <c r="F705" s="81">
        <v>1250</v>
      </c>
      <c r="G705" s="81">
        <v>60</v>
      </c>
      <c r="H705" s="81">
        <v>0.1</v>
      </c>
      <c r="I705" s="62">
        <v>100</v>
      </c>
      <c r="J705" s="28" t="str">
        <f>var!AD$4</f>
        <v xml:space="preserve">Thin wall </v>
      </c>
      <c r="L705" s="81" t="s">
        <v>7</v>
      </c>
      <c r="M705" s="28" t="str">
        <f>var!AF$2</f>
        <v>Stripes</v>
      </c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  <c r="AA705" s="81"/>
      <c r="AB705" s="81"/>
      <c r="AC705" s="81"/>
      <c r="AD705" s="81"/>
      <c r="AE705" s="81"/>
      <c r="AF705" s="81"/>
      <c r="AG705" s="81"/>
      <c r="AH705" s="23">
        <f t="shared" si="22"/>
        <v>27</v>
      </c>
      <c r="AI705" s="66">
        <f t="shared" si="23"/>
        <v>49.333333333333336</v>
      </c>
      <c r="AJ705" s="81"/>
      <c r="AK705" s="81"/>
      <c r="AL705" s="28" t="str" cm="1">
        <f t="array" aca="1" ref="AL705" ca="1">IF(INDIRECT(ADDRESS(3+AM705,2,,,"var"))&lt;&gt;"Name of powder",INDIRECT(ADDRESS(3+AM705,2,,,"var")),NULL)</f>
        <v>AlMgty90</v>
      </c>
      <c r="AM705" s="81">
        <v>12</v>
      </c>
      <c r="AN705" s="81">
        <v>0</v>
      </c>
      <c r="AO705" s="61" cm="1">
        <f t="array" aca="1" ref="AO705" ca="1">IF(INDIRECT(ADDRESS(3+$AM705,3,,,"var"))&lt;&gt;"&lt;=&gt;",INDIRECT(ADDRESS(3+$AM705,3,,,"var")),NULL)</f>
        <v>0</v>
      </c>
      <c r="AP705" s="61" cm="1">
        <f t="array" aca="1" ref="AP705" ca="1">IF(INDIRECT(ADDRESS(3+$AM705,4,,,"var"))&lt;&gt;"Si",INDIRECT(ADDRESS(3+$AM705,4,,,"var")),NULL)</f>
        <v>7.0000000000000007E-2</v>
      </c>
      <c r="AQ705" s="61" cm="1">
        <f t="array" aca="1" ref="AQ705" ca="1">IF(INDIRECT(ADDRESS(3+$AM705,5,,,"var"))&lt;&gt;"&lt;=&gt;",INDIRECT(ADDRESS(3+$AM705,5,,,"var")),NULL)</f>
        <v>0</v>
      </c>
      <c r="AR705" s="61" cm="1">
        <f t="array" aca="1" ref="AR705" ca="1">IF(INDIRECT(ADDRESS(3+$AM705,6,,,"var"))&lt;&gt;"Fe",INDIRECT(ADDRESS(3+$AM705,6,,,"var")),NULL)</f>
        <v>7.0000000000000007E-2</v>
      </c>
      <c r="AS705" s="61" t="str" cm="1">
        <f t="array" aca="1" ref="AS705" ca="1">IF(INDIRECT(ADDRESS(3+$AM705,7,,,"var"))&lt;&gt;"&lt;=&gt;",INDIRECT(ADDRESS(3+$AM705,7,,,"var")),NULL)</f>
        <v>&lt;</v>
      </c>
      <c r="AT705" s="61" cm="1">
        <f t="array" aca="1" ref="AT705" ca="1">IF(INDIRECT(ADDRESS(3+$AM705,8,,,"var"))&lt;&gt;"Cu",INDIRECT(ADDRESS(3+$AM705,8,,,"var")),NULL)</f>
        <v>0.01</v>
      </c>
      <c r="AU705" s="61" t="str" cm="1">
        <f t="array" aca="1" ref="AU705" ca="1">IF(INDIRECT(ADDRESS(3+$AM705,9,,,"var"))&lt;&gt;"&lt;=&gt;",INDIRECT(ADDRESS(3+$AM705,9,,,"var")),NULL)</f>
        <v>&lt;</v>
      </c>
      <c r="AV705" s="61" cm="1">
        <f t="array" aca="1" ref="AV705" ca="1">IF(INDIRECT(ADDRESS(3+$AM705,10,,,"var"))&lt;&gt;"Mn",INDIRECT(ADDRESS(3+$AM705,10,,,"var")),NULL)</f>
        <v>0.01</v>
      </c>
      <c r="AW705" s="61" cm="1">
        <f t="array" aca="1" ref="AW705" ca="1">IF(INDIRECT(ADDRESS(3+$AM705,11,,,"var"))&lt;&gt;"&lt;=&gt;",INDIRECT(ADDRESS(3+$AM705,11,,,"var")),NULL)</f>
        <v>0</v>
      </c>
      <c r="AX705" s="61" cm="1">
        <f t="array" aca="1" ref="AX705" ca="1">IF(INDIRECT(ADDRESS(3+$AM705,12,,,"var"))&lt;&gt;"Mg",INDIRECT(ADDRESS(3+$AM705,12,,,"var")),NULL)</f>
        <v>11.9</v>
      </c>
      <c r="AY705" s="61" cm="1">
        <f t="array" aca="1" ref="AY705" ca="1">IF(INDIRECT(ADDRESS(3+$AM705,13,,,"var"))&lt;&gt;"&lt;=&gt;",INDIRECT(ADDRESS(3+$AM705,13,,,"var")),NULL)</f>
        <v>0</v>
      </c>
      <c r="AZ705" s="61" cm="1">
        <f t="array" aca="1" ref="AZ705" ca="1">IF(INDIRECT(ADDRESS(3+$AM705,14,,,"var"))&lt;&gt;"Be",INDIRECT(ADDRESS(3+$AM705,14,,,"var")),NULL)</f>
        <v>1.4E-2</v>
      </c>
      <c r="BA705" s="61" t="str" cm="1">
        <f t="array" aca="1" ref="BA705" ca="1">IF(INDIRECT(ADDRESS(3+$AM705,15,,,"var"))&lt;&gt;"&lt;=&gt;",INDIRECT(ADDRESS(3+$AM705,15,,,"var")),NULL)</f>
        <v>&lt;</v>
      </c>
      <c r="BB705" s="61" cm="1">
        <f t="array" aca="1" ref="BB705" ca="1">IF(INDIRECT(ADDRESS(3+$AM705,16,,,"var"))&lt;&gt;"Zn",INDIRECT(ADDRESS(3+$AM705,16,,,"var")),NULL)</f>
        <v>0.01</v>
      </c>
      <c r="BC705" s="61" cm="1">
        <f t="array" aca="1" ref="BC705" ca="1">IF(INDIRECT(ADDRESS(3+$AM705,17,,,"var"))&lt;&gt;"&lt;=&gt;",INDIRECT(ADDRESS(3+$AM705,17,,,"var")),NULL)</f>
        <v>0</v>
      </c>
      <c r="BD705" s="61" cm="1">
        <f t="array" aca="1" ref="BD705" ca="1">IF(INDIRECT(ADDRESS(3+$AM705,18,,,"var"))&lt;&gt;"Ti",INDIRECT(ADDRESS(3+$AM705,18,,,"var")),NULL)</f>
        <v>0.08</v>
      </c>
      <c r="BE705" s="64" cm="1">
        <f t="array" aca="1" ref="BE705" ca="1">IF(INDIRECT(ADDRESS(3+$AM705,19,,,"var"))&lt;&gt;"D10",INDIRECT(ADDRESS(3+$AM705,19,,,"var")),NULL)</f>
        <v>27.4</v>
      </c>
      <c r="BF705" s="64" cm="1">
        <f t="array" aca="1" ref="BF705" ca="1">IF(INDIRECT(ADDRESS(3+$AM705,20,,,"var"))&lt;&gt;"D50",INDIRECT(ADDRESS(3+$AM705,20,,,"var")),NULL)</f>
        <v>44.5</v>
      </c>
      <c r="BG705" s="64" cm="1">
        <f t="array" aca="1" ref="BG705" ca="1">IF(INDIRECT(ADDRESS(3+$AM705,21,,,"var"))&lt;&gt;"D90",INDIRECT(ADDRESS(3+$AM705,21,,,"var")),NULL)</f>
        <v>72.2</v>
      </c>
      <c r="BH705" s="64" cm="1">
        <f t="array" aca="1" ref="BH705" ca="1">IF(INDIRECT(ADDRESS(3+$AM705,22,,,"var"))&lt;&gt;"Carney Funnel (s/50g)",INDIRECT(ADDRESS(3+$AM705,22,,,"var")),NULL)</f>
        <v>16</v>
      </c>
      <c r="BI705" s="64" cm="1">
        <f t="array" aca="1" ref="BI705" ca="1">IF(INDIRECT(ADDRESS(3+$AM705,23,,,"var"))&lt;&gt;"Schuttdichte",INDIRECT(ADDRESS(3+$AM705,23,,,"var")),NULL)</f>
        <v>1.24</v>
      </c>
      <c r="BJ705" s="64" cm="1">
        <f t="array" aca="1" ref="BJ705" ca="1">IF(INDIRECT(ADDRESS(3+$AM705,24,,,"var"))&lt;&gt;"Klopfdichte",INDIRECT(ADDRESS(3+$AM705,24,,,"var")),NULL)</f>
        <v>1.61</v>
      </c>
      <c r="BK705" t="s">
        <v>108</v>
      </c>
      <c r="BM705" s="65"/>
      <c r="BO705"/>
    </row>
    <row r="706" spans="1:67">
      <c r="A706" s="81">
        <v>6</v>
      </c>
      <c r="B706" s="81">
        <v>58</v>
      </c>
      <c r="C706" s="81" t="str">
        <f>var!Z$2</f>
        <v>EOS M 290</v>
      </c>
      <c r="D706" s="81" t="str">
        <f>var!AG$2</f>
        <v>EOS parameter dev.</v>
      </c>
      <c r="E706" s="81">
        <v>370</v>
      </c>
      <c r="F706" s="81">
        <v>1250</v>
      </c>
      <c r="G706" s="81">
        <v>60</v>
      </c>
      <c r="H706" s="81">
        <v>0.1</v>
      </c>
      <c r="I706" s="62">
        <v>100</v>
      </c>
      <c r="J706" s="81" t="str">
        <f>var!AD$4</f>
        <v xml:space="preserve">Thin wall </v>
      </c>
      <c r="K706" s="81"/>
      <c r="L706" s="81" t="s">
        <v>7</v>
      </c>
      <c r="M706" s="81" t="str">
        <f>var!AF$2</f>
        <v>Stripes</v>
      </c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  <c r="AA706" s="81"/>
      <c r="AB706" s="81"/>
      <c r="AC706" s="81"/>
      <c r="AD706" s="81"/>
      <c r="AE706" s="81"/>
      <c r="AF706" s="81"/>
      <c r="AG706" s="81"/>
      <c r="AH706" s="81">
        <f t="shared" ref="AH706:AH769" si="24">(F706*(G706/1000)*H706)*3.6</f>
        <v>27</v>
      </c>
      <c r="AI706" s="81">
        <f t="shared" ref="AI706:AI769" si="25">E706/(F706*(G706/1000)*H706)</f>
        <v>49.333333333333336</v>
      </c>
      <c r="AJ706" s="81"/>
      <c r="AK706" s="81"/>
      <c r="AL706" s="28" t="str" cm="1">
        <f t="array" aca="1" ref="AL706" ca="1">IF(INDIRECT(ADDRESS(3+AM706,2,,,"var"))&lt;&gt;"Name of powder",INDIRECT(ADDRESS(3+AM706,2,,,"var")),NULL)</f>
        <v>AlMgty90</v>
      </c>
      <c r="AM706" s="81">
        <v>12</v>
      </c>
      <c r="AN706" s="81">
        <v>0</v>
      </c>
      <c r="AO706" s="61" cm="1">
        <f t="array" aca="1" ref="AO706" ca="1">IF(INDIRECT(ADDRESS(3+$AM706,3,,,"var"))&lt;&gt;"&lt;=&gt;",INDIRECT(ADDRESS(3+$AM706,3,,,"var")),NULL)</f>
        <v>0</v>
      </c>
      <c r="AP706" s="61" cm="1">
        <f t="array" aca="1" ref="AP706" ca="1">IF(INDIRECT(ADDRESS(3+$AM706,4,,,"var"))&lt;&gt;"Si",INDIRECT(ADDRESS(3+$AM706,4,,,"var")),NULL)</f>
        <v>7.0000000000000007E-2</v>
      </c>
      <c r="AQ706" s="61" cm="1">
        <f t="array" aca="1" ref="AQ706" ca="1">IF(INDIRECT(ADDRESS(3+$AM706,5,,,"var"))&lt;&gt;"&lt;=&gt;",INDIRECT(ADDRESS(3+$AM706,5,,,"var")),NULL)</f>
        <v>0</v>
      </c>
      <c r="AR706" s="61" cm="1">
        <f t="array" aca="1" ref="AR706" ca="1">IF(INDIRECT(ADDRESS(3+$AM706,6,,,"var"))&lt;&gt;"Fe",INDIRECT(ADDRESS(3+$AM706,6,,,"var")),NULL)</f>
        <v>7.0000000000000007E-2</v>
      </c>
      <c r="AS706" s="61" t="str" cm="1">
        <f t="array" aca="1" ref="AS706" ca="1">IF(INDIRECT(ADDRESS(3+$AM706,7,,,"var"))&lt;&gt;"&lt;=&gt;",INDIRECT(ADDRESS(3+$AM706,7,,,"var")),NULL)</f>
        <v>&lt;</v>
      </c>
      <c r="AT706" s="61" cm="1">
        <f t="array" aca="1" ref="AT706" ca="1">IF(INDIRECT(ADDRESS(3+$AM706,8,,,"var"))&lt;&gt;"Cu",INDIRECT(ADDRESS(3+$AM706,8,,,"var")),NULL)</f>
        <v>0.01</v>
      </c>
      <c r="AU706" s="61" t="str" cm="1">
        <f t="array" aca="1" ref="AU706" ca="1">IF(INDIRECT(ADDRESS(3+$AM706,9,,,"var"))&lt;&gt;"&lt;=&gt;",INDIRECT(ADDRESS(3+$AM706,9,,,"var")),NULL)</f>
        <v>&lt;</v>
      </c>
      <c r="AV706" s="61" cm="1">
        <f t="array" aca="1" ref="AV706" ca="1">IF(INDIRECT(ADDRESS(3+$AM706,10,,,"var"))&lt;&gt;"Mn",INDIRECT(ADDRESS(3+$AM706,10,,,"var")),NULL)</f>
        <v>0.01</v>
      </c>
      <c r="AW706" s="61" cm="1">
        <f t="array" aca="1" ref="AW706" ca="1">IF(INDIRECT(ADDRESS(3+$AM706,11,,,"var"))&lt;&gt;"&lt;=&gt;",INDIRECT(ADDRESS(3+$AM706,11,,,"var")),NULL)</f>
        <v>0</v>
      </c>
      <c r="AX706" s="61" cm="1">
        <f t="array" aca="1" ref="AX706" ca="1">IF(INDIRECT(ADDRESS(3+$AM706,12,,,"var"))&lt;&gt;"Mg",INDIRECT(ADDRESS(3+$AM706,12,,,"var")),NULL)</f>
        <v>11.9</v>
      </c>
      <c r="AY706" s="61" cm="1">
        <f t="array" aca="1" ref="AY706" ca="1">IF(INDIRECT(ADDRESS(3+$AM706,13,,,"var"))&lt;&gt;"&lt;=&gt;",INDIRECT(ADDRESS(3+$AM706,13,,,"var")),NULL)</f>
        <v>0</v>
      </c>
      <c r="AZ706" s="61" cm="1">
        <f t="array" aca="1" ref="AZ706" ca="1">IF(INDIRECT(ADDRESS(3+$AM706,14,,,"var"))&lt;&gt;"Be",INDIRECT(ADDRESS(3+$AM706,14,,,"var")),NULL)</f>
        <v>1.4E-2</v>
      </c>
      <c r="BA706" s="61" t="str" cm="1">
        <f t="array" aca="1" ref="BA706" ca="1">IF(INDIRECT(ADDRESS(3+$AM706,15,,,"var"))&lt;&gt;"&lt;=&gt;",INDIRECT(ADDRESS(3+$AM706,15,,,"var")),NULL)</f>
        <v>&lt;</v>
      </c>
      <c r="BB706" s="61" cm="1">
        <f t="array" aca="1" ref="BB706" ca="1">IF(INDIRECT(ADDRESS(3+$AM706,16,,,"var"))&lt;&gt;"Zn",INDIRECT(ADDRESS(3+$AM706,16,,,"var")),NULL)</f>
        <v>0.01</v>
      </c>
      <c r="BC706" s="61" cm="1">
        <f t="array" aca="1" ref="BC706" ca="1">IF(INDIRECT(ADDRESS(3+$AM706,17,,,"var"))&lt;&gt;"&lt;=&gt;",INDIRECT(ADDRESS(3+$AM706,17,,,"var")),NULL)</f>
        <v>0</v>
      </c>
      <c r="BD706" s="61" cm="1">
        <f t="array" aca="1" ref="BD706" ca="1">IF(INDIRECT(ADDRESS(3+$AM706,18,,,"var"))&lt;&gt;"Ti",INDIRECT(ADDRESS(3+$AM706,18,,,"var")),NULL)</f>
        <v>0.08</v>
      </c>
      <c r="BE706" s="64" cm="1">
        <f t="array" aca="1" ref="BE706" ca="1">IF(INDIRECT(ADDRESS(3+$AM706,19,,,"var"))&lt;&gt;"D10",INDIRECT(ADDRESS(3+$AM706,19,,,"var")),NULL)</f>
        <v>27.4</v>
      </c>
      <c r="BF706" s="64" cm="1">
        <f t="array" aca="1" ref="BF706" ca="1">IF(INDIRECT(ADDRESS(3+$AM706,20,,,"var"))&lt;&gt;"D50",INDIRECT(ADDRESS(3+$AM706,20,,,"var")),NULL)</f>
        <v>44.5</v>
      </c>
      <c r="BG706" s="64" cm="1">
        <f t="array" aca="1" ref="BG706" ca="1">IF(INDIRECT(ADDRESS(3+$AM706,21,,,"var"))&lt;&gt;"D90",INDIRECT(ADDRESS(3+$AM706,21,,,"var")),NULL)</f>
        <v>72.2</v>
      </c>
      <c r="BH706" s="64" cm="1">
        <f t="array" aca="1" ref="BH706" ca="1">IF(INDIRECT(ADDRESS(3+$AM706,22,,,"var"))&lt;&gt;"Carney Funnel (s/50g)",INDIRECT(ADDRESS(3+$AM706,22,,,"var")),NULL)</f>
        <v>16</v>
      </c>
      <c r="BI706" s="64" cm="1">
        <f t="array" aca="1" ref="BI706" ca="1">IF(INDIRECT(ADDRESS(3+$AM706,23,,,"var"))&lt;&gt;"Schuttdichte",INDIRECT(ADDRESS(3+$AM706,23,,,"var")),NULL)</f>
        <v>1.24</v>
      </c>
      <c r="BJ706" s="64" cm="1">
        <f t="array" aca="1" ref="BJ706" ca="1">IF(INDIRECT(ADDRESS(3+$AM706,24,,,"var"))&lt;&gt;"Klopfdichte",INDIRECT(ADDRESS(3+$AM706,24,,,"var")),NULL)</f>
        <v>1.61</v>
      </c>
      <c r="BK706" t="s">
        <v>108</v>
      </c>
      <c r="BM706" s="65"/>
      <c r="BO706"/>
    </row>
    <row r="707" spans="1:67">
      <c r="A707" s="81">
        <v>6</v>
      </c>
      <c r="B707" s="81">
        <v>59</v>
      </c>
      <c r="C707" s="28" t="str">
        <f>var!Z$2</f>
        <v>EOS M 290</v>
      </c>
      <c r="D707" s="66" t="str">
        <f>var!AG$2</f>
        <v>EOS parameter dev.</v>
      </c>
      <c r="E707" s="81">
        <v>370</v>
      </c>
      <c r="F707" s="81">
        <v>1250</v>
      </c>
      <c r="G707" s="81">
        <v>60</v>
      </c>
      <c r="H707" s="81">
        <v>0.1</v>
      </c>
      <c r="I707" s="62">
        <v>100</v>
      </c>
      <c r="J707" s="81" t="str">
        <f>var!AD$4</f>
        <v xml:space="preserve">Thin wall </v>
      </c>
      <c r="K707" s="81"/>
      <c r="L707" s="81" t="s">
        <v>7</v>
      </c>
      <c r="M707" s="28" t="str">
        <f>var!AF$2</f>
        <v>Stripes</v>
      </c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  <c r="AA707" s="81"/>
      <c r="AB707" s="81"/>
      <c r="AC707" s="81"/>
      <c r="AD707" s="81"/>
      <c r="AE707" s="81"/>
      <c r="AF707" s="81"/>
      <c r="AG707" s="81"/>
      <c r="AH707" s="23">
        <f t="shared" si="24"/>
        <v>27</v>
      </c>
      <c r="AI707" s="66">
        <f t="shared" si="25"/>
        <v>49.333333333333336</v>
      </c>
      <c r="AJ707" s="81"/>
      <c r="AK707" s="81"/>
      <c r="AL707" s="81" t="str" cm="1">
        <f t="array" aca="1" ref="AL707" ca="1">IF(INDIRECT(ADDRESS(3+AM707,2,,,"var"))&lt;&gt;"Name of powder",INDIRECT(ADDRESS(3+AM707,2,,,"var")),NULL)</f>
        <v>AlMgty90</v>
      </c>
      <c r="AM707" s="81">
        <v>12</v>
      </c>
      <c r="AN707" s="81">
        <v>0</v>
      </c>
      <c r="AO707" s="61" cm="1">
        <f t="array" aca="1" ref="AO707" ca="1">IF(INDIRECT(ADDRESS(3+$AM707,3,,,"var"))&lt;&gt;"&lt;=&gt;",INDIRECT(ADDRESS(3+$AM707,3,,,"var")),NULL)</f>
        <v>0</v>
      </c>
      <c r="AP707" s="61" cm="1">
        <f t="array" aca="1" ref="AP707" ca="1">IF(INDIRECT(ADDRESS(3+$AM707,4,,,"var"))&lt;&gt;"Si",INDIRECT(ADDRESS(3+$AM707,4,,,"var")),NULL)</f>
        <v>7.0000000000000007E-2</v>
      </c>
      <c r="AQ707" s="61" cm="1">
        <f t="array" aca="1" ref="AQ707" ca="1">IF(INDIRECT(ADDRESS(3+$AM707,5,,,"var"))&lt;&gt;"&lt;=&gt;",INDIRECT(ADDRESS(3+$AM707,5,,,"var")),NULL)</f>
        <v>0</v>
      </c>
      <c r="AR707" s="61" cm="1">
        <f t="array" aca="1" ref="AR707" ca="1">IF(INDIRECT(ADDRESS(3+$AM707,6,,,"var"))&lt;&gt;"Fe",INDIRECT(ADDRESS(3+$AM707,6,,,"var")),NULL)</f>
        <v>7.0000000000000007E-2</v>
      </c>
      <c r="AS707" s="61" t="str" cm="1">
        <f t="array" aca="1" ref="AS707" ca="1">IF(INDIRECT(ADDRESS(3+$AM707,7,,,"var"))&lt;&gt;"&lt;=&gt;",INDIRECT(ADDRESS(3+$AM707,7,,,"var")),NULL)</f>
        <v>&lt;</v>
      </c>
      <c r="AT707" s="61" cm="1">
        <f t="array" aca="1" ref="AT707" ca="1">IF(INDIRECT(ADDRESS(3+$AM707,8,,,"var"))&lt;&gt;"Cu",INDIRECT(ADDRESS(3+$AM707,8,,,"var")),NULL)</f>
        <v>0.01</v>
      </c>
      <c r="AU707" s="61" t="str" cm="1">
        <f t="array" aca="1" ref="AU707" ca="1">IF(INDIRECT(ADDRESS(3+$AM707,9,,,"var"))&lt;&gt;"&lt;=&gt;",INDIRECT(ADDRESS(3+$AM707,9,,,"var")),NULL)</f>
        <v>&lt;</v>
      </c>
      <c r="AV707" s="61" cm="1">
        <f t="array" aca="1" ref="AV707" ca="1">IF(INDIRECT(ADDRESS(3+$AM707,10,,,"var"))&lt;&gt;"Mn",INDIRECT(ADDRESS(3+$AM707,10,,,"var")),NULL)</f>
        <v>0.01</v>
      </c>
      <c r="AW707" s="61" cm="1">
        <f t="array" aca="1" ref="AW707" ca="1">IF(INDIRECT(ADDRESS(3+$AM707,11,,,"var"))&lt;&gt;"&lt;=&gt;",INDIRECT(ADDRESS(3+$AM707,11,,,"var")),NULL)</f>
        <v>0</v>
      </c>
      <c r="AX707" s="61" cm="1">
        <f t="array" aca="1" ref="AX707" ca="1">IF(INDIRECT(ADDRESS(3+$AM707,12,,,"var"))&lt;&gt;"Mg",INDIRECT(ADDRESS(3+$AM707,12,,,"var")),NULL)</f>
        <v>11.9</v>
      </c>
      <c r="AY707" s="61" cm="1">
        <f t="array" aca="1" ref="AY707" ca="1">IF(INDIRECT(ADDRESS(3+$AM707,13,,,"var"))&lt;&gt;"&lt;=&gt;",INDIRECT(ADDRESS(3+$AM707,13,,,"var")),NULL)</f>
        <v>0</v>
      </c>
      <c r="AZ707" s="61" cm="1">
        <f t="array" aca="1" ref="AZ707" ca="1">IF(INDIRECT(ADDRESS(3+$AM707,14,,,"var"))&lt;&gt;"Be",INDIRECT(ADDRESS(3+$AM707,14,,,"var")),NULL)</f>
        <v>1.4E-2</v>
      </c>
      <c r="BA707" s="61" t="str" cm="1">
        <f t="array" aca="1" ref="BA707" ca="1">IF(INDIRECT(ADDRESS(3+$AM707,15,,,"var"))&lt;&gt;"&lt;=&gt;",INDIRECT(ADDRESS(3+$AM707,15,,,"var")),NULL)</f>
        <v>&lt;</v>
      </c>
      <c r="BB707" s="61" cm="1">
        <f t="array" aca="1" ref="BB707" ca="1">IF(INDIRECT(ADDRESS(3+$AM707,16,,,"var"))&lt;&gt;"Zn",INDIRECT(ADDRESS(3+$AM707,16,,,"var")),NULL)</f>
        <v>0.01</v>
      </c>
      <c r="BC707" s="61" cm="1">
        <f t="array" aca="1" ref="BC707" ca="1">IF(INDIRECT(ADDRESS(3+$AM707,17,,,"var"))&lt;&gt;"&lt;=&gt;",INDIRECT(ADDRESS(3+$AM707,17,,,"var")),NULL)</f>
        <v>0</v>
      </c>
      <c r="BD707" s="61" cm="1">
        <f t="array" aca="1" ref="BD707" ca="1">IF(INDIRECT(ADDRESS(3+$AM707,18,,,"var"))&lt;&gt;"Ti",INDIRECT(ADDRESS(3+$AM707,18,,,"var")),NULL)</f>
        <v>0.08</v>
      </c>
      <c r="BE707" s="64" cm="1">
        <f t="array" aca="1" ref="BE707" ca="1">IF(INDIRECT(ADDRESS(3+$AM707,19,,,"var"))&lt;&gt;"D10",INDIRECT(ADDRESS(3+$AM707,19,,,"var")),NULL)</f>
        <v>27.4</v>
      </c>
      <c r="BF707" s="64" cm="1">
        <f t="array" aca="1" ref="BF707" ca="1">IF(INDIRECT(ADDRESS(3+$AM707,20,,,"var"))&lt;&gt;"D50",INDIRECT(ADDRESS(3+$AM707,20,,,"var")),NULL)</f>
        <v>44.5</v>
      </c>
      <c r="BG707" s="64" cm="1">
        <f t="array" aca="1" ref="BG707" ca="1">IF(INDIRECT(ADDRESS(3+$AM707,21,,,"var"))&lt;&gt;"D90",INDIRECT(ADDRESS(3+$AM707,21,,,"var")),NULL)</f>
        <v>72.2</v>
      </c>
      <c r="BH707" s="64" cm="1">
        <f t="array" aca="1" ref="BH707" ca="1">IF(INDIRECT(ADDRESS(3+$AM707,22,,,"var"))&lt;&gt;"Carney Funnel (s/50g)",INDIRECT(ADDRESS(3+$AM707,22,,,"var")),NULL)</f>
        <v>16</v>
      </c>
      <c r="BI707" s="64" cm="1">
        <f t="array" aca="1" ref="BI707" ca="1">IF(INDIRECT(ADDRESS(3+$AM707,23,,,"var"))&lt;&gt;"Schuttdichte",INDIRECT(ADDRESS(3+$AM707,23,,,"var")),NULL)</f>
        <v>1.24</v>
      </c>
      <c r="BJ707" s="64" cm="1">
        <f t="array" aca="1" ref="BJ707" ca="1">IF(INDIRECT(ADDRESS(3+$AM707,24,,,"var"))&lt;&gt;"Klopfdichte",INDIRECT(ADDRESS(3+$AM707,24,,,"var")),NULL)</f>
        <v>1.61</v>
      </c>
      <c r="BK707" t="s">
        <v>108</v>
      </c>
      <c r="BM707" s="65"/>
      <c r="BO707"/>
    </row>
    <row r="708" spans="1:67">
      <c r="A708" s="81">
        <v>6</v>
      </c>
      <c r="B708" s="81">
        <v>60</v>
      </c>
      <c r="C708" s="28" t="str">
        <f>var!Z$2</f>
        <v>EOS M 290</v>
      </c>
      <c r="D708" s="66" t="str">
        <f>var!AG$2</f>
        <v>EOS parameter dev.</v>
      </c>
      <c r="E708" s="81">
        <v>370</v>
      </c>
      <c r="F708" s="81">
        <v>1250</v>
      </c>
      <c r="G708" s="81">
        <v>60</v>
      </c>
      <c r="H708" s="81">
        <v>0.1</v>
      </c>
      <c r="I708" s="62">
        <v>100</v>
      </c>
      <c r="J708" s="28"/>
      <c r="K708" s="81"/>
      <c r="L708" s="81"/>
      <c r="M708" s="28" t="str">
        <f>var!AF$2</f>
        <v>Stripes</v>
      </c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81"/>
      <c r="AB708" s="81"/>
      <c r="AC708" s="81"/>
      <c r="AD708" s="81"/>
      <c r="AE708" s="81"/>
      <c r="AF708" s="81"/>
      <c r="AG708" s="81"/>
      <c r="AH708" s="23">
        <f t="shared" si="24"/>
        <v>27</v>
      </c>
      <c r="AI708" s="66">
        <f t="shared" si="25"/>
        <v>49.333333333333336</v>
      </c>
      <c r="AJ708" s="81"/>
      <c r="AK708" s="81"/>
      <c r="AL708" s="81" t="str" cm="1">
        <f t="array" aca="1" ref="AL708" ca="1">IF(INDIRECT(ADDRESS(3+AM708,2,,,"var"))&lt;&gt;"Name of powder",INDIRECT(ADDRESS(3+AM708,2,,,"var")),NULL)</f>
        <v>AlMgty90</v>
      </c>
      <c r="AM708" s="81">
        <v>12</v>
      </c>
      <c r="AN708" s="81">
        <v>0</v>
      </c>
      <c r="AO708" s="61" cm="1">
        <f t="array" aca="1" ref="AO708" ca="1">IF(INDIRECT(ADDRESS(3+$AM708,3,,,"var"))&lt;&gt;"&lt;=&gt;",INDIRECT(ADDRESS(3+$AM708,3,,,"var")),NULL)</f>
        <v>0</v>
      </c>
      <c r="AP708" s="61" cm="1">
        <f t="array" aca="1" ref="AP708" ca="1">IF(INDIRECT(ADDRESS(3+$AM708,4,,,"var"))&lt;&gt;"Si",INDIRECT(ADDRESS(3+$AM708,4,,,"var")),NULL)</f>
        <v>7.0000000000000007E-2</v>
      </c>
      <c r="AQ708" s="61" cm="1">
        <f t="array" aca="1" ref="AQ708" ca="1">IF(INDIRECT(ADDRESS(3+$AM708,5,,,"var"))&lt;&gt;"&lt;=&gt;",INDIRECT(ADDRESS(3+$AM708,5,,,"var")),NULL)</f>
        <v>0</v>
      </c>
      <c r="AR708" s="61" cm="1">
        <f t="array" aca="1" ref="AR708" ca="1">IF(INDIRECT(ADDRESS(3+$AM708,6,,,"var"))&lt;&gt;"Fe",INDIRECT(ADDRESS(3+$AM708,6,,,"var")),NULL)</f>
        <v>7.0000000000000007E-2</v>
      </c>
      <c r="AS708" s="61" t="str" cm="1">
        <f t="array" aca="1" ref="AS708" ca="1">IF(INDIRECT(ADDRESS(3+$AM708,7,,,"var"))&lt;&gt;"&lt;=&gt;",INDIRECT(ADDRESS(3+$AM708,7,,,"var")),NULL)</f>
        <v>&lt;</v>
      </c>
      <c r="AT708" s="61" cm="1">
        <f t="array" aca="1" ref="AT708" ca="1">IF(INDIRECT(ADDRESS(3+$AM708,8,,,"var"))&lt;&gt;"Cu",INDIRECT(ADDRESS(3+$AM708,8,,,"var")),NULL)</f>
        <v>0.01</v>
      </c>
      <c r="AU708" s="61" t="str" cm="1">
        <f t="array" aca="1" ref="AU708" ca="1">IF(INDIRECT(ADDRESS(3+$AM708,9,,,"var"))&lt;&gt;"&lt;=&gt;",INDIRECT(ADDRESS(3+$AM708,9,,,"var")),NULL)</f>
        <v>&lt;</v>
      </c>
      <c r="AV708" s="61" cm="1">
        <f t="array" aca="1" ref="AV708" ca="1">IF(INDIRECT(ADDRESS(3+$AM708,10,,,"var"))&lt;&gt;"Mn",INDIRECT(ADDRESS(3+$AM708,10,,,"var")),NULL)</f>
        <v>0.01</v>
      </c>
      <c r="AW708" s="61" cm="1">
        <f t="array" aca="1" ref="AW708" ca="1">IF(INDIRECT(ADDRESS(3+$AM708,11,,,"var"))&lt;&gt;"&lt;=&gt;",INDIRECT(ADDRESS(3+$AM708,11,,,"var")),NULL)</f>
        <v>0</v>
      </c>
      <c r="AX708" s="61" cm="1">
        <f t="array" aca="1" ref="AX708" ca="1">IF(INDIRECT(ADDRESS(3+$AM708,12,,,"var"))&lt;&gt;"Mg",INDIRECT(ADDRESS(3+$AM708,12,,,"var")),NULL)</f>
        <v>11.9</v>
      </c>
      <c r="AY708" s="61" cm="1">
        <f t="array" aca="1" ref="AY708" ca="1">IF(INDIRECT(ADDRESS(3+$AM708,13,,,"var"))&lt;&gt;"&lt;=&gt;",INDIRECT(ADDRESS(3+$AM708,13,,,"var")),NULL)</f>
        <v>0</v>
      </c>
      <c r="AZ708" s="61" cm="1">
        <f t="array" aca="1" ref="AZ708" ca="1">IF(INDIRECT(ADDRESS(3+$AM708,14,,,"var"))&lt;&gt;"Be",INDIRECT(ADDRESS(3+$AM708,14,,,"var")),NULL)</f>
        <v>1.4E-2</v>
      </c>
      <c r="BA708" s="61" t="str" cm="1">
        <f t="array" aca="1" ref="BA708" ca="1">IF(INDIRECT(ADDRESS(3+$AM708,15,,,"var"))&lt;&gt;"&lt;=&gt;",INDIRECT(ADDRESS(3+$AM708,15,,,"var")),NULL)</f>
        <v>&lt;</v>
      </c>
      <c r="BB708" s="61" cm="1">
        <f t="array" aca="1" ref="BB708" ca="1">IF(INDIRECT(ADDRESS(3+$AM708,16,,,"var"))&lt;&gt;"Zn",INDIRECT(ADDRESS(3+$AM708,16,,,"var")),NULL)</f>
        <v>0.01</v>
      </c>
      <c r="BC708" s="61" cm="1">
        <f t="array" aca="1" ref="BC708" ca="1">IF(INDIRECT(ADDRESS(3+$AM708,17,,,"var"))&lt;&gt;"&lt;=&gt;",INDIRECT(ADDRESS(3+$AM708,17,,,"var")),NULL)</f>
        <v>0</v>
      </c>
      <c r="BD708" s="61" cm="1">
        <f t="array" aca="1" ref="BD708" ca="1">IF(INDIRECT(ADDRESS(3+$AM708,18,,,"var"))&lt;&gt;"Ti",INDIRECT(ADDRESS(3+$AM708,18,,,"var")),NULL)</f>
        <v>0.08</v>
      </c>
      <c r="BE708" s="64" cm="1">
        <f t="array" aca="1" ref="BE708" ca="1">IF(INDIRECT(ADDRESS(3+$AM708,19,,,"var"))&lt;&gt;"D10",INDIRECT(ADDRESS(3+$AM708,19,,,"var")),NULL)</f>
        <v>27.4</v>
      </c>
      <c r="BF708" s="64" cm="1">
        <f t="array" aca="1" ref="BF708" ca="1">IF(INDIRECT(ADDRESS(3+$AM708,20,,,"var"))&lt;&gt;"D50",INDIRECT(ADDRESS(3+$AM708,20,,,"var")),NULL)</f>
        <v>44.5</v>
      </c>
      <c r="BG708" s="64" cm="1">
        <f t="array" aca="1" ref="BG708" ca="1">IF(INDIRECT(ADDRESS(3+$AM708,21,,,"var"))&lt;&gt;"D90",INDIRECT(ADDRESS(3+$AM708,21,,,"var")),NULL)</f>
        <v>72.2</v>
      </c>
      <c r="BH708" s="64" cm="1">
        <f t="array" aca="1" ref="BH708" ca="1">IF(INDIRECT(ADDRESS(3+$AM708,22,,,"var"))&lt;&gt;"Carney Funnel (s/50g)",INDIRECT(ADDRESS(3+$AM708,22,,,"var")),NULL)</f>
        <v>16</v>
      </c>
      <c r="BI708" s="64" cm="1">
        <f t="array" aca="1" ref="BI708" ca="1">IF(INDIRECT(ADDRESS(3+$AM708,23,,,"var"))&lt;&gt;"Schuttdichte",INDIRECT(ADDRESS(3+$AM708,23,,,"var")),NULL)</f>
        <v>1.24</v>
      </c>
      <c r="BJ708" s="64" cm="1">
        <f t="array" aca="1" ref="BJ708" ca="1">IF(INDIRECT(ADDRESS(3+$AM708,24,,,"var"))&lt;&gt;"Klopfdichte",INDIRECT(ADDRESS(3+$AM708,24,,,"var")),NULL)</f>
        <v>1.61</v>
      </c>
      <c r="BK708" t="s">
        <v>108</v>
      </c>
      <c r="BM708" s="65"/>
      <c r="BO708"/>
    </row>
    <row r="709" spans="1:67">
      <c r="A709" s="81">
        <v>6</v>
      </c>
      <c r="B709" s="81">
        <v>61</v>
      </c>
      <c r="C709" s="28" t="str">
        <f>var!Z$2</f>
        <v>EOS M 290</v>
      </c>
      <c r="D709" s="66" t="str">
        <f>var!AG$2</f>
        <v>EOS parameter dev.</v>
      </c>
      <c r="E709" s="81">
        <v>370</v>
      </c>
      <c r="F709" s="81">
        <v>1250</v>
      </c>
      <c r="G709" s="81">
        <v>60</v>
      </c>
      <c r="H709" s="81">
        <v>0.1</v>
      </c>
      <c r="I709" s="62">
        <v>100</v>
      </c>
      <c r="J709" s="28"/>
      <c r="K709" s="81"/>
      <c r="L709" s="81"/>
      <c r="M709" s="28" t="str">
        <f>var!AF$2</f>
        <v>Stripes</v>
      </c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  <c r="AA709" s="81"/>
      <c r="AB709" s="81"/>
      <c r="AC709" s="81"/>
      <c r="AD709" s="81"/>
      <c r="AE709" s="81"/>
      <c r="AF709" s="81"/>
      <c r="AG709" s="81"/>
      <c r="AH709" s="23">
        <f t="shared" si="24"/>
        <v>27</v>
      </c>
      <c r="AI709" s="66">
        <f t="shared" si="25"/>
        <v>49.333333333333336</v>
      </c>
      <c r="AJ709" s="81"/>
      <c r="AK709" s="81"/>
      <c r="AL709" s="81" t="str" cm="1">
        <f t="array" aca="1" ref="AL709" ca="1">IF(INDIRECT(ADDRESS(3+AM709,2,,,"var"))&lt;&gt;"Name of powder",INDIRECT(ADDRESS(3+AM709,2,,,"var")),NULL)</f>
        <v>AlMgty90</v>
      </c>
      <c r="AM709" s="81">
        <v>12</v>
      </c>
      <c r="AN709" s="81">
        <v>0</v>
      </c>
      <c r="AO709" s="61" cm="1">
        <f t="array" aca="1" ref="AO709" ca="1">IF(INDIRECT(ADDRESS(3+$AM709,3,,,"var"))&lt;&gt;"&lt;=&gt;",INDIRECT(ADDRESS(3+$AM709,3,,,"var")),NULL)</f>
        <v>0</v>
      </c>
      <c r="AP709" s="61" cm="1">
        <f t="array" aca="1" ref="AP709" ca="1">IF(INDIRECT(ADDRESS(3+$AM709,4,,,"var"))&lt;&gt;"Si",INDIRECT(ADDRESS(3+$AM709,4,,,"var")),NULL)</f>
        <v>7.0000000000000007E-2</v>
      </c>
      <c r="AQ709" s="61" cm="1">
        <f t="array" aca="1" ref="AQ709" ca="1">IF(INDIRECT(ADDRESS(3+$AM709,5,,,"var"))&lt;&gt;"&lt;=&gt;",INDIRECT(ADDRESS(3+$AM709,5,,,"var")),NULL)</f>
        <v>0</v>
      </c>
      <c r="AR709" s="61" cm="1">
        <f t="array" aca="1" ref="AR709" ca="1">IF(INDIRECT(ADDRESS(3+$AM709,6,,,"var"))&lt;&gt;"Fe",INDIRECT(ADDRESS(3+$AM709,6,,,"var")),NULL)</f>
        <v>7.0000000000000007E-2</v>
      </c>
      <c r="AS709" s="61" t="str" cm="1">
        <f t="array" aca="1" ref="AS709" ca="1">IF(INDIRECT(ADDRESS(3+$AM709,7,,,"var"))&lt;&gt;"&lt;=&gt;",INDIRECT(ADDRESS(3+$AM709,7,,,"var")),NULL)</f>
        <v>&lt;</v>
      </c>
      <c r="AT709" s="61" cm="1">
        <f t="array" aca="1" ref="AT709" ca="1">IF(INDIRECT(ADDRESS(3+$AM709,8,,,"var"))&lt;&gt;"Cu",INDIRECT(ADDRESS(3+$AM709,8,,,"var")),NULL)</f>
        <v>0.01</v>
      </c>
      <c r="AU709" s="61" t="str" cm="1">
        <f t="array" aca="1" ref="AU709" ca="1">IF(INDIRECT(ADDRESS(3+$AM709,9,,,"var"))&lt;&gt;"&lt;=&gt;",INDIRECT(ADDRESS(3+$AM709,9,,,"var")),NULL)</f>
        <v>&lt;</v>
      </c>
      <c r="AV709" s="61" cm="1">
        <f t="array" aca="1" ref="AV709" ca="1">IF(INDIRECT(ADDRESS(3+$AM709,10,,,"var"))&lt;&gt;"Mn",INDIRECT(ADDRESS(3+$AM709,10,,,"var")),NULL)</f>
        <v>0.01</v>
      </c>
      <c r="AW709" s="61" cm="1">
        <f t="array" aca="1" ref="AW709" ca="1">IF(INDIRECT(ADDRESS(3+$AM709,11,,,"var"))&lt;&gt;"&lt;=&gt;",INDIRECT(ADDRESS(3+$AM709,11,,,"var")),NULL)</f>
        <v>0</v>
      </c>
      <c r="AX709" s="61" cm="1">
        <f t="array" aca="1" ref="AX709" ca="1">IF(INDIRECT(ADDRESS(3+$AM709,12,,,"var"))&lt;&gt;"Mg",INDIRECT(ADDRESS(3+$AM709,12,,,"var")),NULL)</f>
        <v>11.9</v>
      </c>
      <c r="AY709" s="61" cm="1">
        <f t="array" aca="1" ref="AY709" ca="1">IF(INDIRECT(ADDRESS(3+$AM709,13,,,"var"))&lt;&gt;"&lt;=&gt;",INDIRECT(ADDRESS(3+$AM709,13,,,"var")),NULL)</f>
        <v>0</v>
      </c>
      <c r="AZ709" s="61" cm="1">
        <f t="array" aca="1" ref="AZ709" ca="1">IF(INDIRECT(ADDRESS(3+$AM709,14,,,"var"))&lt;&gt;"Be",INDIRECT(ADDRESS(3+$AM709,14,,,"var")),NULL)</f>
        <v>1.4E-2</v>
      </c>
      <c r="BA709" s="61" t="str" cm="1">
        <f t="array" aca="1" ref="BA709" ca="1">IF(INDIRECT(ADDRESS(3+$AM709,15,,,"var"))&lt;&gt;"&lt;=&gt;",INDIRECT(ADDRESS(3+$AM709,15,,,"var")),NULL)</f>
        <v>&lt;</v>
      </c>
      <c r="BB709" s="61" cm="1">
        <f t="array" aca="1" ref="BB709" ca="1">IF(INDIRECT(ADDRESS(3+$AM709,16,,,"var"))&lt;&gt;"Zn",INDIRECT(ADDRESS(3+$AM709,16,,,"var")),NULL)</f>
        <v>0.01</v>
      </c>
      <c r="BC709" s="61" cm="1">
        <f t="array" aca="1" ref="BC709" ca="1">IF(INDIRECT(ADDRESS(3+$AM709,17,,,"var"))&lt;&gt;"&lt;=&gt;",INDIRECT(ADDRESS(3+$AM709,17,,,"var")),NULL)</f>
        <v>0</v>
      </c>
      <c r="BD709" s="61" cm="1">
        <f t="array" aca="1" ref="BD709" ca="1">IF(INDIRECT(ADDRESS(3+$AM709,18,,,"var"))&lt;&gt;"Ti",INDIRECT(ADDRESS(3+$AM709,18,,,"var")),NULL)</f>
        <v>0.08</v>
      </c>
      <c r="BE709" s="64" cm="1">
        <f t="array" aca="1" ref="BE709" ca="1">IF(INDIRECT(ADDRESS(3+$AM709,19,,,"var"))&lt;&gt;"D10",INDIRECT(ADDRESS(3+$AM709,19,,,"var")),NULL)</f>
        <v>27.4</v>
      </c>
      <c r="BF709" s="64" cm="1">
        <f t="array" aca="1" ref="BF709" ca="1">IF(INDIRECT(ADDRESS(3+$AM709,20,,,"var"))&lt;&gt;"D50",INDIRECT(ADDRESS(3+$AM709,20,,,"var")),NULL)</f>
        <v>44.5</v>
      </c>
      <c r="BG709" s="64" cm="1">
        <f t="array" aca="1" ref="BG709" ca="1">IF(INDIRECT(ADDRESS(3+$AM709,21,,,"var"))&lt;&gt;"D90",INDIRECT(ADDRESS(3+$AM709,21,,,"var")),NULL)</f>
        <v>72.2</v>
      </c>
      <c r="BH709" s="64" cm="1">
        <f t="array" aca="1" ref="BH709" ca="1">IF(INDIRECT(ADDRESS(3+$AM709,22,,,"var"))&lt;&gt;"Carney Funnel (s/50g)",INDIRECT(ADDRESS(3+$AM709,22,,,"var")),NULL)</f>
        <v>16</v>
      </c>
      <c r="BI709" s="64" cm="1">
        <f t="array" aca="1" ref="BI709" ca="1">IF(INDIRECT(ADDRESS(3+$AM709,23,,,"var"))&lt;&gt;"Schuttdichte",INDIRECT(ADDRESS(3+$AM709,23,,,"var")),NULL)</f>
        <v>1.24</v>
      </c>
      <c r="BJ709" s="64" cm="1">
        <f t="array" aca="1" ref="BJ709" ca="1">IF(INDIRECT(ADDRESS(3+$AM709,24,,,"var"))&lt;&gt;"Klopfdichte",INDIRECT(ADDRESS(3+$AM709,24,,,"var")),NULL)</f>
        <v>1.61</v>
      </c>
      <c r="BK709" t="s">
        <v>108</v>
      </c>
      <c r="BM709" s="65"/>
      <c r="BO709"/>
    </row>
    <row r="710" spans="1:67" s="81" customFormat="1">
      <c r="A710" s="81">
        <v>7</v>
      </c>
      <c r="B710" s="81">
        <v>1</v>
      </c>
      <c r="C710" s="81" t="str">
        <f>var!Z$2</f>
        <v>EOS M 290</v>
      </c>
      <c r="D710" s="81" t="str">
        <f>var!AG$2</f>
        <v>EOS parameter dev.</v>
      </c>
      <c r="E710" s="81">
        <v>370</v>
      </c>
      <c r="F710" s="81">
        <v>1175</v>
      </c>
      <c r="G710" s="81">
        <v>50</v>
      </c>
      <c r="H710" s="81">
        <v>0.1</v>
      </c>
      <c r="I710" s="62">
        <v>100</v>
      </c>
      <c r="J710" s="81" t="s">
        <v>7</v>
      </c>
      <c r="L710" s="81" t="s">
        <v>7</v>
      </c>
      <c r="M710" s="81" t="str">
        <f>var!AF$2</f>
        <v>Stripes</v>
      </c>
      <c r="AH710" s="81">
        <f t="shared" si="24"/>
        <v>21.150000000000002</v>
      </c>
      <c r="AI710" s="81">
        <f t="shared" si="25"/>
        <v>62.978723404255319</v>
      </c>
      <c r="AL710" s="81" t="str" cm="1">
        <f t="array" aca="1" ref="AL710" ca="1">IF(INDIRECT(ADDRESS(3+AM710,2,,,"var"))&lt;&gt;"Name of powder",INDIRECT(ADDRESS(3+AM710,2,,,"var")),NULL)</f>
        <v>AlMgty90</v>
      </c>
      <c r="AM710" s="81">
        <v>7</v>
      </c>
      <c r="AN710" s="81">
        <v>-1</v>
      </c>
      <c r="AO710" s="81" cm="1">
        <f t="array" aca="1" ref="AO710" ca="1">IF(INDIRECT(ADDRESS(3+$AM710,3,,,"var"))&lt;&gt;"&lt;=&gt;",INDIRECT(ADDRESS(3+$AM710,3,,,"var")),NULL)</f>
        <v>0</v>
      </c>
      <c r="AP710" s="81" cm="1">
        <f t="array" aca="1" ref="AP710" ca="1">IF(INDIRECT(ADDRESS(3+$AM710,4,,,"var"))&lt;&gt;"Si",INDIRECT(ADDRESS(3+$AM710,4,,,"var")),NULL)</f>
        <v>0.14199999999999999</v>
      </c>
      <c r="AQ710" s="81" cm="1">
        <f t="array" aca="1" ref="AQ710" ca="1">IF(INDIRECT(ADDRESS(3+$AM710,5,,,"var"))&lt;&gt;"&lt;=&gt;",INDIRECT(ADDRESS(3+$AM710,5,,,"var")),NULL)</f>
        <v>0</v>
      </c>
      <c r="AR710" s="81" cm="1">
        <f t="array" aca="1" ref="AR710" ca="1">IF(INDIRECT(ADDRESS(3+$AM710,6,,,"var"))&lt;&gt;"Fe",INDIRECT(ADDRESS(3+$AM710,6,,,"var")),NULL)</f>
        <v>6.7599999999999993E-2</v>
      </c>
      <c r="AS710" s="81" cm="1">
        <f t="array" aca="1" ref="AS710" ca="1">IF(INDIRECT(ADDRESS(3+$AM710,7,,,"var"))&lt;&gt;"&lt;=&gt;",INDIRECT(ADDRESS(3+$AM710,7,,,"var")),NULL)</f>
        <v>0</v>
      </c>
      <c r="AT710" s="81" cm="1">
        <f t="array" aca="1" ref="AT710" ca="1">IF(INDIRECT(ADDRESS(3+$AM710,8,,,"var"))&lt;&gt;"Cu",INDIRECT(ADDRESS(3+$AM710,8,,,"var")),NULL)</f>
        <v>2E-3</v>
      </c>
      <c r="AU710" s="81" cm="1">
        <f t="array" aca="1" ref="AU710" ca="1">IF(INDIRECT(ADDRESS(3+$AM710,9,,,"var"))&lt;&gt;"&lt;=&gt;",INDIRECT(ADDRESS(3+$AM710,9,,,"var")),NULL)</f>
        <v>0</v>
      </c>
      <c r="AV710" s="81" cm="1">
        <f t="array" aca="1" ref="AV710" ca="1">IF(INDIRECT(ADDRESS(3+$AM710,10,,,"var"))&lt;&gt;"Mn",INDIRECT(ADDRESS(3+$AM710,10,,,"var")),NULL)</f>
        <v>5.4999999999999997E-3</v>
      </c>
      <c r="AW710" s="81" cm="1">
        <f t="array" aca="1" ref="AW710" ca="1">IF(INDIRECT(ADDRESS(3+$AM710,11,,,"var"))&lt;&gt;"&lt;=&gt;",INDIRECT(ADDRESS(3+$AM710,11,,,"var")),NULL)</f>
        <v>0</v>
      </c>
      <c r="AX710" s="81" cm="1">
        <f t="array" aca="1" ref="AX710" ca="1">IF(INDIRECT(ADDRESS(3+$AM710,12,,,"var"))&lt;&gt;"Mg",INDIRECT(ADDRESS(3+$AM710,12,,,"var")),NULL)</f>
        <v>11.8</v>
      </c>
      <c r="AY710" s="81" cm="1">
        <f t="array" aca="1" ref="AY710" ca="1">IF(INDIRECT(ADDRESS(3+$AM710,13,,,"var"))&lt;&gt;"&lt;=&gt;",INDIRECT(ADDRESS(3+$AM710,13,,,"var")),NULL)</f>
        <v>0</v>
      </c>
      <c r="AZ710" s="81" cm="1">
        <f t="array" aca="1" ref="AZ710" ca="1">IF(INDIRECT(ADDRESS(3+$AM710,14,,,"var"))&lt;&gt;"Be",INDIRECT(ADDRESS(3+$AM710,14,,,"var")),NULL)</f>
        <v>3.8E-3</v>
      </c>
      <c r="BA710" s="81" cm="1">
        <f t="array" aca="1" ref="BA710" ca="1">IF(INDIRECT(ADDRESS(3+$AM710,15,,,"var"))&lt;&gt;"&lt;=&gt;",INDIRECT(ADDRESS(3+$AM710,15,,,"var")),NULL)</f>
        <v>0</v>
      </c>
      <c r="BB710" s="81" cm="1">
        <f t="array" aca="1" ref="BB710" ca="1">IF(INDIRECT(ADDRESS(3+$AM710,16,,,"var"))&lt;&gt;"Zn",INDIRECT(ADDRESS(3+$AM710,16,,,"var")),NULL)</f>
        <v>0</v>
      </c>
      <c r="BC710" s="81" cm="1">
        <f t="array" aca="1" ref="BC710" ca="1">IF(INDIRECT(ADDRESS(3+$AM710,17,,,"var"))&lt;&gt;"&lt;=&gt;",INDIRECT(ADDRESS(3+$AM710,17,,,"var")),NULL)</f>
        <v>0</v>
      </c>
      <c r="BD710" s="81" cm="1">
        <f t="array" aca="1" ref="BD710" ca="1">IF(INDIRECT(ADDRESS(3+$AM710,18,,,"var"))&lt;&gt;"Ti",INDIRECT(ADDRESS(3+$AM710,18,,,"var")),NULL)</f>
        <v>1.2E-2</v>
      </c>
      <c r="BE710" s="82" cm="1">
        <f t="array" aca="1" ref="BE710" ca="1">IF(INDIRECT(ADDRESS(3+$AM710,19,,,"var"))&lt;&gt;"D10",INDIRECT(ADDRESS(3+$AM710,19,,,"var")),NULL)</f>
        <v>0</v>
      </c>
      <c r="BF710" s="82" cm="1">
        <f t="array" aca="1" ref="BF710" ca="1">IF(INDIRECT(ADDRESS(3+$AM710,20,,,"var"))&lt;&gt;"D50",INDIRECT(ADDRESS(3+$AM710,20,,,"var")),NULL)</f>
        <v>38.799999999999997</v>
      </c>
      <c r="BG710" s="82" cm="1">
        <f t="array" aca="1" ref="BG710" ca="1">IF(INDIRECT(ADDRESS(3+$AM710,21,,,"var"))&lt;&gt;"D90",INDIRECT(ADDRESS(3+$AM710,21,,,"var")),NULL)</f>
        <v>0</v>
      </c>
      <c r="BH710" s="82" cm="1">
        <f t="array" aca="1" ref="BH710" ca="1">IF(INDIRECT(ADDRESS(3+$AM710,22,,,"var"))&lt;&gt;"Carney Funnel (s/50g)",INDIRECT(ADDRESS(3+$AM710,22,,,"var")),NULL)</f>
        <v>0</v>
      </c>
      <c r="BI710" s="82" cm="1">
        <f t="array" aca="1" ref="BI710" ca="1">IF(INDIRECT(ADDRESS(3+$AM710,23,,,"var"))&lt;&gt;"Schuttdichte",INDIRECT(ADDRESS(3+$AM710,23,,,"var")),NULL)</f>
        <v>0</v>
      </c>
      <c r="BJ710" s="82" cm="1">
        <f t="array" aca="1" ref="BJ710" ca="1">IF(INDIRECT(ADDRESS(3+$AM710,24,,,"var"))&lt;&gt;"Klopfdichte",INDIRECT(ADDRESS(3+$AM710,24,,,"var")),NULL)</f>
        <v>0</v>
      </c>
      <c r="BK710" s="81" t="s">
        <v>108</v>
      </c>
      <c r="BM710" s="65"/>
    </row>
    <row r="711" spans="1:67">
      <c r="A711" s="81">
        <v>7</v>
      </c>
      <c r="B711" s="81">
        <v>2</v>
      </c>
      <c r="C711" s="81" t="str">
        <f>var!Z$2</f>
        <v>EOS M 290</v>
      </c>
      <c r="D711" s="81" t="str">
        <f>var!AG$2</f>
        <v>EOS parameter dev.</v>
      </c>
      <c r="E711" s="81">
        <v>370</v>
      </c>
      <c r="F711" s="81">
        <v>1175</v>
      </c>
      <c r="G711" s="81">
        <v>50</v>
      </c>
      <c r="H711" s="81">
        <v>0.1</v>
      </c>
      <c r="I711" s="62">
        <v>100</v>
      </c>
      <c r="J711" s="81" t="s">
        <v>7</v>
      </c>
      <c r="K711" s="81"/>
      <c r="L711" s="81" t="s">
        <v>7</v>
      </c>
      <c r="M711" s="28" t="str">
        <f>var!AF$2</f>
        <v>Stripes</v>
      </c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  <c r="AA711" s="81"/>
      <c r="AB711" s="81"/>
      <c r="AC711" s="81"/>
      <c r="AD711" s="81"/>
      <c r="AE711" s="81"/>
      <c r="AF711" s="81"/>
      <c r="AG711" s="81"/>
      <c r="AH711" s="23">
        <f t="shared" si="24"/>
        <v>21.150000000000002</v>
      </c>
      <c r="AI711" s="66">
        <f t="shared" si="25"/>
        <v>62.978723404255319</v>
      </c>
      <c r="AJ711" s="81"/>
      <c r="AK711" s="81"/>
      <c r="AL711" s="81" t="str" cm="1">
        <f t="array" aca="1" ref="AL711" ca="1">IF(INDIRECT(ADDRESS(3+AM711,2,,,"var"))&lt;&gt;"Name of powder",INDIRECT(ADDRESS(3+AM711,2,,,"var")),NULL)</f>
        <v>AlMgty90</v>
      </c>
      <c r="AM711" s="81">
        <v>7</v>
      </c>
      <c r="AN711" s="81">
        <v>-1</v>
      </c>
      <c r="AO711" s="61" cm="1">
        <f t="array" aca="1" ref="AO711" ca="1">IF(INDIRECT(ADDRESS(3+$AM711,3,,,"var"))&lt;&gt;"&lt;=&gt;",INDIRECT(ADDRESS(3+$AM711,3,,,"var")),NULL)</f>
        <v>0</v>
      </c>
      <c r="AP711" s="61" cm="1">
        <f t="array" aca="1" ref="AP711" ca="1">IF(INDIRECT(ADDRESS(3+$AM711,4,,,"var"))&lt;&gt;"Si",INDIRECT(ADDRESS(3+$AM711,4,,,"var")),NULL)</f>
        <v>0.14199999999999999</v>
      </c>
      <c r="AQ711" s="61" cm="1">
        <f t="array" aca="1" ref="AQ711" ca="1">IF(INDIRECT(ADDRESS(3+$AM711,5,,,"var"))&lt;&gt;"&lt;=&gt;",INDIRECT(ADDRESS(3+$AM711,5,,,"var")),NULL)</f>
        <v>0</v>
      </c>
      <c r="AR711" s="61" cm="1">
        <f t="array" aca="1" ref="AR711" ca="1">IF(INDIRECT(ADDRESS(3+$AM711,6,,,"var"))&lt;&gt;"Fe",INDIRECT(ADDRESS(3+$AM711,6,,,"var")),NULL)</f>
        <v>6.7599999999999993E-2</v>
      </c>
      <c r="AS711" s="61" cm="1">
        <f t="array" aca="1" ref="AS711" ca="1">IF(INDIRECT(ADDRESS(3+$AM711,7,,,"var"))&lt;&gt;"&lt;=&gt;",INDIRECT(ADDRESS(3+$AM711,7,,,"var")),NULL)</f>
        <v>0</v>
      </c>
      <c r="AT711" s="61" cm="1">
        <f t="array" aca="1" ref="AT711" ca="1">IF(INDIRECT(ADDRESS(3+$AM711,8,,,"var"))&lt;&gt;"Cu",INDIRECT(ADDRESS(3+$AM711,8,,,"var")),NULL)</f>
        <v>2E-3</v>
      </c>
      <c r="AU711" s="61" cm="1">
        <f t="array" aca="1" ref="AU711" ca="1">IF(INDIRECT(ADDRESS(3+$AM711,9,,,"var"))&lt;&gt;"&lt;=&gt;",INDIRECT(ADDRESS(3+$AM711,9,,,"var")),NULL)</f>
        <v>0</v>
      </c>
      <c r="AV711" s="61" cm="1">
        <f t="array" aca="1" ref="AV711" ca="1">IF(INDIRECT(ADDRESS(3+$AM711,10,,,"var"))&lt;&gt;"Mn",INDIRECT(ADDRESS(3+$AM711,10,,,"var")),NULL)</f>
        <v>5.4999999999999997E-3</v>
      </c>
      <c r="AW711" s="61" cm="1">
        <f t="array" aca="1" ref="AW711" ca="1">IF(INDIRECT(ADDRESS(3+$AM711,11,,,"var"))&lt;&gt;"&lt;=&gt;",INDIRECT(ADDRESS(3+$AM711,11,,,"var")),NULL)</f>
        <v>0</v>
      </c>
      <c r="AX711" s="61" cm="1">
        <f t="array" aca="1" ref="AX711" ca="1">IF(INDIRECT(ADDRESS(3+$AM711,12,,,"var"))&lt;&gt;"Mg",INDIRECT(ADDRESS(3+$AM711,12,,,"var")),NULL)</f>
        <v>11.8</v>
      </c>
      <c r="AY711" s="61" cm="1">
        <f t="array" aca="1" ref="AY711" ca="1">IF(INDIRECT(ADDRESS(3+$AM711,13,,,"var"))&lt;&gt;"&lt;=&gt;",INDIRECT(ADDRESS(3+$AM711,13,,,"var")),NULL)</f>
        <v>0</v>
      </c>
      <c r="AZ711" s="61" cm="1">
        <f t="array" aca="1" ref="AZ711" ca="1">IF(INDIRECT(ADDRESS(3+$AM711,14,,,"var"))&lt;&gt;"Be",INDIRECT(ADDRESS(3+$AM711,14,,,"var")),NULL)</f>
        <v>3.8E-3</v>
      </c>
      <c r="BA711" s="61" cm="1">
        <f t="array" aca="1" ref="BA711" ca="1">IF(INDIRECT(ADDRESS(3+$AM711,15,,,"var"))&lt;&gt;"&lt;=&gt;",INDIRECT(ADDRESS(3+$AM711,15,,,"var")),NULL)</f>
        <v>0</v>
      </c>
      <c r="BB711" s="61" cm="1">
        <f t="array" aca="1" ref="BB711" ca="1">IF(INDIRECT(ADDRESS(3+$AM711,16,,,"var"))&lt;&gt;"Zn",INDIRECT(ADDRESS(3+$AM711,16,,,"var")),NULL)</f>
        <v>0</v>
      </c>
      <c r="BC711" s="61" cm="1">
        <f t="array" aca="1" ref="BC711" ca="1">IF(INDIRECT(ADDRESS(3+$AM711,17,,,"var"))&lt;&gt;"&lt;=&gt;",INDIRECT(ADDRESS(3+$AM711,17,,,"var")),NULL)</f>
        <v>0</v>
      </c>
      <c r="BD711" s="61" cm="1">
        <f t="array" aca="1" ref="BD711" ca="1">IF(INDIRECT(ADDRESS(3+$AM711,18,,,"var"))&lt;&gt;"Ti",INDIRECT(ADDRESS(3+$AM711,18,,,"var")),NULL)</f>
        <v>1.2E-2</v>
      </c>
      <c r="BE711" s="64" cm="1">
        <f t="array" aca="1" ref="BE711" ca="1">IF(INDIRECT(ADDRESS(3+$AM711,19,,,"var"))&lt;&gt;"D10",INDIRECT(ADDRESS(3+$AM711,19,,,"var")),NULL)</f>
        <v>0</v>
      </c>
      <c r="BF711" s="64" cm="1">
        <f t="array" aca="1" ref="BF711" ca="1">IF(INDIRECT(ADDRESS(3+$AM711,20,,,"var"))&lt;&gt;"D50",INDIRECT(ADDRESS(3+$AM711,20,,,"var")),NULL)</f>
        <v>38.799999999999997</v>
      </c>
      <c r="BG711" s="64" cm="1">
        <f t="array" aca="1" ref="BG711" ca="1">IF(INDIRECT(ADDRESS(3+$AM711,21,,,"var"))&lt;&gt;"D90",INDIRECT(ADDRESS(3+$AM711,21,,,"var")),NULL)</f>
        <v>0</v>
      </c>
      <c r="BH711" s="64" cm="1">
        <f t="array" aca="1" ref="BH711" ca="1">IF(INDIRECT(ADDRESS(3+$AM711,22,,,"var"))&lt;&gt;"Carney Funnel (s/50g)",INDIRECT(ADDRESS(3+$AM711,22,,,"var")),NULL)</f>
        <v>0</v>
      </c>
      <c r="BI711" s="64" cm="1">
        <f t="array" aca="1" ref="BI711" ca="1">IF(INDIRECT(ADDRESS(3+$AM711,23,,,"var"))&lt;&gt;"Schuttdichte",INDIRECT(ADDRESS(3+$AM711,23,,,"var")),NULL)</f>
        <v>0</v>
      </c>
      <c r="BJ711" s="64" cm="1">
        <f t="array" aca="1" ref="BJ711" ca="1">IF(INDIRECT(ADDRESS(3+$AM711,24,,,"var"))&lt;&gt;"Klopfdichte",INDIRECT(ADDRESS(3+$AM711,24,,,"var")),NULL)</f>
        <v>0</v>
      </c>
      <c r="BK711" t="s">
        <v>108</v>
      </c>
      <c r="BM711" s="65"/>
      <c r="BO711"/>
    </row>
    <row r="712" spans="1:67" s="81" customFormat="1">
      <c r="A712" s="81">
        <v>7</v>
      </c>
      <c r="B712" s="81">
        <v>3</v>
      </c>
      <c r="C712" s="81" t="str">
        <f>var!Z$2</f>
        <v>EOS M 290</v>
      </c>
      <c r="D712" s="81" t="str">
        <f>var!AG$2</f>
        <v>EOS parameter dev.</v>
      </c>
      <c r="E712" s="81">
        <v>370</v>
      </c>
      <c r="F712" s="81">
        <v>1175</v>
      </c>
      <c r="G712" s="81">
        <v>50</v>
      </c>
      <c r="H712" s="81">
        <v>0.1</v>
      </c>
      <c r="I712" s="62">
        <v>100</v>
      </c>
      <c r="J712" s="81" t="s">
        <v>7</v>
      </c>
      <c r="L712" s="81" t="s">
        <v>7</v>
      </c>
      <c r="M712" s="81" t="str">
        <f>var!AF$2</f>
        <v>Stripes</v>
      </c>
      <c r="AH712" s="81">
        <f t="shared" si="24"/>
        <v>21.150000000000002</v>
      </c>
      <c r="AI712" s="81">
        <f t="shared" si="25"/>
        <v>62.978723404255319</v>
      </c>
      <c r="AL712" s="81" t="str" cm="1">
        <f t="array" aca="1" ref="AL712" ca="1">IF(INDIRECT(ADDRESS(3+AM712,2,,,"var"))&lt;&gt;"Name of powder",INDIRECT(ADDRESS(3+AM712,2,,,"var")),NULL)</f>
        <v>AlMgty90</v>
      </c>
      <c r="AM712" s="81">
        <v>7</v>
      </c>
      <c r="AN712" s="81">
        <v>-1</v>
      </c>
      <c r="AO712" s="81" cm="1">
        <f t="array" aca="1" ref="AO712" ca="1">IF(INDIRECT(ADDRESS(3+$AM712,3,,,"var"))&lt;&gt;"&lt;=&gt;",INDIRECT(ADDRESS(3+$AM712,3,,,"var")),NULL)</f>
        <v>0</v>
      </c>
      <c r="AP712" s="81" cm="1">
        <f t="array" aca="1" ref="AP712" ca="1">IF(INDIRECT(ADDRESS(3+$AM712,4,,,"var"))&lt;&gt;"Si",INDIRECT(ADDRESS(3+$AM712,4,,,"var")),NULL)</f>
        <v>0.14199999999999999</v>
      </c>
      <c r="AQ712" s="81" cm="1">
        <f t="array" aca="1" ref="AQ712" ca="1">IF(INDIRECT(ADDRESS(3+$AM712,5,,,"var"))&lt;&gt;"&lt;=&gt;",INDIRECT(ADDRESS(3+$AM712,5,,,"var")),NULL)</f>
        <v>0</v>
      </c>
      <c r="AR712" s="81" cm="1">
        <f t="array" aca="1" ref="AR712" ca="1">IF(INDIRECT(ADDRESS(3+$AM712,6,,,"var"))&lt;&gt;"Fe",INDIRECT(ADDRESS(3+$AM712,6,,,"var")),NULL)</f>
        <v>6.7599999999999993E-2</v>
      </c>
      <c r="AS712" s="81" cm="1">
        <f t="array" aca="1" ref="AS712" ca="1">IF(INDIRECT(ADDRESS(3+$AM712,7,,,"var"))&lt;&gt;"&lt;=&gt;",INDIRECT(ADDRESS(3+$AM712,7,,,"var")),NULL)</f>
        <v>0</v>
      </c>
      <c r="AT712" s="81" cm="1">
        <f t="array" aca="1" ref="AT712" ca="1">IF(INDIRECT(ADDRESS(3+$AM712,8,,,"var"))&lt;&gt;"Cu",INDIRECT(ADDRESS(3+$AM712,8,,,"var")),NULL)</f>
        <v>2E-3</v>
      </c>
      <c r="AU712" s="81" cm="1">
        <f t="array" aca="1" ref="AU712" ca="1">IF(INDIRECT(ADDRESS(3+$AM712,9,,,"var"))&lt;&gt;"&lt;=&gt;",INDIRECT(ADDRESS(3+$AM712,9,,,"var")),NULL)</f>
        <v>0</v>
      </c>
      <c r="AV712" s="81" cm="1">
        <f t="array" aca="1" ref="AV712" ca="1">IF(INDIRECT(ADDRESS(3+$AM712,10,,,"var"))&lt;&gt;"Mn",INDIRECT(ADDRESS(3+$AM712,10,,,"var")),NULL)</f>
        <v>5.4999999999999997E-3</v>
      </c>
      <c r="AW712" s="81" cm="1">
        <f t="array" aca="1" ref="AW712" ca="1">IF(INDIRECT(ADDRESS(3+$AM712,11,,,"var"))&lt;&gt;"&lt;=&gt;",INDIRECT(ADDRESS(3+$AM712,11,,,"var")),NULL)</f>
        <v>0</v>
      </c>
      <c r="AX712" s="81" cm="1">
        <f t="array" aca="1" ref="AX712" ca="1">IF(INDIRECT(ADDRESS(3+$AM712,12,,,"var"))&lt;&gt;"Mg",INDIRECT(ADDRESS(3+$AM712,12,,,"var")),NULL)</f>
        <v>11.8</v>
      </c>
      <c r="AY712" s="81" cm="1">
        <f t="array" aca="1" ref="AY712" ca="1">IF(INDIRECT(ADDRESS(3+$AM712,13,,,"var"))&lt;&gt;"&lt;=&gt;",INDIRECT(ADDRESS(3+$AM712,13,,,"var")),NULL)</f>
        <v>0</v>
      </c>
      <c r="AZ712" s="81" cm="1">
        <f t="array" aca="1" ref="AZ712" ca="1">IF(INDIRECT(ADDRESS(3+$AM712,14,,,"var"))&lt;&gt;"Be",INDIRECT(ADDRESS(3+$AM712,14,,,"var")),NULL)</f>
        <v>3.8E-3</v>
      </c>
      <c r="BA712" s="81" cm="1">
        <f t="array" aca="1" ref="BA712" ca="1">IF(INDIRECT(ADDRESS(3+$AM712,15,,,"var"))&lt;&gt;"&lt;=&gt;",INDIRECT(ADDRESS(3+$AM712,15,,,"var")),NULL)</f>
        <v>0</v>
      </c>
      <c r="BB712" s="81" cm="1">
        <f t="array" aca="1" ref="BB712" ca="1">IF(INDIRECT(ADDRESS(3+$AM712,16,,,"var"))&lt;&gt;"Zn",INDIRECT(ADDRESS(3+$AM712,16,,,"var")),NULL)</f>
        <v>0</v>
      </c>
      <c r="BC712" s="81" cm="1">
        <f t="array" aca="1" ref="BC712" ca="1">IF(INDIRECT(ADDRESS(3+$AM712,17,,,"var"))&lt;&gt;"&lt;=&gt;",INDIRECT(ADDRESS(3+$AM712,17,,,"var")),NULL)</f>
        <v>0</v>
      </c>
      <c r="BD712" s="81" cm="1">
        <f t="array" aca="1" ref="BD712" ca="1">IF(INDIRECT(ADDRESS(3+$AM712,18,,,"var"))&lt;&gt;"Ti",INDIRECT(ADDRESS(3+$AM712,18,,,"var")),NULL)</f>
        <v>1.2E-2</v>
      </c>
      <c r="BE712" s="82" cm="1">
        <f t="array" aca="1" ref="BE712" ca="1">IF(INDIRECT(ADDRESS(3+$AM712,19,,,"var"))&lt;&gt;"D10",INDIRECT(ADDRESS(3+$AM712,19,,,"var")),NULL)</f>
        <v>0</v>
      </c>
      <c r="BF712" s="82" cm="1">
        <f t="array" aca="1" ref="BF712" ca="1">IF(INDIRECT(ADDRESS(3+$AM712,20,,,"var"))&lt;&gt;"D50",INDIRECT(ADDRESS(3+$AM712,20,,,"var")),NULL)</f>
        <v>38.799999999999997</v>
      </c>
      <c r="BG712" s="82" cm="1">
        <f t="array" aca="1" ref="BG712" ca="1">IF(INDIRECT(ADDRESS(3+$AM712,21,,,"var"))&lt;&gt;"D90",INDIRECT(ADDRESS(3+$AM712,21,,,"var")),NULL)</f>
        <v>0</v>
      </c>
      <c r="BH712" s="82" cm="1">
        <f t="array" aca="1" ref="BH712" ca="1">IF(INDIRECT(ADDRESS(3+$AM712,22,,,"var"))&lt;&gt;"Carney Funnel (s/50g)",INDIRECT(ADDRESS(3+$AM712,22,,,"var")),NULL)</f>
        <v>0</v>
      </c>
      <c r="BI712" s="82" cm="1">
        <f t="array" aca="1" ref="BI712" ca="1">IF(INDIRECT(ADDRESS(3+$AM712,23,,,"var"))&lt;&gt;"Schuttdichte",INDIRECT(ADDRESS(3+$AM712,23,,,"var")),NULL)</f>
        <v>0</v>
      </c>
      <c r="BJ712" s="82" cm="1">
        <f t="array" aca="1" ref="BJ712" ca="1">IF(INDIRECT(ADDRESS(3+$AM712,24,,,"var"))&lt;&gt;"Klopfdichte",INDIRECT(ADDRESS(3+$AM712,24,,,"var")),NULL)</f>
        <v>0</v>
      </c>
      <c r="BK712" s="81" t="s">
        <v>108</v>
      </c>
      <c r="BM712" s="65"/>
    </row>
    <row r="713" spans="1:67">
      <c r="A713" s="81">
        <v>7</v>
      </c>
      <c r="B713" s="81">
        <v>4</v>
      </c>
      <c r="C713" s="81" t="str">
        <f>var!Z$2</f>
        <v>EOS M 290</v>
      </c>
      <c r="D713" s="81" t="str">
        <f>var!AG$2</f>
        <v>EOS parameter dev.</v>
      </c>
      <c r="E713" s="81">
        <v>370</v>
      </c>
      <c r="F713" s="81">
        <v>1175</v>
      </c>
      <c r="G713" s="81">
        <v>50</v>
      </c>
      <c r="H713" s="81">
        <v>0.1</v>
      </c>
      <c r="I713" s="62">
        <v>100</v>
      </c>
      <c r="J713" s="81" t="s">
        <v>7</v>
      </c>
      <c r="K713" s="81"/>
      <c r="L713" s="81" t="s">
        <v>7</v>
      </c>
      <c r="M713" s="81" t="str">
        <f>var!AF$2</f>
        <v>Stripes</v>
      </c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  <c r="AA713" s="81"/>
      <c r="AB713" s="81"/>
      <c r="AC713" s="81"/>
      <c r="AD713" s="81"/>
      <c r="AE713" s="81"/>
      <c r="AF713" s="81"/>
      <c r="AG713" s="81"/>
      <c r="AH713" s="81">
        <f t="shared" si="24"/>
        <v>21.150000000000002</v>
      </c>
      <c r="AI713" s="81">
        <f t="shared" si="25"/>
        <v>62.978723404255319</v>
      </c>
      <c r="AJ713" s="81"/>
      <c r="AK713" s="81"/>
      <c r="AL713" s="81" t="str" cm="1">
        <f t="array" aca="1" ref="AL713" ca="1">IF(INDIRECT(ADDRESS(3+AM713,2,,,"var"))&lt;&gt;"Name of powder",INDIRECT(ADDRESS(3+AM713,2,,,"var")),NULL)</f>
        <v>AlMgty90</v>
      </c>
      <c r="AM713" s="81">
        <v>7</v>
      </c>
      <c r="AN713" s="81">
        <v>-1</v>
      </c>
      <c r="AO713" s="61" cm="1">
        <f t="array" aca="1" ref="AO713" ca="1">IF(INDIRECT(ADDRESS(3+$AM713,3,,,"var"))&lt;&gt;"&lt;=&gt;",INDIRECT(ADDRESS(3+$AM713,3,,,"var")),NULL)</f>
        <v>0</v>
      </c>
      <c r="AP713" s="61" cm="1">
        <f t="array" aca="1" ref="AP713" ca="1">IF(INDIRECT(ADDRESS(3+$AM713,4,,,"var"))&lt;&gt;"Si",INDIRECT(ADDRESS(3+$AM713,4,,,"var")),NULL)</f>
        <v>0.14199999999999999</v>
      </c>
      <c r="AQ713" s="61" cm="1">
        <f t="array" aca="1" ref="AQ713" ca="1">IF(INDIRECT(ADDRESS(3+$AM713,5,,,"var"))&lt;&gt;"&lt;=&gt;",INDIRECT(ADDRESS(3+$AM713,5,,,"var")),NULL)</f>
        <v>0</v>
      </c>
      <c r="AR713" s="61" cm="1">
        <f t="array" aca="1" ref="AR713" ca="1">IF(INDIRECT(ADDRESS(3+$AM713,6,,,"var"))&lt;&gt;"Fe",INDIRECT(ADDRESS(3+$AM713,6,,,"var")),NULL)</f>
        <v>6.7599999999999993E-2</v>
      </c>
      <c r="AS713" s="61" cm="1">
        <f t="array" aca="1" ref="AS713" ca="1">IF(INDIRECT(ADDRESS(3+$AM713,7,,,"var"))&lt;&gt;"&lt;=&gt;",INDIRECT(ADDRESS(3+$AM713,7,,,"var")),NULL)</f>
        <v>0</v>
      </c>
      <c r="AT713" s="61" cm="1">
        <f t="array" aca="1" ref="AT713" ca="1">IF(INDIRECT(ADDRESS(3+$AM713,8,,,"var"))&lt;&gt;"Cu",INDIRECT(ADDRESS(3+$AM713,8,,,"var")),NULL)</f>
        <v>2E-3</v>
      </c>
      <c r="AU713" s="61" cm="1">
        <f t="array" aca="1" ref="AU713" ca="1">IF(INDIRECT(ADDRESS(3+$AM713,9,,,"var"))&lt;&gt;"&lt;=&gt;",INDIRECT(ADDRESS(3+$AM713,9,,,"var")),NULL)</f>
        <v>0</v>
      </c>
      <c r="AV713" s="61" cm="1">
        <f t="array" aca="1" ref="AV713" ca="1">IF(INDIRECT(ADDRESS(3+$AM713,10,,,"var"))&lt;&gt;"Mn",INDIRECT(ADDRESS(3+$AM713,10,,,"var")),NULL)</f>
        <v>5.4999999999999997E-3</v>
      </c>
      <c r="AW713" s="61" cm="1">
        <f t="array" aca="1" ref="AW713" ca="1">IF(INDIRECT(ADDRESS(3+$AM713,11,,,"var"))&lt;&gt;"&lt;=&gt;",INDIRECT(ADDRESS(3+$AM713,11,,,"var")),NULL)</f>
        <v>0</v>
      </c>
      <c r="AX713" s="61" cm="1">
        <f t="array" aca="1" ref="AX713" ca="1">IF(INDIRECT(ADDRESS(3+$AM713,12,,,"var"))&lt;&gt;"Mg",INDIRECT(ADDRESS(3+$AM713,12,,,"var")),NULL)</f>
        <v>11.8</v>
      </c>
      <c r="AY713" s="61" cm="1">
        <f t="array" aca="1" ref="AY713" ca="1">IF(INDIRECT(ADDRESS(3+$AM713,13,,,"var"))&lt;&gt;"&lt;=&gt;",INDIRECT(ADDRESS(3+$AM713,13,,,"var")),NULL)</f>
        <v>0</v>
      </c>
      <c r="AZ713" s="61" cm="1">
        <f t="array" aca="1" ref="AZ713" ca="1">IF(INDIRECT(ADDRESS(3+$AM713,14,,,"var"))&lt;&gt;"Be",INDIRECT(ADDRESS(3+$AM713,14,,,"var")),NULL)</f>
        <v>3.8E-3</v>
      </c>
      <c r="BA713" s="61" cm="1">
        <f t="array" aca="1" ref="BA713" ca="1">IF(INDIRECT(ADDRESS(3+$AM713,15,,,"var"))&lt;&gt;"&lt;=&gt;",INDIRECT(ADDRESS(3+$AM713,15,,,"var")),NULL)</f>
        <v>0</v>
      </c>
      <c r="BB713" s="61" cm="1">
        <f t="array" aca="1" ref="BB713" ca="1">IF(INDIRECT(ADDRESS(3+$AM713,16,,,"var"))&lt;&gt;"Zn",INDIRECT(ADDRESS(3+$AM713,16,,,"var")),NULL)</f>
        <v>0</v>
      </c>
      <c r="BC713" s="61" cm="1">
        <f t="array" aca="1" ref="BC713" ca="1">IF(INDIRECT(ADDRESS(3+$AM713,17,,,"var"))&lt;&gt;"&lt;=&gt;",INDIRECT(ADDRESS(3+$AM713,17,,,"var")),NULL)</f>
        <v>0</v>
      </c>
      <c r="BD713" s="61" cm="1">
        <f t="array" aca="1" ref="BD713" ca="1">IF(INDIRECT(ADDRESS(3+$AM713,18,,,"var"))&lt;&gt;"Ti",INDIRECT(ADDRESS(3+$AM713,18,,,"var")),NULL)</f>
        <v>1.2E-2</v>
      </c>
      <c r="BE713" s="64" cm="1">
        <f t="array" aca="1" ref="BE713" ca="1">IF(INDIRECT(ADDRESS(3+$AM713,19,,,"var"))&lt;&gt;"D10",INDIRECT(ADDRESS(3+$AM713,19,,,"var")),NULL)</f>
        <v>0</v>
      </c>
      <c r="BF713" s="64" cm="1">
        <f t="array" aca="1" ref="BF713" ca="1">IF(INDIRECT(ADDRESS(3+$AM713,20,,,"var"))&lt;&gt;"D50",INDIRECT(ADDRESS(3+$AM713,20,,,"var")),NULL)</f>
        <v>38.799999999999997</v>
      </c>
      <c r="BG713" s="64" cm="1">
        <f t="array" aca="1" ref="BG713" ca="1">IF(INDIRECT(ADDRESS(3+$AM713,21,,,"var"))&lt;&gt;"D90",INDIRECT(ADDRESS(3+$AM713,21,,,"var")),NULL)</f>
        <v>0</v>
      </c>
      <c r="BH713" s="64" cm="1">
        <f t="array" aca="1" ref="BH713" ca="1">IF(INDIRECT(ADDRESS(3+$AM713,22,,,"var"))&lt;&gt;"Carney Funnel (s/50g)",INDIRECT(ADDRESS(3+$AM713,22,,,"var")),NULL)</f>
        <v>0</v>
      </c>
      <c r="BI713" s="64" cm="1">
        <f t="array" aca="1" ref="BI713" ca="1">IF(INDIRECT(ADDRESS(3+$AM713,23,,,"var"))&lt;&gt;"Schuttdichte",INDIRECT(ADDRESS(3+$AM713,23,,,"var")),NULL)</f>
        <v>0</v>
      </c>
      <c r="BJ713" s="64" cm="1">
        <f t="array" aca="1" ref="BJ713" ca="1">IF(INDIRECT(ADDRESS(3+$AM713,24,,,"var"))&lt;&gt;"Klopfdichte",INDIRECT(ADDRESS(3+$AM713,24,,,"var")),NULL)</f>
        <v>0</v>
      </c>
      <c r="BK713" t="s">
        <v>108</v>
      </c>
      <c r="BM713" s="65"/>
      <c r="BO713"/>
    </row>
    <row r="714" spans="1:67">
      <c r="A714" s="81">
        <v>7</v>
      </c>
      <c r="B714" s="81">
        <v>5</v>
      </c>
      <c r="C714" s="28" t="str">
        <f>var!Z$2</f>
        <v>EOS M 290</v>
      </c>
      <c r="D714" s="66" t="str">
        <f>var!AG$2</f>
        <v>EOS parameter dev.</v>
      </c>
      <c r="E714" s="81">
        <v>370</v>
      </c>
      <c r="F714" s="81">
        <v>1175</v>
      </c>
      <c r="G714" s="81">
        <v>50</v>
      </c>
      <c r="H714" s="81">
        <v>0.1</v>
      </c>
      <c r="I714" s="62">
        <v>100</v>
      </c>
      <c r="J714" s="28" t="s">
        <v>7</v>
      </c>
      <c r="K714" s="81"/>
      <c r="L714" s="81" t="s">
        <v>7</v>
      </c>
      <c r="M714" s="28" t="str">
        <f>var!AF$2</f>
        <v>Stripes</v>
      </c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  <c r="AA714" s="81"/>
      <c r="AB714" s="81"/>
      <c r="AC714" s="81"/>
      <c r="AD714" s="81"/>
      <c r="AE714" s="81"/>
      <c r="AF714" s="81"/>
      <c r="AG714" s="81"/>
      <c r="AH714" s="23">
        <f t="shared" si="24"/>
        <v>21.150000000000002</v>
      </c>
      <c r="AI714" s="66">
        <f t="shared" si="25"/>
        <v>62.978723404255319</v>
      </c>
      <c r="AJ714" s="81"/>
      <c r="AK714" s="81"/>
      <c r="AL714" s="81" t="str" cm="1">
        <f t="array" aca="1" ref="AL714" ca="1">IF(INDIRECT(ADDRESS(3+AM714,2,,,"var"))&lt;&gt;"Name of powder",INDIRECT(ADDRESS(3+AM714,2,,,"var")),NULL)</f>
        <v>AlMgty90</v>
      </c>
      <c r="AM714" s="81">
        <v>7</v>
      </c>
      <c r="AN714" s="81">
        <v>-1</v>
      </c>
      <c r="AO714" s="61" cm="1">
        <f t="array" aca="1" ref="AO714" ca="1">IF(INDIRECT(ADDRESS(3+$AM714,3,,,"var"))&lt;&gt;"&lt;=&gt;",INDIRECT(ADDRESS(3+$AM714,3,,,"var")),NULL)</f>
        <v>0</v>
      </c>
      <c r="AP714" s="61" cm="1">
        <f t="array" aca="1" ref="AP714" ca="1">IF(INDIRECT(ADDRESS(3+$AM714,4,,,"var"))&lt;&gt;"Si",INDIRECT(ADDRESS(3+$AM714,4,,,"var")),NULL)</f>
        <v>0.14199999999999999</v>
      </c>
      <c r="AQ714" s="61" cm="1">
        <f t="array" aca="1" ref="AQ714" ca="1">IF(INDIRECT(ADDRESS(3+$AM714,5,,,"var"))&lt;&gt;"&lt;=&gt;",INDIRECT(ADDRESS(3+$AM714,5,,,"var")),NULL)</f>
        <v>0</v>
      </c>
      <c r="AR714" s="61" cm="1">
        <f t="array" aca="1" ref="AR714" ca="1">IF(INDIRECT(ADDRESS(3+$AM714,6,,,"var"))&lt;&gt;"Fe",INDIRECT(ADDRESS(3+$AM714,6,,,"var")),NULL)</f>
        <v>6.7599999999999993E-2</v>
      </c>
      <c r="AS714" s="61" cm="1">
        <f t="array" aca="1" ref="AS714" ca="1">IF(INDIRECT(ADDRESS(3+$AM714,7,,,"var"))&lt;&gt;"&lt;=&gt;",INDIRECT(ADDRESS(3+$AM714,7,,,"var")),NULL)</f>
        <v>0</v>
      </c>
      <c r="AT714" s="61" cm="1">
        <f t="array" aca="1" ref="AT714" ca="1">IF(INDIRECT(ADDRESS(3+$AM714,8,,,"var"))&lt;&gt;"Cu",INDIRECT(ADDRESS(3+$AM714,8,,,"var")),NULL)</f>
        <v>2E-3</v>
      </c>
      <c r="AU714" s="61" cm="1">
        <f t="array" aca="1" ref="AU714" ca="1">IF(INDIRECT(ADDRESS(3+$AM714,9,,,"var"))&lt;&gt;"&lt;=&gt;",INDIRECT(ADDRESS(3+$AM714,9,,,"var")),NULL)</f>
        <v>0</v>
      </c>
      <c r="AV714" s="61" cm="1">
        <f t="array" aca="1" ref="AV714" ca="1">IF(INDIRECT(ADDRESS(3+$AM714,10,,,"var"))&lt;&gt;"Mn",INDIRECT(ADDRESS(3+$AM714,10,,,"var")),NULL)</f>
        <v>5.4999999999999997E-3</v>
      </c>
      <c r="AW714" s="61" cm="1">
        <f t="array" aca="1" ref="AW714" ca="1">IF(INDIRECT(ADDRESS(3+$AM714,11,,,"var"))&lt;&gt;"&lt;=&gt;",INDIRECT(ADDRESS(3+$AM714,11,,,"var")),NULL)</f>
        <v>0</v>
      </c>
      <c r="AX714" s="61" cm="1">
        <f t="array" aca="1" ref="AX714" ca="1">IF(INDIRECT(ADDRESS(3+$AM714,12,,,"var"))&lt;&gt;"Mg",INDIRECT(ADDRESS(3+$AM714,12,,,"var")),NULL)</f>
        <v>11.8</v>
      </c>
      <c r="AY714" s="61" cm="1">
        <f t="array" aca="1" ref="AY714" ca="1">IF(INDIRECT(ADDRESS(3+$AM714,13,,,"var"))&lt;&gt;"&lt;=&gt;",INDIRECT(ADDRESS(3+$AM714,13,,,"var")),NULL)</f>
        <v>0</v>
      </c>
      <c r="AZ714" s="61" cm="1">
        <f t="array" aca="1" ref="AZ714" ca="1">IF(INDIRECT(ADDRESS(3+$AM714,14,,,"var"))&lt;&gt;"Be",INDIRECT(ADDRESS(3+$AM714,14,,,"var")),NULL)</f>
        <v>3.8E-3</v>
      </c>
      <c r="BA714" s="61" cm="1">
        <f t="array" aca="1" ref="BA714" ca="1">IF(INDIRECT(ADDRESS(3+$AM714,15,,,"var"))&lt;&gt;"&lt;=&gt;",INDIRECT(ADDRESS(3+$AM714,15,,,"var")),NULL)</f>
        <v>0</v>
      </c>
      <c r="BB714" s="61" cm="1">
        <f t="array" aca="1" ref="BB714" ca="1">IF(INDIRECT(ADDRESS(3+$AM714,16,,,"var"))&lt;&gt;"Zn",INDIRECT(ADDRESS(3+$AM714,16,,,"var")),NULL)</f>
        <v>0</v>
      </c>
      <c r="BC714" s="61" cm="1">
        <f t="array" aca="1" ref="BC714" ca="1">IF(INDIRECT(ADDRESS(3+$AM714,17,,,"var"))&lt;&gt;"&lt;=&gt;",INDIRECT(ADDRESS(3+$AM714,17,,,"var")),NULL)</f>
        <v>0</v>
      </c>
      <c r="BD714" s="61" cm="1">
        <f t="array" aca="1" ref="BD714" ca="1">IF(INDIRECT(ADDRESS(3+$AM714,18,,,"var"))&lt;&gt;"Ti",INDIRECT(ADDRESS(3+$AM714,18,,,"var")),NULL)</f>
        <v>1.2E-2</v>
      </c>
      <c r="BE714" s="64" cm="1">
        <f t="array" aca="1" ref="BE714" ca="1">IF(INDIRECT(ADDRESS(3+$AM714,19,,,"var"))&lt;&gt;"D10",INDIRECT(ADDRESS(3+$AM714,19,,,"var")),NULL)</f>
        <v>0</v>
      </c>
      <c r="BF714" s="64" cm="1">
        <f t="array" aca="1" ref="BF714" ca="1">IF(INDIRECT(ADDRESS(3+$AM714,20,,,"var"))&lt;&gt;"D50",INDIRECT(ADDRESS(3+$AM714,20,,,"var")),NULL)</f>
        <v>38.799999999999997</v>
      </c>
      <c r="BG714" s="64" cm="1">
        <f t="array" aca="1" ref="BG714" ca="1">IF(INDIRECT(ADDRESS(3+$AM714,21,,,"var"))&lt;&gt;"D90",INDIRECT(ADDRESS(3+$AM714,21,,,"var")),NULL)</f>
        <v>0</v>
      </c>
      <c r="BH714" s="64" cm="1">
        <f t="array" aca="1" ref="BH714" ca="1">IF(INDIRECT(ADDRESS(3+$AM714,22,,,"var"))&lt;&gt;"Carney Funnel (s/50g)",INDIRECT(ADDRESS(3+$AM714,22,,,"var")),NULL)</f>
        <v>0</v>
      </c>
      <c r="BI714" s="64" cm="1">
        <f t="array" aca="1" ref="BI714" ca="1">IF(INDIRECT(ADDRESS(3+$AM714,23,,,"var"))&lt;&gt;"Schuttdichte",INDIRECT(ADDRESS(3+$AM714,23,,,"var")),NULL)</f>
        <v>0</v>
      </c>
      <c r="BJ714" s="64" cm="1">
        <f t="array" aca="1" ref="BJ714" ca="1">IF(INDIRECT(ADDRESS(3+$AM714,24,,,"var"))&lt;&gt;"Klopfdichte",INDIRECT(ADDRESS(3+$AM714,24,,,"var")),NULL)</f>
        <v>0</v>
      </c>
      <c r="BK714" t="s">
        <v>108</v>
      </c>
      <c r="BM714" s="65"/>
      <c r="BO714"/>
    </row>
    <row r="715" spans="1:67">
      <c r="A715" s="81">
        <v>7</v>
      </c>
      <c r="B715" s="81">
        <v>6</v>
      </c>
      <c r="C715" s="28" t="str">
        <f>var!Z$2</f>
        <v>EOS M 290</v>
      </c>
      <c r="D715" s="66" t="str">
        <f>var!AG$2</f>
        <v>EOS parameter dev.</v>
      </c>
      <c r="E715" s="81">
        <v>370</v>
      </c>
      <c r="F715" s="81">
        <v>1175</v>
      </c>
      <c r="G715" s="81">
        <v>50</v>
      </c>
      <c r="H715" s="81">
        <v>0.1</v>
      </c>
      <c r="I715" s="62">
        <v>100</v>
      </c>
      <c r="J715" s="28" t="s">
        <v>7</v>
      </c>
      <c r="K715" s="81"/>
      <c r="L715" s="81" t="s">
        <v>7</v>
      </c>
      <c r="M715" s="28" t="str">
        <f>var!AF$2</f>
        <v>Stripes</v>
      </c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  <c r="AA715" s="81"/>
      <c r="AB715" s="81"/>
      <c r="AC715" s="81"/>
      <c r="AD715" s="81"/>
      <c r="AE715" s="81"/>
      <c r="AF715" s="81"/>
      <c r="AG715" s="81"/>
      <c r="AH715" s="23">
        <f t="shared" si="24"/>
        <v>21.150000000000002</v>
      </c>
      <c r="AI715" s="66">
        <f t="shared" si="25"/>
        <v>62.978723404255319</v>
      </c>
      <c r="AJ715" s="81"/>
      <c r="AK715" s="81"/>
      <c r="AL715" s="81" t="str" cm="1">
        <f t="array" aca="1" ref="AL715" ca="1">IF(INDIRECT(ADDRESS(3+AM715,2,,,"var"))&lt;&gt;"Name of powder",INDIRECT(ADDRESS(3+AM715,2,,,"var")),NULL)</f>
        <v>AlMgty90</v>
      </c>
      <c r="AM715" s="81">
        <v>7</v>
      </c>
      <c r="AN715" s="81">
        <v>-1</v>
      </c>
      <c r="AO715" s="61" cm="1">
        <f t="array" aca="1" ref="AO715" ca="1">IF(INDIRECT(ADDRESS(3+$AM715,3,,,"var"))&lt;&gt;"&lt;=&gt;",INDIRECT(ADDRESS(3+$AM715,3,,,"var")),NULL)</f>
        <v>0</v>
      </c>
      <c r="AP715" s="61" cm="1">
        <f t="array" aca="1" ref="AP715" ca="1">IF(INDIRECT(ADDRESS(3+$AM715,4,,,"var"))&lt;&gt;"Si",INDIRECT(ADDRESS(3+$AM715,4,,,"var")),NULL)</f>
        <v>0.14199999999999999</v>
      </c>
      <c r="AQ715" s="61" cm="1">
        <f t="array" aca="1" ref="AQ715" ca="1">IF(INDIRECT(ADDRESS(3+$AM715,5,,,"var"))&lt;&gt;"&lt;=&gt;",INDIRECT(ADDRESS(3+$AM715,5,,,"var")),NULL)</f>
        <v>0</v>
      </c>
      <c r="AR715" s="61" cm="1">
        <f t="array" aca="1" ref="AR715" ca="1">IF(INDIRECT(ADDRESS(3+$AM715,6,,,"var"))&lt;&gt;"Fe",INDIRECT(ADDRESS(3+$AM715,6,,,"var")),NULL)</f>
        <v>6.7599999999999993E-2</v>
      </c>
      <c r="AS715" s="61" cm="1">
        <f t="array" aca="1" ref="AS715" ca="1">IF(INDIRECT(ADDRESS(3+$AM715,7,,,"var"))&lt;&gt;"&lt;=&gt;",INDIRECT(ADDRESS(3+$AM715,7,,,"var")),NULL)</f>
        <v>0</v>
      </c>
      <c r="AT715" s="61" cm="1">
        <f t="array" aca="1" ref="AT715" ca="1">IF(INDIRECT(ADDRESS(3+$AM715,8,,,"var"))&lt;&gt;"Cu",INDIRECT(ADDRESS(3+$AM715,8,,,"var")),NULL)</f>
        <v>2E-3</v>
      </c>
      <c r="AU715" s="61" cm="1">
        <f t="array" aca="1" ref="AU715" ca="1">IF(INDIRECT(ADDRESS(3+$AM715,9,,,"var"))&lt;&gt;"&lt;=&gt;",INDIRECT(ADDRESS(3+$AM715,9,,,"var")),NULL)</f>
        <v>0</v>
      </c>
      <c r="AV715" s="61" cm="1">
        <f t="array" aca="1" ref="AV715" ca="1">IF(INDIRECT(ADDRESS(3+$AM715,10,,,"var"))&lt;&gt;"Mn",INDIRECT(ADDRESS(3+$AM715,10,,,"var")),NULL)</f>
        <v>5.4999999999999997E-3</v>
      </c>
      <c r="AW715" s="61" cm="1">
        <f t="array" aca="1" ref="AW715" ca="1">IF(INDIRECT(ADDRESS(3+$AM715,11,,,"var"))&lt;&gt;"&lt;=&gt;",INDIRECT(ADDRESS(3+$AM715,11,,,"var")),NULL)</f>
        <v>0</v>
      </c>
      <c r="AX715" s="61" cm="1">
        <f t="array" aca="1" ref="AX715" ca="1">IF(INDIRECT(ADDRESS(3+$AM715,12,,,"var"))&lt;&gt;"Mg",INDIRECT(ADDRESS(3+$AM715,12,,,"var")),NULL)</f>
        <v>11.8</v>
      </c>
      <c r="AY715" s="61" cm="1">
        <f t="array" aca="1" ref="AY715" ca="1">IF(INDIRECT(ADDRESS(3+$AM715,13,,,"var"))&lt;&gt;"&lt;=&gt;",INDIRECT(ADDRESS(3+$AM715,13,,,"var")),NULL)</f>
        <v>0</v>
      </c>
      <c r="AZ715" s="61" cm="1">
        <f t="array" aca="1" ref="AZ715" ca="1">IF(INDIRECT(ADDRESS(3+$AM715,14,,,"var"))&lt;&gt;"Be",INDIRECT(ADDRESS(3+$AM715,14,,,"var")),NULL)</f>
        <v>3.8E-3</v>
      </c>
      <c r="BA715" s="61" cm="1">
        <f t="array" aca="1" ref="BA715" ca="1">IF(INDIRECT(ADDRESS(3+$AM715,15,,,"var"))&lt;&gt;"&lt;=&gt;",INDIRECT(ADDRESS(3+$AM715,15,,,"var")),NULL)</f>
        <v>0</v>
      </c>
      <c r="BB715" s="61" cm="1">
        <f t="array" aca="1" ref="BB715" ca="1">IF(INDIRECT(ADDRESS(3+$AM715,16,,,"var"))&lt;&gt;"Zn",INDIRECT(ADDRESS(3+$AM715,16,,,"var")),NULL)</f>
        <v>0</v>
      </c>
      <c r="BC715" s="61" cm="1">
        <f t="array" aca="1" ref="BC715" ca="1">IF(INDIRECT(ADDRESS(3+$AM715,17,,,"var"))&lt;&gt;"&lt;=&gt;",INDIRECT(ADDRESS(3+$AM715,17,,,"var")),NULL)</f>
        <v>0</v>
      </c>
      <c r="BD715" s="61" cm="1">
        <f t="array" aca="1" ref="BD715" ca="1">IF(INDIRECT(ADDRESS(3+$AM715,18,,,"var"))&lt;&gt;"Ti",INDIRECT(ADDRESS(3+$AM715,18,,,"var")),NULL)</f>
        <v>1.2E-2</v>
      </c>
      <c r="BE715" s="64" cm="1">
        <f t="array" aca="1" ref="BE715" ca="1">IF(INDIRECT(ADDRESS(3+$AM715,19,,,"var"))&lt;&gt;"D10",INDIRECT(ADDRESS(3+$AM715,19,,,"var")),NULL)</f>
        <v>0</v>
      </c>
      <c r="BF715" s="64" cm="1">
        <f t="array" aca="1" ref="BF715" ca="1">IF(INDIRECT(ADDRESS(3+$AM715,20,,,"var"))&lt;&gt;"D50",INDIRECT(ADDRESS(3+$AM715,20,,,"var")),NULL)</f>
        <v>38.799999999999997</v>
      </c>
      <c r="BG715" s="64" cm="1">
        <f t="array" aca="1" ref="BG715" ca="1">IF(INDIRECT(ADDRESS(3+$AM715,21,,,"var"))&lt;&gt;"D90",INDIRECT(ADDRESS(3+$AM715,21,,,"var")),NULL)</f>
        <v>0</v>
      </c>
      <c r="BH715" s="64" cm="1">
        <f t="array" aca="1" ref="BH715" ca="1">IF(INDIRECT(ADDRESS(3+$AM715,22,,,"var"))&lt;&gt;"Carney Funnel (s/50g)",INDIRECT(ADDRESS(3+$AM715,22,,,"var")),NULL)</f>
        <v>0</v>
      </c>
      <c r="BI715" s="64" cm="1">
        <f t="array" aca="1" ref="BI715" ca="1">IF(INDIRECT(ADDRESS(3+$AM715,23,,,"var"))&lt;&gt;"Schuttdichte",INDIRECT(ADDRESS(3+$AM715,23,,,"var")),NULL)</f>
        <v>0</v>
      </c>
      <c r="BJ715" s="64" cm="1">
        <f t="array" aca="1" ref="BJ715" ca="1">IF(INDIRECT(ADDRESS(3+$AM715,24,,,"var"))&lt;&gt;"Klopfdichte",INDIRECT(ADDRESS(3+$AM715,24,,,"var")),NULL)</f>
        <v>0</v>
      </c>
      <c r="BK715" t="s">
        <v>108</v>
      </c>
      <c r="BM715" s="65"/>
      <c r="BO715"/>
    </row>
    <row r="716" spans="1:67">
      <c r="A716" s="81">
        <v>7</v>
      </c>
      <c r="B716" s="81">
        <v>7</v>
      </c>
      <c r="C716" s="28" t="str">
        <f>var!Z$2</f>
        <v>EOS M 290</v>
      </c>
      <c r="D716" s="66" t="str">
        <f>var!AG$2</f>
        <v>EOS parameter dev.</v>
      </c>
      <c r="E716" s="81">
        <v>370</v>
      </c>
      <c r="F716" s="81">
        <v>1175</v>
      </c>
      <c r="G716" s="81">
        <v>50</v>
      </c>
      <c r="H716" s="81">
        <v>0.1</v>
      </c>
      <c r="I716" s="62">
        <v>100</v>
      </c>
      <c r="J716" s="28" t="s">
        <v>7</v>
      </c>
      <c r="K716" s="81"/>
      <c r="L716" s="81" t="s">
        <v>7</v>
      </c>
      <c r="M716" s="28" t="str">
        <f>var!AF$2</f>
        <v>Stripes</v>
      </c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  <c r="AA716" s="81"/>
      <c r="AB716" s="81"/>
      <c r="AC716" s="81"/>
      <c r="AD716" s="81"/>
      <c r="AE716" s="81"/>
      <c r="AF716" s="81"/>
      <c r="AG716" s="81"/>
      <c r="AH716" s="23">
        <f t="shared" si="24"/>
        <v>21.150000000000002</v>
      </c>
      <c r="AI716" s="66">
        <f t="shared" si="25"/>
        <v>62.978723404255319</v>
      </c>
      <c r="AJ716" s="81"/>
      <c r="AK716" s="81"/>
      <c r="AL716" s="81" t="str" cm="1">
        <f t="array" aca="1" ref="AL716" ca="1">IF(INDIRECT(ADDRESS(3+AM716,2,,,"var"))&lt;&gt;"Name of powder",INDIRECT(ADDRESS(3+AM716,2,,,"var")),NULL)</f>
        <v>AlMgty90</v>
      </c>
      <c r="AM716" s="81">
        <v>7</v>
      </c>
      <c r="AN716" s="81">
        <v>-1</v>
      </c>
      <c r="AO716" s="61" cm="1">
        <f t="array" aca="1" ref="AO716" ca="1">IF(INDIRECT(ADDRESS(3+$AM716,3,,,"var"))&lt;&gt;"&lt;=&gt;",INDIRECT(ADDRESS(3+$AM716,3,,,"var")),NULL)</f>
        <v>0</v>
      </c>
      <c r="AP716" s="61" cm="1">
        <f t="array" aca="1" ref="AP716" ca="1">IF(INDIRECT(ADDRESS(3+$AM716,4,,,"var"))&lt;&gt;"Si",INDIRECT(ADDRESS(3+$AM716,4,,,"var")),NULL)</f>
        <v>0.14199999999999999</v>
      </c>
      <c r="AQ716" s="61" cm="1">
        <f t="array" aca="1" ref="AQ716" ca="1">IF(INDIRECT(ADDRESS(3+$AM716,5,,,"var"))&lt;&gt;"&lt;=&gt;",INDIRECT(ADDRESS(3+$AM716,5,,,"var")),NULL)</f>
        <v>0</v>
      </c>
      <c r="AR716" s="61" cm="1">
        <f t="array" aca="1" ref="AR716" ca="1">IF(INDIRECT(ADDRESS(3+$AM716,6,,,"var"))&lt;&gt;"Fe",INDIRECT(ADDRESS(3+$AM716,6,,,"var")),NULL)</f>
        <v>6.7599999999999993E-2</v>
      </c>
      <c r="AS716" s="61" cm="1">
        <f t="array" aca="1" ref="AS716" ca="1">IF(INDIRECT(ADDRESS(3+$AM716,7,,,"var"))&lt;&gt;"&lt;=&gt;",INDIRECT(ADDRESS(3+$AM716,7,,,"var")),NULL)</f>
        <v>0</v>
      </c>
      <c r="AT716" s="61" cm="1">
        <f t="array" aca="1" ref="AT716" ca="1">IF(INDIRECT(ADDRESS(3+$AM716,8,,,"var"))&lt;&gt;"Cu",INDIRECT(ADDRESS(3+$AM716,8,,,"var")),NULL)</f>
        <v>2E-3</v>
      </c>
      <c r="AU716" s="61" cm="1">
        <f t="array" aca="1" ref="AU716" ca="1">IF(INDIRECT(ADDRESS(3+$AM716,9,,,"var"))&lt;&gt;"&lt;=&gt;",INDIRECT(ADDRESS(3+$AM716,9,,,"var")),NULL)</f>
        <v>0</v>
      </c>
      <c r="AV716" s="61" cm="1">
        <f t="array" aca="1" ref="AV716" ca="1">IF(INDIRECT(ADDRESS(3+$AM716,10,,,"var"))&lt;&gt;"Mn",INDIRECT(ADDRESS(3+$AM716,10,,,"var")),NULL)</f>
        <v>5.4999999999999997E-3</v>
      </c>
      <c r="AW716" s="61" cm="1">
        <f t="array" aca="1" ref="AW716" ca="1">IF(INDIRECT(ADDRESS(3+$AM716,11,,,"var"))&lt;&gt;"&lt;=&gt;",INDIRECT(ADDRESS(3+$AM716,11,,,"var")),NULL)</f>
        <v>0</v>
      </c>
      <c r="AX716" s="61" cm="1">
        <f t="array" aca="1" ref="AX716" ca="1">IF(INDIRECT(ADDRESS(3+$AM716,12,,,"var"))&lt;&gt;"Mg",INDIRECT(ADDRESS(3+$AM716,12,,,"var")),NULL)</f>
        <v>11.8</v>
      </c>
      <c r="AY716" s="61" cm="1">
        <f t="array" aca="1" ref="AY716" ca="1">IF(INDIRECT(ADDRESS(3+$AM716,13,,,"var"))&lt;&gt;"&lt;=&gt;",INDIRECT(ADDRESS(3+$AM716,13,,,"var")),NULL)</f>
        <v>0</v>
      </c>
      <c r="AZ716" s="61" cm="1">
        <f t="array" aca="1" ref="AZ716" ca="1">IF(INDIRECT(ADDRESS(3+$AM716,14,,,"var"))&lt;&gt;"Be",INDIRECT(ADDRESS(3+$AM716,14,,,"var")),NULL)</f>
        <v>3.8E-3</v>
      </c>
      <c r="BA716" s="61" cm="1">
        <f t="array" aca="1" ref="BA716" ca="1">IF(INDIRECT(ADDRESS(3+$AM716,15,,,"var"))&lt;&gt;"&lt;=&gt;",INDIRECT(ADDRESS(3+$AM716,15,,,"var")),NULL)</f>
        <v>0</v>
      </c>
      <c r="BB716" s="61" cm="1">
        <f t="array" aca="1" ref="BB716" ca="1">IF(INDIRECT(ADDRESS(3+$AM716,16,,,"var"))&lt;&gt;"Zn",INDIRECT(ADDRESS(3+$AM716,16,,,"var")),NULL)</f>
        <v>0</v>
      </c>
      <c r="BC716" s="61" cm="1">
        <f t="array" aca="1" ref="BC716" ca="1">IF(INDIRECT(ADDRESS(3+$AM716,17,,,"var"))&lt;&gt;"&lt;=&gt;",INDIRECT(ADDRESS(3+$AM716,17,,,"var")),NULL)</f>
        <v>0</v>
      </c>
      <c r="BD716" s="61" cm="1">
        <f t="array" aca="1" ref="BD716" ca="1">IF(INDIRECT(ADDRESS(3+$AM716,18,,,"var"))&lt;&gt;"Ti",INDIRECT(ADDRESS(3+$AM716,18,,,"var")),NULL)</f>
        <v>1.2E-2</v>
      </c>
      <c r="BE716" s="64" cm="1">
        <f t="array" aca="1" ref="BE716" ca="1">IF(INDIRECT(ADDRESS(3+$AM716,19,,,"var"))&lt;&gt;"D10",INDIRECT(ADDRESS(3+$AM716,19,,,"var")),NULL)</f>
        <v>0</v>
      </c>
      <c r="BF716" s="64" cm="1">
        <f t="array" aca="1" ref="BF716" ca="1">IF(INDIRECT(ADDRESS(3+$AM716,20,,,"var"))&lt;&gt;"D50",INDIRECT(ADDRESS(3+$AM716,20,,,"var")),NULL)</f>
        <v>38.799999999999997</v>
      </c>
      <c r="BG716" s="64" cm="1">
        <f t="array" aca="1" ref="BG716" ca="1">IF(INDIRECT(ADDRESS(3+$AM716,21,,,"var"))&lt;&gt;"D90",INDIRECT(ADDRESS(3+$AM716,21,,,"var")),NULL)</f>
        <v>0</v>
      </c>
      <c r="BH716" s="64" cm="1">
        <f t="array" aca="1" ref="BH716" ca="1">IF(INDIRECT(ADDRESS(3+$AM716,22,,,"var"))&lt;&gt;"Carney Funnel (s/50g)",INDIRECT(ADDRESS(3+$AM716,22,,,"var")),NULL)</f>
        <v>0</v>
      </c>
      <c r="BI716" s="64" cm="1">
        <f t="array" aca="1" ref="BI716" ca="1">IF(INDIRECT(ADDRESS(3+$AM716,23,,,"var"))&lt;&gt;"Schuttdichte",INDIRECT(ADDRESS(3+$AM716,23,,,"var")),NULL)</f>
        <v>0</v>
      </c>
      <c r="BJ716" s="64" cm="1">
        <f t="array" aca="1" ref="BJ716" ca="1">IF(INDIRECT(ADDRESS(3+$AM716,24,,,"var"))&lt;&gt;"Klopfdichte",INDIRECT(ADDRESS(3+$AM716,24,,,"var")),NULL)</f>
        <v>0</v>
      </c>
      <c r="BK716" t="s">
        <v>108</v>
      </c>
      <c r="BM716" s="65"/>
      <c r="BO716"/>
    </row>
    <row r="717" spans="1:67">
      <c r="A717" s="81">
        <v>7</v>
      </c>
      <c r="B717" s="81">
        <v>8</v>
      </c>
      <c r="C717" s="81" t="str">
        <f>var!Z$2</f>
        <v>EOS M 290</v>
      </c>
      <c r="D717" s="81" t="str">
        <f>var!AG$2</f>
        <v>EOS parameter dev.</v>
      </c>
      <c r="E717" s="81">
        <v>370</v>
      </c>
      <c r="F717" s="81">
        <v>1175</v>
      </c>
      <c r="G717" s="81">
        <v>50</v>
      </c>
      <c r="H717" s="81">
        <v>0.1</v>
      </c>
      <c r="I717" s="62">
        <v>100</v>
      </c>
      <c r="J717" s="81" t="s">
        <v>7</v>
      </c>
      <c r="K717" s="81"/>
      <c r="L717" s="81" t="s">
        <v>7</v>
      </c>
      <c r="M717" s="81" t="str">
        <f>var!AF$2</f>
        <v>Stripes</v>
      </c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  <c r="AA717" s="81"/>
      <c r="AB717" s="81"/>
      <c r="AC717" s="81"/>
      <c r="AD717" s="81"/>
      <c r="AE717" s="81"/>
      <c r="AF717" s="81"/>
      <c r="AG717" s="81"/>
      <c r="AH717" s="81">
        <f t="shared" si="24"/>
        <v>21.150000000000002</v>
      </c>
      <c r="AI717" s="81">
        <f t="shared" si="25"/>
        <v>62.978723404255319</v>
      </c>
      <c r="AJ717" s="81"/>
      <c r="AK717" s="81"/>
      <c r="AL717" s="81" t="str" cm="1">
        <f t="array" aca="1" ref="AL717" ca="1">IF(INDIRECT(ADDRESS(3+AM717,2,,,"var"))&lt;&gt;"Name of powder",INDIRECT(ADDRESS(3+AM717,2,,,"var")),NULL)</f>
        <v>AlMgty90</v>
      </c>
      <c r="AM717" s="81">
        <v>7</v>
      </c>
      <c r="AN717" s="81">
        <v>-1</v>
      </c>
      <c r="AO717" s="61" cm="1">
        <f t="array" aca="1" ref="AO717" ca="1">IF(INDIRECT(ADDRESS(3+$AM717,3,,,"var"))&lt;&gt;"&lt;=&gt;",INDIRECT(ADDRESS(3+$AM717,3,,,"var")),NULL)</f>
        <v>0</v>
      </c>
      <c r="AP717" s="61" cm="1">
        <f t="array" aca="1" ref="AP717" ca="1">IF(INDIRECT(ADDRESS(3+$AM717,4,,,"var"))&lt;&gt;"Si",INDIRECT(ADDRESS(3+$AM717,4,,,"var")),NULL)</f>
        <v>0.14199999999999999</v>
      </c>
      <c r="AQ717" s="61" cm="1">
        <f t="array" aca="1" ref="AQ717" ca="1">IF(INDIRECT(ADDRESS(3+$AM717,5,,,"var"))&lt;&gt;"&lt;=&gt;",INDIRECT(ADDRESS(3+$AM717,5,,,"var")),NULL)</f>
        <v>0</v>
      </c>
      <c r="AR717" s="61" cm="1">
        <f t="array" aca="1" ref="AR717" ca="1">IF(INDIRECT(ADDRESS(3+$AM717,6,,,"var"))&lt;&gt;"Fe",INDIRECT(ADDRESS(3+$AM717,6,,,"var")),NULL)</f>
        <v>6.7599999999999993E-2</v>
      </c>
      <c r="AS717" s="61" cm="1">
        <f t="array" aca="1" ref="AS717" ca="1">IF(INDIRECT(ADDRESS(3+$AM717,7,,,"var"))&lt;&gt;"&lt;=&gt;",INDIRECT(ADDRESS(3+$AM717,7,,,"var")),NULL)</f>
        <v>0</v>
      </c>
      <c r="AT717" s="61" cm="1">
        <f t="array" aca="1" ref="AT717" ca="1">IF(INDIRECT(ADDRESS(3+$AM717,8,,,"var"))&lt;&gt;"Cu",INDIRECT(ADDRESS(3+$AM717,8,,,"var")),NULL)</f>
        <v>2E-3</v>
      </c>
      <c r="AU717" s="61" cm="1">
        <f t="array" aca="1" ref="AU717" ca="1">IF(INDIRECT(ADDRESS(3+$AM717,9,,,"var"))&lt;&gt;"&lt;=&gt;",INDIRECT(ADDRESS(3+$AM717,9,,,"var")),NULL)</f>
        <v>0</v>
      </c>
      <c r="AV717" s="61" cm="1">
        <f t="array" aca="1" ref="AV717" ca="1">IF(INDIRECT(ADDRESS(3+$AM717,10,,,"var"))&lt;&gt;"Mn",INDIRECT(ADDRESS(3+$AM717,10,,,"var")),NULL)</f>
        <v>5.4999999999999997E-3</v>
      </c>
      <c r="AW717" s="61" cm="1">
        <f t="array" aca="1" ref="AW717" ca="1">IF(INDIRECT(ADDRESS(3+$AM717,11,,,"var"))&lt;&gt;"&lt;=&gt;",INDIRECT(ADDRESS(3+$AM717,11,,,"var")),NULL)</f>
        <v>0</v>
      </c>
      <c r="AX717" s="61" cm="1">
        <f t="array" aca="1" ref="AX717" ca="1">IF(INDIRECT(ADDRESS(3+$AM717,12,,,"var"))&lt;&gt;"Mg",INDIRECT(ADDRESS(3+$AM717,12,,,"var")),NULL)</f>
        <v>11.8</v>
      </c>
      <c r="AY717" s="61" cm="1">
        <f t="array" aca="1" ref="AY717" ca="1">IF(INDIRECT(ADDRESS(3+$AM717,13,,,"var"))&lt;&gt;"&lt;=&gt;",INDIRECT(ADDRESS(3+$AM717,13,,,"var")),NULL)</f>
        <v>0</v>
      </c>
      <c r="AZ717" s="61" cm="1">
        <f t="array" aca="1" ref="AZ717" ca="1">IF(INDIRECT(ADDRESS(3+$AM717,14,,,"var"))&lt;&gt;"Be",INDIRECT(ADDRESS(3+$AM717,14,,,"var")),NULL)</f>
        <v>3.8E-3</v>
      </c>
      <c r="BA717" s="61" cm="1">
        <f t="array" aca="1" ref="BA717" ca="1">IF(INDIRECT(ADDRESS(3+$AM717,15,,,"var"))&lt;&gt;"&lt;=&gt;",INDIRECT(ADDRESS(3+$AM717,15,,,"var")),NULL)</f>
        <v>0</v>
      </c>
      <c r="BB717" s="61" cm="1">
        <f t="array" aca="1" ref="BB717" ca="1">IF(INDIRECT(ADDRESS(3+$AM717,16,,,"var"))&lt;&gt;"Zn",INDIRECT(ADDRESS(3+$AM717,16,,,"var")),NULL)</f>
        <v>0</v>
      </c>
      <c r="BC717" s="61" cm="1">
        <f t="array" aca="1" ref="BC717" ca="1">IF(INDIRECT(ADDRESS(3+$AM717,17,,,"var"))&lt;&gt;"&lt;=&gt;",INDIRECT(ADDRESS(3+$AM717,17,,,"var")),NULL)</f>
        <v>0</v>
      </c>
      <c r="BD717" s="61" cm="1">
        <f t="array" aca="1" ref="BD717" ca="1">IF(INDIRECT(ADDRESS(3+$AM717,18,,,"var"))&lt;&gt;"Ti",INDIRECT(ADDRESS(3+$AM717,18,,,"var")),NULL)</f>
        <v>1.2E-2</v>
      </c>
      <c r="BE717" s="64" cm="1">
        <f t="array" aca="1" ref="BE717" ca="1">IF(INDIRECT(ADDRESS(3+$AM717,19,,,"var"))&lt;&gt;"D10",INDIRECT(ADDRESS(3+$AM717,19,,,"var")),NULL)</f>
        <v>0</v>
      </c>
      <c r="BF717" s="64" cm="1">
        <f t="array" aca="1" ref="BF717" ca="1">IF(INDIRECT(ADDRESS(3+$AM717,20,,,"var"))&lt;&gt;"D50",INDIRECT(ADDRESS(3+$AM717,20,,,"var")),NULL)</f>
        <v>38.799999999999997</v>
      </c>
      <c r="BG717" s="64" cm="1">
        <f t="array" aca="1" ref="BG717" ca="1">IF(INDIRECT(ADDRESS(3+$AM717,21,,,"var"))&lt;&gt;"D90",INDIRECT(ADDRESS(3+$AM717,21,,,"var")),NULL)</f>
        <v>0</v>
      </c>
      <c r="BH717" s="64" cm="1">
        <f t="array" aca="1" ref="BH717" ca="1">IF(INDIRECT(ADDRESS(3+$AM717,22,,,"var"))&lt;&gt;"Carney Funnel (s/50g)",INDIRECT(ADDRESS(3+$AM717,22,,,"var")),NULL)</f>
        <v>0</v>
      </c>
      <c r="BI717" s="64" cm="1">
        <f t="array" aca="1" ref="BI717" ca="1">IF(INDIRECT(ADDRESS(3+$AM717,23,,,"var"))&lt;&gt;"Schuttdichte",INDIRECT(ADDRESS(3+$AM717,23,,,"var")),NULL)</f>
        <v>0</v>
      </c>
      <c r="BJ717" s="64" cm="1">
        <f t="array" aca="1" ref="BJ717" ca="1">IF(INDIRECT(ADDRESS(3+$AM717,24,,,"var"))&lt;&gt;"Klopfdichte",INDIRECT(ADDRESS(3+$AM717,24,,,"var")),NULL)</f>
        <v>0</v>
      </c>
      <c r="BK717" t="s">
        <v>108</v>
      </c>
      <c r="BM717" s="65"/>
      <c r="BO717"/>
    </row>
    <row r="718" spans="1:67">
      <c r="A718" s="81">
        <v>7</v>
      </c>
      <c r="B718" s="81">
        <v>9</v>
      </c>
      <c r="C718" s="28" t="str">
        <f>var!Z$2</f>
        <v>EOS M 290</v>
      </c>
      <c r="D718" s="66" t="str">
        <f>var!AG$2</f>
        <v>EOS parameter dev.</v>
      </c>
      <c r="E718" s="81">
        <v>370</v>
      </c>
      <c r="F718" s="81">
        <v>1175</v>
      </c>
      <c r="G718" s="81">
        <v>50</v>
      </c>
      <c r="H718" s="81">
        <v>0.1</v>
      </c>
      <c r="I718" s="62">
        <v>100</v>
      </c>
      <c r="J718" s="28" t="s">
        <v>7</v>
      </c>
      <c r="K718" s="81"/>
      <c r="L718" s="81" t="s">
        <v>7</v>
      </c>
      <c r="M718" s="28" t="str">
        <f>var!AF$2</f>
        <v>Stripes</v>
      </c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  <c r="AA718" s="81"/>
      <c r="AB718" s="81"/>
      <c r="AC718" s="81"/>
      <c r="AD718" s="81"/>
      <c r="AE718" s="81"/>
      <c r="AF718" s="81"/>
      <c r="AG718" s="81"/>
      <c r="AH718" s="23">
        <f t="shared" si="24"/>
        <v>21.150000000000002</v>
      </c>
      <c r="AI718" s="66">
        <f t="shared" si="25"/>
        <v>62.978723404255319</v>
      </c>
      <c r="AJ718" s="81"/>
      <c r="AK718" s="81"/>
      <c r="AL718" s="81" t="str" cm="1">
        <f t="array" aca="1" ref="AL718" ca="1">IF(INDIRECT(ADDRESS(3+AM718,2,,,"var"))&lt;&gt;"Name of powder",INDIRECT(ADDRESS(3+AM718,2,,,"var")),NULL)</f>
        <v>AlMgty90</v>
      </c>
      <c r="AM718" s="81">
        <v>7</v>
      </c>
      <c r="AN718" s="81">
        <v>-1</v>
      </c>
      <c r="AO718" s="61" cm="1">
        <f t="array" aca="1" ref="AO718" ca="1">IF(INDIRECT(ADDRESS(3+$AM718,3,,,"var"))&lt;&gt;"&lt;=&gt;",INDIRECT(ADDRESS(3+$AM718,3,,,"var")),NULL)</f>
        <v>0</v>
      </c>
      <c r="AP718" s="61" cm="1">
        <f t="array" aca="1" ref="AP718" ca="1">IF(INDIRECT(ADDRESS(3+$AM718,4,,,"var"))&lt;&gt;"Si",INDIRECT(ADDRESS(3+$AM718,4,,,"var")),NULL)</f>
        <v>0.14199999999999999</v>
      </c>
      <c r="AQ718" s="61" cm="1">
        <f t="array" aca="1" ref="AQ718" ca="1">IF(INDIRECT(ADDRESS(3+$AM718,5,,,"var"))&lt;&gt;"&lt;=&gt;",INDIRECT(ADDRESS(3+$AM718,5,,,"var")),NULL)</f>
        <v>0</v>
      </c>
      <c r="AR718" s="61" cm="1">
        <f t="array" aca="1" ref="AR718" ca="1">IF(INDIRECT(ADDRESS(3+$AM718,6,,,"var"))&lt;&gt;"Fe",INDIRECT(ADDRESS(3+$AM718,6,,,"var")),NULL)</f>
        <v>6.7599999999999993E-2</v>
      </c>
      <c r="AS718" s="61" cm="1">
        <f t="array" aca="1" ref="AS718" ca="1">IF(INDIRECT(ADDRESS(3+$AM718,7,,,"var"))&lt;&gt;"&lt;=&gt;",INDIRECT(ADDRESS(3+$AM718,7,,,"var")),NULL)</f>
        <v>0</v>
      </c>
      <c r="AT718" s="61" cm="1">
        <f t="array" aca="1" ref="AT718" ca="1">IF(INDIRECT(ADDRESS(3+$AM718,8,,,"var"))&lt;&gt;"Cu",INDIRECT(ADDRESS(3+$AM718,8,,,"var")),NULL)</f>
        <v>2E-3</v>
      </c>
      <c r="AU718" s="61" cm="1">
        <f t="array" aca="1" ref="AU718" ca="1">IF(INDIRECT(ADDRESS(3+$AM718,9,,,"var"))&lt;&gt;"&lt;=&gt;",INDIRECT(ADDRESS(3+$AM718,9,,,"var")),NULL)</f>
        <v>0</v>
      </c>
      <c r="AV718" s="61" cm="1">
        <f t="array" aca="1" ref="AV718" ca="1">IF(INDIRECT(ADDRESS(3+$AM718,10,,,"var"))&lt;&gt;"Mn",INDIRECT(ADDRESS(3+$AM718,10,,,"var")),NULL)</f>
        <v>5.4999999999999997E-3</v>
      </c>
      <c r="AW718" s="61" cm="1">
        <f t="array" aca="1" ref="AW718" ca="1">IF(INDIRECT(ADDRESS(3+$AM718,11,,,"var"))&lt;&gt;"&lt;=&gt;",INDIRECT(ADDRESS(3+$AM718,11,,,"var")),NULL)</f>
        <v>0</v>
      </c>
      <c r="AX718" s="61" cm="1">
        <f t="array" aca="1" ref="AX718" ca="1">IF(INDIRECT(ADDRESS(3+$AM718,12,,,"var"))&lt;&gt;"Mg",INDIRECT(ADDRESS(3+$AM718,12,,,"var")),NULL)</f>
        <v>11.8</v>
      </c>
      <c r="AY718" s="61" cm="1">
        <f t="array" aca="1" ref="AY718" ca="1">IF(INDIRECT(ADDRESS(3+$AM718,13,,,"var"))&lt;&gt;"&lt;=&gt;",INDIRECT(ADDRESS(3+$AM718,13,,,"var")),NULL)</f>
        <v>0</v>
      </c>
      <c r="AZ718" s="61" cm="1">
        <f t="array" aca="1" ref="AZ718" ca="1">IF(INDIRECT(ADDRESS(3+$AM718,14,,,"var"))&lt;&gt;"Be",INDIRECT(ADDRESS(3+$AM718,14,,,"var")),NULL)</f>
        <v>3.8E-3</v>
      </c>
      <c r="BA718" s="61" cm="1">
        <f t="array" aca="1" ref="BA718" ca="1">IF(INDIRECT(ADDRESS(3+$AM718,15,,,"var"))&lt;&gt;"&lt;=&gt;",INDIRECT(ADDRESS(3+$AM718,15,,,"var")),NULL)</f>
        <v>0</v>
      </c>
      <c r="BB718" s="61" cm="1">
        <f t="array" aca="1" ref="BB718" ca="1">IF(INDIRECT(ADDRESS(3+$AM718,16,,,"var"))&lt;&gt;"Zn",INDIRECT(ADDRESS(3+$AM718,16,,,"var")),NULL)</f>
        <v>0</v>
      </c>
      <c r="BC718" s="61" cm="1">
        <f t="array" aca="1" ref="BC718" ca="1">IF(INDIRECT(ADDRESS(3+$AM718,17,,,"var"))&lt;&gt;"&lt;=&gt;",INDIRECT(ADDRESS(3+$AM718,17,,,"var")),NULL)</f>
        <v>0</v>
      </c>
      <c r="BD718" s="61" cm="1">
        <f t="array" aca="1" ref="BD718" ca="1">IF(INDIRECT(ADDRESS(3+$AM718,18,,,"var"))&lt;&gt;"Ti",INDIRECT(ADDRESS(3+$AM718,18,,,"var")),NULL)</f>
        <v>1.2E-2</v>
      </c>
      <c r="BE718" s="64" cm="1">
        <f t="array" aca="1" ref="BE718" ca="1">IF(INDIRECT(ADDRESS(3+$AM718,19,,,"var"))&lt;&gt;"D10",INDIRECT(ADDRESS(3+$AM718,19,,,"var")),NULL)</f>
        <v>0</v>
      </c>
      <c r="BF718" s="64" cm="1">
        <f t="array" aca="1" ref="BF718" ca="1">IF(INDIRECT(ADDRESS(3+$AM718,20,,,"var"))&lt;&gt;"D50",INDIRECT(ADDRESS(3+$AM718,20,,,"var")),NULL)</f>
        <v>38.799999999999997</v>
      </c>
      <c r="BG718" s="64" cm="1">
        <f t="array" aca="1" ref="BG718" ca="1">IF(INDIRECT(ADDRESS(3+$AM718,21,,,"var"))&lt;&gt;"D90",INDIRECT(ADDRESS(3+$AM718,21,,,"var")),NULL)</f>
        <v>0</v>
      </c>
      <c r="BH718" s="64" cm="1">
        <f t="array" aca="1" ref="BH718" ca="1">IF(INDIRECT(ADDRESS(3+$AM718,22,,,"var"))&lt;&gt;"Carney Funnel (s/50g)",INDIRECT(ADDRESS(3+$AM718,22,,,"var")),NULL)</f>
        <v>0</v>
      </c>
      <c r="BI718" s="64" cm="1">
        <f t="array" aca="1" ref="BI718" ca="1">IF(INDIRECT(ADDRESS(3+$AM718,23,,,"var"))&lt;&gt;"Schuttdichte",INDIRECT(ADDRESS(3+$AM718,23,,,"var")),NULL)</f>
        <v>0</v>
      </c>
      <c r="BJ718" s="64" cm="1">
        <f t="array" aca="1" ref="BJ718" ca="1">IF(INDIRECT(ADDRESS(3+$AM718,24,,,"var"))&lt;&gt;"Klopfdichte",INDIRECT(ADDRESS(3+$AM718,24,,,"var")),NULL)</f>
        <v>0</v>
      </c>
      <c r="BK718" t="s">
        <v>108</v>
      </c>
      <c r="BM718" s="65"/>
      <c r="BO718"/>
    </row>
    <row r="719" spans="1:67">
      <c r="A719" s="81">
        <v>7</v>
      </c>
      <c r="B719" s="81">
        <v>10</v>
      </c>
      <c r="C719" s="81" t="str">
        <f>var!Z$2</f>
        <v>EOS M 290</v>
      </c>
      <c r="D719" s="81" t="str">
        <f>var!AG$2</f>
        <v>EOS parameter dev.</v>
      </c>
      <c r="E719" s="81">
        <v>370</v>
      </c>
      <c r="F719" s="81">
        <v>1175</v>
      </c>
      <c r="G719" s="81">
        <v>50</v>
      </c>
      <c r="H719" s="81">
        <v>0.1</v>
      </c>
      <c r="I719" s="62">
        <v>100</v>
      </c>
      <c r="J719" s="81" t="s">
        <v>7</v>
      </c>
      <c r="K719" s="81"/>
      <c r="L719" s="81" t="s">
        <v>7</v>
      </c>
      <c r="M719" s="81" t="str">
        <f>var!AF$2</f>
        <v>Stripes</v>
      </c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  <c r="AA719" s="81"/>
      <c r="AB719" s="81"/>
      <c r="AC719" s="81"/>
      <c r="AD719" s="81"/>
      <c r="AE719" s="81"/>
      <c r="AF719" s="81"/>
      <c r="AG719" s="81"/>
      <c r="AH719" s="81">
        <f t="shared" si="24"/>
        <v>21.150000000000002</v>
      </c>
      <c r="AI719" s="81">
        <f t="shared" si="25"/>
        <v>62.978723404255319</v>
      </c>
      <c r="AJ719" s="81"/>
      <c r="AK719" s="81"/>
      <c r="AL719" s="81" t="str" cm="1">
        <f t="array" aca="1" ref="AL719" ca="1">IF(INDIRECT(ADDRESS(3+AM719,2,,,"var"))&lt;&gt;"Name of powder",INDIRECT(ADDRESS(3+AM719,2,,,"var")),NULL)</f>
        <v>AlMgty90</v>
      </c>
      <c r="AM719" s="81">
        <v>7</v>
      </c>
      <c r="AN719" s="81">
        <v>-1</v>
      </c>
      <c r="AO719" s="61" cm="1">
        <f t="array" aca="1" ref="AO719" ca="1">IF(INDIRECT(ADDRESS(3+$AM719,3,,,"var"))&lt;&gt;"&lt;=&gt;",INDIRECT(ADDRESS(3+$AM719,3,,,"var")),NULL)</f>
        <v>0</v>
      </c>
      <c r="AP719" s="61" cm="1">
        <f t="array" aca="1" ref="AP719" ca="1">IF(INDIRECT(ADDRESS(3+$AM719,4,,,"var"))&lt;&gt;"Si",INDIRECT(ADDRESS(3+$AM719,4,,,"var")),NULL)</f>
        <v>0.14199999999999999</v>
      </c>
      <c r="AQ719" s="61" cm="1">
        <f t="array" aca="1" ref="AQ719" ca="1">IF(INDIRECT(ADDRESS(3+$AM719,5,,,"var"))&lt;&gt;"&lt;=&gt;",INDIRECT(ADDRESS(3+$AM719,5,,,"var")),NULL)</f>
        <v>0</v>
      </c>
      <c r="AR719" s="61" cm="1">
        <f t="array" aca="1" ref="AR719" ca="1">IF(INDIRECT(ADDRESS(3+$AM719,6,,,"var"))&lt;&gt;"Fe",INDIRECT(ADDRESS(3+$AM719,6,,,"var")),NULL)</f>
        <v>6.7599999999999993E-2</v>
      </c>
      <c r="AS719" s="61" cm="1">
        <f t="array" aca="1" ref="AS719" ca="1">IF(INDIRECT(ADDRESS(3+$AM719,7,,,"var"))&lt;&gt;"&lt;=&gt;",INDIRECT(ADDRESS(3+$AM719,7,,,"var")),NULL)</f>
        <v>0</v>
      </c>
      <c r="AT719" s="61" cm="1">
        <f t="array" aca="1" ref="AT719" ca="1">IF(INDIRECT(ADDRESS(3+$AM719,8,,,"var"))&lt;&gt;"Cu",INDIRECT(ADDRESS(3+$AM719,8,,,"var")),NULL)</f>
        <v>2E-3</v>
      </c>
      <c r="AU719" s="61" cm="1">
        <f t="array" aca="1" ref="AU719" ca="1">IF(INDIRECT(ADDRESS(3+$AM719,9,,,"var"))&lt;&gt;"&lt;=&gt;",INDIRECT(ADDRESS(3+$AM719,9,,,"var")),NULL)</f>
        <v>0</v>
      </c>
      <c r="AV719" s="61" cm="1">
        <f t="array" aca="1" ref="AV719" ca="1">IF(INDIRECT(ADDRESS(3+$AM719,10,,,"var"))&lt;&gt;"Mn",INDIRECT(ADDRESS(3+$AM719,10,,,"var")),NULL)</f>
        <v>5.4999999999999997E-3</v>
      </c>
      <c r="AW719" s="61" cm="1">
        <f t="array" aca="1" ref="AW719" ca="1">IF(INDIRECT(ADDRESS(3+$AM719,11,,,"var"))&lt;&gt;"&lt;=&gt;",INDIRECT(ADDRESS(3+$AM719,11,,,"var")),NULL)</f>
        <v>0</v>
      </c>
      <c r="AX719" s="61" cm="1">
        <f t="array" aca="1" ref="AX719" ca="1">IF(INDIRECT(ADDRESS(3+$AM719,12,,,"var"))&lt;&gt;"Mg",INDIRECT(ADDRESS(3+$AM719,12,,,"var")),NULL)</f>
        <v>11.8</v>
      </c>
      <c r="AY719" s="61" cm="1">
        <f t="array" aca="1" ref="AY719" ca="1">IF(INDIRECT(ADDRESS(3+$AM719,13,,,"var"))&lt;&gt;"&lt;=&gt;",INDIRECT(ADDRESS(3+$AM719,13,,,"var")),NULL)</f>
        <v>0</v>
      </c>
      <c r="AZ719" s="61" cm="1">
        <f t="array" aca="1" ref="AZ719" ca="1">IF(INDIRECT(ADDRESS(3+$AM719,14,,,"var"))&lt;&gt;"Be",INDIRECT(ADDRESS(3+$AM719,14,,,"var")),NULL)</f>
        <v>3.8E-3</v>
      </c>
      <c r="BA719" s="61" cm="1">
        <f t="array" aca="1" ref="BA719" ca="1">IF(INDIRECT(ADDRESS(3+$AM719,15,,,"var"))&lt;&gt;"&lt;=&gt;",INDIRECT(ADDRESS(3+$AM719,15,,,"var")),NULL)</f>
        <v>0</v>
      </c>
      <c r="BB719" s="61" cm="1">
        <f t="array" aca="1" ref="BB719" ca="1">IF(INDIRECT(ADDRESS(3+$AM719,16,,,"var"))&lt;&gt;"Zn",INDIRECT(ADDRESS(3+$AM719,16,,,"var")),NULL)</f>
        <v>0</v>
      </c>
      <c r="BC719" s="61" cm="1">
        <f t="array" aca="1" ref="BC719" ca="1">IF(INDIRECT(ADDRESS(3+$AM719,17,,,"var"))&lt;&gt;"&lt;=&gt;",INDIRECT(ADDRESS(3+$AM719,17,,,"var")),NULL)</f>
        <v>0</v>
      </c>
      <c r="BD719" s="61" cm="1">
        <f t="array" aca="1" ref="BD719" ca="1">IF(INDIRECT(ADDRESS(3+$AM719,18,,,"var"))&lt;&gt;"Ti",INDIRECT(ADDRESS(3+$AM719,18,,,"var")),NULL)</f>
        <v>1.2E-2</v>
      </c>
      <c r="BE719" s="64" cm="1">
        <f t="array" aca="1" ref="BE719" ca="1">IF(INDIRECT(ADDRESS(3+$AM719,19,,,"var"))&lt;&gt;"D10",INDIRECT(ADDRESS(3+$AM719,19,,,"var")),NULL)</f>
        <v>0</v>
      </c>
      <c r="BF719" s="64" cm="1">
        <f t="array" aca="1" ref="BF719" ca="1">IF(INDIRECT(ADDRESS(3+$AM719,20,,,"var"))&lt;&gt;"D50",INDIRECT(ADDRESS(3+$AM719,20,,,"var")),NULL)</f>
        <v>38.799999999999997</v>
      </c>
      <c r="BG719" s="64" cm="1">
        <f t="array" aca="1" ref="BG719" ca="1">IF(INDIRECT(ADDRESS(3+$AM719,21,,,"var"))&lt;&gt;"D90",INDIRECT(ADDRESS(3+$AM719,21,,,"var")),NULL)</f>
        <v>0</v>
      </c>
      <c r="BH719" s="64" cm="1">
        <f t="array" aca="1" ref="BH719" ca="1">IF(INDIRECT(ADDRESS(3+$AM719,22,,,"var"))&lt;&gt;"Carney Funnel (s/50g)",INDIRECT(ADDRESS(3+$AM719,22,,,"var")),NULL)</f>
        <v>0</v>
      </c>
      <c r="BI719" s="64" cm="1">
        <f t="array" aca="1" ref="BI719" ca="1">IF(INDIRECT(ADDRESS(3+$AM719,23,,,"var"))&lt;&gt;"Schuttdichte",INDIRECT(ADDRESS(3+$AM719,23,,,"var")),NULL)</f>
        <v>0</v>
      </c>
      <c r="BJ719" s="64" cm="1">
        <f t="array" aca="1" ref="BJ719" ca="1">IF(INDIRECT(ADDRESS(3+$AM719,24,,,"var"))&lt;&gt;"Klopfdichte",INDIRECT(ADDRESS(3+$AM719,24,,,"var")),NULL)</f>
        <v>0</v>
      </c>
      <c r="BK719" t="s">
        <v>108</v>
      </c>
      <c r="BM719" s="65"/>
      <c r="BO719"/>
    </row>
    <row r="720" spans="1:67">
      <c r="A720" s="81">
        <v>7</v>
      </c>
      <c r="B720" s="81">
        <v>11</v>
      </c>
      <c r="C720" s="28" t="str">
        <f>var!Z$2</f>
        <v>EOS M 290</v>
      </c>
      <c r="D720" s="66" t="str">
        <f>var!AG$2</f>
        <v>EOS parameter dev.</v>
      </c>
      <c r="E720" s="81">
        <v>370</v>
      </c>
      <c r="F720" s="81">
        <v>1300</v>
      </c>
      <c r="G720" s="81">
        <v>50</v>
      </c>
      <c r="H720" s="81">
        <v>0.14000000000000001</v>
      </c>
      <c r="I720" s="62">
        <v>100</v>
      </c>
      <c r="J720" s="28" t="s">
        <v>7</v>
      </c>
      <c r="K720" s="81"/>
      <c r="L720" s="81" t="s">
        <v>7</v>
      </c>
      <c r="M720" s="28" t="str">
        <f>var!AF$2</f>
        <v>Stripes</v>
      </c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  <c r="AA720" s="81"/>
      <c r="AB720" s="81"/>
      <c r="AC720" s="81"/>
      <c r="AD720" s="81"/>
      <c r="AE720" s="81"/>
      <c r="AF720" s="81"/>
      <c r="AG720" s="81"/>
      <c r="AH720" s="23">
        <f t="shared" si="24"/>
        <v>32.760000000000005</v>
      </c>
      <c r="AI720" s="66">
        <f t="shared" si="25"/>
        <v>40.65934065934065</v>
      </c>
      <c r="AJ720" s="81"/>
      <c r="AK720" s="81"/>
      <c r="AL720" s="81" t="str" cm="1">
        <f t="array" aca="1" ref="AL720" ca="1">IF(INDIRECT(ADDRESS(3+AM720,2,,,"var"))&lt;&gt;"Name of powder",INDIRECT(ADDRESS(3+AM720,2,,,"var")),NULL)</f>
        <v>AlMgty90</v>
      </c>
      <c r="AM720" s="81">
        <v>7</v>
      </c>
      <c r="AN720" s="81">
        <v>-1</v>
      </c>
      <c r="AO720" s="61" cm="1">
        <f t="array" aca="1" ref="AO720" ca="1">IF(INDIRECT(ADDRESS(3+$AM720,3,,,"var"))&lt;&gt;"&lt;=&gt;",INDIRECT(ADDRESS(3+$AM720,3,,,"var")),NULL)</f>
        <v>0</v>
      </c>
      <c r="AP720" s="61" cm="1">
        <f t="array" aca="1" ref="AP720" ca="1">IF(INDIRECT(ADDRESS(3+$AM720,4,,,"var"))&lt;&gt;"Si",INDIRECT(ADDRESS(3+$AM720,4,,,"var")),NULL)</f>
        <v>0.14199999999999999</v>
      </c>
      <c r="AQ720" s="61" cm="1">
        <f t="array" aca="1" ref="AQ720" ca="1">IF(INDIRECT(ADDRESS(3+$AM720,5,,,"var"))&lt;&gt;"&lt;=&gt;",INDIRECT(ADDRESS(3+$AM720,5,,,"var")),NULL)</f>
        <v>0</v>
      </c>
      <c r="AR720" s="61" cm="1">
        <f t="array" aca="1" ref="AR720" ca="1">IF(INDIRECT(ADDRESS(3+$AM720,6,,,"var"))&lt;&gt;"Fe",INDIRECT(ADDRESS(3+$AM720,6,,,"var")),NULL)</f>
        <v>6.7599999999999993E-2</v>
      </c>
      <c r="AS720" s="61" cm="1">
        <f t="array" aca="1" ref="AS720" ca="1">IF(INDIRECT(ADDRESS(3+$AM720,7,,,"var"))&lt;&gt;"&lt;=&gt;",INDIRECT(ADDRESS(3+$AM720,7,,,"var")),NULL)</f>
        <v>0</v>
      </c>
      <c r="AT720" s="61" cm="1">
        <f t="array" aca="1" ref="AT720" ca="1">IF(INDIRECT(ADDRESS(3+$AM720,8,,,"var"))&lt;&gt;"Cu",INDIRECT(ADDRESS(3+$AM720,8,,,"var")),NULL)</f>
        <v>2E-3</v>
      </c>
      <c r="AU720" s="61" cm="1">
        <f t="array" aca="1" ref="AU720" ca="1">IF(INDIRECT(ADDRESS(3+$AM720,9,,,"var"))&lt;&gt;"&lt;=&gt;",INDIRECT(ADDRESS(3+$AM720,9,,,"var")),NULL)</f>
        <v>0</v>
      </c>
      <c r="AV720" s="61" cm="1">
        <f t="array" aca="1" ref="AV720" ca="1">IF(INDIRECT(ADDRESS(3+$AM720,10,,,"var"))&lt;&gt;"Mn",INDIRECT(ADDRESS(3+$AM720,10,,,"var")),NULL)</f>
        <v>5.4999999999999997E-3</v>
      </c>
      <c r="AW720" s="61" cm="1">
        <f t="array" aca="1" ref="AW720" ca="1">IF(INDIRECT(ADDRESS(3+$AM720,11,,,"var"))&lt;&gt;"&lt;=&gt;",INDIRECT(ADDRESS(3+$AM720,11,,,"var")),NULL)</f>
        <v>0</v>
      </c>
      <c r="AX720" s="61" cm="1">
        <f t="array" aca="1" ref="AX720" ca="1">IF(INDIRECT(ADDRESS(3+$AM720,12,,,"var"))&lt;&gt;"Mg",INDIRECT(ADDRESS(3+$AM720,12,,,"var")),NULL)</f>
        <v>11.8</v>
      </c>
      <c r="AY720" s="61" cm="1">
        <f t="array" aca="1" ref="AY720" ca="1">IF(INDIRECT(ADDRESS(3+$AM720,13,,,"var"))&lt;&gt;"&lt;=&gt;",INDIRECT(ADDRESS(3+$AM720,13,,,"var")),NULL)</f>
        <v>0</v>
      </c>
      <c r="AZ720" s="61" cm="1">
        <f t="array" aca="1" ref="AZ720" ca="1">IF(INDIRECT(ADDRESS(3+$AM720,14,,,"var"))&lt;&gt;"Be",INDIRECT(ADDRESS(3+$AM720,14,,,"var")),NULL)</f>
        <v>3.8E-3</v>
      </c>
      <c r="BA720" s="61" cm="1">
        <f t="array" aca="1" ref="BA720" ca="1">IF(INDIRECT(ADDRESS(3+$AM720,15,,,"var"))&lt;&gt;"&lt;=&gt;",INDIRECT(ADDRESS(3+$AM720,15,,,"var")),NULL)</f>
        <v>0</v>
      </c>
      <c r="BB720" s="61" cm="1">
        <f t="array" aca="1" ref="BB720" ca="1">IF(INDIRECT(ADDRESS(3+$AM720,16,,,"var"))&lt;&gt;"Zn",INDIRECT(ADDRESS(3+$AM720,16,,,"var")),NULL)</f>
        <v>0</v>
      </c>
      <c r="BC720" s="61" cm="1">
        <f t="array" aca="1" ref="BC720" ca="1">IF(INDIRECT(ADDRESS(3+$AM720,17,,,"var"))&lt;&gt;"&lt;=&gt;",INDIRECT(ADDRESS(3+$AM720,17,,,"var")),NULL)</f>
        <v>0</v>
      </c>
      <c r="BD720" s="61" cm="1">
        <f t="array" aca="1" ref="BD720" ca="1">IF(INDIRECT(ADDRESS(3+$AM720,18,,,"var"))&lt;&gt;"Ti",INDIRECT(ADDRESS(3+$AM720,18,,,"var")),NULL)</f>
        <v>1.2E-2</v>
      </c>
      <c r="BE720" s="64" cm="1">
        <f t="array" aca="1" ref="BE720" ca="1">IF(INDIRECT(ADDRESS(3+$AM720,19,,,"var"))&lt;&gt;"D10",INDIRECT(ADDRESS(3+$AM720,19,,,"var")),NULL)</f>
        <v>0</v>
      </c>
      <c r="BF720" s="64" cm="1">
        <f t="array" aca="1" ref="BF720" ca="1">IF(INDIRECT(ADDRESS(3+$AM720,20,,,"var"))&lt;&gt;"D50",INDIRECT(ADDRESS(3+$AM720,20,,,"var")),NULL)</f>
        <v>38.799999999999997</v>
      </c>
      <c r="BG720" s="64" cm="1">
        <f t="array" aca="1" ref="BG720" ca="1">IF(INDIRECT(ADDRESS(3+$AM720,21,,,"var"))&lt;&gt;"D90",INDIRECT(ADDRESS(3+$AM720,21,,,"var")),NULL)</f>
        <v>0</v>
      </c>
      <c r="BH720" s="64" cm="1">
        <f t="array" aca="1" ref="BH720" ca="1">IF(INDIRECT(ADDRESS(3+$AM720,22,,,"var"))&lt;&gt;"Carney Funnel (s/50g)",INDIRECT(ADDRESS(3+$AM720,22,,,"var")),NULL)</f>
        <v>0</v>
      </c>
      <c r="BI720" s="64" cm="1">
        <f t="array" aca="1" ref="BI720" ca="1">IF(INDIRECT(ADDRESS(3+$AM720,23,,,"var"))&lt;&gt;"Schuttdichte",INDIRECT(ADDRESS(3+$AM720,23,,,"var")),NULL)</f>
        <v>0</v>
      </c>
      <c r="BJ720" s="64" cm="1">
        <f t="array" aca="1" ref="BJ720" ca="1">IF(INDIRECT(ADDRESS(3+$AM720,24,,,"var"))&lt;&gt;"Klopfdichte",INDIRECT(ADDRESS(3+$AM720,24,,,"var")),NULL)</f>
        <v>0</v>
      </c>
      <c r="BK720" t="s">
        <v>108</v>
      </c>
      <c r="BM720" s="81"/>
      <c r="BO720"/>
    </row>
    <row r="721" spans="1:67">
      <c r="A721" s="81">
        <v>7</v>
      </c>
      <c r="B721" s="81">
        <v>12</v>
      </c>
      <c r="C721" s="81" t="str">
        <f>var!Z$2</f>
        <v>EOS M 290</v>
      </c>
      <c r="D721" s="81" t="str">
        <f>var!AG$2</f>
        <v>EOS parameter dev.</v>
      </c>
      <c r="E721" s="81">
        <v>370</v>
      </c>
      <c r="F721" s="81">
        <v>1300</v>
      </c>
      <c r="G721" s="81">
        <v>50</v>
      </c>
      <c r="H721" s="81">
        <v>0.14000000000000001</v>
      </c>
      <c r="I721" s="62">
        <v>100</v>
      </c>
      <c r="J721" s="81" t="s">
        <v>7</v>
      </c>
      <c r="K721" s="81"/>
      <c r="L721" s="81" t="s">
        <v>7</v>
      </c>
      <c r="M721" s="28" t="str">
        <f>var!AF$2</f>
        <v>Stripes</v>
      </c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  <c r="AA721" s="81"/>
      <c r="AB721" s="81"/>
      <c r="AC721" s="81"/>
      <c r="AD721" s="81"/>
      <c r="AE721" s="81"/>
      <c r="AF721" s="81"/>
      <c r="AG721" s="81"/>
      <c r="AH721" s="23">
        <f t="shared" si="24"/>
        <v>32.760000000000005</v>
      </c>
      <c r="AI721" s="66">
        <f t="shared" si="25"/>
        <v>40.65934065934065</v>
      </c>
      <c r="AJ721" s="81"/>
      <c r="AK721" s="81"/>
      <c r="AL721" s="81" t="str" cm="1">
        <f t="array" aca="1" ref="AL721" ca="1">IF(INDIRECT(ADDRESS(3+AM721,2,,,"var"))&lt;&gt;"Name of powder",INDIRECT(ADDRESS(3+AM721,2,,,"var")),NULL)</f>
        <v>AlMgty90</v>
      </c>
      <c r="AM721" s="81">
        <v>7</v>
      </c>
      <c r="AN721" s="81">
        <v>-1</v>
      </c>
      <c r="AO721" s="61" cm="1">
        <f t="array" aca="1" ref="AO721" ca="1">IF(INDIRECT(ADDRESS(3+$AM721,3,,,"var"))&lt;&gt;"&lt;=&gt;",INDIRECT(ADDRESS(3+$AM721,3,,,"var")),NULL)</f>
        <v>0</v>
      </c>
      <c r="AP721" s="61" cm="1">
        <f t="array" aca="1" ref="AP721" ca="1">IF(INDIRECT(ADDRESS(3+$AM721,4,,,"var"))&lt;&gt;"Si",INDIRECT(ADDRESS(3+$AM721,4,,,"var")),NULL)</f>
        <v>0.14199999999999999</v>
      </c>
      <c r="AQ721" s="61" cm="1">
        <f t="array" aca="1" ref="AQ721" ca="1">IF(INDIRECT(ADDRESS(3+$AM721,5,,,"var"))&lt;&gt;"&lt;=&gt;",INDIRECT(ADDRESS(3+$AM721,5,,,"var")),NULL)</f>
        <v>0</v>
      </c>
      <c r="AR721" s="61" cm="1">
        <f t="array" aca="1" ref="AR721" ca="1">IF(INDIRECT(ADDRESS(3+$AM721,6,,,"var"))&lt;&gt;"Fe",INDIRECT(ADDRESS(3+$AM721,6,,,"var")),NULL)</f>
        <v>6.7599999999999993E-2</v>
      </c>
      <c r="AS721" s="61" cm="1">
        <f t="array" aca="1" ref="AS721" ca="1">IF(INDIRECT(ADDRESS(3+$AM721,7,,,"var"))&lt;&gt;"&lt;=&gt;",INDIRECT(ADDRESS(3+$AM721,7,,,"var")),NULL)</f>
        <v>0</v>
      </c>
      <c r="AT721" s="61" cm="1">
        <f t="array" aca="1" ref="AT721" ca="1">IF(INDIRECT(ADDRESS(3+$AM721,8,,,"var"))&lt;&gt;"Cu",INDIRECT(ADDRESS(3+$AM721,8,,,"var")),NULL)</f>
        <v>2E-3</v>
      </c>
      <c r="AU721" s="61" cm="1">
        <f t="array" aca="1" ref="AU721" ca="1">IF(INDIRECT(ADDRESS(3+$AM721,9,,,"var"))&lt;&gt;"&lt;=&gt;",INDIRECT(ADDRESS(3+$AM721,9,,,"var")),NULL)</f>
        <v>0</v>
      </c>
      <c r="AV721" s="61" cm="1">
        <f t="array" aca="1" ref="AV721" ca="1">IF(INDIRECT(ADDRESS(3+$AM721,10,,,"var"))&lt;&gt;"Mn",INDIRECT(ADDRESS(3+$AM721,10,,,"var")),NULL)</f>
        <v>5.4999999999999997E-3</v>
      </c>
      <c r="AW721" s="61" cm="1">
        <f t="array" aca="1" ref="AW721" ca="1">IF(INDIRECT(ADDRESS(3+$AM721,11,,,"var"))&lt;&gt;"&lt;=&gt;",INDIRECT(ADDRESS(3+$AM721,11,,,"var")),NULL)</f>
        <v>0</v>
      </c>
      <c r="AX721" s="61" cm="1">
        <f t="array" aca="1" ref="AX721" ca="1">IF(INDIRECT(ADDRESS(3+$AM721,12,,,"var"))&lt;&gt;"Mg",INDIRECT(ADDRESS(3+$AM721,12,,,"var")),NULL)</f>
        <v>11.8</v>
      </c>
      <c r="AY721" s="61" cm="1">
        <f t="array" aca="1" ref="AY721" ca="1">IF(INDIRECT(ADDRESS(3+$AM721,13,,,"var"))&lt;&gt;"&lt;=&gt;",INDIRECT(ADDRESS(3+$AM721,13,,,"var")),NULL)</f>
        <v>0</v>
      </c>
      <c r="AZ721" s="61" cm="1">
        <f t="array" aca="1" ref="AZ721" ca="1">IF(INDIRECT(ADDRESS(3+$AM721,14,,,"var"))&lt;&gt;"Be",INDIRECT(ADDRESS(3+$AM721,14,,,"var")),NULL)</f>
        <v>3.8E-3</v>
      </c>
      <c r="BA721" s="61" cm="1">
        <f t="array" aca="1" ref="BA721" ca="1">IF(INDIRECT(ADDRESS(3+$AM721,15,,,"var"))&lt;&gt;"&lt;=&gt;",INDIRECT(ADDRESS(3+$AM721,15,,,"var")),NULL)</f>
        <v>0</v>
      </c>
      <c r="BB721" s="61" cm="1">
        <f t="array" aca="1" ref="BB721" ca="1">IF(INDIRECT(ADDRESS(3+$AM721,16,,,"var"))&lt;&gt;"Zn",INDIRECT(ADDRESS(3+$AM721,16,,,"var")),NULL)</f>
        <v>0</v>
      </c>
      <c r="BC721" s="61" cm="1">
        <f t="array" aca="1" ref="BC721" ca="1">IF(INDIRECT(ADDRESS(3+$AM721,17,,,"var"))&lt;&gt;"&lt;=&gt;",INDIRECT(ADDRESS(3+$AM721,17,,,"var")),NULL)</f>
        <v>0</v>
      </c>
      <c r="BD721" s="61" cm="1">
        <f t="array" aca="1" ref="BD721" ca="1">IF(INDIRECT(ADDRESS(3+$AM721,18,,,"var"))&lt;&gt;"Ti",INDIRECT(ADDRESS(3+$AM721,18,,,"var")),NULL)</f>
        <v>1.2E-2</v>
      </c>
      <c r="BE721" s="64" cm="1">
        <f t="array" aca="1" ref="BE721" ca="1">IF(INDIRECT(ADDRESS(3+$AM721,19,,,"var"))&lt;&gt;"D10",INDIRECT(ADDRESS(3+$AM721,19,,,"var")),NULL)</f>
        <v>0</v>
      </c>
      <c r="BF721" s="64" cm="1">
        <f t="array" aca="1" ref="BF721" ca="1">IF(INDIRECT(ADDRESS(3+$AM721,20,,,"var"))&lt;&gt;"D50",INDIRECT(ADDRESS(3+$AM721,20,,,"var")),NULL)</f>
        <v>38.799999999999997</v>
      </c>
      <c r="BG721" s="64" cm="1">
        <f t="array" aca="1" ref="BG721" ca="1">IF(INDIRECT(ADDRESS(3+$AM721,21,,,"var"))&lt;&gt;"D90",INDIRECT(ADDRESS(3+$AM721,21,,,"var")),NULL)</f>
        <v>0</v>
      </c>
      <c r="BH721" s="64" cm="1">
        <f t="array" aca="1" ref="BH721" ca="1">IF(INDIRECT(ADDRESS(3+$AM721,22,,,"var"))&lt;&gt;"Carney Funnel (s/50g)",INDIRECT(ADDRESS(3+$AM721,22,,,"var")),NULL)</f>
        <v>0</v>
      </c>
      <c r="BI721" s="64" cm="1">
        <f t="array" aca="1" ref="BI721" ca="1">IF(INDIRECT(ADDRESS(3+$AM721,23,,,"var"))&lt;&gt;"Schuttdichte",INDIRECT(ADDRESS(3+$AM721,23,,,"var")),NULL)</f>
        <v>0</v>
      </c>
      <c r="BJ721" s="64" cm="1">
        <f t="array" aca="1" ref="BJ721" ca="1">IF(INDIRECT(ADDRESS(3+$AM721,24,,,"var"))&lt;&gt;"Klopfdichte",INDIRECT(ADDRESS(3+$AM721,24,,,"var")),NULL)</f>
        <v>0</v>
      </c>
      <c r="BK721" t="s">
        <v>108</v>
      </c>
      <c r="BM721" s="81"/>
      <c r="BO721"/>
    </row>
    <row r="722" spans="1:67">
      <c r="A722" s="81">
        <v>7</v>
      </c>
      <c r="B722" s="81">
        <v>13</v>
      </c>
      <c r="C722" s="28" t="str">
        <f>var!Z$2</f>
        <v>EOS M 290</v>
      </c>
      <c r="D722" s="66" t="str">
        <f>var!AG$2</f>
        <v>EOS parameter dev.</v>
      </c>
      <c r="E722" s="81">
        <v>370</v>
      </c>
      <c r="F722" s="81">
        <v>1300</v>
      </c>
      <c r="G722" s="81">
        <v>50</v>
      </c>
      <c r="H722" s="81">
        <v>0.14000000000000001</v>
      </c>
      <c r="I722" s="62">
        <v>100</v>
      </c>
      <c r="J722" s="28" t="s">
        <v>7</v>
      </c>
      <c r="K722" s="81"/>
      <c r="L722" s="81" t="s">
        <v>7</v>
      </c>
      <c r="M722" s="28" t="str">
        <f>var!AF$2</f>
        <v>Stripes</v>
      </c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  <c r="AA722" s="81"/>
      <c r="AB722" s="81"/>
      <c r="AC722" s="81"/>
      <c r="AD722" s="81"/>
      <c r="AE722" s="81"/>
      <c r="AF722" s="81"/>
      <c r="AG722" s="81"/>
      <c r="AH722" s="23">
        <f t="shared" si="24"/>
        <v>32.760000000000005</v>
      </c>
      <c r="AI722" s="66">
        <f t="shared" si="25"/>
        <v>40.65934065934065</v>
      </c>
      <c r="AJ722" s="81"/>
      <c r="AK722" s="81"/>
      <c r="AL722" s="81" t="str" cm="1">
        <f t="array" aca="1" ref="AL722" ca="1">IF(INDIRECT(ADDRESS(3+AM722,2,,,"var"))&lt;&gt;"Name of powder",INDIRECT(ADDRESS(3+AM722,2,,,"var")),NULL)</f>
        <v>AlMgty90</v>
      </c>
      <c r="AM722" s="81">
        <v>7</v>
      </c>
      <c r="AN722" s="81">
        <v>-1</v>
      </c>
      <c r="AO722" s="61" cm="1">
        <f t="array" aca="1" ref="AO722" ca="1">IF(INDIRECT(ADDRESS(3+$AM722,3,,,"var"))&lt;&gt;"&lt;=&gt;",INDIRECT(ADDRESS(3+$AM722,3,,,"var")),NULL)</f>
        <v>0</v>
      </c>
      <c r="AP722" s="61" cm="1">
        <f t="array" aca="1" ref="AP722" ca="1">IF(INDIRECT(ADDRESS(3+$AM722,4,,,"var"))&lt;&gt;"Si",INDIRECT(ADDRESS(3+$AM722,4,,,"var")),NULL)</f>
        <v>0.14199999999999999</v>
      </c>
      <c r="AQ722" s="61" cm="1">
        <f t="array" aca="1" ref="AQ722" ca="1">IF(INDIRECT(ADDRESS(3+$AM722,5,,,"var"))&lt;&gt;"&lt;=&gt;",INDIRECT(ADDRESS(3+$AM722,5,,,"var")),NULL)</f>
        <v>0</v>
      </c>
      <c r="AR722" s="61" cm="1">
        <f t="array" aca="1" ref="AR722" ca="1">IF(INDIRECT(ADDRESS(3+$AM722,6,,,"var"))&lt;&gt;"Fe",INDIRECT(ADDRESS(3+$AM722,6,,,"var")),NULL)</f>
        <v>6.7599999999999993E-2</v>
      </c>
      <c r="AS722" s="61" cm="1">
        <f t="array" aca="1" ref="AS722" ca="1">IF(INDIRECT(ADDRESS(3+$AM722,7,,,"var"))&lt;&gt;"&lt;=&gt;",INDIRECT(ADDRESS(3+$AM722,7,,,"var")),NULL)</f>
        <v>0</v>
      </c>
      <c r="AT722" s="61" cm="1">
        <f t="array" aca="1" ref="AT722" ca="1">IF(INDIRECT(ADDRESS(3+$AM722,8,,,"var"))&lt;&gt;"Cu",INDIRECT(ADDRESS(3+$AM722,8,,,"var")),NULL)</f>
        <v>2E-3</v>
      </c>
      <c r="AU722" s="61" cm="1">
        <f t="array" aca="1" ref="AU722" ca="1">IF(INDIRECT(ADDRESS(3+$AM722,9,,,"var"))&lt;&gt;"&lt;=&gt;",INDIRECT(ADDRESS(3+$AM722,9,,,"var")),NULL)</f>
        <v>0</v>
      </c>
      <c r="AV722" s="61" cm="1">
        <f t="array" aca="1" ref="AV722" ca="1">IF(INDIRECT(ADDRESS(3+$AM722,10,,,"var"))&lt;&gt;"Mn",INDIRECT(ADDRESS(3+$AM722,10,,,"var")),NULL)</f>
        <v>5.4999999999999997E-3</v>
      </c>
      <c r="AW722" s="61" cm="1">
        <f t="array" aca="1" ref="AW722" ca="1">IF(INDIRECT(ADDRESS(3+$AM722,11,,,"var"))&lt;&gt;"&lt;=&gt;",INDIRECT(ADDRESS(3+$AM722,11,,,"var")),NULL)</f>
        <v>0</v>
      </c>
      <c r="AX722" s="61" cm="1">
        <f t="array" aca="1" ref="AX722" ca="1">IF(INDIRECT(ADDRESS(3+$AM722,12,,,"var"))&lt;&gt;"Mg",INDIRECT(ADDRESS(3+$AM722,12,,,"var")),NULL)</f>
        <v>11.8</v>
      </c>
      <c r="AY722" s="61" cm="1">
        <f t="array" aca="1" ref="AY722" ca="1">IF(INDIRECT(ADDRESS(3+$AM722,13,,,"var"))&lt;&gt;"&lt;=&gt;",INDIRECT(ADDRESS(3+$AM722,13,,,"var")),NULL)</f>
        <v>0</v>
      </c>
      <c r="AZ722" s="61" cm="1">
        <f t="array" aca="1" ref="AZ722" ca="1">IF(INDIRECT(ADDRESS(3+$AM722,14,,,"var"))&lt;&gt;"Be",INDIRECT(ADDRESS(3+$AM722,14,,,"var")),NULL)</f>
        <v>3.8E-3</v>
      </c>
      <c r="BA722" s="61" cm="1">
        <f t="array" aca="1" ref="BA722" ca="1">IF(INDIRECT(ADDRESS(3+$AM722,15,,,"var"))&lt;&gt;"&lt;=&gt;",INDIRECT(ADDRESS(3+$AM722,15,,,"var")),NULL)</f>
        <v>0</v>
      </c>
      <c r="BB722" s="61" cm="1">
        <f t="array" aca="1" ref="BB722" ca="1">IF(INDIRECT(ADDRESS(3+$AM722,16,,,"var"))&lt;&gt;"Zn",INDIRECT(ADDRESS(3+$AM722,16,,,"var")),NULL)</f>
        <v>0</v>
      </c>
      <c r="BC722" s="61" cm="1">
        <f t="array" aca="1" ref="BC722" ca="1">IF(INDIRECT(ADDRESS(3+$AM722,17,,,"var"))&lt;&gt;"&lt;=&gt;",INDIRECT(ADDRESS(3+$AM722,17,,,"var")),NULL)</f>
        <v>0</v>
      </c>
      <c r="BD722" s="61" cm="1">
        <f t="array" aca="1" ref="BD722" ca="1">IF(INDIRECT(ADDRESS(3+$AM722,18,,,"var"))&lt;&gt;"Ti",INDIRECT(ADDRESS(3+$AM722,18,,,"var")),NULL)</f>
        <v>1.2E-2</v>
      </c>
      <c r="BE722" s="64" cm="1">
        <f t="array" aca="1" ref="BE722" ca="1">IF(INDIRECT(ADDRESS(3+$AM722,19,,,"var"))&lt;&gt;"D10",INDIRECT(ADDRESS(3+$AM722,19,,,"var")),NULL)</f>
        <v>0</v>
      </c>
      <c r="BF722" s="64" cm="1">
        <f t="array" aca="1" ref="BF722" ca="1">IF(INDIRECT(ADDRESS(3+$AM722,20,,,"var"))&lt;&gt;"D50",INDIRECT(ADDRESS(3+$AM722,20,,,"var")),NULL)</f>
        <v>38.799999999999997</v>
      </c>
      <c r="BG722" s="64" cm="1">
        <f t="array" aca="1" ref="BG722" ca="1">IF(INDIRECT(ADDRESS(3+$AM722,21,,,"var"))&lt;&gt;"D90",INDIRECT(ADDRESS(3+$AM722,21,,,"var")),NULL)</f>
        <v>0</v>
      </c>
      <c r="BH722" s="64" cm="1">
        <f t="array" aca="1" ref="BH722" ca="1">IF(INDIRECT(ADDRESS(3+$AM722,22,,,"var"))&lt;&gt;"Carney Funnel (s/50g)",INDIRECT(ADDRESS(3+$AM722,22,,,"var")),NULL)</f>
        <v>0</v>
      </c>
      <c r="BI722" s="64" cm="1">
        <f t="array" aca="1" ref="BI722" ca="1">IF(INDIRECT(ADDRESS(3+$AM722,23,,,"var"))&lt;&gt;"Schuttdichte",INDIRECT(ADDRESS(3+$AM722,23,,,"var")),NULL)</f>
        <v>0</v>
      </c>
      <c r="BJ722" s="64" cm="1">
        <f t="array" aca="1" ref="BJ722" ca="1">IF(INDIRECT(ADDRESS(3+$AM722,24,,,"var"))&lt;&gt;"Klopfdichte",INDIRECT(ADDRESS(3+$AM722,24,,,"var")),NULL)</f>
        <v>0</v>
      </c>
      <c r="BK722" t="s">
        <v>108</v>
      </c>
      <c r="BM722"/>
      <c r="BO722"/>
    </row>
    <row r="723" spans="1:67" s="81" customFormat="1">
      <c r="A723" s="81">
        <v>7</v>
      </c>
      <c r="B723" s="81">
        <v>14</v>
      </c>
      <c r="C723" s="81" t="str">
        <f>var!Z$2</f>
        <v>EOS M 290</v>
      </c>
      <c r="D723" s="81" t="str">
        <f>var!AG$2</f>
        <v>EOS parameter dev.</v>
      </c>
      <c r="E723" s="81">
        <v>370</v>
      </c>
      <c r="F723" s="81">
        <v>1300</v>
      </c>
      <c r="G723" s="81">
        <v>50</v>
      </c>
      <c r="H723" s="81">
        <v>0.14000000000000001</v>
      </c>
      <c r="I723" s="62">
        <v>100</v>
      </c>
      <c r="J723" s="81" t="s">
        <v>7</v>
      </c>
      <c r="L723" s="81" t="s">
        <v>7</v>
      </c>
      <c r="M723" s="81" t="str">
        <f>var!AF$2</f>
        <v>Stripes</v>
      </c>
      <c r="AH723" s="81">
        <f t="shared" si="24"/>
        <v>32.760000000000005</v>
      </c>
      <c r="AI723" s="81">
        <f t="shared" si="25"/>
        <v>40.65934065934065</v>
      </c>
      <c r="AL723" s="81" t="str" cm="1">
        <f t="array" aca="1" ref="AL723" ca="1">IF(INDIRECT(ADDRESS(3+AM723,2,,,"var"))&lt;&gt;"Name of powder",INDIRECT(ADDRESS(3+AM723,2,,,"var")),NULL)</f>
        <v>AlMgty90</v>
      </c>
      <c r="AM723" s="81">
        <v>7</v>
      </c>
      <c r="AN723" s="81">
        <v>-1</v>
      </c>
      <c r="AO723" s="81" cm="1">
        <f t="array" aca="1" ref="AO723" ca="1">IF(INDIRECT(ADDRESS(3+$AM723,3,,,"var"))&lt;&gt;"&lt;=&gt;",INDIRECT(ADDRESS(3+$AM723,3,,,"var")),NULL)</f>
        <v>0</v>
      </c>
      <c r="AP723" s="81" cm="1">
        <f t="array" aca="1" ref="AP723" ca="1">IF(INDIRECT(ADDRESS(3+$AM723,4,,,"var"))&lt;&gt;"Si",INDIRECT(ADDRESS(3+$AM723,4,,,"var")),NULL)</f>
        <v>0.14199999999999999</v>
      </c>
      <c r="AQ723" s="81" cm="1">
        <f t="array" aca="1" ref="AQ723" ca="1">IF(INDIRECT(ADDRESS(3+$AM723,5,,,"var"))&lt;&gt;"&lt;=&gt;",INDIRECT(ADDRESS(3+$AM723,5,,,"var")),NULL)</f>
        <v>0</v>
      </c>
      <c r="AR723" s="81" cm="1">
        <f t="array" aca="1" ref="AR723" ca="1">IF(INDIRECT(ADDRESS(3+$AM723,6,,,"var"))&lt;&gt;"Fe",INDIRECT(ADDRESS(3+$AM723,6,,,"var")),NULL)</f>
        <v>6.7599999999999993E-2</v>
      </c>
      <c r="AS723" s="81" cm="1">
        <f t="array" aca="1" ref="AS723" ca="1">IF(INDIRECT(ADDRESS(3+$AM723,7,,,"var"))&lt;&gt;"&lt;=&gt;",INDIRECT(ADDRESS(3+$AM723,7,,,"var")),NULL)</f>
        <v>0</v>
      </c>
      <c r="AT723" s="81" cm="1">
        <f t="array" aca="1" ref="AT723" ca="1">IF(INDIRECT(ADDRESS(3+$AM723,8,,,"var"))&lt;&gt;"Cu",INDIRECT(ADDRESS(3+$AM723,8,,,"var")),NULL)</f>
        <v>2E-3</v>
      </c>
      <c r="AU723" s="81" cm="1">
        <f t="array" aca="1" ref="AU723" ca="1">IF(INDIRECT(ADDRESS(3+$AM723,9,,,"var"))&lt;&gt;"&lt;=&gt;",INDIRECT(ADDRESS(3+$AM723,9,,,"var")),NULL)</f>
        <v>0</v>
      </c>
      <c r="AV723" s="81" cm="1">
        <f t="array" aca="1" ref="AV723" ca="1">IF(INDIRECT(ADDRESS(3+$AM723,10,,,"var"))&lt;&gt;"Mn",INDIRECT(ADDRESS(3+$AM723,10,,,"var")),NULL)</f>
        <v>5.4999999999999997E-3</v>
      </c>
      <c r="AW723" s="81" cm="1">
        <f t="array" aca="1" ref="AW723" ca="1">IF(INDIRECT(ADDRESS(3+$AM723,11,,,"var"))&lt;&gt;"&lt;=&gt;",INDIRECT(ADDRESS(3+$AM723,11,,,"var")),NULL)</f>
        <v>0</v>
      </c>
      <c r="AX723" s="81" cm="1">
        <f t="array" aca="1" ref="AX723" ca="1">IF(INDIRECT(ADDRESS(3+$AM723,12,,,"var"))&lt;&gt;"Mg",INDIRECT(ADDRESS(3+$AM723,12,,,"var")),NULL)</f>
        <v>11.8</v>
      </c>
      <c r="AY723" s="81" cm="1">
        <f t="array" aca="1" ref="AY723" ca="1">IF(INDIRECT(ADDRESS(3+$AM723,13,,,"var"))&lt;&gt;"&lt;=&gt;",INDIRECT(ADDRESS(3+$AM723,13,,,"var")),NULL)</f>
        <v>0</v>
      </c>
      <c r="AZ723" s="81" cm="1">
        <f t="array" aca="1" ref="AZ723" ca="1">IF(INDIRECT(ADDRESS(3+$AM723,14,,,"var"))&lt;&gt;"Be",INDIRECT(ADDRESS(3+$AM723,14,,,"var")),NULL)</f>
        <v>3.8E-3</v>
      </c>
      <c r="BA723" s="81" cm="1">
        <f t="array" aca="1" ref="BA723" ca="1">IF(INDIRECT(ADDRESS(3+$AM723,15,,,"var"))&lt;&gt;"&lt;=&gt;",INDIRECT(ADDRESS(3+$AM723,15,,,"var")),NULL)</f>
        <v>0</v>
      </c>
      <c r="BB723" s="81" cm="1">
        <f t="array" aca="1" ref="BB723" ca="1">IF(INDIRECT(ADDRESS(3+$AM723,16,,,"var"))&lt;&gt;"Zn",INDIRECT(ADDRESS(3+$AM723,16,,,"var")),NULL)</f>
        <v>0</v>
      </c>
      <c r="BC723" s="81" cm="1">
        <f t="array" aca="1" ref="BC723" ca="1">IF(INDIRECT(ADDRESS(3+$AM723,17,,,"var"))&lt;&gt;"&lt;=&gt;",INDIRECT(ADDRESS(3+$AM723,17,,,"var")),NULL)</f>
        <v>0</v>
      </c>
      <c r="BD723" s="81" cm="1">
        <f t="array" aca="1" ref="BD723" ca="1">IF(INDIRECT(ADDRESS(3+$AM723,18,,,"var"))&lt;&gt;"Ti",INDIRECT(ADDRESS(3+$AM723,18,,,"var")),NULL)</f>
        <v>1.2E-2</v>
      </c>
      <c r="BE723" s="82" cm="1">
        <f t="array" aca="1" ref="BE723" ca="1">IF(INDIRECT(ADDRESS(3+$AM723,19,,,"var"))&lt;&gt;"D10",INDIRECT(ADDRESS(3+$AM723,19,,,"var")),NULL)</f>
        <v>0</v>
      </c>
      <c r="BF723" s="82" cm="1">
        <f t="array" aca="1" ref="BF723" ca="1">IF(INDIRECT(ADDRESS(3+$AM723,20,,,"var"))&lt;&gt;"D50",INDIRECT(ADDRESS(3+$AM723,20,,,"var")),NULL)</f>
        <v>38.799999999999997</v>
      </c>
      <c r="BG723" s="82" cm="1">
        <f t="array" aca="1" ref="BG723" ca="1">IF(INDIRECT(ADDRESS(3+$AM723,21,,,"var"))&lt;&gt;"D90",INDIRECT(ADDRESS(3+$AM723,21,,,"var")),NULL)</f>
        <v>0</v>
      </c>
      <c r="BH723" s="82" cm="1">
        <f t="array" aca="1" ref="BH723" ca="1">IF(INDIRECT(ADDRESS(3+$AM723,22,,,"var"))&lt;&gt;"Carney Funnel (s/50g)",INDIRECT(ADDRESS(3+$AM723,22,,,"var")),NULL)</f>
        <v>0</v>
      </c>
      <c r="BI723" s="82" cm="1">
        <f t="array" aca="1" ref="BI723" ca="1">IF(INDIRECT(ADDRESS(3+$AM723,23,,,"var"))&lt;&gt;"Schuttdichte",INDIRECT(ADDRESS(3+$AM723,23,,,"var")),NULL)</f>
        <v>0</v>
      </c>
      <c r="BJ723" s="82" cm="1">
        <f t="array" aca="1" ref="BJ723" ca="1">IF(INDIRECT(ADDRESS(3+$AM723,24,,,"var"))&lt;&gt;"Klopfdichte",INDIRECT(ADDRESS(3+$AM723,24,,,"var")),NULL)</f>
        <v>0</v>
      </c>
      <c r="BK723" s="81" t="s">
        <v>108</v>
      </c>
    </row>
    <row r="724" spans="1:67">
      <c r="A724" s="81">
        <v>7</v>
      </c>
      <c r="B724" s="81">
        <v>15</v>
      </c>
      <c r="C724" s="28" t="str">
        <f>var!Z$2</f>
        <v>EOS M 290</v>
      </c>
      <c r="D724" s="66" t="str">
        <f>var!AG$2</f>
        <v>EOS parameter dev.</v>
      </c>
      <c r="E724" s="81">
        <v>370</v>
      </c>
      <c r="F724" s="81">
        <v>1300</v>
      </c>
      <c r="G724" s="81">
        <v>50</v>
      </c>
      <c r="H724" s="81">
        <v>0.14000000000000001</v>
      </c>
      <c r="I724" s="62">
        <v>100</v>
      </c>
      <c r="J724" s="28" t="s">
        <v>7</v>
      </c>
      <c r="K724" s="81"/>
      <c r="L724" s="81" t="s">
        <v>7</v>
      </c>
      <c r="M724" s="28" t="str">
        <f>var!AF$2</f>
        <v>Stripes</v>
      </c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  <c r="AA724" s="81"/>
      <c r="AB724" s="81"/>
      <c r="AC724" s="81"/>
      <c r="AD724" s="81"/>
      <c r="AE724" s="81"/>
      <c r="AF724" s="81"/>
      <c r="AG724" s="81"/>
      <c r="AH724" s="23">
        <f t="shared" si="24"/>
        <v>32.760000000000005</v>
      </c>
      <c r="AI724" s="66">
        <f t="shared" si="25"/>
        <v>40.65934065934065</v>
      </c>
      <c r="AJ724" s="81"/>
      <c r="AK724" s="81"/>
      <c r="AL724" s="81" t="str" cm="1">
        <f t="array" aca="1" ref="AL724" ca="1">IF(INDIRECT(ADDRESS(3+AM724,2,,,"var"))&lt;&gt;"Name of powder",INDIRECT(ADDRESS(3+AM724,2,,,"var")),NULL)</f>
        <v>AlMgty90</v>
      </c>
      <c r="AM724" s="81">
        <v>7</v>
      </c>
      <c r="AN724" s="81">
        <v>-1</v>
      </c>
      <c r="AO724" s="61" cm="1">
        <f t="array" aca="1" ref="AO724" ca="1">IF(INDIRECT(ADDRESS(3+$AM724,3,,,"var"))&lt;&gt;"&lt;=&gt;",INDIRECT(ADDRESS(3+$AM724,3,,,"var")),NULL)</f>
        <v>0</v>
      </c>
      <c r="AP724" s="61" cm="1">
        <f t="array" aca="1" ref="AP724" ca="1">IF(INDIRECT(ADDRESS(3+$AM724,4,,,"var"))&lt;&gt;"Si",INDIRECT(ADDRESS(3+$AM724,4,,,"var")),NULL)</f>
        <v>0.14199999999999999</v>
      </c>
      <c r="AQ724" s="61" cm="1">
        <f t="array" aca="1" ref="AQ724" ca="1">IF(INDIRECT(ADDRESS(3+$AM724,5,,,"var"))&lt;&gt;"&lt;=&gt;",INDIRECT(ADDRESS(3+$AM724,5,,,"var")),NULL)</f>
        <v>0</v>
      </c>
      <c r="AR724" s="61" cm="1">
        <f t="array" aca="1" ref="AR724" ca="1">IF(INDIRECT(ADDRESS(3+$AM724,6,,,"var"))&lt;&gt;"Fe",INDIRECT(ADDRESS(3+$AM724,6,,,"var")),NULL)</f>
        <v>6.7599999999999993E-2</v>
      </c>
      <c r="AS724" s="61" cm="1">
        <f t="array" aca="1" ref="AS724" ca="1">IF(INDIRECT(ADDRESS(3+$AM724,7,,,"var"))&lt;&gt;"&lt;=&gt;",INDIRECT(ADDRESS(3+$AM724,7,,,"var")),NULL)</f>
        <v>0</v>
      </c>
      <c r="AT724" s="61" cm="1">
        <f t="array" aca="1" ref="AT724" ca="1">IF(INDIRECT(ADDRESS(3+$AM724,8,,,"var"))&lt;&gt;"Cu",INDIRECT(ADDRESS(3+$AM724,8,,,"var")),NULL)</f>
        <v>2E-3</v>
      </c>
      <c r="AU724" s="61" cm="1">
        <f t="array" aca="1" ref="AU724" ca="1">IF(INDIRECT(ADDRESS(3+$AM724,9,,,"var"))&lt;&gt;"&lt;=&gt;",INDIRECT(ADDRESS(3+$AM724,9,,,"var")),NULL)</f>
        <v>0</v>
      </c>
      <c r="AV724" s="61" cm="1">
        <f t="array" aca="1" ref="AV724" ca="1">IF(INDIRECT(ADDRESS(3+$AM724,10,,,"var"))&lt;&gt;"Mn",INDIRECT(ADDRESS(3+$AM724,10,,,"var")),NULL)</f>
        <v>5.4999999999999997E-3</v>
      </c>
      <c r="AW724" s="61" cm="1">
        <f t="array" aca="1" ref="AW724" ca="1">IF(INDIRECT(ADDRESS(3+$AM724,11,,,"var"))&lt;&gt;"&lt;=&gt;",INDIRECT(ADDRESS(3+$AM724,11,,,"var")),NULL)</f>
        <v>0</v>
      </c>
      <c r="AX724" s="61" cm="1">
        <f t="array" aca="1" ref="AX724" ca="1">IF(INDIRECT(ADDRESS(3+$AM724,12,,,"var"))&lt;&gt;"Mg",INDIRECT(ADDRESS(3+$AM724,12,,,"var")),NULL)</f>
        <v>11.8</v>
      </c>
      <c r="AY724" s="61" cm="1">
        <f t="array" aca="1" ref="AY724" ca="1">IF(INDIRECT(ADDRESS(3+$AM724,13,,,"var"))&lt;&gt;"&lt;=&gt;",INDIRECT(ADDRESS(3+$AM724,13,,,"var")),NULL)</f>
        <v>0</v>
      </c>
      <c r="AZ724" s="61" cm="1">
        <f t="array" aca="1" ref="AZ724" ca="1">IF(INDIRECT(ADDRESS(3+$AM724,14,,,"var"))&lt;&gt;"Be",INDIRECT(ADDRESS(3+$AM724,14,,,"var")),NULL)</f>
        <v>3.8E-3</v>
      </c>
      <c r="BA724" s="61" cm="1">
        <f t="array" aca="1" ref="BA724" ca="1">IF(INDIRECT(ADDRESS(3+$AM724,15,,,"var"))&lt;&gt;"&lt;=&gt;",INDIRECT(ADDRESS(3+$AM724,15,,,"var")),NULL)</f>
        <v>0</v>
      </c>
      <c r="BB724" s="61" cm="1">
        <f t="array" aca="1" ref="BB724" ca="1">IF(INDIRECT(ADDRESS(3+$AM724,16,,,"var"))&lt;&gt;"Zn",INDIRECT(ADDRESS(3+$AM724,16,,,"var")),NULL)</f>
        <v>0</v>
      </c>
      <c r="BC724" s="61" cm="1">
        <f t="array" aca="1" ref="BC724" ca="1">IF(INDIRECT(ADDRESS(3+$AM724,17,,,"var"))&lt;&gt;"&lt;=&gt;",INDIRECT(ADDRESS(3+$AM724,17,,,"var")),NULL)</f>
        <v>0</v>
      </c>
      <c r="BD724" s="61" cm="1">
        <f t="array" aca="1" ref="BD724" ca="1">IF(INDIRECT(ADDRESS(3+$AM724,18,,,"var"))&lt;&gt;"Ti",INDIRECT(ADDRESS(3+$AM724,18,,,"var")),NULL)</f>
        <v>1.2E-2</v>
      </c>
      <c r="BE724" s="64" cm="1">
        <f t="array" aca="1" ref="BE724" ca="1">IF(INDIRECT(ADDRESS(3+$AM724,19,,,"var"))&lt;&gt;"D10",INDIRECT(ADDRESS(3+$AM724,19,,,"var")),NULL)</f>
        <v>0</v>
      </c>
      <c r="BF724" s="64" cm="1">
        <f t="array" aca="1" ref="BF724" ca="1">IF(INDIRECT(ADDRESS(3+$AM724,20,,,"var"))&lt;&gt;"D50",INDIRECT(ADDRESS(3+$AM724,20,,,"var")),NULL)</f>
        <v>38.799999999999997</v>
      </c>
      <c r="BG724" s="64" cm="1">
        <f t="array" aca="1" ref="BG724" ca="1">IF(INDIRECT(ADDRESS(3+$AM724,21,,,"var"))&lt;&gt;"D90",INDIRECT(ADDRESS(3+$AM724,21,,,"var")),NULL)</f>
        <v>0</v>
      </c>
      <c r="BH724" s="64" cm="1">
        <f t="array" aca="1" ref="BH724" ca="1">IF(INDIRECT(ADDRESS(3+$AM724,22,,,"var"))&lt;&gt;"Carney Funnel (s/50g)",INDIRECT(ADDRESS(3+$AM724,22,,,"var")),NULL)</f>
        <v>0</v>
      </c>
      <c r="BI724" s="64" cm="1">
        <f t="array" aca="1" ref="BI724" ca="1">IF(INDIRECT(ADDRESS(3+$AM724,23,,,"var"))&lt;&gt;"Schuttdichte",INDIRECT(ADDRESS(3+$AM724,23,,,"var")),NULL)</f>
        <v>0</v>
      </c>
      <c r="BJ724" s="64" cm="1">
        <f t="array" aca="1" ref="BJ724" ca="1">IF(INDIRECT(ADDRESS(3+$AM724,24,,,"var"))&lt;&gt;"Klopfdichte",INDIRECT(ADDRESS(3+$AM724,24,,,"var")),NULL)</f>
        <v>0</v>
      </c>
      <c r="BK724" t="s">
        <v>108</v>
      </c>
      <c r="BM724" s="81"/>
      <c r="BO724"/>
    </row>
    <row r="725" spans="1:67">
      <c r="A725" s="81">
        <v>7</v>
      </c>
      <c r="B725" s="81">
        <v>16</v>
      </c>
      <c r="C725" s="28" t="str">
        <f>var!Z$2</f>
        <v>EOS M 290</v>
      </c>
      <c r="D725" s="66" t="str">
        <f>var!AG$2</f>
        <v>EOS parameter dev.</v>
      </c>
      <c r="E725" s="81">
        <v>370</v>
      </c>
      <c r="F725" s="81">
        <v>1300</v>
      </c>
      <c r="G725" s="81">
        <v>50</v>
      </c>
      <c r="H725" s="81">
        <v>0.14000000000000001</v>
      </c>
      <c r="I725" s="62">
        <v>100</v>
      </c>
      <c r="J725" s="81" t="s">
        <v>7</v>
      </c>
      <c r="K725" s="81"/>
      <c r="L725" s="81" t="s">
        <v>7</v>
      </c>
      <c r="M725" s="28" t="str">
        <f>var!AF$2</f>
        <v>Stripes</v>
      </c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  <c r="AA725" s="81"/>
      <c r="AB725" s="81"/>
      <c r="AC725" s="81"/>
      <c r="AD725" s="81"/>
      <c r="AE725" s="81"/>
      <c r="AF725" s="81"/>
      <c r="AG725" s="81"/>
      <c r="AH725" s="23">
        <f t="shared" si="24"/>
        <v>32.760000000000005</v>
      </c>
      <c r="AI725" s="66">
        <f t="shared" si="25"/>
        <v>40.65934065934065</v>
      </c>
      <c r="AJ725" s="81"/>
      <c r="AK725" s="81"/>
      <c r="AL725" s="81" t="str" cm="1">
        <f t="array" aca="1" ref="AL725" ca="1">IF(INDIRECT(ADDRESS(3+AM725,2,,,"var"))&lt;&gt;"Name of powder",INDIRECT(ADDRESS(3+AM725,2,,,"var")),NULL)</f>
        <v>AlMgty90</v>
      </c>
      <c r="AM725" s="81">
        <v>7</v>
      </c>
      <c r="AN725" s="81">
        <v>-1</v>
      </c>
      <c r="AO725" s="61" cm="1">
        <f t="array" aca="1" ref="AO725" ca="1">IF(INDIRECT(ADDRESS(3+$AM725,3,,,"var"))&lt;&gt;"&lt;=&gt;",INDIRECT(ADDRESS(3+$AM725,3,,,"var")),NULL)</f>
        <v>0</v>
      </c>
      <c r="AP725" s="61" cm="1">
        <f t="array" aca="1" ref="AP725" ca="1">IF(INDIRECT(ADDRESS(3+$AM725,4,,,"var"))&lt;&gt;"Si",INDIRECT(ADDRESS(3+$AM725,4,,,"var")),NULL)</f>
        <v>0.14199999999999999</v>
      </c>
      <c r="AQ725" s="61" cm="1">
        <f t="array" aca="1" ref="AQ725" ca="1">IF(INDIRECT(ADDRESS(3+$AM725,5,,,"var"))&lt;&gt;"&lt;=&gt;",INDIRECT(ADDRESS(3+$AM725,5,,,"var")),NULL)</f>
        <v>0</v>
      </c>
      <c r="AR725" s="61" cm="1">
        <f t="array" aca="1" ref="AR725" ca="1">IF(INDIRECT(ADDRESS(3+$AM725,6,,,"var"))&lt;&gt;"Fe",INDIRECT(ADDRESS(3+$AM725,6,,,"var")),NULL)</f>
        <v>6.7599999999999993E-2</v>
      </c>
      <c r="AS725" s="61" cm="1">
        <f t="array" aca="1" ref="AS725" ca="1">IF(INDIRECT(ADDRESS(3+$AM725,7,,,"var"))&lt;&gt;"&lt;=&gt;",INDIRECT(ADDRESS(3+$AM725,7,,,"var")),NULL)</f>
        <v>0</v>
      </c>
      <c r="AT725" s="61" cm="1">
        <f t="array" aca="1" ref="AT725" ca="1">IF(INDIRECT(ADDRESS(3+$AM725,8,,,"var"))&lt;&gt;"Cu",INDIRECT(ADDRESS(3+$AM725,8,,,"var")),NULL)</f>
        <v>2E-3</v>
      </c>
      <c r="AU725" s="61" cm="1">
        <f t="array" aca="1" ref="AU725" ca="1">IF(INDIRECT(ADDRESS(3+$AM725,9,,,"var"))&lt;&gt;"&lt;=&gt;",INDIRECT(ADDRESS(3+$AM725,9,,,"var")),NULL)</f>
        <v>0</v>
      </c>
      <c r="AV725" s="61" cm="1">
        <f t="array" aca="1" ref="AV725" ca="1">IF(INDIRECT(ADDRESS(3+$AM725,10,,,"var"))&lt;&gt;"Mn",INDIRECT(ADDRESS(3+$AM725,10,,,"var")),NULL)</f>
        <v>5.4999999999999997E-3</v>
      </c>
      <c r="AW725" s="61" cm="1">
        <f t="array" aca="1" ref="AW725" ca="1">IF(INDIRECT(ADDRESS(3+$AM725,11,,,"var"))&lt;&gt;"&lt;=&gt;",INDIRECT(ADDRESS(3+$AM725,11,,,"var")),NULL)</f>
        <v>0</v>
      </c>
      <c r="AX725" s="61" cm="1">
        <f t="array" aca="1" ref="AX725" ca="1">IF(INDIRECT(ADDRESS(3+$AM725,12,,,"var"))&lt;&gt;"Mg",INDIRECT(ADDRESS(3+$AM725,12,,,"var")),NULL)</f>
        <v>11.8</v>
      </c>
      <c r="AY725" s="61" cm="1">
        <f t="array" aca="1" ref="AY725" ca="1">IF(INDIRECT(ADDRESS(3+$AM725,13,,,"var"))&lt;&gt;"&lt;=&gt;",INDIRECT(ADDRESS(3+$AM725,13,,,"var")),NULL)</f>
        <v>0</v>
      </c>
      <c r="AZ725" s="61" cm="1">
        <f t="array" aca="1" ref="AZ725" ca="1">IF(INDIRECT(ADDRESS(3+$AM725,14,,,"var"))&lt;&gt;"Be",INDIRECT(ADDRESS(3+$AM725,14,,,"var")),NULL)</f>
        <v>3.8E-3</v>
      </c>
      <c r="BA725" s="61" cm="1">
        <f t="array" aca="1" ref="BA725" ca="1">IF(INDIRECT(ADDRESS(3+$AM725,15,,,"var"))&lt;&gt;"&lt;=&gt;",INDIRECT(ADDRESS(3+$AM725,15,,,"var")),NULL)</f>
        <v>0</v>
      </c>
      <c r="BB725" s="61" cm="1">
        <f t="array" aca="1" ref="BB725" ca="1">IF(INDIRECT(ADDRESS(3+$AM725,16,,,"var"))&lt;&gt;"Zn",INDIRECT(ADDRESS(3+$AM725,16,,,"var")),NULL)</f>
        <v>0</v>
      </c>
      <c r="BC725" s="61" cm="1">
        <f t="array" aca="1" ref="BC725" ca="1">IF(INDIRECT(ADDRESS(3+$AM725,17,,,"var"))&lt;&gt;"&lt;=&gt;",INDIRECT(ADDRESS(3+$AM725,17,,,"var")),NULL)</f>
        <v>0</v>
      </c>
      <c r="BD725" s="61" cm="1">
        <f t="array" aca="1" ref="BD725" ca="1">IF(INDIRECT(ADDRESS(3+$AM725,18,,,"var"))&lt;&gt;"Ti",INDIRECT(ADDRESS(3+$AM725,18,,,"var")),NULL)</f>
        <v>1.2E-2</v>
      </c>
      <c r="BE725" s="64" cm="1">
        <f t="array" aca="1" ref="BE725" ca="1">IF(INDIRECT(ADDRESS(3+$AM725,19,,,"var"))&lt;&gt;"D10",INDIRECT(ADDRESS(3+$AM725,19,,,"var")),NULL)</f>
        <v>0</v>
      </c>
      <c r="BF725" s="64" cm="1">
        <f t="array" aca="1" ref="BF725" ca="1">IF(INDIRECT(ADDRESS(3+$AM725,20,,,"var"))&lt;&gt;"D50",INDIRECT(ADDRESS(3+$AM725,20,,,"var")),NULL)</f>
        <v>38.799999999999997</v>
      </c>
      <c r="BG725" s="64" cm="1">
        <f t="array" aca="1" ref="BG725" ca="1">IF(INDIRECT(ADDRESS(3+$AM725,21,,,"var"))&lt;&gt;"D90",INDIRECT(ADDRESS(3+$AM725,21,,,"var")),NULL)</f>
        <v>0</v>
      </c>
      <c r="BH725" s="64" cm="1">
        <f t="array" aca="1" ref="BH725" ca="1">IF(INDIRECT(ADDRESS(3+$AM725,22,,,"var"))&lt;&gt;"Carney Funnel (s/50g)",INDIRECT(ADDRESS(3+$AM725,22,,,"var")),NULL)</f>
        <v>0</v>
      </c>
      <c r="BI725" s="64" cm="1">
        <f t="array" aca="1" ref="BI725" ca="1">IF(INDIRECT(ADDRESS(3+$AM725,23,,,"var"))&lt;&gt;"Schuttdichte",INDIRECT(ADDRESS(3+$AM725,23,,,"var")),NULL)</f>
        <v>0</v>
      </c>
      <c r="BJ725" s="64" cm="1">
        <f t="array" aca="1" ref="BJ725" ca="1">IF(INDIRECT(ADDRESS(3+$AM725,24,,,"var"))&lt;&gt;"Klopfdichte",INDIRECT(ADDRESS(3+$AM725,24,,,"var")),NULL)</f>
        <v>0</v>
      </c>
      <c r="BK725" t="s">
        <v>108</v>
      </c>
      <c r="BM725"/>
      <c r="BO725"/>
    </row>
    <row r="726" spans="1:67">
      <c r="A726" s="81">
        <v>7</v>
      </c>
      <c r="B726" s="81">
        <v>17</v>
      </c>
      <c r="C726" s="28" t="str">
        <f>var!Z$2</f>
        <v>EOS M 290</v>
      </c>
      <c r="D726" s="66" t="str">
        <f>var!AG$2</f>
        <v>EOS parameter dev.</v>
      </c>
      <c r="E726" s="81">
        <v>370</v>
      </c>
      <c r="F726" s="81">
        <v>1300</v>
      </c>
      <c r="G726" s="81">
        <v>50</v>
      </c>
      <c r="H726" s="81">
        <v>0.14000000000000001</v>
      </c>
      <c r="I726" s="62">
        <v>100</v>
      </c>
      <c r="J726" s="81" t="s">
        <v>7</v>
      </c>
      <c r="K726" s="81"/>
      <c r="L726" s="81" t="s">
        <v>7</v>
      </c>
      <c r="M726" s="28" t="str">
        <f>var!AF$2</f>
        <v>Stripes</v>
      </c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  <c r="AA726" s="81"/>
      <c r="AB726" s="81"/>
      <c r="AC726" s="81"/>
      <c r="AD726" s="81"/>
      <c r="AE726" s="81"/>
      <c r="AF726" s="81"/>
      <c r="AG726" s="81"/>
      <c r="AH726" s="23">
        <f t="shared" si="24"/>
        <v>32.760000000000005</v>
      </c>
      <c r="AI726" s="66">
        <f t="shared" si="25"/>
        <v>40.65934065934065</v>
      </c>
      <c r="AJ726" s="81"/>
      <c r="AK726" s="81"/>
      <c r="AL726" s="81" t="str" cm="1">
        <f t="array" aca="1" ref="AL726" ca="1">IF(INDIRECT(ADDRESS(3+AM726,2,,,"var"))&lt;&gt;"Name of powder",INDIRECT(ADDRESS(3+AM726,2,,,"var")),NULL)</f>
        <v>AlMgty90</v>
      </c>
      <c r="AM726" s="81">
        <v>7</v>
      </c>
      <c r="AN726" s="81">
        <v>-1</v>
      </c>
      <c r="AO726" s="61" cm="1">
        <f t="array" aca="1" ref="AO726" ca="1">IF(INDIRECT(ADDRESS(3+$AM726,3,,,"var"))&lt;&gt;"&lt;=&gt;",INDIRECT(ADDRESS(3+$AM726,3,,,"var")),NULL)</f>
        <v>0</v>
      </c>
      <c r="AP726" s="61" cm="1">
        <f t="array" aca="1" ref="AP726" ca="1">IF(INDIRECT(ADDRESS(3+$AM726,4,,,"var"))&lt;&gt;"Si",INDIRECT(ADDRESS(3+$AM726,4,,,"var")),NULL)</f>
        <v>0.14199999999999999</v>
      </c>
      <c r="AQ726" s="61" cm="1">
        <f t="array" aca="1" ref="AQ726" ca="1">IF(INDIRECT(ADDRESS(3+$AM726,5,,,"var"))&lt;&gt;"&lt;=&gt;",INDIRECT(ADDRESS(3+$AM726,5,,,"var")),NULL)</f>
        <v>0</v>
      </c>
      <c r="AR726" s="61" cm="1">
        <f t="array" aca="1" ref="AR726" ca="1">IF(INDIRECT(ADDRESS(3+$AM726,6,,,"var"))&lt;&gt;"Fe",INDIRECT(ADDRESS(3+$AM726,6,,,"var")),NULL)</f>
        <v>6.7599999999999993E-2</v>
      </c>
      <c r="AS726" s="61" cm="1">
        <f t="array" aca="1" ref="AS726" ca="1">IF(INDIRECT(ADDRESS(3+$AM726,7,,,"var"))&lt;&gt;"&lt;=&gt;",INDIRECT(ADDRESS(3+$AM726,7,,,"var")),NULL)</f>
        <v>0</v>
      </c>
      <c r="AT726" s="61" cm="1">
        <f t="array" aca="1" ref="AT726" ca="1">IF(INDIRECT(ADDRESS(3+$AM726,8,,,"var"))&lt;&gt;"Cu",INDIRECT(ADDRESS(3+$AM726,8,,,"var")),NULL)</f>
        <v>2E-3</v>
      </c>
      <c r="AU726" s="61" cm="1">
        <f t="array" aca="1" ref="AU726" ca="1">IF(INDIRECT(ADDRESS(3+$AM726,9,,,"var"))&lt;&gt;"&lt;=&gt;",INDIRECT(ADDRESS(3+$AM726,9,,,"var")),NULL)</f>
        <v>0</v>
      </c>
      <c r="AV726" s="61" cm="1">
        <f t="array" aca="1" ref="AV726" ca="1">IF(INDIRECT(ADDRESS(3+$AM726,10,,,"var"))&lt;&gt;"Mn",INDIRECT(ADDRESS(3+$AM726,10,,,"var")),NULL)</f>
        <v>5.4999999999999997E-3</v>
      </c>
      <c r="AW726" s="61" cm="1">
        <f t="array" aca="1" ref="AW726" ca="1">IF(INDIRECT(ADDRESS(3+$AM726,11,,,"var"))&lt;&gt;"&lt;=&gt;",INDIRECT(ADDRESS(3+$AM726,11,,,"var")),NULL)</f>
        <v>0</v>
      </c>
      <c r="AX726" s="61" cm="1">
        <f t="array" aca="1" ref="AX726" ca="1">IF(INDIRECT(ADDRESS(3+$AM726,12,,,"var"))&lt;&gt;"Mg",INDIRECT(ADDRESS(3+$AM726,12,,,"var")),NULL)</f>
        <v>11.8</v>
      </c>
      <c r="AY726" s="61" cm="1">
        <f t="array" aca="1" ref="AY726" ca="1">IF(INDIRECT(ADDRESS(3+$AM726,13,,,"var"))&lt;&gt;"&lt;=&gt;",INDIRECT(ADDRESS(3+$AM726,13,,,"var")),NULL)</f>
        <v>0</v>
      </c>
      <c r="AZ726" s="61" cm="1">
        <f t="array" aca="1" ref="AZ726" ca="1">IF(INDIRECT(ADDRESS(3+$AM726,14,,,"var"))&lt;&gt;"Be",INDIRECT(ADDRESS(3+$AM726,14,,,"var")),NULL)</f>
        <v>3.8E-3</v>
      </c>
      <c r="BA726" s="61" cm="1">
        <f t="array" aca="1" ref="BA726" ca="1">IF(INDIRECT(ADDRESS(3+$AM726,15,,,"var"))&lt;&gt;"&lt;=&gt;",INDIRECT(ADDRESS(3+$AM726,15,,,"var")),NULL)</f>
        <v>0</v>
      </c>
      <c r="BB726" s="61" cm="1">
        <f t="array" aca="1" ref="BB726" ca="1">IF(INDIRECT(ADDRESS(3+$AM726,16,,,"var"))&lt;&gt;"Zn",INDIRECT(ADDRESS(3+$AM726,16,,,"var")),NULL)</f>
        <v>0</v>
      </c>
      <c r="BC726" s="61" cm="1">
        <f t="array" aca="1" ref="BC726" ca="1">IF(INDIRECT(ADDRESS(3+$AM726,17,,,"var"))&lt;&gt;"&lt;=&gt;",INDIRECT(ADDRESS(3+$AM726,17,,,"var")),NULL)</f>
        <v>0</v>
      </c>
      <c r="BD726" s="61" cm="1">
        <f t="array" aca="1" ref="BD726" ca="1">IF(INDIRECT(ADDRESS(3+$AM726,18,,,"var"))&lt;&gt;"Ti",INDIRECT(ADDRESS(3+$AM726,18,,,"var")),NULL)</f>
        <v>1.2E-2</v>
      </c>
      <c r="BE726" s="64" cm="1">
        <f t="array" aca="1" ref="BE726" ca="1">IF(INDIRECT(ADDRESS(3+$AM726,19,,,"var"))&lt;&gt;"D10",INDIRECT(ADDRESS(3+$AM726,19,,,"var")),NULL)</f>
        <v>0</v>
      </c>
      <c r="BF726" s="64" cm="1">
        <f t="array" aca="1" ref="BF726" ca="1">IF(INDIRECT(ADDRESS(3+$AM726,20,,,"var"))&lt;&gt;"D50",INDIRECT(ADDRESS(3+$AM726,20,,,"var")),NULL)</f>
        <v>38.799999999999997</v>
      </c>
      <c r="BG726" s="64" cm="1">
        <f t="array" aca="1" ref="BG726" ca="1">IF(INDIRECT(ADDRESS(3+$AM726,21,,,"var"))&lt;&gt;"D90",INDIRECT(ADDRESS(3+$AM726,21,,,"var")),NULL)</f>
        <v>0</v>
      </c>
      <c r="BH726" s="64" cm="1">
        <f t="array" aca="1" ref="BH726" ca="1">IF(INDIRECT(ADDRESS(3+$AM726,22,,,"var"))&lt;&gt;"Carney Funnel (s/50g)",INDIRECT(ADDRESS(3+$AM726,22,,,"var")),NULL)</f>
        <v>0</v>
      </c>
      <c r="BI726" s="64" cm="1">
        <f t="array" aca="1" ref="BI726" ca="1">IF(INDIRECT(ADDRESS(3+$AM726,23,,,"var"))&lt;&gt;"Schuttdichte",INDIRECT(ADDRESS(3+$AM726,23,,,"var")),NULL)</f>
        <v>0</v>
      </c>
      <c r="BJ726" s="64" cm="1">
        <f t="array" aca="1" ref="BJ726" ca="1">IF(INDIRECT(ADDRESS(3+$AM726,24,,,"var"))&lt;&gt;"Klopfdichte",INDIRECT(ADDRESS(3+$AM726,24,,,"var")),NULL)</f>
        <v>0</v>
      </c>
      <c r="BK726" t="s">
        <v>108</v>
      </c>
      <c r="BM726" s="65"/>
      <c r="BO726"/>
    </row>
    <row r="727" spans="1:67">
      <c r="A727" s="81">
        <v>7</v>
      </c>
      <c r="B727" s="81">
        <v>18</v>
      </c>
      <c r="C727" s="81" t="str">
        <f>var!Z$2</f>
        <v>EOS M 290</v>
      </c>
      <c r="D727" s="81" t="str">
        <f>var!AG$2</f>
        <v>EOS parameter dev.</v>
      </c>
      <c r="E727" s="81">
        <v>370</v>
      </c>
      <c r="F727" s="81">
        <v>1300</v>
      </c>
      <c r="G727" s="81">
        <v>50</v>
      </c>
      <c r="H727" s="81">
        <v>0.14000000000000001</v>
      </c>
      <c r="I727" s="62">
        <v>100</v>
      </c>
      <c r="J727" s="81" t="s">
        <v>7</v>
      </c>
      <c r="K727" s="81"/>
      <c r="L727" s="81" t="s">
        <v>7</v>
      </c>
      <c r="M727" s="81" t="str">
        <f>var!AF$2</f>
        <v>Stripes</v>
      </c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  <c r="AA727" s="81"/>
      <c r="AB727" s="81"/>
      <c r="AC727" s="81"/>
      <c r="AD727" s="81"/>
      <c r="AE727" s="81"/>
      <c r="AF727" s="81"/>
      <c r="AG727" s="81"/>
      <c r="AH727" s="81">
        <f t="shared" si="24"/>
        <v>32.760000000000005</v>
      </c>
      <c r="AI727" s="81">
        <f t="shared" si="25"/>
        <v>40.65934065934065</v>
      </c>
      <c r="AJ727" s="81"/>
      <c r="AK727" s="81"/>
      <c r="AL727" s="81" t="str" cm="1">
        <f t="array" aca="1" ref="AL727" ca="1">IF(INDIRECT(ADDRESS(3+AM727,2,,,"var"))&lt;&gt;"Name of powder",INDIRECT(ADDRESS(3+AM727,2,,,"var")),NULL)</f>
        <v>AlMgty90</v>
      </c>
      <c r="AM727" s="81">
        <v>7</v>
      </c>
      <c r="AN727" s="81">
        <v>-1</v>
      </c>
      <c r="AO727" s="61" cm="1">
        <f t="array" aca="1" ref="AO727" ca="1">IF(INDIRECT(ADDRESS(3+$AM727,3,,,"var"))&lt;&gt;"&lt;=&gt;",INDIRECT(ADDRESS(3+$AM727,3,,,"var")),NULL)</f>
        <v>0</v>
      </c>
      <c r="AP727" s="61" cm="1">
        <f t="array" aca="1" ref="AP727" ca="1">IF(INDIRECT(ADDRESS(3+$AM727,4,,,"var"))&lt;&gt;"Si",INDIRECT(ADDRESS(3+$AM727,4,,,"var")),NULL)</f>
        <v>0.14199999999999999</v>
      </c>
      <c r="AQ727" s="61" cm="1">
        <f t="array" aca="1" ref="AQ727" ca="1">IF(INDIRECT(ADDRESS(3+$AM727,5,,,"var"))&lt;&gt;"&lt;=&gt;",INDIRECT(ADDRESS(3+$AM727,5,,,"var")),NULL)</f>
        <v>0</v>
      </c>
      <c r="AR727" s="61" cm="1">
        <f t="array" aca="1" ref="AR727" ca="1">IF(INDIRECT(ADDRESS(3+$AM727,6,,,"var"))&lt;&gt;"Fe",INDIRECT(ADDRESS(3+$AM727,6,,,"var")),NULL)</f>
        <v>6.7599999999999993E-2</v>
      </c>
      <c r="AS727" s="61" cm="1">
        <f t="array" aca="1" ref="AS727" ca="1">IF(INDIRECT(ADDRESS(3+$AM727,7,,,"var"))&lt;&gt;"&lt;=&gt;",INDIRECT(ADDRESS(3+$AM727,7,,,"var")),NULL)</f>
        <v>0</v>
      </c>
      <c r="AT727" s="61" cm="1">
        <f t="array" aca="1" ref="AT727" ca="1">IF(INDIRECT(ADDRESS(3+$AM727,8,,,"var"))&lt;&gt;"Cu",INDIRECT(ADDRESS(3+$AM727,8,,,"var")),NULL)</f>
        <v>2E-3</v>
      </c>
      <c r="AU727" s="61" cm="1">
        <f t="array" aca="1" ref="AU727" ca="1">IF(INDIRECT(ADDRESS(3+$AM727,9,,,"var"))&lt;&gt;"&lt;=&gt;",INDIRECT(ADDRESS(3+$AM727,9,,,"var")),NULL)</f>
        <v>0</v>
      </c>
      <c r="AV727" s="61" cm="1">
        <f t="array" aca="1" ref="AV727" ca="1">IF(INDIRECT(ADDRESS(3+$AM727,10,,,"var"))&lt;&gt;"Mn",INDIRECT(ADDRESS(3+$AM727,10,,,"var")),NULL)</f>
        <v>5.4999999999999997E-3</v>
      </c>
      <c r="AW727" s="61" cm="1">
        <f t="array" aca="1" ref="AW727" ca="1">IF(INDIRECT(ADDRESS(3+$AM727,11,,,"var"))&lt;&gt;"&lt;=&gt;",INDIRECT(ADDRESS(3+$AM727,11,,,"var")),NULL)</f>
        <v>0</v>
      </c>
      <c r="AX727" s="61" cm="1">
        <f t="array" aca="1" ref="AX727" ca="1">IF(INDIRECT(ADDRESS(3+$AM727,12,,,"var"))&lt;&gt;"Mg",INDIRECT(ADDRESS(3+$AM727,12,,,"var")),NULL)</f>
        <v>11.8</v>
      </c>
      <c r="AY727" s="61" cm="1">
        <f t="array" aca="1" ref="AY727" ca="1">IF(INDIRECT(ADDRESS(3+$AM727,13,,,"var"))&lt;&gt;"&lt;=&gt;",INDIRECT(ADDRESS(3+$AM727,13,,,"var")),NULL)</f>
        <v>0</v>
      </c>
      <c r="AZ727" s="61" cm="1">
        <f t="array" aca="1" ref="AZ727" ca="1">IF(INDIRECT(ADDRESS(3+$AM727,14,,,"var"))&lt;&gt;"Be",INDIRECT(ADDRESS(3+$AM727,14,,,"var")),NULL)</f>
        <v>3.8E-3</v>
      </c>
      <c r="BA727" s="61" cm="1">
        <f t="array" aca="1" ref="BA727" ca="1">IF(INDIRECT(ADDRESS(3+$AM727,15,,,"var"))&lt;&gt;"&lt;=&gt;",INDIRECT(ADDRESS(3+$AM727,15,,,"var")),NULL)</f>
        <v>0</v>
      </c>
      <c r="BB727" s="61" cm="1">
        <f t="array" aca="1" ref="BB727" ca="1">IF(INDIRECT(ADDRESS(3+$AM727,16,,,"var"))&lt;&gt;"Zn",INDIRECT(ADDRESS(3+$AM727,16,,,"var")),NULL)</f>
        <v>0</v>
      </c>
      <c r="BC727" s="61" cm="1">
        <f t="array" aca="1" ref="BC727" ca="1">IF(INDIRECT(ADDRESS(3+$AM727,17,,,"var"))&lt;&gt;"&lt;=&gt;",INDIRECT(ADDRESS(3+$AM727,17,,,"var")),NULL)</f>
        <v>0</v>
      </c>
      <c r="BD727" s="61" cm="1">
        <f t="array" aca="1" ref="BD727" ca="1">IF(INDIRECT(ADDRESS(3+$AM727,18,,,"var"))&lt;&gt;"Ti",INDIRECT(ADDRESS(3+$AM727,18,,,"var")),NULL)</f>
        <v>1.2E-2</v>
      </c>
      <c r="BE727" s="64" cm="1">
        <f t="array" aca="1" ref="BE727" ca="1">IF(INDIRECT(ADDRESS(3+$AM727,19,,,"var"))&lt;&gt;"D10",INDIRECT(ADDRESS(3+$AM727,19,,,"var")),NULL)</f>
        <v>0</v>
      </c>
      <c r="BF727" s="64" cm="1">
        <f t="array" aca="1" ref="BF727" ca="1">IF(INDIRECT(ADDRESS(3+$AM727,20,,,"var"))&lt;&gt;"D50",INDIRECT(ADDRESS(3+$AM727,20,,,"var")),NULL)</f>
        <v>38.799999999999997</v>
      </c>
      <c r="BG727" s="64" cm="1">
        <f t="array" aca="1" ref="BG727" ca="1">IF(INDIRECT(ADDRESS(3+$AM727,21,,,"var"))&lt;&gt;"D90",INDIRECT(ADDRESS(3+$AM727,21,,,"var")),NULL)</f>
        <v>0</v>
      </c>
      <c r="BH727" s="64" cm="1">
        <f t="array" aca="1" ref="BH727" ca="1">IF(INDIRECT(ADDRESS(3+$AM727,22,,,"var"))&lt;&gt;"Carney Funnel (s/50g)",INDIRECT(ADDRESS(3+$AM727,22,,,"var")),NULL)</f>
        <v>0</v>
      </c>
      <c r="BI727" s="64" cm="1">
        <f t="array" aca="1" ref="BI727" ca="1">IF(INDIRECT(ADDRESS(3+$AM727,23,,,"var"))&lt;&gt;"Schuttdichte",INDIRECT(ADDRESS(3+$AM727,23,,,"var")),NULL)</f>
        <v>0</v>
      </c>
      <c r="BJ727" s="64" cm="1">
        <f t="array" aca="1" ref="BJ727" ca="1">IF(INDIRECT(ADDRESS(3+$AM727,24,,,"var"))&lt;&gt;"Klopfdichte",INDIRECT(ADDRESS(3+$AM727,24,,,"var")),NULL)</f>
        <v>0</v>
      </c>
      <c r="BK727" t="s">
        <v>108</v>
      </c>
      <c r="BM727" s="65"/>
      <c r="BO727"/>
    </row>
    <row r="728" spans="1:67">
      <c r="A728" s="81">
        <v>7</v>
      </c>
      <c r="B728" s="81">
        <v>19</v>
      </c>
      <c r="C728" s="28" t="str">
        <f>var!Z$2</f>
        <v>EOS M 290</v>
      </c>
      <c r="D728" s="66" t="str">
        <f>var!AG$2</f>
        <v>EOS parameter dev.</v>
      </c>
      <c r="E728" s="81">
        <v>370</v>
      </c>
      <c r="F728" s="81">
        <v>1300</v>
      </c>
      <c r="G728" s="81">
        <v>50</v>
      </c>
      <c r="H728" s="81">
        <v>0.14000000000000001</v>
      </c>
      <c r="I728" s="62">
        <v>100</v>
      </c>
      <c r="J728" s="28" t="s">
        <v>7</v>
      </c>
      <c r="K728" s="81"/>
      <c r="L728" s="81" t="s">
        <v>7</v>
      </c>
      <c r="M728" s="28" t="str">
        <f>var!AF$2</f>
        <v>Stripes</v>
      </c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  <c r="AA728" s="81"/>
      <c r="AB728" s="81"/>
      <c r="AC728" s="81"/>
      <c r="AD728" s="81"/>
      <c r="AE728" s="81"/>
      <c r="AF728" s="81"/>
      <c r="AG728" s="81"/>
      <c r="AH728" s="23">
        <f t="shared" si="24"/>
        <v>32.760000000000005</v>
      </c>
      <c r="AI728" s="66">
        <f t="shared" si="25"/>
        <v>40.65934065934065</v>
      </c>
      <c r="AJ728" s="81"/>
      <c r="AK728" s="81"/>
      <c r="AL728" s="81" t="str" cm="1">
        <f t="array" aca="1" ref="AL728" ca="1">IF(INDIRECT(ADDRESS(3+AM728,2,,,"var"))&lt;&gt;"Name of powder",INDIRECT(ADDRESS(3+AM728,2,,,"var")),NULL)</f>
        <v>AlMgty90</v>
      </c>
      <c r="AM728" s="81">
        <v>7</v>
      </c>
      <c r="AN728" s="81">
        <v>-1</v>
      </c>
      <c r="AO728" s="61" cm="1">
        <f t="array" aca="1" ref="AO728" ca="1">IF(INDIRECT(ADDRESS(3+$AM728,3,,,"var"))&lt;&gt;"&lt;=&gt;",INDIRECT(ADDRESS(3+$AM728,3,,,"var")),NULL)</f>
        <v>0</v>
      </c>
      <c r="AP728" s="61" cm="1">
        <f t="array" aca="1" ref="AP728" ca="1">IF(INDIRECT(ADDRESS(3+$AM728,4,,,"var"))&lt;&gt;"Si",INDIRECT(ADDRESS(3+$AM728,4,,,"var")),NULL)</f>
        <v>0.14199999999999999</v>
      </c>
      <c r="AQ728" s="61" cm="1">
        <f t="array" aca="1" ref="AQ728" ca="1">IF(INDIRECT(ADDRESS(3+$AM728,5,,,"var"))&lt;&gt;"&lt;=&gt;",INDIRECT(ADDRESS(3+$AM728,5,,,"var")),NULL)</f>
        <v>0</v>
      </c>
      <c r="AR728" s="61" cm="1">
        <f t="array" aca="1" ref="AR728" ca="1">IF(INDIRECT(ADDRESS(3+$AM728,6,,,"var"))&lt;&gt;"Fe",INDIRECT(ADDRESS(3+$AM728,6,,,"var")),NULL)</f>
        <v>6.7599999999999993E-2</v>
      </c>
      <c r="AS728" s="61" cm="1">
        <f t="array" aca="1" ref="AS728" ca="1">IF(INDIRECT(ADDRESS(3+$AM728,7,,,"var"))&lt;&gt;"&lt;=&gt;",INDIRECT(ADDRESS(3+$AM728,7,,,"var")),NULL)</f>
        <v>0</v>
      </c>
      <c r="AT728" s="61" cm="1">
        <f t="array" aca="1" ref="AT728" ca="1">IF(INDIRECT(ADDRESS(3+$AM728,8,,,"var"))&lt;&gt;"Cu",INDIRECT(ADDRESS(3+$AM728,8,,,"var")),NULL)</f>
        <v>2E-3</v>
      </c>
      <c r="AU728" s="61" cm="1">
        <f t="array" aca="1" ref="AU728" ca="1">IF(INDIRECT(ADDRESS(3+$AM728,9,,,"var"))&lt;&gt;"&lt;=&gt;",INDIRECT(ADDRESS(3+$AM728,9,,,"var")),NULL)</f>
        <v>0</v>
      </c>
      <c r="AV728" s="61" cm="1">
        <f t="array" aca="1" ref="AV728" ca="1">IF(INDIRECT(ADDRESS(3+$AM728,10,,,"var"))&lt;&gt;"Mn",INDIRECT(ADDRESS(3+$AM728,10,,,"var")),NULL)</f>
        <v>5.4999999999999997E-3</v>
      </c>
      <c r="AW728" s="61" cm="1">
        <f t="array" aca="1" ref="AW728" ca="1">IF(INDIRECT(ADDRESS(3+$AM728,11,,,"var"))&lt;&gt;"&lt;=&gt;",INDIRECT(ADDRESS(3+$AM728,11,,,"var")),NULL)</f>
        <v>0</v>
      </c>
      <c r="AX728" s="61" cm="1">
        <f t="array" aca="1" ref="AX728" ca="1">IF(INDIRECT(ADDRESS(3+$AM728,12,,,"var"))&lt;&gt;"Mg",INDIRECT(ADDRESS(3+$AM728,12,,,"var")),NULL)</f>
        <v>11.8</v>
      </c>
      <c r="AY728" s="61" cm="1">
        <f t="array" aca="1" ref="AY728" ca="1">IF(INDIRECT(ADDRESS(3+$AM728,13,,,"var"))&lt;&gt;"&lt;=&gt;",INDIRECT(ADDRESS(3+$AM728,13,,,"var")),NULL)</f>
        <v>0</v>
      </c>
      <c r="AZ728" s="61" cm="1">
        <f t="array" aca="1" ref="AZ728" ca="1">IF(INDIRECT(ADDRESS(3+$AM728,14,,,"var"))&lt;&gt;"Be",INDIRECT(ADDRESS(3+$AM728,14,,,"var")),NULL)</f>
        <v>3.8E-3</v>
      </c>
      <c r="BA728" s="61" cm="1">
        <f t="array" aca="1" ref="BA728" ca="1">IF(INDIRECT(ADDRESS(3+$AM728,15,,,"var"))&lt;&gt;"&lt;=&gt;",INDIRECT(ADDRESS(3+$AM728,15,,,"var")),NULL)</f>
        <v>0</v>
      </c>
      <c r="BB728" s="61" cm="1">
        <f t="array" aca="1" ref="BB728" ca="1">IF(INDIRECT(ADDRESS(3+$AM728,16,,,"var"))&lt;&gt;"Zn",INDIRECT(ADDRESS(3+$AM728,16,,,"var")),NULL)</f>
        <v>0</v>
      </c>
      <c r="BC728" s="61" cm="1">
        <f t="array" aca="1" ref="BC728" ca="1">IF(INDIRECT(ADDRESS(3+$AM728,17,,,"var"))&lt;&gt;"&lt;=&gt;",INDIRECT(ADDRESS(3+$AM728,17,,,"var")),NULL)</f>
        <v>0</v>
      </c>
      <c r="BD728" s="61" cm="1">
        <f t="array" aca="1" ref="BD728" ca="1">IF(INDIRECT(ADDRESS(3+$AM728,18,,,"var"))&lt;&gt;"Ti",INDIRECT(ADDRESS(3+$AM728,18,,,"var")),NULL)</f>
        <v>1.2E-2</v>
      </c>
      <c r="BE728" s="64" cm="1">
        <f t="array" aca="1" ref="BE728" ca="1">IF(INDIRECT(ADDRESS(3+$AM728,19,,,"var"))&lt;&gt;"D10",INDIRECT(ADDRESS(3+$AM728,19,,,"var")),NULL)</f>
        <v>0</v>
      </c>
      <c r="BF728" s="64" cm="1">
        <f t="array" aca="1" ref="BF728" ca="1">IF(INDIRECT(ADDRESS(3+$AM728,20,,,"var"))&lt;&gt;"D50",INDIRECT(ADDRESS(3+$AM728,20,,,"var")),NULL)</f>
        <v>38.799999999999997</v>
      </c>
      <c r="BG728" s="64" cm="1">
        <f t="array" aca="1" ref="BG728" ca="1">IF(INDIRECT(ADDRESS(3+$AM728,21,,,"var"))&lt;&gt;"D90",INDIRECT(ADDRESS(3+$AM728,21,,,"var")),NULL)</f>
        <v>0</v>
      </c>
      <c r="BH728" s="64" cm="1">
        <f t="array" aca="1" ref="BH728" ca="1">IF(INDIRECT(ADDRESS(3+$AM728,22,,,"var"))&lt;&gt;"Carney Funnel (s/50g)",INDIRECT(ADDRESS(3+$AM728,22,,,"var")),NULL)</f>
        <v>0</v>
      </c>
      <c r="BI728" s="64" cm="1">
        <f t="array" aca="1" ref="BI728" ca="1">IF(INDIRECT(ADDRESS(3+$AM728,23,,,"var"))&lt;&gt;"Schuttdichte",INDIRECT(ADDRESS(3+$AM728,23,,,"var")),NULL)</f>
        <v>0</v>
      </c>
      <c r="BJ728" s="64" cm="1">
        <f t="array" aca="1" ref="BJ728" ca="1">IF(INDIRECT(ADDRESS(3+$AM728,24,,,"var"))&lt;&gt;"Klopfdichte",INDIRECT(ADDRESS(3+$AM728,24,,,"var")),NULL)</f>
        <v>0</v>
      </c>
      <c r="BK728" t="s">
        <v>108</v>
      </c>
      <c r="BM728" s="65"/>
      <c r="BO728"/>
    </row>
    <row r="729" spans="1:67">
      <c r="A729" s="81">
        <v>7</v>
      </c>
      <c r="B729" s="81">
        <v>20</v>
      </c>
      <c r="C729" s="28" t="str">
        <f>var!Z$2</f>
        <v>EOS M 290</v>
      </c>
      <c r="D729" s="66" t="str">
        <f>var!AG$2</f>
        <v>EOS parameter dev.</v>
      </c>
      <c r="E729" s="81">
        <v>370</v>
      </c>
      <c r="F729" s="81">
        <v>1300</v>
      </c>
      <c r="G729" s="81">
        <v>50</v>
      </c>
      <c r="H729" s="81">
        <v>0.14000000000000001</v>
      </c>
      <c r="I729" s="62">
        <v>100</v>
      </c>
      <c r="J729" s="28" t="s">
        <v>7</v>
      </c>
      <c r="K729" s="81"/>
      <c r="L729" s="81" t="s">
        <v>7</v>
      </c>
      <c r="M729" s="28" t="str">
        <f>var!AF$2</f>
        <v>Stripes</v>
      </c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  <c r="AA729" s="81"/>
      <c r="AB729" s="81"/>
      <c r="AC729" s="81"/>
      <c r="AD729" s="81"/>
      <c r="AE729" s="81"/>
      <c r="AF729" s="81"/>
      <c r="AG729" s="81"/>
      <c r="AH729" s="23">
        <f t="shared" si="24"/>
        <v>32.760000000000005</v>
      </c>
      <c r="AI729" s="66">
        <f t="shared" si="25"/>
        <v>40.65934065934065</v>
      </c>
      <c r="AJ729" s="81"/>
      <c r="AK729" s="81"/>
      <c r="AL729" s="81" t="str" cm="1">
        <f t="array" aca="1" ref="AL729" ca="1">IF(INDIRECT(ADDRESS(3+AM729,2,,,"var"))&lt;&gt;"Name of powder",INDIRECT(ADDRESS(3+AM729,2,,,"var")),NULL)</f>
        <v>AlMgty90</v>
      </c>
      <c r="AM729" s="81">
        <v>7</v>
      </c>
      <c r="AN729" s="81">
        <v>-1</v>
      </c>
      <c r="AO729" s="61" cm="1">
        <f t="array" aca="1" ref="AO729" ca="1">IF(INDIRECT(ADDRESS(3+$AM729,3,,,"var"))&lt;&gt;"&lt;=&gt;",INDIRECT(ADDRESS(3+$AM729,3,,,"var")),NULL)</f>
        <v>0</v>
      </c>
      <c r="AP729" s="61" cm="1">
        <f t="array" aca="1" ref="AP729" ca="1">IF(INDIRECT(ADDRESS(3+$AM729,4,,,"var"))&lt;&gt;"Si",INDIRECT(ADDRESS(3+$AM729,4,,,"var")),NULL)</f>
        <v>0.14199999999999999</v>
      </c>
      <c r="AQ729" s="61" cm="1">
        <f t="array" aca="1" ref="AQ729" ca="1">IF(INDIRECT(ADDRESS(3+$AM729,5,,,"var"))&lt;&gt;"&lt;=&gt;",INDIRECT(ADDRESS(3+$AM729,5,,,"var")),NULL)</f>
        <v>0</v>
      </c>
      <c r="AR729" s="61" cm="1">
        <f t="array" aca="1" ref="AR729" ca="1">IF(INDIRECT(ADDRESS(3+$AM729,6,,,"var"))&lt;&gt;"Fe",INDIRECT(ADDRESS(3+$AM729,6,,,"var")),NULL)</f>
        <v>6.7599999999999993E-2</v>
      </c>
      <c r="AS729" s="61" cm="1">
        <f t="array" aca="1" ref="AS729" ca="1">IF(INDIRECT(ADDRESS(3+$AM729,7,,,"var"))&lt;&gt;"&lt;=&gt;",INDIRECT(ADDRESS(3+$AM729,7,,,"var")),NULL)</f>
        <v>0</v>
      </c>
      <c r="AT729" s="61" cm="1">
        <f t="array" aca="1" ref="AT729" ca="1">IF(INDIRECT(ADDRESS(3+$AM729,8,,,"var"))&lt;&gt;"Cu",INDIRECT(ADDRESS(3+$AM729,8,,,"var")),NULL)</f>
        <v>2E-3</v>
      </c>
      <c r="AU729" s="61" cm="1">
        <f t="array" aca="1" ref="AU729" ca="1">IF(INDIRECT(ADDRESS(3+$AM729,9,,,"var"))&lt;&gt;"&lt;=&gt;",INDIRECT(ADDRESS(3+$AM729,9,,,"var")),NULL)</f>
        <v>0</v>
      </c>
      <c r="AV729" s="61" cm="1">
        <f t="array" aca="1" ref="AV729" ca="1">IF(INDIRECT(ADDRESS(3+$AM729,10,,,"var"))&lt;&gt;"Mn",INDIRECT(ADDRESS(3+$AM729,10,,,"var")),NULL)</f>
        <v>5.4999999999999997E-3</v>
      </c>
      <c r="AW729" s="61" cm="1">
        <f t="array" aca="1" ref="AW729" ca="1">IF(INDIRECT(ADDRESS(3+$AM729,11,,,"var"))&lt;&gt;"&lt;=&gt;",INDIRECT(ADDRESS(3+$AM729,11,,,"var")),NULL)</f>
        <v>0</v>
      </c>
      <c r="AX729" s="61" cm="1">
        <f t="array" aca="1" ref="AX729" ca="1">IF(INDIRECT(ADDRESS(3+$AM729,12,,,"var"))&lt;&gt;"Mg",INDIRECT(ADDRESS(3+$AM729,12,,,"var")),NULL)</f>
        <v>11.8</v>
      </c>
      <c r="AY729" s="61" cm="1">
        <f t="array" aca="1" ref="AY729" ca="1">IF(INDIRECT(ADDRESS(3+$AM729,13,,,"var"))&lt;&gt;"&lt;=&gt;",INDIRECT(ADDRESS(3+$AM729,13,,,"var")),NULL)</f>
        <v>0</v>
      </c>
      <c r="AZ729" s="61" cm="1">
        <f t="array" aca="1" ref="AZ729" ca="1">IF(INDIRECT(ADDRESS(3+$AM729,14,,,"var"))&lt;&gt;"Be",INDIRECT(ADDRESS(3+$AM729,14,,,"var")),NULL)</f>
        <v>3.8E-3</v>
      </c>
      <c r="BA729" s="61" cm="1">
        <f t="array" aca="1" ref="BA729" ca="1">IF(INDIRECT(ADDRESS(3+$AM729,15,,,"var"))&lt;&gt;"&lt;=&gt;",INDIRECT(ADDRESS(3+$AM729,15,,,"var")),NULL)</f>
        <v>0</v>
      </c>
      <c r="BB729" s="61" cm="1">
        <f t="array" aca="1" ref="BB729" ca="1">IF(INDIRECT(ADDRESS(3+$AM729,16,,,"var"))&lt;&gt;"Zn",INDIRECT(ADDRESS(3+$AM729,16,,,"var")),NULL)</f>
        <v>0</v>
      </c>
      <c r="BC729" s="61" cm="1">
        <f t="array" aca="1" ref="BC729" ca="1">IF(INDIRECT(ADDRESS(3+$AM729,17,,,"var"))&lt;&gt;"&lt;=&gt;",INDIRECT(ADDRESS(3+$AM729,17,,,"var")),NULL)</f>
        <v>0</v>
      </c>
      <c r="BD729" s="61" cm="1">
        <f t="array" aca="1" ref="BD729" ca="1">IF(INDIRECT(ADDRESS(3+$AM729,18,,,"var"))&lt;&gt;"Ti",INDIRECT(ADDRESS(3+$AM729,18,,,"var")),NULL)</f>
        <v>1.2E-2</v>
      </c>
      <c r="BE729" s="64" cm="1">
        <f t="array" aca="1" ref="BE729" ca="1">IF(INDIRECT(ADDRESS(3+$AM729,19,,,"var"))&lt;&gt;"D10",INDIRECT(ADDRESS(3+$AM729,19,,,"var")),NULL)</f>
        <v>0</v>
      </c>
      <c r="BF729" s="64" cm="1">
        <f t="array" aca="1" ref="BF729" ca="1">IF(INDIRECT(ADDRESS(3+$AM729,20,,,"var"))&lt;&gt;"D50",INDIRECT(ADDRESS(3+$AM729,20,,,"var")),NULL)</f>
        <v>38.799999999999997</v>
      </c>
      <c r="BG729" s="64" cm="1">
        <f t="array" aca="1" ref="BG729" ca="1">IF(INDIRECT(ADDRESS(3+$AM729,21,,,"var"))&lt;&gt;"D90",INDIRECT(ADDRESS(3+$AM729,21,,,"var")),NULL)</f>
        <v>0</v>
      </c>
      <c r="BH729" s="64" cm="1">
        <f t="array" aca="1" ref="BH729" ca="1">IF(INDIRECT(ADDRESS(3+$AM729,22,,,"var"))&lt;&gt;"Carney Funnel (s/50g)",INDIRECT(ADDRESS(3+$AM729,22,,,"var")),NULL)</f>
        <v>0</v>
      </c>
      <c r="BI729" s="64" cm="1">
        <f t="array" aca="1" ref="BI729" ca="1">IF(INDIRECT(ADDRESS(3+$AM729,23,,,"var"))&lt;&gt;"Schuttdichte",INDIRECT(ADDRESS(3+$AM729,23,,,"var")),NULL)</f>
        <v>0</v>
      </c>
      <c r="BJ729" s="64" cm="1">
        <f t="array" aca="1" ref="BJ729" ca="1">IF(INDIRECT(ADDRESS(3+$AM729,24,,,"var"))&lt;&gt;"Klopfdichte",INDIRECT(ADDRESS(3+$AM729,24,,,"var")),NULL)</f>
        <v>0</v>
      </c>
      <c r="BK729" t="s">
        <v>108</v>
      </c>
      <c r="BM729" s="65"/>
      <c r="BO729"/>
    </row>
    <row r="730" spans="1:67">
      <c r="A730" s="81">
        <v>8</v>
      </c>
      <c r="B730" s="81">
        <v>1</v>
      </c>
      <c r="C730" s="81" t="str">
        <f>var!Z$2</f>
        <v>EOS M 290</v>
      </c>
      <c r="D730" s="81" t="str">
        <f>var!AG$2</f>
        <v>EOS parameter dev.</v>
      </c>
      <c r="E730" s="81">
        <v>370</v>
      </c>
      <c r="F730" s="81">
        <v>1300</v>
      </c>
      <c r="G730" s="81">
        <v>50</v>
      </c>
      <c r="H730" s="81">
        <v>0.14000000000000001</v>
      </c>
      <c r="I730" s="62">
        <v>100</v>
      </c>
      <c r="J730" s="81" t="s">
        <v>7</v>
      </c>
      <c r="K730" s="81"/>
      <c r="L730" s="81" t="s">
        <v>7</v>
      </c>
      <c r="M730" s="28" t="str">
        <f>var!AF$2</f>
        <v>Stripes</v>
      </c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  <c r="AA730" s="81"/>
      <c r="AB730" s="81"/>
      <c r="AC730" s="81"/>
      <c r="AD730" s="81"/>
      <c r="AE730" s="81"/>
      <c r="AF730" s="81"/>
      <c r="AG730" s="81"/>
      <c r="AH730" s="23">
        <f t="shared" si="24"/>
        <v>32.760000000000005</v>
      </c>
      <c r="AI730" s="66">
        <f t="shared" si="25"/>
        <v>40.65934065934065</v>
      </c>
      <c r="AJ730" s="81"/>
      <c r="AK730" s="81"/>
      <c r="AL730" s="81" t="str" cm="1">
        <f t="array" aca="1" ref="AL730" ca="1">IF(INDIRECT(ADDRESS(3+AM730,2,,,"var"))&lt;&gt;"Name of powder",INDIRECT(ADDRESS(3+AM730,2,,,"var")),NULL)</f>
        <v>AlMgty90</v>
      </c>
      <c r="AM730" s="81">
        <v>12</v>
      </c>
      <c r="AN730" s="81">
        <v>-1</v>
      </c>
      <c r="AO730" s="61" cm="1">
        <f t="array" aca="1" ref="AO730" ca="1">IF(INDIRECT(ADDRESS(3+$AM730,3,,,"var"))&lt;&gt;"&lt;=&gt;",INDIRECT(ADDRESS(3+$AM730,3,,,"var")),NULL)</f>
        <v>0</v>
      </c>
      <c r="AP730" s="61" cm="1">
        <f t="array" aca="1" ref="AP730" ca="1">IF(INDIRECT(ADDRESS(3+$AM730,4,,,"var"))&lt;&gt;"Si",INDIRECT(ADDRESS(3+$AM730,4,,,"var")),NULL)</f>
        <v>7.0000000000000007E-2</v>
      </c>
      <c r="AQ730" s="61" cm="1">
        <f t="array" aca="1" ref="AQ730" ca="1">IF(INDIRECT(ADDRESS(3+$AM730,5,,,"var"))&lt;&gt;"&lt;=&gt;",INDIRECT(ADDRESS(3+$AM730,5,,,"var")),NULL)</f>
        <v>0</v>
      </c>
      <c r="AR730" s="61" cm="1">
        <f t="array" aca="1" ref="AR730" ca="1">IF(INDIRECT(ADDRESS(3+$AM730,6,,,"var"))&lt;&gt;"Fe",INDIRECT(ADDRESS(3+$AM730,6,,,"var")),NULL)</f>
        <v>7.0000000000000007E-2</v>
      </c>
      <c r="AS730" s="61" t="str" cm="1">
        <f t="array" aca="1" ref="AS730" ca="1">IF(INDIRECT(ADDRESS(3+$AM730,7,,,"var"))&lt;&gt;"&lt;=&gt;",INDIRECT(ADDRESS(3+$AM730,7,,,"var")),NULL)</f>
        <v>&lt;</v>
      </c>
      <c r="AT730" s="61" cm="1">
        <f t="array" aca="1" ref="AT730" ca="1">IF(INDIRECT(ADDRESS(3+$AM730,8,,,"var"))&lt;&gt;"Cu",INDIRECT(ADDRESS(3+$AM730,8,,,"var")),NULL)</f>
        <v>0.01</v>
      </c>
      <c r="AU730" s="61" t="str" cm="1">
        <f t="array" aca="1" ref="AU730" ca="1">IF(INDIRECT(ADDRESS(3+$AM730,9,,,"var"))&lt;&gt;"&lt;=&gt;",INDIRECT(ADDRESS(3+$AM730,9,,,"var")),NULL)</f>
        <v>&lt;</v>
      </c>
      <c r="AV730" s="61" cm="1">
        <f t="array" aca="1" ref="AV730" ca="1">IF(INDIRECT(ADDRESS(3+$AM730,10,,,"var"))&lt;&gt;"Mn",INDIRECT(ADDRESS(3+$AM730,10,,,"var")),NULL)</f>
        <v>0.01</v>
      </c>
      <c r="AW730" s="61" cm="1">
        <f t="array" aca="1" ref="AW730" ca="1">IF(INDIRECT(ADDRESS(3+$AM730,11,,,"var"))&lt;&gt;"&lt;=&gt;",INDIRECT(ADDRESS(3+$AM730,11,,,"var")),NULL)</f>
        <v>0</v>
      </c>
      <c r="AX730" s="61" cm="1">
        <f t="array" aca="1" ref="AX730" ca="1">IF(INDIRECT(ADDRESS(3+$AM730,12,,,"var"))&lt;&gt;"Mg",INDIRECT(ADDRESS(3+$AM730,12,,,"var")),NULL)</f>
        <v>11.9</v>
      </c>
      <c r="AY730" s="61" cm="1">
        <f t="array" aca="1" ref="AY730" ca="1">IF(INDIRECT(ADDRESS(3+$AM730,13,,,"var"))&lt;&gt;"&lt;=&gt;",INDIRECT(ADDRESS(3+$AM730,13,,,"var")),NULL)</f>
        <v>0</v>
      </c>
      <c r="AZ730" s="61" cm="1">
        <f t="array" aca="1" ref="AZ730" ca="1">IF(INDIRECT(ADDRESS(3+$AM730,14,,,"var"))&lt;&gt;"Be",INDIRECT(ADDRESS(3+$AM730,14,,,"var")),NULL)</f>
        <v>1.4E-2</v>
      </c>
      <c r="BA730" s="61" t="str" cm="1">
        <f t="array" aca="1" ref="BA730" ca="1">IF(INDIRECT(ADDRESS(3+$AM730,15,,,"var"))&lt;&gt;"&lt;=&gt;",INDIRECT(ADDRESS(3+$AM730,15,,,"var")),NULL)</f>
        <v>&lt;</v>
      </c>
      <c r="BB730" s="61" cm="1">
        <f t="array" aca="1" ref="BB730" ca="1">IF(INDIRECT(ADDRESS(3+$AM730,16,,,"var"))&lt;&gt;"Zn",INDIRECT(ADDRESS(3+$AM730,16,,,"var")),NULL)</f>
        <v>0.01</v>
      </c>
      <c r="BC730" s="61" cm="1">
        <f t="array" aca="1" ref="BC730" ca="1">IF(INDIRECT(ADDRESS(3+$AM730,17,,,"var"))&lt;&gt;"&lt;=&gt;",INDIRECT(ADDRESS(3+$AM730,17,,,"var")),NULL)</f>
        <v>0</v>
      </c>
      <c r="BD730" s="61" cm="1">
        <f t="array" aca="1" ref="BD730" ca="1">IF(INDIRECT(ADDRESS(3+$AM730,18,,,"var"))&lt;&gt;"Ti",INDIRECT(ADDRESS(3+$AM730,18,,,"var")),NULL)</f>
        <v>0.08</v>
      </c>
      <c r="BE730" s="64" cm="1">
        <f t="array" aca="1" ref="BE730" ca="1">IF(INDIRECT(ADDRESS(3+$AM730,19,,,"var"))&lt;&gt;"D10",INDIRECT(ADDRESS(3+$AM730,19,,,"var")),NULL)</f>
        <v>27.4</v>
      </c>
      <c r="BF730" s="64" cm="1">
        <f t="array" aca="1" ref="BF730" ca="1">IF(INDIRECT(ADDRESS(3+$AM730,20,,,"var"))&lt;&gt;"D50",INDIRECT(ADDRESS(3+$AM730,20,,,"var")),NULL)</f>
        <v>44.5</v>
      </c>
      <c r="BG730" s="64" cm="1">
        <f t="array" aca="1" ref="BG730" ca="1">IF(INDIRECT(ADDRESS(3+$AM730,21,,,"var"))&lt;&gt;"D90",INDIRECT(ADDRESS(3+$AM730,21,,,"var")),NULL)</f>
        <v>72.2</v>
      </c>
      <c r="BH730" s="64" cm="1">
        <f t="array" aca="1" ref="BH730" ca="1">IF(INDIRECT(ADDRESS(3+$AM730,22,,,"var"))&lt;&gt;"Carney Funnel (s/50g)",INDIRECT(ADDRESS(3+$AM730,22,,,"var")),NULL)</f>
        <v>16</v>
      </c>
      <c r="BI730" s="64" cm="1">
        <f t="array" aca="1" ref="BI730" ca="1">IF(INDIRECT(ADDRESS(3+$AM730,23,,,"var"))&lt;&gt;"Schuttdichte",INDIRECT(ADDRESS(3+$AM730,23,,,"var")),NULL)</f>
        <v>1.24</v>
      </c>
      <c r="BJ730" s="64" cm="1">
        <f t="array" aca="1" ref="BJ730" ca="1">IF(INDIRECT(ADDRESS(3+$AM730,24,,,"var"))&lt;&gt;"Klopfdichte",INDIRECT(ADDRESS(3+$AM730,24,,,"var")),NULL)</f>
        <v>1.61</v>
      </c>
      <c r="BK730" t="s">
        <v>110</v>
      </c>
      <c r="BM730" s="65"/>
      <c r="BO730"/>
    </row>
    <row r="731" spans="1:67">
      <c r="A731" s="81">
        <v>8</v>
      </c>
      <c r="B731" s="81">
        <v>2</v>
      </c>
      <c r="C731" s="28" t="str">
        <f>var!Z$2</f>
        <v>EOS M 290</v>
      </c>
      <c r="D731" s="66" t="str">
        <f>var!AG$2</f>
        <v>EOS parameter dev.</v>
      </c>
      <c r="E731" s="81">
        <v>370</v>
      </c>
      <c r="F731" s="81">
        <v>1300</v>
      </c>
      <c r="G731" s="81">
        <v>50</v>
      </c>
      <c r="H731" s="81">
        <v>0.14000000000000001</v>
      </c>
      <c r="I731" s="62">
        <v>100</v>
      </c>
      <c r="J731" s="28" t="s">
        <v>7</v>
      </c>
      <c r="K731" s="81"/>
      <c r="L731" s="81" t="s">
        <v>7</v>
      </c>
      <c r="M731" s="28" t="str">
        <f>var!AF$2</f>
        <v>Stripes</v>
      </c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  <c r="AA731" s="81"/>
      <c r="AB731" s="81"/>
      <c r="AC731" s="81"/>
      <c r="AD731" s="81"/>
      <c r="AE731" s="81"/>
      <c r="AF731" s="81"/>
      <c r="AG731" s="81"/>
      <c r="AH731" s="23">
        <f t="shared" si="24"/>
        <v>32.760000000000005</v>
      </c>
      <c r="AI731" s="66">
        <f t="shared" si="25"/>
        <v>40.65934065934065</v>
      </c>
      <c r="AJ731" s="81"/>
      <c r="AK731" s="81"/>
      <c r="AL731" s="81" t="str" cm="1">
        <f t="array" aca="1" ref="AL731" ca="1">IF(INDIRECT(ADDRESS(3+AM731,2,,,"var"))&lt;&gt;"Name of powder",INDIRECT(ADDRESS(3+AM731,2,,,"var")),NULL)</f>
        <v>AlMgty90</v>
      </c>
      <c r="AM731" s="81">
        <v>12</v>
      </c>
      <c r="AN731" s="81">
        <v>-1</v>
      </c>
      <c r="AO731" s="61" cm="1">
        <f t="array" aca="1" ref="AO731" ca="1">IF(INDIRECT(ADDRESS(3+$AM731,3,,,"var"))&lt;&gt;"&lt;=&gt;",INDIRECT(ADDRESS(3+$AM731,3,,,"var")),NULL)</f>
        <v>0</v>
      </c>
      <c r="AP731" s="61" cm="1">
        <f t="array" aca="1" ref="AP731" ca="1">IF(INDIRECT(ADDRESS(3+$AM731,4,,,"var"))&lt;&gt;"Si",INDIRECT(ADDRESS(3+$AM731,4,,,"var")),NULL)</f>
        <v>7.0000000000000007E-2</v>
      </c>
      <c r="AQ731" s="61" cm="1">
        <f t="array" aca="1" ref="AQ731" ca="1">IF(INDIRECT(ADDRESS(3+$AM731,5,,,"var"))&lt;&gt;"&lt;=&gt;",INDIRECT(ADDRESS(3+$AM731,5,,,"var")),NULL)</f>
        <v>0</v>
      </c>
      <c r="AR731" s="61" cm="1">
        <f t="array" aca="1" ref="AR731" ca="1">IF(INDIRECT(ADDRESS(3+$AM731,6,,,"var"))&lt;&gt;"Fe",INDIRECT(ADDRESS(3+$AM731,6,,,"var")),NULL)</f>
        <v>7.0000000000000007E-2</v>
      </c>
      <c r="AS731" s="61" t="str" cm="1">
        <f t="array" aca="1" ref="AS731" ca="1">IF(INDIRECT(ADDRESS(3+$AM731,7,,,"var"))&lt;&gt;"&lt;=&gt;",INDIRECT(ADDRESS(3+$AM731,7,,,"var")),NULL)</f>
        <v>&lt;</v>
      </c>
      <c r="AT731" s="61" cm="1">
        <f t="array" aca="1" ref="AT731" ca="1">IF(INDIRECT(ADDRESS(3+$AM731,8,,,"var"))&lt;&gt;"Cu",INDIRECT(ADDRESS(3+$AM731,8,,,"var")),NULL)</f>
        <v>0.01</v>
      </c>
      <c r="AU731" s="61" t="str" cm="1">
        <f t="array" aca="1" ref="AU731" ca="1">IF(INDIRECT(ADDRESS(3+$AM731,9,,,"var"))&lt;&gt;"&lt;=&gt;",INDIRECT(ADDRESS(3+$AM731,9,,,"var")),NULL)</f>
        <v>&lt;</v>
      </c>
      <c r="AV731" s="61" cm="1">
        <f t="array" aca="1" ref="AV731" ca="1">IF(INDIRECT(ADDRESS(3+$AM731,10,,,"var"))&lt;&gt;"Mn",INDIRECT(ADDRESS(3+$AM731,10,,,"var")),NULL)</f>
        <v>0.01</v>
      </c>
      <c r="AW731" s="61" cm="1">
        <f t="array" aca="1" ref="AW731" ca="1">IF(INDIRECT(ADDRESS(3+$AM731,11,,,"var"))&lt;&gt;"&lt;=&gt;",INDIRECT(ADDRESS(3+$AM731,11,,,"var")),NULL)</f>
        <v>0</v>
      </c>
      <c r="AX731" s="61" cm="1">
        <f t="array" aca="1" ref="AX731" ca="1">IF(INDIRECT(ADDRESS(3+$AM731,12,,,"var"))&lt;&gt;"Mg",INDIRECT(ADDRESS(3+$AM731,12,,,"var")),NULL)</f>
        <v>11.9</v>
      </c>
      <c r="AY731" s="61" cm="1">
        <f t="array" aca="1" ref="AY731" ca="1">IF(INDIRECT(ADDRESS(3+$AM731,13,,,"var"))&lt;&gt;"&lt;=&gt;",INDIRECT(ADDRESS(3+$AM731,13,,,"var")),NULL)</f>
        <v>0</v>
      </c>
      <c r="AZ731" s="61" cm="1">
        <f t="array" aca="1" ref="AZ731" ca="1">IF(INDIRECT(ADDRESS(3+$AM731,14,,,"var"))&lt;&gt;"Be",INDIRECT(ADDRESS(3+$AM731,14,,,"var")),NULL)</f>
        <v>1.4E-2</v>
      </c>
      <c r="BA731" s="61" t="str" cm="1">
        <f t="array" aca="1" ref="BA731" ca="1">IF(INDIRECT(ADDRESS(3+$AM731,15,,,"var"))&lt;&gt;"&lt;=&gt;",INDIRECT(ADDRESS(3+$AM731,15,,,"var")),NULL)</f>
        <v>&lt;</v>
      </c>
      <c r="BB731" s="61" cm="1">
        <f t="array" aca="1" ref="BB731" ca="1">IF(INDIRECT(ADDRESS(3+$AM731,16,,,"var"))&lt;&gt;"Zn",INDIRECT(ADDRESS(3+$AM731,16,,,"var")),NULL)</f>
        <v>0.01</v>
      </c>
      <c r="BC731" s="61" cm="1">
        <f t="array" aca="1" ref="BC731" ca="1">IF(INDIRECT(ADDRESS(3+$AM731,17,,,"var"))&lt;&gt;"&lt;=&gt;",INDIRECT(ADDRESS(3+$AM731,17,,,"var")),NULL)</f>
        <v>0</v>
      </c>
      <c r="BD731" s="61" cm="1">
        <f t="array" aca="1" ref="BD731" ca="1">IF(INDIRECT(ADDRESS(3+$AM731,18,,,"var"))&lt;&gt;"Ti",INDIRECT(ADDRESS(3+$AM731,18,,,"var")),NULL)</f>
        <v>0.08</v>
      </c>
      <c r="BE731" s="64" cm="1">
        <f t="array" aca="1" ref="BE731" ca="1">IF(INDIRECT(ADDRESS(3+$AM731,19,,,"var"))&lt;&gt;"D10",INDIRECT(ADDRESS(3+$AM731,19,,,"var")),NULL)</f>
        <v>27.4</v>
      </c>
      <c r="BF731" s="64" cm="1">
        <f t="array" aca="1" ref="BF731" ca="1">IF(INDIRECT(ADDRESS(3+$AM731,20,,,"var"))&lt;&gt;"D50",INDIRECT(ADDRESS(3+$AM731,20,,,"var")),NULL)</f>
        <v>44.5</v>
      </c>
      <c r="BG731" s="64" cm="1">
        <f t="array" aca="1" ref="BG731" ca="1">IF(INDIRECT(ADDRESS(3+$AM731,21,,,"var"))&lt;&gt;"D90",INDIRECT(ADDRESS(3+$AM731,21,,,"var")),NULL)</f>
        <v>72.2</v>
      </c>
      <c r="BH731" s="64" cm="1">
        <f t="array" aca="1" ref="BH731" ca="1">IF(INDIRECT(ADDRESS(3+$AM731,22,,,"var"))&lt;&gt;"Carney Funnel (s/50g)",INDIRECT(ADDRESS(3+$AM731,22,,,"var")),NULL)</f>
        <v>16</v>
      </c>
      <c r="BI731" s="64" cm="1">
        <f t="array" aca="1" ref="BI731" ca="1">IF(INDIRECT(ADDRESS(3+$AM731,23,,,"var"))&lt;&gt;"Schuttdichte",INDIRECT(ADDRESS(3+$AM731,23,,,"var")),NULL)</f>
        <v>1.24</v>
      </c>
      <c r="BJ731" s="64" cm="1">
        <f t="array" aca="1" ref="BJ731" ca="1">IF(INDIRECT(ADDRESS(3+$AM731,24,,,"var"))&lt;&gt;"Klopfdichte",INDIRECT(ADDRESS(3+$AM731,24,,,"var")),NULL)</f>
        <v>1.61</v>
      </c>
      <c r="BK731" t="s">
        <v>110</v>
      </c>
      <c r="BM731" s="65"/>
      <c r="BO731"/>
    </row>
    <row r="732" spans="1:67">
      <c r="A732" s="81">
        <v>8</v>
      </c>
      <c r="B732" s="81">
        <v>3</v>
      </c>
      <c r="C732" s="81" t="str">
        <f>var!Z$2</f>
        <v>EOS M 290</v>
      </c>
      <c r="D732" s="66" t="str">
        <f>var!AG$2</f>
        <v>EOS parameter dev.</v>
      </c>
      <c r="E732" s="81">
        <v>370</v>
      </c>
      <c r="F732" s="81">
        <v>1300</v>
      </c>
      <c r="G732" s="81">
        <v>50</v>
      </c>
      <c r="H732" s="81">
        <v>0.14000000000000001</v>
      </c>
      <c r="I732" s="62">
        <v>100</v>
      </c>
      <c r="J732" s="81" t="s">
        <v>7</v>
      </c>
      <c r="K732" s="81"/>
      <c r="L732" s="81" t="s">
        <v>7</v>
      </c>
      <c r="M732" s="81" t="str">
        <f>var!AF$2</f>
        <v>Stripes</v>
      </c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  <c r="AA732" s="81"/>
      <c r="AB732" s="81"/>
      <c r="AC732" s="81"/>
      <c r="AD732" s="81"/>
      <c r="AE732" s="81"/>
      <c r="AF732" s="81"/>
      <c r="AG732" s="81"/>
      <c r="AH732" s="81">
        <f t="shared" si="24"/>
        <v>32.760000000000005</v>
      </c>
      <c r="AI732" s="66">
        <f t="shared" si="25"/>
        <v>40.65934065934065</v>
      </c>
      <c r="AJ732" s="81"/>
      <c r="AK732" s="81"/>
      <c r="AL732" s="81" t="str" cm="1">
        <f t="array" aca="1" ref="AL732" ca="1">IF(INDIRECT(ADDRESS(3+AM732,2,,,"var"))&lt;&gt;"Name of powder",INDIRECT(ADDRESS(3+AM732,2,,,"var")),NULL)</f>
        <v>AlMgty90</v>
      </c>
      <c r="AM732" s="81">
        <v>12</v>
      </c>
      <c r="AN732" s="81">
        <v>-1</v>
      </c>
      <c r="AO732" s="61" cm="1">
        <f t="array" aca="1" ref="AO732" ca="1">IF(INDIRECT(ADDRESS(3+$AM732,3,,,"var"))&lt;&gt;"&lt;=&gt;",INDIRECT(ADDRESS(3+$AM732,3,,,"var")),NULL)</f>
        <v>0</v>
      </c>
      <c r="AP732" s="61" cm="1">
        <f t="array" aca="1" ref="AP732" ca="1">IF(INDIRECT(ADDRESS(3+$AM732,4,,,"var"))&lt;&gt;"Si",INDIRECT(ADDRESS(3+$AM732,4,,,"var")),NULL)</f>
        <v>7.0000000000000007E-2</v>
      </c>
      <c r="AQ732" s="61" cm="1">
        <f t="array" aca="1" ref="AQ732" ca="1">IF(INDIRECT(ADDRESS(3+$AM732,5,,,"var"))&lt;&gt;"&lt;=&gt;",INDIRECT(ADDRESS(3+$AM732,5,,,"var")),NULL)</f>
        <v>0</v>
      </c>
      <c r="AR732" s="61" cm="1">
        <f t="array" aca="1" ref="AR732" ca="1">IF(INDIRECT(ADDRESS(3+$AM732,6,,,"var"))&lt;&gt;"Fe",INDIRECT(ADDRESS(3+$AM732,6,,,"var")),NULL)</f>
        <v>7.0000000000000007E-2</v>
      </c>
      <c r="AS732" s="61" t="str" cm="1">
        <f t="array" aca="1" ref="AS732" ca="1">IF(INDIRECT(ADDRESS(3+$AM732,7,,,"var"))&lt;&gt;"&lt;=&gt;",INDIRECT(ADDRESS(3+$AM732,7,,,"var")),NULL)</f>
        <v>&lt;</v>
      </c>
      <c r="AT732" s="61" cm="1">
        <f t="array" aca="1" ref="AT732" ca="1">IF(INDIRECT(ADDRESS(3+$AM732,8,,,"var"))&lt;&gt;"Cu",INDIRECT(ADDRESS(3+$AM732,8,,,"var")),NULL)</f>
        <v>0.01</v>
      </c>
      <c r="AU732" s="61" t="str" cm="1">
        <f t="array" aca="1" ref="AU732" ca="1">IF(INDIRECT(ADDRESS(3+$AM732,9,,,"var"))&lt;&gt;"&lt;=&gt;",INDIRECT(ADDRESS(3+$AM732,9,,,"var")),NULL)</f>
        <v>&lt;</v>
      </c>
      <c r="AV732" s="61" cm="1">
        <f t="array" aca="1" ref="AV732" ca="1">IF(INDIRECT(ADDRESS(3+$AM732,10,,,"var"))&lt;&gt;"Mn",INDIRECT(ADDRESS(3+$AM732,10,,,"var")),NULL)</f>
        <v>0.01</v>
      </c>
      <c r="AW732" s="61" cm="1">
        <f t="array" aca="1" ref="AW732" ca="1">IF(INDIRECT(ADDRESS(3+$AM732,11,,,"var"))&lt;&gt;"&lt;=&gt;",INDIRECT(ADDRESS(3+$AM732,11,,,"var")),NULL)</f>
        <v>0</v>
      </c>
      <c r="AX732" s="61" cm="1">
        <f t="array" aca="1" ref="AX732" ca="1">IF(INDIRECT(ADDRESS(3+$AM732,12,,,"var"))&lt;&gt;"Mg",INDIRECT(ADDRESS(3+$AM732,12,,,"var")),NULL)</f>
        <v>11.9</v>
      </c>
      <c r="AY732" s="61" cm="1">
        <f t="array" aca="1" ref="AY732" ca="1">IF(INDIRECT(ADDRESS(3+$AM732,13,,,"var"))&lt;&gt;"&lt;=&gt;",INDIRECT(ADDRESS(3+$AM732,13,,,"var")),NULL)</f>
        <v>0</v>
      </c>
      <c r="AZ732" s="61" cm="1">
        <f t="array" aca="1" ref="AZ732" ca="1">IF(INDIRECT(ADDRESS(3+$AM732,14,,,"var"))&lt;&gt;"Be",INDIRECT(ADDRESS(3+$AM732,14,,,"var")),NULL)</f>
        <v>1.4E-2</v>
      </c>
      <c r="BA732" s="61" t="str" cm="1">
        <f t="array" aca="1" ref="BA732" ca="1">IF(INDIRECT(ADDRESS(3+$AM732,15,,,"var"))&lt;&gt;"&lt;=&gt;",INDIRECT(ADDRESS(3+$AM732,15,,,"var")),NULL)</f>
        <v>&lt;</v>
      </c>
      <c r="BB732" s="61" cm="1">
        <f t="array" aca="1" ref="BB732" ca="1">IF(INDIRECT(ADDRESS(3+$AM732,16,,,"var"))&lt;&gt;"Zn",INDIRECT(ADDRESS(3+$AM732,16,,,"var")),NULL)</f>
        <v>0.01</v>
      </c>
      <c r="BC732" s="61" cm="1">
        <f t="array" aca="1" ref="BC732" ca="1">IF(INDIRECT(ADDRESS(3+$AM732,17,,,"var"))&lt;&gt;"&lt;=&gt;",INDIRECT(ADDRESS(3+$AM732,17,,,"var")),NULL)</f>
        <v>0</v>
      </c>
      <c r="BD732" s="61" cm="1">
        <f t="array" aca="1" ref="BD732" ca="1">IF(INDIRECT(ADDRESS(3+$AM732,18,,,"var"))&lt;&gt;"Ti",INDIRECT(ADDRESS(3+$AM732,18,,,"var")),NULL)</f>
        <v>0.08</v>
      </c>
      <c r="BE732" s="64" cm="1">
        <f t="array" aca="1" ref="BE732" ca="1">IF(INDIRECT(ADDRESS(3+$AM732,19,,,"var"))&lt;&gt;"D10",INDIRECT(ADDRESS(3+$AM732,19,,,"var")),NULL)</f>
        <v>27.4</v>
      </c>
      <c r="BF732" s="64" cm="1">
        <f t="array" aca="1" ref="BF732" ca="1">IF(INDIRECT(ADDRESS(3+$AM732,20,,,"var"))&lt;&gt;"D50",INDIRECT(ADDRESS(3+$AM732,20,,,"var")),NULL)</f>
        <v>44.5</v>
      </c>
      <c r="BG732" s="64" cm="1">
        <f t="array" aca="1" ref="BG732" ca="1">IF(INDIRECT(ADDRESS(3+$AM732,21,,,"var"))&lt;&gt;"D90",INDIRECT(ADDRESS(3+$AM732,21,,,"var")),NULL)</f>
        <v>72.2</v>
      </c>
      <c r="BH732" s="64" cm="1">
        <f t="array" aca="1" ref="BH732" ca="1">IF(INDIRECT(ADDRESS(3+$AM732,22,,,"var"))&lt;&gt;"Carney Funnel (s/50g)",INDIRECT(ADDRESS(3+$AM732,22,,,"var")),NULL)</f>
        <v>16</v>
      </c>
      <c r="BI732" s="64" cm="1">
        <f t="array" aca="1" ref="BI732" ca="1">IF(INDIRECT(ADDRESS(3+$AM732,23,,,"var"))&lt;&gt;"Schuttdichte",INDIRECT(ADDRESS(3+$AM732,23,,,"var")),NULL)</f>
        <v>1.24</v>
      </c>
      <c r="BJ732" s="64" cm="1">
        <f t="array" aca="1" ref="BJ732" ca="1">IF(INDIRECT(ADDRESS(3+$AM732,24,,,"var"))&lt;&gt;"Klopfdichte",INDIRECT(ADDRESS(3+$AM732,24,,,"var")),NULL)</f>
        <v>1.61</v>
      </c>
      <c r="BK732" t="s">
        <v>110</v>
      </c>
      <c r="BM732" s="65"/>
      <c r="BO732"/>
    </row>
    <row r="733" spans="1:67">
      <c r="A733" s="81">
        <v>8</v>
      </c>
      <c r="B733" s="81">
        <v>4</v>
      </c>
      <c r="C733" s="81" t="str">
        <f>var!Z$2</f>
        <v>EOS M 290</v>
      </c>
      <c r="D733" s="66" t="str">
        <f>var!AG$2</f>
        <v>EOS parameter dev.</v>
      </c>
      <c r="E733" s="81">
        <v>370</v>
      </c>
      <c r="F733" s="81">
        <v>1300</v>
      </c>
      <c r="G733" s="81">
        <v>50</v>
      </c>
      <c r="H733" s="81">
        <v>0.14000000000000001</v>
      </c>
      <c r="I733" s="62">
        <v>100</v>
      </c>
      <c r="J733" s="81" t="s">
        <v>7</v>
      </c>
      <c r="K733" s="81"/>
      <c r="L733" s="81" t="s">
        <v>7</v>
      </c>
      <c r="M733" s="81" t="str">
        <f>var!AF$2</f>
        <v>Stripes</v>
      </c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  <c r="AA733" s="81"/>
      <c r="AB733" s="81"/>
      <c r="AC733" s="81"/>
      <c r="AD733" s="81"/>
      <c r="AE733" s="81"/>
      <c r="AF733" s="81"/>
      <c r="AG733" s="81"/>
      <c r="AH733" s="81">
        <f t="shared" si="24"/>
        <v>32.760000000000005</v>
      </c>
      <c r="AI733" s="66">
        <f t="shared" si="25"/>
        <v>40.65934065934065</v>
      </c>
      <c r="AJ733" s="81"/>
      <c r="AK733" s="81"/>
      <c r="AL733" s="81" t="str" cm="1">
        <f t="array" aca="1" ref="AL733" ca="1">IF(INDIRECT(ADDRESS(3+AM733,2,,,"var"))&lt;&gt;"Name of powder",INDIRECT(ADDRESS(3+AM733,2,,,"var")),NULL)</f>
        <v>AlMgty90</v>
      </c>
      <c r="AM733" s="81">
        <v>12</v>
      </c>
      <c r="AN733" s="81">
        <v>-1</v>
      </c>
      <c r="AO733" s="61" cm="1">
        <f t="array" aca="1" ref="AO733" ca="1">IF(INDIRECT(ADDRESS(3+$AM733,3,,,"var"))&lt;&gt;"&lt;=&gt;",INDIRECT(ADDRESS(3+$AM733,3,,,"var")),NULL)</f>
        <v>0</v>
      </c>
      <c r="AP733" s="61" cm="1">
        <f t="array" aca="1" ref="AP733" ca="1">IF(INDIRECT(ADDRESS(3+$AM733,4,,,"var"))&lt;&gt;"Si",INDIRECT(ADDRESS(3+$AM733,4,,,"var")),NULL)</f>
        <v>7.0000000000000007E-2</v>
      </c>
      <c r="AQ733" s="61" cm="1">
        <f t="array" aca="1" ref="AQ733" ca="1">IF(INDIRECT(ADDRESS(3+$AM733,5,,,"var"))&lt;&gt;"&lt;=&gt;",INDIRECT(ADDRESS(3+$AM733,5,,,"var")),NULL)</f>
        <v>0</v>
      </c>
      <c r="AR733" s="61" cm="1">
        <f t="array" aca="1" ref="AR733" ca="1">IF(INDIRECT(ADDRESS(3+$AM733,6,,,"var"))&lt;&gt;"Fe",INDIRECT(ADDRESS(3+$AM733,6,,,"var")),NULL)</f>
        <v>7.0000000000000007E-2</v>
      </c>
      <c r="AS733" s="61" t="str" cm="1">
        <f t="array" aca="1" ref="AS733" ca="1">IF(INDIRECT(ADDRESS(3+$AM733,7,,,"var"))&lt;&gt;"&lt;=&gt;",INDIRECT(ADDRESS(3+$AM733,7,,,"var")),NULL)</f>
        <v>&lt;</v>
      </c>
      <c r="AT733" s="61" cm="1">
        <f t="array" aca="1" ref="AT733" ca="1">IF(INDIRECT(ADDRESS(3+$AM733,8,,,"var"))&lt;&gt;"Cu",INDIRECT(ADDRESS(3+$AM733,8,,,"var")),NULL)</f>
        <v>0.01</v>
      </c>
      <c r="AU733" s="61" t="str" cm="1">
        <f t="array" aca="1" ref="AU733" ca="1">IF(INDIRECT(ADDRESS(3+$AM733,9,,,"var"))&lt;&gt;"&lt;=&gt;",INDIRECT(ADDRESS(3+$AM733,9,,,"var")),NULL)</f>
        <v>&lt;</v>
      </c>
      <c r="AV733" s="61" cm="1">
        <f t="array" aca="1" ref="AV733" ca="1">IF(INDIRECT(ADDRESS(3+$AM733,10,,,"var"))&lt;&gt;"Mn",INDIRECT(ADDRESS(3+$AM733,10,,,"var")),NULL)</f>
        <v>0.01</v>
      </c>
      <c r="AW733" s="61" cm="1">
        <f t="array" aca="1" ref="AW733" ca="1">IF(INDIRECT(ADDRESS(3+$AM733,11,,,"var"))&lt;&gt;"&lt;=&gt;",INDIRECT(ADDRESS(3+$AM733,11,,,"var")),NULL)</f>
        <v>0</v>
      </c>
      <c r="AX733" s="61" cm="1">
        <f t="array" aca="1" ref="AX733" ca="1">IF(INDIRECT(ADDRESS(3+$AM733,12,,,"var"))&lt;&gt;"Mg",INDIRECT(ADDRESS(3+$AM733,12,,,"var")),NULL)</f>
        <v>11.9</v>
      </c>
      <c r="AY733" s="61" cm="1">
        <f t="array" aca="1" ref="AY733" ca="1">IF(INDIRECT(ADDRESS(3+$AM733,13,,,"var"))&lt;&gt;"&lt;=&gt;",INDIRECT(ADDRESS(3+$AM733,13,,,"var")),NULL)</f>
        <v>0</v>
      </c>
      <c r="AZ733" s="61" cm="1">
        <f t="array" aca="1" ref="AZ733" ca="1">IF(INDIRECT(ADDRESS(3+$AM733,14,,,"var"))&lt;&gt;"Be",INDIRECT(ADDRESS(3+$AM733,14,,,"var")),NULL)</f>
        <v>1.4E-2</v>
      </c>
      <c r="BA733" s="61" t="str" cm="1">
        <f t="array" aca="1" ref="BA733" ca="1">IF(INDIRECT(ADDRESS(3+$AM733,15,,,"var"))&lt;&gt;"&lt;=&gt;",INDIRECT(ADDRESS(3+$AM733,15,,,"var")),NULL)</f>
        <v>&lt;</v>
      </c>
      <c r="BB733" s="61" cm="1">
        <f t="array" aca="1" ref="BB733" ca="1">IF(INDIRECT(ADDRESS(3+$AM733,16,,,"var"))&lt;&gt;"Zn",INDIRECT(ADDRESS(3+$AM733,16,,,"var")),NULL)</f>
        <v>0.01</v>
      </c>
      <c r="BC733" s="61" cm="1">
        <f t="array" aca="1" ref="BC733" ca="1">IF(INDIRECT(ADDRESS(3+$AM733,17,,,"var"))&lt;&gt;"&lt;=&gt;",INDIRECT(ADDRESS(3+$AM733,17,,,"var")),NULL)</f>
        <v>0</v>
      </c>
      <c r="BD733" s="61" cm="1">
        <f t="array" aca="1" ref="BD733" ca="1">IF(INDIRECT(ADDRESS(3+$AM733,18,,,"var"))&lt;&gt;"Ti",INDIRECT(ADDRESS(3+$AM733,18,,,"var")),NULL)</f>
        <v>0.08</v>
      </c>
      <c r="BE733" s="64" cm="1">
        <f t="array" aca="1" ref="BE733" ca="1">IF(INDIRECT(ADDRESS(3+$AM733,19,,,"var"))&lt;&gt;"D10",INDIRECT(ADDRESS(3+$AM733,19,,,"var")),NULL)</f>
        <v>27.4</v>
      </c>
      <c r="BF733" s="64" cm="1">
        <f t="array" aca="1" ref="BF733" ca="1">IF(INDIRECT(ADDRESS(3+$AM733,20,,,"var"))&lt;&gt;"D50",INDIRECT(ADDRESS(3+$AM733,20,,,"var")),NULL)</f>
        <v>44.5</v>
      </c>
      <c r="BG733" s="64" cm="1">
        <f t="array" aca="1" ref="BG733" ca="1">IF(INDIRECT(ADDRESS(3+$AM733,21,,,"var"))&lt;&gt;"D90",INDIRECT(ADDRESS(3+$AM733,21,,,"var")),NULL)</f>
        <v>72.2</v>
      </c>
      <c r="BH733" s="64" cm="1">
        <f t="array" aca="1" ref="BH733" ca="1">IF(INDIRECT(ADDRESS(3+$AM733,22,,,"var"))&lt;&gt;"Carney Funnel (s/50g)",INDIRECT(ADDRESS(3+$AM733,22,,,"var")),NULL)</f>
        <v>16</v>
      </c>
      <c r="BI733" s="64" cm="1">
        <f t="array" aca="1" ref="BI733" ca="1">IF(INDIRECT(ADDRESS(3+$AM733,23,,,"var"))&lt;&gt;"Schuttdichte",INDIRECT(ADDRESS(3+$AM733,23,,,"var")),NULL)</f>
        <v>1.24</v>
      </c>
      <c r="BJ733" s="64" cm="1">
        <f t="array" aca="1" ref="BJ733" ca="1">IF(INDIRECT(ADDRESS(3+$AM733,24,,,"var"))&lt;&gt;"Klopfdichte",INDIRECT(ADDRESS(3+$AM733,24,,,"var")),NULL)</f>
        <v>1.61</v>
      </c>
      <c r="BK733" t="s">
        <v>110</v>
      </c>
      <c r="BM733" s="65"/>
      <c r="BO733"/>
    </row>
    <row r="734" spans="1:67">
      <c r="A734" s="81">
        <v>8</v>
      </c>
      <c r="B734" s="81">
        <v>5</v>
      </c>
      <c r="C734" s="81" t="str">
        <f>var!Z$2</f>
        <v>EOS M 290</v>
      </c>
      <c r="D734" s="66" t="str">
        <f>var!AG$2</f>
        <v>EOS parameter dev.</v>
      </c>
      <c r="E734" s="81">
        <v>370</v>
      </c>
      <c r="F734" s="81">
        <v>1300</v>
      </c>
      <c r="G734" s="81">
        <v>50</v>
      </c>
      <c r="H734" s="81">
        <v>0.14000000000000001</v>
      </c>
      <c r="I734" s="62">
        <v>100</v>
      </c>
      <c r="J734" s="81" t="s">
        <v>7</v>
      </c>
      <c r="K734" s="81"/>
      <c r="L734" s="81" t="s">
        <v>7</v>
      </c>
      <c r="M734" s="81" t="str">
        <f>var!AF$2</f>
        <v>Stripes</v>
      </c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  <c r="AA734" s="81"/>
      <c r="AB734" s="81"/>
      <c r="AC734" s="81"/>
      <c r="AD734" s="81"/>
      <c r="AE734" s="81"/>
      <c r="AF734" s="81"/>
      <c r="AG734" s="81"/>
      <c r="AH734" s="81">
        <f t="shared" si="24"/>
        <v>32.760000000000005</v>
      </c>
      <c r="AI734" s="66">
        <f t="shared" si="25"/>
        <v>40.65934065934065</v>
      </c>
      <c r="AJ734" s="81"/>
      <c r="AK734" s="81"/>
      <c r="AL734" s="81" t="str" cm="1">
        <f t="array" aca="1" ref="AL734" ca="1">IF(INDIRECT(ADDRESS(3+AM734,2,,,"var"))&lt;&gt;"Name of powder",INDIRECT(ADDRESS(3+AM734,2,,,"var")),NULL)</f>
        <v>AlMgty90</v>
      </c>
      <c r="AM734" s="81">
        <v>12</v>
      </c>
      <c r="AN734" s="81">
        <v>-1</v>
      </c>
      <c r="AO734" s="61" cm="1">
        <f t="array" aca="1" ref="AO734" ca="1">IF(INDIRECT(ADDRESS(3+$AM734,3,,,"var"))&lt;&gt;"&lt;=&gt;",INDIRECT(ADDRESS(3+$AM734,3,,,"var")),NULL)</f>
        <v>0</v>
      </c>
      <c r="AP734" s="61" cm="1">
        <f t="array" aca="1" ref="AP734" ca="1">IF(INDIRECT(ADDRESS(3+$AM734,4,,,"var"))&lt;&gt;"Si",INDIRECT(ADDRESS(3+$AM734,4,,,"var")),NULL)</f>
        <v>7.0000000000000007E-2</v>
      </c>
      <c r="AQ734" s="61" cm="1">
        <f t="array" aca="1" ref="AQ734" ca="1">IF(INDIRECT(ADDRESS(3+$AM734,5,,,"var"))&lt;&gt;"&lt;=&gt;",INDIRECT(ADDRESS(3+$AM734,5,,,"var")),NULL)</f>
        <v>0</v>
      </c>
      <c r="AR734" s="61" cm="1">
        <f t="array" aca="1" ref="AR734" ca="1">IF(INDIRECT(ADDRESS(3+$AM734,6,,,"var"))&lt;&gt;"Fe",INDIRECT(ADDRESS(3+$AM734,6,,,"var")),NULL)</f>
        <v>7.0000000000000007E-2</v>
      </c>
      <c r="AS734" s="61" t="str" cm="1">
        <f t="array" aca="1" ref="AS734" ca="1">IF(INDIRECT(ADDRESS(3+$AM734,7,,,"var"))&lt;&gt;"&lt;=&gt;",INDIRECT(ADDRESS(3+$AM734,7,,,"var")),NULL)</f>
        <v>&lt;</v>
      </c>
      <c r="AT734" s="61" cm="1">
        <f t="array" aca="1" ref="AT734" ca="1">IF(INDIRECT(ADDRESS(3+$AM734,8,,,"var"))&lt;&gt;"Cu",INDIRECT(ADDRESS(3+$AM734,8,,,"var")),NULL)</f>
        <v>0.01</v>
      </c>
      <c r="AU734" s="61" t="str" cm="1">
        <f t="array" aca="1" ref="AU734" ca="1">IF(INDIRECT(ADDRESS(3+$AM734,9,,,"var"))&lt;&gt;"&lt;=&gt;",INDIRECT(ADDRESS(3+$AM734,9,,,"var")),NULL)</f>
        <v>&lt;</v>
      </c>
      <c r="AV734" s="61" cm="1">
        <f t="array" aca="1" ref="AV734" ca="1">IF(INDIRECT(ADDRESS(3+$AM734,10,,,"var"))&lt;&gt;"Mn",INDIRECT(ADDRESS(3+$AM734,10,,,"var")),NULL)</f>
        <v>0.01</v>
      </c>
      <c r="AW734" s="61" cm="1">
        <f t="array" aca="1" ref="AW734" ca="1">IF(INDIRECT(ADDRESS(3+$AM734,11,,,"var"))&lt;&gt;"&lt;=&gt;",INDIRECT(ADDRESS(3+$AM734,11,,,"var")),NULL)</f>
        <v>0</v>
      </c>
      <c r="AX734" s="61" cm="1">
        <f t="array" aca="1" ref="AX734" ca="1">IF(INDIRECT(ADDRESS(3+$AM734,12,,,"var"))&lt;&gt;"Mg",INDIRECT(ADDRESS(3+$AM734,12,,,"var")),NULL)</f>
        <v>11.9</v>
      </c>
      <c r="AY734" s="61" cm="1">
        <f t="array" aca="1" ref="AY734" ca="1">IF(INDIRECT(ADDRESS(3+$AM734,13,,,"var"))&lt;&gt;"&lt;=&gt;",INDIRECT(ADDRESS(3+$AM734,13,,,"var")),NULL)</f>
        <v>0</v>
      </c>
      <c r="AZ734" s="61" cm="1">
        <f t="array" aca="1" ref="AZ734" ca="1">IF(INDIRECT(ADDRESS(3+$AM734,14,,,"var"))&lt;&gt;"Be",INDIRECT(ADDRESS(3+$AM734,14,,,"var")),NULL)</f>
        <v>1.4E-2</v>
      </c>
      <c r="BA734" s="61" t="str" cm="1">
        <f t="array" aca="1" ref="BA734" ca="1">IF(INDIRECT(ADDRESS(3+$AM734,15,,,"var"))&lt;&gt;"&lt;=&gt;",INDIRECT(ADDRESS(3+$AM734,15,,,"var")),NULL)</f>
        <v>&lt;</v>
      </c>
      <c r="BB734" s="61" cm="1">
        <f t="array" aca="1" ref="BB734" ca="1">IF(INDIRECT(ADDRESS(3+$AM734,16,,,"var"))&lt;&gt;"Zn",INDIRECT(ADDRESS(3+$AM734,16,,,"var")),NULL)</f>
        <v>0.01</v>
      </c>
      <c r="BC734" s="61" cm="1">
        <f t="array" aca="1" ref="BC734" ca="1">IF(INDIRECT(ADDRESS(3+$AM734,17,,,"var"))&lt;&gt;"&lt;=&gt;",INDIRECT(ADDRESS(3+$AM734,17,,,"var")),NULL)</f>
        <v>0</v>
      </c>
      <c r="BD734" s="61" cm="1">
        <f t="array" aca="1" ref="BD734" ca="1">IF(INDIRECT(ADDRESS(3+$AM734,18,,,"var"))&lt;&gt;"Ti",INDIRECT(ADDRESS(3+$AM734,18,,,"var")),NULL)</f>
        <v>0.08</v>
      </c>
      <c r="BE734" s="64" cm="1">
        <f t="array" aca="1" ref="BE734" ca="1">IF(INDIRECT(ADDRESS(3+$AM734,19,,,"var"))&lt;&gt;"D10",INDIRECT(ADDRESS(3+$AM734,19,,,"var")),NULL)</f>
        <v>27.4</v>
      </c>
      <c r="BF734" s="64" cm="1">
        <f t="array" aca="1" ref="BF734" ca="1">IF(INDIRECT(ADDRESS(3+$AM734,20,,,"var"))&lt;&gt;"D50",INDIRECT(ADDRESS(3+$AM734,20,,,"var")),NULL)</f>
        <v>44.5</v>
      </c>
      <c r="BG734" s="64" cm="1">
        <f t="array" aca="1" ref="BG734" ca="1">IF(INDIRECT(ADDRESS(3+$AM734,21,,,"var"))&lt;&gt;"D90",INDIRECT(ADDRESS(3+$AM734,21,,,"var")),NULL)</f>
        <v>72.2</v>
      </c>
      <c r="BH734" s="64" cm="1">
        <f t="array" aca="1" ref="BH734" ca="1">IF(INDIRECT(ADDRESS(3+$AM734,22,,,"var"))&lt;&gt;"Carney Funnel (s/50g)",INDIRECT(ADDRESS(3+$AM734,22,,,"var")),NULL)</f>
        <v>16</v>
      </c>
      <c r="BI734" s="64" cm="1">
        <f t="array" aca="1" ref="BI734" ca="1">IF(INDIRECT(ADDRESS(3+$AM734,23,,,"var"))&lt;&gt;"Schuttdichte",INDIRECT(ADDRESS(3+$AM734,23,,,"var")),NULL)</f>
        <v>1.24</v>
      </c>
      <c r="BJ734" s="64" cm="1">
        <f t="array" aca="1" ref="BJ734" ca="1">IF(INDIRECT(ADDRESS(3+$AM734,24,,,"var"))&lt;&gt;"Klopfdichte",INDIRECT(ADDRESS(3+$AM734,24,,,"var")),NULL)</f>
        <v>1.61</v>
      </c>
      <c r="BK734" t="s">
        <v>110</v>
      </c>
      <c r="BM734" s="65"/>
      <c r="BO734"/>
    </row>
    <row r="735" spans="1:67">
      <c r="A735" s="81">
        <v>8</v>
      </c>
      <c r="B735" s="81">
        <v>6</v>
      </c>
      <c r="C735" s="81" t="str">
        <f>var!Z$2</f>
        <v>EOS M 290</v>
      </c>
      <c r="D735" s="66" t="str">
        <f>var!AG$2</f>
        <v>EOS parameter dev.</v>
      </c>
      <c r="E735" s="81">
        <v>370</v>
      </c>
      <c r="F735" s="81">
        <v>1300</v>
      </c>
      <c r="G735" s="81">
        <v>50</v>
      </c>
      <c r="H735" s="81">
        <v>0.14000000000000001</v>
      </c>
      <c r="I735" s="62">
        <v>100</v>
      </c>
      <c r="J735" s="81" t="s">
        <v>7</v>
      </c>
      <c r="K735" s="81"/>
      <c r="L735" s="81" t="s">
        <v>7</v>
      </c>
      <c r="M735" s="81" t="str">
        <f>var!AF$2</f>
        <v>Stripes</v>
      </c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  <c r="AA735" s="81"/>
      <c r="AB735" s="81"/>
      <c r="AC735" s="81"/>
      <c r="AD735" s="81"/>
      <c r="AE735" s="81"/>
      <c r="AF735" s="81"/>
      <c r="AG735" s="81"/>
      <c r="AH735" s="81">
        <f t="shared" si="24"/>
        <v>32.760000000000005</v>
      </c>
      <c r="AI735" s="66">
        <f t="shared" si="25"/>
        <v>40.65934065934065</v>
      </c>
      <c r="AJ735" s="81"/>
      <c r="AK735" s="81"/>
      <c r="AL735" s="81" t="str" cm="1">
        <f t="array" aca="1" ref="AL735" ca="1">IF(INDIRECT(ADDRESS(3+AM735,2,,,"var"))&lt;&gt;"Name of powder",INDIRECT(ADDRESS(3+AM735,2,,,"var")),NULL)</f>
        <v>AlMgty90</v>
      </c>
      <c r="AM735" s="81">
        <v>12</v>
      </c>
      <c r="AN735" s="81">
        <v>-1</v>
      </c>
      <c r="AO735" s="61" cm="1">
        <f t="array" aca="1" ref="AO735" ca="1">IF(INDIRECT(ADDRESS(3+$AM735,3,,,"var"))&lt;&gt;"&lt;=&gt;",INDIRECT(ADDRESS(3+$AM735,3,,,"var")),NULL)</f>
        <v>0</v>
      </c>
      <c r="AP735" s="61" cm="1">
        <f t="array" aca="1" ref="AP735" ca="1">IF(INDIRECT(ADDRESS(3+$AM735,4,,,"var"))&lt;&gt;"Si",INDIRECT(ADDRESS(3+$AM735,4,,,"var")),NULL)</f>
        <v>7.0000000000000007E-2</v>
      </c>
      <c r="AQ735" s="61" cm="1">
        <f t="array" aca="1" ref="AQ735" ca="1">IF(INDIRECT(ADDRESS(3+$AM735,5,,,"var"))&lt;&gt;"&lt;=&gt;",INDIRECT(ADDRESS(3+$AM735,5,,,"var")),NULL)</f>
        <v>0</v>
      </c>
      <c r="AR735" s="61" cm="1">
        <f t="array" aca="1" ref="AR735" ca="1">IF(INDIRECT(ADDRESS(3+$AM735,6,,,"var"))&lt;&gt;"Fe",INDIRECT(ADDRESS(3+$AM735,6,,,"var")),NULL)</f>
        <v>7.0000000000000007E-2</v>
      </c>
      <c r="AS735" s="61" t="str" cm="1">
        <f t="array" aca="1" ref="AS735" ca="1">IF(INDIRECT(ADDRESS(3+$AM735,7,,,"var"))&lt;&gt;"&lt;=&gt;",INDIRECT(ADDRESS(3+$AM735,7,,,"var")),NULL)</f>
        <v>&lt;</v>
      </c>
      <c r="AT735" s="61" cm="1">
        <f t="array" aca="1" ref="AT735" ca="1">IF(INDIRECT(ADDRESS(3+$AM735,8,,,"var"))&lt;&gt;"Cu",INDIRECT(ADDRESS(3+$AM735,8,,,"var")),NULL)</f>
        <v>0.01</v>
      </c>
      <c r="AU735" s="61" t="str" cm="1">
        <f t="array" aca="1" ref="AU735" ca="1">IF(INDIRECT(ADDRESS(3+$AM735,9,,,"var"))&lt;&gt;"&lt;=&gt;",INDIRECT(ADDRESS(3+$AM735,9,,,"var")),NULL)</f>
        <v>&lt;</v>
      </c>
      <c r="AV735" s="61" cm="1">
        <f t="array" aca="1" ref="AV735" ca="1">IF(INDIRECT(ADDRESS(3+$AM735,10,,,"var"))&lt;&gt;"Mn",INDIRECT(ADDRESS(3+$AM735,10,,,"var")),NULL)</f>
        <v>0.01</v>
      </c>
      <c r="AW735" s="61" cm="1">
        <f t="array" aca="1" ref="AW735" ca="1">IF(INDIRECT(ADDRESS(3+$AM735,11,,,"var"))&lt;&gt;"&lt;=&gt;",INDIRECT(ADDRESS(3+$AM735,11,,,"var")),NULL)</f>
        <v>0</v>
      </c>
      <c r="AX735" s="61" cm="1">
        <f t="array" aca="1" ref="AX735" ca="1">IF(INDIRECT(ADDRESS(3+$AM735,12,,,"var"))&lt;&gt;"Mg",INDIRECT(ADDRESS(3+$AM735,12,,,"var")),NULL)</f>
        <v>11.9</v>
      </c>
      <c r="AY735" s="61" cm="1">
        <f t="array" aca="1" ref="AY735" ca="1">IF(INDIRECT(ADDRESS(3+$AM735,13,,,"var"))&lt;&gt;"&lt;=&gt;",INDIRECT(ADDRESS(3+$AM735,13,,,"var")),NULL)</f>
        <v>0</v>
      </c>
      <c r="AZ735" s="61" cm="1">
        <f t="array" aca="1" ref="AZ735" ca="1">IF(INDIRECT(ADDRESS(3+$AM735,14,,,"var"))&lt;&gt;"Be",INDIRECT(ADDRESS(3+$AM735,14,,,"var")),NULL)</f>
        <v>1.4E-2</v>
      </c>
      <c r="BA735" s="61" t="str" cm="1">
        <f t="array" aca="1" ref="BA735" ca="1">IF(INDIRECT(ADDRESS(3+$AM735,15,,,"var"))&lt;&gt;"&lt;=&gt;",INDIRECT(ADDRESS(3+$AM735,15,,,"var")),NULL)</f>
        <v>&lt;</v>
      </c>
      <c r="BB735" s="61" cm="1">
        <f t="array" aca="1" ref="BB735" ca="1">IF(INDIRECT(ADDRESS(3+$AM735,16,,,"var"))&lt;&gt;"Zn",INDIRECT(ADDRESS(3+$AM735,16,,,"var")),NULL)</f>
        <v>0.01</v>
      </c>
      <c r="BC735" s="61" cm="1">
        <f t="array" aca="1" ref="BC735" ca="1">IF(INDIRECT(ADDRESS(3+$AM735,17,,,"var"))&lt;&gt;"&lt;=&gt;",INDIRECT(ADDRESS(3+$AM735,17,,,"var")),NULL)</f>
        <v>0</v>
      </c>
      <c r="BD735" s="61" cm="1">
        <f t="array" aca="1" ref="BD735" ca="1">IF(INDIRECT(ADDRESS(3+$AM735,18,,,"var"))&lt;&gt;"Ti",INDIRECT(ADDRESS(3+$AM735,18,,,"var")),NULL)</f>
        <v>0.08</v>
      </c>
      <c r="BE735" s="64" cm="1">
        <f t="array" aca="1" ref="BE735" ca="1">IF(INDIRECT(ADDRESS(3+$AM735,19,,,"var"))&lt;&gt;"D10",INDIRECT(ADDRESS(3+$AM735,19,,,"var")),NULL)</f>
        <v>27.4</v>
      </c>
      <c r="BF735" s="64" cm="1">
        <f t="array" aca="1" ref="BF735" ca="1">IF(INDIRECT(ADDRESS(3+$AM735,20,,,"var"))&lt;&gt;"D50",INDIRECT(ADDRESS(3+$AM735,20,,,"var")),NULL)</f>
        <v>44.5</v>
      </c>
      <c r="BG735" s="64" cm="1">
        <f t="array" aca="1" ref="BG735" ca="1">IF(INDIRECT(ADDRESS(3+$AM735,21,,,"var"))&lt;&gt;"D90",INDIRECT(ADDRESS(3+$AM735,21,,,"var")),NULL)</f>
        <v>72.2</v>
      </c>
      <c r="BH735" s="64" cm="1">
        <f t="array" aca="1" ref="BH735" ca="1">IF(INDIRECT(ADDRESS(3+$AM735,22,,,"var"))&lt;&gt;"Carney Funnel (s/50g)",INDIRECT(ADDRESS(3+$AM735,22,,,"var")),NULL)</f>
        <v>16</v>
      </c>
      <c r="BI735" s="64" cm="1">
        <f t="array" aca="1" ref="BI735" ca="1">IF(INDIRECT(ADDRESS(3+$AM735,23,,,"var"))&lt;&gt;"Schuttdichte",INDIRECT(ADDRESS(3+$AM735,23,,,"var")),NULL)</f>
        <v>1.24</v>
      </c>
      <c r="BJ735" s="64" cm="1">
        <f t="array" aca="1" ref="BJ735" ca="1">IF(INDIRECT(ADDRESS(3+$AM735,24,,,"var"))&lt;&gt;"Klopfdichte",INDIRECT(ADDRESS(3+$AM735,24,,,"var")),NULL)</f>
        <v>1.61</v>
      </c>
      <c r="BK735" t="s">
        <v>110</v>
      </c>
      <c r="BM735" s="65"/>
      <c r="BO735"/>
    </row>
    <row r="736" spans="1:67">
      <c r="A736" s="81">
        <v>8</v>
      </c>
      <c r="B736" s="81">
        <v>7</v>
      </c>
      <c r="C736" s="81" t="str">
        <f>var!Z$2</f>
        <v>EOS M 290</v>
      </c>
      <c r="D736" s="66" t="str">
        <f>var!AG$2</f>
        <v>EOS parameter dev.</v>
      </c>
      <c r="E736" s="81">
        <v>370</v>
      </c>
      <c r="F736" s="81">
        <v>1300</v>
      </c>
      <c r="G736" s="81">
        <v>50</v>
      </c>
      <c r="H736" s="81">
        <v>0.14000000000000001</v>
      </c>
      <c r="I736" s="62">
        <v>100</v>
      </c>
      <c r="J736" s="81" t="s">
        <v>7</v>
      </c>
      <c r="K736" s="81"/>
      <c r="L736" s="81" t="s">
        <v>7</v>
      </c>
      <c r="M736" s="81" t="str">
        <f>var!AF$2</f>
        <v>Stripes</v>
      </c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  <c r="AA736" s="81"/>
      <c r="AB736" s="81"/>
      <c r="AC736" s="81"/>
      <c r="AD736" s="81"/>
      <c r="AE736" s="81"/>
      <c r="AF736" s="81"/>
      <c r="AG736" s="81"/>
      <c r="AH736" s="81">
        <f t="shared" si="24"/>
        <v>32.760000000000005</v>
      </c>
      <c r="AI736" s="66">
        <f t="shared" si="25"/>
        <v>40.65934065934065</v>
      </c>
      <c r="AJ736" s="81"/>
      <c r="AK736" s="81"/>
      <c r="AL736" s="81" t="str" cm="1">
        <f t="array" aca="1" ref="AL736" ca="1">IF(INDIRECT(ADDRESS(3+AM736,2,,,"var"))&lt;&gt;"Name of powder",INDIRECT(ADDRESS(3+AM736,2,,,"var")),NULL)</f>
        <v>AlMgty90</v>
      </c>
      <c r="AM736" s="81">
        <v>12</v>
      </c>
      <c r="AN736" s="81">
        <v>-1</v>
      </c>
      <c r="AO736" s="61" cm="1">
        <f t="array" aca="1" ref="AO736" ca="1">IF(INDIRECT(ADDRESS(3+$AM736,3,,,"var"))&lt;&gt;"&lt;=&gt;",INDIRECT(ADDRESS(3+$AM736,3,,,"var")),NULL)</f>
        <v>0</v>
      </c>
      <c r="AP736" s="61" cm="1">
        <f t="array" aca="1" ref="AP736" ca="1">IF(INDIRECT(ADDRESS(3+$AM736,4,,,"var"))&lt;&gt;"Si",INDIRECT(ADDRESS(3+$AM736,4,,,"var")),NULL)</f>
        <v>7.0000000000000007E-2</v>
      </c>
      <c r="AQ736" s="61" cm="1">
        <f t="array" aca="1" ref="AQ736" ca="1">IF(INDIRECT(ADDRESS(3+$AM736,5,,,"var"))&lt;&gt;"&lt;=&gt;",INDIRECT(ADDRESS(3+$AM736,5,,,"var")),NULL)</f>
        <v>0</v>
      </c>
      <c r="AR736" s="61" cm="1">
        <f t="array" aca="1" ref="AR736" ca="1">IF(INDIRECT(ADDRESS(3+$AM736,6,,,"var"))&lt;&gt;"Fe",INDIRECT(ADDRESS(3+$AM736,6,,,"var")),NULL)</f>
        <v>7.0000000000000007E-2</v>
      </c>
      <c r="AS736" s="61" t="str" cm="1">
        <f t="array" aca="1" ref="AS736" ca="1">IF(INDIRECT(ADDRESS(3+$AM736,7,,,"var"))&lt;&gt;"&lt;=&gt;",INDIRECT(ADDRESS(3+$AM736,7,,,"var")),NULL)</f>
        <v>&lt;</v>
      </c>
      <c r="AT736" s="61" cm="1">
        <f t="array" aca="1" ref="AT736" ca="1">IF(INDIRECT(ADDRESS(3+$AM736,8,,,"var"))&lt;&gt;"Cu",INDIRECT(ADDRESS(3+$AM736,8,,,"var")),NULL)</f>
        <v>0.01</v>
      </c>
      <c r="AU736" s="61" t="str" cm="1">
        <f t="array" aca="1" ref="AU736" ca="1">IF(INDIRECT(ADDRESS(3+$AM736,9,,,"var"))&lt;&gt;"&lt;=&gt;",INDIRECT(ADDRESS(3+$AM736,9,,,"var")),NULL)</f>
        <v>&lt;</v>
      </c>
      <c r="AV736" s="61" cm="1">
        <f t="array" aca="1" ref="AV736" ca="1">IF(INDIRECT(ADDRESS(3+$AM736,10,,,"var"))&lt;&gt;"Mn",INDIRECT(ADDRESS(3+$AM736,10,,,"var")),NULL)</f>
        <v>0.01</v>
      </c>
      <c r="AW736" s="61" cm="1">
        <f t="array" aca="1" ref="AW736" ca="1">IF(INDIRECT(ADDRESS(3+$AM736,11,,,"var"))&lt;&gt;"&lt;=&gt;",INDIRECT(ADDRESS(3+$AM736,11,,,"var")),NULL)</f>
        <v>0</v>
      </c>
      <c r="AX736" s="61" cm="1">
        <f t="array" aca="1" ref="AX736" ca="1">IF(INDIRECT(ADDRESS(3+$AM736,12,,,"var"))&lt;&gt;"Mg",INDIRECT(ADDRESS(3+$AM736,12,,,"var")),NULL)</f>
        <v>11.9</v>
      </c>
      <c r="AY736" s="61" cm="1">
        <f t="array" aca="1" ref="AY736" ca="1">IF(INDIRECT(ADDRESS(3+$AM736,13,,,"var"))&lt;&gt;"&lt;=&gt;",INDIRECT(ADDRESS(3+$AM736,13,,,"var")),NULL)</f>
        <v>0</v>
      </c>
      <c r="AZ736" s="61" cm="1">
        <f t="array" aca="1" ref="AZ736" ca="1">IF(INDIRECT(ADDRESS(3+$AM736,14,,,"var"))&lt;&gt;"Be",INDIRECT(ADDRESS(3+$AM736,14,,,"var")),NULL)</f>
        <v>1.4E-2</v>
      </c>
      <c r="BA736" s="61" t="str" cm="1">
        <f t="array" aca="1" ref="BA736" ca="1">IF(INDIRECT(ADDRESS(3+$AM736,15,,,"var"))&lt;&gt;"&lt;=&gt;",INDIRECT(ADDRESS(3+$AM736,15,,,"var")),NULL)</f>
        <v>&lt;</v>
      </c>
      <c r="BB736" s="61" cm="1">
        <f t="array" aca="1" ref="BB736" ca="1">IF(INDIRECT(ADDRESS(3+$AM736,16,,,"var"))&lt;&gt;"Zn",INDIRECT(ADDRESS(3+$AM736,16,,,"var")),NULL)</f>
        <v>0.01</v>
      </c>
      <c r="BC736" s="61" cm="1">
        <f t="array" aca="1" ref="BC736" ca="1">IF(INDIRECT(ADDRESS(3+$AM736,17,,,"var"))&lt;&gt;"&lt;=&gt;",INDIRECT(ADDRESS(3+$AM736,17,,,"var")),NULL)</f>
        <v>0</v>
      </c>
      <c r="BD736" s="61" cm="1">
        <f t="array" aca="1" ref="BD736" ca="1">IF(INDIRECT(ADDRESS(3+$AM736,18,,,"var"))&lt;&gt;"Ti",INDIRECT(ADDRESS(3+$AM736,18,,,"var")),NULL)</f>
        <v>0.08</v>
      </c>
      <c r="BE736" s="64" cm="1">
        <f t="array" aca="1" ref="BE736" ca="1">IF(INDIRECT(ADDRESS(3+$AM736,19,,,"var"))&lt;&gt;"D10",INDIRECT(ADDRESS(3+$AM736,19,,,"var")),NULL)</f>
        <v>27.4</v>
      </c>
      <c r="BF736" s="64" cm="1">
        <f t="array" aca="1" ref="BF736" ca="1">IF(INDIRECT(ADDRESS(3+$AM736,20,,,"var"))&lt;&gt;"D50",INDIRECT(ADDRESS(3+$AM736,20,,,"var")),NULL)</f>
        <v>44.5</v>
      </c>
      <c r="BG736" s="64" cm="1">
        <f t="array" aca="1" ref="BG736" ca="1">IF(INDIRECT(ADDRESS(3+$AM736,21,,,"var"))&lt;&gt;"D90",INDIRECT(ADDRESS(3+$AM736,21,,,"var")),NULL)</f>
        <v>72.2</v>
      </c>
      <c r="BH736" s="64" cm="1">
        <f t="array" aca="1" ref="BH736" ca="1">IF(INDIRECT(ADDRESS(3+$AM736,22,,,"var"))&lt;&gt;"Carney Funnel (s/50g)",INDIRECT(ADDRESS(3+$AM736,22,,,"var")),NULL)</f>
        <v>16</v>
      </c>
      <c r="BI736" s="64" cm="1">
        <f t="array" aca="1" ref="BI736" ca="1">IF(INDIRECT(ADDRESS(3+$AM736,23,,,"var"))&lt;&gt;"Schuttdichte",INDIRECT(ADDRESS(3+$AM736,23,,,"var")),NULL)</f>
        <v>1.24</v>
      </c>
      <c r="BJ736" s="64" cm="1">
        <f t="array" aca="1" ref="BJ736" ca="1">IF(INDIRECT(ADDRESS(3+$AM736,24,,,"var"))&lt;&gt;"Klopfdichte",INDIRECT(ADDRESS(3+$AM736,24,,,"var")),NULL)</f>
        <v>1.61</v>
      </c>
      <c r="BK736" t="s">
        <v>110</v>
      </c>
      <c r="BM736" s="65"/>
      <c r="BO736"/>
    </row>
    <row r="737" spans="1:67">
      <c r="A737" s="81">
        <v>8</v>
      </c>
      <c r="B737" s="81">
        <v>8</v>
      </c>
      <c r="C737" s="81" t="str">
        <f>var!Z$2</f>
        <v>EOS M 290</v>
      </c>
      <c r="D737" s="66" t="str">
        <f>var!AG$2</f>
        <v>EOS parameter dev.</v>
      </c>
      <c r="E737" s="81">
        <v>370</v>
      </c>
      <c r="F737" s="81">
        <v>1300</v>
      </c>
      <c r="G737" s="81">
        <v>50</v>
      </c>
      <c r="H737" s="81">
        <v>0.14000000000000001</v>
      </c>
      <c r="I737" s="62">
        <v>100</v>
      </c>
      <c r="J737" s="81" t="s">
        <v>7</v>
      </c>
      <c r="K737" s="81"/>
      <c r="L737" s="81" t="s">
        <v>7</v>
      </c>
      <c r="M737" s="81" t="str">
        <f>var!AF$2</f>
        <v>Stripes</v>
      </c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  <c r="AA737" s="81"/>
      <c r="AB737" s="81"/>
      <c r="AC737" s="81"/>
      <c r="AD737" s="81"/>
      <c r="AE737" s="81"/>
      <c r="AF737" s="81"/>
      <c r="AG737" s="81"/>
      <c r="AH737" s="81">
        <f t="shared" si="24"/>
        <v>32.760000000000005</v>
      </c>
      <c r="AI737" s="66">
        <f t="shared" si="25"/>
        <v>40.65934065934065</v>
      </c>
      <c r="AJ737" s="81"/>
      <c r="AK737" s="81"/>
      <c r="AL737" s="81" t="str" cm="1">
        <f t="array" aca="1" ref="AL737" ca="1">IF(INDIRECT(ADDRESS(3+AM737,2,,,"var"))&lt;&gt;"Name of powder",INDIRECT(ADDRESS(3+AM737,2,,,"var")),NULL)</f>
        <v>AlMgty90</v>
      </c>
      <c r="AM737" s="81">
        <v>12</v>
      </c>
      <c r="AN737" s="81">
        <v>-1</v>
      </c>
      <c r="AO737" s="61" cm="1">
        <f t="array" aca="1" ref="AO737" ca="1">IF(INDIRECT(ADDRESS(3+$AM737,3,,,"var"))&lt;&gt;"&lt;=&gt;",INDIRECT(ADDRESS(3+$AM737,3,,,"var")),NULL)</f>
        <v>0</v>
      </c>
      <c r="AP737" s="61" cm="1">
        <f t="array" aca="1" ref="AP737" ca="1">IF(INDIRECT(ADDRESS(3+$AM737,4,,,"var"))&lt;&gt;"Si",INDIRECT(ADDRESS(3+$AM737,4,,,"var")),NULL)</f>
        <v>7.0000000000000007E-2</v>
      </c>
      <c r="AQ737" s="61" cm="1">
        <f t="array" aca="1" ref="AQ737" ca="1">IF(INDIRECT(ADDRESS(3+$AM737,5,,,"var"))&lt;&gt;"&lt;=&gt;",INDIRECT(ADDRESS(3+$AM737,5,,,"var")),NULL)</f>
        <v>0</v>
      </c>
      <c r="AR737" s="61" cm="1">
        <f t="array" aca="1" ref="AR737" ca="1">IF(INDIRECT(ADDRESS(3+$AM737,6,,,"var"))&lt;&gt;"Fe",INDIRECT(ADDRESS(3+$AM737,6,,,"var")),NULL)</f>
        <v>7.0000000000000007E-2</v>
      </c>
      <c r="AS737" s="61" t="str" cm="1">
        <f t="array" aca="1" ref="AS737" ca="1">IF(INDIRECT(ADDRESS(3+$AM737,7,,,"var"))&lt;&gt;"&lt;=&gt;",INDIRECT(ADDRESS(3+$AM737,7,,,"var")),NULL)</f>
        <v>&lt;</v>
      </c>
      <c r="AT737" s="61" cm="1">
        <f t="array" aca="1" ref="AT737" ca="1">IF(INDIRECT(ADDRESS(3+$AM737,8,,,"var"))&lt;&gt;"Cu",INDIRECT(ADDRESS(3+$AM737,8,,,"var")),NULL)</f>
        <v>0.01</v>
      </c>
      <c r="AU737" s="61" t="str" cm="1">
        <f t="array" aca="1" ref="AU737" ca="1">IF(INDIRECT(ADDRESS(3+$AM737,9,,,"var"))&lt;&gt;"&lt;=&gt;",INDIRECT(ADDRESS(3+$AM737,9,,,"var")),NULL)</f>
        <v>&lt;</v>
      </c>
      <c r="AV737" s="61" cm="1">
        <f t="array" aca="1" ref="AV737" ca="1">IF(INDIRECT(ADDRESS(3+$AM737,10,,,"var"))&lt;&gt;"Mn",INDIRECT(ADDRESS(3+$AM737,10,,,"var")),NULL)</f>
        <v>0.01</v>
      </c>
      <c r="AW737" s="61" cm="1">
        <f t="array" aca="1" ref="AW737" ca="1">IF(INDIRECT(ADDRESS(3+$AM737,11,,,"var"))&lt;&gt;"&lt;=&gt;",INDIRECT(ADDRESS(3+$AM737,11,,,"var")),NULL)</f>
        <v>0</v>
      </c>
      <c r="AX737" s="61" cm="1">
        <f t="array" aca="1" ref="AX737" ca="1">IF(INDIRECT(ADDRESS(3+$AM737,12,,,"var"))&lt;&gt;"Mg",INDIRECT(ADDRESS(3+$AM737,12,,,"var")),NULL)</f>
        <v>11.9</v>
      </c>
      <c r="AY737" s="61" cm="1">
        <f t="array" aca="1" ref="AY737" ca="1">IF(INDIRECT(ADDRESS(3+$AM737,13,,,"var"))&lt;&gt;"&lt;=&gt;",INDIRECT(ADDRESS(3+$AM737,13,,,"var")),NULL)</f>
        <v>0</v>
      </c>
      <c r="AZ737" s="61" cm="1">
        <f t="array" aca="1" ref="AZ737" ca="1">IF(INDIRECT(ADDRESS(3+$AM737,14,,,"var"))&lt;&gt;"Be",INDIRECT(ADDRESS(3+$AM737,14,,,"var")),NULL)</f>
        <v>1.4E-2</v>
      </c>
      <c r="BA737" s="61" t="str" cm="1">
        <f t="array" aca="1" ref="BA737" ca="1">IF(INDIRECT(ADDRESS(3+$AM737,15,,,"var"))&lt;&gt;"&lt;=&gt;",INDIRECT(ADDRESS(3+$AM737,15,,,"var")),NULL)</f>
        <v>&lt;</v>
      </c>
      <c r="BB737" s="61" cm="1">
        <f t="array" aca="1" ref="BB737" ca="1">IF(INDIRECT(ADDRESS(3+$AM737,16,,,"var"))&lt;&gt;"Zn",INDIRECT(ADDRESS(3+$AM737,16,,,"var")),NULL)</f>
        <v>0.01</v>
      </c>
      <c r="BC737" s="61" cm="1">
        <f t="array" aca="1" ref="BC737" ca="1">IF(INDIRECT(ADDRESS(3+$AM737,17,,,"var"))&lt;&gt;"&lt;=&gt;",INDIRECT(ADDRESS(3+$AM737,17,,,"var")),NULL)</f>
        <v>0</v>
      </c>
      <c r="BD737" s="61" cm="1">
        <f t="array" aca="1" ref="BD737" ca="1">IF(INDIRECT(ADDRESS(3+$AM737,18,,,"var"))&lt;&gt;"Ti",INDIRECT(ADDRESS(3+$AM737,18,,,"var")),NULL)</f>
        <v>0.08</v>
      </c>
      <c r="BE737" s="64" cm="1">
        <f t="array" aca="1" ref="BE737" ca="1">IF(INDIRECT(ADDRESS(3+$AM737,19,,,"var"))&lt;&gt;"D10",INDIRECT(ADDRESS(3+$AM737,19,,,"var")),NULL)</f>
        <v>27.4</v>
      </c>
      <c r="BF737" s="64" cm="1">
        <f t="array" aca="1" ref="BF737" ca="1">IF(INDIRECT(ADDRESS(3+$AM737,20,,,"var"))&lt;&gt;"D50",INDIRECT(ADDRESS(3+$AM737,20,,,"var")),NULL)</f>
        <v>44.5</v>
      </c>
      <c r="BG737" s="64" cm="1">
        <f t="array" aca="1" ref="BG737" ca="1">IF(INDIRECT(ADDRESS(3+$AM737,21,,,"var"))&lt;&gt;"D90",INDIRECT(ADDRESS(3+$AM737,21,,,"var")),NULL)</f>
        <v>72.2</v>
      </c>
      <c r="BH737" s="64" cm="1">
        <f t="array" aca="1" ref="BH737" ca="1">IF(INDIRECT(ADDRESS(3+$AM737,22,,,"var"))&lt;&gt;"Carney Funnel (s/50g)",INDIRECT(ADDRESS(3+$AM737,22,,,"var")),NULL)</f>
        <v>16</v>
      </c>
      <c r="BI737" s="64" cm="1">
        <f t="array" aca="1" ref="BI737" ca="1">IF(INDIRECT(ADDRESS(3+$AM737,23,,,"var"))&lt;&gt;"Schuttdichte",INDIRECT(ADDRESS(3+$AM737,23,,,"var")),NULL)</f>
        <v>1.24</v>
      </c>
      <c r="BJ737" s="64" cm="1">
        <f t="array" aca="1" ref="BJ737" ca="1">IF(INDIRECT(ADDRESS(3+$AM737,24,,,"var"))&lt;&gt;"Klopfdichte",INDIRECT(ADDRESS(3+$AM737,24,,,"var")),NULL)</f>
        <v>1.61</v>
      </c>
      <c r="BK737" t="s">
        <v>110</v>
      </c>
      <c r="BM737" s="65"/>
      <c r="BO737"/>
    </row>
    <row r="738" spans="1:67">
      <c r="A738" s="81">
        <v>8</v>
      </c>
      <c r="B738" s="81">
        <v>9</v>
      </c>
      <c r="C738" s="81" t="str">
        <f>var!Z$2</f>
        <v>EOS M 290</v>
      </c>
      <c r="D738" s="81" t="str">
        <f>var!AG$2</f>
        <v>EOS parameter dev.</v>
      </c>
      <c r="E738" s="81">
        <v>370</v>
      </c>
      <c r="F738" s="81">
        <v>1300</v>
      </c>
      <c r="G738" s="81">
        <v>50</v>
      </c>
      <c r="H738" s="81">
        <v>0.14000000000000001</v>
      </c>
      <c r="I738" s="62">
        <v>100</v>
      </c>
      <c r="J738" s="81" t="s">
        <v>7</v>
      </c>
      <c r="K738" s="81"/>
      <c r="L738" s="81" t="s">
        <v>7</v>
      </c>
      <c r="M738" s="81" t="str">
        <f>var!AF$2</f>
        <v>Stripes</v>
      </c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  <c r="AA738" s="81"/>
      <c r="AB738" s="81"/>
      <c r="AC738" s="81"/>
      <c r="AD738" s="81"/>
      <c r="AE738" s="81"/>
      <c r="AF738" s="81"/>
      <c r="AG738" s="81"/>
      <c r="AH738" s="81">
        <f t="shared" si="24"/>
        <v>32.760000000000005</v>
      </c>
      <c r="AI738" s="66">
        <f t="shared" si="25"/>
        <v>40.65934065934065</v>
      </c>
      <c r="AJ738" s="81"/>
      <c r="AK738" s="81"/>
      <c r="AL738" s="81" t="str" cm="1">
        <f t="array" aca="1" ref="AL738" ca="1">IF(INDIRECT(ADDRESS(3+AM738,2,,,"var"))&lt;&gt;"Name of powder",INDIRECT(ADDRESS(3+AM738,2,,,"var")),NULL)</f>
        <v>AlMgty90</v>
      </c>
      <c r="AM738" s="81">
        <v>12</v>
      </c>
      <c r="AN738" s="81">
        <v>-1</v>
      </c>
      <c r="AO738" s="61" cm="1">
        <f t="array" aca="1" ref="AO738" ca="1">IF(INDIRECT(ADDRESS(3+$AM738,3,,,"var"))&lt;&gt;"&lt;=&gt;",INDIRECT(ADDRESS(3+$AM738,3,,,"var")),NULL)</f>
        <v>0</v>
      </c>
      <c r="AP738" s="61" cm="1">
        <f t="array" aca="1" ref="AP738" ca="1">IF(INDIRECT(ADDRESS(3+$AM738,4,,,"var"))&lt;&gt;"Si",INDIRECT(ADDRESS(3+$AM738,4,,,"var")),NULL)</f>
        <v>7.0000000000000007E-2</v>
      </c>
      <c r="AQ738" s="61" cm="1">
        <f t="array" aca="1" ref="AQ738" ca="1">IF(INDIRECT(ADDRESS(3+$AM738,5,,,"var"))&lt;&gt;"&lt;=&gt;",INDIRECT(ADDRESS(3+$AM738,5,,,"var")),NULL)</f>
        <v>0</v>
      </c>
      <c r="AR738" s="61" cm="1">
        <f t="array" aca="1" ref="AR738" ca="1">IF(INDIRECT(ADDRESS(3+$AM738,6,,,"var"))&lt;&gt;"Fe",INDIRECT(ADDRESS(3+$AM738,6,,,"var")),NULL)</f>
        <v>7.0000000000000007E-2</v>
      </c>
      <c r="AS738" s="61" t="str" cm="1">
        <f t="array" aca="1" ref="AS738" ca="1">IF(INDIRECT(ADDRESS(3+$AM738,7,,,"var"))&lt;&gt;"&lt;=&gt;",INDIRECT(ADDRESS(3+$AM738,7,,,"var")),NULL)</f>
        <v>&lt;</v>
      </c>
      <c r="AT738" s="61" cm="1">
        <f t="array" aca="1" ref="AT738" ca="1">IF(INDIRECT(ADDRESS(3+$AM738,8,,,"var"))&lt;&gt;"Cu",INDIRECT(ADDRESS(3+$AM738,8,,,"var")),NULL)</f>
        <v>0.01</v>
      </c>
      <c r="AU738" s="61" t="str" cm="1">
        <f t="array" aca="1" ref="AU738" ca="1">IF(INDIRECT(ADDRESS(3+$AM738,9,,,"var"))&lt;&gt;"&lt;=&gt;",INDIRECT(ADDRESS(3+$AM738,9,,,"var")),NULL)</f>
        <v>&lt;</v>
      </c>
      <c r="AV738" s="61" cm="1">
        <f t="array" aca="1" ref="AV738" ca="1">IF(INDIRECT(ADDRESS(3+$AM738,10,,,"var"))&lt;&gt;"Mn",INDIRECT(ADDRESS(3+$AM738,10,,,"var")),NULL)</f>
        <v>0.01</v>
      </c>
      <c r="AW738" s="61" cm="1">
        <f t="array" aca="1" ref="AW738" ca="1">IF(INDIRECT(ADDRESS(3+$AM738,11,,,"var"))&lt;&gt;"&lt;=&gt;",INDIRECT(ADDRESS(3+$AM738,11,,,"var")),NULL)</f>
        <v>0</v>
      </c>
      <c r="AX738" s="61" cm="1">
        <f t="array" aca="1" ref="AX738" ca="1">IF(INDIRECT(ADDRESS(3+$AM738,12,,,"var"))&lt;&gt;"Mg",INDIRECT(ADDRESS(3+$AM738,12,,,"var")),NULL)</f>
        <v>11.9</v>
      </c>
      <c r="AY738" s="61" cm="1">
        <f t="array" aca="1" ref="AY738" ca="1">IF(INDIRECT(ADDRESS(3+$AM738,13,,,"var"))&lt;&gt;"&lt;=&gt;",INDIRECT(ADDRESS(3+$AM738,13,,,"var")),NULL)</f>
        <v>0</v>
      </c>
      <c r="AZ738" s="61" cm="1">
        <f t="array" aca="1" ref="AZ738" ca="1">IF(INDIRECT(ADDRESS(3+$AM738,14,,,"var"))&lt;&gt;"Be",INDIRECT(ADDRESS(3+$AM738,14,,,"var")),NULL)</f>
        <v>1.4E-2</v>
      </c>
      <c r="BA738" s="61" t="str" cm="1">
        <f t="array" aca="1" ref="BA738" ca="1">IF(INDIRECT(ADDRESS(3+$AM738,15,,,"var"))&lt;&gt;"&lt;=&gt;",INDIRECT(ADDRESS(3+$AM738,15,,,"var")),NULL)</f>
        <v>&lt;</v>
      </c>
      <c r="BB738" s="61" cm="1">
        <f t="array" aca="1" ref="BB738" ca="1">IF(INDIRECT(ADDRESS(3+$AM738,16,,,"var"))&lt;&gt;"Zn",INDIRECT(ADDRESS(3+$AM738,16,,,"var")),NULL)</f>
        <v>0.01</v>
      </c>
      <c r="BC738" s="61" cm="1">
        <f t="array" aca="1" ref="BC738" ca="1">IF(INDIRECT(ADDRESS(3+$AM738,17,,,"var"))&lt;&gt;"&lt;=&gt;",INDIRECT(ADDRESS(3+$AM738,17,,,"var")),NULL)</f>
        <v>0</v>
      </c>
      <c r="BD738" s="61" cm="1">
        <f t="array" aca="1" ref="BD738" ca="1">IF(INDIRECT(ADDRESS(3+$AM738,18,,,"var"))&lt;&gt;"Ti",INDIRECT(ADDRESS(3+$AM738,18,,,"var")),NULL)</f>
        <v>0.08</v>
      </c>
      <c r="BE738" s="64" cm="1">
        <f t="array" aca="1" ref="BE738" ca="1">IF(INDIRECT(ADDRESS(3+$AM738,19,,,"var"))&lt;&gt;"D10",INDIRECT(ADDRESS(3+$AM738,19,,,"var")),NULL)</f>
        <v>27.4</v>
      </c>
      <c r="BF738" s="64" cm="1">
        <f t="array" aca="1" ref="BF738" ca="1">IF(INDIRECT(ADDRESS(3+$AM738,20,,,"var"))&lt;&gt;"D50",INDIRECT(ADDRESS(3+$AM738,20,,,"var")),NULL)</f>
        <v>44.5</v>
      </c>
      <c r="BG738" s="64" cm="1">
        <f t="array" aca="1" ref="BG738" ca="1">IF(INDIRECT(ADDRESS(3+$AM738,21,,,"var"))&lt;&gt;"D90",INDIRECT(ADDRESS(3+$AM738,21,,,"var")),NULL)</f>
        <v>72.2</v>
      </c>
      <c r="BH738" s="64" cm="1">
        <f t="array" aca="1" ref="BH738" ca="1">IF(INDIRECT(ADDRESS(3+$AM738,22,,,"var"))&lt;&gt;"Carney Funnel (s/50g)",INDIRECT(ADDRESS(3+$AM738,22,,,"var")),NULL)</f>
        <v>16</v>
      </c>
      <c r="BI738" s="64" cm="1">
        <f t="array" aca="1" ref="BI738" ca="1">IF(INDIRECT(ADDRESS(3+$AM738,23,,,"var"))&lt;&gt;"Schuttdichte",INDIRECT(ADDRESS(3+$AM738,23,,,"var")),NULL)</f>
        <v>1.24</v>
      </c>
      <c r="BJ738" s="64" cm="1">
        <f t="array" aca="1" ref="BJ738" ca="1">IF(INDIRECT(ADDRESS(3+$AM738,24,,,"var"))&lt;&gt;"Klopfdichte",INDIRECT(ADDRESS(3+$AM738,24,,,"var")),NULL)</f>
        <v>1.61</v>
      </c>
      <c r="BK738" t="s">
        <v>110</v>
      </c>
      <c r="BM738" s="65"/>
      <c r="BO738"/>
    </row>
    <row r="739" spans="1:67">
      <c r="A739" s="81">
        <v>8</v>
      </c>
      <c r="B739" s="81">
        <v>10</v>
      </c>
      <c r="C739" s="81" t="str">
        <f>var!Z$2</f>
        <v>EOS M 290</v>
      </c>
      <c r="D739" s="66" t="str">
        <f>var!AG$2</f>
        <v>EOS parameter dev.</v>
      </c>
      <c r="E739" s="81">
        <v>370</v>
      </c>
      <c r="F739" s="81">
        <v>1300</v>
      </c>
      <c r="G739" s="81">
        <v>50</v>
      </c>
      <c r="H739" s="81">
        <v>0.14000000000000001</v>
      </c>
      <c r="I739" s="62">
        <v>100</v>
      </c>
      <c r="J739" s="81" t="s">
        <v>7</v>
      </c>
      <c r="K739" s="81"/>
      <c r="L739" s="81" t="s">
        <v>7</v>
      </c>
      <c r="M739" s="81" t="str">
        <f>var!AF$2</f>
        <v>Stripes</v>
      </c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  <c r="AA739" s="81"/>
      <c r="AB739" s="81"/>
      <c r="AC739" s="81"/>
      <c r="AD739" s="81"/>
      <c r="AE739" s="81"/>
      <c r="AF739" s="81"/>
      <c r="AG739" s="81"/>
      <c r="AH739" s="81">
        <f t="shared" si="24"/>
        <v>32.760000000000005</v>
      </c>
      <c r="AI739" s="66">
        <f t="shared" si="25"/>
        <v>40.65934065934065</v>
      </c>
      <c r="AJ739" s="81"/>
      <c r="AK739" s="81"/>
      <c r="AL739" s="81" t="str" cm="1">
        <f t="array" aca="1" ref="AL739" ca="1">IF(INDIRECT(ADDRESS(3+AM739,2,,,"var"))&lt;&gt;"Name of powder",INDIRECT(ADDRESS(3+AM739,2,,,"var")),NULL)</f>
        <v>AlMgty90</v>
      </c>
      <c r="AM739" s="81">
        <v>12</v>
      </c>
      <c r="AN739" s="81">
        <v>-1</v>
      </c>
      <c r="AO739" s="61" cm="1">
        <f t="array" aca="1" ref="AO739" ca="1">IF(INDIRECT(ADDRESS(3+$AM739,3,,,"var"))&lt;&gt;"&lt;=&gt;",INDIRECT(ADDRESS(3+$AM739,3,,,"var")),NULL)</f>
        <v>0</v>
      </c>
      <c r="AP739" s="61" cm="1">
        <f t="array" aca="1" ref="AP739" ca="1">IF(INDIRECT(ADDRESS(3+$AM739,4,,,"var"))&lt;&gt;"Si",INDIRECT(ADDRESS(3+$AM739,4,,,"var")),NULL)</f>
        <v>7.0000000000000007E-2</v>
      </c>
      <c r="AQ739" s="61" cm="1">
        <f t="array" aca="1" ref="AQ739" ca="1">IF(INDIRECT(ADDRESS(3+$AM739,5,,,"var"))&lt;&gt;"&lt;=&gt;",INDIRECT(ADDRESS(3+$AM739,5,,,"var")),NULL)</f>
        <v>0</v>
      </c>
      <c r="AR739" s="61" cm="1">
        <f t="array" aca="1" ref="AR739" ca="1">IF(INDIRECT(ADDRESS(3+$AM739,6,,,"var"))&lt;&gt;"Fe",INDIRECT(ADDRESS(3+$AM739,6,,,"var")),NULL)</f>
        <v>7.0000000000000007E-2</v>
      </c>
      <c r="AS739" s="61" t="str" cm="1">
        <f t="array" aca="1" ref="AS739" ca="1">IF(INDIRECT(ADDRESS(3+$AM739,7,,,"var"))&lt;&gt;"&lt;=&gt;",INDIRECT(ADDRESS(3+$AM739,7,,,"var")),NULL)</f>
        <v>&lt;</v>
      </c>
      <c r="AT739" s="61" cm="1">
        <f t="array" aca="1" ref="AT739" ca="1">IF(INDIRECT(ADDRESS(3+$AM739,8,,,"var"))&lt;&gt;"Cu",INDIRECT(ADDRESS(3+$AM739,8,,,"var")),NULL)</f>
        <v>0.01</v>
      </c>
      <c r="AU739" s="61" t="str" cm="1">
        <f t="array" aca="1" ref="AU739" ca="1">IF(INDIRECT(ADDRESS(3+$AM739,9,,,"var"))&lt;&gt;"&lt;=&gt;",INDIRECT(ADDRESS(3+$AM739,9,,,"var")),NULL)</f>
        <v>&lt;</v>
      </c>
      <c r="AV739" s="61" cm="1">
        <f t="array" aca="1" ref="AV739" ca="1">IF(INDIRECT(ADDRESS(3+$AM739,10,,,"var"))&lt;&gt;"Mn",INDIRECT(ADDRESS(3+$AM739,10,,,"var")),NULL)</f>
        <v>0.01</v>
      </c>
      <c r="AW739" s="61" cm="1">
        <f t="array" aca="1" ref="AW739" ca="1">IF(INDIRECT(ADDRESS(3+$AM739,11,,,"var"))&lt;&gt;"&lt;=&gt;",INDIRECT(ADDRESS(3+$AM739,11,,,"var")),NULL)</f>
        <v>0</v>
      </c>
      <c r="AX739" s="61" cm="1">
        <f t="array" aca="1" ref="AX739" ca="1">IF(INDIRECT(ADDRESS(3+$AM739,12,,,"var"))&lt;&gt;"Mg",INDIRECT(ADDRESS(3+$AM739,12,,,"var")),NULL)</f>
        <v>11.9</v>
      </c>
      <c r="AY739" s="61" cm="1">
        <f t="array" aca="1" ref="AY739" ca="1">IF(INDIRECT(ADDRESS(3+$AM739,13,,,"var"))&lt;&gt;"&lt;=&gt;",INDIRECT(ADDRESS(3+$AM739,13,,,"var")),NULL)</f>
        <v>0</v>
      </c>
      <c r="AZ739" s="61" cm="1">
        <f t="array" aca="1" ref="AZ739" ca="1">IF(INDIRECT(ADDRESS(3+$AM739,14,,,"var"))&lt;&gt;"Be",INDIRECT(ADDRESS(3+$AM739,14,,,"var")),NULL)</f>
        <v>1.4E-2</v>
      </c>
      <c r="BA739" s="61" t="str" cm="1">
        <f t="array" aca="1" ref="BA739" ca="1">IF(INDIRECT(ADDRESS(3+$AM739,15,,,"var"))&lt;&gt;"&lt;=&gt;",INDIRECT(ADDRESS(3+$AM739,15,,,"var")),NULL)</f>
        <v>&lt;</v>
      </c>
      <c r="BB739" s="61" cm="1">
        <f t="array" aca="1" ref="BB739" ca="1">IF(INDIRECT(ADDRESS(3+$AM739,16,,,"var"))&lt;&gt;"Zn",INDIRECT(ADDRESS(3+$AM739,16,,,"var")),NULL)</f>
        <v>0.01</v>
      </c>
      <c r="BC739" s="61" cm="1">
        <f t="array" aca="1" ref="BC739" ca="1">IF(INDIRECT(ADDRESS(3+$AM739,17,,,"var"))&lt;&gt;"&lt;=&gt;",INDIRECT(ADDRESS(3+$AM739,17,,,"var")),NULL)</f>
        <v>0</v>
      </c>
      <c r="BD739" s="61" cm="1">
        <f t="array" aca="1" ref="BD739" ca="1">IF(INDIRECT(ADDRESS(3+$AM739,18,,,"var"))&lt;&gt;"Ti",INDIRECT(ADDRESS(3+$AM739,18,,,"var")),NULL)</f>
        <v>0.08</v>
      </c>
      <c r="BE739" s="64" cm="1">
        <f t="array" aca="1" ref="BE739" ca="1">IF(INDIRECT(ADDRESS(3+$AM739,19,,,"var"))&lt;&gt;"D10",INDIRECT(ADDRESS(3+$AM739,19,,,"var")),NULL)</f>
        <v>27.4</v>
      </c>
      <c r="BF739" s="64" cm="1">
        <f t="array" aca="1" ref="BF739" ca="1">IF(INDIRECT(ADDRESS(3+$AM739,20,,,"var"))&lt;&gt;"D50",INDIRECT(ADDRESS(3+$AM739,20,,,"var")),NULL)</f>
        <v>44.5</v>
      </c>
      <c r="BG739" s="64" cm="1">
        <f t="array" aca="1" ref="BG739" ca="1">IF(INDIRECT(ADDRESS(3+$AM739,21,,,"var"))&lt;&gt;"D90",INDIRECT(ADDRESS(3+$AM739,21,,,"var")),NULL)</f>
        <v>72.2</v>
      </c>
      <c r="BH739" s="64" cm="1">
        <f t="array" aca="1" ref="BH739" ca="1">IF(INDIRECT(ADDRESS(3+$AM739,22,,,"var"))&lt;&gt;"Carney Funnel (s/50g)",INDIRECT(ADDRESS(3+$AM739,22,,,"var")),NULL)</f>
        <v>16</v>
      </c>
      <c r="BI739" s="64" cm="1">
        <f t="array" aca="1" ref="BI739" ca="1">IF(INDIRECT(ADDRESS(3+$AM739,23,,,"var"))&lt;&gt;"Schuttdichte",INDIRECT(ADDRESS(3+$AM739,23,,,"var")),NULL)</f>
        <v>1.24</v>
      </c>
      <c r="BJ739" s="64" cm="1">
        <f t="array" aca="1" ref="BJ739" ca="1">IF(INDIRECT(ADDRESS(3+$AM739,24,,,"var"))&lt;&gt;"Klopfdichte",INDIRECT(ADDRESS(3+$AM739,24,,,"var")),NULL)</f>
        <v>1.61</v>
      </c>
      <c r="BK739" t="s">
        <v>110</v>
      </c>
      <c r="BM739" s="65"/>
      <c r="BO739"/>
    </row>
    <row r="740" spans="1:67">
      <c r="A740" s="81">
        <v>8</v>
      </c>
      <c r="B740" s="81">
        <v>11</v>
      </c>
      <c r="C740" s="81" t="str">
        <f>var!Z$2</f>
        <v>EOS M 290</v>
      </c>
      <c r="D740" s="81" t="str">
        <f>var!AG$2</f>
        <v>EOS parameter dev.</v>
      </c>
      <c r="E740" s="81">
        <v>370</v>
      </c>
      <c r="F740" s="81">
        <v>1300</v>
      </c>
      <c r="G740" s="81">
        <v>50</v>
      </c>
      <c r="H740" s="81">
        <v>0.14000000000000001</v>
      </c>
      <c r="I740" s="62">
        <v>100</v>
      </c>
      <c r="J740" s="81" t="s">
        <v>7</v>
      </c>
      <c r="K740" s="81"/>
      <c r="L740" s="81" t="s">
        <v>7</v>
      </c>
      <c r="M740" s="81" t="str">
        <f>var!AF$2</f>
        <v>Stripes</v>
      </c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  <c r="AA740" s="81"/>
      <c r="AB740" s="81"/>
      <c r="AC740" s="81"/>
      <c r="AD740" s="81"/>
      <c r="AE740" s="81"/>
      <c r="AF740" s="81"/>
      <c r="AG740" s="81"/>
      <c r="AH740" s="81">
        <f t="shared" si="24"/>
        <v>32.760000000000005</v>
      </c>
      <c r="AI740" s="81">
        <f t="shared" si="25"/>
        <v>40.65934065934065</v>
      </c>
      <c r="AJ740" s="81"/>
      <c r="AK740" s="81"/>
      <c r="AL740" s="81" t="str" cm="1">
        <f t="array" aca="1" ref="AL740" ca="1">IF(INDIRECT(ADDRESS(3+AM740,2,,,"var"))&lt;&gt;"Name of powder",INDIRECT(ADDRESS(3+AM740,2,,,"var")),NULL)</f>
        <v>AlMgty90</v>
      </c>
      <c r="AM740" s="81">
        <v>12</v>
      </c>
      <c r="AN740" s="81">
        <v>-1</v>
      </c>
      <c r="AO740" s="61" cm="1">
        <f t="array" aca="1" ref="AO740" ca="1">IF(INDIRECT(ADDRESS(3+$AM740,3,,,"var"))&lt;&gt;"&lt;=&gt;",INDIRECT(ADDRESS(3+$AM740,3,,,"var")),NULL)</f>
        <v>0</v>
      </c>
      <c r="AP740" s="61" cm="1">
        <f t="array" aca="1" ref="AP740" ca="1">IF(INDIRECT(ADDRESS(3+$AM740,4,,,"var"))&lt;&gt;"Si",INDIRECT(ADDRESS(3+$AM740,4,,,"var")),NULL)</f>
        <v>7.0000000000000007E-2</v>
      </c>
      <c r="AQ740" s="61" cm="1">
        <f t="array" aca="1" ref="AQ740" ca="1">IF(INDIRECT(ADDRESS(3+$AM740,5,,,"var"))&lt;&gt;"&lt;=&gt;",INDIRECT(ADDRESS(3+$AM740,5,,,"var")),NULL)</f>
        <v>0</v>
      </c>
      <c r="AR740" s="61" cm="1">
        <f t="array" aca="1" ref="AR740" ca="1">IF(INDIRECT(ADDRESS(3+$AM740,6,,,"var"))&lt;&gt;"Fe",INDIRECT(ADDRESS(3+$AM740,6,,,"var")),NULL)</f>
        <v>7.0000000000000007E-2</v>
      </c>
      <c r="AS740" s="61" t="str" cm="1">
        <f t="array" aca="1" ref="AS740" ca="1">IF(INDIRECT(ADDRESS(3+$AM740,7,,,"var"))&lt;&gt;"&lt;=&gt;",INDIRECT(ADDRESS(3+$AM740,7,,,"var")),NULL)</f>
        <v>&lt;</v>
      </c>
      <c r="AT740" s="61" cm="1">
        <f t="array" aca="1" ref="AT740" ca="1">IF(INDIRECT(ADDRESS(3+$AM740,8,,,"var"))&lt;&gt;"Cu",INDIRECT(ADDRESS(3+$AM740,8,,,"var")),NULL)</f>
        <v>0.01</v>
      </c>
      <c r="AU740" s="61" t="str" cm="1">
        <f t="array" aca="1" ref="AU740" ca="1">IF(INDIRECT(ADDRESS(3+$AM740,9,,,"var"))&lt;&gt;"&lt;=&gt;",INDIRECT(ADDRESS(3+$AM740,9,,,"var")),NULL)</f>
        <v>&lt;</v>
      </c>
      <c r="AV740" s="61" cm="1">
        <f t="array" aca="1" ref="AV740" ca="1">IF(INDIRECT(ADDRESS(3+$AM740,10,,,"var"))&lt;&gt;"Mn",INDIRECT(ADDRESS(3+$AM740,10,,,"var")),NULL)</f>
        <v>0.01</v>
      </c>
      <c r="AW740" s="61" cm="1">
        <f t="array" aca="1" ref="AW740" ca="1">IF(INDIRECT(ADDRESS(3+$AM740,11,,,"var"))&lt;&gt;"&lt;=&gt;",INDIRECT(ADDRESS(3+$AM740,11,,,"var")),NULL)</f>
        <v>0</v>
      </c>
      <c r="AX740" s="61" cm="1">
        <f t="array" aca="1" ref="AX740" ca="1">IF(INDIRECT(ADDRESS(3+$AM740,12,,,"var"))&lt;&gt;"Mg",INDIRECT(ADDRESS(3+$AM740,12,,,"var")),NULL)</f>
        <v>11.9</v>
      </c>
      <c r="AY740" s="61" cm="1">
        <f t="array" aca="1" ref="AY740" ca="1">IF(INDIRECT(ADDRESS(3+$AM740,13,,,"var"))&lt;&gt;"&lt;=&gt;",INDIRECT(ADDRESS(3+$AM740,13,,,"var")),NULL)</f>
        <v>0</v>
      </c>
      <c r="AZ740" s="61" cm="1">
        <f t="array" aca="1" ref="AZ740" ca="1">IF(INDIRECT(ADDRESS(3+$AM740,14,,,"var"))&lt;&gt;"Be",INDIRECT(ADDRESS(3+$AM740,14,,,"var")),NULL)</f>
        <v>1.4E-2</v>
      </c>
      <c r="BA740" s="61" t="str" cm="1">
        <f t="array" aca="1" ref="BA740" ca="1">IF(INDIRECT(ADDRESS(3+$AM740,15,,,"var"))&lt;&gt;"&lt;=&gt;",INDIRECT(ADDRESS(3+$AM740,15,,,"var")),NULL)</f>
        <v>&lt;</v>
      </c>
      <c r="BB740" s="61" cm="1">
        <f t="array" aca="1" ref="BB740" ca="1">IF(INDIRECT(ADDRESS(3+$AM740,16,,,"var"))&lt;&gt;"Zn",INDIRECT(ADDRESS(3+$AM740,16,,,"var")),NULL)</f>
        <v>0.01</v>
      </c>
      <c r="BC740" s="61" cm="1">
        <f t="array" aca="1" ref="BC740" ca="1">IF(INDIRECT(ADDRESS(3+$AM740,17,,,"var"))&lt;&gt;"&lt;=&gt;",INDIRECT(ADDRESS(3+$AM740,17,,,"var")),NULL)</f>
        <v>0</v>
      </c>
      <c r="BD740" s="61" cm="1">
        <f t="array" aca="1" ref="BD740" ca="1">IF(INDIRECT(ADDRESS(3+$AM740,18,,,"var"))&lt;&gt;"Ti",INDIRECT(ADDRESS(3+$AM740,18,,,"var")),NULL)</f>
        <v>0.08</v>
      </c>
      <c r="BE740" s="64" cm="1">
        <f t="array" aca="1" ref="BE740" ca="1">IF(INDIRECT(ADDRESS(3+$AM740,19,,,"var"))&lt;&gt;"D10",INDIRECT(ADDRESS(3+$AM740,19,,,"var")),NULL)</f>
        <v>27.4</v>
      </c>
      <c r="BF740" s="64" cm="1">
        <f t="array" aca="1" ref="BF740" ca="1">IF(INDIRECT(ADDRESS(3+$AM740,20,,,"var"))&lt;&gt;"D50",INDIRECT(ADDRESS(3+$AM740,20,,,"var")),NULL)</f>
        <v>44.5</v>
      </c>
      <c r="BG740" s="64" cm="1">
        <f t="array" aca="1" ref="BG740" ca="1">IF(INDIRECT(ADDRESS(3+$AM740,21,,,"var"))&lt;&gt;"D90",INDIRECT(ADDRESS(3+$AM740,21,,,"var")),NULL)</f>
        <v>72.2</v>
      </c>
      <c r="BH740" s="64" cm="1">
        <f t="array" aca="1" ref="BH740" ca="1">IF(INDIRECT(ADDRESS(3+$AM740,22,,,"var"))&lt;&gt;"Carney Funnel (s/50g)",INDIRECT(ADDRESS(3+$AM740,22,,,"var")),NULL)</f>
        <v>16</v>
      </c>
      <c r="BI740" s="64" cm="1">
        <f t="array" aca="1" ref="BI740" ca="1">IF(INDIRECT(ADDRESS(3+$AM740,23,,,"var"))&lt;&gt;"Schuttdichte",INDIRECT(ADDRESS(3+$AM740,23,,,"var")),NULL)</f>
        <v>1.24</v>
      </c>
      <c r="BJ740" s="64" cm="1">
        <f t="array" aca="1" ref="BJ740" ca="1">IF(INDIRECT(ADDRESS(3+$AM740,24,,,"var"))&lt;&gt;"Klopfdichte",INDIRECT(ADDRESS(3+$AM740,24,,,"var")),NULL)</f>
        <v>1.61</v>
      </c>
      <c r="BK740" t="s">
        <v>110</v>
      </c>
      <c r="BM740" s="65"/>
      <c r="BO740"/>
    </row>
    <row r="741" spans="1:67">
      <c r="A741" s="81">
        <v>8</v>
      </c>
      <c r="B741" s="81">
        <v>12</v>
      </c>
      <c r="C741" s="81" t="str">
        <f>var!Z$2</f>
        <v>EOS M 290</v>
      </c>
      <c r="D741" s="81" t="str">
        <f>var!AG$2</f>
        <v>EOS parameter dev.</v>
      </c>
      <c r="E741" s="81">
        <v>370</v>
      </c>
      <c r="F741" s="81">
        <v>1175</v>
      </c>
      <c r="G741" s="81">
        <v>50</v>
      </c>
      <c r="H741" s="81">
        <v>0.1</v>
      </c>
      <c r="I741" s="62">
        <v>100</v>
      </c>
      <c r="J741" s="81" t="s">
        <v>7</v>
      </c>
      <c r="K741" s="81"/>
      <c r="L741" s="81" t="s">
        <v>7</v>
      </c>
      <c r="M741" s="81" t="str">
        <f>var!AF$2</f>
        <v>Stripes</v>
      </c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  <c r="AA741" s="81"/>
      <c r="AB741" s="81"/>
      <c r="AC741" s="81"/>
      <c r="AD741" s="81"/>
      <c r="AE741" s="81"/>
      <c r="AF741" s="81"/>
      <c r="AG741" s="81"/>
      <c r="AH741" s="81">
        <f t="shared" si="24"/>
        <v>21.150000000000002</v>
      </c>
      <c r="AI741" s="81">
        <f t="shared" si="25"/>
        <v>62.978723404255319</v>
      </c>
      <c r="AJ741" s="81"/>
      <c r="AK741" s="81"/>
      <c r="AL741" s="81" t="str" cm="1">
        <f t="array" aca="1" ref="AL741" ca="1">IF(INDIRECT(ADDRESS(3+AM741,2,,,"var"))&lt;&gt;"Name of powder",INDIRECT(ADDRESS(3+AM741,2,,,"var")),NULL)</f>
        <v>AlMgty90</v>
      </c>
      <c r="AM741" s="81">
        <v>12</v>
      </c>
      <c r="AN741" s="81">
        <v>-1</v>
      </c>
      <c r="AO741" s="61" cm="1">
        <f t="array" aca="1" ref="AO741" ca="1">IF(INDIRECT(ADDRESS(3+$AM741,3,,,"var"))&lt;&gt;"&lt;=&gt;",INDIRECT(ADDRESS(3+$AM741,3,,,"var")),NULL)</f>
        <v>0</v>
      </c>
      <c r="AP741" s="61" cm="1">
        <f t="array" aca="1" ref="AP741" ca="1">IF(INDIRECT(ADDRESS(3+$AM741,4,,,"var"))&lt;&gt;"Si",INDIRECT(ADDRESS(3+$AM741,4,,,"var")),NULL)</f>
        <v>7.0000000000000007E-2</v>
      </c>
      <c r="AQ741" s="61" cm="1">
        <f t="array" aca="1" ref="AQ741" ca="1">IF(INDIRECT(ADDRESS(3+$AM741,5,,,"var"))&lt;&gt;"&lt;=&gt;",INDIRECT(ADDRESS(3+$AM741,5,,,"var")),NULL)</f>
        <v>0</v>
      </c>
      <c r="AR741" s="61" cm="1">
        <f t="array" aca="1" ref="AR741" ca="1">IF(INDIRECT(ADDRESS(3+$AM741,6,,,"var"))&lt;&gt;"Fe",INDIRECT(ADDRESS(3+$AM741,6,,,"var")),NULL)</f>
        <v>7.0000000000000007E-2</v>
      </c>
      <c r="AS741" s="61" t="str" cm="1">
        <f t="array" aca="1" ref="AS741" ca="1">IF(INDIRECT(ADDRESS(3+$AM741,7,,,"var"))&lt;&gt;"&lt;=&gt;",INDIRECT(ADDRESS(3+$AM741,7,,,"var")),NULL)</f>
        <v>&lt;</v>
      </c>
      <c r="AT741" s="61" cm="1">
        <f t="array" aca="1" ref="AT741" ca="1">IF(INDIRECT(ADDRESS(3+$AM741,8,,,"var"))&lt;&gt;"Cu",INDIRECT(ADDRESS(3+$AM741,8,,,"var")),NULL)</f>
        <v>0.01</v>
      </c>
      <c r="AU741" s="61" t="str" cm="1">
        <f t="array" aca="1" ref="AU741" ca="1">IF(INDIRECT(ADDRESS(3+$AM741,9,,,"var"))&lt;&gt;"&lt;=&gt;",INDIRECT(ADDRESS(3+$AM741,9,,,"var")),NULL)</f>
        <v>&lt;</v>
      </c>
      <c r="AV741" s="61" cm="1">
        <f t="array" aca="1" ref="AV741" ca="1">IF(INDIRECT(ADDRESS(3+$AM741,10,,,"var"))&lt;&gt;"Mn",INDIRECT(ADDRESS(3+$AM741,10,,,"var")),NULL)</f>
        <v>0.01</v>
      </c>
      <c r="AW741" s="61" cm="1">
        <f t="array" aca="1" ref="AW741" ca="1">IF(INDIRECT(ADDRESS(3+$AM741,11,,,"var"))&lt;&gt;"&lt;=&gt;",INDIRECT(ADDRESS(3+$AM741,11,,,"var")),NULL)</f>
        <v>0</v>
      </c>
      <c r="AX741" s="61" cm="1">
        <f t="array" aca="1" ref="AX741" ca="1">IF(INDIRECT(ADDRESS(3+$AM741,12,,,"var"))&lt;&gt;"Mg",INDIRECT(ADDRESS(3+$AM741,12,,,"var")),NULL)</f>
        <v>11.9</v>
      </c>
      <c r="AY741" s="61" cm="1">
        <f t="array" aca="1" ref="AY741" ca="1">IF(INDIRECT(ADDRESS(3+$AM741,13,,,"var"))&lt;&gt;"&lt;=&gt;",INDIRECT(ADDRESS(3+$AM741,13,,,"var")),NULL)</f>
        <v>0</v>
      </c>
      <c r="AZ741" s="61" cm="1">
        <f t="array" aca="1" ref="AZ741" ca="1">IF(INDIRECT(ADDRESS(3+$AM741,14,,,"var"))&lt;&gt;"Be",INDIRECT(ADDRESS(3+$AM741,14,,,"var")),NULL)</f>
        <v>1.4E-2</v>
      </c>
      <c r="BA741" s="61" t="str" cm="1">
        <f t="array" aca="1" ref="BA741" ca="1">IF(INDIRECT(ADDRESS(3+$AM741,15,,,"var"))&lt;&gt;"&lt;=&gt;",INDIRECT(ADDRESS(3+$AM741,15,,,"var")),NULL)</f>
        <v>&lt;</v>
      </c>
      <c r="BB741" s="61" cm="1">
        <f t="array" aca="1" ref="BB741" ca="1">IF(INDIRECT(ADDRESS(3+$AM741,16,,,"var"))&lt;&gt;"Zn",INDIRECT(ADDRESS(3+$AM741,16,,,"var")),NULL)</f>
        <v>0.01</v>
      </c>
      <c r="BC741" s="61" cm="1">
        <f t="array" aca="1" ref="BC741" ca="1">IF(INDIRECT(ADDRESS(3+$AM741,17,,,"var"))&lt;&gt;"&lt;=&gt;",INDIRECT(ADDRESS(3+$AM741,17,,,"var")),NULL)</f>
        <v>0</v>
      </c>
      <c r="BD741" s="61" cm="1">
        <f t="array" aca="1" ref="BD741" ca="1">IF(INDIRECT(ADDRESS(3+$AM741,18,,,"var"))&lt;&gt;"Ti",INDIRECT(ADDRESS(3+$AM741,18,,,"var")),NULL)</f>
        <v>0.08</v>
      </c>
      <c r="BE741" s="64" cm="1">
        <f t="array" aca="1" ref="BE741" ca="1">IF(INDIRECT(ADDRESS(3+$AM741,19,,,"var"))&lt;&gt;"D10",INDIRECT(ADDRESS(3+$AM741,19,,,"var")),NULL)</f>
        <v>27.4</v>
      </c>
      <c r="BF741" s="64" cm="1">
        <f t="array" aca="1" ref="BF741" ca="1">IF(INDIRECT(ADDRESS(3+$AM741,20,,,"var"))&lt;&gt;"D50",INDIRECT(ADDRESS(3+$AM741,20,,,"var")),NULL)</f>
        <v>44.5</v>
      </c>
      <c r="BG741" s="64" cm="1">
        <f t="array" aca="1" ref="BG741" ca="1">IF(INDIRECT(ADDRESS(3+$AM741,21,,,"var"))&lt;&gt;"D90",INDIRECT(ADDRESS(3+$AM741,21,,,"var")),NULL)</f>
        <v>72.2</v>
      </c>
      <c r="BH741" s="64" cm="1">
        <f t="array" aca="1" ref="BH741" ca="1">IF(INDIRECT(ADDRESS(3+$AM741,22,,,"var"))&lt;&gt;"Carney Funnel (s/50g)",INDIRECT(ADDRESS(3+$AM741,22,,,"var")),NULL)</f>
        <v>16</v>
      </c>
      <c r="BI741" s="64" cm="1">
        <f t="array" aca="1" ref="BI741" ca="1">IF(INDIRECT(ADDRESS(3+$AM741,23,,,"var"))&lt;&gt;"Schuttdichte",INDIRECT(ADDRESS(3+$AM741,23,,,"var")),NULL)</f>
        <v>1.24</v>
      </c>
      <c r="BJ741" s="64" cm="1">
        <f t="array" aca="1" ref="BJ741" ca="1">IF(INDIRECT(ADDRESS(3+$AM741,24,,,"var"))&lt;&gt;"Klopfdichte",INDIRECT(ADDRESS(3+$AM741,24,,,"var")),NULL)</f>
        <v>1.61</v>
      </c>
      <c r="BK741" t="s">
        <v>110</v>
      </c>
      <c r="BM741" s="65"/>
      <c r="BO741"/>
    </row>
    <row r="742" spans="1:67">
      <c r="A742" s="81">
        <v>8</v>
      </c>
      <c r="B742" s="81">
        <v>13</v>
      </c>
      <c r="C742" s="81" t="str">
        <f>var!Z$2</f>
        <v>EOS M 290</v>
      </c>
      <c r="D742" s="81" t="str">
        <f>var!AG$2</f>
        <v>EOS parameter dev.</v>
      </c>
      <c r="E742" s="81">
        <v>370</v>
      </c>
      <c r="F742" s="81">
        <v>1175</v>
      </c>
      <c r="G742" s="81">
        <v>50</v>
      </c>
      <c r="H742" s="81">
        <v>0.1</v>
      </c>
      <c r="I742" s="62">
        <v>100</v>
      </c>
      <c r="J742" s="81" t="s">
        <v>7</v>
      </c>
      <c r="K742" s="81"/>
      <c r="L742" s="81" t="s">
        <v>7</v>
      </c>
      <c r="M742" s="81" t="str">
        <f>var!AF$2</f>
        <v>Stripes</v>
      </c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  <c r="AA742" s="81"/>
      <c r="AB742" s="81"/>
      <c r="AC742" s="81"/>
      <c r="AD742" s="81"/>
      <c r="AE742" s="81"/>
      <c r="AF742" s="81"/>
      <c r="AG742" s="81"/>
      <c r="AH742" s="81">
        <f t="shared" si="24"/>
        <v>21.150000000000002</v>
      </c>
      <c r="AI742" s="81">
        <f t="shared" si="25"/>
        <v>62.978723404255319</v>
      </c>
      <c r="AJ742" s="81"/>
      <c r="AK742" s="81"/>
      <c r="AL742" s="81" t="str" cm="1">
        <f t="array" aca="1" ref="AL742" ca="1">IF(INDIRECT(ADDRESS(3+AM742,2,,,"var"))&lt;&gt;"Name of powder",INDIRECT(ADDRESS(3+AM742,2,,,"var")),NULL)</f>
        <v>AlMgty90</v>
      </c>
      <c r="AM742" s="81">
        <v>12</v>
      </c>
      <c r="AN742" s="81">
        <v>-1</v>
      </c>
      <c r="AO742" s="61" cm="1">
        <f t="array" aca="1" ref="AO742" ca="1">IF(INDIRECT(ADDRESS(3+$AM742,3,,,"var"))&lt;&gt;"&lt;=&gt;",INDIRECT(ADDRESS(3+$AM742,3,,,"var")),NULL)</f>
        <v>0</v>
      </c>
      <c r="AP742" s="61" cm="1">
        <f t="array" aca="1" ref="AP742" ca="1">IF(INDIRECT(ADDRESS(3+$AM742,4,,,"var"))&lt;&gt;"Si",INDIRECT(ADDRESS(3+$AM742,4,,,"var")),NULL)</f>
        <v>7.0000000000000007E-2</v>
      </c>
      <c r="AQ742" s="61" cm="1">
        <f t="array" aca="1" ref="AQ742" ca="1">IF(INDIRECT(ADDRESS(3+$AM742,5,,,"var"))&lt;&gt;"&lt;=&gt;",INDIRECT(ADDRESS(3+$AM742,5,,,"var")),NULL)</f>
        <v>0</v>
      </c>
      <c r="AR742" s="61" cm="1">
        <f t="array" aca="1" ref="AR742" ca="1">IF(INDIRECT(ADDRESS(3+$AM742,6,,,"var"))&lt;&gt;"Fe",INDIRECT(ADDRESS(3+$AM742,6,,,"var")),NULL)</f>
        <v>7.0000000000000007E-2</v>
      </c>
      <c r="AS742" s="61" t="str" cm="1">
        <f t="array" aca="1" ref="AS742" ca="1">IF(INDIRECT(ADDRESS(3+$AM742,7,,,"var"))&lt;&gt;"&lt;=&gt;",INDIRECT(ADDRESS(3+$AM742,7,,,"var")),NULL)</f>
        <v>&lt;</v>
      </c>
      <c r="AT742" s="61" cm="1">
        <f t="array" aca="1" ref="AT742" ca="1">IF(INDIRECT(ADDRESS(3+$AM742,8,,,"var"))&lt;&gt;"Cu",INDIRECT(ADDRESS(3+$AM742,8,,,"var")),NULL)</f>
        <v>0.01</v>
      </c>
      <c r="AU742" s="61" t="str" cm="1">
        <f t="array" aca="1" ref="AU742" ca="1">IF(INDIRECT(ADDRESS(3+$AM742,9,,,"var"))&lt;&gt;"&lt;=&gt;",INDIRECT(ADDRESS(3+$AM742,9,,,"var")),NULL)</f>
        <v>&lt;</v>
      </c>
      <c r="AV742" s="61" cm="1">
        <f t="array" aca="1" ref="AV742" ca="1">IF(INDIRECT(ADDRESS(3+$AM742,10,,,"var"))&lt;&gt;"Mn",INDIRECT(ADDRESS(3+$AM742,10,,,"var")),NULL)</f>
        <v>0.01</v>
      </c>
      <c r="AW742" s="61" cm="1">
        <f t="array" aca="1" ref="AW742" ca="1">IF(INDIRECT(ADDRESS(3+$AM742,11,,,"var"))&lt;&gt;"&lt;=&gt;",INDIRECT(ADDRESS(3+$AM742,11,,,"var")),NULL)</f>
        <v>0</v>
      </c>
      <c r="AX742" s="61" cm="1">
        <f t="array" aca="1" ref="AX742" ca="1">IF(INDIRECT(ADDRESS(3+$AM742,12,,,"var"))&lt;&gt;"Mg",INDIRECT(ADDRESS(3+$AM742,12,,,"var")),NULL)</f>
        <v>11.9</v>
      </c>
      <c r="AY742" s="61" cm="1">
        <f t="array" aca="1" ref="AY742" ca="1">IF(INDIRECT(ADDRESS(3+$AM742,13,,,"var"))&lt;&gt;"&lt;=&gt;",INDIRECT(ADDRESS(3+$AM742,13,,,"var")),NULL)</f>
        <v>0</v>
      </c>
      <c r="AZ742" s="61" cm="1">
        <f t="array" aca="1" ref="AZ742" ca="1">IF(INDIRECT(ADDRESS(3+$AM742,14,,,"var"))&lt;&gt;"Be",INDIRECT(ADDRESS(3+$AM742,14,,,"var")),NULL)</f>
        <v>1.4E-2</v>
      </c>
      <c r="BA742" s="61" t="str" cm="1">
        <f t="array" aca="1" ref="BA742" ca="1">IF(INDIRECT(ADDRESS(3+$AM742,15,,,"var"))&lt;&gt;"&lt;=&gt;",INDIRECT(ADDRESS(3+$AM742,15,,,"var")),NULL)</f>
        <v>&lt;</v>
      </c>
      <c r="BB742" s="61" cm="1">
        <f t="array" aca="1" ref="BB742" ca="1">IF(INDIRECT(ADDRESS(3+$AM742,16,,,"var"))&lt;&gt;"Zn",INDIRECT(ADDRESS(3+$AM742,16,,,"var")),NULL)</f>
        <v>0.01</v>
      </c>
      <c r="BC742" s="61" cm="1">
        <f t="array" aca="1" ref="BC742" ca="1">IF(INDIRECT(ADDRESS(3+$AM742,17,,,"var"))&lt;&gt;"&lt;=&gt;",INDIRECT(ADDRESS(3+$AM742,17,,,"var")),NULL)</f>
        <v>0</v>
      </c>
      <c r="BD742" s="61" cm="1">
        <f t="array" aca="1" ref="BD742" ca="1">IF(INDIRECT(ADDRESS(3+$AM742,18,,,"var"))&lt;&gt;"Ti",INDIRECT(ADDRESS(3+$AM742,18,,,"var")),NULL)</f>
        <v>0.08</v>
      </c>
      <c r="BE742" s="64" cm="1">
        <f t="array" aca="1" ref="BE742" ca="1">IF(INDIRECT(ADDRESS(3+$AM742,19,,,"var"))&lt;&gt;"D10",INDIRECT(ADDRESS(3+$AM742,19,,,"var")),NULL)</f>
        <v>27.4</v>
      </c>
      <c r="BF742" s="64" cm="1">
        <f t="array" aca="1" ref="BF742" ca="1">IF(INDIRECT(ADDRESS(3+$AM742,20,,,"var"))&lt;&gt;"D50",INDIRECT(ADDRESS(3+$AM742,20,,,"var")),NULL)</f>
        <v>44.5</v>
      </c>
      <c r="BG742" s="64" cm="1">
        <f t="array" aca="1" ref="BG742" ca="1">IF(INDIRECT(ADDRESS(3+$AM742,21,,,"var"))&lt;&gt;"D90",INDIRECT(ADDRESS(3+$AM742,21,,,"var")),NULL)</f>
        <v>72.2</v>
      </c>
      <c r="BH742" s="64" cm="1">
        <f t="array" aca="1" ref="BH742" ca="1">IF(INDIRECT(ADDRESS(3+$AM742,22,,,"var"))&lt;&gt;"Carney Funnel (s/50g)",INDIRECT(ADDRESS(3+$AM742,22,,,"var")),NULL)</f>
        <v>16</v>
      </c>
      <c r="BI742" s="64" cm="1">
        <f t="array" aca="1" ref="BI742" ca="1">IF(INDIRECT(ADDRESS(3+$AM742,23,,,"var"))&lt;&gt;"Schuttdichte",INDIRECT(ADDRESS(3+$AM742,23,,,"var")),NULL)</f>
        <v>1.24</v>
      </c>
      <c r="BJ742" s="64" cm="1">
        <f t="array" aca="1" ref="BJ742" ca="1">IF(INDIRECT(ADDRESS(3+$AM742,24,,,"var"))&lt;&gt;"Klopfdichte",INDIRECT(ADDRESS(3+$AM742,24,,,"var")),NULL)</f>
        <v>1.61</v>
      </c>
      <c r="BK742" t="s">
        <v>110</v>
      </c>
      <c r="BM742" s="65"/>
      <c r="BO742"/>
    </row>
    <row r="743" spans="1:67">
      <c r="A743" s="81">
        <v>8</v>
      </c>
      <c r="B743" s="81">
        <v>14</v>
      </c>
      <c r="C743" s="28" t="str">
        <f>var!Z$2</f>
        <v>EOS M 290</v>
      </c>
      <c r="D743" s="66" t="str">
        <f>var!AG$2</f>
        <v>EOS parameter dev.</v>
      </c>
      <c r="E743" s="81">
        <v>370</v>
      </c>
      <c r="F743" s="81">
        <v>1175</v>
      </c>
      <c r="G743" s="81">
        <v>50</v>
      </c>
      <c r="H743" s="81">
        <v>0.1</v>
      </c>
      <c r="I743" s="62">
        <v>100</v>
      </c>
      <c r="J743" s="81" t="s">
        <v>7</v>
      </c>
      <c r="K743" s="81"/>
      <c r="L743" s="81" t="s">
        <v>7</v>
      </c>
      <c r="M743" s="28" t="str">
        <f>var!AF$2</f>
        <v>Stripes</v>
      </c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  <c r="AA743" s="81"/>
      <c r="AB743" s="81"/>
      <c r="AC743" s="81"/>
      <c r="AD743" s="81"/>
      <c r="AE743" s="81"/>
      <c r="AF743" s="81"/>
      <c r="AG743" s="81"/>
      <c r="AH743" s="23">
        <f t="shared" si="24"/>
        <v>21.150000000000002</v>
      </c>
      <c r="AI743" s="66">
        <f t="shared" si="25"/>
        <v>62.978723404255319</v>
      </c>
      <c r="AJ743" s="81"/>
      <c r="AK743" s="81"/>
      <c r="AL743" s="28" t="str" cm="1">
        <f t="array" aca="1" ref="AL743" ca="1">IF(INDIRECT(ADDRESS(3+AM743,2,,,"var"))&lt;&gt;"Name of powder",INDIRECT(ADDRESS(3+AM743,2,,,"var")),NULL)</f>
        <v>AlMgty90</v>
      </c>
      <c r="AM743" s="81">
        <v>12</v>
      </c>
      <c r="AN743" s="81">
        <v>-1</v>
      </c>
      <c r="AO743" s="61" cm="1">
        <f t="array" aca="1" ref="AO743" ca="1">IF(INDIRECT(ADDRESS(3+$AM743,3,,,"var"))&lt;&gt;"&lt;=&gt;",INDIRECT(ADDRESS(3+$AM743,3,,,"var")),NULL)</f>
        <v>0</v>
      </c>
      <c r="AP743" s="61" cm="1">
        <f t="array" aca="1" ref="AP743" ca="1">IF(INDIRECT(ADDRESS(3+$AM743,4,,,"var"))&lt;&gt;"Si",INDIRECT(ADDRESS(3+$AM743,4,,,"var")),NULL)</f>
        <v>7.0000000000000007E-2</v>
      </c>
      <c r="AQ743" s="61" cm="1">
        <f t="array" aca="1" ref="AQ743" ca="1">IF(INDIRECT(ADDRESS(3+$AM743,5,,,"var"))&lt;&gt;"&lt;=&gt;",INDIRECT(ADDRESS(3+$AM743,5,,,"var")),NULL)</f>
        <v>0</v>
      </c>
      <c r="AR743" s="61" cm="1">
        <f t="array" aca="1" ref="AR743" ca="1">IF(INDIRECT(ADDRESS(3+$AM743,6,,,"var"))&lt;&gt;"Fe",INDIRECT(ADDRESS(3+$AM743,6,,,"var")),NULL)</f>
        <v>7.0000000000000007E-2</v>
      </c>
      <c r="AS743" s="61" t="str" cm="1">
        <f t="array" aca="1" ref="AS743" ca="1">IF(INDIRECT(ADDRESS(3+$AM743,7,,,"var"))&lt;&gt;"&lt;=&gt;",INDIRECT(ADDRESS(3+$AM743,7,,,"var")),NULL)</f>
        <v>&lt;</v>
      </c>
      <c r="AT743" s="61" cm="1">
        <f t="array" aca="1" ref="AT743" ca="1">IF(INDIRECT(ADDRESS(3+$AM743,8,,,"var"))&lt;&gt;"Cu",INDIRECT(ADDRESS(3+$AM743,8,,,"var")),NULL)</f>
        <v>0.01</v>
      </c>
      <c r="AU743" s="61" t="str" cm="1">
        <f t="array" aca="1" ref="AU743" ca="1">IF(INDIRECT(ADDRESS(3+$AM743,9,,,"var"))&lt;&gt;"&lt;=&gt;",INDIRECT(ADDRESS(3+$AM743,9,,,"var")),NULL)</f>
        <v>&lt;</v>
      </c>
      <c r="AV743" s="61" cm="1">
        <f t="array" aca="1" ref="AV743" ca="1">IF(INDIRECT(ADDRESS(3+$AM743,10,,,"var"))&lt;&gt;"Mn",INDIRECT(ADDRESS(3+$AM743,10,,,"var")),NULL)</f>
        <v>0.01</v>
      </c>
      <c r="AW743" s="61" cm="1">
        <f t="array" aca="1" ref="AW743" ca="1">IF(INDIRECT(ADDRESS(3+$AM743,11,,,"var"))&lt;&gt;"&lt;=&gt;",INDIRECT(ADDRESS(3+$AM743,11,,,"var")),NULL)</f>
        <v>0</v>
      </c>
      <c r="AX743" s="61" cm="1">
        <f t="array" aca="1" ref="AX743" ca="1">IF(INDIRECT(ADDRESS(3+$AM743,12,,,"var"))&lt;&gt;"Mg",INDIRECT(ADDRESS(3+$AM743,12,,,"var")),NULL)</f>
        <v>11.9</v>
      </c>
      <c r="AY743" s="61" cm="1">
        <f t="array" aca="1" ref="AY743" ca="1">IF(INDIRECT(ADDRESS(3+$AM743,13,,,"var"))&lt;&gt;"&lt;=&gt;",INDIRECT(ADDRESS(3+$AM743,13,,,"var")),NULL)</f>
        <v>0</v>
      </c>
      <c r="AZ743" s="61" cm="1">
        <f t="array" aca="1" ref="AZ743" ca="1">IF(INDIRECT(ADDRESS(3+$AM743,14,,,"var"))&lt;&gt;"Be",INDIRECT(ADDRESS(3+$AM743,14,,,"var")),NULL)</f>
        <v>1.4E-2</v>
      </c>
      <c r="BA743" s="61" t="str" cm="1">
        <f t="array" aca="1" ref="BA743" ca="1">IF(INDIRECT(ADDRESS(3+$AM743,15,,,"var"))&lt;&gt;"&lt;=&gt;",INDIRECT(ADDRESS(3+$AM743,15,,,"var")),NULL)</f>
        <v>&lt;</v>
      </c>
      <c r="BB743" s="61" cm="1">
        <f t="array" aca="1" ref="BB743" ca="1">IF(INDIRECT(ADDRESS(3+$AM743,16,,,"var"))&lt;&gt;"Zn",INDIRECT(ADDRESS(3+$AM743,16,,,"var")),NULL)</f>
        <v>0.01</v>
      </c>
      <c r="BC743" s="61" cm="1">
        <f t="array" aca="1" ref="BC743" ca="1">IF(INDIRECT(ADDRESS(3+$AM743,17,,,"var"))&lt;&gt;"&lt;=&gt;",INDIRECT(ADDRESS(3+$AM743,17,,,"var")),NULL)</f>
        <v>0</v>
      </c>
      <c r="BD743" s="61" cm="1">
        <f t="array" aca="1" ref="BD743" ca="1">IF(INDIRECT(ADDRESS(3+$AM743,18,,,"var"))&lt;&gt;"Ti",INDIRECT(ADDRESS(3+$AM743,18,,,"var")),NULL)</f>
        <v>0.08</v>
      </c>
      <c r="BE743" s="64" cm="1">
        <f t="array" aca="1" ref="BE743" ca="1">IF(INDIRECT(ADDRESS(3+$AM743,19,,,"var"))&lt;&gt;"D10",INDIRECT(ADDRESS(3+$AM743,19,,,"var")),NULL)</f>
        <v>27.4</v>
      </c>
      <c r="BF743" s="64" cm="1">
        <f t="array" aca="1" ref="BF743" ca="1">IF(INDIRECT(ADDRESS(3+$AM743,20,,,"var"))&lt;&gt;"D50",INDIRECT(ADDRESS(3+$AM743,20,,,"var")),NULL)</f>
        <v>44.5</v>
      </c>
      <c r="BG743" s="64" cm="1">
        <f t="array" aca="1" ref="BG743" ca="1">IF(INDIRECT(ADDRESS(3+$AM743,21,,,"var"))&lt;&gt;"D90",INDIRECT(ADDRESS(3+$AM743,21,,,"var")),NULL)</f>
        <v>72.2</v>
      </c>
      <c r="BH743" s="64" cm="1">
        <f t="array" aca="1" ref="BH743" ca="1">IF(INDIRECT(ADDRESS(3+$AM743,22,,,"var"))&lt;&gt;"Carney Funnel (s/50g)",INDIRECT(ADDRESS(3+$AM743,22,,,"var")),NULL)</f>
        <v>16</v>
      </c>
      <c r="BI743" s="64" cm="1">
        <f t="array" aca="1" ref="BI743" ca="1">IF(INDIRECT(ADDRESS(3+$AM743,23,,,"var"))&lt;&gt;"Schuttdichte",INDIRECT(ADDRESS(3+$AM743,23,,,"var")),NULL)</f>
        <v>1.24</v>
      </c>
      <c r="BJ743" s="64" cm="1">
        <f t="array" aca="1" ref="BJ743" ca="1">IF(INDIRECT(ADDRESS(3+$AM743,24,,,"var"))&lt;&gt;"Klopfdichte",INDIRECT(ADDRESS(3+$AM743,24,,,"var")),NULL)</f>
        <v>1.61</v>
      </c>
      <c r="BK743" t="s">
        <v>110</v>
      </c>
      <c r="BM743" s="65"/>
      <c r="BO743"/>
    </row>
    <row r="744" spans="1:67">
      <c r="A744" s="81">
        <v>8</v>
      </c>
      <c r="B744" s="81">
        <v>15</v>
      </c>
      <c r="C744" s="28" t="str">
        <f>var!Z$2</f>
        <v>EOS M 290</v>
      </c>
      <c r="D744" s="66" t="str">
        <f>var!AG$2</f>
        <v>EOS parameter dev.</v>
      </c>
      <c r="E744" s="81">
        <v>370</v>
      </c>
      <c r="F744" s="81">
        <v>1175</v>
      </c>
      <c r="G744" s="81">
        <v>50</v>
      </c>
      <c r="H744" s="81">
        <v>0.1</v>
      </c>
      <c r="I744" s="62">
        <v>100</v>
      </c>
      <c r="J744" s="81" t="s">
        <v>7</v>
      </c>
      <c r="L744" s="81" t="s">
        <v>7</v>
      </c>
      <c r="M744" s="28" t="str">
        <f>var!AF$2</f>
        <v>Stripes</v>
      </c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  <c r="AA744" s="81"/>
      <c r="AB744" s="81"/>
      <c r="AC744" s="81"/>
      <c r="AD744" s="81"/>
      <c r="AE744" s="81"/>
      <c r="AF744" s="81"/>
      <c r="AG744" s="81"/>
      <c r="AH744" s="23">
        <f t="shared" si="24"/>
        <v>21.150000000000002</v>
      </c>
      <c r="AI744" s="66">
        <f t="shared" si="25"/>
        <v>62.978723404255319</v>
      </c>
      <c r="AJ744" s="81"/>
      <c r="AK744" s="81"/>
      <c r="AL744" s="81" t="str" cm="1">
        <f t="array" aca="1" ref="AL744" ca="1">IF(INDIRECT(ADDRESS(3+AM744,2,,,"var"))&lt;&gt;"Name of powder",INDIRECT(ADDRESS(3+AM744,2,,,"var")),NULL)</f>
        <v>AlMgty90</v>
      </c>
      <c r="AM744" s="81">
        <v>12</v>
      </c>
      <c r="AN744" s="81">
        <v>-1</v>
      </c>
      <c r="AO744" s="61" cm="1">
        <f t="array" aca="1" ref="AO744" ca="1">IF(INDIRECT(ADDRESS(3+$AM744,3,,,"var"))&lt;&gt;"&lt;=&gt;",INDIRECT(ADDRESS(3+$AM744,3,,,"var")),NULL)</f>
        <v>0</v>
      </c>
      <c r="AP744" s="61" cm="1">
        <f t="array" aca="1" ref="AP744" ca="1">IF(INDIRECT(ADDRESS(3+$AM744,4,,,"var"))&lt;&gt;"Si",INDIRECT(ADDRESS(3+$AM744,4,,,"var")),NULL)</f>
        <v>7.0000000000000007E-2</v>
      </c>
      <c r="AQ744" s="61" cm="1">
        <f t="array" aca="1" ref="AQ744" ca="1">IF(INDIRECT(ADDRESS(3+$AM744,5,,,"var"))&lt;&gt;"&lt;=&gt;",INDIRECT(ADDRESS(3+$AM744,5,,,"var")),NULL)</f>
        <v>0</v>
      </c>
      <c r="AR744" s="61" cm="1">
        <f t="array" aca="1" ref="AR744" ca="1">IF(INDIRECT(ADDRESS(3+$AM744,6,,,"var"))&lt;&gt;"Fe",INDIRECT(ADDRESS(3+$AM744,6,,,"var")),NULL)</f>
        <v>7.0000000000000007E-2</v>
      </c>
      <c r="AS744" s="61" t="str" cm="1">
        <f t="array" aca="1" ref="AS744" ca="1">IF(INDIRECT(ADDRESS(3+$AM744,7,,,"var"))&lt;&gt;"&lt;=&gt;",INDIRECT(ADDRESS(3+$AM744,7,,,"var")),NULL)</f>
        <v>&lt;</v>
      </c>
      <c r="AT744" s="61" cm="1">
        <f t="array" aca="1" ref="AT744" ca="1">IF(INDIRECT(ADDRESS(3+$AM744,8,,,"var"))&lt;&gt;"Cu",INDIRECT(ADDRESS(3+$AM744,8,,,"var")),NULL)</f>
        <v>0.01</v>
      </c>
      <c r="AU744" s="61" t="str" cm="1">
        <f t="array" aca="1" ref="AU744" ca="1">IF(INDIRECT(ADDRESS(3+$AM744,9,,,"var"))&lt;&gt;"&lt;=&gt;",INDIRECT(ADDRESS(3+$AM744,9,,,"var")),NULL)</f>
        <v>&lt;</v>
      </c>
      <c r="AV744" s="61" cm="1">
        <f t="array" aca="1" ref="AV744" ca="1">IF(INDIRECT(ADDRESS(3+$AM744,10,,,"var"))&lt;&gt;"Mn",INDIRECT(ADDRESS(3+$AM744,10,,,"var")),NULL)</f>
        <v>0.01</v>
      </c>
      <c r="AW744" s="61" cm="1">
        <f t="array" aca="1" ref="AW744" ca="1">IF(INDIRECT(ADDRESS(3+$AM744,11,,,"var"))&lt;&gt;"&lt;=&gt;",INDIRECT(ADDRESS(3+$AM744,11,,,"var")),NULL)</f>
        <v>0</v>
      </c>
      <c r="AX744" s="61" cm="1">
        <f t="array" aca="1" ref="AX744" ca="1">IF(INDIRECT(ADDRESS(3+$AM744,12,,,"var"))&lt;&gt;"Mg",INDIRECT(ADDRESS(3+$AM744,12,,,"var")),NULL)</f>
        <v>11.9</v>
      </c>
      <c r="AY744" s="61" cm="1">
        <f t="array" aca="1" ref="AY744" ca="1">IF(INDIRECT(ADDRESS(3+$AM744,13,,,"var"))&lt;&gt;"&lt;=&gt;",INDIRECT(ADDRESS(3+$AM744,13,,,"var")),NULL)</f>
        <v>0</v>
      </c>
      <c r="AZ744" s="61" cm="1">
        <f t="array" aca="1" ref="AZ744" ca="1">IF(INDIRECT(ADDRESS(3+$AM744,14,,,"var"))&lt;&gt;"Be",INDIRECT(ADDRESS(3+$AM744,14,,,"var")),NULL)</f>
        <v>1.4E-2</v>
      </c>
      <c r="BA744" s="61" t="str" cm="1">
        <f t="array" aca="1" ref="BA744" ca="1">IF(INDIRECT(ADDRESS(3+$AM744,15,,,"var"))&lt;&gt;"&lt;=&gt;",INDIRECT(ADDRESS(3+$AM744,15,,,"var")),NULL)</f>
        <v>&lt;</v>
      </c>
      <c r="BB744" s="61" cm="1">
        <f t="array" aca="1" ref="BB744" ca="1">IF(INDIRECT(ADDRESS(3+$AM744,16,,,"var"))&lt;&gt;"Zn",INDIRECT(ADDRESS(3+$AM744,16,,,"var")),NULL)</f>
        <v>0.01</v>
      </c>
      <c r="BC744" s="61" cm="1">
        <f t="array" aca="1" ref="BC744" ca="1">IF(INDIRECT(ADDRESS(3+$AM744,17,,,"var"))&lt;&gt;"&lt;=&gt;",INDIRECT(ADDRESS(3+$AM744,17,,,"var")),NULL)</f>
        <v>0</v>
      </c>
      <c r="BD744" s="61" cm="1">
        <f t="array" aca="1" ref="BD744" ca="1">IF(INDIRECT(ADDRESS(3+$AM744,18,,,"var"))&lt;&gt;"Ti",INDIRECT(ADDRESS(3+$AM744,18,,,"var")),NULL)</f>
        <v>0.08</v>
      </c>
      <c r="BE744" s="64" cm="1">
        <f t="array" aca="1" ref="BE744" ca="1">IF(INDIRECT(ADDRESS(3+$AM744,19,,,"var"))&lt;&gt;"D10",INDIRECT(ADDRESS(3+$AM744,19,,,"var")),NULL)</f>
        <v>27.4</v>
      </c>
      <c r="BF744" s="64" cm="1">
        <f t="array" aca="1" ref="BF744" ca="1">IF(INDIRECT(ADDRESS(3+$AM744,20,,,"var"))&lt;&gt;"D50",INDIRECT(ADDRESS(3+$AM744,20,,,"var")),NULL)</f>
        <v>44.5</v>
      </c>
      <c r="BG744" s="64" cm="1">
        <f t="array" aca="1" ref="BG744" ca="1">IF(INDIRECT(ADDRESS(3+$AM744,21,,,"var"))&lt;&gt;"D90",INDIRECT(ADDRESS(3+$AM744,21,,,"var")),NULL)</f>
        <v>72.2</v>
      </c>
      <c r="BH744" s="64" cm="1">
        <f t="array" aca="1" ref="BH744" ca="1">IF(INDIRECT(ADDRESS(3+$AM744,22,,,"var"))&lt;&gt;"Carney Funnel (s/50g)",INDIRECT(ADDRESS(3+$AM744,22,,,"var")),NULL)</f>
        <v>16</v>
      </c>
      <c r="BI744" s="64" cm="1">
        <f t="array" aca="1" ref="BI744" ca="1">IF(INDIRECT(ADDRESS(3+$AM744,23,,,"var"))&lt;&gt;"Schuttdichte",INDIRECT(ADDRESS(3+$AM744,23,,,"var")),NULL)</f>
        <v>1.24</v>
      </c>
      <c r="BJ744" s="64" cm="1">
        <f t="array" aca="1" ref="BJ744" ca="1">IF(INDIRECT(ADDRESS(3+$AM744,24,,,"var"))&lt;&gt;"Klopfdichte",INDIRECT(ADDRESS(3+$AM744,24,,,"var")),NULL)</f>
        <v>1.61</v>
      </c>
      <c r="BK744" t="s">
        <v>110</v>
      </c>
      <c r="BM744" s="65"/>
      <c r="BO744"/>
    </row>
    <row r="745" spans="1:67">
      <c r="A745" s="81">
        <v>8</v>
      </c>
      <c r="B745" s="81">
        <v>16</v>
      </c>
      <c r="C745" s="28" t="str">
        <f>var!Z$2</f>
        <v>EOS M 290</v>
      </c>
      <c r="D745" s="66" t="str">
        <f>var!AG$2</f>
        <v>EOS parameter dev.</v>
      </c>
      <c r="E745" s="81">
        <v>370</v>
      </c>
      <c r="F745" s="81">
        <v>1175</v>
      </c>
      <c r="G745" s="81">
        <v>50</v>
      </c>
      <c r="H745" s="81">
        <v>0.1</v>
      </c>
      <c r="I745" s="62">
        <v>100</v>
      </c>
      <c r="J745" s="81" t="s">
        <v>7</v>
      </c>
      <c r="K745" s="81"/>
      <c r="L745" s="81" t="s">
        <v>7</v>
      </c>
      <c r="M745" s="28" t="str">
        <f>var!AF$2</f>
        <v>Stripes</v>
      </c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  <c r="AA745" s="81"/>
      <c r="AB745" s="81"/>
      <c r="AC745" s="81"/>
      <c r="AD745" s="81"/>
      <c r="AE745" s="81"/>
      <c r="AF745" s="81"/>
      <c r="AG745" s="81"/>
      <c r="AH745" s="23">
        <f t="shared" si="24"/>
        <v>21.150000000000002</v>
      </c>
      <c r="AI745" s="66">
        <f t="shared" si="25"/>
        <v>62.978723404255319</v>
      </c>
      <c r="AJ745" s="81"/>
      <c r="AK745" s="81"/>
      <c r="AL745" s="81" t="str" cm="1">
        <f t="array" aca="1" ref="AL745" ca="1">IF(INDIRECT(ADDRESS(3+AM745,2,,,"var"))&lt;&gt;"Name of powder",INDIRECT(ADDRESS(3+AM745,2,,,"var")),NULL)</f>
        <v>AlMgty90</v>
      </c>
      <c r="AM745" s="81">
        <v>12</v>
      </c>
      <c r="AN745" s="81">
        <v>-1</v>
      </c>
      <c r="AO745" s="61" cm="1">
        <f t="array" aca="1" ref="AO745" ca="1">IF(INDIRECT(ADDRESS(3+$AM745,3,,,"var"))&lt;&gt;"&lt;=&gt;",INDIRECT(ADDRESS(3+$AM745,3,,,"var")),NULL)</f>
        <v>0</v>
      </c>
      <c r="AP745" s="61" cm="1">
        <f t="array" aca="1" ref="AP745" ca="1">IF(INDIRECT(ADDRESS(3+$AM745,4,,,"var"))&lt;&gt;"Si",INDIRECT(ADDRESS(3+$AM745,4,,,"var")),NULL)</f>
        <v>7.0000000000000007E-2</v>
      </c>
      <c r="AQ745" s="61" cm="1">
        <f t="array" aca="1" ref="AQ745" ca="1">IF(INDIRECT(ADDRESS(3+$AM745,5,,,"var"))&lt;&gt;"&lt;=&gt;",INDIRECT(ADDRESS(3+$AM745,5,,,"var")),NULL)</f>
        <v>0</v>
      </c>
      <c r="AR745" s="61" cm="1">
        <f t="array" aca="1" ref="AR745" ca="1">IF(INDIRECT(ADDRESS(3+$AM745,6,,,"var"))&lt;&gt;"Fe",INDIRECT(ADDRESS(3+$AM745,6,,,"var")),NULL)</f>
        <v>7.0000000000000007E-2</v>
      </c>
      <c r="AS745" s="61" t="str" cm="1">
        <f t="array" aca="1" ref="AS745" ca="1">IF(INDIRECT(ADDRESS(3+$AM745,7,,,"var"))&lt;&gt;"&lt;=&gt;",INDIRECT(ADDRESS(3+$AM745,7,,,"var")),NULL)</f>
        <v>&lt;</v>
      </c>
      <c r="AT745" s="61" cm="1">
        <f t="array" aca="1" ref="AT745" ca="1">IF(INDIRECT(ADDRESS(3+$AM745,8,,,"var"))&lt;&gt;"Cu",INDIRECT(ADDRESS(3+$AM745,8,,,"var")),NULL)</f>
        <v>0.01</v>
      </c>
      <c r="AU745" s="61" t="str" cm="1">
        <f t="array" aca="1" ref="AU745" ca="1">IF(INDIRECT(ADDRESS(3+$AM745,9,,,"var"))&lt;&gt;"&lt;=&gt;",INDIRECT(ADDRESS(3+$AM745,9,,,"var")),NULL)</f>
        <v>&lt;</v>
      </c>
      <c r="AV745" s="61" cm="1">
        <f t="array" aca="1" ref="AV745" ca="1">IF(INDIRECT(ADDRESS(3+$AM745,10,,,"var"))&lt;&gt;"Mn",INDIRECT(ADDRESS(3+$AM745,10,,,"var")),NULL)</f>
        <v>0.01</v>
      </c>
      <c r="AW745" s="61" cm="1">
        <f t="array" aca="1" ref="AW745" ca="1">IF(INDIRECT(ADDRESS(3+$AM745,11,,,"var"))&lt;&gt;"&lt;=&gt;",INDIRECT(ADDRESS(3+$AM745,11,,,"var")),NULL)</f>
        <v>0</v>
      </c>
      <c r="AX745" s="61" cm="1">
        <f t="array" aca="1" ref="AX745" ca="1">IF(INDIRECT(ADDRESS(3+$AM745,12,,,"var"))&lt;&gt;"Mg",INDIRECT(ADDRESS(3+$AM745,12,,,"var")),NULL)</f>
        <v>11.9</v>
      </c>
      <c r="AY745" s="61" cm="1">
        <f t="array" aca="1" ref="AY745" ca="1">IF(INDIRECT(ADDRESS(3+$AM745,13,,,"var"))&lt;&gt;"&lt;=&gt;",INDIRECT(ADDRESS(3+$AM745,13,,,"var")),NULL)</f>
        <v>0</v>
      </c>
      <c r="AZ745" s="61" cm="1">
        <f t="array" aca="1" ref="AZ745" ca="1">IF(INDIRECT(ADDRESS(3+$AM745,14,,,"var"))&lt;&gt;"Be",INDIRECT(ADDRESS(3+$AM745,14,,,"var")),NULL)</f>
        <v>1.4E-2</v>
      </c>
      <c r="BA745" s="61" t="str" cm="1">
        <f t="array" aca="1" ref="BA745" ca="1">IF(INDIRECT(ADDRESS(3+$AM745,15,,,"var"))&lt;&gt;"&lt;=&gt;",INDIRECT(ADDRESS(3+$AM745,15,,,"var")),NULL)</f>
        <v>&lt;</v>
      </c>
      <c r="BB745" s="61" cm="1">
        <f t="array" aca="1" ref="BB745" ca="1">IF(INDIRECT(ADDRESS(3+$AM745,16,,,"var"))&lt;&gt;"Zn",INDIRECT(ADDRESS(3+$AM745,16,,,"var")),NULL)</f>
        <v>0.01</v>
      </c>
      <c r="BC745" s="61" cm="1">
        <f t="array" aca="1" ref="BC745" ca="1">IF(INDIRECT(ADDRESS(3+$AM745,17,,,"var"))&lt;&gt;"&lt;=&gt;",INDIRECT(ADDRESS(3+$AM745,17,,,"var")),NULL)</f>
        <v>0</v>
      </c>
      <c r="BD745" s="61" cm="1">
        <f t="array" aca="1" ref="BD745" ca="1">IF(INDIRECT(ADDRESS(3+$AM745,18,,,"var"))&lt;&gt;"Ti",INDIRECT(ADDRESS(3+$AM745,18,,,"var")),NULL)</f>
        <v>0.08</v>
      </c>
      <c r="BE745" s="64" cm="1">
        <f t="array" aca="1" ref="BE745" ca="1">IF(INDIRECT(ADDRESS(3+$AM745,19,,,"var"))&lt;&gt;"D10",INDIRECT(ADDRESS(3+$AM745,19,,,"var")),NULL)</f>
        <v>27.4</v>
      </c>
      <c r="BF745" s="64" cm="1">
        <f t="array" aca="1" ref="BF745" ca="1">IF(INDIRECT(ADDRESS(3+$AM745,20,,,"var"))&lt;&gt;"D50",INDIRECT(ADDRESS(3+$AM745,20,,,"var")),NULL)</f>
        <v>44.5</v>
      </c>
      <c r="BG745" s="64" cm="1">
        <f t="array" aca="1" ref="BG745" ca="1">IF(INDIRECT(ADDRESS(3+$AM745,21,,,"var"))&lt;&gt;"D90",INDIRECT(ADDRESS(3+$AM745,21,,,"var")),NULL)</f>
        <v>72.2</v>
      </c>
      <c r="BH745" s="64" cm="1">
        <f t="array" aca="1" ref="BH745" ca="1">IF(INDIRECT(ADDRESS(3+$AM745,22,,,"var"))&lt;&gt;"Carney Funnel (s/50g)",INDIRECT(ADDRESS(3+$AM745,22,,,"var")),NULL)</f>
        <v>16</v>
      </c>
      <c r="BI745" s="64" cm="1">
        <f t="array" aca="1" ref="BI745" ca="1">IF(INDIRECT(ADDRESS(3+$AM745,23,,,"var"))&lt;&gt;"Schuttdichte",INDIRECT(ADDRESS(3+$AM745,23,,,"var")),NULL)</f>
        <v>1.24</v>
      </c>
      <c r="BJ745" s="64" cm="1">
        <f t="array" aca="1" ref="BJ745" ca="1">IF(INDIRECT(ADDRESS(3+$AM745,24,,,"var"))&lt;&gt;"Klopfdichte",INDIRECT(ADDRESS(3+$AM745,24,,,"var")),NULL)</f>
        <v>1.61</v>
      </c>
      <c r="BK745" t="s">
        <v>110</v>
      </c>
      <c r="BM745" s="65"/>
      <c r="BO745"/>
    </row>
    <row r="746" spans="1:67">
      <c r="A746" s="81">
        <v>8</v>
      </c>
      <c r="B746" s="81">
        <v>17</v>
      </c>
      <c r="C746" s="28" t="str">
        <f>var!Z$2</f>
        <v>EOS M 290</v>
      </c>
      <c r="D746" s="66" t="str">
        <f>var!AG$2</f>
        <v>EOS parameter dev.</v>
      </c>
      <c r="E746" s="81">
        <v>370</v>
      </c>
      <c r="F746" s="81">
        <v>1175</v>
      </c>
      <c r="G746" s="81">
        <v>50</v>
      </c>
      <c r="H746" s="81">
        <v>0.1</v>
      </c>
      <c r="I746" s="62">
        <v>100</v>
      </c>
      <c r="J746" s="81" t="s">
        <v>7</v>
      </c>
      <c r="L746" s="81" t="s">
        <v>7</v>
      </c>
      <c r="M746" s="28" t="str">
        <f>var!AF$2</f>
        <v>Stripes</v>
      </c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  <c r="AA746" s="81"/>
      <c r="AB746" s="81"/>
      <c r="AC746" s="81"/>
      <c r="AD746" s="81"/>
      <c r="AE746" s="81"/>
      <c r="AF746" s="81"/>
      <c r="AG746" s="81"/>
      <c r="AH746" s="23">
        <f t="shared" si="24"/>
        <v>21.150000000000002</v>
      </c>
      <c r="AI746" s="66">
        <f t="shared" si="25"/>
        <v>62.978723404255319</v>
      </c>
      <c r="AJ746" s="81"/>
      <c r="AK746" s="81"/>
      <c r="AL746" s="28" t="str" cm="1">
        <f t="array" aca="1" ref="AL746" ca="1">IF(INDIRECT(ADDRESS(3+AM746,2,,,"var"))&lt;&gt;"Name of powder",INDIRECT(ADDRESS(3+AM746,2,,,"var")),NULL)</f>
        <v>AlMgty90</v>
      </c>
      <c r="AM746" s="81">
        <v>12</v>
      </c>
      <c r="AN746" s="81">
        <v>-1</v>
      </c>
      <c r="AO746" s="61" cm="1">
        <f t="array" aca="1" ref="AO746" ca="1">IF(INDIRECT(ADDRESS(3+$AM746,3,,,"var"))&lt;&gt;"&lt;=&gt;",INDIRECT(ADDRESS(3+$AM746,3,,,"var")),NULL)</f>
        <v>0</v>
      </c>
      <c r="AP746" s="61" cm="1">
        <f t="array" aca="1" ref="AP746" ca="1">IF(INDIRECT(ADDRESS(3+$AM746,4,,,"var"))&lt;&gt;"Si",INDIRECT(ADDRESS(3+$AM746,4,,,"var")),NULL)</f>
        <v>7.0000000000000007E-2</v>
      </c>
      <c r="AQ746" s="61" cm="1">
        <f t="array" aca="1" ref="AQ746" ca="1">IF(INDIRECT(ADDRESS(3+$AM746,5,,,"var"))&lt;&gt;"&lt;=&gt;",INDIRECT(ADDRESS(3+$AM746,5,,,"var")),NULL)</f>
        <v>0</v>
      </c>
      <c r="AR746" s="61" cm="1">
        <f t="array" aca="1" ref="AR746" ca="1">IF(INDIRECT(ADDRESS(3+$AM746,6,,,"var"))&lt;&gt;"Fe",INDIRECT(ADDRESS(3+$AM746,6,,,"var")),NULL)</f>
        <v>7.0000000000000007E-2</v>
      </c>
      <c r="AS746" s="61" t="str" cm="1">
        <f t="array" aca="1" ref="AS746" ca="1">IF(INDIRECT(ADDRESS(3+$AM746,7,,,"var"))&lt;&gt;"&lt;=&gt;",INDIRECT(ADDRESS(3+$AM746,7,,,"var")),NULL)</f>
        <v>&lt;</v>
      </c>
      <c r="AT746" s="61" cm="1">
        <f t="array" aca="1" ref="AT746" ca="1">IF(INDIRECT(ADDRESS(3+$AM746,8,,,"var"))&lt;&gt;"Cu",INDIRECT(ADDRESS(3+$AM746,8,,,"var")),NULL)</f>
        <v>0.01</v>
      </c>
      <c r="AU746" s="61" t="str" cm="1">
        <f t="array" aca="1" ref="AU746" ca="1">IF(INDIRECT(ADDRESS(3+$AM746,9,,,"var"))&lt;&gt;"&lt;=&gt;",INDIRECT(ADDRESS(3+$AM746,9,,,"var")),NULL)</f>
        <v>&lt;</v>
      </c>
      <c r="AV746" s="61" cm="1">
        <f t="array" aca="1" ref="AV746" ca="1">IF(INDIRECT(ADDRESS(3+$AM746,10,,,"var"))&lt;&gt;"Mn",INDIRECT(ADDRESS(3+$AM746,10,,,"var")),NULL)</f>
        <v>0.01</v>
      </c>
      <c r="AW746" s="61" cm="1">
        <f t="array" aca="1" ref="AW746" ca="1">IF(INDIRECT(ADDRESS(3+$AM746,11,,,"var"))&lt;&gt;"&lt;=&gt;",INDIRECT(ADDRESS(3+$AM746,11,,,"var")),NULL)</f>
        <v>0</v>
      </c>
      <c r="AX746" s="61" cm="1">
        <f t="array" aca="1" ref="AX746" ca="1">IF(INDIRECT(ADDRESS(3+$AM746,12,,,"var"))&lt;&gt;"Mg",INDIRECT(ADDRESS(3+$AM746,12,,,"var")),NULL)</f>
        <v>11.9</v>
      </c>
      <c r="AY746" s="61" cm="1">
        <f t="array" aca="1" ref="AY746" ca="1">IF(INDIRECT(ADDRESS(3+$AM746,13,,,"var"))&lt;&gt;"&lt;=&gt;",INDIRECT(ADDRESS(3+$AM746,13,,,"var")),NULL)</f>
        <v>0</v>
      </c>
      <c r="AZ746" s="61" cm="1">
        <f t="array" aca="1" ref="AZ746" ca="1">IF(INDIRECT(ADDRESS(3+$AM746,14,,,"var"))&lt;&gt;"Be",INDIRECT(ADDRESS(3+$AM746,14,,,"var")),NULL)</f>
        <v>1.4E-2</v>
      </c>
      <c r="BA746" s="61" t="str" cm="1">
        <f t="array" aca="1" ref="BA746" ca="1">IF(INDIRECT(ADDRESS(3+$AM746,15,,,"var"))&lt;&gt;"&lt;=&gt;",INDIRECT(ADDRESS(3+$AM746,15,,,"var")),NULL)</f>
        <v>&lt;</v>
      </c>
      <c r="BB746" s="61" cm="1">
        <f t="array" aca="1" ref="BB746" ca="1">IF(INDIRECT(ADDRESS(3+$AM746,16,,,"var"))&lt;&gt;"Zn",INDIRECT(ADDRESS(3+$AM746,16,,,"var")),NULL)</f>
        <v>0.01</v>
      </c>
      <c r="BC746" s="61" cm="1">
        <f t="array" aca="1" ref="BC746" ca="1">IF(INDIRECT(ADDRESS(3+$AM746,17,,,"var"))&lt;&gt;"&lt;=&gt;",INDIRECT(ADDRESS(3+$AM746,17,,,"var")),NULL)</f>
        <v>0</v>
      </c>
      <c r="BD746" s="61" cm="1">
        <f t="array" aca="1" ref="BD746" ca="1">IF(INDIRECT(ADDRESS(3+$AM746,18,,,"var"))&lt;&gt;"Ti",INDIRECT(ADDRESS(3+$AM746,18,,,"var")),NULL)</f>
        <v>0.08</v>
      </c>
      <c r="BE746" s="64" cm="1">
        <f t="array" aca="1" ref="BE746" ca="1">IF(INDIRECT(ADDRESS(3+$AM746,19,,,"var"))&lt;&gt;"D10",INDIRECT(ADDRESS(3+$AM746,19,,,"var")),NULL)</f>
        <v>27.4</v>
      </c>
      <c r="BF746" s="64" cm="1">
        <f t="array" aca="1" ref="BF746" ca="1">IF(INDIRECT(ADDRESS(3+$AM746,20,,,"var"))&lt;&gt;"D50",INDIRECT(ADDRESS(3+$AM746,20,,,"var")),NULL)</f>
        <v>44.5</v>
      </c>
      <c r="BG746" s="64" cm="1">
        <f t="array" aca="1" ref="BG746" ca="1">IF(INDIRECT(ADDRESS(3+$AM746,21,,,"var"))&lt;&gt;"D90",INDIRECT(ADDRESS(3+$AM746,21,,,"var")),NULL)</f>
        <v>72.2</v>
      </c>
      <c r="BH746" s="64" cm="1">
        <f t="array" aca="1" ref="BH746" ca="1">IF(INDIRECT(ADDRESS(3+$AM746,22,,,"var"))&lt;&gt;"Carney Funnel (s/50g)",INDIRECT(ADDRESS(3+$AM746,22,,,"var")),NULL)</f>
        <v>16</v>
      </c>
      <c r="BI746" s="64" cm="1">
        <f t="array" aca="1" ref="BI746" ca="1">IF(INDIRECT(ADDRESS(3+$AM746,23,,,"var"))&lt;&gt;"Schuttdichte",INDIRECT(ADDRESS(3+$AM746,23,,,"var")),NULL)</f>
        <v>1.24</v>
      </c>
      <c r="BJ746" s="64" cm="1">
        <f t="array" aca="1" ref="BJ746" ca="1">IF(INDIRECT(ADDRESS(3+$AM746,24,,,"var"))&lt;&gt;"Klopfdichte",INDIRECT(ADDRESS(3+$AM746,24,,,"var")),NULL)</f>
        <v>1.61</v>
      </c>
      <c r="BK746" t="s">
        <v>110</v>
      </c>
      <c r="BM746" s="65"/>
      <c r="BO746"/>
    </row>
    <row r="747" spans="1:67">
      <c r="A747" s="81">
        <v>8</v>
      </c>
      <c r="B747" s="81">
        <v>18</v>
      </c>
      <c r="C747" s="81" t="str">
        <f>var!Z$2</f>
        <v>EOS M 290</v>
      </c>
      <c r="D747" s="81" t="str">
        <f>var!AG$2</f>
        <v>EOS parameter dev.</v>
      </c>
      <c r="E747" s="81">
        <v>370</v>
      </c>
      <c r="F747" s="81">
        <v>1175</v>
      </c>
      <c r="G747" s="81">
        <v>50</v>
      </c>
      <c r="H747" s="81">
        <v>0.1</v>
      </c>
      <c r="I747" s="62">
        <v>100</v>
      </c>
      <c r="J747" s="81" t="s">
        <v>7</v>
      </c>
      <c r="K747" s="81"/>
      <c r="L747" s="81" t="s">
        <v>7</v>
      </c>
      <c r="M747" s="28" t="str">
        <f>var!AF$2</f>
        <v>Stripes</v>
      </c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  <c r="AA747" s="81"/>
      <c r="AB747" s="81"/>
      <c r="AC747" s="81"/>
      <c r="AD747" s="81"/>
      <c r="AE747" s="81"/>
      <c r="AF747" s="81"/>
      <c r="AG747" s="81"/>
      <c r="AH747" s="23">
        <f t="shared" si="24"/>
        <v>21.150000000000002</v>
      </c>
      <c r="AI747" s="66">
        <f t="shared" si="25"/>
        <v>62.978723404255319</v>
      </c>
      <c r="AJ747" s="81"/>
      <c r="AK747" s="81"/>
      <c r="AL747" s="28" t="str" cm="1">
        <f t="array" aca="1" ref="AL747" ca="1">IF(INDIRECT(ADDRESS(3+AM747,2,,,"var"))&lt;&gt;"Name of powder",INDIRECT(ADDRESS(3+AM747,2,,,"var")),NULL)</f>
        <v>AlMgty90</v>
      </c>
      <c r="AM747" s="81">
        <v>12</v>
      </c>
      <c r="AN747" s="81">
        <v>-1</v>
      </c>
      <c r="AO747" s="61" cm="1">
        <f t="array" aca="1" ref="AO747" ca="1">IF(INDIRECT(ADDRESS(3+$AM747,3,,,"var"))&lt;&gt;"&lt;=&gt;",INDIRECT(ADDRESS(3+$AM747,3,,,"var")),NULL)</f>
        <v>0</v>
      </c>
      <c r="AP747" s="61" cm="1">
        <f t="array" aca="1" ref="AP747" ca="1">IF(INDIRECT(ADDRESS(3+$AM747,4,,,"var"))&lt;&gt;"Si",INDIRECT(ADDRESS(3+$AM747,4,,,"var")),NULL)</f>
        <v>7.0000000000000007E-2</v>
      </c>
      <c r="AQ747" s="61" cm="1">
        <f t="array" aca="1" ref="AQ747" ca="1">IF(INDIRECT(ADDRESS(3+$AM747,5,,,"var"))&lt;&gt;"&lt;=&gt;",INDIRECT(ADDRESS(3+$AM747,5,,,"var")),NULL)</f>
        <v>0</v>
      </c>
      <c r="AR747" s="61" cm="1">
        <f t="array" aca="1" ref="AR747" ca="1">IF(INDIRECT(ADDRESS(3+$AM747,6,,,"var"))&lt;&gt;"Fe",INDIRECT(ADDRESS(3+$AM747,6,,,"var")),NULL)</f>
        <v>7.0000000000000007E-2</v>
      </c>
      <c r="AS747" s="61" t="str" cm="1">
        <f t="array" aca="1" ref="AS747" ca="1">IF(INDIRECT(ADDRESS(3+$AM747,7,,,"var"))&lt;&gt;"&lt;=&gt;",INDIRECT(ADDRESS(3+$AM747,7,,,"var")),NULL)</f>
        <v>&lt;</v>
      </c>
      <c r="AT747" s="61" cm="1">
        <f t="array" aca="1" ref="AT747" ca="1">IF(INDIRECT(ADDRESS(3+$AM747,8,,,"var"))&lt;&gt;"Cu",INDIRECT(ADDRESS(3+$AM747,8,,,"var")),NULL)</f>
        <v>0.01</v>
      </c>
      <c r="AU747" s="61" t="str" cm="1">
        <f t="array" aca="1" ref="AU747" ca="1">IF(INDIRECT(ADDRESS(3+$AM747,9,,,"var"))&lt;&gt;"&lt;=&gt;",INDIRECT(ADDRESS(3+$AM747,9,,,"var")),NULL)</f>
        <v>&lt;</v>
      </c>
      <c r="AV747" s="61" cm="1">
        <f t="array" aca="1" ref="AV747" ca="1">IF(INDIRECT(ADDRESS(3+$AM747,10,,,"var"))&lt;&gt;"Mn",INDIRECT(ADDRESS(3+$AM747,10,,,"var")),NULL)</f>
        <v>0.01</v>
      </c>
      <c r="AW747" s="61" cm="1">
        <f t="array" aca="1" ref="AW747" ca="1">IF(INDIRECT(ADDRESS(3+$AM747,11,,,"var"))&lt;&gt;"&lt;=&gt;",INDIRECT(ADDRESS(3+$AM747,11,,,"var")),NULL)</f>
        <v>0</v>
      </c>
      <c r="AX747" s="61" cm="1">
        <f t="array" aca="1" ref="AX747" ca="1">IF(INDIRECT(ADDRESS(3+$AM747,12,,,"var"))&lt;&gt;"Mg",INDIRECT(ADDRESS(3+$AM747,12,,,"var")),NULL)</f>
        <v>11.9</v>
      </c>
      <c r="AY747" s="61" cm="1">
        <f t="array" aca="1" ref="AY747" ca="1">IF(INDIRECT(ADDRESS(3+$AM747,13,,,"var"))&lt;&gt;"&lt;=&gt;",INDIRECT(ADDRESS(3+$AM747,13,,,"var")),NULL)</f>
        <v>0</v>
      </c>
      <c r="AZ747" s="61" cm="1">
        <f t="array" aca="1" ref="AZ747" ca="1">IF(INDIRECT(ADDRESS(3+$AM747,14,,,"var"))&lt;&gt;"Be",INDIRECT(ADDRESS(3+$AM747,14,,,"var")),NULL)</f>
        <v>1.4E-2</v>
      </c>
      <c r="BA747" s="61" t="str" cm="1">
        <f t="array" aca="1" ref="BA747" ca="1">IF(INDIRECT(ADDRESS(3+$AM747,15,,,"var"))&lt;&gt;"&lt;=&gt;",INDIRECT(ADDRESS(3+$AM747,15,,,"var")),NULL)</f>
        <v>&lt;</v>
      </c>
      <c r="BB747" s="61" cm="1">
        <f t="array" aca="1" ref="BB747" ca="1">IF(INDIRECT(ADDRESS(3+$AM747,16,,,"var"))&lt;&gt;"Zn",INDIRECT(ADDRESS(3+$AM747,16,,,"var")),NULL)</f>
        <v>0.01</v>
      </c>
      <c r="BC747" s="61" cm="1">
        <f t="array" aca="1" ref="BC747" ca="1">IF(INDIRECT(ADDRESS(3+$AM747,17,,,"var"))&lt;&gt;"&lt;=&gt;",INDIRECT(ADDRESS(3+$AM747,17,,,"var")),NULL)</f>
        <v>0</v>
      </c>
      <c r="BD747" s="61" cm="1">
        <f t="array" aca="1" ref="BD747" ca="1">IF(INDIRECT(ADDRESS(3+$AM747,18,,,"var"))&lt;&gt;"Ti",INDIRECT(ADDRESS(3+$AM747,18,,,"var")),NULL)</f>
        <v>0.08</v>
      </c>
      <c r="BE747" s="64" cm="1">
        <f t="array" aca="1" ref="BE747" ca="1">IF(INDIRECT(ADDRESS(3+$AM747,19,,,"var"))&lt;&gt;"D10",INDIRECT(ADDRESS(3+$AM747,19,,,"var")),NULL)</f>
        <v>27.4</v>
      </c>
      <c r="BF747" s="64" cm="1">
        <f t="array" aca="1" ref="BF747" ca="1">IF(INDIRECT(ADDRESS(3+$AM747,20,,,"var"))&lt;&gt;"D50",INDIRECT(ADDRESS(3+$AM747,20,,,"var")),NULL)</f>
        <v>44.5</v>
      </c>
      <c r="BG747" s="64" cm="1">
        <f t="array" aca="1" ref="BG747" ca="1">IF(INDIRECT(ADDRESS(3+$AM747,21,,,"var"))&lt;&gt;"D90",INDIRECT(ADDRESS(3+$AM747,21,,,"var")),NULL)</f>
        <v>72.2</v>
      </c>
      <c r="BH747" s="64" cm="1">
        <f t="array" aca="1" ref="BH747" ca="1">IF(INDIRECT(ADDRESS(3+$AM747,22,,,"var"))&lt;&gt;"Carney Funnel (s/50g)",INDIRECT(ADDRESS(3+$AM747,22,,,"var")),NULL)</f>
        <v>16</v>
      </c>
      <c r="BI747" s="64" cm="1">
        <f t="array" aca="1" ref="BI747" ca="1">IF(INDIRECT(ADDRESS(3+$AM747,23,,,"var"))&lt;&gt;"Schuttdichte",INDIRECT(ADDRESS(3+$AM747,23,,,"var")),NULL)</f>
        <v>1.24</v>
      </c>
      <c r="BJ747" s="64" cm="1">
        <f t="array" aca="1" ref="BJ747" ca="1">IF(INDIRECT(ADDRESS(3+$AM747,24,,,"var"))&lt;&gt;"Klopfdichte",INDIRECT(ADDRESS(3+$AM747,24,,,"var")),NULL)</f>
        <v>1.61</v>
      </c>
      <c r="BK747" t="s">
        <v>110</v>
      </c>
      <c r="BM747" s="65"/>
      <c r="BO747"/>
    </row>
    <row r="748" spans="1:67">
      <c r="A748" s="81">
        <v>8</v>
      </c>
      <c r="B748" s="81">
        <v>19</v>
      </c>
      <c r="C748" s="28" t="str">
        <f>var!Z$2</f>
        <v>EOS M 290</v>
      </c>
      <c r="D748" s="66" t="str">
        <f>var!AG$2</f>
        <v>EOS parameter dev.</v>
      </c>
      <c r="E748" s="81">
        <v>370</v>
      </c>
      <c r="F748" s="81">
        <v>1175</v>
      </c>
      <c r="G748" s="81">
        <v>50</v>
      </c>
      <c r="H748" s="81">
        <v>0.1</v>
      </c>
      <c r="I748" s="62">
        <v>100</v>
      </c>
      <c r="J748" s="28" t="s">
        <v>7</v>
      </c>
      <c r="L748" s="81" t="s">
        <v>7</v>
      </c>
      <c r="M748" s="28" t="str">
        <f>var!AF$2</f>
        <v>Stripes</v>
      </c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  <c r="AA748" s="81"/>
      <c r="AB748" s="81"/>
      <c r="AC748" s="81"/>
      <c r="AD748" s="81"/>
      <c r="AE748" s="81"/>
      <c r="AF748" s="81"/>
      <c r="AG748" s="81"/>
      <c r="AH748" s="23">
        <f t="shared" si="24"/>
        <v>21.150000000000002</v>
      </c>
      <c r="AI748" s="66">
        <f t="shared" si="25"/>
        <v>62.978723404255319</v>
      </c>
      <c r="AJ748" s="81"/>
      <c r="AK748" s="81"/>
      <c r="AL748" s="81" t="str" cm="1">
        <f t="array" aca="1" ref="AL748" ca="1">IF(INDIRECT(ADDRESS(3+AM748,2,,,"var"))&lt;&gt;"Name of powder",INDIRECT(ADDRESS(3+AM748,2,,,"var")),NULL)</f>
        <v>AlMgty90</v>
      </c>
      <c r="AM748" s="81">
        <v>12</v>
      </c>
      <c r="AN748" s="81">
        <v>-1</v>
      </c>
      <c r="AO748" s="61" cm="1">
        <f t="array" aca="1" ref="AO748" ca="1">IF(INDIRECT(ADDRESS(3+$AM748,3,,,"var"))&lt;&gt;"&lt;=&gt;",INDIRECT(ADDRESS(3+$AM748,3,,,"var")),NULL)</f>
        <v>0</v>
      </c>
      <c r="AP748" s="61" cm="1">
        <f t="array" aca="1" ref="AP748" ca="1">IF(INDIRECT(ADDRESS(3+$AM748,4,,,"var"))&lt;&gt;"Si",INDIRECT(ADDRESS(3+$AM748,4,,,"var")),NULL)</f>
        <v>7.0000000000000007E-2</v>
      </c>
      <c r="AQ748" s="61" cm="1">
        <f t="array" aca="1" ref="AQ748" ca="1">IF(INDIRECT(ADDRESS(3+$AM748,5,,,"var"))&lt;&gt;"&lt;=&gt;",INDIRECT(ADDRESS(3+$AM748,5,,,"var")),NULL)</f>
        <v>0</v>
      </c>
      <c r="AR748" s="61" cm="1">
        <f t="array" aca="1" ref="AR748" ca="1">IF(INDIRECT(ADDRESS(3+$AM748,6,,,"var"))&lt;&gt;"Fe",INDIRECT(ADDRESS(3+$AM748,6,,,"var")),NULL)</f>
        <v>7.0000000000000007E-2</v>
      </c>
      <c r="AS748" s="61" t="str" cm="1">
        <f t="array" aca="1" ref="AS748" ca="1">IF(INDIRECT(ADDRESS(3+$AM748,7,,,"var"))&lt;&gt;"&lt;=&gt;",INDIRECT(ADDRESS(3+$AM748,7,,,"var")),NULL)</f>
        <v>&lt;</v>
      </c>
      <c r="AT748" s="61" cm="1">
        <f t="array" aca="1" ref="AT748" ca="1">IF(INDIRECT(ADDRESS(3+$AM748,8,,,"var"))&lt;&gt;"Cu",INDIRECT(ADDRESS(3+$AM748,8,,,"var")),NULL)</f>
        <v>0.01</v>
      </c>
      <c r="AU748" s="61" t="str" cm="1">
        <f t="array" aca="1" ref="AU748" ca="1">IF(INDIRECT(ADDRESS(3+$AM748,9,,,"var"))&lt;&gt;"&lt;=&gt;",INDIRECT(ADDRESS(3+$AM748,9,,,"var")),NULL)</f>
        <v>&lt;</v>
      </c>
      <c r="AV748" s="61" cm="1">
        <f t="array" aca="1" ref="AV748" ca="1">IF(INDIRECT(ADDRESS(3+$AM748,10,,,"var"))&lt;&gt;"Mn",INDIRECT(ADDRESS(3+$AM748,10,,,"var")),NULL)</f>
        <v>0.01</v>
      </c>
      <c r="AW748" s="61" cm="1">
        <f t="array" aca="1" ref="AW748" ca="1">IF(INDIRECT(ADDRESS(3+$AM748,11,,,"var"))&lt;&gt;"&lt;=&gt;",INDIRECT(ADDRESS(3+$AM748,11,,,"var")),NULL)</f>
        <v>0</v>
      </c>
      <c r="AX748" s="61" cm="1">
        <f t="array" aca="1" ref="AX748" ca="1">IF(INDIRECT(ADDRESS(3+$AM748,12,,,"var"))&lt;&gt;"Mg",INDIRECT(ADDRESS(3+$AM748,12,,,"var")),NULL)</f>
        <v>11.9</v>
      </c>
      <c r="AY748" s="61" cm="1">
        <f t="array" aca="1" ref="AY748" ca="1">IF(INDIRECT(ADDRESS(3+$AM748,13,,,"var"))&lt;&gt;"&lt;=&gt;",INDIRECT(ADDRESS(3+$AM748,13,,,"var")),NULL)</f>
        <v>0</v>
      </c>
      <c r="AZ748" s="61" cm="1">
        <f t="array" aca="1" ref="AZ748" ca="1">IF(INDIRECT(ADDRESS(3+$AM748,14,,,"var"))&lt;&gt;"Be",INDIRECT(ADDRESS(3+$AM748,14,,,"var")),NULL)</f>
        <v>1.4E-2</v>
      </c>
      <c r="BA748" s="61" t="str" cm="1">
        <f t="array" aca="1" ref="BA748" ca="1">IF(INDIRECT(ADDRESS(3+$AM748,15,,,"var"))&lt;&gt;"&lt;=&gt;",INDIRECT(ADDRESS(3+$AM748,15,,,"var")),NULL)</f>
        <v>&lt;</v>
      </c>
      <c r="BB748" s="61" cm="1">
        <f t="array" aca="1" ref="BB748" ca="1">IF(INDIRECT(ADDRESS(3+$AM748,16,,,"var"))&lt;&gt;"Zn",INDIRECT(ADDRESS(3+$AM748,16,,,"var")),NULL)</f>
        <v>0.01</v>
      </c>
      <c r="BC748" s="61" cm="1">
        <f t="array" aca="1" ref="BC748" ca="1">IF(INDIRECT(ADDRESS(3+$AM748,17,,,"var"))&lt;&gt;"&lt;=&gt;",INDIRECT(ADDRESS(3+$AM748,17,,,"var")),NULL)</f>
        <v>0</v>
      </c>
      <c r="BD748" s="61" cm="1">
        <f t="array" aca="1" ref="BD748" ca="1">IF(INDIRECT(ADDRESS(3+$AM748,18,,,"var"))&lt;&gt;"Ti",INDIRECT(ADDRESS(3+$AM748,18,,,"var")),NULL)</f>
        <v>0.08</v>
      </c>
      <c r="BE748" s="64" cm="1">
        <f t="array" aca="1" ref="BE748" ca="1">IF(INDIRECT(ADDRESS(3+$AM748,19,,,"var"))&lt;&gt;"D10",INDIRECT(ADDRESS(3+$AM748,19,,,"var")),NULL)</f>
        <v>27.4</v>
      </c>
      <c r="BF748" s="64" cm="1">
        <f t="array" aca="1" ref="BF748" ca="1">IF(INDIRECT(ADDRESS(3+$AM748,20,,,"var"))&lt;&gt;"D50",INDIRECT(ADDRESS(3+$AM748,20,,,"var")),NULL)</f>
        <v>44.5</v>
      </c>
      <c r="BG748" s="64" cm="1">
        <f t="array" aca="1" ref="BG748" ca="1">IF(INDIRECT(ADDRESS(3+$AM748,21,,,"var"))&lt;&gt;"D90",INDIRECT(ADDRESS(3+$AM748,21,,,"var")),NULL)</f>
        <v>72.2</v>
      </c>
      <c r="BH748" s="64" cm="1">
        <f t="array" aca="1" ref="BH748" ca="1">IF(INDIRECT(ADDRESS(3+$AM748,22,,,"var"))&lt;&gt;"Carney Funnel (s/50g)",INDIRECT(ADDRESS(3+$AM748,22,,,"var")),NULL)</f>
        <v>16</v>
      </c>
      <c r="BI748" s="64" cm="1">
        <f t="array" aca="1" ref="BI748" ca="1">IF(INDIRECT(ADDRESS(3+$AM748,23,,,"var"))&lt;&gt;"Schuttdichte",INDIRECT(ADDRESS(3+$AM748,23,,,"var")),NULL)</f>
        <v>1.24</v>
      </c>
      <c r="BJ748" s="64" cm="1">
        <f t="array" aca="1" ref="BJ748" ca="1">IF(INDIRECT(ADDRESS(3+$AM748,24,,,"var"))&lt;&gt;"Klopfdichte",INDIRECT(ADDRESS(3+$AM748,24,,,"var")),NULL)</f>
        <v>1.61</v>
      </c>
      <c r="BK748" t="s">
        <v>110</v>
      </c>
      <c r="BM748" s="65"/>
      <c r="BO748"/>
    </row>
    <row r="749" spans="1:67">
      <c r="A749" s="81">
        <v>8</v>
      </c>
      <c r="B749" s="81">
        <v>20</v>
      </c>
      <c r="C749" s="28" t="str">
        <f>var!Z$2</f>
        <v>EOS M 290</v>
      </c>
      <c r="D749" s="66" t="str">
        <f>var!AG$2</f>
        <v>EOS parameter dev.</v>
      </c>
      <c r="E749" s="81">
        <v>370</v>
      </c>
      <c r="F749" s="81">
        <v>1175</v>
      </c>
      <c r="G749" s="81">
        <v>50</v>
      </c>
      <c r="H749" s="81">
        <v>0.1</v>
      </c>
      <c r="I749" s="62">
        <v>100</v>
      </c>
      <c r="J749" s="28" t="s">
        <v>7</v>
      </c>
      <c r="K749" s="81"/>
      <c r="L749" s="81" t="s">
        <v>7</v>
      </c>
      <c r="M749" s="28" t="str">
        <f>var!AF$2</f>
        <v>Stripes</v>
      </c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  <c r="AA749" s="81"/>
      <c r="AB749" s="81"/>
      <c r="AC749" s="81"/>
      <c r="AD749" s="81"/>
      <c r="AE749" s="81"/>
      <c r="AF749" s="81"/>
      <c r="AG749" s="81"/>
      <c r="AH749" s="23">
        <f t="shared" si="24"/>
        <v>21.150000000000002</v>
      </c>
      <c r="AI749" s="66">
        <f t="shared" si="25"/>
        <v>62.978723404255319</v>
      </c>
      <c r="AJ749" s="81"/>
      <c r="AK749" s="81"/>
      <c r="AL749" s="28" t="str" cm="1">
        <f t="array" aca="1" ref="AL749" ca="1">IF(INDIRECT(ADDRESS(3+AM749,2,,,"var"))&lt;&gt;"Name of powder",INDIRECT(ADDRESS(3+AM749,2,,,"var")),NULL)</f>
        <v>AlMgty90</v>
      </c>
      <c r="AM749" s="81">
        <v>12</v>
      </c>
      <c r="AN749" s="81">
        <v>-1</v>
      </c>
      <c r="AO749" s="61" cm="1">
        <f t="array" aca="1" ref="AO749" ca="1">IF(INDIRECT(ADDRESS(3+$AM749,3,,,"var"))&lt;&gt;"&lt;=&gt;",INDIRECT(ADDRESS(3+$AM749,3,,,"var")),NULL)</f>
        <v>0</v>
      </c>
      <c r="AP749" s="61" cm="1">
        <f t="array" aca="1" ref="AP749" ca="1">IF(INDIRECT(ADDRESS(3+$AM749,4,,,"var"))&lt;&gt;"Si",INDIRECT(ADDRESS(3+$AM749,4,,,"var")),NULL)</f>
        <v>7.0000000000000007E-2</v>
      </c>
      <c r="AQ749" s="61" cm="1">
        <f t="array" aca="1" ref="AQ749" ca="1">IF(INDIRECT(ADDRESS(3+$AM749,5,,,"var"))&lt;&gt;"&lt;=&gt;",INDIRECT(ADDRESS(3+$AM749,5,,,"var")),NULL)</f>
        <v>0</v>
      </c>
      <c r="AR749" s="61" cm="1">
        <f t="array" aca="1" ref="AR749" ca="1">IF(INDIRECT(ADDRESS(3+$AM749,6,,,"var"))&lt;&gt;"Fe",INDIRECT(ADDRESS(3+$AM749,6,,,"var")),NULL)</f>
        <v>7.0000000000000007E-2</v>
      </c>
      <c r="AS749" s="61" t="str" cm="1">
        <f t="array" aca="1" ref="AS749" ca="1">IF(INDIRECT(ADDRESS(3+$AM749,7,,,"var"))&lt;&gt;"&lt;=&gt;",INDIRECT(ADDRESS(3+$AM749,7,,,"var")),NULL)</f>
        <v>&lt;</v>
      </c>
      <c r="AT749" s="61" cm="1">
        <f t="array" aca="1" ref="AT749" ca="1">IF(INDIRECT(ADDRESS(3+$AM749,8,,,"var"))&lt;&gt;"Cu",INDIRECT(ADDRESS(3+$AM749,8,,,"var")),NULL)</f>
        <v>0.01</v>
      </c>
      <c r="AU749" s="61" t="str" cm="1">
        <f t="array" aca="1" ref="AU749" ca="1">IF(INDIRECT(ADDRESS(3+$AM749,9,,,"var"))&lt;&gt;"&lt;=&gt;",INDIRECT(ADDRESS(3+$AM749,9,,,"var")),NULL)</f>
        <v>&lt;</v>
      </c>
      <c r="AV749" s="61" cm="1">
        <f t="array" aca="1" ref="AV749" ca="1">IF(INDIRECT(ADDRESS(3+$AM749,10,,,"var"))&lt;&gt;"Mn",INDIRECT(ADDRESS(3+$AM749,10,,,"var")),NULL)</f>
        <v>0.01</v>
      </c>
      <c r="AW749" s="61" cm="1">
        <f t="array" aca="1" ref="AW749" ca="1">IF(INDIRECT(ADDRESS(3+$AM749,11,,,"var"))&lt;&gt;"&lt;=&gt;",INDIRECT(ADDRESS(3+$AM749,11,,,"var")),NULL)</f>
        <v>0</v>
      </c>
      <c r="AX749" s="61" cm="1">
        <f t="array" aca="1" ref="AX749" ca="1">IF(INDIRECT(ADDRESS(3+$AM749,12,,,"var"))&lt;&gt;"Mg",INDIRECT(ADDRESS(3+$AM749,12,,,"var")),NULL)</f>
        <v>11.9</v>
      </c>
      <c r="AY749" s="61" cm="1">
        <f t="array" aca="1" ref="AY749" ca="1">IF(INDIRECT(ADDRESS(3+$AM749,13,,,"var"))&lt;&gt;"&lt;=&gt;",INDIRECT(ADDRESS(3+$AM749,13,,,"var")),NULL)</f>
        <v>0</v>
      </c>
      <c r="AZ749" s="61" cm="1">
        <f t="array" aca="1" ref="AZ749" ca="1">IF(INDIRECT(ADDRESS(3+$AM749,14,,,"var"))&lt;&gt;"Be",INDIRECT(ADDRESS(3+$AM749,14,,,"var")),NULL)</f>
        <v>1.4E-2</v>
      </c>
      <c r="BA749" s="61" t="str" cm="1">
        <f t="array" aca="1" ref="BA749" ca="1">IF(INDIRECT(ADDRESS(3+$AM749,15,,,"var"))&lt;&gt;"&lt;=&gt;",INDIRECT(ADDRESS(3+$AM749,15,,,"var")),NULL)</f>
        <v>&lt;</v>
      </c>
      <c r="BB749" s="61" cm="1">
        <f t="array" aca="1" ref="BB749" ca="1">IF(INDIRECT(ADDRESS(3+$AM749,16,,,"var"))&lt;&gt;"Zn",INDIRECT(ADDRESS(3+$AM749,16,,,"var")),NULL)</f>
        <v>0.01</v>
      </c>
      <c r="BC749" s="61" cm="1">
        <f t="array" aca="1" ref="BC749" ca="1">IF(INDIRECT(ADDRESS(3+$AM749,17,,,"var"))&lt;&gt;"&lt;=&gt;",INDIRECT(ADDRESS(3+$AM749,17,,,"var")),NULL)</f>
        <v>0</v>
      </c>
      <c r="BD749" s="61" cm="1">
        <f t="array" aca="1" ref="BD749" ca="1">IF(INDIRECT(ADDRESS(3+$AM749,18,,,"var"))&lt;&gt;"Ti",INDIRECT(ADDRESS(3+$AM749,18,,,"var")),NULL)</f>
        <v>0.08</v>
      </c>
      <c r="BE749" s="64" cm="1">
        <f t="array" aca="1" ref="BE749" ca="1">IF(INDIRECT(ADDRESS(3+$AM749,19,,,"var"))&lt;&gt;"D10",INDIRECT(ADDRESS(3+$AM749,19,,,"var")),NULL)</f>
        <v>27.4</v>
      </c>
      <c r="BF749" s="64" cm="1">
        <f t="array" aca="1" ref="BF749" ca="1">IF(INDIRECT(ADDRESS(3+$AM749,20,,,"var"))&lt;&gt;"D50",INDIRECT(ADDRESS(3+$AM749,20,,,"var")),NULL)</f>
        <v>44.5</v>
      </c>
      <c r="BG749" s="64" cm="1">
        <f t="array" aca="1" ref="BG749" ca="1">IF(INDIRECT(ADDRESS(3+$AM749,21,,,"var"))&lt;&gt;"D90",INDIRECT(ADDRESS(3+$AM749,21,,,"var")),NULL)</f>
        <v>72.2</v>
      </c>
      <c r="BH749" s="64" cm="1">
        <f t="array" aca="1" ref="BH749" ca="1">IF(INDIRECT(ADDRESS(3+$AM749,22,,,"var"))&lt;&gt;"Carney Funnel (s/50g)",INDIRECT(ADDRESS(3+$AM749,22,,,"var")),NULL)</f>
        <v>16</v>
      </c>
      <c r="BI749" s="64" cm="1">
        <f t="array" aca="1" ref="BI749" ca="1">IF(INDIRECT(ADDRESS(3+$AM749,23,,,"var"))&lt;&gt;"Schuttdichte",INDIRECT(ADDRESS(3+$AM749,23,,,"var")),NULL)</f>
        <v>1.24</v>
      </c>
      <c r="BJ749" s="64" cm="1">
        <f t="array" aca="1" ref="BJ749" ca="1">IF(INDIRECT(ADDRESS(3+$AM749,24,,,"var"))&lt;&gt;"Klopfdichte",INDIRECT(ADDRESS(3+$AM749,24,,,"var")),NULL)</f>
        <v>1.61</v>
      </c>
      <c r="BK749" t="s">
        <v>110</v>
      </c>
      <c r="BM749" s="65"/>
      <c r="BO749"/>
    </row>
    <row r="750" spans="1:67">
      <c r="A750" s="81">
        <v>8</v>
      </c>
      <c r="B750" s="81">
        <v>21</v>
      </c>
      <c r="C750" s="28" t="str">
        <f>var!Z$2</f>
        <v>EOS M 290</v>
      </c>
      <c r="D750" s="66" t="str">
        <f>var!AG$2</f>
        <v>EOS parameter dev.</v>
      </c>
      <c r="E750" s="81">
        <v>370</v>
      </c>
      <c r="F750" s="81">
        <v>1175</v>
      </c>
      <c r="G750" s="81">
        <v>50</v>
      </c>
      <c r="H750" s="81">
        <v>0.1</v>
      </c>
      <c r="I750" s="62">
        <v>100</v>
      </c>
      <c r="J750" s="28" t="s">
        <v>7</v>
      </c>
      <c r="L750" s="81" t="s">
        <v>7</v>
      </c>
      <c r="M750" s="28" t="str">
        <f>var!AF$2</f>
        <v>Stripes</v>
      </c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  <c r="AA750" s="81"/>
      <c r="AB750" s="81"/>
      <c r="AC750" s="81"/>
      <c r="AD750" s="81"/>
      <c r="AE750" s="81"/>
      <c r="AF750" s="81"/>
      <c r="AG750" s="81"/>
      <c r="AH750" s="23">
        <f t="shared" si="24"/>
        <v>21.150000000000002</v>
      </c>
      <c r="AI750" s="66">
        <f t="shared" si="25"/>
        <v>62.978723404255319</v>
      </c>
      <c r="AJ750" s="81"/>
      <c r="AK750" s="81"/>
      <c r="AL750" s="81" t="str" cm="1">
        <f t="array" aca="1" ref="AL750" ca="1">IF(INDIRECT(ADDRESS(3+AM750,2,,,"var"))&lt;&gt;"Name of powder",INDIRECT(ADDRESS(3+AM750,2,,,"var")),NULL)</f>
        <v>AlMgty90</v>
      </c>
      <c r="AM750" s="81">
        <v>12</v>
      </c>
      <c r="AN750" s="81">
        <v>-1</v>
      </c>
      <c r="AO750" s="61" cm="1">
        <f t="array" aca="1" ref="AO750" ca="1">IF(INDIRECT(ADDRESS(3+$AM750,3,,,"var"))&lt;&gt;"&lt;=&gt;",INDIRECT(ADDRESS(3+$AM750,3,,,"var")),NULL)</f>
        <v>0</v>
      </c>
      <c r="AP750" s="61" cm="1">
        <f t="array" aca="1" ref="AP750" ca="1">IF(INDIRECT(ADDRESS(3+$AM750,4,,,"var"))&lt;&gt;"Si",INDIRECT(ADDRESS(3+$AM750,4,,,"var")),NULL)</f>
        <v>7.0000000000000007E-2</v>
      </c>
      <c r="AQ750" s="61" cm="1">
        <f t="array" aca="1" ref="AQ750" ca="1">IF(INDIRECT(ADDRESS(3+$AM750,5,,,"var"))&lt;&gt;"&lt;=&gt;",INDIRECT(ADDRESS(3+$AM750,5,,,"var")),NULL)</f>
        <v>0</v>
      </c>
      <c r="AR750" s="61" cm="1">
        <f t="array" aca="1" ref="AR750" ca="1">IF(INDIRECT(ADDRESS(3+$AM750,6,,,"var"))&lt;&gt;"Fe",INDIRECT(ADDRESS(3+$AM750,6,,,"var")),NULL)</f>
        <v>7.0000000000000007E-2</v>
      </c>
      <c r="AS750" s="61" t="str" cm="1">
        <f t="array" aca="1" ref="AS750" ca="1">IF(INDIRECT(ADDRESS(3+$AM750,7,,,"var"))&lt;&gt;"&lt;=&gt;",INDIRECT(ADDRESS(3+$AM750,7,,,"var")),NULL)</f>
        <v>&lt;</v>
      </c>
      <c r="AT750" s="61" cm="1">
        <f t="array" aca="1" ref="AT750" ca="1">IF(INDIRECT(ADDRESS(3+$AM750,8,,,"var"))&lt;&gt;"Cu",INDIRECT(ADDRESS(3+$AM750,8,,,"var")),NULL)</f>
        <v>0.01</v>
      </c>
      <c r="AU750" s="61" t="str" cm="1">
        <f t="array" aca="1" ref="AU750" ca="1">IF(INDIRECT(ADDRESS(3+$AM750,9,,,"var"))&lt;&gt;"&lt;=&gt;",INDIRECT(ADDRESS(3+$AM750,9,,,"var")),NULL)</f>
        <v>&lt;</v>
      </c>
      <c r="AV750" s="61" cm="1">
        <f t="array" aca="1" ref="AV750" ca="1">IF(INDIRECT(ADDRESS(3+$AM750,10,,,"var"))&lt;&gt;"Mn",INDIRECT(ADDRESS(3+$AM750,10,,,"var")),NULL)</f>
        <v>0.01</v>
      </c>
      <c r="AW750" s="61" cm="1">
        <f t="array" aca="1" ref="AW750" ca="1">IF(INDIRECT(ADDRESS(3+$AM750,11,,,"var"))&lt;&gt;"&lt;=&gt;",INDIRECT(ADDRESS(3+$AM750,11,,,"var")),NULL)</f>
        <v>0</v>
      </c>
      <c r="AX750" s="61" cm="1">
        <f t="array" aca="1" ref="AX750" ca="1">IF(INDIRECT(ADDRESS(3+$AM750,12,,,"var"))&lt;&gt;"Mg",INDIRECT(ADDRESS(3+$AM750,12,,,"var")),NULL)</f>
        <v>11.9</v>
      </c>
      <c r="AY750" s="61" cm="1">
        <f t="array" aca="1" ref="AY750" ca="1">IF(INDIRECT(ADDRESS(3+$AM750,13,,,"var"))&lt;&gt;"&lt;=&gt;",INDIRECT(ADDRESS(3+$AM750,13,,,"var")),NULL)</f>
        <v>0</v>
      </c>
      <c r="AZ750" s="61" cm="1">
        <f t="array" aca="1" ref="AZ750" ca="1">IF(INDIRECT(ADDRESS(3+$AM750,14,,,"var"))&lt;&gt;"Be",INDIRECT(ADDRESS(3+$AM750,14,,,"var")),NULL)</f>
        <v>1.4E-2</v>
      </c>
      <c r="BA750" s="61" t="str" cm="1">
        <f t="array" aca="1" ref="BA750" ca="1">IF(INDIRECT(ADDRESS(3+$AM750,15,,,"var"))&lt;&gt;"&lt;=&gt;",INDIRECT(ADDRESS(3+$AM750,15,,,"var")),NULL)</f>
        <v>&lt;</v>
      </c>
      <c r="BB750" s="61" cm="1">
        <f t="array" aca="1" ref="BB750" ca="1">IF(INDIRECT(ADDRESS(3+$AM750,16,,,"var"))&lt;&gt;"Zn",INDIRECT(ADDRESS(3+$AM750,16,,,"var")),NULL)</f>
        <v>0.01</v>
      </c>
      <c r="BC750" s="61" cm="1">
        <f t="array" aca="1" ref="BC750" ca="1">IF(INDIRECT(ADDRESS(3+$AM750,17,,,"var"))&lt;&gt;"&lt;=&gt;",INDIRECT(ADDRESS(3+$AM750,17,,,"var")),NULL)</f>
        <v>0</v>
      </c>
      <c r="BD750" s="61" cm="1">
        <f t="array" aca="1" ref="BD750" ca="1">IF(INDIRECT(ADDRESS(3+$AM750,18,,,"var"))&lt;&gt;"Ti",INDIRECT(ADDRESS(3+$AM750,18,,,"var")),NULL)</f>
        <v>0.08</v>
      </c>
      <c r="BE750" s="64" cm="1">
        <f t="array" aca="1" ref="BE750" ca="1">IF(INDIRECT(ADDRESS(3+$AM750,19,,,"var"))&lt;&gt;"D10",INDIRECT(ADDRESS(3+$AM750,19,,,"var")),NULL)</f>
        <v>27.4</v>
      </c>
      <c r="BF750" s="64" cm="1">
        <f t="array" aca="1" ref="BF750" ca="1">IF(INDIRECT(ADDRESS(3+$AM750,20,,,"var"))&lt;&gt;"D50",INDIRECT(ADDRESS(3+$AM750,20,,,"var")),NULL)</f>
        <v>44.5</v>
      </c>
      <c r="BG750" s="64" cm="1">
        <f t="array" aca="1" ref="BG750" ca="1">IF(INDIRECT(ADDRESS(3+$AM750,21,,,"var"))&lt;&gt;"D90",INDIRECT(ADDRESS(3+$AM750,21,,,"var")),NULL)</f>
        <v>72.2</v>
      </c>
      <c r="BH750" s="64" cm="1">
        <f t="array" aca="1" ref="BH750" ca="1">IF(INDIRECT(ADDRESS(3+$AM750,22,,,"var"))&lt;&gt;"Carney Funnel (s/50g)",INDIRECT(ADDRESS(3+$AM750,22,,,"var")),NULL)</f>
        <v>16</v>
      </c>
      <c r="BI750" s="64" cm="1">
        <f t="array" aca="1" ref="BI750" ca="1">IF(INDIRECT(ADDRESS(3+$AM750,23,,,"var"))&lt;&gt;"Schuttdichte",INDIRECT(ADDRESS(3+$AM750,23,,,"var")),NULL)</f>
        <v>1.24</v>
      </c>
      <c r="BJ750" s="64" cm="1">
        <f t="array" aca="1" ref="BJ750" ca="1">IF(INDIRECT(ADDRESS(3+$AM750,24,,,"var"))&lt;&gt;"Klopfdichte",INDIRECT(ADDRESS(3+$AM750,24,,,"var")),NULL)</f>
        <v>1.61</v>
      </c>
      <c r="BK750" t="s">
        <v>110</v>
      </c>
      <c r="BM750" s="65"/>
      <c r="BO750"/>
    </row>
    <row r="751" spans="1:67">
      <c r="A751" s="81">
        <v>8</v>
      </c>
      <c r="B751" s="81">
        <v>22</v>
      </c>
      <c r="C751" s="28" t="str">
        <f>var!Z$2</f>
        <v>EOS M 290</v>
      </c>
      <c r="D751" s="66" t="str">
        <f>var!AG$2</f>
        <v>EOS parameter dev.</v>
      </c>
      <c r="E751" s="81">
        <v>370</v>
      </c>
      <c r="F751" s="81">
        <v>1175</v>
      </c>
      <c r="G751" s="81">
        <v>50</v>
      </c>
      <c r="H751" s="81">
        <v>0.1</v>
      </c>
      <c r="I751" s="62">
        <v>100</v>
      </c>
      <c r="J751" s="28" t="s">
        <v>7</v>
      </c>
      <c r="K751" s="81"/>
      <c r="L751" s="81" t="s">
        <v>7</v>
      </c>
      <c r="M751" s="28" t="str">
        <f>var!AF$2</f>
        <v>Stripes</v>
      </c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  <c r="AA751" s="81"/>
      <c r="AB751" s="81"/>
      <c r="AC751" s="81"/>
      <c r="AD751" s="81"/>
      <c r="AE751" s="81"/>
      <c r="AF751" s="81"/>
      <c r="AG751" s="81"/>
      <c r="AH751" s="23">
        <f t="shared" si="24"/>
        <v>21.150000000000002</v>
      </c>
      <c r="AI751" s="66">
        <f t="shared" si="25"/>
        <v>62.978723404255319</v>
      </c>
      <c r="AJ751" s="81"/>
      <c r="AK751" s="81"/>
      <c r="AL751" s="28" t="str" cm="1">
        <f t="array" aca="1" ref="AL751" ca="1">IF(INDIRECT(ADDRESS(3+AM751,2,,,"var"))&lt;&gt;"Name of powder",INDIRECT(ADDRESS(3+AM751,2,,,"var")),NULL)</f>
        <v>AlMgty90</v>
      </c>
      <c r="AM751" s="81">
        <v>12</v>
      </c>
      <c r="AN751" s="81">
        <v>-1</v>
      </c>
      <c r="AO751" s="61" cm="1">
        <f t="array" aca="1" ref="AO751" ca="1">IF(INDIRECT(ADDRESS(3+$AM751,3,,,"var"))&lt;&gt;"&lt;=&gt;",INDIRECT(ADDRESS(3+$AM751,3,,,"var")),NULL)</f>
        <v>0</v>
      </c>
      <c r="AP751" s="61" cm="1">
        <f t="array" aca="1" ref="AP751" ca="1">IF(INDIRECT(ADDRESS(3+$AM751,4,,,"var"))&lt;&gt;"Si",INDIRECT(ADDRESS(3+$AM751,4,,,"var")),NULL)</f>
        <v>7.0000000000000007E-2</v>
      </c>
      <c r="AQ751" s="61" cm="1">
        <f t="array" aca="1" ref="AQ751" ca="1">IF(INDIRECT(ADDRESS(3+$AM751,5,,,"var"))&lt;&gt;"&lt;=&gt;",INDIRECT(ADDRESS(3+$AM751,5,,,"var")),NULL)</f>
        <v>0</v>
      </c>
      <c r="AR751" s="61" cm="1">
        <f t="array" aca="1" ref="AR751" ca="1">IF(INDIRECT(ADDRESS(3+$AM751,6,,,"var"))&lt;&gt;"Fe",INDIRECT(ADDRESS(3+$AM751,6,,,"var")),NULL)</f>
        <v>7.0000000000000007E-2</v>
      </c>
      <c r="AS751" s="61" t="str" cm="1">
        <f t="array" aca="1" ref="AS751" ca="1">IF(INDIRECT(ADDRESS(3+$AM751,7,,,"var"))&lt;&gt;"&lt;=&gt;",INDIRECT(ADDRESS(3+$AM751,7,,,"var")),NULL)</f>
        <v>&lt;</v>
      </c>
      <c r="AT751" s="61" cm="1">
        <f t="array" aca="1" ref="AT751" ca="1">IF(INDIRECT(ADDRESS(3+$AM751,8,,,"var"))&lt;&gt;"Cu",INDIRECT(ADDRESS(3+$AM751,8,,,"var")),NULL)</f>
        <v>0.01</v>
      </c>
      <c r="AU751" s="61" t="str" cm="1">
        <f t="array" aca="1" ref="AU751" ca="1">IF(INDIRECT(ADDRESS(3+$AM751,9,,,"var"))&lt;&gt;"&lt;=&gt;",INDIRECT(ADDRESS(3+$AM751,9,,,"var")),NULL)</f>
        <v>&lt;</v>
      </c>
      <c r="AV751" s="61" cm="1">
        <f t="array" aca="1" ref="AV751" ca="1">IF(INDIRECT(ADDRESS(3+$AM751,10,,,"var"))&lt;&gt;"Mn",INDIRECT(ADDRESS(3+$AM751,10,,,"var")),NULL)</f>
        <v>0.01</v>
      </c>
      <c r="AW751" s="61" cm="1">
        <f t="array" aca="1" ref="AW751" ca="1">IF(INDIRECT(ADDRESS(3+$AM751,11,,,"var"))&lt;&gt;"&lt;=&gt;",INDIRECT(ADDRESS(3+$AM751,11,,,"var")),NULL)</f>
        <v>0</v>
      </c>
      <c r="AX751" s="61" cm="1">
        <f t="array" aca="1" ref="AX751" ca="1">IF(INDIRECT(ADDRESS(3+$AM751,12,,,"var"))&lt;&gt;"Mg",INDIRECT(ADDRESS(3+$AM751,12,,,"var")),NULL)</f>
        <v>11.9</v>
      </c>
      <c r="AY751" s="61" cm="1">
        <f t="array" aca="1" ref="AY751" ca="1">IF(INDIRECT(ADDRESS(3+$AM751,13,,,"var"))&lt;&gt;"&lt;=&gt;",INDIRECT(ADDRESS(3+$AM751,13,,,"var")),NULL)</f>
        <v>0</v>
      </c>
      <c r="AZ751" s="61" cm="1">
        <f t="array" aca="1" ref="AZ751" ca="1">IF(INDIRECT(ADDRESS(3+$AM751,14,,,"var"))&lt;&gt;"Be",INDIRECT(ADDRESS(3+$AM751,14,,,"var")),NULL)</f>
        <v>1.4E-2</v>
      </c>
      <c r="BA751" s="61" t="str" cm="1">
        <f t="array" aca="1" ref="BA751" ca="1">IF(INDIRECT(ADDRESS(3+$AM751,15,,,"var"))&lt;&gt;"&lt;=&gt;",INDIRECT(ADDRESS(3+$AM751,15,,,"var")),NULL)</f>
        <v>&lt;</v>
      </c>
      <c r="BB751" s="61" cm="1">
        <f t="array" aca="1" ref="BB751" ca="1">IF(INDIRECT(ADDRESS(3+$AM751,16,,,"var"))&lt;&gt;"Zn",INDIRECT(ADDRESS(3+$AM751,16,,,"var")),NULL)</f>
        <v>0.01</v>
      </c>
      <c r="BC751" s="61" cm="1">
        <f t="array" aca="1" ref="BC751" ca="1">IF(INDIRECT(ADDRESS(3+$AM751,17,,,"var"))&lt;&gt;"&lt;=&gt;",INDIRECT(ADDRESS(3+$AM751,17,,,"var")),NULL)</f>
        <v>0</v>
      </c>
      <c r="BD751" s="61" cm="1">
        <f t="array" aca="1" ref="BD751" ca="1">IF(INDIRECT(ADDRESS(3+$AM751,18,,,"var"))&lt;&gt;"Ti",INDIRECT(ADDRESS(3+$AM751,18,,,"var")),NULL)</f>
        <v>0.08</v>
      </c>
      <c r="BE751" s="64" cm="1">
        <f t="array" aca="1" ref="BE751" ca="1">IF(INDIRECT(ADDRESS(3+$AM751,19,,,"var"))&lt;&gt;"D10",INDIRECT(ADDRESS(3+$AM751,19,,,"var")),NULL)</f>
        <v>27.4</v>
      </c>
      <c r="BF751" s="64" cm="1">
        <f t="array" aca="1" ref="BF751" ca="1">IF(INDIRECT(ADDRESS(3+$AM751,20,,,"var"))&lt;&gt;"D50",INDIRECT(ADDRESS(3+$AM751,20,,,"var")),NULL)</f>
        <v>44.5</v>
      </c>
      <c r="BG751" s="64" cm="1">
        <f t="array" aca="1" ref="BG751" ca="1">IF(INDIRECT(ADDRESS(3+$AM751,21,,,"var"))&lt;&gt;"D90",INDIRECT(ADDRESS(3+$AM751,21,,,"var")),NULL)</f>
        <v>72.2</v>
      </c>
      <c r="BH751" s="64" cm="1">
        <f t="array" aca="1" ref="BH751" ca="1">IF(INDIRECT(ADDRESS(3+$AM751,22,,,"var"))&lt;&gt;"Carney Funnel (s/50g)",INDIRECT(ADDRESS(3+$AM751,22,,,"var")),NULL)</f>
        <v>16</v>
      </c>
      <c r="BI751" s="64" cm="1">
        <f t="array" aca="1" ref="BI751" ca="1">IF(INDIRECT(ADDRESS(3+$AM751,23,,,"var"))&lt;&gt;"Schuttdichte",INDIRECT(ADDRESS(3+$AM751,23,,,"var")),NULL)</f>
        <v>1.24</v>
      </c>
      <c r="BJ751" s="64" cm="1">
        <f t="array" aca="1" ref="BJ751" ca="1">IF(INDIRECT(ADDRESS(3+$AM751,24,,,"var"))&lt;&gt;"Klopfdichte",INDIRECT(ADDRESS(3+$AM751,24,,,"var")),NULL)</f>
        <v>1.61</v>
      </c>
      <c r="BK751" t="s">
        <v>110</v>
      </c>
      <c r="BM751" s="65"/>
      <c r="BO751"/>
    </row>
    <row r="752" spans="1:67">
      <c r="A752" s="81">
        <v>9</v>
      </c>
      <c r="B752" s="81">
        <v>1</v>
      </c>
      <c r="C752" s="28" t="str">
        <f>var!Z$2</f>
        <v>EOS M 290</v>
      </c>
      <c r="D752" s="66" t="str">
        <f>var!AG$2</f>
        <v>EOS parameter dev.</v>
      </c>
      <c r="E752" s="81">
        <v>370</v>
      </c>
      <c r="F752" s="81">
        <v>1175</v>
      </c>
      <c r="G752" s="81">
        <v>50</v>
      </c>
      <c r="H752" s="81">
        <v>0.1</v>
      </c>
      <c r="I752" s="62">
        <v>100</v>
      </c>
      <c r="J752" s="28" t="str">
        <f>var!AD$8</f>
        <v>Demo</v>
      </c>
      <c r="K752" s="28" t="str">
        <f>var!AE$6</f>
        <v>Demo</v>
      </c>
      <c r="L752" s="81"/>
      <c r="M752" s="28" t="str">
        <f>var!AF$2</f>
        <v>Stripes</v>
      </c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  <c r="AA752" s="81"/>
      <c r="AB752" s="81"/>
      <c r="AC752" s="81"/>
      <c r="AD752" s="81"/>
      <c r="AE752" s="81"/>
      <c r="AF752" s="81"/>
      <c r="AG752" s="81"/>
      <c r="AH752" s="23">
        <f t="shared" si="24"/>
        <v>21.150000000000002</v>
      </c>
      <c r="AI752" s="66">
        <f t="shared" si="25"/>
        <v>62.978723404255319</v>
      </c>
      <c r="AJ752" s="81"/>
      <c r="AK752" s="81"/>
      <c r="AL752" s="81" t="str" cm="1">
        <f t="array" aca="1" ref="AL752" ca="1">IF(INDIRECT(ADDRESS(3+AM752,2,,,"var"))&lt;&gt;"Name of powder",INDIRECT(ADDRESS(3+AM752,2,,,"var")),NULL)</f>
        <v>AlMgty90</v>
      </c>
      <c r="AM752" s="81">
        <v>12</v>
      </c>
      <c r="AN752" s="81">
        <v>0</v>
      </c>
      <c r="AO752" s="61" cm="1">
        <f t="array" aca="1" ref="AO752" ca="1">IF(INDIRECT(ADDRESS(3+$AM752,3,,,"var"))&lt;&gt;"&lt;=&gt;",INDIRECT(ADDRESS(3+$AM752,3,,,"var")),NULL)</f>
        <v>0</v>
      </c>
      <c r="AP752" s="61" cm="1">
        <f t="array" aca="1" ref="AP752" ca="1">IF(INDIRECT(ADDRESS(3+$AM752,4,,,"var"))&lt;&gt;"Si",INDIRECT(ADDRESS(3+$AM752,4,,,"var")),NULL)</f>
        <v>7.0000000000000007E-2</v>
      </c>
      <c r="AQ752" s="61" cm="1">
        <f t="array" aca="1" ref="AQ752" ca="1">IF(INDIRECT(ADDRESS(3+$AM752,5,,,"var"))&lt;&gt;"&lt;=&gt;",INDIRECT(ADDRESS(3+$AM752,5,,,"var")),NULL)</f>
        <v>0</v>
      </c>
      <c r="AR752" s="61" cm="1">
        <f t="array" aca="1" ref="AR752" ca="1">IF(INDIRECT(ADDRESS(3+$AM752,6,,,"var"))&lt;&gt;"Fe",INDIRECT(ADDRESS(3+$AM752,6,,,"var")),NULL)</f>
        <v>7.0000000000000007E-2</v>
      </c>
      <c r="AS752" s="61" t="str" cm="1">
        <f t="array" aca="1" ref="AS752" ca="1">IF(INDIRECT(ADDRESS(3+$AM752,7,,,"var"))&lt;&gt;"&lt;=&gt;",INDIRECT(ADDRESS(3+$AM752,7,,,"var")),NULL)</f>
        <v>&lt;</v>
      </c>
      <c r="AT752" s="61" cm="1">
        <f t="array" aca="1" ref="AT752" ca="1">IF(INDIRECT(ADDRESS(3+$AM752,8,,,"var"))&lt;&gt;"Cu",INDIRECT(ADDRESS(3+$AM752,8,,,"var")),NULL)</f>
        <v>0.01</v>
      </c>
      <c r="AU752" s="61" t="str" cm="1">
        <f t="array" aca="1" ref="AU752" ca="1">IF(INDIRECT(ADDRESS(3+$AM752,9,,,"var"))&lt;&gt;"&lt;=&gt;",INDIRECT(ADDRESS(3+$AM752,9,,,"var")),NULL)</f>
        <v>&lt;</v>
      </c>
      <c r="AV752" s="61" cm="1">
        <f t="array" aca="1" ref="AV752" ca="1">IF(INDIRECT(ADDRESS(3+$AM752,10,,,"var"))&lt;&gt;"Mn",INDIRECT(ADDRESS(3+$AM752,10,,,"var")),NULL)</f>
        <v>0.01</v>
      </c>
      <c r="AW752" s="61" cm="1">
        <f t="array" aca="1" ref="AW752" ca="1">IF(INDIRECT(ADDRESS(3+$AM752,11,,,"var"))&lt;&gt;"&lt;=&gt;",INDIRECT(ADDRESS(3+$AM752,11,,,"var")),NULL)</f>
        <v>0</v>
      </c>
      <c r="AX752" s="61" cm="1">
        <f t="array" aca="1" ref="AX752" ca="1">IF(INDIRECT(ADDRESS(3+$AM752,12,,,"var"))&lt;&gt;"Mg",INDIRECT(ADDRESS(3+$AM752,12,,,"var")),NULL)</f>
        <v>11.9</v>
      </c>
      <c r="AY752" s="61" cm="1">
        <f t="array" aca="1" ref="AY752" ca="1">IF(INDIRECT(ADDRESS(3+$AM752,13,,,"var"))&lt;&gt;"&lt;=&gt;",INDIRECT(ADDRESS(3+$AM752,13,,,"var")),NULL)</f>
        <v>0</v>
      </c>
      <c r="AZ752" s="61" cm="1">
        <f t="array" aca="1" ref="AZ752" ca="1">IF(INDIRECT(ADDRESS(3+$AM752,14,,,"var"))&lt;&gt;"Be",INDIRECT(ADDRESS(3+$AM752,14,,,"var")),NULL)</f>
        <v>1.4E-2</v>
      </c>
      <c r="BA752" s="61" t="str" cm="1">
        <f t="array" aca="1" ref="BA752" ca="1">IF(INDIRECT(ADDRESS(3+$AM752,15,,,"var"))&lt;&gt;"&lt;=&gt;",INDIRECT(ADDRESS(3+$AM752,15,,,"var")),NULL)</f>
        <v>&lt;</v>
      </c>
      <c r="BB752" s="61" cm="1">
        <f t="array" aca="1" ref="BB752" ca="1">IF(INDIRECT(ADDRESS(3+$AM752,16,,,"var"))&lt;&gt;"Zn",INDIRECT(ADDRESS(3+$AM752,16,,,"var")),NULL)</f>
        <v>0.01</v>
      </c>
      <c r="BC752" s="61" cm="1">
        <f t="array" aca="1" ref="BC752" ca="1">IF(INDIRECT(ADDRESS(3+$AM752,17,,,"var"))&lt;&gt;"&lt;=&gt;",INDIRECT(ADDRESS(3+$AM752,17,,,"var")),NULL)</f>
        <v>0</v>
      </c>
      <c r="BD752" s="61" cm="1">
        <f t="array" aca="1" ref="BD752" ca="1">IF(INDIRECT(ADDRESS(3+$AM752,18,,,"var"))&lt;&gt;"Ti",INDIRECT(ADDRESS(3+$AM752,18,,,"var")),NULL)</f>
        <v>0.08</v>
      </c>
      <c r="BE752" s="64" cm="1">
        <f t="array" aca="1" ref="BE752" ca="1">IF(INDIRECT(ADDRESS(3+$AM752,19,,,"var"))&lt;&gt;"D10",INDIRECT(ADDRESS(3+$AM752,19,,,"var")),NULL)</f>
        <v>27.4</v>
      </c>
      <c r="BF752" s="64" cm="1">
        <f t="array" aca="1" ref="BF752" ca="1">IF(INDIRECT(ADDRESS(3+$AM752,20,,,"var"))&lt;&gt;"D50",INDIRECT(ADDRESS(3+$AM752,20,,,"var")),NULL)</f>
        <v>44.5</v>
      </c>
      <c r="BG752" s="64" cm="1">
        <f t="array" aca="1" ref="BG752" ca="1">IF(INDIRECT(ADDRESS(3+$AM752,21,,,"var"))&lt;&gt;"D90",INDIRECT(ADDRESS(3+$AM752,21,,,"var")),NULL)</f>
        <v>72.2</v>
      </c>
      <c r="BH752" s="64" cm="1">
        <f t="array" aca="1" ref="BH752" ca="1">IF(INDIRECT(ADDRESS(3+$AM752,22,,,"var"))&lt;&gt;"Carney Funnel (s/50g)",INDIRECT(ADDRESS(3+$AM752,22,,,"var")),NULL)</f>
        <v>16</v>
      </c>
      <c r="BI752" s="64" cm="1">
        <f t="array" aca="1" ref="BI752" ca="1">IF(INDIRECT(ADDRESS(3+$AM752,23,,,"var"))&lt;&gt;"Schuttdichte",INDIRECT(ADDRESS(3+$AM752,23,,,"var")),NULL)</f>
        <v>1.24</v>
      </c>
      <c r="BJ752" s="64" cm="1">
        <f t="array" aca="1" ref="BJ752" ca="1">IF(INDIRECT(ADDRESS(3+$AM752,24,,,"var"))&lt;&gt;"Klopfdichte",INDIRECT(ADDRESS(3+$AM752,24,,,"var")),NULL)</f>
        <v>1.61</v>
      </c>
      <c r="BK752" t="s">
        <v>111</v>
      </c>
      <c r="BM752" s="65"/>
      <c r="BO752"/>
    </row>
    <row r="753" spans="1:67">
      <c r="A753" s="81">
        <v>10</v>
      </c>
      <c r="B753" s="81">
        <v>1</v>
      </c>
      <c r="C753" s="81" t="str">
        <f>var!Z$2</f>
        <v>EOS M 290</v>
      </c>
      <c r="D753" s="81" t="str">
        <f>var!AG$2</f>
        <v>EOS parameter dev.</v>
      </c>
      <c r="E753" s="81">
        <v>370</v>
      </c>
      <c r="F753" s="81">
        <v>1300</v>
      </c>
      <c r="G753" s="81">
        <v>50</v>
      </c>
      <c r="H753" s="81">
        <v>0.14000000000000001</v>
      </c>
      <c r="I753" s="62">
        <v>100</v>
      </c>
      <c r="J753" s="81" t="str">
        <f>var!AD$2</f>
        <v>Density cube</v>
      </c>
      <c r="K753" s="81" t="str">
        <f>var!AE$3</f>
        <v>Supports</v>
      </c>
      <c r="L753" s="81"/>
      <c r="M753" s="81" t="str">
        <f>var!AF$3</f>
        <v>Chess</v>
      </c>
      <c r="N753" s="81"/>
      <c r="O753" s="81"/>
      <c r="P753" s="81">
        <v>0.01</v>
      </c>
      <c r="Q753" s="81"/>
      <c r="R753" s="81"/>
      <c r="S753" s="81"/>
      <c r="T753" s="81"/>
      <c r="U753" s="81"/>
      <c r="V753" s="81"/>
      <c r="W753" s="81"/>
      <c r="X753" s="81"/>
      <c r="Y753" s="81"/>
      <c r="Z753" s="81"/>
      <c r="AA753" s="81"/>
      <c r="AB753" s="81"/>
      <c r="AC753" s="81"/>
      <c r="AD753" s="81"/>
      <c r="AE753" s="81"/>
      <c r="AF753" s="81"/>
      <c r="AG753" s="81"/>
      <c r="AH753" s="81">
        <f t="shared" si="24"/>
        <v>32.760000000000005</v>
      </c>
      <c r="AI753" s="81">
        <f t="shared" si="25"/>
        <v>40.65934065934065</v>
      </c>
      <c r="AJ753" s="81"/>
      <c r="AK753" s="81"/>
      <c r="AL753" s="81" t="str" cm="1">
        <f t="array" aca="1" ref="AL753" ca="1">IF(INDIRECT(ADDRESS(3+AM753,2,,,"var"))&lt;&gt;"Name of powder",INDIRECT(ADDRESS(3+AM753,2,,,"var")),NULL)</f>
        <v>AlMgty90</v>
      </c>
      <c r="AM753" s="81">
        <v>12</v>
      </c>
      <c r="AN753" s="81">
        <v>-2</v>
      </c>
      <c r="AO753" s="61" cm="1">
        <f t="array" aca="1" ref="AO753" ca="1">IF(INDIRECT(ADDRESS(3+$AM753,3,,,"var"))&lt;&gt;"&lt;=&gt;",INDIRECT(ADDRESS(3+$AM753,3,,,"var")),NULL)</f>
        <v>0</v>
      </c>
      <c r="AP753" s="61" cm="1">
        <f t="array" aca="1" ref="AP753" ca="1">IF(INDIRECT(ADDRESS(3+$AM753,4,,,"var"))&lt;&gt;"Si",INDIRECT(ADDRESS(3+$AM753,4,,,"var")),NULL)</f>
        <v>7.0000000000000007E-2</v>
      </c>
      <c r="AQ753" s="61" cm="1">
        <f t="array" aca="1" ref="AQ753" ca="1">IF(INDIRECT(ADDRESS(3+$AM753,5,,,"var"))&lt;&gt;"&lt;=&gt;",INDIRECT(ADDRESS(3+$AM753,5,,,"var")),NULL)</f>
        <v>0</v>
      </c>
      <c r="AR753" s="61" cm="1">
        <f t="array" aca="1" ref="AR753" ca="1">IF(INDIRECT(ADDRESS(3+$AM753,6,,,"var"))&lt;&gt;"Fe",INDIRECT(ADDRESS(3+$AM753,6,,,"var")),NULL)</f>
        <v>7.0000000000000007E-2</v>
      </c>
      <c r="AS753" s="61" t="str" cm="1">
        <f t="array" aca="1" ref="AS753" ca="1">IF(INDIRECT(ADDRESS(3+$AM753,7,,,"var"))&lt;&gt;"&lt;=&gt;",INDIRECT(ADDRESS(3+$AM753,7,,,"var")),NULL)</f>
        <v>&lt;</v>
      </c>
      <c r="AT753" s="61" cm="1">
        <f t="array" aca="1" ref="AT753" ca="1">IF(INDIRECT(ADDRESS(3+$AM753,8,,,"var"))&lt;&gt;"Cu",INDIRECT(ADDRESS(3+$AM753,8,,,"var")),NULL)</f>
        <v>0.01</v>
      </c>
      <c r="AU753" s="61" t="str" cm="1">
        <f t="array" aca="1" ref="AU753" ca="1">IF(INDIRECT(ADDRESS(3+$AM753,9,,,"var"))&lt;&gt;"&lt;=&gt;",INDIRECT(ADDRESS(3+$AM753,9,,,"var")),NULL)</f>
        <v>&lt;</v>
      </c>
      <c r="AV753" s="61" cm="1">
        <f t="array" aca="1" ref="AV753" ca="1">IF(INDIRECT(ADDRESS(3+$AM753,10,,,"var"))&lt;&gt;"Mn",INDIRECT(ADDRESS(3+$AM753,10,,,"var")),NULL)</f>
        <v>0.01</v>
      </c>
      <c r="AW753" s="61" cm="1">
        <f t="array" aca="1" ref="AW753" ca="1">IF(INDIRECT(ADDRESS(3+$AM753,11,,,"var"))&lt;&gt;"&lt;=&gt;",INDIRECT(ADDRESS(3+$AM753,11,,,"var")),NULL)</f>
        <v>0</v>
      </c>
      <c r="AX753" s="61" cm="1">
        <f t="array" aca="1" ref="AX753" ca="1">IF(INDIRECT(ADDRESS(3+$AM753,12,,,"var"))&lt;&gt;"Mg",INDIRECT(ADDRESS(3+$AM753,12,,,"var")),NULL)</f>
        <v>11.9</v>
      </c>
      <c r="AY753" s="61" cm="1">
        <f t="array" aca="1" ref="AY753" ca="1">IF(INDIRECT(ADDRESS(3+$AM753,13,,,"var"))&lt;&gt;"&lt;=&gt;",INDIRECT(ADDRESS(3+$AM753,13,,,"var")),NULL)</f>
        <v>0</v>
      </c>
      <c r="AZ753" s="61" cm="1">
        <f t="array" aca="1" ref="AZ753" ca="1">IF(INDIRECT(ADDRESS(3+$AM753,14,,,"var"))&lt;&gt;"Be",INDIRECT(ADDRESS(3+$AM753,14,,,"var")),NULL)</f>
        <v>1.4E-2</v>
      </c>
      <c r="BA753" s="61" t="str" cm="1">
        <f t="array" aca="1" ref="BA753" ca="1">IF(INDIRECT(ADDRESS(3+$AM753,15,,,"var"))&lt;&gt;"&lt;=&gt;",INDIRECT(ADDRESS(3+$AM753,15,,,"var")),NULL)</f>
        <v>&lt;</v>
      </c>
      <c r="BB753" s="61" cm="1">
        <f t="array" aca="1" ref="BB753" ca="1">IF(INDIRECT(ADDRESS(3+$AM753,16,,,"var"))&lt;&gt;"Zn",INDIRECT(ADDRESS(3+$AM753,16,,,"var")),NULL)</f>
        <v>0.01</v>
      </c>
      <c r="BC753" s="61" cm="1">
        <f t="array" aca="1" ref="BC753" ca="1">IF(INDIRECT(ADDRESS(3+$AM753,17,,,"var"))&lt;&gt;"&lt;=&gt;",INDIRECT(ADDRESS(3+$AM753,17,,,"var")),NULL)</f>
        <v>0</v>
      </c>
      <c r="BD753" s="61" cm="1">
        <f t="array" aca="1" ref="BD753" ca="1">IF(INDIRECT(ADDRESS(3+$AM753,18,,,"var"))&lt;&gt;"Ti",INDIRECT(ADDRESS(3+$AM753,18,,,"var")),NULL)</f>
        <v>0.08</v>
      </c>
      <c r="BE753" s="64" cm="1">
        <f t="array" aca="1" ref="BE753" ca="1">IF(INDIRECT(ADDRESS(3+$AM753,19,,,"var"))&lt;&gt;"D10",INDIRECT(ADDRESS(3+$AM753,19,,,"var")),NULL)</f>
        <v>27.4</v>
      </c>
      <c r="BF753" s="64" cm="1">
        <f t="array" aca="1" ref="BF753" ca="1">IF(INDIRECT(ADDRESS(3+$AM753,20,,,"var"))&lt;&gt;"D50",INDIRECT(ADDRESS(3+$AM753,20,,,"var")),NULL)</f>
        <v>44.5</v>
      </c>
      <c r="BG753" s="64" cm="1">
        <f t="array" aca="1" ref="BG753" ca="1">IF(INDIRECT(ADDRESS(3+$AM753,21,,,"var"))&lt;&gt;"D90",INDIRECT(ADDRESS(3+$AM753,21,,,"var")),NULL)</f>
        <v>72.2</v>
      </c>
      <c r="BH753" s="64" cm="1">
        <f t="array" aca="1" ref="BH753" ca="1">IF(INDIRECT(ADDRESS(3+$AM753,22,,,"var"))&lt;&gt;"Carney Funnel (s/50g)",INDIRECT(ADDRESS(3+$AM753,22,,,"var")),NULL)</f>
        <v>16</v>
      </c>
      <c r="BI753" s="64" cm="1">
        <f t="array" aca="1" ref="BI753" ca="1">IF(INDIRECT(ADDRESS(3+$AM753,23,,,"var"))&lt;&gt;"Schuttdichte",INDIRECT(ADDRESS(3+$AM753,23,,,"var")),NULL)</f>
        <v>1.24</v>
      </c>
      <c r="BJ753" s="64" cm="1">
        <f t="array" aca="1" ref="BJ753" ca="1">IF(INDIRECT(ADDRESS(3+$AM753,24,,,"var"))&lt;&gt;"Klopfdichte",INDIRECT(ADDRESS(3+$AM753,24,,,"var")),NULL)</f>
        <v>1.61</v>
      </c>
      <c r="BK753" t="s">
        <v>108</v>
      </c>
      <c r="BM753" s="65"/>
      <c r="BO753"/>
    </row>
    <row r="754" spans="1:67">
      <c r="A754" s="81">
        <v>10</v>
      </c>
      <c r="B754" s="81">
        <v>2</v>
      </c>
      <c r="C754" s="81" t="str">
        <f>var!Z$2</f>
        <v>EOS M 290</v>
      </c>
      <c r="D754" s="81" t="str">
        <f>var!AG$2</f>
        <v>EOS parameter dev.</v>
      </c>
      <c r="E754" s="81">
        <v>370</v>
      </c>
      <c r="F754" s="81">
        <v>1300</v>
      </c>
      <c r="G754" s="81">
        <v>50</v>
      </c>
      <c r="H754" s="81">
        <v>0.14000000000000001</v>
      </c>
      <c r="I754" s="62">
        <v>100</v>
      </c>
      <c r="J754" s="81" t="str">
        <f>var!AD$2</f>
        <v>Density cube</v>
      </c>
      <c r="K754" s="81" t="str">
        <f>var!AE$3</f>
        <v>Supports</v>
      </c>
      <c r="L754" s="81"/>
      <c r="M754" s="81" t="str">
        <f>var!AF$2</f>
        <v>Stripes</v>
      </c>
      <c r="N754" s="81"/>
      <c r="O754" s="81"/>
      <c r="P754" s="81">
        <v>0.01</v>
      </c>
      <c r="Q754" s="81"/>
      <c r="R754" s="81"/>
      <c r="S754" s="81"/>
      <c r="T754" s="81"/>
      <c r="U754" s="81"/>
      <c r="V754" s="81"/>
      <c r="W754" s="81"/>
      <c r="X754" s="81"/>
      <c r="Y754" s="81"/>
      <c r="Z754" s="81"/>
      <c r="AA754" s="81"/>
      <c r="AB754" s="81"/>
      <c r="AC754" s="81"/>
      <c r="AD754" s="81"/>
      <c r="AE754" s="81"/>
      <c r="AF754" s="81"/>
      <c r="AG754" s="81"/>
      <c r="AH754" s="81">
        <f t="shared" si="24"/>
        <v>32.760000000000005</v>
      </c>
      <c r="AI754" s="81">
        <f t="shared" si="25"/>
        <v>40.65934065934065</v>
      </c>
      <c r="AJ754" s="81"/>
      <c r="AK754" s="81"/>
      <c r="AL754" s="81" t="str" cm="1">
        <f t="array" aca="1" ref="AL754" ca="1">IF(INDIRECT(ADDRESS(3+AM754,2,,,"var"))&lt;&gt;"Name of powder",INDIRECT(ADDRESS(3+AM754,2,,,"var")),NULL)</f>
        <v>AlMgty90</v>
      </c>
      <c r="AM754" s="81">
        <v>12</v>
      </c>
      <c r="AN754" s="81">
        <v>-2</v>
      </c>
      <c r="AO754" s="61" cm="1">
        <f t="array" aca="1" ref="AO754" ca="1">IF(INDIRECT(ADDRESS(3+$AM754,3,,,"var"))&lt;&gt;"&lt;=&gt;",INDIRECT(ADDRESS(3+$AM754,3,,,"var")),NULL)</f>
        <v>0</v>
      </c>
      <c r="AP754" s="61" cm="1">
        <f t="array" aca="1" ref="AP754" ca="1">IF(INDIRECT(ADDRESS(3+$AM754,4,,,"var"))&lt;&gt;"Si",INDIRECT(ADDRESS(3+$AM754,4,,,"var")),NULL)</f>
        <v>7.0000000000000007E-2</v>
      </c>
      <c r="AQ754" s="61" cm="1">
        <f t="array" aca="1" ref="AQ754" ca="1">IF(INDIRECT(ADDRESS(3+$AM754,5,,,"var"))&lt;&gt;"&lt;=&gt;",INDIRECT(ADDRESS(3+$AM754,5,,,"var")),NULL)</f>
        <v>0</v>
      </c>
      <c r="AR754" s="61" cm="1">
        <f t="array" aca="1" ref="AR754" ca="1">IF(INDIRECT(ADDRESS(3+$AM754,6,,,"var"))&lt;&gt;"Fe",INDIRECT(ADDRESS(3+$AM754,6,,,"var")),NULL)</f>
        <v>7.0000000000000007E-2</v>
      </c>
      <c r="AS754" s="61" t="str" cm="1">
        <f t="array" aca="1" ref="AS754" ca="1">IF(INDIRECT(ADDRESS(3+$AM754,7,,,"var"))&lt;&gt;"&lt;=&gt;",INDIRECT(ADDRESS(3+$AM754,7,,,"var")),NULL)</f>
        <v>&lt;</v>
      </c>
      <c r="AT754" s="61" cm="1">
        <f t="array" aca="1" ref="AT754" ca="1">IF(INDIRECT(ADDRESS(3+$AM754,8,,,"var"))&lt;&gt;"Cu",INDIRECT(ADDRESS(3+$AM754,8,,,"var")),NULL)</f>
        <v>0.01</v>
      </c>
      <c r="AU754" s="61" t="str" cm="1">
        <f t="array" aca="1" ref="AU754" ca="1">IF(INDIRECT(ADDRESS(3+$AM754,9,,,"var"))&lt;&gt;"&lt;=&gt;",INDIRECT(ADDRESS(3+$AM754,9,,,"var")),NULL)</f>
        <v>&lt;</v>
      </c>
      <c r="AV754" s="61" cm="1">
        <f t="array" aca="1" ref="AV754" ca="1">IF(INDIRECT(ADDRESS(3+$AM754,10,,,"var"))&lt;&gt;"Mn",INDIRECT(ADDRESS(3+$AM754,10,,,"var")),NULL)</f>
        <v>0.01</v>
      </c>
      <c r="AW754" s="61" cm="1">
        <f t="array" aca="1" ref="AW754" ca="1">IF(INDIRECT(ADDRESS(3+$AM754,11,,,"var"))&lt;&gt;"&lt;=&gt;",INDIRECT(ADDRESS(3+$AM754,11,,,"var")),NULL)</f>
        <v>0</v>
      </c>
      <c r="AX754" s="61" cm="1">
        <f t="array" aca="1" ref="AX754" ca="1">IF(INDIRECT(ADDRESS(3+$AM754,12,,,"var"))&lt;&gt;"Mg",INDIRECT(ADDRESS(3+$AM754,12,,,"var")),NULL)</f>
        <v>11.9</v>
      </c>
      <c r="AY754" s="61" cm="1">
        <f t="array" aca="1" ref="AY754" ca="1">IF(INDIRECT(ADDRESS(3+$AM754,13,,,"var"))&lt;&gt;"&lt;=&gt;",INDIRECT(ADDRESS(3+$AM754,13,,,"var")),NULL)</f>
        <v>0</v>
      </c>
      <c r="AZ754" s="61" cm="1">
        <f t="array" aca="1" ref="AZ754" ca="1">IF(INDIRECT(ADDRESS(3+$AM754,14,,,"var"))&lt;&gt;"Be",INDIRECT(ADDRESS(3+$AM754,14,,,"var")),NULL)</f>
        <v>1.4E-2</v>
      </c>
      <c r="BA754" s="61" t="str" cm="1">
        <f t="array" aca="1" ref="BA754" ca="1">IF(INDIRECT(ADDRESS(3+$AM754,15,,,"var"))&lt;&gt;"&lt;=&gt;",INDIRECT(ADDRESS(3+$AM754,15,,,"var")),NULL)</f>
        <v>&lt;</v>
      </c>
      <c r="BB754" s="61" cm="1">
        <f t="array" aca="1" ref="BB754" ca="1">IF(INDIRECT(ADDRESS(3+$AM754,16,,,"var"))&lt;&gt;"Zn",INDIRECT(ADDRESS(3+$AM754,16,,,"var")),NULL)</f>
        <v>0.01</v>
      </c>
      <c r="BC754" s="61" cm="1">
        <f t="array" aca="1" ref="BC754" ca="1">IF(INDIRECT(ADDRESS(3+$AM754,17,,,"var"))&lt;&gt;"&lt;=&gt;",INDIRECT(ADDRESS(3+$AM754,17,,,"var")),NULL)</f>
        <v>0</v>
      </c>
      <c r="BD754" s="61" cm="1">
        <f t="array" aca="1" ref="BD754" ca="1">IF(INDIRECT(ADDRESS(3+$AM754,18,,,"var"))&lt;&gt;"Ti",INDIRECT(ADDRESS(3+$AM754,18,,,"var")),NULL)</f>
        <v>0.08</v>
      </c>
      <c r="BE754" s="64" cm="1">
        <f t="array" aca="1" ref="BE754" ca="1">IF(INDIRECT(ADDRESS(3+$AM754,19,,,"var"))&lt;&gt;"D10",INDIRECT(ADDRESS(3+$AM754,19,,,"var")),NULL)</f>
        <v>27.4</v>
      </c>
      <c r="BF754" s="64" cm="1">
        <f t="array" aca="1" ref="BF754" ca="1">IF(INDIRECT(ADDRESS(3+$AM754,20,,,"var"))&lt;&gt;"D50",INDIRECT(ADDRESS(3+$AM754,20,,,"var")),NULL)</f>
        <v>44.5</v>
      </c>
      <c r="BG754" s="64" cm="1">
        <f t="array" aca="1" ref="BG754" ca="1">IF(INDIRECT(ADDRESS(3+$AM754,21,,,"var"))&lt;&gt;"D90",INDIRECT(ADDRESS(3+$AM754,21,,,"var")),NULL)</f>
        <v>72.2</v>
      </c>
      <c r="BH754" s="64" cm="1">
        <f t="array" aca="1" ref="BH754" ca="1">IF(INDIRECT(ADDRESS(3+$AM754,22,,,"var"))&lt;&gt;"Carney Funnel (s/50g)",INDIRECT(ADDRESS(3+$AM754,22,,,"var")),NULL)</f>
        <v>16</v>
      </c>
      <c r="BI754" s="64" cm="1">
        <f t="array" aca="1" ref="BI754" ca="1">IF(INDIRECT(ADDRESS(3+$AM754,23,,,"var"))&lt;&gt;"Schuttdichte",INDIRECT(ADDRESS(3+$AM754,23,,,"var")),NULL)</f>
        <v>1.24</v>
      </c>
      <c r="BJ754" s="64" cm="1">
        <f t="array" aca="1" ref="BJ754" ca="1">IF(INDIRECT(ADDRESS(3+$AM754,24,,,"var"))&lt;&gt;"Klopfdichte",INDIRECT(ADDRESS(3+$AM754,24,,,"var")),NULL)</f>
        <v>1.61</v>
      </c>
      <c r="BK754" t="s">
        <v>108</v>
      </c>
      <c r="BM754" s="65"/>
      <c r="BO754"/>
    </row>
    <row r="755" spans="1:67">
      <c r="A755" s="81">
        <v>10</v>
      </c>
      <c r="B755" s="81">
        <v>3</v>
      </c>
      <c r="C755" s="81" t="str">
        <f>var!Z$2</f>
        <v>EOS M 290</v>
      </c>
      <c r="D755" s="81" t="str">
        <f>var!AG$2</f>
        <v>EOS parameter dev.</v>
      </c>
      <c r="E755" s="81">
        <v>370</v>
      </c>
      <c r="F755" s="81">
        <v>1300</v>
      </c>
      <c r="G755" s="81">
        <v>50</v>
      </c>
      <c r="H755" s="81">
        <v>0.14000000000000001</v>
      </c>
      <c r="I755" s="62">
        <v>100</v>
      </c>
      <c r="J755" s="81" t="str">
        <f>var!AD$2</f>
        <v>Density cube</v>
      </c>
      <c r="K755" s="28" t="str">
        <f>var!AE$3</f>
        <v>Supports</v>
      </c>
      <c r="L755" s="81"/>
      <c r="M755" s="28" t="str">
        <f>var!AF$2</f>
        <v>Stripes</v>
      </c>
      <c r="N755" s="81">
        <v>220</v>
      </c>
      <c r="O755" s="81">
        <v>1450</v>
      </c>
      <c r="P755" s="81">
        <v>0</v>
      </c>
      <c r="Q755" s="81"/>
      <c r="R755" s="81"/>
      <c r="S755" s="81"/>
      <c r="T755" s="81"/>
      <c r="U755" s="81"/>
      <c r="V755" s="81"/>
      <c r="W755" s="81"/>
      <c r="X755" s="81"/>
      <c r="Y755" s="81"/>
      <c r="Z755" s="81"/>
      <c r="AA755" s="81"/>
      <c r="AB755" s="81"/>
      <c r="AC755" s="81"/>
      <c r="AD755" s="81"/>
      <c r="AE755" s="81"/>
      <c r="AF755" s="81"/>
      <c r="AG755" s="81"/>
      <c r="AH755" s="23">
        <f t="shared" si="24"/>
        <v>32.760000000000005</v>
      </c>
      <c r="AI755" s="66">
        <f t="shared" si="25"/>
        <v>40.65934065934065</v>
      </c>
      <c r="AJ755" s="81"/>
      <c r="AK755" s="81"/>
      <c r="AL755" s="81" t="str" cm="1">
        <f t="array" aca="1" ref="AL755" ca="1">IF(INDIRECT(ADDRESS(3+AM755,2,,,"var"))&lt;&gt;"Name of powder",INDIRECT(ADDRESS(3+AM755,2,,,"var")),NULL)</f>
        <v>AlMgty90</v>
      </c>
      <c r="AM755" s="81">
        <v>12</v>
      </c>
      <c r="AN755" s="81">
        <v>-2</v>
      </c>
      <c r="AO755" s="61" cm="1">
        <f t="array" aca="1" ref="AO755" ca="1">IF(INDIRECT(ADDRESS(3+$AM755,3,,,"var"))&lt;&gt;"&lt;=&gt;",INDIRECT(ADDRESS(3+$AM755,3,,,"var")),NULL)</f>
        <v>0</v>
      </c>
      <c r="AP755" s="61" cm="1">
        <f t="array" aca="1" ref="AP755" ca="1">IF(INDIRECT(ADDRESS(3+$AM755,4,,,"var"))&lt;&gt;"Si",INDIRECT(ADDRESS(3+$AM755,4,,,"var")),NULL)</f>
        <v>7.0000000000000007E-2</v>
      </c>
      <c r="AQ755" s="61" cm="1">
        <f t="array" aca="1" ref="AQ755" ca="1">IF(INDIRECT(ADDRESS(3+$AM755,5,,,"var"))&lt;&gt;"&lt;=&gt;",INDIRECT(ADDRESS(3+$AM755,5,,,"var")),NULL)</f>
        <v>0</v>
      </c>
      <c r="AR755" s="61" cm="1">
        <f t="array" aca="1" ref="AR755" ca="1">IF(INDIRECT(ADDRESS(3+$AM755,6,,,"var"))&lt;&gt;"Fe",INDIRECT(ADDRESS(3+$AM755,6,,,"var")),NULL)</f>
        <v>7.0000000000000007E-2</v>
      </c>
      <c r="AS755" s="61" t="str" cm="1">
        <f t="array" aca="1" ref="AS755" ca="1">IF(INDIRECT(ADDRESS(3+$AM755,7,,,"var"))&lt;&gt;"&lt;=&gt;",INDIRECT(ADDRESS(3+$AM755,7,,,"var")),NULL)</f>
        <v>&lt;</v>
      </c>
      <c r="AT755" s="61" cm="1">
        <f t="array" aca="1" ref="AT755" ca="1">IF(INDIRECT(ADDRESS(3+$AM755,8,,,"var"))&lt;&gt;"Cu",INDIRECT(ADDRESS(3+$AM755,8,,,"var")),NULL)</f>
        <v>0.01</v>
      </c>
      <c r="AU755" s="61" t="str" cm="1">
        <f t="array" aca="1" ref="AU755" ca="1">IF(INDIRECT(ADDRESS(3+$AM755,9,,,"var"))&lt;&gt;"&lt;=&gt;",INDIRECT(ADDRESS(3+$AM755,9,,,"var")),NULL)</f>
        <v>&lt;</v>
      </c>
      <c r="AV755" s="61" cm="1">
        <f t="array" aca="1" ref="AV755" ca="1">IF(INDIRECT(ADDRESS(3+$AM755,10,,,"var"))&lt;&gt;"Mn",INDIRECT(ADDRESS(3+$AM755,10,,,"var")),NULL)</f>
        <v>0.01</v>
      </c>
      <c r="AW755" s="61" cm="1">
        <f t="array" aca="1" ref="AW755" ca="1">IF(INDIRECT(ADDRESS(3+$AM755,11,,,"var"))&lt;&gt;"&lt;=&gt;",INDIRECT(ADDRESS(3+$AM755,11,,,"var")),NULL)</f>
        <v>0</v>
      </c>
      <c r="AX755" s="61" cm="1">
        <f t="array" aca="1" ref="AX755" ca="1">IF(INDIRECT(ADDRESS(3+$AM755,12,,,"var"))&lt;&gt;"Mg",INDIRECT(ADDRESS(3+$AM755,12,,,"var")),NULL)</f>
        <v>11.9</v>
      </c>
      <c r="AY755" s="61" cm="1">
        <f t="array" aca="1" ref="AY755" ca="1">IF(INDIRECT(ADDRESS(3+$AM755,13,,,"var"))&lt;&gt;"&lt;=&gt;",INDIRECT(ADDRESS(3+$AM755,13,,,"var")),NULL)</f>
        <v>0</v>
      </c>
      <c r="AZ755" s="61" cm="1">
        <f t="array" aca="1" ref="AZ755" ca="1">IF(INDIRECT(ADDRESS(3+$AM755,14,,,"var"))&lt;&gt;"Be",INDIRECT(ADDRESS(3+$AM755,14,,,"var")),NULL)</f>
        <v>1.4E-2</v>
      </c>
      <c r="BA755" s="61" t="str" cm="1">
        <f t="array" aca="1" ref="BA755" ca="1">IF(INDIRECT(ADDRESS(3+$AM755,15,,,"var"))&lt;&gt;"&lt;=&gt;",INDIRECT(ADDRESS(3+$AM755,15,,,"var")),NULL)</f>
        <v>&lt;</v>
      </c>
      <c r="BB755" s="61" cm="1">
        <f t="array" aca="1" ref="BB755" ca="1">IF(INDIRECT(ADDRESS(3+$AM755,16,,,"var"))&lt;&gt;"Zn",INDIRECT(ADDRESS(3+$AM755,16,,,"var")),NULL)</f>
        <v>0.01</v>
      </c>
      <c r="BC755" s="61" cm="1">
        <f t="array" aca="1" ref="BC755" ca="1">IF(INDIRECT(ADDRESS(3+$AM755,17,,,"var"))&lt;&gt;"&lt;=&gt;",INDIRECT(ADDRESS(3+$AM755,17,,,"var")),NULL)</f>
        <v>0</v>
      </c>
      <c r="BD755" s="61" cm="1">
        <f t="array" aca="1" ref="BD755" ca="1">IF(INDIRECT(ADDRESS(3+$AM755,18,,,"var"))&lt;&gt;"Ti",INDIRECT(ADDRESS(3+$AM755,18,,,"var")),NULL)</f>
        <v>0.08</v>
      </c>
      <c r="BE755" s="64" cm="1">
        <f t="array" aca="1" ref="BE755" ca="1">IF(INDIRECT(ADDRESS(3+$AM755,19,,,"var"))&lt;&gt;"D10",INDIRECT(ADDRESS(3+$AM755,19,,,"var")),NULL)</f>
        <v>27.4</v>
      </c>
      <c r="BF755" s="64" cm="1">
        <f t="array" aca="1" ref="BF755" ca="1">IF(INDIRECT(ADDRESS(3+$AM755,20,,,"var"))&lt;&gt;"D50",INDIRECT(ADDRESS(3+$AM755,20,,,"var")),NULL)</f>
        <v>44.5</v>
      </c>
      <c r="BG755" s="64" cm="1">
        <f t="array" aca="1" ref="BG755" ca="1">IF(INDIRECT(ADDRESS(3+$AM755,21,,,"var"))&lt;&gt;"D90",INDIRECT(ADDRESS(3+$AM755,21,,,"var")),NULL)</f>
        <v>72.2</v>
      </c>
      <c r="BH755" s="64" cm="1">
        <f t="array" aca="1" ref="BH755" ca="1">IF(INDIRECT(ADDRESS(3+$AM755,22,,,"var"))&lt;&gt;"Carney Funnel (s/50g)",INDIRECT(ADDRESS(3+$AM755,22,,,"var")),NULL)</f>
        <v>16</v>
      </c>
      <c r="BI755" s="64" cm="1">
        <f t="array" aca="1" ref="BI755" ca="1">IF(INDIRECT(ADDRESS(3+$AM755,23,,,"var"))&lt;&gt;"Schuttdichte",INDIRECT(ADDRESS(3+$AM755,23,,,"var")),NULL)</f>
        <v>1.24</v>
      </c>
      <c r="BJ755" s="64" cm="1">
        <f t="array" aca="1" ref="BJ755" ca="1">IF(INDIRECT(ADDRESS(3+$AM755,24,,,"var"))&lt;&gt;"Klopfdichte",INDIRECT(ADDRESS(3+$AM755,24,,,"var")),NULL)</f>
        <v>1.61</v>
      </c>
      <c r="BK755" t="s">
        <v>108</v>
      </c>
      <c r="BM755" s="65"/>
      <c r="BO755"/>
    </row>
    <row r="756" spans="1:67">
      <c r="A756" s="81">
        <v>10</v>
      </c>
      <c r="B756" s="81">
        <v>4</v>
      </c>
      <c r="C756" s="81" t="str">
        <f>var!Z$2</f>
        <v>EOS M 290</v>
      </c>
      <c r="D756" s="81" t="str">
        <f>var!AG$2</f>
        <v>EOS parameter dev.</v>
      </c>
      <c r="E756" s="81">
        <v>370</v>
      </c>
      <c r="F756" s="81">
        <v>1300</v>
      </c>
      <c r="G756" s="81">
        <v>50</v>
      </c>
      <c r="H756" s="81">
        <v>0.14000000000000001</v>
      </c>
      <c r="I756" s="62">
        <v>100</v>
      </c>
      <c r="J756" s="81" t="str">
        <f>var!AD$2</f>
        <v>Density cube</v>
      </c>
      <c r="K756" s="28" t="str">
        <f>var!AE$3</f>
        <v>Supports</v>
      </c>
      <c r="L756" s="81"/>
      <c r="M756" s="28" t="str">
        <f>var!AF$2</f>
        <v>Stripes</v>
      </c>
      <c r="N756" s="81">
        <v>220</v>
      </c>
      <c r="O756" s="81">
        <v>1600</v>
      </c>
      <c r="P756" s="81">
        <v>0</v>
      </c>
      <c r="Q756" s="81"/>
      <c r="R756" s="81"/>
      <c r="S756" s="81"/>
      <c r="T756" s="81"/>
      <c r="U756" s="81"/>
      <c r="V756" s="81"/>
      <c r="W756" s="81"/>
      <c r="X756" s="81"/>
      <c r="Y756" s="81"/>
      <c r="Z756" s="81"/>
      <c r="AA756" s="81"/>
      <c r="AB756" s="81"/>
      <c r="AC756" s="81"/>
      <c r="AD756" s="81"/>
      <c r="AE756" s="81"/>
      <c r="AF756" s="81"/>
      <c r="AG756" s="81"/>
      <c r="AH756" s="23">
        <f t="shared" si="24"/>
        <v>32.760000000000005</v>
      </c>
      <c r="AI756" s="66">
        <f t="shared" si="25"/>
        <v>40.65934065934065</v>
      </c>
      <c r="AJ756" s="81"/>
      <c r="AK756" s="81"/>
      <c r="AL756" s="81" t="str" cm="1">
        <f t="array" aca="1" ref="AL756" ca="1">IF(INDIRECT(ADDRESS(3+AM756,2,,,"var"))&lt;&gt;"Name of powder",INDIRECT(ADDRESS(3+AM756,2,,,"var")),NULL)</f>
        <v>AlMgty90</v>
      </c>
      <c r="AM756" s="81">
        <v>12</v>
      </c>
      <c r="AN756" s="81">
        <v>-2</v>
      </c>
      <c r="AO756" s="61" cm="1">
        <f t="array" aca="1" ref="AO756" ca="1">IF(INDIRECT(ADDRESS(3+$AM756,3,,,"var"))&lt;&gt;"&lt;=&gt;",INDIRECT(ADDRESS(3+$AM756,3,,,"var")),NULL)</f>
        <v>0</v>
      </c>
      <c r="AP756" s="61" cm="1">
        <f t="array" aca="1" ref="AP756" ca="1">IF(INDIRECT(ADDRESS(3+$AM756,4,,,"var"))&lt;&gt;"Si",INDIRECT(ADDRESS(3+$AM756,4,,,"var")),NULL)</f>
        <v>7.0000000000000007E-2</v>
      </c>
      <c r="AQ756" s="61" cm="1">
        <f t="array" aca="1" ref="AQ756" ca="1">IF(INDIRECT(ADDRESS(3+$AM756,5,,,"var"))&lt;&gt;"&lt;=&gt;",INDIRECT(ADDRESS(3+$AM756,5,,,"var")),NULL)</f>
        <v>0</v>
      </c>
      <c r="AR756" s="61" cm="1">
        <f t="array" aca="1" ref="AR756" ca="1">IF(INDIRECT(ADDRESS(3+$AM756,6,,,"var"))&lt;&gt;"Fe",INDIRECT(ADDRESS(3+$AM756,6,,,"var")),NULL)</f>
        <v>7.0000000000000007E-2</v>
      </c>
      <c r="AS756" s="61" t="str" cm="1">
        <f t="array" aca="1" ref="AS756" ca="1">IF(INDIRECT(ADDRESS(3+$AM756,7,,,"var"))&lt;&gt;"&lt;=&gt;",INDIRECT(ADDRESS(3+$AM756,7,,,"var")),NULL)</f>
        <v>&lt;</v>
      </c>
      <c r="AT756" s="61" cm="1">
        <f t="array" aca="1" ref="AT756" ca="1">IF(INDIRECT(ADDRESS(3+$AM756,8,,,"var"))&lt;&gt;"Cu",INDIRECT(ADDRESS(3+$AM756,8,,,"var")),NULL)</f>
        <v>0.01</v>
      </c>
      <c r="AU756" s="61" t="str" cm="1">
        <f t="array" aca="1" ref="AU756" ca="1">IF(INDIRECT(ADDRESS(3+$AM756,9,,,"var"))&lt;&gt;"&lt;=&gt;",INDIRECT(ADDRESS(3+$AM756,9,,,"var")),NULL)</f>
        <v>&lt;</v>
      </c>
      <c r="AV756" s="61" cm="1">
        <f t="array" aca="1" ref="AV756" ca="1">IF(INDIRECT(ADDRESS(3+$AM756,10,,,"var"))&lt;&gt;"Mn",INDIRECT(ADDRESS(3+$AM756,10,,,"var")),NULL)</f>
        <v>0.01</v>
      </c>
      <c r="AW756" s="61" cm="1">
        <f t="array" aca="1" ref="AW756" ca="1">IF(INDIRECT(ADDRESS(3+$AM756,11,,,"var"))&lt;&gt;"&lt;=&gt;",INDIRECT(ADDRESS(3+$AM756,11,,,"var")),NULL)</f>
        <v>0</v>
      </c>
      <c r="AX756" s="61" cm="1">
        <f t="array" aca="1" ref="AX756" ca="1">IF(INDIRECT(ADDRESS(3+$AM756,12,,,"var"))&lt;&gt;"Mg",INDIRECT(ADDRESS(3+$AM756,12,,,"var")),NULL)</f>
        <v>11.9</v>
      </c>
      <c r="AY756" s="61" cm="1">
        <f t="array" aca="1" ref="AY756" ca="1">IF(INDIRECT(ADDRESS(3+$AM756,13,,,"var"))&lt;&gt;"&lt;=&gt;",INDIRECT(ADDRESS(3+$AM756,13,,,"var")),NULL)</f>
        <v>0</v>
      </c>
      <c r="AZ756" s="61" cm="1">
        <f t="array" aca="1" ref="AZ756" ca="1">IF(INDIRECT(ADDRESS(3+$AM756,14,,,"var"))&lt;&gt;"Be",INDIRECT(ADDRESS(3+$AM756,14,,,"var")),NULL)</f>
        <v>1.4E-2</v>
      </c>
      <c r="BA756" s="61" t="str" cm="1">
        <f t="array" aca="1" ref="BA756" ca="1">IF(INDIRECT(ADDRESS(3+$AM756,15,,,"var"))&lt;&gt;"&lt;=&gt;",INDIRECT(ADDRESS(3+$AM756,15,,,"var")),NULL)</f>
        <v>&lt;</v>
      </c>
      <c r="BB756" s="61" cm="1">
        <f t="array" aca="1" ref="BB756" ca="1">IF(INDIRECT(ADDRESS(3+$AM756,16,,,"var"))&lt;&gt;"Zn",INDIRECT(ADDRESS(3+$AM756,16,,,"var")),NULL)</f>
        <v>0.01</v>
      </c>
      <c r="BC756" s="61" cm="1">
        <f t="array" aca="1" ref="BC756" ca="1">IF(INDIRECT(ADDRESS(3+$AM756,17,,,"var"))&lt;&gt;"&lt;=&gt;",INDIRECT(ADDRESS(3+$AM756,17,,,"var")),NULL)</f>
        <v>0</v>
      </c>
      <c r="BD756" s="61" cm="1">
        <f t="array" aca="1" ref="BD756" ca="1">IF(INDIRECT(ADDRESS(3+$AM756,18,,,"var"))&lt;&gt;"Ti",INDIRECT(ADDRESS(3+$AM756,18,,,"var")),NULL)</f>
        <v>0.08</v>
      </c>
      <c r="BE756" s="64" cm="1">
        <f t="array" aca="1" ref="BE756" ca="1">IF(INDIRECT(ADDRESS(3+$AM756,19,,,"var"))&lt;&gt;"D10",INDIRECT(ADDRESS(3+$AM756,19,,,"var")),NULL)</f>
        <v>27.4</v>
      </c>
      <c r="BF756" s="64" cm="1">
        <f t="array" aca="1" ref="BF756" ca="1">IF(INDIRECT(ADDRESS(3+$AM756,20,,,"var"))&lt;&gt;"D50",INDIRECT(ADDRESS(3+$AM756,20,,,"var")),NULL)</f>
        <v>44.5</v>
      </c>
      <c r="BG756" s="64" cm="1">
        <f t="array" aca="1" ref="BG756" ca="1">IF(INDIRECT(ADDRESS(3+$AM756,21,,,"var"))&lt;&gt;"D90",INDIRECT(ADDRESS(3+$AM756,21,,,"var")),NULL)</f>
        <v>72.2</v>
      </c>
      <c r="BH756" s="64" cm="1">
        <f t="array" aca="1" ref="BH756" ca="1">IF(INDIRECT(ADDRESS(3+$AM756,22,,,"var"))&lt;&gt;"Carney Funnel (s/50g)",INDIRECT(ADDRESS(3+$AM756,22,,,"var")),NULL)</f>
        <v>16</v>
      </c>
      <c r="BI756" s="64" cm="1">
        <f t="array" aca="1" ref="BI756" ca="1">IF(INDIRECT(ADDRESS(3+$AM756,23,,,"var"))&lt;&gt;"Schuttdichte",INDIRECT(ADDRESS(3+$AM756,23,,,"var")),NULL)</f>
        <v>1.24</v>
      </c>
      <c r="BJ756" s="64" cm="1">
        <f t="array" aca="1" ref="BJ756" ca="1">IF(INDIRECT(ADDRESS(3+$AM756,24,,,"var"))&lt;&gt;"Klopfdichte",INDIRECT(ADDRESS(3+$AM756,24,,,"var")),NULL)</f>
        <v>1.61</v>
      </c>
      <c r="BK756" t="s">
        <v>108</v>
      </c>
      <c r="BM756" s="65"/>
      <c r="BO756"/>
    </row>
    <row r="757" spans="1:67">
      <c r="A757" s="81">
        <v>10</v>
      </c>
      <c r="B757" s="81">
        <v>5</v>
      </c>
      <c r="C757" s="81" t="str">
        <f>var!Z$2</f>
        <v>EOS M 290</v>
      </c>
      <c r="D757" s="81" t="str">
        <f>var!AG$2</f>
        <v>EOS parameter dev.</v>
      </c>
      <c r="E757" s="81">
        <v>370</v>
      </c>
      <c r="F757" s="81">
        <v>1300</v>
      </c>
      <c r="G757" s="81">
        <v>50</v>
      </c>
      <c r="H757" s="81">
        <v>0.14000000000000001</v>
      </c>
      <c r="I757" s="62">
        <v>100</v>
      </c>
      <c r="J757" s="81" t="str">
        <f>var!AD$2</f>
        <v>Density cube</v>
      </c>
      <c r="K757" s="81" t="str">
        <f>var!AE$3</f>
        <v>Supports</v>
      </c>
      <c r="L757" s="81"/>
      <c r="M757" s="28" t="str">
        <f>var!AF$2</f>
        <v>Stripes</v>
      </c>
      <c r="N757" s="81">
        <v>220</v>
      </c>
      <c r="O757" s="81">
        <v>1750</v>
      </c>
      <c r="P757" s="81">
        <v>0</v>
      </c>
      <c r="Q757" s="81"/>
      <c r="R757" s="81"/>
      <c r="S757" s="81"/>
      <c r="T757" s="81"/>
      <c r="U757" s="81"/>
      <c r="V757" s="81"/>
      <c r="W757" s="81"/>
      <c r="X757" s="81"/>
      <c r="Y757" s="81"/>
      <c r="Z757" s="81"/>
      <c r="AA757" s="81"/>
      <c r="AB757" s="81"/>
      <c r="AC757" s="81"/>
      <c r="AD757" s="81"/>
      <c r="AE757" s="81"/>
      <c r="AF757" s="81"/>
      <c r="AG757" s="81"/>
      <c r="AH757" s="23">
        <f t="shared" si="24"/>
        <v>32.760000000000005</v>
      </c>
      <c r="AI757" s="66">
        <f t="shared" si="25"/>
        <v>40.65934065934065</v>
      </c>
      <c r="AJ757" s="81"/>
      <c r="AK757" s="81"/>
      <c r="AL757" s="81" t="str" cm="1">
        <f t="array" aca="1" ref="AL757" ca="1">IF(INDIRECT(ADDRESS(3+AM757,2,,,"var"))&lt;&gt;"Name of powder",INDIRECT(ADDRESS(3+AM757,2,,,"var")),NULL)</f>
        <v>AlMgty90</v>
      </c>
      <c r="AM757" s="81">
        <v>12</v>
      </c>
      <c r="AN757" s="81">
        <v>-2</v>
      </c>
      <c r="AO757" s="61" cm="1">
        <f t="array" aca="1" ref="AO757" ca="1">IF(INDIRECT(ADDRESS(3+$AM757,3,,,"var"))&lt;&gt;"&lt;=&gt;",INDIRECT(ADDRESS(3+$AM757,3,,,"var")),NULL)</f>
        <v>0</v>
      </c>
      <c r="AP757" s="61" cm="1">
        <f t="array" aca="1" ref="AP757" ca="1">IF(INDIRECT(ADDRESS(3+$AM757,4,,,"var"))&lt;&gt;"Si",INDIRECT(ADDRESS(3+$AM757,4,,,"var")),NULL)</f>
        <v>7.0000000000000007E-2</v>
      </c>
      <c r="AQ757" s="61" cm="1">
        <f t="array" aca="1" ref="AQ757" ca="1">IF(INDIRECT(ADDRESS(3+$AM757,5,,,"var"))&lt;&gt;"&lt;=&gt;",INDIRECT(ADDRESS(3+$AM757,5,,,"var")),NULL)</f>
        <v>0</v>
      </c>
      <c r="AR757" s="61" cm="1">
        <f t="array" aca="1" ref="AR757" ca="1">IF(INDIRECT(ADDRESS(3+$AM757,6,,,"var"))&lt;&gt;"Fe",INDIRECT(ADDRESS(3+$AM757,6,,,"var")),NULL)</f>
        <v>7.0000000000000007E-2</v>
      </c>
      <c r="AS757" s="61" t="str" cm="1">
        <f t="array" aca="1" ref="AS757" ca="1">IF(INDIRECT(ADDRESS(3+$AM757,7,,,"var"))&lt;&gt;"&lt;=&gt;",INDIRECT(ADDRESS(3+$AM757,7,,,"var")),NULL)</f>
        <v>&lt;</v>
      </c>
      <c r="AT757" s="61" cm="1">
        <f t="array" aca="1" ref="AT757" ca="1">IF(INDIRECT(ADDRESS(3+$AM757,8,,,"var"))&lt;&gt;"Cu",INDIRECT(ADDRESS(3+$AM757,8,,,"var")),NULL)</f>
        <v>0.01</v>
      </c>
      <c r="AU757" s="61" t="str" cm="1">
        <f t="array" aca="1" ref="AU757" ca="1">IF(INDIRECT(ADDRESS(3+$AM757,9,,,"var"))&lt;&gt;"&lt;=&gt;",INDIRECT(ADDRESS(3+$AM757,9,,,"var")),NULL)</f>
        <v>&lt;</v>
      </c>
      <c r="AV757" s="61" cm="1">
        <f t="array" aca="1" ref="AV757" ca="1">IF(INDIRECT(ADDRESS(3+$AM757,10,,,"var"))&lt;&gt;"Mn",INDIRECT(ADDRESS(3+$AM757,10,,,"var")),NULL)</f>
        <v>0.01</v>
      </c>
      <c r="AW757" s="61" cm="1">
        <f t="array" aca="1" ref="AW757" ca="1">IF(INDIRECT(ADDRESS(3+$AM757,11,,,"var"))&lt;&gt;"&lt;=&gt;",INDIRECT(ADDRESS(3+$AM757,11,,,"var")),NULL)</f>
        <v>0</v>
      </c>
      <c r="AX757" s="61" cm="1">
        <f t="array" aca="1" ref="AX757" ca="1">IF(INDIRECT(ADDRESS(3+$AM757,12,,,"var"))&lt;&gt;"Mg",INDIRECT(ADDRESS(3+$AM757,12,,,"var")),NULL)</f>
        <v>11.9</v>
      </c>
      <c r="AY757" s="61" cm="1">
        <f t="array" aca="1" ref="AY757" ca="1">IF(INDIRECT(ADDRESS(3+$AM757,13,,,"var"))&lt;&gt;"&lt;=&gt;",INDIRECT(ADDRESS(3+$AM757,13,,,"var")),NULL)</f>
        <v>0</v>
      </c>
      <c r="AZ757" s="61" cm="1">
        <f t="array" aca="1" ref="AZ757" ca="1">IF(INDIRECT(ADDRESS(3+$AM757,14,,,"var"))&lt;&gt;"Be",INDIRECT(ADDRESS(3+$AM757,14,,,"var")),NULL)</f>
        <v>1.4E-2</v>
      </c>
      <c r="BA757" s="61" t="str" cm="1">
        <f t="array" aca="1" ref="BA757" ca="1">IF(INDIRECT(ADDRESS(3+$AM757,15,,,"var"))&lt;&gt;"&lt;=&gt;",INDIRECT(ADDRESS(3+$AM757,15,,,"var")),NULL)</f>
        <v>&lt;</v>
      </c>
      <c r="BB757" s="61" cm="1">
        <f t="array" aca="1" ref="BB757" ca="1">IF(INDIRECT(ADDRESS(3+$AM757,16,,,"var"))&lt;&gt;"Zn",INDIRECT(ADDRESS(3+$AM757,16,,,"var")),NULL)</f>
        <v>0.01</v>
      </c>
      <c r="BC757" s="61" cm="1">
        <f t="array" aca="1" ref="BC757" ca="1">IF(INDIRECT(ADDRESS(3+$AM757,17,,,"var"))&lt;&gt;"&lt;=&gt;",INDIRECT(ADDRESS(3+$AM757,17,,,"var")),NULL)</f>
        <v>0</v>
      </c>
      <c r="BD757" s="61" cm="1">
        <f t="array" aca="1" ref="BD757" ca="1">IF(INDIRECT(ADDRESS(3+$AM757,18,,,"var"))&lt;&gt;"Ti",INDIRECT(ADDRESS(3+$AM757,18,,,"var")),NULL)</f>
        <v>0.08</v>
      </c>
      <c r="BE757" s="64" cm="1">
        <f t="array" aca="1" ref="BE757" ca="1">IF(INDIRECT(ADDRESS(3+$AM757,19,,,"var"))&lt;&gt;"D10",INDIRECT(ADDRESS(3+$AM757,19,,,"var")),NULL)</f>
        <v>27.4</v>
      </c>
      <c r="BF757" s="64" cm="1">
        <f t="array" aca="1" ref="BF757" ca="1">IF(INDIRECT(ADDRESS(3+$AM757,20,,,"var"))&lt;&gt;"D50",INDIRECT(ADDRESS(3+$AM757,20,,,"var")),NULL)</f>
        <v>44.5</v>
      </c>
      <c r="BG757" s="64" cm="1">
        <f t="array" aca="1" ref="BG757" ca="1">IF(INDIRECT(ADDRESS(3+$AM757,21,,,"var"))&lt;&gt;"D90",INDIRECT(ADDRESS(3+$AM757,21,,,"var")),NULL)</f>
        <v>72.2</v>
      </c>
      <c r="BH757" s="64" cm="1">
        <f t="array" aca="1" ref="BH757" ca="1">IF(INDIRECT(ADDRESS(3+$AM757,22,,,"var"))&lt;&gt;"Carney Funnel (s/50g)",INDIRECT(ADDRESS(3+$AM757,22,,,"var")),NULL)</f>
        <v>16</v>
      </c>
      <c r="BI757" s="64" cm="1">
        <f t="array" aca="1" ref="BI757" ca="1">IF(INDIRECT(ADDRESS(3+$AM757,23,,,"var"))&lt;&gt;"Schuttdichte",INDIRECT(ADDRESS(3+$AM757,23,,,"var")),NULL)</f>
        <v>1.24</v>
      </c>
      <c r="BJ757" s="64" cm="1">
        <f t="array" aca="1" ref="BJ757" ca="1">IF(INDIRECT(ADDRESS(3+$AM757,24,,,"var"))&lt;&gt;"Klopfdichte",INDIRECT(ADDRESS(3+$AM757,24,,,"var")),NULL)</f>
        <v>1.61</v>
      </c>
      <c r="BK757" t="s">
        <v>108</v>
      </c>
      <c r="BM757" s="65"/>
      <c r="BO757"/>
    </row>
    <row r="758" spans="1:67">
      <c r="A758" s="81">
        <v>10</v>
      </c>
      <c r="B758" s="81">
        <v>6</v>
      </c>
      <c r="C758" s="81" t="str">
        <f>var!Z$2</f>
        <v>EOS M 290</v>
      </c>
      <c r="D758" s="81" t="str">
        <f>var!AG$2</f>
        <v>EOS parameter dev.</v>
      </c>
      <c r="E758" s="81">
        <v>370</v>
      </c>
      <c r="F758" s="81">
        <v>1300</v>
      </c>
      <c r="G758" s="81">
        <v>50</v>
      </c>
      <c r="H758" s="81">
        <v>0.14000000000000001</v>
      </c>
      <c r="I758" s="62">
        <v>100</v>
      </c>
      <c r="J758" s="81" t="str">
        <f>var!AD$2</f>
        <v>Density cube</v>
      </c>
      <c r="K758" s="28" t="str">
        <f>var!AE$3</f>
        <v>Supports</v>
      </c>
      <c r="L758" s="81"/>
      <c r="M758" s="28" t="str">
        <f>var!AF$2</f>
        <v>Stripes</v>
      </c>
      <c r="N758" s="81">
        <v>220</v>
      </c>
      <c r="O758" s="81">
        <v>1900</v>
      </c>
      <c r="P758" s="81">
        <v>0</v>
      </c>
      <c r="Q758" s="81"/>
      <c r="R758" s="81"/>
      <c r="S758" s="81"/>
      <c r="T758" s="81"/>
      <c r="U758" s="81"/>
      <c r="V758" s="81"/>
      <c r="W758" s="81"/>
      <c r="X758" s="81"/>
      <c r="Y758" s="81"/>
      <c r="Z758" s="81"/>
      <c r="AA758" s="81"/>
      <c r="AB758" s="81"/>
      <c r="AC758" s="81"/>
      <c r="AD758" s="81"/>
      <c r="AE758" s="81"/>
      <c r="AF758" s="81"/>
      <c r="AG758" s="81"/>
      <c r="AH758" s="23">
        <f t="shared" si="24"/>
        <v>32.760000000000005</v>
      </c>
      <c r="AI758" s="66">
        <f t="shared" si="25"/>
        <v>40.65934065934065</v>
      </c>
      <c r="AJ758" s="81"/>
      <c r="AK758" s="81"/>
      <c r="AL758" s="28" t="str" cm="1">
        <f t="array" aca="1" ref="AL758" ca="1">IF(INDIRECT(ADDRESS(3+AM758,2,,,"var"))&lt;&gt;"Name of powder",INDIRECT(ADDRESS(3+AM758,2,,,"var")),NULL)</f>
        <v>AlMgty90</v>
      </c>
      <c r="AM758" s="81">
        <v>12</v>
      </c>
      <c r="AN758" s="81">
        <v>-2</v>
      </c>
      <c r="AO758" s="61" cm="1">
        <f t="array" aca="1" ref="AO758" ca="1">IF(INDIRECT(ADDRESS(3+$AM758,3,,,"var"))&lt;&gt;"&lt;=&gt;",INDIRECT(ADDRESS(3+$AM758,3,,,"var")),NULL)</f>
        <v>0</v>
      </c>
      <c r="AP758" s="61" cm="1">
        <f t="array" aca="1" ref="AP758" ca="1">IF(INDIRECT(ADDRESS(3+$AM758,4,,,"var"))&lt;&gt;"Si",INDIRECT(ADDRESS(3+$AM758,4,,,"var")),NULL)</f>
        <v>7.0000000000000007E-2</v>
      </c>
      <c r="AQ758" s="61" cm="1">
        <f t="array" aca="1" ref="AQ758" ca="1">IF(INDIRECT(ADDRESS(3+$AM758,5,,,"var"))&lt;&gt;"&lt;=&gt;",INDIRECT(ADDRESS(3+$AM758,5,,,"var")),NULL)</f>
        <v>0</v>
      </c>
      <c r="AR758" s="61" cm="1">
        <f t="array" aca="1" ref="AR758" ca="1">IF(INDIRECT(ADDRESS(3+$AM758,6,,,"var"))&lt;&gt;"Fe",INDIRECT(ADDRESS(3+$AM758,6,,,"var")),NULL)</f>
        <v>7.0000000000000007E-2</v>
      </c>
      <c r="AS758" s="61" t="str" cm="1">
        <f t="array" aca="1" ref="AS758" ca="1">IF(INDIRECT(ADDRESS(3+$AM758,7,,,"var"))&lt;&gt;"&lt;=&gt;",INDIRECT(ADDRESS(3+$AM758,7,,,"var")),NULL)</f>
        <v>&lt;</v>
      </c>
      <c r="AT758" s="61" cm="1">
        <f t="array" aca="1" ref="AT758" ca="1">IF(INDIRECT(ADDRESS(3+$AM758,8,,,"var"))&lt;&gt;"Cu",INDIRECT(ADDRESS(3+$AM758,8,,,"var")),NULL)</f>
        <v>0.01</v>
      </c>
      <c r="AU758" s="61" t="str" cm="1">
        <f t="array" aca="1" ref="AU758" ca="1">IF(INDIRECT(ADDRESS(3+$AM758,9,,,"var"))&lt;&gt;"&lt;=&gt;",INDIRECT(ADDRESS(3+$AM758,9,,,"var")),NULL)</f>
        <v>&lt;</v>
      </c>
      <c r="AV758" s="61" cm="1">
        <f t="array" aca="1" ref="AV758" ca="1">IF(INDIRECT(ADDRESS(3+$AM758,10,,,"var"))&lt;&gt;"Mn",INDIRECT(ADDRESS(3+$AM758,10,,,"var")),NULL)</f>
        <v>0.01</v>
      </c>
      <c r="AW758" s="61" cm="1">
        <f t="array" aca="1" ref="AW758" ca="1">IF(INDIRECT(ADDRESS(3+$AM758,11,,,"var"))&lt;&gt;"&lt;=&gt;",INDIRECT(ADDRESS(3+$AM758,11,,,"var")),NULL)</f>
        <v>0</v>
      </c>
      <c r="AX758" s="61" cm="1">
        <f t="array" aca="1" ref="AX758" ca="1">IF(INDIRECT(ADDRESS(3+$AM758,12,,,"var"))&lt;&gt;"Mg",INDIRECT(ADDRESS(3+$AM758,12,,,"var")),NULL)</f>
        <v>11.9</v>
      </c>
      <c r="AY758" s="61" cm="1">
        <f t="array" aca="1" ref="AY758" ca="1">IF(INDIRECT(ADDRESS(3+$AM758,13,,,"var"))&lt;&gt;"&lt;=&gt;",INDIRECT(ADDRESS(3+$AM758,13,,,"var")),NULL)</f>
        <v>0</v>
      </c>
      <c r="AZ758" s="61" cm="1">
        <f t="array" aca="1" ref="AZ758" ca="1">IF(INDIRECT(ADDRESS(3+$AM758,14,,,"var"))&lt;&gt;"Be",INDIRECT(ADDRESS(3+$AM758,14,,,"var")),NULL)</f>
        <v>1.4E-2</v>
      </c>
      <c r="BA758" s="61" t="str" cm="1">
        <f t="array" aca="1" ref="BA758" ca="1">IF(INDIRECT(ADDRESS(3+$AM758,15,,,"var"))&lt;&gt;"&lt;=&gt;",INDIRECT(ADDRESS(3+$AM758,15,,,"var")),NULL)</f>
        <v>&lt;</v>
      </c>
      <c r="BB758" s="61" cm="1">
        <f t="array" aca="1" ref="BB758" ca="1">IF(INDIRECT(ADDRESS(3+$AM758,16,,,"var"))&lt;&gt;"Zn",INDIRECT(ADDRESS(3+$AM758,16,,,"var")),NULL)</f>
        <v>0.01</v>
      </c>
      <c r="BC758" s="61" cm="1">
        <f t="array" aca="1" ref="BC758" ca="1">IF(INDIRECT(ADDRESS(3+$AM758,17,,,"var"))&lt;&gt;"&lt;=&gt;",INDIRECT(ADDRESS(3+$AM758,17,,,"var")),NULL)</f>
        <v>0</v>
      </c>
      <c r="BD758" s="61" cm="1">
        <f t="array" aca="1" ref="BD758" ca="1">IF(INDIRECT(ADDRESS(3+$AM758,18,,,"var"))&lt;&gt;"Ti",INDIRECT(ADDRESS(3+$AM758,18,,,"var")),NULL)</f>
        <v>0.08</v>
      </c>
      <c r="BE758" s="64" cm="1">
        <f t="array" aca="1" ref="BE758" ca="1">IF(INDIRECT(ADDRESS(3+$AM758,19,,,"var"))&lt;&gt;"D10",INDIRECT(ADDRESS(3+$AM758,19,,,"var")),NULL)</f>
        <v>27.4</v>
      </c>
      <c r="BF758" s="64" cm="1">
        <f t="array" aca="1" ref="BF758" ca="1">IF(INDIRECT(ADDRESS(3+$AM758,20,,,"var"))&lt;&gt;"D50",INDIRECT(ADDRESS(3+$AM758,20,,,"var")),NULL)</f>
        <v>44.5</v>
      </c>
      <c r="BG758" s="64" cm="1">
        <f t="array" aca="1" ref="BG758" ca="1">IF(INDIRECT(ADDRESS(3+$AM758,21,,,"var"))&lt;&gt;"D90",INDIRECT(ADDRESS(3+$AM758,21,,,"var")),NULL)</f>
        <v>72.2</v>
      </c>
      <c r="BH758" s="64" cm="1">
        <f t="array" aca="1" ref="BH758" ca="1">IF(INDIRECT(ADDRESS(3+$AM758,22,,,"var"))&lt;&gt;"Carney Funnel (s/50g)",INDIRECT(ADDRESS(3+$AM758,22,,,"var")),NULL)</f>
        <v>16</v>
      </c>
      <c r="BI758" s="64" cm="1">
        <f t="array" aca="1" ref="BI758" ca="1">IF(INDIRECT(ADDRESS(3+$AM758,23,,,"var"))&lt;&gt;"Schuttdichte",INDIRECT(ADDRESS(3+$AM758,23,,,"var")),NULL)</f>
        <v>1.24</v>
      </c>
      <c r="BJ758" s="64" cm="1">
        <f t="array" aca="1" ref="BJ758" ca="1">IF(INDIRECT(ADDRESS(3+$AM758,24,,,"var"))&lt;&gt;"Klopfdichte",INDIRECT(ADDRESS(3+$AM758,24,,,"var")),NULL)</f>
        <v>1.61</v>
      </c>
      <c r="BK758" t="s">
        <v>108</v>
      </c>
      <c r="BM758" s="65"/>
      <c r="BO758"/>
    </row>
    <row r="759" spans="1:67">
      <c r="A759" s="81">
        <v>10</v>
      </c>
      <c r="B759" s="81">
        <v>7</v>
      </c>
      <c r="C759" s="81" t="str">
        <f>var!Z$2</f>
        <v>EOS M 290</v>
      </c>
      <c r="D759" s="81" t="str">
        <f>var!AG$2</f>
        <v>EOS parameter dev.</v>
      </c>
      <c r="E759" s="81">
        <v>370</v>
      </c>
      <c r="F759" s="81">
        <v>1300</v>
      </c>
      <c r="G759" s="81">
        <v>50</v>
      </c>
      <c r="H759" s="81">
        <v>0.14000000000000001</v>
      </c>
      <c r="I759" s="62">
        <v>100</v>
      </c>
      <c r="J759" s="81" t="str">
        <f>var!AD$2</f>
        <v>Density cube</v>
      </c>
      <c r="K759" s="81" t="str">
        <f>var!AE$3</f>
        <v>Supports</v>
      </c>
      <c r="L759" s="81"/>
      <c r="M759" s="28" t="str">
        <f>var!AF$2</f>
        <v>Stripes</v>
      </c>
      <c r="N759" s="81">
        <v>220</v>
      </c>
      <c r="O759" s="81">
        <v>2050</v>
      </c>
      <c r="P759" s="81">
        <v>0</v>
      </c>
      <c r="Q759" s="81"/>
      <c r="R759" s="81"/>
      <c r="S759" s="81"/>
      <c r="T759" s="81"/>
      <c r="U759" s="81"/>
      <c r="V759" s="81"/>
      <c r="W759" s="81"/>
      <c r="X759" s="81"/>
      <c r="Y759" s="81"/>
      <c r="Z759" s="81"/>
      <c r="AA759" s="81"/>
      <c r="AB759" s="81"/>
      <c r="AC759" s="81"/>
      <c r="AD759" s="81"/>
      <c r="AE759" s="81"/>
      <c r="AF759" s="81"/>
      <c r="AG759" s="81"/>
      <c r="AH759" s="23">
        <f t="shared" si="24"/>
        <v>32.760000000000005</v>
      </c>
      <c r="AI759" s="66">
        <f t="shared" si="25"/>
        <v>40.65934065934065</v>
      </c>
      <c r="AJ759" s="81"/>
      <c r="AK759" s="81"/>
      <c r="AL759" s="28" t="str" cm="1">
        <f t="array" aca="1" ref="AL759" ca="1">IF(INDIRECT(ADDRESS(3+AM759,2,,,"var"))&lt;&gt;"Name of powder",INDIRECT(ADDRESS(3+AM759,2,,,"var")),NULL)</f>
        <v>AlMgty90</v>
      </c>
      <c r="AM759" s="81">
        <v>12</v>
      </c>
      <c r="AN759" s="81">
        <v>-2</v>
      </c>
      <c r="AO759" s="61" cm="1">
        <f t="array" aca="1" ref="AO759" ca="1">IF(INDIRECT(ADDRESS(3+$AM759,3,,,"var"))&lt;&gt;"&lt;=&gt;",INDIRECT(ADDRESS(3+$AM759,3,,,"var")),NULL)</f>
        <v>0</v>
      </c>
      <c r="AP759" s="61" cm="1">
        <f t="array" aca="1" ref="AP759" ca="1">IF(INDIRECT(ADDRESS(3+$AM759,4,,,"var"))&lt;&gt;"Si",INDIRECT(ADDRESS(3+$AM759,4,,,"var")),NULL)</f>
        <v>7.0000000000000007E-2</v>
      </c>
      <c r="AQ759" s="61" cm="1">
        <f t="array" aca="1" ref="AQ759" ca="1">IF(INDIRECT(ADDRESS(3+$AM759,5,,,"var"))&lt;&gt;"&lt;=&gt;",INDIRECT(ADDRESS(3+$AM759,5,,,"var")),NULL)</f>
        <v>0</v>
      </c>
      <c r="AR759" s="61" cm="1">
        <f t="array" aca="1" ref="AR759" ca="1">IF(INDIRECT(ADDRESS(3+$AM759,6,,,"var"))&lt;&gt;"Fe",INDIRECT(ADDRESS(3+$AM759,6,,,"var")),NULL)</f>
        <v>7.0000000000000007E-2</v>
      </c>
      <c r="AS759" s="61" t="str" cm="1">
        <f t="array" aca="1" ref="AS759" ca="1">IF(INDIRECT(ADDRESS(3+$AM759,7,,,"var"))&lt;&gt;"&lt;=&gt;",INDIRECT(ADDRESS(3+$AM759,7,,,"var")),NULL)</f>
        <v>&lt;</v>
      </c>
      <c r="AT759" s="61" cm="1">
        <f t="array" aca="1" ref="AT759" ca="1">IF(INDIRECT(ADDRESS(3+$AM759,8,,,"var"))&lt;&gt;"Cu",INDIRECT(ADDRESS(3+$AM759,8,,,"var")),NULL)</f>
        <v>0.01</v>
      </c>
      <c r="AU759" s="61" t="str" cm="1">
        <f t="array" aca="1" ref="AU759" ca="1">IF(INDIRECT(ADDRESS(3+$AM759,9,,,"var"))&lt;&gt;"&lt;=&gt;",INDIRECT(ADDRESS(3+$AM759,9,,,"var")),NULL)</f>
        <v>&lt;</v>
      </c>
      <c r="AV759" s="61" cm="1">
        <f t="array" aca="1" ref="AV759" ca="1">IF(INDIRECT(ADDRESS(3+$AM759,10,,,"var"))&lt;&gt;"Mn",INDIRECT(ADDRESS(3+$AM759,10,,,"var")),NULL)</f>
        <v>0.01</v>
      </c>
      <c r="AW759" s="61" cm="1">
        <f t="array" aca="1" ref="AW759" ca="1">IF(INDIRECT(ADDRESS(3+$AM759,11,,,"var"))&lt;&gt;"&lt;=&gt;",INDIRECT(ADDRESS(3+$AM759,11,,,"var")),NULL)</f>
        <v>0</v>
      </c>
      <c r="AX759" s="61" cm="1">
        <f t="array" aca="1" ref="AX759" ca="1">IF(INDIRECT(ADDRESS(3+$AM759,12,,,"var"))&lt;&gt;"Mg",INDIRECT(ADDRESS(3+$AM759,12,,,"var")),NULL)</f>
        <v>11.9</v>
      </c>
      <c r="AY759" s="61" cm="1">
        <f t="array" aca="1" ref="AY759" ca="1">IF(INDIRECT(ADDRESS(3+$AM759,13,,,"var"))&lt;&gt;"&lt;=&gt;",INDIRECT(ADDRESS(3+$AM759,13,,,"var")),NULL)</f>
        <v>0</v>
      </c>
      <c r="AZ759" s="61" cm="1">
        <f t="array" aca="1" ref="AZ759" ca="1">IF(INDIRECT(ADDRESS(3+$AM759,14,,,"var"))&lt;&gt;"Be",INDIRECT(ADDRESS(3+$AM759,14,,,"var")),NULL)</f>
        <v>1.4E-2</v>
      </c>
      <c r="BA759" s="61" t="str" cm="1">
        <f t="array" aca="1" ref="BA759" ca="1">IF(INDIRECT(ADDRESS(3+$AM759,15,,,"var"))&lt;&gt;"&lt;=&gt;",INDIRECT(ADDRESS(3+$AM759,15,,,"var")),NULL)</f>
        <v>&lt;</v>
      </c>
      <c r="BB759" s="61" cm="1">
        <f t="array" aca="1" ref="BB759" ca="1">IF(INDIRECT(ADDRESS(3+$AM759,16,,,"var"))&lt;&gt;"Zn",INDIRECT(ADDRESS(3+$AM759,16,,,"var")),NULL)</f>
        <v>0.01</v>
      </c>
      <c r="BC759" s="61" cm="1">
        <f t="array" aca="1" ref="BC759" ca="1">IF(INDIRECT(ADDRESS(3+$AM759,17,,,"var"))&lt;&gt;"&lt;=&gt;",INDIRECT(ADDRESS(3+$AM759,17,,,"var")),NULL)</f>
        <v>0</v>
      </c>
      <c r="BD759" s="61" cm="1">
        <f t="array" aca="1" ref="BD759" ca="1">IF(INDIRECT(ADDRESS(3+$AM759,18,,,"var"))&lt;&gt;"Ti",INDIRECT(ADDRESS(3+$AM759,18,,,"var")),NULL)</f>
        <v>0.08</v>
      </c>
      <c r="BE759" s="64" cm="1">
        <f t="array" aca="1" ref="BE759" ca="1">IF(INDIRECT(ADDRESS(3+$AM759,19,,,"var"))&lt;&gt;"D10",INDIRECT(ADDRESS(3+$AM759,19,,,"var")),NULL)</f>
        <v>27.4</v>
      </c>
      <c r="BF759" s="64" cm="1">
        <f t="array" aca="1" ref="BF759" ca="1">IF(INDIRECT(ADDRESS(3+$AM759,20,,,"var"))&lt;&gt;"D50",INDIRECT(ADDRESS(3+$AM759,20,,,"var")),NULL)</f>
        <v>44.5</v>
      </c>
      <c r="BG759" s="64" cm="1">
        <f t="array" aca="1" ref="BG759" ca="1">IF(INDIRECT(ADDRESS(3+$AM759,21,,,"var"))&lt;&gt;"D90",INDIRECT(ADDRESS(3+$AM759,21,,,"var")),NULL)</f>
        <v>72.2</v>
      </c>
      <c r="BH759" s="64" cm="1">
        <f t="array" aca="1" ref="BH759" ca="1">IF(INDIRECT(ADDRESS(3+$AM759,22,,,"var"))&lt;&gt;"Carney Funnel (s/50g)",INDIRECT(ADDRESS(3+$AM759,22,,,"var")),NULL)</f>
        <v>16</v>
      </c>
      <c r="BI759" s="64" cm="1">
        <f t="array" aca="1" ref="BI759" ca="1">IF(INDIRECT(ADDRESS(3+$AM759,23,,,"var"))&lt;&gt;"Schuttdichte",INDIRECT(ADDRESS(3+$AM759,23,,,"var")),NULL)</f>
        <v>1.24</v>
      </c>
      <c r="BJ759" s="64" cm="1">
        <f t="array" aca="1" ref="BJ759" ca="1">IF(INDIRECT(ADDRESS(3+$AM759,24,,,"var"))&lt;&gt;"Klopfdichte",INDIRECT(ADDRESS(3+$AM759,24,,,"var")),NULL)</f>
        <v>1.61</v>
      </c>
      <c r="BK759" t="s">
        <v>108</v>
      </c>
      <c r="BM759" s="65"/>
      <c r="BO759"/>
    </row>
    <row r="760" spans="1:67">
      <c r="A760" s="81">
        <v>10</v>
      </c>
      <c r="B760" s="81">
        <v>8</v>
      </c>
      <c r="C760" s="81" t="str">
        <f>var!Z$2</f>
        <v>EOS M 290</v>
      </c>
      <c r="D760" s="81" t="str">
        <f>var!AG$2</f>
        <v>EOS parameter dev.</v>
      </c>
      <c r="E760" s="81">
        <v>370</v>
      </c>
      <c r="F760" s="81">
        <v>1300</v>
      </c>
      <c r="G760" s="81">
        <v>50</v>
      </c>
      <c r="H760" s="81">
        <v>0.14000000000000001</v>
      </c>
      <c r="I760" s="62">
        <v>100</v>
      </c>
      <c r="J760" s="81" t="str">
        <f>var!AD$2</f>
        <v>Density cube</v>
      </c>
      <c r="K760" s="81" t="str">
        <f>var!AE$3</f>
        <v>Supports</v>
      </c>
      <c r="L760" s="81"/>
      <c r="M760" s="28" t="str">
        <f>var!AF$2</f>
        <v>Stripes</v>
      </c>
      <c r="N760" s="81">
        <v>220</v>
      </c>
      <c r="O760" s="81">
        <v>2200</v>
      </c>
      <c r="P760" s="81">
        <v>0</v>
      </c>
      <c r="Q760" s="81"/>
      <c r="R760" s="81"/>
      <c r="S760" s="81"/>
      <c r="T760" s="81"/>
      <c r="U760" s="81"/>
      <c r="V760" s="81"/>
      <c r="W760" s="81"/>
      <c r="X760" s="81"/>
      <c r="Y760" s="81"/>
      <c r="Z760" s="81"/>
      <c r="AA760" s="81"/>
      <c r="AB760" s="81"/>
      <c r="AC760" s="81"/>
      <c r="AD760" s="81"/>
      <c r="AE760" s="81"/>
      <c r="AF760" s="81"/>
      <c r="AG760" s="81"/>
      <c r="AH760" s="23">
        <f t="shared" si="24"/>
        <v>32.760000000000005</v>
      </c>
      <c r="AI760" s="66">
        <f t="shared" si="25"/>
        <v>40.65934065934065</v>
      </c>
      <c r="AJ760" s="81"/>
      <c r="AK760" s="81"/>
      <c r="AL760" s="28" t="str" cm="1">
        <f t="array" aca="1" ref="AL760" ca="1">IF(INDIRECT(ADDRESS(3+AM760,2,,,"var"))&lt;&gt;"Name of powder",INDIRECT(ADDRESS(3+AM760,2,,,"var")),NULL)</f>
        <v>AlMgty90</v>
      </c>
      <c r="AM760" s="81">
        <v>12</v>
      </c>
      <c r="AN760" s="81">
        <v>-2</v>
      </c>
      <c r="AO760" s="61" cm="1">
        <f t="array" aca="1" ref="AO760" ca="1">IF(INDIRECT(ADDRESS(3+$AM760,3,,,"var"))&lt;&gt;"&lt;=&gt;",INDIRECT(ADDRESS(3+$AM760,3,,,"var")),NULL)</f>
        <v>0</v>
      </c>
      <c r="AP760" s="61" cm="1">
        <f t="array" aca="1" ref="AP760" ca="1">IF(INDIRECT(ADDRESS(3+$AM760,4,,,"var"))&lt;&gt;"Si",INDIRECT(ADDRESS(3+$AM760,4,,,"var")),NULL)</f>
        <v>7.0000000000000007E-2</v>
      </c>
      <c r="AQ760" s="61" cm="1">
        <f t="array" aca="1" ref="AQ760" ca="1">IF(INDIRECT(ADDRESS(3+$AM760,5,,,"var"))&lt;&gt;"&lt;=&gt;",INDIRECT(ADDRESS(3+$AM760,5,,,"var")),NULL)</f>
        <v>0</v>
      </c>
      <c r="AR760" s="61" cm="1">
        <f t="array" aca="1" ref="AR760" ca="1">IF(INDIRECT(ADDRESS(3+$AM760,6,,,"var"))&lt;&gt;"Fe",INDIRECT(ADDRESS(3+$AM760,6,,,"var")),NULL)</f>
        <v>7.0000000000000007E-2</v>
      </c>
      <c r="AS760" s="61" t="str" cm="1">
        <f t="array" aca="1" ref="AS760" ca="1">IF(INDIRECT(ADDRESS(3+$AM760,7,,,"var"))&lt;&gt;"&lt;=&gt;",INDIRECT(ADDRESS(3+$AM760,7,,,"var")),NULL)</f>
        <v>&lt;</v>
      </c>
      <c r="AT760" s="61" cm="1">
        <f t="array" aca="1" ref="AT760" ca="1">IF(INDIRECT(ADDRESS(3+$AM760,8,,,"var"))&lt;&gt;"Cu",INDIRECT(ADDRESS(3+$AM760,8,,,"var")),NULL)</f>
        <v>0.01</v>
      </c>
      <c r="AU760" s="61" t="str" cm="1">
        <f t="array" aca="1" ref="AU760" ca="1">IF(INDIRECT(ADDRESS(3+$AM760,9,,,"var"))&lt;&gt;"&lt;=&gt;",INDIRECT(ADDRESS(3+$AM760,9,,,"var")),NULL)</f>
        <v>&lt;</v>
      </c>
      <c r="AV760" s="61" cm="1">
        <f t="array" aca="1" ref="AV760" ca="1">IF(INDIRECT(ADDRESS(3+$AM760,10,,,"var"))&lt;&gt;"Mn",INDIRECT(ADDRESS(3+$AM760,10,,,"var")),NULL)</f>
        <v>0.01</v>
      </c>
      <c r="AW760" s="61" cm="1">
        <f t="array" aca="1" ref="AW760" ca="1">IF(INDIRECT(ADDRESS(3+$AM760,11,,,"var"))&lt;&gt;"&lt;=&gt;",INDIRECT(ADDRESS(3+$AM760,11,,,"var")),NULL)</f>
        <v>0</v>
      </c>
      <c r="AX760" s="61" cm="1">
        <f t="array" aca="1" ref="AX760" ca="1">IF(INDIRECT(ADDRESS(3+$AM760,12,,,"var"))&lt;&gt;"Mg",INDIRECT(ADDRESS(3+$AM760,12,,,"var")),NULL)</f>
        <v>11.9</v>
      </c>
      <c r="AY760" s="61" cm="1">
        <f t="array" aca="1" ref="AY760" ca="1">IF(INDIRECT(ADDRESS(3+$AM760,13,,,"var"))&lt;&gt;"&lt;=&gt;",INDIRECT(ADDRESS(3+$AM760,13,,,"var")),NULL)</f>
        <v>0</v>
      </c>
      <c r="AZ760" s="61" cm="1">
        <f t="array" aca="1" ref="AZ760" ca="1">IF(INDIRECT(ADDRESS(3+$AM760,14,,,"var"))&lt;&gt;"Be",INDIRECT(ADDRESS(3+$AM760,14,,,"var")),NULL)</f>
        <v>1.4E-2</v>
      </c>
      <c r="BA760" s="61" t="str" cm="1">
        <f t="array" aca="1" ref="BA760" ca="1">IF(INDIRECT(ADDRESS(3+$AM760,15,,,"var"))&lt;&gt;"&lt;=&gt;",INDIRECT(ADDRESS(3+$AM760,15,,,"var")),NULL)</f>
        <v>&lt;</v>
      </c>
      <c r="BB760" s="61" cm="1">
        <f t="array" aca="1" ref="BB760" ca="1">IF(INDIRECT(ADDRESS(3+$AM760,16,,,"var"))&lt;&gt;"Zn",INDIRECT(ADDRESS(3+$AM760,16,,,"var")),NULL)</f>
        <v>0.01</v>
      </c>
      <c r="BC760" s="61" cm="1">
        <f t="array" aca="1" ref="BC760" ca="1">IF(INDIRECT(ADDRESS(3+$AM760,17,,,"var"))&lt;&gt;"&lt;=&gt;",INDIRECT(ADDRESS(3+$AM760,17,,,"var")),NULL)</f>
        <v>0</v>
      </c>
      <c r="BD760" s="61" cm="1">
        <f t="array" aca="1" ref="BD760" ca="1">IF(INDIRECT(ADDRESS(3+$AM760,18,,,"var"))&lt;&gt;"Ti",INDIRECT(ADDRESS(3+$AM760,18,,,"var")),NULL)</f>
        <v>0.08</v>
      </c>
      <c r="BE760" s="64" cm="1">
        <f t="array" aca="1" ref="BE760" ca="1">IF(INDIRECT(ADDRESS(3+$AM760,19,,,"var"))&lt;&gt;"D10",INDIRECT(ADDRESS(3+$AM760,19,,,"var")),NULL)</f>
        <v>27.4</v>
      </c>
      <c r="BF760" s="64" cm="1">
        <f t="array" aca="1" ref="BF760" ca="1">IF(INDIRECT(ADDRESS(3+$AM760,20,,,"var"))&lt;&gt;"D50",INDIRECT(ADDRESS(3+$AM760,20,,,"var")),NULL)</f>
        <v>44.5</v>
      </c>
      <c r="BG760" s="64" cm="1">
        <f t="array" aca="1" ref="BG760" ca="1">IF(INDIRECT(ADDRESS(3+$AM760,21,,,"var"))&lt;&gt;"D90",INDIRECT(ADDRESS(3+$AM760,21,,,"var")),NULL)</f>
        <v>72.2</v>
      </c>
      <c r="BH760" s="64" cm="1">
        <f t="array" aca="1" ref="BH760" ca="1">IF(INDIRECT(ADDRESS(3+$AM760,22,,,"var"))&lt;&gt;"Carney Funnel (s/50g)",INDIRECT(ADDRESS(3+$AM760,22,,,"var")),NULL)</f>
        <v>16</v>
      </c>
      <c r="BI760" s="64" cm="1">
        <f t="array" aca="1" ref="BI760" ca="1">IF(INDIRECT(ADDRESS(3+$AM760,23,,,"var"))&lt;&gt;"Schuttdichte",INDIRECT(ADDRESS(3+$AM760,23,,,"var")),NULL)</f>
        <v>1.24</v>
      </c>
      <c r="BJ760" s="64" cm="1">
        <f t="array" aca="1" ref="BJ760" ca="1">IF(INDIRECT(ADDRESS(3+$AM760,24,,,"var"))&lt;&gt;"Klopfdichte",INDIRECT(ADDRESS(3+$AM760,24,,,"var")),NULL)</f>
        <v>1.61</v>
      </c>
      <c r="BK760" t="s">
        <v>108</v>
      </c>
      <c r="BM760" s="65"/>
      <c r="BO760"/>
    </row>
    <row r="761" spans="1:67">
      <c r="A761" s="81">
        <v>10</v>
      </c>
      <c r="B761" s="81">
        <v>9</v>
      </c>
      <c r="C761" s="81" t="str">
        <f>var!Z$2</f>
        <v>EOS M 290</v>
      </c>
      <c r="D761" s="81" t="str">
        <f>var!AG$2</f>
        <v>EOS parameter dev.</v>
      </c>
      <c r="E761" s="81">
        <v>370</v>
      </c>
      <c r="F761" s="81">
        <v>1300</v>
      </c>
      <c r="G761" s="81">
        <v>50</v>
      </c>
      <c r="H761" s="81">
        <v>0.14000000000000001</v>
      </c>
      <c r="I761" s="62">
        <v>100</v>
      </c>
      <c r="J761" s="81" t="str">
        <f>var!AD$2</f>
        <v>Density cube</v>
      </c>
      <c r="K761" s="28" t="str">
        <f>var!AE$3</f>
        <v>Supports</v>
      </c>
      <c r="L761" s="81"/>
      <c r="M761" s="28" t="str">
        <f>var!AF$2</f>
        <v>Stripes</v>
      </c>
      <c r="N761" s="81">
        <v>250</v>
      </c>
      <c r="O761" s="81">
        <v>1450</v>
      </c>
      <c r="P761" s="81">
        <v>0</v>
      </c>
      <c r="Q761" s="81"/>
      <c r="R761" s="81"/>
      <c r="S761" s="81"/>
      <c r="T761" s="81"/>
      <c r="U761" s="81"/>
      <c r="V761" s="81"/>
      <c r="W761" s="81"/>
      <c r="X761" s="81"/>
      <c r="Y761" s="81"/>
      <c r="Z761" s="81"/>
      <c r="AA761" s="81"/>
      <c r="AB761" s="81"/>
      <c r="AC761" s="81"/>
      <c r="AD761" s="81"/>
      <c r="AE761" s="81"/>
      <c r="AF761" s="81"/>
      <c r="AG761" s="81"/>
      <c r="AH761" s="23">
        <f t="shared" si="24"/>
        <v>32.760000000000005</v>
      </c>
      <c r="AI761" s="66">
        <f t="shared" si="25"/>
        <v>40.65934065934065</v>
      </c>
      <c r="AJ761" s="81"/>
      <c r="AK761" s="81"/>
      <c r="AL761" s="81" t="str" cm="1">
        <f t="array" aca="1" ref="AL761" ca="1">IF(INDIRECT(ADDRESS(3+AM761,2,,,"var"))&lt;&gt;"Name of powder",INDIRECT(ADDRESS(3+AM761,2,,,"var")),NULL)</f>
        <v>AlMgty90</v>
      </c>
      <c r="AM761" s="81">
        <v>12</v>
      </c>
      <c r="AN761" s="81">
        <v>-2</v>
      </c>
      <c r="AO761" s="61" cm="1">
        <f t="array" aca="1" ref="AO761" ca="1">IF(INDIRECT(ADDRESS(3+$AM761,3,,,"var"))&lt;&gt;"&lt;=&gt;",INDIRECT(ADDRESS(3+$AM761,3,,,"var")),NULL)</f>
        <v>0</v>
      </c>
      <c r="AP761" s="61" cm="1">
        <f t="array" aca="1" ref="AP761" ca="1">IF(INDIRECT(ADDRESS(3+$AM761,4,,,"var"))&lt;&gt;"Si",INDIRECT(ADDRESS(3+$AM761,4,,,"var")),NULL)</f>
        <v>7.0000000000000007E-2</v>
      </c>
      <c r="AQ761" s="61" cm="1">
        <f t="array" aca="1" ref="AQ761" ca="1">IF(INDIRECT(ADDRESS(3+$AM761,5,,,"var"))&lt;&gt;"&lt;=&gt;",INDIRECT(ADDRESS(3+$AM761,5,,,"var")),NULL)</f>
        <v>0</v>
      </c>
      <c r="AR761" s="61" cm="1">
        <f t="array" aca="1" ref="AR761" ca="1">IF(INDIRECT(ADDRESS(3+$AM761,6,,,"var"))&lt;&gt;"Fe",INDIRECT(ADDRESS(3+$AM761,6,,,"var")),NULL)</f>
        <v>7.0000000000000007E-2</v>
      </c>
      <c r="AS761" s="61" t="str" cm="1">
        <f t="array" aca="1" ref="AS761" ca="1">IF(INDIRECT(ADDRESS(3+$AM761,7,,,"var"))&lt;&gt;"&lt;=&gt;",INDIRECT(ADDRESS(3+$AM761,7,,,"var")),NULL)</f>
        <v>&lt;</v>
      </c>
      <c r="AT761" s="61" cm="1">
        <f t="array" aca="1" ref="AT761" ca="1">IF(INDIRECT(ADDRESS(3+$AM761,8,,,"var"))&lt;&gt;"Cu",INDIRECT(ADDRESS(3+$AM761,8,,,"var")),NULL)</f>
        <v>0.01</v>
      </c>
      <c r="AU761" s="61" t="str" cm="1">
        <f t="array" aca="1" ref="AU761" ca="1">IF(INDIRECT(ADDRESS(3+$AM761,9,,,"var"))&lt;&gt;"&lt;=&gt;",INDIRECT(ADDRESS(3+$AM761,9,,,"var")),NULL)</f>
        <v>&lt;</v>
      </c>
      <c r="AV761" s="61" cm="1">
        <f t="array" aca="1" ref="AV761" ca="1">IF(INDIRECT(ADDRESS(3+$AM761,10,,,"var"))&lt;&gt;"Mn",INDIRECT(ADDRESS(3+$AM761,10,,,"var")),NULL)</f>
        <v>0.01</v>
      </c>
      <c r="AW761" s="61" cm="1">
        <f t="array" aca="1" ref="AW761" ca="1">IF(INDIRECT(ADDRESS(3+$AM761,11,,,"var"))&lt;&gt;"&lt;=&gt;",INDIRECT(ADDRESS(3+$AM761,11,,,"var")),NULL)</f>
        <v>0</v>
      </c>
      <c r="AX761" s="61" cm="1">
        <f t="array" aca="1" ref="AX761" ca="1">IF(INDIRECT(ADDRESS(3+$AM761,12,,,"var"))&lt;&gt;"Mg",INDIRECT(ADDRESS(3+$AM761,12,,,"var")),NULL)</f>
        <v>11.9</v>
      </c>
      <c r="AY761" s="61" cm="1">
        <f t="array" aca="1" ref="AY761" ca="1">IF(INDIRECT(ADDRESS(3+$AM761,13,,,"var"))&lt;&gt;"&lt;=&gt;",INDIRECT(ADDRESS(3+$AM761,13,,,"var")),NULL)</f>
        <v>0</v>
      </c>
      <c r="AZ761" s="61" cm="1">
        <f t="array" aca="1" ref="AZ761" ca="1">IF(INDIRECT(ADDRESS(3+$AM761,14,,,"var"))&lt;&gt;"Be",INDIRECT(ADDRESS(3+$AM761,14,,,"var")),NULL)</f>
        <v>1.4E-2</v>
      </c>
      <c r="BA761" s="61" t="str" cm="1">
        <f t="array" aca="1" ref="BA761" ca="1">IF(INDIRECT(ADDRESS(3+$AM761,15,,,"var"))&lt;&gt;"&lt;=&gt;",INDIRECT(ADDRESS(3+$AM761,15,,,"var")),NULL)</f>
        <v>&lt;</v>
      </c>
      <c r="BB761" s="61" cm="1">
        <f t="array" aca="1" ref="BB761" ca="1">IF(INDIRECT(ADDRESS(3+$AM761,16,,,"var"))&lt;&gt;"Zn",INDIRECT(ADDRESS(3+$AM761,16,,,"var")),NULL)</f>
        <v>0.01</v>
      </c>
      <c r="BC761" s="61" cm="1">
        <f t="array" aca="1" ref="BC761" ca="1">IF(INDIRECT(ADDRESS(3+$AM761,17,,,"var"))&lt;&gt;"&lt;=&gt;",INDIRECT(ADDRESS(3+$AM761,17,,,"var")),NULL)</f>
        <v>0</v>
      </c>
      <c r="BD761" s="61" cm="1">
        <f t="array" aca="1" ref="BD761" ca="1">IF(INDIRECT(ADDRESS(3+$AM761,18,,,"var"))&lt;&gt;"Ti",INDIRECT(ADDRESS(3+$AM761,18,,,"var")),NULL)</f>
        <v>0.08</v>
      </c>
      <c r="BE761" s="64" cm="1">
        <f t="array" aca="1" ref="BE761" ca="1">IF(INDIRECT(ADDRESS(3+$AM761,19,,,"var"))&lt;&gt;"D10",INDIRECT(ADDRESS(3+$AM761,19,,,"var")),NULL)</f>
        <v>27.4</v>
      </c>
      <c r="BF761" s="64" cm="1">
        <f t="array" aca="1" ref="BF761" ca="1">IF(INDIRECT(ADDRESS(3+$AM761,20,,,"var"))&lt;&gt;"D50",INDIRECT(ADDRESS(3+$AM761,20,,,"var")),NULL)</f>
        <v>44.5</v>
      </c>
      <c r="BG761" s="64" cm="1">
        <f t="array" aca="1" ref="BG761" ca="1">IF(INDIRECT(ADDRESS(3+$AM761,21,,,"var"))&lt;&gt;"D90",INDIRECT(ADDRESS(3+$AM761,21,,,"var")),NULL)</f>
        <v>72.2</v>
      </c>
      <c r="BH761" s="64" cm="1">
        <f t="array" aca="1" ref="BH761" ca="1">IF(INDIRECT(ADDRESS(3+$AM761,22,,,"var"))&lt;&gt;"Carney Funnel (s/50g)",INDIRECT(ADDRESS(3+$AM761,22,,,"var")),NULL)</f>
        <v>16</v>
      </c>
      <c r="BI761" s="64" cm="1">
        <f t="array" aca="1" ref="BI761" ca="1">IF(INDIRECT(ADDRESS(3+$AM761,23,,,"var"))&lt;&gt;"Schuttdichte",INDIRECT(ADDRESS(3+$AM761,23,,,"var")),NULL)</f>
        <v>1.24</v>
      </c>
      <c r="BJ761" s="64" cm="1">
        <f t="array" aca="1" ref="BJ761" ca="1">IF(INDIRECT(ADDRESS(3+$AM761,24,,,"var"))&lt;&gt;"Klopfdichte",INDIRECT(ADDRESS(3+$AM761,24,,,"var")),NULL)</f>
        <v>1.61</v>
      </c>
      <c r="BK761" t="s">
        <v>108</v>
      </c>
      <c r="BM761" s="65"/>
      <c r="BO761"/>
    </row>
    <row r="762" spans="1:67" s="81" customFormat="1">
      <c r="A762" s="81">
        <v>10</v>
      </c>
      <c r="B762" s="81">
        <v>10</v>
      </c>
      <c r="C762" s="81" t="str">
        <f>var!Z$2</f>
        <v>EOS M 290</v>
      </c>
      <c r="D762" s="81" t="str">
        <f>var!AG$2</f>
        <v>EOS parameter dev.</v>
      </c>
      <c r="E762" s="81">
        <v>370</v>
      </c>
      <c r="F762" s="81">
        <v>1300</v>
      </c>
      <c r="G762" s="81">
        <v>50</v>
      </c>
      <c r="H762" s="81">
        <v>0.14000000000000001</v>
      </c>
      <c r="I762" s="62">
        <v>100</v>
      </c>
      <c r="J762" s="81" t="str">
        <f>var!AD$2</f>
        <v>Density cube</v>
      </c>
      <c r="K762" s="81" t="str">
        <f>var!AE$3</f>
        <v>Supports</v>
      </c>
      <c r="M762" s="81" t="str">
        <f>var!AF$2</f>
        <v>Stripes</v>
      </c>
      <c r="N762" s="81">
        <v>250</v>
      </c>
      <c r="O762" s="81">
        <v>1600</v>
      </c>
      <c r="P762" s="81">
        <v>0</v>
      </c>
      <c r="AH762" s="81">
        <f t="shared" si="24"/>
        <v>32.760000000000005</v>
      </c>
      <c r="AI762" s="81">
        <f t="shared" si="25"/>
        <v>40.65934065934065</v>
      </c>
      <c r="AL762" s="81" t="str" cm="1">
        <f t="array" aca="1" ref="AL762" ca="1">IF(INDIRECT(ADDRESS(3+AM762,2,,,"var"))&lt;&gt;"Name of powder",INDIRECT(ADDRESS(3+AM762,2,,,"var")),NULL)</f>
        <v>AlMgty90</v>
      </c>
      <c r="AM762" s="81">
        <v>12</v>
      </c>
      <c r="AN762" s="81">
        <v>-2</v>
      </c>
      <c r="AO762" s="81" cm="1">
        <f t="array" aca="1" ref="AO762" ca="1">IF(INDIRECT(ADDRESS(3+$AM762,3,,,"var"))&lt;&gt;"&lt;=&gt;",INDIRECT(ADDRESS(3+$AM762,3,,,"var")),NULL)</f>
        <v>0</v>
      </c>
      <c r="AP762" s="81" cm="1">
        <f t="array" aca="1" ref="AP762" ca="1">IF(INDIRECT(ADDRESS(3+$AM762,4,,,"var"))&lt;&gt;"Si",INDIRECT(ADDRESS(3+$AM762,4,,,"var")),NULL)</f>
        <v>7.0000000000000007E-2</v>
      </c>
      <c r="AQ762" s="81" cm="1">
        <f t="array" aca="1" ref="AQ762" ca="1">IF(INDIRECT(ADDRESS(3+$AM762,5,,,"var"))&lt;&gt;"&lt;=&gt;",INDIRECT(ADDRESS(3+$AM762,5,,,"var")),NULL)</f>
        <v>0</v>
      </c>
      <c r="AR762" s="81" cm="1">
        <f t="array" aca="1" ref="AR762" ca="1">IF(INDIRECT(ADDRESS(3+$AM762,6,,,"var"))&lt;&gt;"Fe",INDIRECT(ADDRESS(3+$AM762,6,,,"var")),NULL)</f>
        <v>7.0000000000000007E-2</v>
      </c>
      <c r="AS762" s="81" t="str" cm="1">
        <f t="array" aca="1" ref="AS762" ca="1">IF(INDIRECT(ADDRESS(3+$AM762,7,,,"var"))&lt;&gt;"&lt;=&gt;",INDIRECT(ADDRESS(3+$AM762,7,,,"var")),NULL)</f>
        <v>&lt;</v>
      </c>
      <c r="AT762" s="81" cm="1">
        <f t="array" aca="1" ref="AT762" ca="1">IF(INDIRECT(ADDRESS(3+$AM762,8,,,"var"))&lt;&gt;"Cu",INDIRECT(ADDRESS(3+$AM762,8,,,"var")),NULL)</f>
        <v>0.01</v>
      </c>
      <c r="AU762" s="81" t="str" cm="1">
        <f t="array" aca="1" ref="AU762" ca="1">IF(INDIRECT(ADDRESS(3+$AM762,9,,,"var"))&lt;&gt;"&lt;=&gt;",INDIRECT(ADDRESS(3+$AM762,9,,,"var")),NULL)</f>
        <v>&lt;</v>
      </c>
      <c r="AV762" s="81" cm="1">
        <f t="array" aca="1" ref="AV762" ca="1">IF(INDIRECT(ADDRESS(3+$AM762,10,,,"var"))&lt;&gt;"Mn",INDIRECT(ADDRESS(3+$AM762,10,,,"var")),NULL)</f>
        <v>0.01</v>
      </c>
      <c r="AW762" s="81" cm="1">
        <f t="array" aca="1" ref="AW762" ca="1">IF(INDIRECT(ADDRESS(3+$AM762,11,,,"var"))&lt;&gt;"&lt;=&gt;",INDIRECT(ADDRESS(3+$AM762,11,,,"var")),NULL)</f>
        <v>0</v>
      </c>
      <c r="AX762" s="81" cm="1">
        <f t="array" aca="1" ref="AX762" ca="1">IF(INDIRECT(ADDRESS(3+$AM762,12,,,"var"))&lt;&gt;"Mg",INDIRECT(ADDRESS(3+$AM762,12,,,"var")),NULL)</f>
        <v>11.9</v>
      </c>
      <c r="AY762" s="81" cm="1">
        <f t="array" aca="1" ref="AY762" ca="1">IF(INDIRECT(ADDRESS(3+$AM762,13,,,"var"))&lt;&gt;"&lt;=&gt;",INDIRECT(ADDRESS(3+$AM762,13,,,"var")),NULL)</f>
        <v>0</v>
      </c>
      <c r="AZ762" s="81" cm="1">
        <f t="array" aca="1" ref="AZ762" ca="1">IF(INDIRECT(ADDRESS(3+$AM762,14,,,"var"))&lt;&gt;"Be",INDIRECT(ADDRESS(3+$AM762,14,,,"var")),NULL)</f>
        <v>1.4E-2</v>
      </c>
      <c r="BA762" s="81" t="str" cm="1">
        <f t="array" aca="1" ref="BA762" ca="1">IF(INDIRECT(ADDRESS(3+$AM762,15,,,"var"))&lt;&gt;"&lt;=&gt;",INDIRECT(ADDRESS(3+$AM762,15,,,"var")),NULL)</f>
        <v>&lt;</v>
      </c>
      <c r="BB762" s="81" cm="1">
        <f t="array" aca="1" ref="BB762" ca="1">IF(INDIRECT(ADDRESS(3+$AM762,16,,,"var"))&lt;&gt;"Zn",INDIRECT(ADDRESS(3+$AM762,16,,,"var")),NULL)</f>
        <v>0.01</v>
      </c>
      <c r="BC762" s="81" cm="1">
        <f t="array" aca="1" ref="BC762" ca="1">IF(INDIRECT(ADDRESS(3+$AM762,17,,,"var"))&lt;&gt;"&lt;=&gt;",INDIRECT(ADDRESS(3+$AM762,17,,,"var")),NULL)</f>
        <v>0</v>
      </c>
      <c r="BD762" s="81" cm="1">
        <f t="array" aca="1" ref="BD762" ca="1">IF(INDIRECT(ADDRESS(3+$AM762,18,,,"var"))&lt;&gt;"Ti",INDIRECT(ADDRESS(3+$AM762,18,,,"var")),NULL)</f>
        <v>0.08</v>
      </c>
      <c r="BE762" s="82" cm="1">
        <f t="array" aca="1" ref="BE762" ca="1">IF(INDIRECT(ADDRESS(3+$AM762,19,,,"var"))&lt;&gt;"D10",INDIRECT(ADDRESS(3+$AM762,19,,,"var")),NULL)</f>
        <v>27.4</v>
      </c>
      <c r="BF762" s="82" cm="1">
        <f t="array" aca="1" ref="BF762" ca="1">IF(INDIRECT(ADDRESS(3+$AM762,20,,,"var"))&lt;&gt;"D50",INDIRECT(ADDRESS(3+$AM762,20,,,"var")),NULL)</f>
        <v>44.5</v>
      </c>
      <c r="BG762" s="82" cm="1">
        <f t="array" aca="1" ref="BG762" ca="1">IF(INDIRECT(ADDRESS(3+$AM762,21,,,"var"))&lt;&gt;"D90",INDIRECT(ADDRESS(3+$AM762,21,,,"var")),NULL)</f>
        <v>72.2</v>
      </c>
      <c r="BH762" s="82" cm="1">
        <f t="array" aca="1" ref="BH762" ca="1">IF(INDIRECT(ADDRESS(3+$AM762,22,,,"var"))&lt;&gt;"Carney Funnel (s/50g)",INDIRECT(ADDRESS(3+$AM762,22,,,"var")),NULL)</f>
        <v>16</v>
      </c>
      <c r="BI762" s="82" cm="1">
        <f t="array" aca="1" ref="BI762" ca="1">IF(INDIRECT(ADDRESS(3+$AM762,23,,,"var"))&lt;&gt;"Schuttdichte",INDIRECT(ADDRESS(3+$AM762,23,,,"var")),NULL)</f>
        <v>1.24</v>
      </c>
      <c r="BJ762" s="82" cm="1">
        <f t="array" aca="1" ref="BJ762" ca="1">IF(INDIRECT(ADDRESS(3+$AM762,24,,,"var"))&lt;&gt;"Klopfdichte",INDIRECT(ADDRESS(3+$AM762,24,,,"var")),NULL)</f>
        <v>1.61</v>
      </c>
      <c r="BK762" s="81" t="s">
        <v>108</v>
      </c>
      <c r="BM762" s="65"/>
    </row>
    <row r="763" spans="1:67">
      <c r="A763" s="81">
        <v>10</v>
      </c>
      <c r="B763" s="81">
        <v>11</v>
      </c>
      <c r="C763" s="81" t="str">
        <f>var!Z$2</f>
        <v>EOS M 290</v>
      </c>
      <c r="D763" s="81" t="str">
        <f>var!AG$2</f>
        <v>EOS parameter dev.</v>
      </c>
      <c r="E763" s="81">
        <v>370</v>
      </c>
      <c r="F763" s="81">
        <v>1300</v>
      </c>
      <c r="G763" s="81">
        <v>50</v>
      </c>
      <c r="H763" s="81">
        <v>0.14000000000000001</v>
      </c>
      <c r="I763" s="62">
        <v>100</v>
      </c>
      <c r="J763" s="81" t="str">
        <f>var!AD$2</f>
        <v>Density cube</v>
      </c>
      <c r="K763" s="81" t="str">
        <f>var!AE$3</f>
        <v>Supports</v>
      </c>
      <c r="L763" s="81"/>
      <c r="M763" s="28" t="str">
        <f>var!AF$2</f>
        <v>Stripes</v>
      </c>
      <c r="N763" s="81">
        <v>250</v>
      </c>
      <c r="O763" s="81">
        <v>1750</v>
      </c>
      <c r="P763" s="81">
        <v>0</v>
      </c>
      <c r="Q763" s="81"/>
      <c r="R763" s="81"/>
      <c r="S763" s="81"/>
      <c r="T763" s="81"/>
      <c r="U763" s="81"/>
      <c r="V763" s="81"/>
      <c r="W763" s="81"/>
      <c r="X763" s="81"/>
      <c r="Y763" s="81"/>
      <c r="Z763" s="81"/>
      <c r="AA763" s="81"/>
      <c r="AB763" s="81"/>
      <c r="AC763" s="81"/>
      <c r="AD763" s="81"/>
      <c r="AE763" s="81"/>
      <c r="AF763" s="81"/>
      <c r="AG763" s="81"/>
      <c r="AH763" s="23">
        <f t="shared" si="24"/>
        <v>32.760000000000005</v>
      </c>
      <c r="AI763" s="66">
        <f t="shared" si="25"/>
        <v>40.65934065934065</v>
      </c>
      <c r="AJ763" s="81"/>
      <c r="AK763" s="81"/>
      <c r="AL763" s="81" t="str" cm="1">
        <f t="array" aca="1" ref="AL763" ca="1">IF(INDIRECT(ADDRESS(3+AM763,2,,,"var"))&lt;&gt;"Name of powder",INDIRECT(ADDRESS(3+AM763,2,,,"var")),NULL)</f>
        <v>AlMgty90</v>
      </c>
      <c r="AM763" s="81">
        <v>12</v>
      </c>
      <c r="AN763" s="81">
        <v>-2</v>
      </c>
      <c r="AO763" s="61" cm="1">
        <f t="array" aca="1" ref="AO763" ca="1">IF(INDIRECT(ADDRESS(3+$AM763,3,,,"var"))&lt;&gt;"&lt;=&gt;",INDIRECT(ADDRESS(3+$AM763,3,,,"var")),NULL)</f>
        <v>0</v>
      </c>
      <c r="AP763" s="61" cm="1">
        <f t="array" aca="1" ref="AP763" ca="1">IF(INDIRECT(ADDRESS(3+$AM763,4,,,"var"))&lt;&gt;"Si",INDIRECT(ADDRESS(3+$AM763,4,,,"var")),NULL)</f>
        <v>7.0000000000000007E-2</v>
      </c>
      <c r="AQ763" s="61" cm="1">
        <f t="array" aca="1" ref="AQ763" ca="1">IF(INDIRECT(ADDRESS(3+$AM763,5,,,"var"))&lt;&gt;"&lt;=&gt;",INDIRECT(ADDRESS(3+$AM763,5,,,"var")),NULL)</f>
        <v>0</v>
      </c>
      <c r="AR763" s="61" cm="1">
        <f t="array" aca="1" ref="AR763" ca="1">IF(INDIRECT(ADDRESS(3+$AM763,6,,,"var"))&lt;&gt;"Fe",INDIRECT(ADDRESS(3+$AM763,6,,,"var")),NULL)</f>
        <v>7.0000000000000007E-2</v>
      </c>
      <c r="AS763" s="61" t="str" cm="1">
        <f t="array" aca="1" ref="AS763" ca="1">IF(INDIRECT(ADDRESS(3+$AM763,7,,,"var"))&lt;&gt;"&lt;=&gt;",INDIRECT(ADDRESS(3+$AM763,7,,,"var")),NULL)</f>
        <v>&lt;</v>
      </c>
      <c r="AT763" s="61" cm="1">
        <f t="array" aca="1" ref="AT763" ca="1">IF(INDIRECT(ADDRESS(3+$AM763,8,,,"var"))&lt;&gt;"Cu",INDIRECT(ADDRESS(3+$AM763,8,,,"var")),NULL)</f>
        <v>0.01</v>
      </c>
      <c r="AU763" s="61" t="str" cm="1">
        <f t="array" aca="1" ref="AU763" ca="1">IF(INDIRECT(ADDRESS(3+$AM763,9,,,"var"))&lt;&gt;"&lt;=&gt;",INDIRECT(ADDRESS(3+$AM763,9,,,"var")),NULL)</f>
        <v>&lt;</v>
      </c>
      <c r="AV763" s="61" cm="1">
        <f t="array" aca="1" ref="AV763" ca="1">IF(INDIRECT(ADDRESS(3+$AM763,10,,,"var"))&lt;&gt;"Mn",INDIRECT(ADDRESS(3+$AM763,10,,,"var")),NULL)</f>
        <v>0.01</v>
      </c>
      <c r="AW763" s="61" cm="1">
        <f t="array" aca="1" ref="AW763" ca="1">IF(INDIRECT(ADDRESS(3+$AM763,11,,,"var"))&lt;&gt;"&lt;=&gt;",INDIRECT(ADDRESS(3+$AM763,11,,,"var")),NULL)</f>
        <v>0</v>
      </c>
      <c r="AX763" s="61" cm="1">
        <f t="array" aca="1" ref="AX763" ca="1">IF(INDIRECT(ADDRESS(3+$AM763,12,,,"var"))&lt;&gt;"Mg",INDIRECT(ADDRESS(3+$AM763,12,,,"var")),NULL)</f>
        <v>11.9</v>
      </c>
      <c r="AY763" s="61" cm="1">
        <f t="array" aca="1" ref="AY763" ca="1">IF(INDIRECT(ADDRESS(3+$AM763,13,,,"var"))&lt;&gt;"&lt;=&gt;",INDIRECT(ADDRESS(3+$AM763,13,,,"var")),NULL)</f>
        <v>0</v>
      </c>
      <c r="AZ763" s="61" cm="1">
        <f t="array" aca="1" ref="AZ763" ca="1">IF(INDIRECT(ADDRESS(3+$AM763,14,,,"var"))&lt;&gt;"Be",INDIRECT(ADDRESS(3+$AM763,14,,,"var")),NULL)</f>
        <v>1.4E-2</v>
      </c>
      <c r="BA763" s="61" t="str" cm="1">
        <f t="array" aca="1" ref="BA763" ca="1">IF(INDIRECT(ADDRESS(3+$AM763,15,,,"var"))&lt;&gt;"&lt;=&gt;",INDIRECT(ADDRESS(3+$AM763,15,,,"var")),NULL)</f>
        <v>&lt;</v>
      </c>
      <c r="BB763" s="61" cm="1">
        <f t="array" aca="1" ref="BB763" ca="1">IF(INDIRECT(ADDRESS(3+$AM763,16,,,"var"))&lt;&gt;"Zn",INDIRECT(ADDRESS(3+$AM763,16,,,"var")),NULL)</f>
        <v>0.01</v>
      </c>
      <c r="BC763" s="61" cm="1">
        <f t="array" aca="1" ref="BC763" ca="1">IF(INDIRECT(ADDRESS(3+$AM763,17,,,"var"))&lt;&gt;"&lt;=&gt;",INDIRECT(ADDRESS(3+$AM763,17,,,"var")),NULL)</f>
        <v>0</v>
      </c>
      <c r="BD763" s="61" cm="1">
        <f t="array" aca="1" ref="BD763" ca="1">IF(INDIRECT(ADDRESS(3+$AM763,18,,,"var"))&lt;&gt;"Ti",INDIRECT(ADDRESS(3+$AM763,18,,,"var")),NULL)</f>
        <v>0.08</v>
      </c>
      <c r="BE763" s="64" cm="1">
        <f t="array" aca="1" ref="BE763" ca="1">IF(INDIRECT(ADDRESS(3+$AM763,19,,,"var"))&lt;&gt;"D10",INDIRECT(ADDRESS(3+$AM763,19,,,"var")),NULL)</f>
        <v>27.4</v>
      </c>
      <c r="BF763" s="64" cm="1">
        <f t="array" aca="1" ref="BF763" ca="1">IF(INDIRECT(ADDRESS(3+$AM763,20,,,"var"))&lt;&gt;"D50",INDIRECT(ADDRESS(3+$AM763,20,,,"var")),NULL)</f>
        <v>44.5</v>
      </c>
      <c r="BG763" s="64" cm="1">
        <f t="array" aca="1" ref="BG763" ca="1">IF(INDIRECT(ADDRESS(3+$AM763,21,,,"var"))&lt;&gt;"D90",INDIRECT(ADDRESS(3+$AM763,21,,,"var")),NULL)</f>
        <v>72.2</v>
      </c>
      <c r="BH763" s="64" cm="1">
        <f t="array" aca="1" ref="BH763" ca="1">IF(INDIRECT(ADDRESS(3+$AM763,22,,,"var"))&lt;&gt;"Carney Funnel (s/50g)",INDIRECT(ADDRESS(3+$AM763,22,,,"var")),NULL)</f>
        <v>16</v>
      </c>
      <c r="BI763" s="64" cm="1">
        <f t="array" aca="1" ref="BI763" ca="1">IF(INDIRECT(ADDRESS(3+$AM763,23,,,"var"))&lt;&gt;"Schuttdichte",INDIRECT(ADDRESS(3+$AM763,23,,,"var")),NULL)</f>
        <v>1.24</v>
      </c>
      <c r="BJ763" s="64" cm="1">
        <f t="array" aca="1" ref="BJ763" ca="1">IF(INDIRECT(ADDRESS(3+$AM763,24,,,"var"))&lt;&gt;"Klopfdichte",INDIRECT(ADDRESS(3+$AM763,24,,,"var")),NULL)</f>
        <v>1.61</v>
      </c>
      <c r="BK763" t="s">
        <v>108</v>
      </c>
      <c r="BM763" s="65"/>
      <c r="BO763"/>
    </row>
    <row r="764" spans="1:67">
      <c r="A764" s="81">
        <v>10</v>
      </c>
      <c r="B764" s="81">
        <v>12</v>
      </c>
      <c r="C764" s="81" t="str">
        <f>var!Z$2</f>
        <v>EOS M 290</v>
      </c>
      <c r="D764" s="81" t="str">
        <f>var!AG$2</f>
        <v>EOS parameter dev.</v>
      </c>
      <c r="E764" s="81">
        <v>370</v>
      </c>
      <c r="F764" s="81">
        <v>1300</v>
      </c>
      <c r="G764" s="81">
        <v>50</v>
      </c>
      <c r="H764" s="81">
        <v>0.14000000000000001</v>
      </c>
      <c r="I764" s="62">
        <v>100</v>
      </c>
      <c r="J764" s="81" t="str">
        <f>var!AD$2</f>
        <v>Density cube</v>
      </c>
      <c r="K764" s="28" t="str">
        <f>var!AE$3</f>
        <v>Supports</v>
      </c>
      <c r="L764" s="81"/>
      <c r="M764" s="28" t="str">
        <f>var!AF$2</f>
        <v>Stripes</v>
      </c>
      <c r="N764" s="81">
        <v>250</v>
      </c>
      <c r="O764" s="81">
        <v>1900</v>
      </c>
      <c r="P764" s="81">
        <v>0</v>
      </c>
      <c r="Q764" s="81"/>
      <c r="R764" s="81"/>
      <c r="S764" s="81"/>
      <c r="T764" s="81"/>
      <c r="U764" s="81"/>
      <c r="V764" s="81"/>
      <c r="W764" s="81"/>
      <c r="X764" s="81"/>
      <c r="Y764" s="81"/>
      <c r="Z764" s="81"/>
      <c r="AA764" s="81"/>
      <c r="AB764" s="81"/>
      <c r="AC764" s="81"/>
      <c r="AD764" s="81"/>
      <c r="AE764" s="81"/>
      <c r="AF764" s="81"/>
      <c r="AG764" s="81"/>
      <c r="AH764" s="23">
        <f t="shared" si="24"/>
        <v>32.760000000000005</v>
      </c>
      <c r="AI764" s="66">
        <f t="shared" si="25"/>
        <v>40.65934065934065</v>
      </c>
      <c r="AJ764" s="81"/>
      <c r="AK764" s="81"/>
      <c r="AL764" s="81" t="str" cm="1">
        <f t="array" aca="1" ref="AL764" ca="1">IF(INDIRECT(ADDRESS(3+AM764,2,,,"var"))&lt;&gt;"Name of powder",INDIRECT(ADDRESS(3+AM764,2,,,"var")),NULL)</f>
        <v>AlMgty90</v>
      </c>
      <c r="AM764" s="81">
        <v>12</v>
      </c>
      <c r="AN764" s="81">
        <v>-2</v>
      </c>
      <c r="AO764" s="61" cm="1">
        <f t="array" aca="1" ref="AO764" ca="1">IF(INDIRECT(ADDRESS(3+$AM764,3,,,"var"))&lt;&gt;"&lt;=&gt;",INDIRECT(ADDRESS(3+$AM764,3,,,"var")),NULL)</f>
        <v>0</v>
      </c>
      <c r="AP764" s="61" cm="1">
        <f t="array" aca="1" ref="AP764" ca="1">IF(INDIRECT(ADDRESS(3+$AM764,4,,,"var"))&lt;&gt;"Si",INDIRECT(ADDRESS(3+$AM764,4,,,"var")),NULL)</f>
        <v>7.0000000000000007E-2</v>
      </c>
      <c r="AQ764" s="61" cm="1">
        <f t="array" aca="1" ref="AQ764" ca="1">IF(INDIRECT(ADDRESS(3+$AM764,5,,,"var"))&lt;&gt;"&lt;=&gt;",INDIRECT(ADDRESS(3+$AM764,5,,,"var")),NULL)</f>
        <v>0</v>
      </c>
      <c r="AR764" s="61" cm="1">
        <f t="array" aca="1" ref="AR764" ca="1">IF(INDIRECT(ADDRESS(3+$AM764,6,,,"var"))&lt;&gt;"Fe",INDIRECT(ADDRESS(3+$AM764,6,,,"var")),NULL)</f>
        <v>7.0000000000000007E-2</v>
      </c>
      <c r="AS764" s="61" t="str" cm="1">
        <f t="array" aca="1" ref="AS764" ca="1">IF(INDIRECT(ADDRESS(3+$AM764,7,,,"var"))&lt;&gt;"&lt;=&gt;",INDIRECT(ADDRESS(3+$AM764,7,,,"var")),NULL)</f>
        <v>&lt;</v>
      </c>
      <c r="AT764" s="61" cm="1">
        <f t="array" aca="1" ref="AT764" ca="1">IF(INDIRECT(ADDRESS(3+$AM764,8,,,"var"))&lt;&gt;"Cu",INDIRECT(ADDRESS(3+$AM764,8,,,"var")),NULL)</f>
        <v>0.01</v>
      </c>
      <c r="AU764" s="61" t="str" cm="1">
        <f t="array" aca="1" ref="AU764" ca="1">IF(INDIRECT(ADDRESS(3+$AM764,9,,,"var"))&lt;&gt;"&lt;=&gt;",INDIRECT(ADDRESS(3+$AM764,9,,,"var")),NULL)</f>
        <v>&lt;</v>
      </c>
      <c r="AV764" s="61" cm="1">
        <f t="array" aca="1" ref="AV764" ca="1">IF(INDIRECT(ADDRESS(3+$AM764,10,,,"var"))&lt;&gt;"Mn",INDIRECT(ADDRESS(3+$AM764,10,,,"var")),NULL)</f>
        <v>0.01</v>
      </c>
      <c r="AW764" s="61" cm="1">
        <f t="array" aca="1" ref="AW764" ca="1">IF(INDIRECT(ADDRESS(3+$AM764,11,,,"var"))&lt;&gt;"&lt;=&gt;",INDIRECT(ADDRESS(3+$AM764,11,,,"var")),NULL)</f>
        <v>0</v>
      </c>
      <c r="AX764" s="61" cm="1">
        <f t="array" aca="1" ref="AX764" ca="1">IF(INDIRECT(ADDRESS(3+$AM764,12,,,"var"))&lt;&gt;"Mg",INDIRECT(ADDRESS(3+$AM764,12,,,"var")),NULL)</f>
        <v>11.9</v>
      </c>
      <c r="AY764" s="61" cm="1">
        <f t="array" aca="1" ref="AY764" ca="1">IF(INDIRECT(ADDRESS(3+$AM764,13,,,"var"))&lt;&gt;"&lt;=&gt;",INDIRECT(ADDRESS(3+$AM764,13,,,"var")),NULL)</f>
        <v>0</v>
      </c>
      <c r="AZ764" s="61" cm="1">
        <f t="array" aca="1" ref="AZ764" ca="1">IF(INDIRECT(ADDRESS(3+$AM764,14,,,"var"))&lt;&gt;"Be",INDIRECT(ADDRESS(3+$AM764,14,,,"var")),NULL)</f>
        <v>1.4E-2</v>
      </c>
      <c r="BA764" s="61" t="str" cm="1">
        <f t="array" aca="1" ref="BA764" ca="1">IF(INDIRECT(ADDRESS(3+$AM764,15,,,"var"))&lt;&gt;"&lt;=&gt;",INDIRECT(ADDRESS(3+$AM764,15,,,"var")),NULL)</f>
        <v>&lt;</v>
      </c>
      <c r="BB764" s="61" cm="1">
        <f t="array" aca="1" ref="BB764" ca="1">IF(INDIRECT(ADDRESS(3+$AM764,16,,,"var"))&lt;&gt;"Zn",INDIRECT(ADDRESS(3+$AM764,16,,,"var")),NULL)</f>
        <v>0.01</v>
      </c>
      <c r="BC764" s="61" cm="1">
        <f t="array" aca="1" ref="BC764" ca="1">IF(INDIRECT(ADDRESS(3+$AM764,17,,,"var"))&lt;&gt;"&lt;=&gt;",INDIRECT(ADDRESS(3+$AM764,17,,,"var")),NULL)</f>
        <v>0</v>
      </c>
      <c r="BD764" s="61" cm="1">
        <f t="array" aca="1" ref="BD764" ca="1">IF(INDIRECT(ADDRESS(3+$AM764,18,,,"var"))&lt;&gt;"Ti",INDIRECT(ADDRESS(3+$AM764,18,,,"var")),NULL)</f>
        <v>0.08</v>
      </c>
      <c r="BE764" s="64" cm="1">
        <f t="array" aca="1" ref="BE764" ca="1">IF(INDIRECT(ADDRESS(3+$AM764,19,,,"var"))&lt;&gt;"D10",INDIRECT(ADDRESS(3+$AM764,19,,,"var")),NULL)</f>
        <v>27.4</v>
      </c>
      <c r="BF764" s="64" cm="1">
        <f t="array" aca="1" ref="BF764" ca="1">IF(INDIRECT(ADDRESS(3+$AM764,20,,,"var"))&lt;&gt;"D50",INDIRECT(ADDRESS(3+$AM764,20,,,"var")),NULL)</f>
        <v>44.5</v>
      </c>
      <c r="BG764" s="64" cm="1">
        <f t="array" aca="1" ref="BG764" ca="1">IF(INDIRECT(ADDRESS(3+$AM764,21,,,"var"))&lt;&gt;"D90",INDIRECT(ADDRESS(3+$AM764,21,,,"var")),NULL)</f>
        <v>72.2</v>
      </c>
      <c r="BH764" s="64" cm="1">
        <f t="array" aca="1" ref="BH764" ca="1">IF(INDIRECT(ADDRESS(3+$AM764,22,,,"var"))&lt;&gt;"Carney Funnel (s/50g)",INDIRECT(ADDRESS(3+$AM764,22,,,"var")),NULL)</f>
        <v>16</v>
      </c>
      <c r="BI764" s="64" cm="1">
        <f t="array" aca="1" ref="BI764" ca="1">IF(INDIRECT(ADDRESS(3+$AM764,23,,,"var"))&lt;&gt;"Schuttdichte",INDIRECT(ADDRESS(3+$AM764,23,,,"var")),NULL)</f>
        <v>1.24</v>
      </c>
      <c r="BJ764" s="64" cm="1">
        <f t="array" aca="1" ref="BJ764" ca="1">IF(INDIRECT(ADDRESS(3+$AM764,24,,,"var"))&lt;&gt;"Klopfdichte",INDIRECT(ADDRESS(3+$AM764,24,,,"var")),NULL)</f>
        <v>1.61</v>
      </c>
      <c r="BK764" t="s">
        <v>108</v>
      </c>
      <c r="BM764" s="65"/>
      <c r="BO764"/>
    </row>
    <row r="765" spans="1:67">
      <c r="A765" s="81">
        <v>10</v>
      </c>
      <c r="B765" s="81">
        <v>13</v>
      </c>
      <c r="C765" s="81" t="str">
        <f>var!Z$2</f>
        <v>EOS M 290</v>
      </c>
      <c r="D765" s="81" t="str">
        <f>var!AG$2</f>
        <v>EOS parameter dev.</v>
      </c>
      <c r="E765" s="81">
        <v>370</v>
      </c>
      <c r="F765" s="81">
        <v>1300</v>
      </c>
      <c r="G765" s="81">
        <v>50</v>
      </c>
      <c r="H765" s="81">
        <v>0.14000000000000001</v>
      </c>
      <c r="I765" s="62">
        <v>100</v>
      </c>
      <c r="J765" s="81" t="str">
        <f>var!AD$2</f>
        <v>Density cube</v>
      </c>
      <c r="K765" s="81" t="str">
        <f>var!AE$3</f>
        <v>Supports</v>
      </c>
      <c r="L765" s="81"/>
      <c r="M765" s="28" t="str">
        <f>var!AF$2</f>
        <v>Stripes</v>
      </c>
      <c r="N765" s="81">
        <v>250</v>
      </c>
      <c r="O765" s="81">
        <v>2050</v>
      </c>
      <c r="P765" s="81">
        <v>0</v>
      </c>
      <c r="Q765" s="81"/>
      <c r="R765" s="81"/>
      <c r="S765" s="81"/>
      <c r="T765" s="81"/>
      <c r="U765" s="81"/>
      <c r="V765" s="81"/>
      <c r="W765" s="81"/>
      <c r="X765" s="81"/>
      <c r="Y765" s="81"/>
      <c r="Z765" s="81"/>
      <c r="AA765" s="81"/>
      <c r="AB765" s="81"/>
      <c r="AC765" s="81"/>
      <c r="AD765" s="81"/>
      <c r="AE765" s="81"/>
      <c r="AF765" s="81"/>
      <c r="AG765" s="81"/>
      <c r="AH765" s="23">
        <f t="shared" si="24"/>
        <v>32.760000000000005</v>
      </c>
      <c r="AI765" s="66">
        <f t="shared" si="25"/>
        <v>40.65934065934065</v>
      </c>
      <c r="AJ765" s="81"/>
      <c r="AK765" s="81"/>
      <c r="AL765" s="81" t="str" cm="1">
        <f t="array" aca="1" ref="AL765" ca="1">IF(INDIRECT(ADDRESS(3+AM765,2,,,"var"))&lt;&gt;"Name of powder",INDIRECT(ADDRESS(3+AM765,2,,,"var")),NULL)</f>
        <v>AlMgty90</v>
      </c>
      <c r="AM765" s="81">
        <v>12</v>
      </c>
      <c r="AN765" s="81">
        <v>-2</v>
      </c>
      <c r="AO765" s="61" cm="1">
        <f t="array" aca="1" ref="AO765" ca="1">IF(INDIRECT(ADDRESS(3+$AM765,3,,,"var"))&lt;&gt;"&lt;=&gt;",INDIRECT(ADDRESS(3+$AM765,3,,,"var")),NULL)</f>
        <v>0</v>
      </c>
      <c r="AP765" s="61" cm="1">
        <f t="array" aca="1" ref="AP765" ca="1">IF(INDIRECT(ADDRESS(3+$AM765,4,,,"var"))&lt;&gt;"Si",INDIRECT(ADDRESS(3+$AM765,4,,,"var")),NULL)</f>
        <v>7.0000000000000007E-2</v>
      </c>
      <c r="AQ765" s="61" cm="1">
        <f t="array" aca="1" ref="AQ765" ca="1">IF(INDIRECT(ADDRESS(3+$AM765,5,,,"var"))&lt;&gt;"&lt;=&gt;",INDIRECT(ADDRESS(3+$AM765,5,,,"var")),NULL)</f>
        <v>0</v>
      </c>
      <c r="AR765" s="61" cm="1">
        <f t="array" aca="1" ref="AR765" ca="1">IF(INDIRECT(ADDRESS(3+$AM765,6,,,"var"))&lt;&gt;"Fe",INDIRECT(ADDRESS(3+$AM765,6,,,"var")),NULL)</f>
        <v>7.0000000000000007E-2</v>
      </c>
      <c r="AS765" s="61" t="str" cm="1">
        <f t="array" aca="1" ref="AS765" ca="1">IF(INDIRECT(ADDRESS(3+$AM765,7,,,"var"))&lt;&gt;"&lt;=&gt;",INDIRECT(ADDRESS(3+$AM765,7,,,"var")),NULL)</f>
        <v>&lt;</v>
      </c>
      <c r="AT765" s="61" cm="1">
        <f t="array" aca="1" ref="AT765" ca="1">IF(INDIRECT(ADDRESS(3+$AM765,8,,,"var"))&lt;&gt;"Cu",INDIRECT(ADDRESS(3+$AM765,8,,,"var")),NULL)</f>
        <v>0.01</v>
      </c>
      <c r="AU765" s="61" t="str" cm="1">
        <f t="array" aca="1" ref="AU765" ca="1">IF(INDIRECT(ADDRESS(3+$AM765,9,,,"var"))&lt;&gt;"&lt;=&gt;",INDIRECT(ADDRESS(3+$AM765,9,,,"var")),NULL)</f>
        <v>&lt;</v>
      </c>
      <c r="AV765" s="61" cm="1">
        <f t="array" aca="1" ref="AV765" ca="1">IF(INDIRECT(ADDRESS(3+$AM765,10,,,"var"))&lt;&gt;"Mn",INDIRECT(ADDRESS(3+$AM765,10,,,"var")),NULL)</f>
        <v>0.01</v>
      </c>
      <c r="AW765" s="61" cm="1">
        <f t="array" aca="1" ref="AW765" ca="1">IF(INDIRECT(ADDRESS(3+$AM765,11,,,"var"))&lt;&gt;"&lt;=&gt;",INDIRECT(ADDRESS(3+$AM765,11,,,"var")),NULL)</f>
        <v>0</v>
      </c>
      <c r="AX765" s="61" cm="1">
        <f t="array" aca="1" ref="AX765" ca="1">IF(INDIRECT(ADDRESS(3+$AM765,12,,,"var"))&lt;&gt;"Mg",INDIRECT(ADDRESS(3+$AM765,12,,,"var")),NULL)</f>
        <v>11.9</v>
      </c>
      <c r="AY765" s="61" cm="1">
        <f t="array" aca="1" ref="AY765" ca="1">IF(INDIRECT(ADDRESS(3+$AM765,13,,,"var"))&lt;&gt;"&lt;=&gt;",INDIRECT(ADDRESS(3+$AM765,13,,,"var")),NULL)</f>
        <v>0</v>
      </c>
      <c r="AZ765" s="61" cm="1">
        <f t="array" aca="1" ref="AZ765" ca="1">IF(INDIRECT(ADDRESS(3+$AM765,14,,,"var"))&lt;&gt;"Be",INDIRECT(ADDRESS(3+$AM765,14,,,"var")),NULL)</f>
        <v>1.4E-2</v>
      </c>
      <c r="BA765" s="61" t="str" cm="1">
        <f t="array" aca="1" ref="BA765" ca="1">IF(INDIRECT(ADDRESS(3+$AM765,15,,,"var"))&lt;&gt;"&lt;=&gt;",INDIRECT(ADDRESS(3+$AM765,15,,,"var")),NULL)</f>
        <v>&lt;</v>
      </c>
      <c r="BB765" s="61" cm="1">
        <f t="array" aca="1" ref="BB765" ca="1">IF(INDIRECT(ADDRESS(3+$AM765,16,,,"var"))&lt;&gt;"Zn",INDIRECT(ADDRESS(3+$AM765,16,,,"var")),NULL)</f>
        <v>0.01</v>
      </c>
      <c r="BC765" s="61" cm="1">
        <f t="array" aca="1" ref="BC765" ca="1">IF(INDIRECT(ADDRESS(3+$AM765,17,,,"var"))&lt;&gt;"&lt;=&gt;",INDIRECT(ADDRESS(3+$AM765,17,,,"var")),NULL)</f>
        <v>0</v>
      </c>
      <c r="BD765" s="61" cm="1">
        <f t="array" aca="1" ref="BD765" ca="1">IF(INDIRECT(ADDRESS(3+$AM765,18,,,"var"))&lt;&gt;"Ti",INDIRECT(ADDRESS(3+$AM765,18,,,"var")),NULL)</f>
        <v>0.08</v>
      </c>
      <c r="BE765" s="64" cm="1">
        <f t="array" aca="1" ref="BE765" ca="1">IF(INDIRECT(ADDRESS(3+$AM765,19,,,"var"))&lt;&gt;"D10",INDIRECT(ADDRESS(3+$AM765,19,,,"var")),NULL)</f>
        <v>27.4</v>
      </c>
      <c r="BF765" s="64" cm="1">
        <f t="array" aca="1" ref="BF765" ca="1">IF(INDIRECT(ADDRESS(3+$AM765,20,,,"var"))&lt;&gt;"D50",INDIRECT(ADDRESS(3+$AM765,20,,,"var")),NULL)</f>
        <v>44.5</v>
      </c>
      <c r="BG765" s="64" cm="1">
        <f t="array" aca="1" ref="BG765" ca="1">IF(INDIRECT(ADDRESS(3+$AM765,21,,,"var"))&lt;&gt;"D90",INDIRECT(ADDRESS(3+$AM765,21,,,"var")),NULL)</f>
        <v>72.2</v>
      </c>
      <c r="BH765" s="64" cm="1">
        <f t="array" aca="1" ref="BH765" ca="1">IF(INDIRECT(ADDRESS(3+$AM765,22,,,"var"))&lt;&gt;"Carney Funnel (s/50g)",INDIRECT(ADDRESS(3+$AM765,22,,,"var")),NULL)</f>
        <v>16</v>
      </c>
      <c r="BI765" s="64" cm="1">
        <f t="array" aca="1" ref="BI765" ca="1">IF(INDIRECT(ADDRESS(3+$AM765,23,,,"var"))&lt;&gt;"Schuttdichte",INDIRECT(ADDRESS(3+$AM765,23,,,"var")),NULL)</f>
        <v>1.24</v>
      </c>
      <c r="BJ765" s="64" cm="1">
        <f t="array" aca="1" ref="BJ765" ca="1">IF(INDIRECT(ADDRESS(3+$AM765,24,,,"var"))&lt;&gt;"Klopfdichte",INDIRECT(ADDRESS(3+$AM765,24,,,"var")),NULL)</f>
        <v>1.61</v>
      </c>
      <c r="BK765" t="s">
        <v>108</v>
      </c>
      <c r="BM765" s="65"/>
      <c r="BO765"/>
    </row>
    <row r="766" spans="1:67">
      <c r="A766" s="81">
        <v>10</v>
      </c>
      <c r="B766" s="81">
        <v>14</v>
      </c>
      <c r="C766" s="81" t="str">
        <f>var!Z$2</f>
        <v>EOS M 290</v>
      </c>
      <c r="D766" s="81" t="str">
        <f>var!AG$2</f>
        <v>EOS parameter dev.</v>
      </c>
      <c r="E766" s="81">
        <v>370</v>
      </c>
      <c r="F766" s="81">
        <v>1300</v>
      </c>
      <c r="G766" s="81">
        <v>50</v>
      </c>
      <c r="H766" s="81">
        <v>0.14000000000000001</v>
      </c>
      <c r="I766" s="62">
        <v>100</v>
      </c>
      <c r="J766" s="81" t="str">
        <f>var!AD$2</f>
        <v>Density cube</v>
      </c>
      <c r="K766" s="28" t="str">
        <f>var!AE$3</f>
        <v>Supports</v>
      </c>
      <c r="L766" s="81"/>
      <c r="M766" s="28" t="str">
        <f>var!AF$2</f>
        <v>Stripes</v>
      </c>
      <c r="N766" s="81">
        <v>250</v>
      </c>
      <c r="O766" s="81">
        <v>2200</v>
      </c>
      <c r="P766" s="81">
        <v>0</v>
      </c>
      <c r="Q766" s="81"/>
      <c r="R766" s="81"/>
      <c r="S766" s="81"/>
      <c r="T766" s="81"/>
      <c r="U766" s="81"/>
      <c r="V766" s="81"/>
      <c r="W766" s="81"/>
      <c r="X766" s="81"/>
      <c r="Y766" s="81"/>
      <c r="Z766" s="81"/>
      <c r="AA766" s="81"/>
      <c r="AB766" s="81"/>
      <c r="AC766" s="81"/>
      <c r="AD766" s="81"/>
      <c r="AE766" s="81"/>
      <c r="AF766" s="81"/>
      <c r="AG766" s="81"/>
      <c r="AH766" s="23">
        <f t="shared" si="24"/>
        <v>32.760000000000005</v>
      </c>
      <c r="AI766" s="66">
        <f t="shared" si="25"/>
        <v>40.65934065934065</v>
      </c>
      <c r="AJ766" s="81"/>
      <c r="AK766" s="81"/>
      <c r="AL766" s="81" t="str" cm="1">
        <f t="array" aca="1" ref="AL766" ca="1">IF(INDIRECT(ADDRESS(3+AM766,2,,,"var"))&lt;&gt;"Name of powder",INDIRECT(ADDRESS(3+AM766,2,,,"var")),NULL)</f>
        <v>AlMgty90</v>
      </c>
      <c r="AM766" s="81">
        <v>12</v>
      </c>
      <c r="AN766" s="81">
        <v>-2</v>
      </c>
      <c r="AO766" s="61" cm="1">
        <f t="array" aca="1" ref="AO766" ca="1">IF(INDIRECT(ADDRESS(3+$AM766,3,,,"var"))&lt;&gt;"&lt;=&gt;",INDIRECT(ADDRESS(3+$AM766,3,,,"var")),NULL)</f>
        <v>0</v>
      </c>
      <c r="AP766" s="61" cm="1">
        <f t="array" aca="1" ref="AP766" ca="1">IF(INDIRECT(ADDRESS(3+$AM766,4,,,"var"))&lt;&gt;"Si",INDIRECT(ADDRESS(3+$AM766,4,,,"var")),NULL)</f>
        <v>7.0000000000000007E-2</v>
      </c>
      <c r="AQ766" s="61" cm="1">
        <f t="array" aca="1" ref="AQ766" ca="1">IF(INDIRECT(ADDRESS(3+$AM766,5,,,"var"))&lt;&gt;"&lt;=&gt;",INDIRECT(ADDRESS(3+$AM766,5,,,"var")),NULL)</f>
        <v>0</v>
      </c>
      <c r="AR766" s="61" cm="1">
        <f t="array" aca="1" ref="AR766" ca="1">IF(INDIRECT(ADDRESS(3+$AM766,6,,,"var"))&lt;&gt;"Fe",INDIRECT(ADDRESS(3+$AM766,6,,,"var")),NULL)</f>
        <v>7.0000000000000007E-2</v>
      </c>
      <c r="AS766" s="61" t="str" cm="1">
        <f t="array" aca="1" ref="AS766" ca="1">IF(INDIRECT(ADDRESS(3+$AM766,7,,,"var"))&lt;&gt;"&lt;=&gt;",INDIRECT(ADDRESS(3+$AM766,7,,,"var")),NULL)</f>
        <v>&lt;</v>
      </c>
      <c r="AT766" s="61" cm="1">
        <f t="array" aca="1" ref="AT766" ca="1">IF(INDIRECT(ADDRESS(3+$AM766,8,,,"var"))&lt;&gt;"Cu",INDIRECT(ADDRESS(3+$AM766,8,,,"var")),NULL)</f>
        <v>0.01</v>
      </c>
      <c r="AU766" s="61" t="str" cm="1">
        <f t="array" aca="1" ref="AU766" ca="1">IF(INDIRECT(ADDRESS(3+$AM766,9,,,"var"))&lt;&gt;"&lt;=&gt;",INDIRECT(ADDRESS(3+$AM766,9,,,"var")),NULL)</f>
        <v>&lt;</v>
      </c>
      <c r="AV766" s="61" cm="1">
        <f t="array" aca="1" ref="AV766" ca="1">IF(INDIRECT(ADDRESS(3+$AM766,10,,,"var"))&lt;&gt;"Mn",INDIRECT(ADDRESS(3+$AM766,10,,,"var")),NULL)</f>
        <v>0.01</v>
      </c>
      <c r="AW766" s="61" cm="1">
        <f t="array" aca="1" ref="AW766" ca="1">IF(INDIRECT(ADDRESS(3+$AM766,11,,,"var"))&lt;&gt;"&lt;=&gt;",INDIRECT(ADDRESS(3+$AM766,11,,,"var")),NULL)</f>
        <v>0</v>
      </c>
      <c r="AX766" s="61" cm="1">
        <f t="array" aca="1" ref="AX766" ca="1">IF(INDIRECT(ADDRESS(3+$AM766,12,,,"var"))&lt;&gt;"Mg",INDIRECT(ADDRESS(3+$AM766,12,,,"var")),NULL)</f>
        <v>11.9</v>
      </c>
      <c r="AY766" s="61" cm="1">
        <f t="array" aca="1" ref="AY766" ca="1">IF(INDIRECT(ADDRESS(3+$AM766,13,,,"var"))&lt;&gt;"&lt;=&gt;",INDIRECT(ADDRESS(3+$AM766,13,,,"var")),NULL)</f>
        <v>0</v>
      </c>
      <c r="AZ766" s="61" cm="1">
        <f t="array" aca="1" ref="AZ766" ca="1">IF(INDIRECT(ADDRESS(3+$AM766,14,,,"var"))&lt;&gt;"Be",INDIRECT(ADDRESS(3+$AM766,14,,,"var")),NULL)</f>
        <v>1.4E-2</v>
      </c>
      <c r="BA766" s="61" t="str" cm="1">
        <f t="array" aca="1" ref="BA766" ca="1">IF(INDIRECT(ADDRESS(3+$AM766,15,,,"var"))&lt;&gt;"&lt;=&gt;",INDIRECT(ADDRESS(3+$AM766,15,,,"var")),NULL)</f>
        <v>&lt;</v>
      </c>
      <c r="BB766" s="61" cm="1">
        <f t="array" aca="1" ref="BB766" ca="1">IF(INDIRECT(ADDRESS(3+$AM766,16,,,"var"))&lt;&gt;"Zn",INDIRECT(ADDRESS(3+$AM766,16,,,"var")),NULL)</f>
        <v>0.01</v>
      </c>
      <c r="BC766" s="61" cm="1">
        <f t="array" aca="1" ref="BC766" ca="1">IF(INDIRECT(ADDRESS(3+$AM766,17,,,"var"))&lt;&gt;"&lt;=&gt;",INDIRECT(ADDRESS(3+$AM766,17,,,"var")),NULL)</f>
        <v>0</v>
      </c>
      <c r="BD766" s="61" cm="1">
        <f t="array" aca="1" ref="BD766" ca="1">IF(INDIRECT(ADDRESS(3+$AM766,18,,,"var"))&lt;&gt;"Ti",INDIRECT(ADDRESS(3+$AM766,18,,,"var")),NULL)</f>
        <v>0.08</v>
      </c>
      <c r="BE766" s="64" cm="1">
        <f t="array" aca="1" ref="BE766" ca="1">IF(INDIRECT(ADDRESS(3+$AM766,19,,,"var"))&lt;&gt;"D10",INDIRECT(ADDRESS(3+$AM766,19,,,"var")),NULL)</f>
        <v>27.4</v>
      </c>
      <c r="BF766" s="64" cm="1">
        <f t="array" aca="1" ref="BF766" ca="1">IF(INDIRECT(ADDRESS(3+$AM766,20,,,"var"))&lt;&gt;"D50",INDIRECT(ADDRESS(3+$AM766,20,,,"var")),NULL)</f>
        <v>44.5</v>
      </c>
      <c r="BG766" s="64" cm="1">
        <f t="array" aca="1" ref="BG766" ca="1">IF(INDIRECT(ADDRESS(3+$AM766,21,,,"var"))&lt;&gt;"D90",INDIRECT(ADDRESS(3+$AM766,21,,,"var")),NULL)</f>
        <v>72.2</v>
      </c>
      <c r="BH766" s="64" cm="1">
        <f t="array" aca="1" ref="BH766" ca="1">IF(INDIRECT(ADDRESS(3+$AM766,22,,,"var"))&lt;&gt;"Carney Funnel (s/50g)",INDIRECT(ADDRESS(3+$AM766,22,,,"var")),NULL)</f>
        <v>16</v>
      </c>
      <c r="BI766" s="64" cm="1">
        <f t="array" aca="1" ref="BI766" ca="1">IF(INDIRECT(ADDRESS(3+$AM766,23,,,"var"))&lt;&gt;"Schuttdichte",INDIRECT(ADDRESS(3+$AM766,23,,,"var")),NULL)</f>
        <v>1.24</v>
      </c>
      <c r="BJ766" s="64" cm="1">
        <f t="array" aca="1" ref="BJ766" ca="1">IF(INDIRECT(ADDRESS(3+$AM766,24,,,"var"))&lt;&gt;"Klopfdichte",INDIRECT(ADDRESS(3+$AM766,24,,,"var")),NULL)</f>
        <v>1.61</v>
      </c>
      <c r="BK766" t="s">
        <v>108</v>
      </c>
      <c r="BM766" s="65"/>
      <c r="BO766"/>
    </row>
    <row r="767" spans="1:67">
      <c r="A767" s="81">
        <v>10</v>
      </c>
      <c r="B767" s="81">
        <v>15</v>
      </c>
      <c r="C767" s="81" t="str">
        <f>var!Z$2</f>
        <v>EOS M 290</v>
      </c>
      <c r="D767" s="81" t="str">
        <f>var!AG$2</f>
        <v>EOS parameter dev.</v>
      </c>
      <c r="E767" s="81">
        <v>370</v>
      </c>
      <c r="F767" s="81">
        <v>1300</v>
      </c>
      <c r="G767" s="81">
        <v>50</v>
      </c>
      <c r="H767" s="81">
        <v>0.14000000000000001</v>
      </c>
      <c r="I767" s="62">
        <v>100</v>
      </c>
      <c r="J767" s="81" t="str">
        <f>var!AD$2</f>
        <v>Density cube</v>
      </c>
      <c r="K767" s="81" t="str">
        <f>var!AE$3</f>
        <v>Supports</v>
      </c>
      <c r="L767" s="81"/>
      <c r="M767" s="28" t="str">
        <f>var!AF$2</f>
        <v>Stripes</v>
      </c>
      <c r="N767" s="81">
        <v>280</v>
      </c>
      <c r="O767" s="81">
        <v>1450</v>
      </c>
      <c r="P767" s="81">
        <v>0</v>
      </c>
      <c r="Q767" s="81"/>
      <c r="R767" s="81"/>
      <c r="S767" s="81"/>
      <c r="T767" s="81"/>
      <c r="U767" s="81"/>
      <c r="V767" s="81"/>
      <c r="W767" s="81"/>
      <c r="X767" s="81"/>
      <c r="Y767" s="81"/>
      <c r="Z767" s="81"/>
      <c r="AA767" s="81"/>
      <c r="AB767" s="81"/>
      <c r="AC767" s="81"/>
      <c r="AD767" s="81"/>
      <c r="AE767" s="81"/>
      <c r="AF767" s="81"/>
      <c r="AG767" s="81"/>
      <c r="AH767" s="23">
        <f t="shared" si="24"/>
        <v>32.760000000000005</v>
      </c>
      <c r="AI767" s="66">
        <f t="shared" si="25"/>
        <v>40.65934065934065</v>
      </c>
      <c r="AJ767" s="81"/>
      <c r="AK767" s="81"/>
      <c r="AL767" s="81" t="str" cm="1">
        <f t="array" aca="1" ref="AL767" ca="1">IF(INDIRECT(ADDRESS(3+AM767,2,,,"var"))&lt;&gt;"Name of powder",INDIRECT(ADDRESS(3+AM767,2,,,"var")),NULL)</f>
        <v>AlMgty90</v>
      </c>
      <c r="AM767" s="81">
        <v>12</v>
      </c>
      <c r="AN767" s="81">
        <v>-2</v>
      </c>
      <c r="AO767" s="61" cm="1">
        <f t="array" aca="1" ref="AO767" ca="1">IF(INDIRECT(ADDRESS(3+$AM767,3,,,"var"))&lt;&gt;"&lt;=&gt;",INDIRECT(ADDRESS(3+$AM767,3,,,"var")),NULL)</f>
        <v>0</v>
      </c>
      <c r="AP767" s="61" cm="1">
        <f t="array" aca="1" ref="AP767" ca="1">IF(INDIRECT(ADDRESS(3+$AM767,4,,,"var"))&lt;&gt;"Si",INDIRECT(ADDRESS(3+$AM767,4,,,"var")),NULL)</f>
        <v>7.0000000000000007E-2</v>
      </c>
      <c r="AQ767" s="61" cm="1">
        <f t="array" aca="1" ref="AQ767" ca="1">IF(INDIRECT(ADDRESS(3+$AM767,5,,,"var"))&lt;&gt;"&lt;=&gt;",INDIRECT(ADDRESS(3+$AM767,5,,,"var")),NULL)</f>
        <v>0</v>
      </c>
      <c r="AR767" s="61" cm="1">
        <f t="array" aca="1" ref="AR767" ca="1">IF(INDIRECT(ADDRESS(3+$AM767,6,,,"var"))&lt;&gt;"Fe",INDIRECT(ADDRESS(3+$AM767,6,,,"var")),NULL)</f>
        <v>7.0000000000000007E-2</v>
      </c>
      <c r="AS767" s="61" t="str" cm="1">
        <f t="array" aca="1" ref="AS767" ca="1">IF(INDIRECT(ADDRESS(3+$AM767,7,,,"var"))&lt;&gt;"&lt;=&gt;",INDIRECT(ADDRESS(3+$AM767,7,,,"var")),NULL)</f>
        <v>&lt;</v>
      </c>
      <c r="AT767" s="61" cm="1">
        <f t="array" aca="1" ref="AT767" ca="1">IF(INDIRECT(ADDRESS(3+$AM767,8,,,"var"))&lt;&gt;"Cu",INDIRECT(ADDRESS(3+$AM767,8,,,"var")),NULL)</f>
        <v>0.01</v>
      </c>
      <c r="AU767" s="61" t="str" cm="1">
        <f t="array" aca="1" ref="AU767" ca="1">IF(INDIRECT(ADDRESS(3+$AM767,9,,,"var"))&lt;&gt;"&lt;=&gt;",INDIRECT(ADDRESS(3+$AM767,9,,,"var")),NULL)</f>
        <v>&lt;</v>
      </c>
      <c r="AV767" s="61" cm="1">
        <f t="array" aca="1" ref="AV767" ca="1">IF(INDIRECT(ADDRESS(3+$AM767,10,,,"var"))&lt;&gt;"Mn",INDIRECT(ADDRESS(3+$AM767,10,,,"var")),NULL)</f>
        <v>0.01</v>
      </c>
      <c r="AW767" s="61" cm="1">
        <f t="array" aca="1" ref="AW767" ca="1">IF(INDIRECT(ADDRESS(3+$AM767,11,,,"var"))&lt;&gt;"&lt;=&gt;",INDIRECT(ADDRESS(3+$AM767,11,,,"var")),NULL)</f>
        <v>0</v>
      </c>
      <c r="AX767" s="61" cm="1">
        <f t="array" aca="1" ref="AX767" ca="1">IF(INDIRECT(ADDRESS(3+$AM767,12,,,"var"))&lt;&gt;"Mg",INDIRECT(ADDRESS(3+$AM767,12,,,"var")),NULL)</f>
        <v>11.9</v>
      </c>
      <c r="AY767" s="61" cm="1">
        <f t="array" aca="1" ref="AY767" ca="1">IF(INDIRECT(ADDRESS(3+$AM767,13,,,"var"))&lt;&gt;"&lt;=&gt;",INDIRECT(ADDRESS(3+$AM767,13,,,"var")),NULL)</f>
        <v>0</v>
      </c>
      <c r="AZ767" s="61" cm="1">
        <f t="array" aca="1" ref="AZ767" ca="1">IF(INDIRECT(ADDRESS(3+$AM767,14,,,"var"))&lt;&gt;"Be",INDIRECT(ADDRESS(3+$AM767,14,,,"var")),NULL)</f>
        <v>1.4E-2</v>
      </c>
      <c r="BA767" s="61" t="str" cm="1">
        <f t="array" aca="1" ref="BA767" ca="1">IF(INDIRECT(ADDRESS(3+$AM767,15,,,"var"))&lt;&gt;"&lt;=&gt;",INDIRECT(ADDRESS(3+$AM767,15,,,"var")),NULL)</f>
        <v>&lt;</v>
      </c>
      <c r="BB767" s="61" cm="1">
        <f t="array" aca="1" ref="BB767" ca="1">IF(INDIRECT(ADDRESS(3+$AM767,16,,,"var"))&lt;&gt;"Zn",INDIRECT(ADDRESS(3+$AM767,16,,,"var")),NULL)</f>
        <v>0.01</v>
      </c>
      <c r="BC767" s="61" cm="1">
        <f t="array" aca="1" ref="BC767" ca="1">IF(INDIRECT(ADDRESS(3+$AM767,17,,,"var"))&lt;&gt;"&lt;=&gt;",INDIRECT(ADDRESS(3+$AM767,17,,,"var")),NULL)</f>
        <v>0</v>
      </c>
      <c r="BD767" s="61" cm="1">
        <f t="array" aca="1" ref="BD767" ca="1">IF(INDIRECT(ADDRESS(3+$AM767,18,,,"var"))&lt;&gt;"Ti",INDIRECT(ADDRESS(3+$AM767,18,,,"var")),NULL)</f>
        <v>0.08</v>
      </c>
      <c r="BE767" s="64" cm="1">
        <f t="array" aca="1" ref="BE767" ca="1">IF(INDIRECT(ADDRESS(3+$AM767,19,,,"var"))&lt;&gt;"D10",INDIRECT(ADDRESS(3+$AM767,19,,,"var")),NULL)</f>
        <v>27.4</v>
      </c>
      <c r="BF767" s="64" cm="1">
        <f t="array" aca="1" ref="BF767" ca="1">IF(INDIRECT(ADDRESS(3+$AM767,20,,,"var"))&lt;&gt;"D50",INDIRECT(ADDRESS(3+$AM767,20,,,"var")),NULL)</f>
        <v>44.5</v>
      </c>
      <c r="BG767" s="64" cm="1">
        <f t="array" aca="1" ref="BG767" ca="1">IF(INDIRECT(ADDRESS(3+$AM767,21,,,"var"))&lt;&gt;"D90",INDIRECT(ADDRESS(3+$AM767,21,,,"var")),NULL)</f>
        <v>72.2</v>
      </c>
      <c r="BH767" s="64" cm="1">
        <f t="array" aca="1" ref="BH767" ca="1">IF(INDIRECT(ADDRESS(3+$AM767,22,,,"var"))&lt;&gt;"Carney Funnel (s/50g)",INDIRECT(ADDRESS(3+$AM767,22,,,"var")),NULL)</f>
        <v>16</v>
      </c>
      <c r="BI767" s="64" cm="1">
        <f t="array" aca="1" ref="BI767" ca="1">IF(INDIRECT(ADDRESS(3+$AM767,23,,,"var"))&lt;&gt;"Schuttdichte",INDIRECT(ADDRESS(3+$AM767,23,,,"var")),NULL)</f>
        <v>1.24</v>
      </c>
      <c r="BJ767" s="64" cm="1">
        <f t="array" aca="1" ref="BJ767" ca="1">IF(INDIRECT(ADDRESS(3+$AM767,24,,,"var"))&lt;&gt;"Klopfdichte",INDIRECT(ADDRESS(3+$AM767,24,,,"var")),NULL)</f>
        <v>1.61</v>
      </c>
      <c r="BK767" t="s">
        <v>108</v>
      </c>
      <c r="BL767" s="81"/>
      <c r="BM767" s="65"/>
      <c r="BO767"/>
    </row>
    <row r="768" spans="1:67">
      <c r="A768" s="81">
        <v>10</v>
      </c>
      <c r="B768" s="81">
        <v>16</v>
      </c>
      <c r="C768" s="81" t="str">
        <f>var!Z$2</f>
        <v>EOS M 290</v>
      </c>
      <c r="D768" s="81" t="str">
        <f>var!AG$2</f>
        <v>EOS parameter dev.</v>
      </c>
      <c r="E768" s="81">
        <v>370</v>
      </c>
      <c r="F768" s="81">
        <v>1300</v>
      </c>
      <c r="G768" s="81">
        <v>50</v>
      </c>
      <c r="H768" s="81">
        <v>0.14000000000000001</v>
      </c>
      <c r="I768" s="62">
        <v>100</v>
      </c>
      <c r="J768" s="81" t="str">
        <f>var!AD$2</f>
        <v>Density cube</v>
      </c>
      <c r="K768" s="81" t="str">
        <f>var!AE$3</f>
        <v>Supports</v>
      </c>
      <c r="L768" s="81"/>
      <c r="M768" s="66" t="str">
        <f>var!AF$2</f>
        <v>Stripes</v>
      </c>
      <c r="N768" s="81">
        <v>280</v>
      </c>
      <c r="O768" s="81">
        <v>1600</v>
      </c>
      <c r="P768" s="81">
        <v>0</v>
      </c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81"/>
      <c r="AB768" s="81"/>
      <c r="AC768" s="81"/>
      <c r="AD768" s="81"/>
      <c r="AE768" s="81"/>
      <c r="AF768" s="81"/>
      <c r="AG768" s="81"/>
      <c r="AH768" s="23">
        <f t="shared" si="24"/>
        <v>32.760000000000005</v>
      </c>
      <c r="AI768" s="66">
        <f t="shared" si="25"/>
        <v>40.65934065934065</v>
      </c>
      <c r="AJ768" s="81"/>
      <c r="AK768" s="81"/>
      <c r="AL768" s="66" t="str" cm="1">
        <f t="array" aca="1" ref="AL768" ca="1">IF(INDIRECT(ADDRESS(3+AM768,2,,,"var"))&lt;&gt;"Name of powder",INDIRECT(ADDRESS(3+AM768,2,,,"var")),NULL)</f>
        <v>AlMgty90</v>
      </c>
      <c r="AM768" s="81">
        <v>12</v>
      </c>
      <c r="AN768" s="81">
        <v>-2</v>
      </c>
      <c r="AO768" s="66" cm="1">
        <f t="array" aca="1" ref="AO768" ca="1">IF(INDIRECT(ADDRESS(3+$AM768,3,,,"var"))&lt;&gt;"&lt;=&gt;",INDIRECT(ADDRESS(3+$AM768,3,,,"var")),NULL)</f>
        <v>0</v>
      </c>
      <c r="AP768" s="66" cm="1">
        <f t="array" aca="1" ref="AP768" ca="1">IF(INDIRECT(ADDRESS(3+$AM768,4,,,"var"))&lt;&gt;"Si",INDIRECT(ADDRESS(3+$AM768,4,,,"var")),NULL)</f>
        <v>7.0000000000000007E-2</v>
      </c>
      <c r="AQ768" s="66" cm="1">
        <f t="array" aca="1" ref="AQ768" ca="1">IF(INDIRECT(ADDRESS(3+$AM768,5,,,"var"))&lt;&gt;"&lt;=&gt;",INDIRECT(ADDRESS(3+$AM768,5,,,"var")),NULL)</f>
        <v>0</v>
      </c>
      <c r="AR768" s="66" cm="1">
        <f t="array" aca="1" ref="AR768" ca="1">IF(INDIRECT(ADDRESS(3+$AM768,6,,,"var"))&lt;&gt;"Fe",INDIRECT(ADDRESS(3+$AM768,6,,,"var")),NULL)</f>
        <v>7.0000000000000007E-2</v>
      </c>
      <c r="AS768" s="66" t="str" cm="1">
        <f t="array" aca="1" ref="AS768" ca="1">IF(INDIRECT(ADDRESS(3+$AM768,7,,,"var"))&lt;&gt;"&lt;=&gt;",INDIRECT(ADDRESS(3+$AM768,7,,,"var")),NULL)</f>
        <v>&lt;</v>
      </c>
      <c r="AT768" s="66" cm="1">
        <f t="array" aca="1" ref="AT768" ca="1">IF(INDIRECT(ADDRESS(3+$AM768,8,,,"var"))&lt;&gt;"Cu",INDIRECT(ADDRESS(3+$AM768,8,,,"var")),NULL)</f>
        <v>0.01</v>
      </c>
      <c r="AU768" s="66" t="str" cm="1">
        <f t="array" aca="1" ref="AU768" ca="1">IF(INDIRECT(ADDRESS(3+$AM768,9,,,"var"))&lt;&gt;"&lt;=&gt;",INDIRECT(ADDRESS(3+$AM768,9,,,"var")),NULL)</f>
        <v>&lt;</v>
      </c>
      <c r="AV768" s="66" cm="1">
        <f t="array" aca="1" ref="AV768" ca="1">IF(INDIRECT(ADDRESS(3+$AM768,10,,,"var"))&lt;&gt;"Mn",INDIRECT(ADDRESS(3+$AM768,10,,,"var")),NULL)</f>
        <v>0.01</v>
      </c>
      <c r="AW768" s="66" cm="1">
        <f t="array" aca="1" ref="AW768" ca="1">IF(INDIRECT(ADDRESS(3+$AM768,11,,,"var"))&lt;&gt;"&lt;=&gt;",INDIRECT(ADDRESS(3+$AM768,11,,,"var")),NULL)</f>
        <v>0</v>
      </c>
      <c r="AX768" s="66" cm="1">
        <f t="array" aca="1" ref="AX768" ca="1">IF(INDIRECT(ADDRESS(3+$AM768,12,,,"var"))&lt;&gt;"Mg",INDIRECT(ADDRESS(3+$AM768,12,,,"var")),NULL)</f>
        <v>11.9</v>
      </c>
      <c r="AY768" s="66" cm="1">
        <f t="array" aca="1" ref="AY768" ca="1">IF(INDIRECT(ADDRESS(3+$AM768,13,,,"var"))&lt;&gt;"&lt;=&gt;",INDIRECT(ADDRESS(3+$AM768,13,,,"var")),NULL)</f>
        <v>0</v>
      </c>
      <c r="AZ768" s="66" cm="1">
        <f t="array" aca="1" ref="AZ768" ca="1">IF(INDIRECT(ADDRESS(3+$AM768,14,,,"var"))&lt;&gt;"Be",INDIRECT(ADDRESS(3+$AM768,14,,,"var")),NULL)</f>
        <v>1.4E-2</v>
      </c>
      <c r="BA768" s="66" t="str" cm="1">
        <f t="array" aca="1" ref="BA768" ca="1">IF(INDIRECT(ADDRESS(3+$AM768,15,,,"var"))&lt;&gt;"&lt;=&gt;",INDIRECT(ADDRESS(3+$AM768,15,,,"var")),NULL)</f>
        <v>&lt;</v>
      </c>
      <c r="BB768" s="66" cm="1">
        <f t="array" aca="1" ref="BB768" ca="1">IF(INDIRECT(ADDRESS(3+$AM768,16,,,"var"))&lt;&gt;"Zn",INDIRECT(ADDRESS(3+$AM768,16,,,"var")),NULL)</f>
        <v>0.01</v>
      </c>
      <c r="BC768" s="66" cm="1">
        <f t="array" aca="1" ref="BC768" ca="1">IF(INDIRECT(ADDRESS(3+$AM768,17,,,"var"))&lt;&gt;"&lt;=&gt;",INDIRECT(ADDRESS(3+$AM768,17,,,"var")),NULL)</f>
        <v>0</v>
      </c>
      <c r="BD768" s="66" cm="1">
        <f t="array" aca="1" ref="BD768" ca="1">IF(INDIRECT(ADDRESS(3+$AM768,18,,,"var"))&lt;&gt;"Ti",INDIRECT(ADDRESS(3+$AM768,18,,,"var")),NULL)</f>
        <v>0.08</v>
      </c>
      <c r="BE768" s="64" cm="1">
        <f t="array" aca="1" ref="BE768" ca="1">IF(INDIRECT(ADDRESS(3+$AM768,19,,,"var"))&lt;&gt;"D10",INDIRECT(ADDRESS(3+$AM768,19,,,"var")),NULL)</f>
        <v>27.4</v>
      </c>
      <c r="BF768" s="64" cm="1">
        <f t="array" aca="1" ref="BF768" ca="1">IF(INDIRECT(ADDRESS(3+$AM768,20,,,"var"))&lt;&gt;"D50",INDIRECT(ADDRESS(3+$AM768,20,,,"var")),NULL)</f>
        <v>44.5</v>
      </c>
      <c r="BG768" s="64" cm="1">
        <f t="array" aca="1" ref="BG768" ca="1">IF(INDIRECT(ADDRESS(3+$AM768,21,,,"var"))&lt;&gt;"D90",INDIRECT(ADDRESS(3+$AM768,21,,,"var")),NULL)</f>
        <v>72.2</v>
      </c>
      <c r="BH768" s="64" cm="1">
        <f t="array" aca="1" ref="BH768" ca="1">IF(INDIRECT(ADDRESS(3+$AM768,22,,,"var"))&lt;&gt;"Carney Funnel (s/50g)",INDIRECT(ADDRESS(3+$AM768,22,,,"var")),NULL)</f>
        <v>16</v>
      </c>
      <c r="BI768" s="64" cm="1">
        <f t="array" aca="1" ref="BI768" ca="1">IF(INDIRECT(ADDRESS(3+$AM768,23,,,"var"))&lt;&gt;"Schuttdichte",INDIRECT(ADDRESS(3+$AM768,23,,,"var")),NULL)</f>
        <v>1.24</v>
      </c>
      <c r="BJ768" s="64" cm="1">
        <f t="array" aca="1" ref="BJ768" ca="1">IF(INDIRECT(ADDRESS(3+$AM768,24,,,"var"))&lt;&gt;"Klopfdichte",INDIRECT(ADDRESS(3+$AM768,24,,,"var")),NULL)</f>
        <v>1.61</v>
      </c>
      <c r="BK768" t="s">
        <v>108</v>
      </c>
      <c r="BL768" s="66"/>
      <c r="BM768" s="65"/>
      <c r="BO768"/>
    </row>
    <row r="769" spans="1:74">
      <c r="A769" s="81">
        <v>10</v>
      </c>
      <c r="B769" s="81">
        <v>17</v>
      </c>
      <c r="C769" s="66" t="str">
        <f>var!Z$2</f>
        <v>EOS M 290</v>
      </c>
      <c r="D769" s="66" t="str">
        <f>var!AG$2</f>
        <v>EOS parameter dev.</v>
      </c>
      <c r="E769" s="81">
        <v>370</v>
      </c>
      <c r="F769" s="81">
        <v>1300</v>
      </c>
      <c r="G769" s="81">
        <v>50</v>
      </c>
      <c r="H769" s="81">
        <v>0.14000000000000001</v>
      </c>
      <c r="I769" s="62">
        <v>100</v>
      </c>
      <c r="J769" s="81" t="str">
        <f>var!AD$2</f>
        <v>Density cube</v>
      </c>
      <c r="K769" s="81" t="str">
        <f>var!AE$3</f>
        <v>Supports</v>
      </c>
      <c r="L769" s="81"/>
      <c r="M769" s="66" t="str">
        <f>var!AF$2</f>
        <v>Stripes</v>
      </c>
      <c r="N769" s="81">
        <v>280</v>
      </c>
      <c r="O769" s="81">
        <v>1750</v>
      </c>
      <c r="P769" s="81">
        <v>0</v>
      </c>
      <c r="Q769" s="81"/>
      <c r="R769" s="81"/>
      <c r="S769" s="81"/>
      <c r="T769" s="81"/>
      <c r="U769" s="81"/>
      <c r="V769" s="81"/>
      <c r="W769" s="81"/>
      <c r="X769" s="81"/>
      <c r="Y769" s="81"/>
      <c r="Z769" s="81"/>
      <c r="AA769" s="81"/>
      <c r="AB769" s="81"/>
      <c r="AC769" s="81"/>
      <c r="AD769" s="81"/>
      <c r="AE769" s="81"/>
      <c r="AF769" s="81"/>
      <c r="AG769" s="81"/>
      <c r="AH769" s="66">
        <f t="shared" si="24"/>
        <v>32.760000000000005</v>
      </c>
      <c r="AI769" s="66">
        <f t="shared" si="25"/>
        <v>40.65934065934065</v>
      </c>
      <c r="AJ769" s="81"/>
      <c r="AK769" s="81"/>
      <c r="AL769" s="81" t="str" cm="1">
        <f t="array" aca="1" ref="AL769" ca="1">IF(INDIRECT(ADDRESS(3+AM769,2,,,"var"))&lt;&gt;"Name of powder",INDIRECT(ADDRESS(3+AM769,2,,,"var")),NULL)</f>
        <v>AlMgty90</v>
      </c>
      <c r="AM769" s="81">
        <v>12</v>
      </c>
      <c r="AN769" s="81">
        <v>-2</v>
      </c>
      <c r="AO769" s="66" cm="1">
        <f t="array" aca="1" ref="AO769" ca="1">IF(INDIRECT(ADDRESS(3+$AM769,3,,,"var"))&lt;&gt;"&lt;=&gt;",INDIRECT(ADDRESS(3+$AM769,3,,,"var")),NULL)</f>
        <v>0</v>
      </c>
      <c r="AP769" s="66" cm="1">
        <f t="array" aca="1" ref="AP769" ca="1">IF(INDIRECT(ADDRESS(3+$AM769,4,,,"var"))&lt;&gt;"Si",INDIRECT(ADDRESS(3+$AM769,4,,,"var")),NULL)</f>
        <v>7.0000000000000007E-2</v>
      </c>
      <c r="AQ769" s="66" cm="1">
        <f t="array" aca="1" ref="AQ769" ca="1">IF(INDIRECT(ADDRESS(3+$AM769,5,,,"var"))&lt;&gt;"&lt;=&gt;",INDIRECT(ADDRESS(3+$AM769,5,,,"var")),NULL)</f>
        <v>0</v>
      </c>
      <c r="AR769" s="66" cm="1">
        <f t="array" aca="1" ref="AR769" ca="1">IF(INDIRECT(ADDRESS(3+$AM769,6,,,"var"))&lt;&gt;"Fe",INDIRECT(ADDRESS(3+$AM769,6,,,"var")),NULL)</f>
        <v>7.0000000000000007E-2</v>
      </c>
      <c r="AS769" s="66" t="str" cm="1">
        <f t="array" aca="1" ref="AS769" ca="1">IF(INDIRECT(ADDRESS(3+$AM769,7,,,"var"))&lt;&gt;"&lt;=&gt;",INDIRECT(ADDRESS(3+$AM769,7,,,"var")),NULL)</f>
        <v>&lt;</v>
      </c>
      <c r="AT769" s="66" cm="1">
        <f t="array" aca="1" ref="AT769" ca="1">IF(INDIRECT(ADDRESS(3+$AM769,8,,,"var"))&lt;&gt;"Cu",INDIRECT(ADDRESS(3+$AM769,8,,,"var")),NULL)</f>
        <v>0.01</v>
      </c>
      <c r="AU769" s="66" t="str" cm="1">
        <f t="array" aca="1" ref="AU769" ca="1">IF(INDIRECT(ADDRESS(3+$AM769,9,,,"var"))&lt;&gt;"&lt;=&gt;",INDIRECT(ADDRESS(3+$AM769,9,,,"var")),NULL)</f>
        <v>&lt;</v>
      </c>
      <c r="AV769" s="66" cm="1">
        <f t="array" aca="1" ref="AV769" ca="1">IF(INDIRECT(ADDRESS(3+$AM769,10,,,"var"))&lt;&gt;"Mn",INDIRECT(ADDRESS(3+$AM769,10,,,"var")),NULL)</f>
        <v>0.01</v>
      </c>
      <c r="AW769" s="66" cm="1">
        <f t="array" aca="1" ref="AW769" ca="1">IF(INDIRECT(ADDRESS(3+$AM769,11,,,"var"))&lt;&gt;"&lt;=&gt;",INDIRECT(ADDRESS(3+$AM769,11,,,"var")),NULL)</f>
        <v>0</v>
      </c>
      <c r="AX769" s="66" cm="1">
        <f t="array" aca="1" ref="AX769" ca="1">IF(INDIRECT(ADDRESS(3+$AM769,12,,,"var"))&lt;&gt;"Mg",INDIRECT(ADDRESS(3+$AM769,12,,,"var")),NULL)</f>
        <v>11.9</v>
      </c>
      <c r="AY769" s="66" cm="1">
        <f t="array" aca="1" ref="AY769" ca="1">IF(INDIRECT(ADDRESS(3+$AM769,13,,,"var"))&lt;&gt;"&lt;=&gt;",INDIRECT(ADDRESS(3+$AM769,13,,,"var")),NULL)</f>
        <v>0</v>
      </c>
      <c r="AZ769" s="66" cm="1">
        <f t="array" aca="1" ref="AZ769" ca="1">IF(INDIRECT(ADDRESS(3+$AM769,14,,,"var"))&lt;&gt;"Be",INDIRECT(ADDRESS(3+$AM769,14,,,"var")),NULL)</f>
        <v>1.4E-2</v>
      </c>
      <c r="BA769" s="66" t="str" cm="1">
        <f t="array" aca="1" ref="BA769" ca="1">IF(INDIRECT(ADDRESS(3+$AM769,15,,,"var"))&lt;&gt;"&lt;=&gt;",INDIRECT(ADDRESS(3+$AM769,15,,,"var")),NULL)</f>
        <v>&lt;</v>
      </c>
      <c r="BB769" s="66" cm="1">
        <f t="array" aca="1" ref="BB769" ca="1">IF(INDIRECT(ADDRESS(3+$AM769,16,,,"var"))&lt;&gt;"Zn",INDIRECT(ADDRESS(3+$AM769,16,,,"var")),NULL)</f>
        <v>0.01</v>
      </c>
      <c r="BC769" s="66" cm="1">
        <f t="array" aca="1" ref="BC769" ca="1">IF(INDIRECT(ADDRESS(3+$AM769,17,,,"var"))&lt;&gt;"&lt;=&gt;",INDIRECT(ADDRESS(3+$AM769,17,,,"var")),NULL)</f>
        <v>0</v>
      </c>
      <c r="BD769" s="66" cm="1">
        <f t="array" aca="1" ref="BD769" ca="1">IF(INDIRECT(ADDRESS(3+$AM769,18,,,"var"))&lt;&gt;"Ti",INDIRECT(ADDRESS(3+$AM769,18,,,"var")),NULL)</f>
        <v>0.08</v>
      </c>
      <c r="BE769" s="64" cm="1">
        <f t="array" aca="1" ref="BE769" ca="1">IF(INDIRECT(ADDRESS(3+$AM769,19,,,"var"))&lt;&gt;"D10",INDIRECT(ADDRESS(3+$AM769,19,,,"var")),NULL)</f>
        <v>27.4</v>
      </c>
      <c r="BF769" s="64" cm="1">
        <f t="array" aca="1" ref="BF769" ca="1">IF(INDIRECT(ADDRESS(3+$AM769,20,,,"var"))&lt;&gt;"D50",INDIRECT(ADDRESS(3+$AM769,20,,,"var")),NULL)</f>
        <v>44.5</v>
      </c>
      <c r="BG769" s="64" cm="1">
        <f t="array" aca="1" ref="BG769" ca="1">IF(INDIRECT(ADDRESS(3+$AM769,21,,,"var"))&lt;&gt;"D90",INDIRECT(ADDRESS(3+$AM769,21,,,"var")),NULL)</f>
        <v>72.2</v>
      </c>
      <c r="BH769" s="64" cm="1">
        <f t="array" aca="1" ref="BH769" ca="1">IF(INDIRECT(ADDRESS(3+$AM769,22,,,"var"))&lt;&gt;"Carney Funnel (s/50g)",INDIRECT(ADDRESS(3+$AM769,22,,,"var")),NULL)</f>
        <v>16</v>
      </c>
      <c r="BI769" s="64" cm="1">
        <f t="array" aca="1" ref="BI769" ca="1">IF(INDIRECT(ADDRESS(3+$AM769,23,,,"var"))&lt;&gt;"Schuttdichte",INDIRECT(ADDRESS(3+$AM769,23,,,"var")),NULL)</f>
        <v>1.24</v>
      </c>
      <c r="BJ769" s="64" cm="1">
        <f t="array" aca="1" ref="BJ769" ca="1">IF(INDIRECT(ADDRESS(3+$AM769,24,,,"var"))&lt;&gt;"Klopfdichte",INDIRECT(ADDRESS(3+$AM769,24,,,"var")),NULL)</f>
        <v>1.61</v>
      </c>
      <c r="BK769" t="s">
        <v>108</v>
      </c>
      <c r="BL769" s="66"/>
      <c r="BM769" s="65"/>
      <c r="BO769"/>
    </row>
    <row r="770" spans="1:74">
      <c r="A770" s="81">
        <v>10</v>
      </c>
      <c r="B770" s="81">
        <v>18</v>
      </c>
      <c r="C770" s="81" t="str">
        <f>var!Z$2</f>
        <v>EOS M 290</v>
      </c>
      <c r="D770" s="66" t="str">
        <f>var!AG$2</f>
        <v>EOS parameter dev.</v>
      </c>
      <c r="E770" s="81">
        <v>370</v>
      </c>
      <c r="F770" s="81">
        <v>1300</v>
      </c>
      <c r="G770" s="81">
        <v>50</v>
      </c>
      <c r="H770" s="81">
        <v>0.14000000000000001</v>
      </c>
      <c r="I770" s="62">
        <v>100</v>
      </c>
      <c r="J770" s="81" t="str">
        <f>var!AD$2</f>
        <v>Density cube</v>
      </c>
      <c r="K770" s="81" t="str">
        <f>var!AE$3</f>
        <v>Supports</v>
      </c>
      <c r="L770" s="81"/>
      <c r="M770" s="81" t="str">
        <f>var!AF$2</f>
        <v>Stripes</v>
      </c>
      <c r="N770" s="81">
        <v>280</v>
      </c>
      <c r="O770" s="81">
        <v>1900</v>
      </c>
      <c r="P770" s="81">
        <v>0</v>
      </c>
      <c r="Q770" s="81"/>
      <c r="R770" s="81"/>
      <c r="S770" s="81"/>
      <c r="T770" s="81"/>
      <c r="U770" s="81"/>
      <c r="V770" s="81"/>
      <c r="W770" s="81"/>
      <c r="X770" s="81"/>
      <c r="Y770" s="81"/>
      <c r="Z770" s="81"/>
      <c r="AA770" s="81"/>
      <c r="AB770" s="81"/>
      <c r="AC770" s="81"/>
      <c r="AD770" s="81"/>
      <c r="AE770" s="81"/>
      <c r="AF770" s="81"/>
      <c r="AG770" s="81"/>
      <c r="AH770" s="81">
        <f t="shared" ref="AH770:AH833" si="26">(F770*(G770/1000)*H770)*3.6</f>
        <v>32.760000000000005</v>
      </c>
      <c r="AI770" s="66">
        <f t="shared" ref="AI770:AI833" si="27">E770/(F770*(G770/1000)*H770)</f>
        <v>40.65934065934065</v>
      </c>
      <c r="AJ770" s="81"/>
      <c r="AK770" s="81"/>
      <c r="AL770" s="81" t="str" cm="1">
        <f t="array" aca="1" ref="AL770" ca="1">IF(INDIRECT(ADDRESS(3+AM770,2,,,"var"))&lt;&gt;"Name of powder",INDIRECT(ADDRESS(3+AM770,2,,,"var")),NULL)</f>
        <v>AlMgty90</v>
      </c>
      <c r="AM770" s="81">
        <v>12</v>
      </c>
      <c r="AN770" s="81">
        <v>-2</v>
      </c>
      <c r="AO770" s="66" cm="1">
        <f t="array" aca="1" ref="AO770" ca="1">IF(INDIRECT(ADDRESS(3+$AM770,3,,,"var"))&lt;&gt;"&lt;=&gt;",INDIRECT(ADDRESS(3+$AM770,3,,,"var")),NULL)</f>
        <v>0</v>
      </c>
      <c r="AP770" s="66" cm="1">
        <f t="array" aca="1" ref="AP770" ca="1">IF(INDIRECT(ADDRESS(3+$AM770,4,,,"var"))&lt;&gt;"Si",INDIRECT(ADDRESS(3+$AM770,4,,,"var")),NULL)</f>
        <v>7.0000000000000007E-2</v>
      </c>
      <c r="AQ770" s="66" cm="1">
        <f t="array" aca="1" ref="AQ770" ca="1">IF(INDIRECT(ADDRESS(3+$AM770,5,,,"var"))&lt;&gt;"&lt;=&gt;",INDIRECT(ADDRESS(3+$AM770,5,,,"var")),NULL)</f>
        <v>0</v>
      </c>
      <c r="AR770" s="66" cm="1">
        <f t="array" aca="1" ref="AR770" ca="1">IF(INDIRECT(ADDRESS(3+$AM770,6,,,"var"))&lt;&gt;"Fe",INDIRECT(ADDRESS(3+$AM770,6,,,"var")),NULL)</f>
        <v>7.0000000000000007E-2</v>
      </c>
      <c r="AS770" s="66" t="str" cm="1">
        <f t="array" aca="1" ref="AS770" ca="1">IF(INDIRECT(ADDRESS(3+$AM770,7,,,"var"))&lt;&gt;"&lt;=&gt;",INDIRECT(ADDRESS(3+$AM770,7,,,"var")),NULL)</f>
        <v>&lt;</v>
      </c>
      <c r="AT770" s="66" cm="1">
        <f t="array" aca="1" ref="AT770" ca="1">IF(INDIRECT(ADDRESS(3+$AM770,8,,,"var"))&lt;&gt;"Cu",INDIRECT(ADDRESS(3+$AM770,8,,,"var")),NULL)</f>
        <v>0.01</v>
      </c>
      <c r="AU770" s="66" t="str" cm="1">
        <f t="array" aca="1" ref="AU770" ca="1">IF(INDIRECT(ADDRESS(3+$AM770,9,,,"var"))&lt;&gt;"&lt;=&gt;",INDIRECT(ADDRESS(3+$AM770,9,,,"var")),NULL)</f>
        <v>&lt;</v>
      </c>
      <c r="AV770" s="66" cm="1">
        <f t="array" aca="1" ref="AV770" ca="1">IF(INDIRECT(ADDRESS(3+$AM770,10,,,"var"))&lt;&gt;"Mn",INDIRECT(ADDRESS(3+$AM770,10,,,"var")),NULL)</f>
        <v>0.01</v>
      </c>
      <c r="AW770" s="66" cm="1">
        <f t="array" aca="1" ref="AW770" ca="1">IF(INDIRECT(ADDRESS(3+$AM770,11,,,"var"))&lt;&gt;"&lt;=&gt;",INDIRECT(ADDRESS(3+$AM770,11,,,"var")),NULL)</f>
        <v>0</v>
      </c>
      <c r="AX770" s="66" cm="1">
        <f t="array" aca="1" ref="AX770" ca="1">IF(INDIRECT(ADDRESS(3+$AM770,12,,,"var"))&lt;&gt;"Mg",INDIRECT(ADDRESS(3+$AM770,12,,,"var")),NULL)</f>
        <v>11.9</v>
      </c>
      <c r="AY770" s="66" cm="1">
        <f t="array" aca="1" ref="AY770" ca="1">IF(INDIRECT(ADDRESS(3+$AM770,13,,,"var"))&lt;&gt;"&lt;=&gt;",INDIRECT(ADDRESS(3+$AM770,13,,,"var")),NULL)</f>
        <v>0</v>
      </c>
      <c r="AZ770" s="66" cm="1">
        <f t="array" aca="1" ref="AZ770" ca="1">IF(INDIRECT(ADDRESS(3+$AM770,14,,,"var"))&lt;&gt;"Be",INDIRECT(ADDRESS(3+$AM770,14,,,"var")),NULL)</f>
        <v>1.4E-2</v>
      </c>
      <c r="BA770" s="66" t="str" cm="1">
        <f t="array" aca="1" ref="BA770" ca="1">IF(INDIRECT(ADDRESS(3+$AM770,15,,,"var"))&lt;&gt;"&lt;=&gt;",INDIRECT(ADDRESS(3+$AM770,15,,,"var")),NULL)</f>
        <v>&lt;</v>
      </c>
      <c r="BB770" s="66" cm="1">
        <f t="array" aca="1" ref="BB770" ca="1">IF(INDIRECT(ADDRESS(3+$AM770,16,,,"var"))&lt;&gt;"Zn",INDIRECT(ADDRESS(3+$AM770,16,,,"var")),NULL)</f>
        <v>0.01</v>
      </c>
      <c r="BC770" s="66" cm="1">
        <f t="array" aca="1" ref="BC770" ca="1">IF(INDIRECT(ADDRESS(3+$AM770,17,,,"var"))&lt;&gt;"&lt;=&gt;",INDIRECT(ADDRESS(3+$AM770,17,,,"var")),NULL)</f>
        <v>0</v>
      </c>
      <c r="BD770" s="66" cm="1">
        <f t="array" aca="1" ref="BD770" ca="1">IF(INDIRECT(ADDRESS(3+$AM770,18,,,"var"))&lt;&gt;"Ti",INDIRECT(ADDRESS(3+$AM770,18,,,"var")),NULL)</f>
        <v>0.08</v>
      </c>
      <c r="BE770" s="64" cm="1">
        <f t="array" aca="1" ref="BE770" ca="1">IF(INDIRECT(ADDRESS(3+$AM770,19,,,"var"))&lt;&gt;"D10",INDIRECT(ADDRESS(3+$AM770,19,,,"var")),NULL)</f>
        <v>27.4</v>
      </c>
      <c r="BF770" s="64" cm="1">
        <f t="array" aca="1" ref="BF770" ca="1">IF(INDIRECT(ADDRESS(3+$AM770,20,,,"var"))&lt;&gt;"D50",INDIRECT(ADDRESS(3+$AM770,20,,,"var")),NULL)</f>
        <v>44.5</v>
      </c>
      <c r="BG770" s="64" cm="1">
        <f t="array" aca="1" ref="BG770" ca="1">IF(INDIRECT(ADDRESS(3+$AM770,21,,,"var"))&lt;&gt;"D90",INDIRECT(ADDRESS(3+$AM770,21,,,"var")),NULL)</f>
        <v>72.2</v>
      </c>
      <c r="BH770" s="64" cm="1">
        <f t="array" aca="1" ref="BH770" ca="1">IF(INDIRECT(ADDRESS(3+$AM770,22,,,"var"))&lt;&gt;"Carney Funnel (s/50g)",INDIRECT(ADDRESS(3+$AM770,22,,,"var")),NULL)</f>
        <v>16</v>
      </c>
      <c r="BI770" s="64" cm="1">
        <f t="array" aca="1" ref="BI770" ca="1">IF(INDIRECT(ADDRESS(3+$AM770,23,,,"var"))&lt;&gt;"Schuttdichte",INDIRECT(ADDRESS(3+$AM770,23,,,"var")),NULL)</f>
        <v>1.24</v>
      </c>
      <c r="BJ770" s="64" cm="1">
        <f t="array" aca="1" ref="BJ770" ca="1">IF(INDIRECT(ADDRESS(3+$AM770,24,,,"var"))&lt;&gt;"Klopfdichte",INDIRECT(ADDRESS(3+$AM770,24,,,"var")),NULL)</f>
        <v>1.61</v>
      </c>
      <c r="BK770" t="s">
        <v>108</v>
      </c>
      <c r="BL770" s="66"/>
      <c r="BM770" s="65"/>
      <c r="BO770"/>
    </row>
    <row r="771" spans="1:74">
      <c r="A771" s="81">
        <v>10</v>
      </c>
      <c r="B771" s="81">
        <v>19</v>
      </c>
      <c r="C771" s="66" t="str">
        <f>var!Z$2</f>
        <v>EOS M 290</v>
      </c>
      <c r="D771" s="66" t="str">
        <f>var!AG$2</f>
        <v>EOS parameter dev.</v>
      </c>
      <c r="E771" s="81">
        <v>370</v>
      </c>
      <c r="F771" s="81">
        <v>1300</v>
      </c>
      <c r="G771" s="81">
        <v>50</v>
      </c>
      <c r="H771" s="81">
        <v>0.14000000000000001</v>
      </c>
      <c r="I771" s="62">
        <v>100</v>
      </c>
      <c r="J771" s="81" t="str">
        <f>var!AD$2</f>
        <v>Density cube</v>
      </c>
      <c r="K771" s="81" t="str">
        <f>var!AE$3</f>
        <v>Supports</v>
      </c>
      <c r="L771" s="81"/>
      <c r="M771" s="66" t="str">
        <f>var!AF$2</f>
        <v>Stripes</v>
      </c>
      <c r="N771" s="81">
        <v>280</v>
      </c>
      <c r="O771" s="81">
        <v>2050</v>
      </c>
      <c r="P771" s="81">
        <v>0</v>
      </c>
      <c r="Q771" s="81"/>
      <c r="R771" s="81"/>
      <c r="S771" s="81"/>
      <c r="T771" s="81"/>
      <c r="U771" s="81"/>
      <c r="V771" s="81"/>
      <c r="W771" s="81"/>
      <c r="X771" s="81"/>
      <c r="Y771" s="81"/>
      <c r="Z771" s="81"/>
      <c r="AA771" s="81"/>
      <c r="AB771" s="81"/>
      <c r="AC771" s="81"/>
      <c r="AD771" s="81"/>
      <c r="AE771" s="81"/>
      <c r="AF771" s="81"/>
      <c r="AG771" s="81"/>
      <c r="AH771" s="66">
        <f t="shared" si="26"/>
        <v>32.760000000000005</v>
      </c>
      <c r="AI771" s="66">
        <f t="shared" si="27"/>
        <v>40.65934065934065</v>
      </c>
      <c r="AJ771" s="81"/>
      <c r="AK771" s="81"/>
      <c r="AL771" s="66" t="str" cm="1">
        <f t="array" aca="1" ref="AL771" ca="1">IF(INDIRECT(ADDRESS(3+AM771,2,,,"var"))&lt;&gt;"Name of powder",INDIRECT(ADDRESS(3+AM771,2,,,"var")),NULL)</f>
        <v>AlMgty90</v>
      </c>
      <c r="AM771" s="81">
        <v>12</v>
      </c>
      <c r="AN771" s="81">
        <v>-2</v>
      </c>
      <c r="AO771" s="66" cm="1">
        <f t="array" aca="1" ref="AO771" ca="1">IF(INDIRECT(ADDRESS(3+$AM771,3,,,"var"))&lt;&gt;"&lt;=&gt;",INDIRECT(ADDRESS(3+$AM771,3,,,"var")),NULL)</f>
        <v>0</v>
      </c>
      <c r="AP771" s="66" cm="1">
        <f t="array" aca="1" ref="AP771" ca="1">IF(INDIRECT(ADDRESS(3+$AM771,4,,,"var"))&lt;&gt;"Si",INDIRECT(ADDRESS(3+$AM771,4,,,"var")),NULL)</f>
        <v>7.0000000000000007E-2</v>
      </c>
      <c r="AQ771" s="66" cm="1">
        <f t="array" aca="1" ref="AQ771" ca="1">IF(INDIRECT(ADDRESS(3+$AM771,5,,,"var"))&lt;&gt;"&lt;=&gt;",INDIRECT(ADDRESS(3+$AM771,5,,,"var")),NULL)</f>
        <v>0</v>
      </c>
      <c r="AR771" s="66" cm="1">
        <f t="array" aca="1" ref="AR771" ca="1">IF(INDIRECT(ADDRESS(3+$AM771,6,,,"var"))&lt;&gt;"Fe",INDIRECT(ADDRESS(3+$AM771,6,,,"var")),NULL)</f>
        <v>7.0000000000000007E-2</v>
      </c>
      <c r="AS771" s="66" t="str" cm="1">
        <f t="array" aca="1" ref="AS771" ca="1">IF(INDIRECT(ADDRESS(3+$AM771,7,,,"var"))&lt;&gt;"&lt;=&gt;",INDIRECT(ADDRESS(3+$AM771,7,,,"var")),NULL)</f>
        <v>&lt;</v>
      </c>
      <c r="AT771" s="66" cm="1">
        <f t="array" aca="1" ref="AT771" ca="1">IF(INDIRECT(ADDRESS(3+$AM771,8,,,"var"))&lt;&gt;"Cu",INDIRECT(ADDRESS(3+$AM771,8,,,"var")),NULL)</f>
        <v>0.01</v>
      </c>
      <c r="AU771" s="66" t="str" cm="1">
        <f t="array" aca="1" ref="AU771" ca="1">IF(INDIRECT(ADDRESS(3+$AM771,9,,,"var"))&lt;&gt;"&lt;=&gt;",INDIRECT(ADDRESS(3+$AM771,9,,,"var")),NULL)</f>
        <v>&lt;</v>
      </c>
      <c r="AV771" s="66" cm="1">
        <f t="array" aca="1" ref="AV771" ca="1">IF(INDIRECT(ADDRESS(3+$AM771,10,,,"var"))&lt;&gt;"Mn",INDIRECT(ADDRESS(3+$AM771,10,,,"var")),NULL)</f>
        <v>0.01</v>
      </c>
      <c r="AW771" s="66" cm="1">
        <f t="array" aca="1" ref="AW771" ca="1">IF(INDIRECT(ADDRESS(3+$AM771,11,,,"var"))&lt;&gt;"&lt;=&gt;",INDIRECT(ADDRESS(3+$AM771,11,,,"var")),NULL)</f>
        <v>0</v>
      </c>
      <c r="AX771" s="66" cm="1">
        <f t="array" aca="1" ref="AX771" ca="1">IF(INDIRECT(ADDRESS(3+$AM771,12,,,"var"))&lt;&gt;"Mg",INDIRECT(ADDRESS(3+$AM771,12,,,"var")),NULL)</f>
        <v>11.9</v>
      </c>
      <c r="AY771" s="66" cm="1">
        <f t="array" aca="1" ref="AY771" ca="1">IF(INDIRECT(ADDRESS(3+$AM771,13,,,"var"))&lt;&gt;"&lt;=&gt;",INDIRECT(ADDRESS(3+$AM771,13,,,"var")),NULL)</f>
        <v>0</v>
      </c>
      <c r="AZ771" s="66" cm="1">
        <f t="array" aca="1" ref="AZ771" ca="1">IF(INDIRECT(ADDRESS(3+$AM771,14,,,"var"))&lt;&gt;"Be",INDIRECT(ADDRESS(3+$AM771,14,,,"var")),NULL)</f>
        <v>1.4E-2</v>
      </c>
      <c r="BA771" s="66" t="str" cm="1">
        <f t="array" aca="1" ref="BA771" ca="1">IF(INDIRECT(ADDRESS(3+$AM771,15,,,"var"))&lt;&gt;"&lt;=&gt;",INDIRECT(ADDRESS(3+$AM771,15,,,"var")),NULL)</f>
        <v>&lt;</v>
      </c>
      <c r="BB771" s="66" cm="1">
        <f t="array" aca="1" ref="BB771" ca="1">IF(INDIRECT(ADDRESS(3+$AM771,16,,,"var"))&lt;&gt;"Zn",INDIRECT(ADDRESS(3+$AM771,16,,,"var")),NULL)</f>
        <v>0.01</v>
      </c>
      <c r="BC771" s="66" cm="1">
        <f t="array" aca="1" ref="BC771" ca="1">IF(INDIRECT(ADDRESS(3+$AM771,17,,,"var"))&lt;&gt;"&lt;=&gt;",INDIRECT(ADDRESS(3+$AM771,17,,,"var")),NULL)</f>
        <v>0</v>
      </c>
      <c r="BD771" s="66" cm="1">
        <f t="array" aca="1" ref="BD771" ca="1">IF(INDIRECT(ADDRESS(3+$AM771,18,,,"var"))&lt;&gt;"Ti",INDIRECT(ADDRESS(3+$AM771,18,,,"var")),NULL)</f>
        <v>0.08</v>
      </c>
      <c r="BE771" s="64" cm="1">
        <f t="array" aca="1" ref="BE771" ca="1">IF(INDIRECT(ADDRESS(3+$AM771,19,,,"var"))&lt;&gt;"D10",INDIRECT(ADDRESS(3+$AM771,19,,,"var")),NULL)</f>
        <v>27.4</v>
      </c>
      <c r="BF771" s="64" cm="1">
        <f t="array" aca="1" ref="BF771" ca="1">IF(INDIRECT(ADDRESS(3+$AM771,20,,,"var"))&lt;&gt;"D50",INDIRECT(ADDRESS(3+$AM771,20,,,"var")),NULL)</f>
        <v>44.5</v>
      </c>
      <c r="BG771" s="64" cm="1">
        <f t="array" aca="1" ref="BG771" ca="1">IF(INDIRECT(ADDRESS(3+$AM771,21,,,"var"))&lt;&gt;"D90",INDIRECT(ADDRESS(3+$AM771,21,,,"var")),NULL)</f>
        <v>72.2</v>
      </c>
      <c r="BH771" s="64" cm="1">
        <f t="array" aca="1" ref="BH771" ca="1">IF(INDIRECT(ADDRESS(3+$AM771,22,,,"var"))&lt;&gt;"Carney Funnel (s/50g)",INDIRECT(ADDRESS(3+$AM771,22,,,"var")),NULL)</f>
        <v>16</v>
      </c>
      <c r="BI771" s="64" cm="1">
        <f t="array" aca="1" ref="BI771" ca="1">IF(INDIRECT(ADDRESS(3+$AM771,23,,,"var"))&lt;&gt;"Schuttdichte",INDIRECT(ADDRESS(3+$AM771,23,,,"var")),NULL)</f>
        <v>1.24</v>
      </c>
      <c r="BJ771" s="64" cm="1">
        <f t="array" aca="1" ref="BJ771" ca="1">IF(INDIRECT(ADDRESS(3+$AM771,24,,,"var"))&lt;&gt;"Klopfdichte",INDIRECT(ADDRESS(3+$AM771,24,,,"var")),NULL)</f>
        <v>1.61</v>
      </c>
      <c r="BK771" t="s">
        <v>108</v>
      </c>
      <c r="BL771" s="66"/>
      <c r="BM771" s="65"/>
      <c r="BO771"/>
    </row>
    <row r="772" spans="1:74">
      <c r="A772" s="81">
        <v>10</v>
      </c>
      <c r="B772" s="81">
        <v>20</v>
      </c>
      <c r="C772" s="66" t="str">
        <f>var!Z$2</f>
        <v>EOS M 290</v>
      </c>
      <c r="D772" s="66" t="str">
        <f>var!AG$2</f>
        <v>EOS parameter dev.</v>
      </c>
      <c r="E772" s="81">
        <v>370</v>
      </c>
      <c r="F772" s="81">
        <v>1300</v>
      </c>
      <c r="G772" s="81">
        <v>50</v>
      </c>
      <c r="H772" s="81">
        <v>0.14000000000000001</v>
      </c>
      <c r="I772" s="62">
        <v>100</v>
      </c>
      <c r="J772" s="81" t="str">
        <f>var!AD$2</f>
        <v>Density cube</v>
      </c>
      <c r="K772" s="28" t="str">
        <f>var!AE$4</f>
        <v>Solid</v>
      </c>
      <c r="L772" s="81"/>
      <c r="M772" s="66" t="str">
        <f>var!AF$2</f>
        <v>Stripes</v>
      </c>
      <c r="N772" s="81">
        <v>280</v>
      </c>
      <c r="O772" s="81">
        <v>2200</v>
      </c>
      <c r="P772" s="81">
        <v>0</v>
      </c>
      <c r="Q772" s="81"/>
      <c r="R772" s="66"/>
      <c r="Y772" s="81"/>
      <c r="Z772" s="81"/>
      <c r="AA772" s="81"/>
      <c r="AB772" s="81"/>
      <c r="AC772" s="81"/>
      <c r="AF772" s="81"/>
      <c r="AH772" s="66">
        <f t="shared" si="26"/>
        <v>32.760000000000005</v>
      </c>
      <c r="AI772" s="66">
        <f t="shared" si="27"/>
        <v>40.65934065934065</v>
      </c>
      <c r="AJ772" s="81"/>
      <c r="AK772" s="81"/>
      <c r="AL772" s="81" t="str" cm="1">
        <f t="array" aca="1" ref="AL772" ca="1">IF(INDIRECT(ADDRESS(3+AM772,2,,,"var"))&lt;&gt;"Name of powder",INDIRECT(ADDRESS(3+AM772,2,,,"var")),NULL)</f>
        <v>AlMgty90</v>
      </c>
      <c r="AM772" s="81">
        <v>12</v>
      </c>
      <c r="AN772" s="81">
        <v>-2</v>
      </c>
      <c r="AO772" s="66" cm="1">
        <f t="array" aca="1" ref="AO772" ca="1">IF(INDIRECT(ADDRESS(3+$AM772,3,,,"var"))&lt;&gt;"&lt;=&gt;",INDIRECT(ADDRESS(3+$AM772,3,,,"var")),NULL)</f>
        <v>0</v>
      </c>
      <c r="AP772" s="66" cm="1">
        <f t="array" aca="1" ref="AP772" ca="1">IF(INDIRECT(ADDRESS(3+$AM772,4,,,"var"))&lt;&gt;"Si",INDIRECT(ADDRESS(3+$AM772,4,,,"var")),NULL)</f>
        <v>7.0000000000000007E-2</v>
      </c>
      <c r="AQ772" s="66" cm="1">
        <f t="array" aca="1" ref="AQ772" ca="1">IF(INDIRECT(ADDRESS(3+$AM772,5,,,"var"))&lt;&gt;"&lt;=&gt;",INDIRECT(ADDRESS(3+$AM772,5,,,"var")),NULL)</f>
        <v>0</v>
      </c>
      <c r="AR772" s="66" cm="1">
        <f t="array" aca="1" ref="AR772" ca="1">IF(INDIRECT(ADDRESS(3+$AM772,6,,,"var"))&lt;&gt;"Fe",INDIRECT(ADDRESS(3+$AM772,6,,,"var")),NULL)</f>
        <v>7.0000000000000007E-2</v>
      </c>
      <c r="AS772" s="66" t="str" cm="1">
        <f t="array" aca="1" ref="AS772" ca="1">IF(INDIRECT(ADDRESS(3+$AM772,7,,,"var"))&lt;&gt;"&lt;=&gt;",INDIRECT(ADDRESS(3+$AM772,7,,,"var")),NULL)</f>
        <v>&lt;</v>
      </c>
      <c r="AT772" s="66" cm="1">
        <f t="array" aca="1" ref="AT772" ca="1">IF(INDIRECT(ADDRESS(3+$AM772,8,,,"var"))&lt;&gt;"Cu",INDIRECT(ADDRESS(3+$AM772,8,,,"var")),NULL)</f>
        <v>0.01</v>
      </c>
      <c r="AU772" s="66" t="str" cm="1">
        <f t="array" aca="1" ref="AU772" ca="1">IF(INDIRECT(ADDRESS(3+$AM772,9,,,"var"))&lt;&gt;"&lt;=&gt;",INDIRECT(ADDRESS(3+$AM772,9,,,"var")),NULL)</f>
        <v>&lt;</v>
      </c>
      <c r="AV772" s="66" cm="1">
        <f t="array" aca="1" ref="AV772" ca="1">IF(INDIRECT(ADDRESS(3+$AM772,10,,,"var"))&lt;&gt;"Mn",INDIRECT(ADDRESS(3+$AM772,10,,,"var")),NULL)</f>
        <v>0.01</v>
      </c>
      <c r="AW772" s="66" cm="1">
        <f t="array" aca="1" ref="AW772" ca="1">IF(INDIRECT(ADDRESS(3+$AM772,11,,,"var"))&lt;&gt;"&lt;=&gt;",INDIRECT(ADDRESS(3+$AM772,11,,,"var")),NULL)</f>
        <v>0</v>
      </c>
      <c r="AX772" s="66" cm="1">
        <f t="array" aca="1" ref="AX772" ca="1">IF(INDIRECT(ADDRESS(3+$AM772,12,,,"var"))&lt;&gt;"Mg",INDIRECT(ADDRESS(3+$AM772,12,,,"var")),NULL)</f>
        <v>11.9</v>
      </c>
      <c r="AY772" s="66" cm="1">
        <f t="array" aca="1" ref="AY772" ca="1">IF(INDIRECT(ADDRESS(3+$AM772,13,,,"var"))&lt;&gt;"&lt;=&gt;",INDIRECT(ADDRESS(3+$AM772,13,,,"var")),NULL)</f>
        <v>0</v>
      </c>
      <c r="AZ772" s="66" cm="1">
        <f t="array" aca="1" ref="AZ772" ca="1">IF(INDIRECT(ADDRESS(3+$AM772,14,,,"var"))&lt;&gt;"Be",INDIRECT(ADDRESS(3+$AM772,14,,,"var")),NULL)</f>
        <v>1.4E-2</v>
      </c>
      <c r="BA772" s="66" t="str" cm="1">
        <f t="array" aca="1" ref="BA772" ca="1">IF(INDIRECT(ADDRESS(3+$AM772,15,,,"var"))&lt;&gt;"&lt;=&gt;",INDIRECT(ADDRESS(3+$AM772,15,,,"var")),NULL)</f>
        <v>&lt;</v>
      </c>
      <c r="BB772" s="66" cm="1">
        <f t="array" aca="1" ref="BB772" ca="1">IF(INDIRECT(ADDRESS(3+$AM772,16,,,"var"))&lt;&gt;"Zn",INDIRECT(ADDRESS(3+$AM772,16,,,"var")),NULL)</f>
        <v>0.01</v>
      </c>
      <c r="BC772" s="66" cm="1">
        <f t="array" aca="1" ref="BC772" ca="1">IF(INDIRECT(ADDRESS(3+$AM772,17,,,"var"))&lt;&gt;"&lt;=&gt;",INDIRECT(ADDRESS(3+$AM772,17,,,"var")),NULL)</f>
        <v>0</v>
      </c>
      <c r="BD772" s="66" cm="1">
        <f t="array" aca="1" ref="BD772" ca="1">IF(INDIRECT(ADDRESS(3+$AM772,18,,,"var"))&lt;&gt;"Ti",INDIRECT(ADDRESS(3+$AM772,18,,,"var")),NULL)</f>
        <v>0.08</v>
      </c>
      <c r="BE772" s="64" cm="1">
        <f t="array" aca="1" ref="BE772" ca="1">IF(INDIRECT(ADDRESS(3+$AM772,19,,,"var"))&lt;&gt;"D10",INDIRECT(ADDRESS(3+$AM772,19,,,"var")),NULL)</f>
        <v>27.4</v>
      </c>
      <c r="BF772" s="64" cm="1">
        <f t="array" aca="1" ref="BF772" ca="1">IF(INDIRECT(ADDRESS(3+$AM772,20,,,"var"))&lt;&gt;"D50",INDIRECT(ADDRESS(3+$AM772,20,,,"var")),NULL)</f>
        <v>44.5</v>
      </c>
      <c r="BG772" s="64" cm="1">
        <f t="array" aca="1" ref="BG772" ca="1">IF(INDIRECT(ADDRESS(3+$AM772,21,,,"var"))&lt;&gt;"D90",INDIRECT(ADDRESS(3+$AM772,21,,,"var")),NULL)</f>
        <v>72.2</v>
      </c>
      <c r="BH772" s="64" cm="1">
        <f t="array" aca="1" ref="BH772" ca="1">IF(INDIRECT(ADDRESS(3+$AM772,22,,,"var"))&lt;&gt;"Carney Funnel (s/50g)",INDIRECT(ADDRESS(3+$AM772,22,,,"var")),NULL)</f>
        <v>16</v>
      </c>
      <c r="BI772" s="64" cm="1">
        <f t="array" aca="1" ref="BI772" ca="1">IF(INDIRECT(ADDRESS(3+$AM772,23,,,"var"))&lt;&gt;"Schuttdichte",INDIRECT(ADDRESS(3+$AM772,23,,,"var")),NULL)</f>
        <v>1.24</v>
      </c>
      <c r="BJ772" s="64" cm="1">
        <f t="array" aca="1" ref="BJ772" ca="1">IF(INDIRECT(ADDRESS(3+$AM772,24,,,"var"))&lt;&gt;"Klopfdichte",INDIRECT(ADDRESS(3+$AM772,24,,,"var")),NULL)</f>
        <v>1.61</v>
      </c>
      <c r="BK772" t="s">
        <v>108</v>
      </c>
      <c r="BL772" s="66"/>
      <c r="BM772" s="65"/>
      <c r="BO772"/>
    </row>
    <row r="773" spans="1:74">
      <c r="A773" s="81">
        <v>10</v>
      </c>
      <c r="B773" s="81">
        <v>21</v>
      </c>
      <c r="C773" s="81" t="str">
        <f>var!Z$2</f>
        <v>EOS M 290</v>
      </c>
      <c r="D773" s="81" t="str">
        <f>var!AG$2</f>
        <v>EOS parameter dev.</v>
      </c>
      <c r="E773" s="81">
        <v>370</v>
      </c>
      <c r="F773" s="81">
        <v>1300</v>
      </c>
      <c r="G773" s="81">
        <v>50</v>
      </c>
      <c r="H773" s="81">
        <v>0.14000000000000001</v>
      </c>
      <c r="I773" s="62">
        <v>100</v>
      </c>
      <c r="J773" s="81" t="str">
        <f>var!AD$2</f>
        <v>Density cube</v>
      </c>
      <c r="K773" s="81" t="str">
        <f>var!AE$4</f>
        <v>Solid</v>
      </c>
      <c r="L773" s="81"/>
      <c r="M773" s="81" t="str">
        <f>var!AF$3</f>
        <v>Chess</v>
      </c>
      <c r="N773" s="81"/>
      <c r="O773" s="81"/>
      <c r="P773" s="81">
        <v>0.01</v>
      </c>
      <c r="Q773" s="81"/>
      <c r="R773" s="81"/>
      <c r="S773" s="81"/>
      <c r="T773" s="81"/>
      <c r="U773" s="81"/>
      <c r="V773" s="81"/>
      <c r="W773" s="81"/>
      <c r="X773" s="81"/>
      <c r="Y773" s="81"/>
      <c r="Z773" s="81"/>
      <c r="AA773" s="81"/>
      <c r="AB773" s="81"/>
      <c r="AC773" s="81"/>
      <c r="AD773" s="81"/>
      <c r="AE773" s="81"/>
      <c r="AF773" s="81"/>
      <c r="AG773" s="81"/>
      <c r="AH773" s="81">
        <f t="shared" si="26"/>
        <v>32.760000000000005</v>
      </c>
      <c r="AI773" s="81">
        <f t="shared" si="27"/>
        <v>40.65934065934065</v>
      </c>
      <c r="AJ773" s="81"/>
      <c r="AK773" s="81"/>
      <c r="AL773" s="81" t="str" cm="1">
        <f t="array" aca="1" ref="AL773" ca="1">IF(INDIRECT(ADDRESS(3+AM773,2,,,"var"))&lt;&gt;"Name of powder",INDIRECT(ADDRESS(3+AM773,2,,,"var")),NULL)</f>
        <v>AlMgty90</v>
      </c>
      <c r="AM773" s="81">
        <v>12</v>
      </c>
      <c r="AN773" s="81">
        <v>-2</v>
      </c>
      <c r="AO773" s="61" cm="1">
        <f t="array" aca="1" ref="AO773" ca="1">IF(INDIRECT(ADDRESS(3+$AM773,3,,,"var"))&lt;&gt;"&lt;=&gt;",INDIRECT(ADDRESS(3+$AM773,3,,,"var")),NULL)</f>
        <v>0</v>
      </c>
      <c r="AP773" s="61" cm="1">
        <f t="array" aca="1" ref="AP773" ca="1">IF(INDIRECT(ADDRESS(3+$AM773,4,,,"var"))&lt;&gt;"Si",INDIRECT(ADDRESS(3+$AM773,4,,,"var")),NULL)</f>
        <v>7.0000000000000007E-2</v>
      </c>
      <c r="AQ773" s="61" cm="1">
        <f t="array" aca="1" ref="AQ773" ca="1">IF(INDIRECT(ADDRESS(3+$AM773,5,,,"var"))&lt;&gt;"&lt;=&gt;",INDIRECT(ADDRESS(3+$AM773,5,,,"var")),NULL)</f>
        <v>0</v>
      </c>
      <c r="AR773" s="61" cm="1">
        <f t="array" aca="1" ref="AR773" ca="1">IF(INDIRECT(ADDRESS(3+$AM773,6,,,"var"))&lt;&gt;"Fe",INDIRECT(ADDRESS(3+$AM773,6,,,"var")),NULL)</f>
        <v>7.0000000000000007E-2</v>
      </c>
      <c r="AS773" s="61" t="str" cm="1">
        <f t="array" aca="1" ref="AS773" ca="1">IF(INDIRECT(ADDRESS(3+$AM773,7,,,"var"))&lt;&gt;"&lt;=&gt;",INDIRECT(ADDRESS(3+$AM773,7,,,"var")),NULL)</f>
        <v>&lt;</v>
      </c>
      <c r="AT773" s="61" cm="1">
        <f t="array" aca="1" ref="AT773" ca="1">IF(INDIRECT(ADDRESS(3+$AM773,8,,,"var"))&lt;&gt;"Cu",INDIRECT(ADDRESS(3+$AM773,8,,,"var")),NULL)</f>
        <v>0.01</v>
      </c>
      <c r="AU773" s="61" t="str" cm="1">
        <f t="array" aca="1" ref="AU773" ca="1">IF(INDIRECT(ADDRESS(3+$AM773,9,,,"var"))&lt;&gt;"&lt;=&gt;",INDIRECT(ADDRESS(3+$AM773,9,,,"var")),NULL)</f>
        <v>&lt;</v>
      </c>
      <c r="AV773" s="61" cm="1">
        <f t="array" aca="1" ref="AV773" ca="1">IF(INDIRECT(ADDRESS(3+$AM773,10,,,"var"))&lt;&gt;"Mn",INDIRECT(ADDRESS(3+$AM773,10,,,"var")),NULL)</f>
        <v>0.01</v>
      </c>
      <c r="AW773" s="61" cm="1">
        <f t="array" aca="1" ref="AW773" ca="1">IF(INDIRECT(ADDRESS(3+$AM773,11,,,"var"))&lt;&gt;"&lt;=&gt;",INDIRECT(ADDRESS(3+$AM773,11,,,"var")),NULL)</f>
        <v>0</v>
      </c>
      <c r="AX773" s="61" cm="1">
        <f t="array" aca="1" ref="AX773" ca="1">IF(INDIRECT(ADDRESS(3+$AM773,12,,,"var"))&lt;&gt;"Mg",INDIRECT(ADDRESS(3+$AM773,12,,,"var")),NULL)</f>
        <v>11.9</v>
      </c>
      <c r="AY773" s="61" cm="1">
        <f t="array" aca="1" ref="AY773" ca="1">IF(INDIRECT(ADDRESS(3+$AM773,13,,,"var"))&lt;&gt;"&lt;=&gt;",INDIRECT(ADDRESS(3+$AM773,13,,,"var")),NULL)</f>
        <v>0</v>
      </c>
      <c r="AZ773" s="61" cm="1">
        <f t="array" aca="1" ref="AZ773" ca="1">IF(INDIRECT(ADDRESS(3+$AM773,14,,,"var"))&lt;&gt;"Be",INDIRECT(ADDRESS(3+$AM773,14,,,"var")),NULL)</f>
        <v>1.4E-2</v>
      </c>
      <c r="BA773" s="61" t="str" cm="1">
        <f t="array" aca="1" ref="BA773" ca="1">IF(INDIRECT(ADDRESS(3+$AM773,15,,,"var"))&lt;&gt;"&lt;=&gt;",INDIRECT(ADDRESS(3+$AM773,15,,,"var")),NULL)</f>
        <v>&lt;</v>
      </c>
      <c r="BB773" s="61" cm="1">
        <f t="array" aca="1" ref="BB773" ca="1">IF(INDIRECT(ADDRESS(3+$AM773,16,,,"var"))&lt;&gt;"Zn",INDIRECT(ADDRESS(3+$AM773,16,,,"var")),NULL)</f>
        <v>0.01</v>
      </c>
      <c r="BC773" s="61" cm="1">
        <f t="array" aca="1" ref="BC773" ca="1">IF(INDIRECT(ADDRESS(3+$AM773,17,,,"var"))&lt;&gt;"&lt;=&gt;",INDIRECT(ADDRESS(3+$AM773,17,,,"var")),NULL)</f>
        <v>0</v>
      </c>
      <c r="BD773" s="61" cm="1">
        <f t="array" aca="1" ref="BD773" ca="1">IF(INDIRECT(ADDRESS(3+$AM773,18,,,"var"))&lt;&gt;"Ti",INDIRECT(ADDRESS(3+$AM773,18,,,"var")),NULL)</f>
        <v>0.08</v>
      </c>
      <c r="BE773" s="64" cm="1">
        <f t="array" aca="1" ref="BE773" ca="1">IF(INDIRECT(ADDRESS(3+$AM773,19,,,"var"))&lt;&gt;"D10",INDIRECT(ADDRESS(3+$AM773,19,,,"var")),NULL)</f>
        <v>27.4</v>
      </c>
      <c r="BF773" s="64" cm="1">
        <f t="array" aca="1" ref="BF773" ca="1">IF(INDIRECT(ADDRESS(3+$AM773,20,,,"var"))&lt;&gt;"D50",INDIRECT(ADDRESS(3+$AM773,20,,,"var")),NULL)</f>
        <v>44.5</v>
      </c>
      <c r="BG773" s="64" cm="1">
        <f t="array" aca="1" ref="BG773" ca="1">IF(INDIRECT(ADDRESS(3+$AM773,21,,,"var"))&lt;&gt;"D90",INDIRECT(ADDRESS(3+$AM773,21,,,"var")),NULL)</f>
        <v>72.2</v>
      </c>
      <c r="BH773" s="64" cm="1">
        <f t="array" aca="1" ref="BH773" ca="1">IF(INDIRECT(ADDRESS(3+$AM773,22,,,"var"))&lt;&gt;"Carney Funnel (s/50g)",INDIRECT(ADDRESS(3+$AM773,22,,,"var")),NULL)</f>
        <v>16</v>
      </c>
      <c r="BI773" s="64" cm="1">
        <f t="array" aca="1" ref="BI773" ca="1">IF(INDIRECT(ADDRESS(3+$AM773,23,,,"var"))&lt;&gt;"Schuttdichte",INDIRECT(ADDRESS(3+$AM773,23,,,"var")),NULL)</f>
        <v>1.24</v>
      </c>
      <c r="BJ773" s="64" cm="1">
        <f t="array" aca="1" ref="BJ773" ca="1">IF(INDIRECT(ADDRESS(3+$AM773,24,,,"var"))&lt;&gt;"Klopfdichte",INDIRECT(ADDRESS(3+$AM773,24,,,"var")),NULL)</f>
        <v>1.61</v>
      </c>
      <c r="BK773" t="s">
        <v>108</v>
      </c>
      <c r="BM773" s="65"/>
      <c r="BO773"/>
    </row>
    <row r="774" spans="1:74">
      <c r="A774" s="81">
        <v>10</v>
      </c>
      <c r="B774" s="81">
        <v>22</v>
      </c>
      <c r="C774" s="81" t="str">
        <f>var!Z$2</f>
        <v>EOS M 290</v>
      </c>
      <c r="D774" s="81" t="str">
        <f>var!AG$2</f>
        <v>EOS parameter dev.</v>
      </c>
      <c r="E774" s="81">
        <v>370</v>
      </c>
      <c r="F774" s="81">
        <v>1300</v>
      </c>
      <c r="G774" s="81">
        <v>50</v>
      </c>
      <c r="H774" s="81">
        <v>0.14000000000000001</v>
      </c>
      <c r="I774" s="62">
        <v>100</v>
      </c>
      <c r="J774" s="81" t="str">
        <f>var!AD$2</f>
        <v>Density cube</v>
      </c>
      <c r="K774" s="81" t="str">
        <f>var!AE$4</f>
        <v>Solid</v>
      </c>
      <c r="L774" s="81"/>
      <c r="M774" s="81" t="str">
        <f>var!AF$2</f>
        <v>Stripes</v>
      </c>
      <c r="N774" s="81"/>
      <c r="O774" s="81"/>
      <c r="P774" s="81">
        <v>0.01</v>
      </c>
      <c r="Q774" s="81"/>
      <c r="R774" s="81"/>
      <c r="S774" s="81"/>
      <c r="T774" s="81"/>
      <c r="U774" s="81"/>
      <c r="V774" s="81"/>
      <c r="W774" s="81"/>
      <c r="X774" s="81"/>
      <c r="Y774" s="81"/>
      <c r="Z774" s="81"/>
      <c r="AA774" s="81"/>
      <c r="AB774" s="81"/>
      <c r="AC774" s="81"/>
      <c r="AD774" s="81"/>
      <c r="AE774" s="81"/>
      <c r="AF774" s="81"/>
      <c r="AG774" s="81"/>
      <c r="AH774" s="81">
        <f t="shared" si="26"/>
        <v>32.760000000000005</v>
      </c>
      <c r="AI774" s="81">
        <f t="shared" si="27"/>
        <v>40.65934065934065</v>
      </c>
      <c r="AJ774" s="81"/>
      <c r="AK774" s="81"/>
      <c r="AL774" s="28" t="str" cm="1">
        <f t="array" aca="1" ref="AL774" ca="1">IF(INDIRECT(ADDRESS(3+AM774,2,,,"var"))&lt;&gt;"Name of powder",INDIRECT(ADDRESS(3+AM774,2,,,"var")),NULL)</f>
        <v>AlMgty90</v>
      </c>
      <c r="AM774" s="81">
        <v>12</v>
      </c>
      <c r="AN774" s="81">
        <v>-2</v>
      </c>
      <c r="AO774" s="61" cm="1">
        <f t="array" aca="1" ref="AO774" ca="1">IF(INDIRECT(ADDRESS(3+$AM774,3,,,"var"))&lt;&gt;"&lt;=&gt;",INDIRECT(ADDRESS(3+$AM774,3,,,"var")),NULL)</f>
        <v>0</v>
      </c>
      <c r="AP774" s="61" cm="1">
        <f t="array" aca="1" ref="AP774" ca="1">IF(INDIRECT(ADDRESS(3+$AM774,4,,,"var"))&lt;&gt;"Si",INDIRECT(ADDRESS(3+$AM774,4,,,"var")),NULL)</f>
        <v>7.0000000000000007E-2</v>
      </c>
      <c r="AQ774" s="61" cm="1">
        <f t="array" aca="1" ref="AQ774" ca="1">IF(INDIRECT(ADDRESS(3+$AM774,5,,,"var"))&lt;&gt;"&lt;=&gt;",INDIRECT(ADDRESS(3+$AM774,5,,,"var")),NULL)</f>
        <v>0</v>
      </c>
      <c r="AR774" s="61" cm="1">
        <f t="array" aca="1" ref="AR774" ca="1">IF(INDIRECT(ADDRESS(3+$AM774,6,,,"var"))&lt;&gt;"Fe",INDIRECT(ADDRESS(3+$AM774,6,,,"var")),NULL)</f>
        <v>7.0000000000000007E-2</v>
      </c>
      <c r="AS774" s="61" t="str" cm="1">
        <f t="array" aca="1" ref="AS774" ca="1">IF(INDIRECT(ADDRESS(3+$AM774,7,,,"var"))&lt;&gt;"&lt;=&gt;",INDIRECT(ADDRESS(3+$AM774,7,,,"var")),NULL)</f>
        <v>&lt;</v>
      </c>
      <c r="AT774" s="61" cm="1">
        <f t="array" aca="1" ref="AT774" ca="1">IF(INDIRECT(ADDRESS(3+$AM774,8,,,"var"))&lt;&gt;"Cu",INDIRECT(ADDRESS(3+$AM774,8,,,"var")),NULL)</f>
        <v>0.01</v>
      </c>
      <c r="AU774" s="61" t="str" cm="1">
        <f t="array" aca="1" ref="AU774" ca="1">IF(INDIRECT(ADDRESS(3+$AM774,9,,,"var"))&lt;&gt;"&lt;=&gt;",INDIRECT(ADDRESS(3+$AM774,9,,,"var")),NULL)</f>
        <v>&lt;</v>
      </c>
      <c r="AV774" s="61" cm="1">
        <f t="array" aca="1" ref="AV774" ca="1">IF(INDIRECT(ADDRESS(3+$AM774,10,,,"var"))&lt;&gt;"Mn",INDIRECT(ADDRESS(3+$AM774,10,,,"var")),NULL)</f>
        <v>0.01</v>
      </c>
      <c r="AW774" s="61" cm="1">
        <f t="array" aca="1" ref="AW774" ca="1">IF(INDIRECT(ADDRESS(3+$AM774,11,,,"var"))&lt;&gt;"&lt;=&gt;",INDIRECT(ADDRESS(3+$AM774,11,,,"var")),NULL)</f>
        <v>0</v>
      </c>
      <c r="AX774" s="61" cm="1">
        <f t="array" aca="1" ref="AX774" ca="1">IF(INDIRECT(ADDRESS(3+$AM774,12,,,"var"))&lt;&gt;"Mg",INDIRECT(ADDRESS(3+$AM774,12,,,"var")),NULL)</f>
        <v>11.9</v>
      </c>
      <c r="AY774" s="61" cm="1">
        <f t="array" aca="1" ref="AY774" ca="1">IF(INDIRECT(ADDRESS(3+$AM774,13,,,"var"))&lt;&gt;"&lt;=&gt;",INDIRECT(ADDRESS(3+$AM774,13,,,"var")),NULL)</f>
        <v>0</v>
      </c>
      <c r="AZ774" s="61" cm="1">
        <f t="array" aca="1" ref="AZ774" ca="1">IF(INDIRECT(ADDRESS(3+$AM774,14,,,"var"))&lt;&gt;"Be",INDIRECT(ADDRESS(3+$AM774,14,,,"var")),NULL)</f>
        <v>1.4E-2</v>
      </c>
      <c r="BA774" s="61" t="str" cm="1">
        <f t="array" aca="1" ref="BA774" ca="1">IF(INDIRECT(ADDRESS(3+$AM774,15,,,"var"))&lt;&gt;"&lt;=&gt;",INDIRECT(ADDRESS(3+$AM774,15,,,"var")),NULL)</f>
        <v>&lt;</v>
      </c>
      <c r="BB774" s="61" cm="1">
        <f t="array" aca="1" ref="BB774" ca="1">IF(INDIRECT(ADDRESS(3+$AM774,16,,,"var"))&lt;&gt;"Zn",INDIRECT(ADDRESS(3+$AM774,16,,,"var")),NULL)</f>
        <v>0.01</v>
      </c>
      <c r="BC774" s="61" cm="1">
        <f t="array" aca="1" ref="BC774" ca="1">IF(INDIRECT(ADDRESS(3+$AM774,17,,,"var"))&lt;&gt;"&lt;=&gt;",INDIRECT(ADDRESS(3+$AM774,17,,,"var")),NULL)</f>
        <v>0</v>
      </c>
      <c r="BD774" s="61" cm="1">
        <f t="array" aca="1" ref="BD774" ca="1">IF(INDIRECT(ADDRESS(3+$AM774,18,,,"var"))&lt;&gt;"Ti",INDIRECT(ADDRESS(3+$AM774,18,,,"var")),NULL)</f>
        <v>0.08</v>
      </c>
      <c r="BE774" s="64" cm="1">
        <f t="array" aca="1" ref="BE774" ca="1">IF(INDIRECT(ADDRESS(3+$AM774,19,,,"var"))&lt;&gt;"D10",INDIRECT(ADDRESS(3+$AM774,19,,,"var")),NULL)</f>
        <v>27.4</v>
      </c>
      <c r="BF774" s="64" cm="1">
        <f t="array" aca="1" ref="BF774" ca="1">IF(INDIRECT(ADDRESS(3+$AM774,20,,,"var"))&lt;&gt;"D50",INDIRECT(ADDRESS(3+$AM774,20,,,"var")),NULL)</f>
        <v>44.5</v>
      </c>
      <c r="BG774" s="64" cm="1">
        <f t="array" aca="1" ref="BG774" ca="1">IF(INDIRECT(ADDRESS(3+$AM774,21,,,"var"))&lt;&gt;"D90",INDIRECT(ADDRESS(3+$AM774,21,,,"var")),NULL)</f>
        <v>72.2</v>
      </c>
      <c r="BH774" s="64" cm="1">
        <f t="array" aca="1" ref="BH774" ca="1">IF(INDIRECT(ADDRESS(3+$AM774,22,,,"var"))&lt;&gt;"Carney Funnel (s/50g)",INDIRECT(ADDRESS(3+$AM774,22,,,"var")),NULL)</f>
        <v>16</v>
      </c>
      <c r="BI774" s="64" cm="1">
        <f t="array" aca="1" ref="BI774" ca="1">IF(INDIRECT(ADDRESS(3+$AM774,23,,,"var"))&lt;&gt;"Schuttdichte",INDIRECT(ADDRESS(3+$AM774,23,,,"var")),NULL)</f>
        <v>1.24</v>
      </c>
      <c r="BJ774" s="64" cm="1">
        <f t="array" aca="1" ref="BJ774" ca="1">IF(INDIRECT(ADDRESS(3+$AM774,24,,,"var"))&lt;&gt;"Klopfdichte",INDIRECT(ADDRESS(3+$AM774,24,,,"var")),NULL)</f>
        <v>1.61</v>
      </c>
      <c r="BK774" t="s">
        <v>108</v>
      </c>
      <c r="BM774" s="65"/>
      <c r="BO774"/>
    </row>
    <row r="775" spans="1:74">
      <c r="A775" s="81">
        <v>10</v>
      </c>
      <c r="B775" s="81">
        <v>23</v>
      </c>
      <c r="C775" s="81" t="str">
        <f>var!Z$2</f>
        <v>EOS M 290</v>
      </c>
      <c r="D775" s="81" t="str">
        <f>var!AG$2</f>
        <v>EOS parameter dev.</v>
      </c>
      <c r="E775" s="81">
        <v>370</v>
      </c>
      <c r="F775" s="81">
        <v>1300</v>
      </c>
      <c r="G775" s="81">
        <v>50</v>
      </c>
      <c r="H775" s="81">
        <v>0.14000000000000001</v>
      </c>
      <c r="I775" s="62">
        <v>100</v>
      </c>
      <c r="J775" s="81" t="str">
        <f>var!AD$2</f>
        <v>Density cube</v>
      </c>
      <c r="K775" s="81" t="str">
        <f>var!AE$4</f>
        <v>Solid</v>
      </c>
      <c r="L775" s="81"/>
      <c r="M775" s="81" t="str">
        <f>var!AF$2</f>
        <v>Stripes</v>
      </c>
      <c r="N775" s="81">
        <v>310</v>
      </c>
      <c r="O775" s="81">
        <v>1450</v>
      </c>
      <c r="P775" s="81">
        <v>0</v>
      </c>
      <c r="Q775" s="81"/>
      <c r="R775" s="81"/>
      <c r="S775" s="81"/>
      <c r="T775" s="81"/>
      <c r="U775" s="81"/>
      <c r="V775" s="81"/>
      <c r="W775" s="81"/>
      <c r="X775" s="81"/>
      <c r="Y775" s="81"/>
      <c r="Z775" s="81"/>
      <c r="AA775" s="81"/>
      <c r="AB775" s="81"/>
      <c r="AC775" s="81"/>
      <c r="AD775" s="81"/>
      <c r="AE775" s="81"/>
      <c r="AF775" s="81"/>
      <c r="AG775" s="81"/>
      <c r="AH775" s="81">
        <f t="shared" si="26"/>
        <v>32.760000000000005</v>
      </c>
      <c r="AI775" s="81">
        <f t="shared" si="27"/>
        <v>40.65934065934065</v>
      </c>
      <c r="AJ775" s="81"/>
      <c r="AK775" s="81"/>
      <c r="AL775" s="28" t="str" cm="1">
        <f t="array" aca="1" ref="AL775" ca="1">IF(INDIRECT(ADDRESS(3+AM775,2,,,"var"))&lt;&gt;"Name of powder",INDIRECT(ADDRESS(3+AM775,2,,,"var")),NULL)</f>
        <v>AlMgty90</v>
      </c>
      <c r="AM775" s="81">
        <v>12</v>
      </c>
      <c r="AN775" s="81">
        <v>-2</v>
      </c>
      <c r="AO775" s="61" cm="1">
        <f t="array" aca="1" ref="AO775" ca="1">IF(INDIRECT(ADDRESS(3+$AM775,3,,,"var"))&lt;&gt;"&lt;=&gt;",INDIRECT(ADDRESS(3+$AM775,3,,,"var")),NULL)</f>
        <v>0</v>
      </c>
      <c r="AP775" s="61" cm="1">
        <f t="array" aca="1" ref="AP775" ca="1">IF(INDIRECT(ADDRESS(3+$AM775,4,,,"var"))&lt;&gt;"Si",INDIRECT(ADDRESS(3+$AM775,4,,,"var")),NULL)</f>
        <v>7.0000000000000007E-2</v>
      </c>
      <c r="AQ775" s="61" cm="1">
        <f t="array" aca="1" ref="AQ775" ca="1">IF(INDIRECT(ADDRESS(3+$AM775,5,,,"var"))&lt;&gt;"&lt;=&gt;",INDIRECT(ADDRESS(3+$AM775,5,,,"var")),NULL)</f>
        <v>0</v>
      </c>
      <c r="AR775" s="61" cm="1">
        <f t="array" aca="1" ref="AR775" ca="1">IF(INDIRECT(ADDRESS(3+$AM775,6,,,"var"))&lt;&gt;"Fe",INDIRECT(ADDRESS(3+$AM775,6,,,"var")),NULL)</f>
        <v>7.0000000000000007E-2</v>
      </c>
      <c r="AS775" s="61" t="str" cm="1">
        <f t="array" aca="1" ref="AS775" ca="1">IF(INDIRECT(ADDRESS(3+$AM775,7,,,"var"))&lt;&gt;"&lt;=&gt;",INDIRECT(ADDRESS(3+$AM775,7,,,"var")),NULL)</f>
        <v>&lt;</v>
      </c>
      <c r="AT775" s="61" cm="1">
        <f t="array" aca="1" ref="AT775" ca="1">IF(INDIRECT(ADDRESS(3+$AM775,8,,,"var"))&lt;&gt;"Cu",INDIRECT(ADDRESS(3+$AM775,8,,,"var")),NULL)</f>
        <v>0.01</v>
      </c>
      <c r="AU775" s="61" t="str" cm="1">
        <f t="array" aca="1" ref="AU775" ca="1">IF(INDIRECT(ADDRESS(3+$AM775,9,,,"var"))&lt;&gt;"&lt;=&gt;",INDIRECT(ADDRESS(3+$AM775,9,,,"var")),NULL)</f>
        <v>&lt;</v>
      </c>
      <c r="AV775" s="61" cm="1">
        <f t="array" aca="1" ref="AV775" ca="1">IF(INDIRECT(ADDRESS(3+$AM775,10,,,"var"))&lt;&gt;"Mn",INDIRECT(ADDRESS(3+$AM775,10,,,"var")),NULL)</f>
        <v>0.01</v>
      </c>
      <c r="AW775" s="61" cm="1">
        <f t="array" aca="1" ref="AW775" ca="1">IF(INDIRECT(ADDRESS(3+$AM775,11,,,"var"))&lt;&gt;"&lt;=&gt;",INDIRECT(ADDRESS(3+$AM775,11,,,"var")),NULL)</f>
        <v>0</v>
      </c>
      <c r="AX775" s="61" cm="1">
        <f t="array" aca="1" ref="AX775" ca="1">IF(INDIRECT(ADDRESS(3+$AM775,12,,,"var"))&lt;&gt;"Mg",INDIRECT(ADDRESS(3+$AM775,12,,,"var")),NULL)</f>
        <v>11.9</v>
      </c>
      <c r="AY775" s="61" cm="1">
        <f t="array" aca="1" ref="AY775" ca="1">IF(INDIRECT(ADDRESS(3+$AM775,13,,,"var"))&lt;&gt;"&lt;=&gt;",INDIRECT(ADDRESS(3+$AM775,13,,,"var")),NULL)</f>
        <v>0</v>
      </c>
      <c r="AZ775" s="61" cm="1">
        <f t="array" aca="1" ref="AZ775" ca="1">IF(INDIRECT(ADDRESS(3+$AM775,14,,,"var"))&lt;&gt;"Be",INDIRECT(ADDRESS(3+$AM775,14,,,"var")),NULL)</f>
        <v>1.4E-2</v>
      </c>
      <c r="BA775" s="61" t="str" cm="1">
        <f t="array" aca="1" ref="BA775" ca="1">IF(INDIRECT(ADDRESS(3+$AM775,15,,,"var"))&lt;&gt;"&lt;=&gt;",INDIRECT(ADDRESS(3+$AM775,15,,,"var")),NULL)</f>
        <v>&lt;</v>
      </c>
      <c r="BB775" s="61" cm="1">
        <f t="array" aca="1" ref="BB775" ca="1">IF(INDIRECT(ADDRESS(3+$AM775,16,,,"var"))&lt;&gt;"Zn",INDIRECT(ADDRESS(3+$AM775,16,,,"var")),NULL)</f>
        <v>0.01</v>
      </c>
      <c r="BC775" s="61" cm="1">
        <f t="array" aca="1" ref="BC775" ca="1">IF(INDIRECT(ADDRESS(3+$AM775,17,,,"var"))&lt;&gt;"&lt;=&gt;",INDIRECT(ADDRESS(3+$AM775,17,,,"var")),NULL)</f>
        <v>0</v>
      </c>
      <c r="BD775" s="61" cm="1">
        <f t="array" aca="1" ref="BD775" ca="1">IF(INDIRECT(ADDRESS(3+$AM775,18,,,"var"))&lt;&gt;"Ti",INDIRECT(ADDRESS(3+$AM775,18,,,"var")),NULL)</f>
        <v>0.08</v>
      </c>
      <c r="BE775" s="64" cm="1">
        <f t="array" aca="1" ref="BE775" ca="1">IF(INDIRECT(ADDRESS(3+$AM775,19,,,"var"))&lt;&gt;"D10",INDIRECT(ADDRESS(3+$AM775,19,,,"var")),NULL)</f>
        <v>27.4</v>
      </c>
      <c r="BF775" s="64" cm="1">
        <f t="array" aca="1" ref="BF775" ca="1">IF(INDIRECT(ADDRESS(3+$AM775,20,,,"var"))&lt;&gt;"D50",INDIRECT(ADDRESS(3+$AM775,20,,,"var")),NULL)</f>
        <v>44.5</v>
      </c>
      <c r="BG775" s="64" cm="1">
        <f t="array" aca="1" ref="BG775" ca="1">IF(INDIRECT(ADDRESS(3+$AM775,21,,,"var"))&lt;&gt;"D90",INDIRECT(ADDRESS(3+$AM775,21,,,"var")),NULL)</f>
        <v>72.2</v>
      </c>
      <c r="BH775" s="64" cm="1">
        <f t="array" aca="1" ref="BH775" ca="1">IF(INDIRECT(ADDRESS(3+$AM775,22,,,"var"))&lt;&gt;"Carney Funnel (s/50g)",INDIRECT(ADDRESS(3+$AM775,22,,,"var")),NULL)</f>
        <v>16</v>
      </c>
      <c r="BI775" s="64" cm="1">
        <f t="array" aca="1" ref="BI775" ca="1">IF(INDIRECT(ADDRESS(3+$AM775,23,,,"var"))&lt;&gt;"Schuttdichte",INDIRECT(ADDRESS(3+$AM775,23,,,"var")),NULL)</f>
        <v>1.24</v>
      </c>
      <c r="BJ775" s="64" cm="1">
        <f t="array" aca="1" ref="BJ775" ca="1">IF(INDIRECT(ADDRESS(3+$AM775,24,,,"var"))&lt;&gt;"Klopfdichte",INDIRECT(ADDRESS(3+$AM775,24,,,"var")),NULL)</f>
        <v>1.61</v>
      </c>
      <c r="BK775" t="s">
        <v>108</v>
      </c>
      <c r="BM775" s="65"/>
      <c r="BO775"/>
    </row>
    <row r="776" spans="1:74">
      <c r="A776" s="81">
        <v>10</v>
      </c>
      <c r="B776" s="81">
        <v>24</v>
      </c>
      <c r="C776" s="81" t="str">
        <f>var!Z$2</f>
        <v>EOS M 290</v>
      </c>
      <c r="D776" s="81" t="str">
        <f>var!AG$2</f>
        <v>EOS parameter dev.</v>
      </c>
      <c r="E776" s="81">
        <v>370</v>
      </c>
      <c r="F776" s="81">
        <v>1300</v>
      </c>
      <c r="G776" s="81">
        <v>50</v>
      </c>
      <c r="H776" s="81">
        <v>0.14000000000000001</v>
      </c>
      <c r="I776" s="62">
        <v>100</v>
      </c>
      <c r="J776" s="81" t="str">
        <f>var!AD$2</f>
        <v>Density cube</v>
      </c>
      <c r="K776" s="81" t="str">
        <f>var!AE$4</f>
        <v>Solid</v>
      </c>
      <c r="L776" s="81"/>
      <c r="M776" s="81" t="str">
        <f>var!AF$2</f>
        <v>Stripes</v>
      </c>
      <c r="N776" s="81">
        <v>310</v>
      </c>
      <c r="O776" s="81">
        <v>1600</v>
      </c>
      <c r="P776" s="81">
        <v>0</v>
      </c>
      <c r="Q776" s="81"/>
      <c r="R776" s="81"/>
      <c r="S776" s="81"/>
      <c r="T776" s="81"/>
      <c r="U776" s="81"/>
      <c r="V776" s="81"/>
      <c r="W776" s="81"/>
      <c r="X776" s="81"/>
      <c r="Y776" s="81"/>
      <c r="Z776" s="81"/>
      <c r="AA776" s="81"/>
      <c r="AB776" s="81"/>
      <c r="AC776" s="81"/>
      <c r="AD776" s="81"/>
      <c r="AE776" s="81"/>
      <c r="AF776" s="81"/>
      <c r="AG776" s="81"/>
      <c r="AH776" s="81">
        <f t="shared" si="26"/>
        <v>32.760000000000005</v>
      </c>
      <c r="AI776" s="81">
        <f t="shared" si="27"/>
        <v>40.65934065934065</v>
      </c>
      <c r="AJ776" s="81"/>
      <c r="AK776" s="81"/>
      <c r="AL776" s="28" t="str" cm="1">
        <f t="array" aca="1" ref="AL776" ca="1">IF(INDIRECT(ADDRESS(3+AM776,2,,,"var"))&lt;&gt;"Name of powder",INDIRECT(ADDRESS(3+AM776,2,,,"var")),NULL)</f>
        <v>AlMgty90</v>
      </c>
      <c r="AM776" s="81">
        <v>12</v>
      </c>
      <c r="AN776" s="81">
        <v>-2</v>
      </c>
      <c r="AO776" s="61" cm="1">
        <f t="array" aca="1" ref="AO776" ca="1">IF(INDIRECT(ADDRESS(3+$AM776,3,,,"var"))&lt;&gt;"&lt;=&gt;",INDIRECT(ADDRESS(3+$AM776,3,,,"var")),NULL)</f>
        <v>0</v>
      </c>
      <c r="AP776" s="61" cm="1">
        <f t="array" aca="1" ref="AP776" ca="1">IF(INDIRECT(ADDRESS(3+$AM776,4,,,"var"))&lt;&gt;"Si",INDIRECT(ADDRESS(3+$AM776,4,,,"var")),NULL)</f>
        <v>7.0000000000000007E-2</v>
      </c>
      <c r="AQ776" s="61" cm="1">
        <f t="array" aca="1" ref="AQ776" ca="1">IF(INDIRECT(ADDRESS(3+$AM776,5,,,"var"))&lt;&gt;"&lt;=&gt;",INDIRECT(ADDRESS(3+$AM776,5,,,"var")),NULL)</f>
        <v>0</v>
      </c>
      <c r="AR776" s="61" cm="1">
        <f t="array" aca="1" ref="AR776" ca="1">IF(INDIRECT(ADDRESS(3+$AM776,6,,,"var"))&lt;&gt;"Fe",INDIRECT(ADDRESS(3+$AM776,6,,,"var")),NULL)</f>
        <v>7.0000000000000007E-2</v>
      </c>
      <c r="AS776" s="61" t="str" cm="1">
        <f t="array" aca="1" ref="AS776" ca="1">IF(INDIRECT(ADDRESS(3+$AM776,7,,,"var"))&lt;&gt;"&lt;=&gt;",INDIRECT(ADDRESS(3+$AM776,7,,,"var")),NULL)</f>
        <v>&lt;</v>
      </c>
      <c r="AT776" s="61" cm="1">
        <f t="array" aca="1" ref="AT776" ca="1">IF(INDIRECT(ADDRESS(3+$AM776,8,,,"var"))&lt;&gt;"Cu",INDIRECT(ADDRESS(3+$AM776,8,,,"var")),NULL)</f>
        <v>0.01</v>
      </c>
      <c r="AU776" s="61" t="str" cm="1">
        <f t="array" aca="1" ref="AU776" ca="1">IF(INDIRECT(ADDRESS(3+$AM776,9,,,"var"))&lt;&gt;"&lt;=&gt;",INDIRECT(ADDRESS(3+$AM776,9,,,"var")),NULL)</f>
        <v>&lt;</v>
      </c>
      <c r="AV776" s="61" cm="1">
        <f t="array" aca="1" ref="AV776" ca="1">IF(INDIRECT(ADDRESS(3+$AM776,10,,,"var"))&lt;&gt;"Mn",INDIRECT(ADDRESS(3+$AM776,10,,,"var")),NULL)</f>
        <v>0.01</v>
      </c>
      <c r="AW776" s="61" cm="1">
        <f t="array" aca="1" ref="AW776" ca="1">IF(INDIRECT(ADDRESS(3+$AM776,11,,,"var"))&lt;&gt;"&lt;=&gt;",INDIRECT(ADDRESS(3+$AM776,11,,,"var")),NULL)</f>
        <v>0</v>
      </c>
      <c r="AX776" s="61" cm="1">
        <f t="array" aca="1" ref="AX776" ca="1">IF(INDIRECT(ADDRESS(3+$AM776,12,,,"var"))&lt;&gt;"Mg",INDIRECT(ADDRESS(3+$AM776,12,,,"var")),NULL)</f>
        <v>11.9</v>
      </c>
      <c r="AY776" s="61" cm="1">
        <f t="array" aca="1" ref="AY776" ca="1">IF(INDIRECT(ADDRESS(3+$AM776,13,,,"var"))&lt;&gt;"&lt;=&gt;",INDIRECT(ADDRESS(3+$AM776,13,,,"var")),NULL)</f>
        <v>0</v>
      </c>
      <c r="AZ776" s="61" cm="1">
        <f t="array" aca="1" ref="AZ776" ca="1">IF(INDIRECT(ADDRESS(3+$AM776,14,,,"var"))&lt;&gt;"Be",INDIRECT(ADDRESS(3+$AM776,14,,,"var")),NULL)</f>
        <v>1.4E-2</v>
      </c>
      <c r="BA776" s="61" t="str" cm="1">
        <f t="array" aca="1" ref="BA776" ca="1">IF(INDIRECT(ADDRESS(3+$AM776,15,,,"var"))&lt;&gt;"&lt;=&gt;",INDIRECT(ADDRESS(3+$AM776,15,,,"var")),NULL)</f>
        <v>&lt;</v>
      </c>
      <c r="BB776" s="61" cm="1">
        <f t="array" aca="1" ref="BB776" ca="1">IF(INDIRECT(ADDRESS(3+$AM776,16,,,"var"))&lt;&gt;"Zn",INDIRECT(ADDRESS(3+$AM776,16,,,"var")),NULL)</f>
        <v>0.01</v>
      </c>
      <c r="BC776" s="61" cm="1">
        <f t="array" aca="1" ref="BC776" ca="1">IF(INDIRECT(ADDRESS(3+$AM776,17,,,"var"))&lt;&gt;"&lt;=&gt;",INDIRECT(ADDRESS(3+$AM776,17,,,"var")),NULL)</f>
        <v>0</v>
      </c>
      <c r="BD776" s="61" cm="1">
        <f t="array" aca="1" ref="BD776" ca="1">IF(INDIRECT(ADDRESS(3+$AM776,18,,,"var"))&lt;&gt;"Ti",INDIRECT(ADDRESS(3+$AM776,18,,,"var")),NULL)</f>
        <v>0.08</v>
      </c>
      <c r="BE776" s="64" cm="1">
        <f t="array" aca="1" ref="BE776" ca="1">IF(INDIRECT(ADDRESS(3+$AM776,19,,,"var"))&lt;&gt;"D10",INDIRECT(ADDRESS(3+$AM776,19,,,"var")),NULL)</f>
        <v>27.4</v>
      </c>
      <c r="BF776" s="64" cm="1">
        <f t="array" aca="1" ref="BF776" ca="1">IF(INDIRECT(ADDRESS(3+$AM776,20,,,"var"))&lt;&gt;"D50",INDIRECT(ADDRESS(3+$AM776,20,,,"var")),NULL)</f>
        <v>44.5</v>
      </c>
      <c r="BG776" s="64" cm="1">
        <f t="array" aca="1" ref="BG776" ca="1">IF(INDIRECT(ADDRESS(3+$AM776,21,,,"var"))&lt;&gt;"D90",INDIRECT(ADDRESS(3+$AM776,21,,,"var")),NULL)</f>
        <v>72.2</v>
      </c>
      <c r="BH776" s="64" cm="1">
        <f t="array" aca="1" ref="BH776" ca="1">IF(INDIRECT(ADDRESS(3+$AM776,22,,,"var"))&lt;&gt;"Carney Funnel (s/50g)",INDIRECT(ADDRESS(3+$AM776,22,,,"var")),NULL)</f>
        <v>16</v>
      </c>
      <c r="BI776" s="64" cm="1">
        <f t="array" aca="1" ref="BI776" ca="1">IF(INDIRECT(ADDRESS(3+$AM776,23,,,"var"))&lt;&gt;"Schuttdichte",INDIRECT(ADDRESS(3+$AM776,23,,,"var")),NULL)</f>
        <v>1.24</v>
      </c>
      <c r="BJ776" s="64" cm="1">
        <f t="array" aca="1" ref="BJ776" ca="1">IF(INDIRECT(ADDRESS(3+$AM776,24,,,"var"))&lt;&gt;"Klopfdichte",INDIRECT(ADDRESS(3+$AM776,24,,,"var")),NULL)</f>
        <v>1.61</v>
      </c>
      <c r="BK776" t="s">
        <v>108</v>
      </c>
      <c r="BM776" s="65"/>
      <c r="BO776"/>
    </row>
    <row r="777" spans="1:74">
      <c r="A777" s="81">
        <v>10</v>
      </c>
      <c r="B777" s="81">
        <v>25</v>
      </c>
      <c r="C777" s="81" t="str">
        <f>var!Z$2</f>
        <v>EOS M 290</v>
      </c>
      <c r="D777" s="81" t="str">
        <f>var!AG$2</f>
        <v>EOS parameter dev.</v>
      </c>
      <c r="E777" s="81">
        <v>370</v>
      </c>
      <c r="F777" s="81">
        <v>1300</v>
      </c>
      <c r="G777" s="81">
        <v>50</v>
      </c>
      <c r="H777" s="81">
        <v>0.14000000000000001</v>
      </c>
      <c r="I777" s="62">
        <v>100</v>
      </c>
      <c r="J777" s="81" t="str">
        <f>var!AD$2</f>
        <v>Density cube</v>
      </c>
      <c r="K777" s="81" t="str">
        <f>var!AE$4</f>
        <v>Solid</v>
      </c>
      <c r="L777" s="81"/>
      <c r="M777" s="81" t="str">
        <f>var!AF$2</f>
        <v>Stripes</v>
      </c>
      <c r="N777" s="81">
        <v>310</v>
      </c>
      <c r="O777" s="81">
        <v>1750</v>
      </c>
      <c r="P777" s="81">
        <v>0</v>
      </c>
      <c r="Q777" s="81"/>
      <c r="R777" s="81"/>
      <c r="S777" s="81"/>
      <c r="T777" s="81"/>
      <c r="U777" s="81"/>
      <c r="V777" s="81"/>
      <c r="W777" s="81"/>
      <c r="X777" s="81"/>
      <c r="Y777" s="81"/>
      <c r="Z777" s="81"/>
      <c r="AA777" s="81"/>
      <c r="AB777" s="81"/>
      <c r="AC777" s="81"/>
      <c r="AD777" s="81"/>
      <c r="AE777" s="81"/>
      <c r="AF777" s="81"/>
      <c r="AG777" s="81"/>
      <c r="AH777" s="81">
        <f t="shared" si="26"/>
        <v>32.760000000000005</v>
      </c>
      <c r="AI777" s="81">
        <f t="shared" si="27"/>
        <v>40.65934065934065</v>
      </c>
      <c r="AJ777" s="81"/>
      <c r="AK777" s="81"/>
      <c r="AL777" s="28" t="str" cm="1">
        <f t="array" aca="1" ref="AL777" ca="1">IF(INDIRECT(ADDRESS(3+AM777,2,,,"var"))&lt;&gt;"Name of powder",INDIRECT(ADDRESS(3+AM777,2,,,"var")),NULL)</f>
        <v>AlMgty90</v>
      </c>
      <c r="AM777" s="81">
        <v>12</v>
      </c>
      <c r="AN777" s="81">
        <v>-2</v>
      </c>
      <c r="AO777" s="61" cm="1">
        <f t="array" aca="1" ref="AO777" ca="1">IF(INDIRECT(ADDRESS(3+$AM777,3,,,"var"))&lt;&gt;"&lt;=&gt;",INDIRECT(ADDRESS(3+$AM777,3,,,"var")),NULL)</f>
        <v>0</v>
      </c>
      <c r="AP777" s="61" cm="1">
        <f t="array" aca="1" ref="AP777" ca="1">IF(INDIRECT(ADDRESS(3+$AM777,4,,,"var"))&lt;&gt;"Si",INDIRECT(ADDRESS(3+$AM777,4,,,"var")),NULL)</f>
        <v>7.0000000000000007E-2</v>
      </c>
      <c r="AQ777" s="61" cm="1">
        <f t="array" aca="1" ref="AQ777" ca="1">IF(INDIRECT(ADDRESS(3+$AM777,5,,,"var"))&lt;&gt;"&lt;=&gt;",INDIRECT(ADDRESS(3+$AM777,5,,,"var")),NULL)</f>
        <v>0</v>
      </c>
      <c r="AR777" s="61" cm="1">
        <f t="array" aca="1" ref="AR777" ca="1">IF(INDIRECT(ADDRESS(3+$AM777,6,,,"var"))&lt;&gt;"Fe",INDIRECT(ADDRESS(3+$AM777,6,,,"var")),NULL)</f>
        <v>7.0000000000000007E-2</v>
      </c>
      <c r="AS777" s="61" t="str" cm="1">
        <f t="array" aca="1" ref="AS777" ca="1">IF(INDIRECT(ADDRESS(3+$AM777,7,,,"var"))&lt;&gt;"&lt;=&gt;",INDIRECT(ADDRESS(3+$AM777,7,,,"var")),NULL)</f>
        <v>&lt;</v>
      </c>
      <c r="AT777" s="61" cm="1">
        <f t="array" aca="1" ref="AT777" ca="1">IF(INDIRECT(ADDRESS(3+$AM777,8,,,"var"))&lt;&gt;"Cu",INDIRECT(ADDRESS(3+$AM777,8,,,"var")),NULL)</f>
        <v>0.01</v>
      </c>
      <c r="AU777" s="61" t="str" cm="1">
        <f t="array" aca="1" ref="AU777" ca="1">IF(INDIRECT(ADDRESS(3+$AM777,9,,,"var"))&lt;&gt;"&lt;=&gt;",INDIRECT(ADDRESS(3+$AM777,9,,,"var")),NULL)</f>
        <v>&lt;</v>
      </c>
      <c r="AV777" s="61" cm="1">
        <f t="array" aca="1" ref="AV777" ca="1">IF(INDIRECT(ADDRESS(3+$AM777,10,,,"var"))&lt;&gt;"Mn",INDIRECT(ADDRESS(3+$AM777,10,,,"var")),NULL)</f>
        <v>0.01</v>
      </c>
      <c r="AW777" s="61" cm="1">
        <f t="array" aca="1" ref="AW777" ca="1">IF(INDIRECT(ADDRESS(3+$AM777,11,,,"var"))&lt;&gt;"&lt;=&gt;",INDIRECT(ADDRESS(3+$AM777,11,,,"var")),NULL)</f>
        <v>0</v>
      </c>
      <c r="AX777" s="61" cm="1">
        <f t="array" aca="1" ref="AX777" ca="1">IF(INDIRECT(ADDRESS(3+$AM777,12,,,"var"))&lt;&gt;"Mg",INDIRECT(ADDRESS(3+$AM777,12,,,"var")),NULL)</f>
        <v>11.9</v>
      </c>
      <c r="AY777" s="61" cm="1">
        <f t="array" aca="1" ref="AY777" ca="1">IF(INDIRECT(ADDRESS(3+$AM777,13,,,"var"))&lt;&gt;"&lt;=&gt;",INDIRECT(ADDRESS(3+$AM777,13,,,"var")),NULL)</f>
        <v>0</v>
      </c>
      <c r="AZ777" s="61" cm="1">
        <f t="array" aca="1" ref="AZ777" ca="1">IF(INDIRECT(ADDRESS(3+$AM777,14,,,"var"))&lt;&gt;"Be",INDIRECT(ADDRESS(3+$AM777,14,,,"var")),NULL)</f>
        <v>1.4E-2</v>
      </c>
      <c r="BA777" s="61" t="str" cm="1">
        <f t="array" aca="1" ref="BA777" ca="1">IF(INDIRECT(ADDRESS(3+$AM777,15,,,"var"))&lt;&gt;"&lt;=&gt;",INDIRECT(ADDRESS(3+$AM777,15,,,"var")),NULL)</f>
        <v>&lt;</v>
      </c>
      <c r="BB777" s="61" cm="1">
        <f t="array" aca="1" ref="BB777" ca="1">IF(INDIRECT(ADDRESS(3+$AM777,16,,,"var"))&lt;&gt;"Zn",INDIRECT(ADDRESS(3+$AM777,16,,,"var")),NULL)</f>
        <v>0.01</v>
      </c>
      <c r="BC777" s="61" cm="1">
        <f t="array" aca="1" ref="BC777" ca="1">IF(INDIRECT(ADDRESS(3+$AM777,17,,,"var"))&lt;&gt;"&lt;=&gt;",INDIRECT(ADDRESS(3+$AM777,17,,,"var")),NULL)</f>
        <v>0</v>
      </c>
      <c r="BD777" s="61" cm="1">
        <f t="array" aca="1" ref="BD777" ca="1">IF(INDIRECT(ADDRESS(3+$AM777,18,,,"var"))&lt;&gt;"Ti",INDIRECT(ADDRESS(3+$AM777,18,,,"var")),NULL)</f>
        <v>0.08</v>
      </c>
      <c r="BE777" s="64" cm="1">
        <f t="array" aca="1" ref="BE777" ca="1">IF(INDIRECT(ADDRESS(3+$AM777,19,,,"var"))&lt;&gt;"D10",INDIRECT(ADDRESS(3+$AM777,19,,,"var")),NULL)</f>
        <v>27.4</v>
      </c>
      <c r="BF777" s="64" cm="1">
        <f t="array" aca="1" ref="BF777" ca="1">IF(INDIRECT(ADDRESS(3+$AM777,20,,,"var"))&lt;&gt;"D50",INDIRECT(ADDRESS(3+$AM777,20,,,"var")),NULL)</f>
        <v>44.5</v>
      </c>
      <c r="BG777" s="64" cm="1">
        <f t="array" aca="1" ref="BG777" ca="1">IF(INDIRECT(ADDRESS(3+$AM777,21,,,"var"))&lt;&gt;"D90",INDIRECT(ADDRESS(3+$AM777,21,,,"var")),NULL)</f>
        <v>72.2</v>
      </c>
      <c r="BH777" s="64" cm="1">
        <f t="array" aca="1" ref="BH777" ca="1">IF(INDIRECT(ADDRESS(3+$AM777,22,,,"var"))&lt;&gt;"Carney Funnel (s/50g)",INDIRECT(ADDRESS(3+$AM777,22,,,"var")),NULL)</f>
        <v>16</v>
      </c>
      <c r="BI777" s="64" cm="1">
        <f t="array" aca="1" ref="BI777" ca="1">IF(INDIRECT(ADDRESS(3+$AM777,23,,,"var"))&lt;&gt;"Schuttdichte",INDIRECT(ADDRESS(3+$AM777,23,,,"var")),NULL)</f>
        <v>1.24</v>
      </c>
      <c r="BJ777" s="64" cm="1">
        <f t="array" aca="1" ref="BJ777" ca="1">IF(INDIRECT(ADDRESS(3+$AM777,24,,,"var"))&lt;&gt;"Klopfdichte",INDIRECT(ADDRESS(3+$AM777,24,,,"var")),NULL)</f>
        <v>1.61</v>
      </c>
      <c r="BK777" t="s">
        <v>108</v>
      </c>
      <c r="BM777" s="65"/>
      <c r="BO777"/>
    </row>
    <row r="778" spans="1:74">
      <c r="A778" s="81">
        <v>10</v>
      </c>
      <c r="B778" s="81">
        <v>26</v>
      </c>
      <c r="C778" s="81" t="str">
        <f>var!Z$2</f>
        <v>EOS M 290</v>
      </c>
      <c r="D778" s="81" t="str">
        <f>var!AG$2</f>
        <v>EOS parameter dev.</v>
      </c>
      <c r="E778" s="81">
        <v>370</v>
      </c>
      <c r="F778" s="81">
        <v>1300</v>
      </c>
      <c r="G778" s="81">
        <v>50</v>
      </c>
      <c r="H778" s="81">
        <v>0.14000000000000001</v>
      </c>
      <c r="I778" s="62">
        <v>100</v>
      </c>
      <c r="J778" s="81" t="str">
        <f>var!AD$2</f>
        <v>Density cube</v>
      </c>
      <c r="K778" s="81" t="str">
        <f>var!AE$4</f>
        <v>Solid</v>
      </c>
      <c r="L778" s="81"/>
      <c r="M778" s="81" t="str">
        <f>var!AF$2</f>
        <v>Stripes</v>
      </c>
      <c r="N778" s="81">
        <v>310</v>
      </c>
      <c r="O778" s="81">
        <v>1900</v>
      </c>
      <c r="P778" s="81">
        <v>0</v>
      </c>
      <c r="Q778" s="81"/>
      <c r="R778" s="81"/>
      <c r="S778" s="81"/>
      <c r="T778" s="81"/>
      <c r="U778" s="81"/>
      <c r="V778" s="81"/>
      <c r="W778" s="81"/>
      <c r="X778" s="81"/>
      <c r="Y778" s="81"/>
      <c r="Z778" s="81"/>
      <c r="AA778" s="81"/>
      <c r="AB778" s="81"/>
      <c r="AC778" s="81"/>
      <c r="AD778" s="81"/>
      <c r="AE778" s="81"/>
      <c r="AF778" s="81"/>
      <c r="AG778" s="81"/>
      <c r="AH778" s="81">
        <f t="shared" si="26"/>
        <v>32.760000000000005</v>
      </c>
      <c r="AI778" s="81">
        <f t="shared" si="27"/>
        <v>40.65934065934065</v>
      </c>
      <c r="AJ778" s="81"/>
      <c r="AK778" s="81"/>
      <c r="AL778" s="28" t="str" cm="1">
        <f t="array" aca="1" ref="AL778" ca="1">IF(INDIRECT(ADDRESS(3+AM778,2,,,"var"))&lt;&gt;"Name of powder",INDIRECT(ADDRESS(3+AM778,2,,,"var")),NULL)</f>
        <v>AlMgty90</v>
      </c>
      <c r="AM778" s="81">
        <v>12</v>
      </c>
      <c r="AN778" s="81">
        <v>-2</v>
      </c>
      <c r="AO778" s="61" cm="1">
        <f t="array" aca="1" ref="AO778" ca="1">IF(INDIRECT(ADDRESS(3+$AM778,3,,,"var"))&lt;&gt;"&lt;=&gt;",INDIRECT(ADDRESS(3+$AM778,3,,,"var")),NULL)</f>
        <v>0</v>
      </c>
      <c r="AP778" s="61" cm="1">
        <f t="array" aca="1" ref="AP778" ca="1">IF(INDIRECT(ADDRESS(3+$AM778,4,,,"var"))&lt;&gt;"Si",INDIRECT(ADDRESS(3+$AM778,4,,,"var")),NULL)</f>
        <v>7.0000000000000007E-2</v>
      </c>
      <c r="AQ778" s="61" cm="1">
        <f t="array" aca="1" ref="AQ778" ca="1">IF(INDIRECT(ADDRESS(3+$AM778,5,,,"var"))&lt;&gt;"&lt;=&gt;",INDIRECT(ADDRESS(3+$AM778,5,,,"var")),NULL)</f>
        <v>0</v>
      </c>
      <c r="AR778" s="61" cm="1">
        <f t="array" aca="1" ref="AR778" ca="1">IF(INDIRECT(ADDRESS(3+$AM778,6,,,"var"))&lt;&gt;"Fe",INDIRECT(ADDRESS(3+$AM778,6,,,"var")),NULL)</f>
        <v>7.0000000000000007E-2</v>
      </c>
      <c r="AS778" s="61" t="str" cm="1">
        <f t="array" aca="1" ref="AS778" ca="1">IF(INDIRECT(ADDRESS(3+$AM778,7,,,"var"))&lt;&gt;"&lt;=&gt;",INDIRECT(ADDRESS(3+$AM778,7,,,"var")),NULL)</f>
        <v>&lt;</v>
      </c>
      <c r="AT778" s="61" cm="1">
        <f t="array" aca="1" ref="AT778" ca="1">IF(INDIRECT(ADDRESS(3+$AM778,8,,,"var"))&lt;&gt;"Cu",INDIRECT(ADDRESS(3+$AM778,8,,,"var")),NULL)</f>
        <v>0.01</v>
      </c>
      <c r="AU778" s="61" t="str" cm="1">
        <f t="array" aca="1" ref="AU778" ca="1">IF(INDIRECT(ADDRESS(3+$AM778,9,,,"var"))&lt;&gt;"&lt;=&gt;",INDIRECT(ADDRESS(3+$AM778,9,,,"var")),NULL)</f>
        <v>&lt;</v>
      </c>
      <c r="AV778" s="61" cm="1">
        <f t="array" aca="1" ref="AV778" ca="1">IF(INDIRECT(ADDRESS(3+$AM778,10,,,"var"))&lt;&gt;"Mn",INDIRECT(ADDRESS(3+$AM778,10,,,"var")),NULL)</f>
        <v>0.01</v>
      </c>
      <c r="AW778" s="61" cm="1">
        <f t="array" aca="1" ref="AW778" ca="1">IF(INDIRECT(ADDRESS(3+$AM778,11,,,"var"))&lt;&gt;"&lt;=&gt;",INDIRECT(ADDRESS(3+$AM778,11,,,"var")),NULL)</f>
        <v>0</v>
      </c>
      <c r="AX778" s="61" cm="1">
        <f t="array" aca="1" ref="AX778" ca="1">IF(INDIRECT(ADDRESS(3+$AM778,12,,,"var"))&lt;&gt;"Mg",INDIRECT(ADDRESS(3+$AM778,12,,,"var")),NULL)</f>
        <v>11.9</v>
      </c>
      <c r="AY778" s="61" cm="1">
        <f t="array" aca="1" ref="AY778" ca="1">IF(INDIRECT(ADDRESS(3+$AM778,13,,,"var"))&lt;&gt;"&lt;=&gt;",INDIRECT(ADDRESS(3+$AM778,13,,,"var")),NULL)</f>
        <v>0</v>
      </c>
      <c r="AZ778" s="61" cm="1">
        <f t="array" aca="1" ref="AZ778" ca="1">IF(INDIRECT(ADDRESS(3+$AM778,14,,,"var"))&lt;&gt;"Be",INDIRECT(ADDRESS(3+$AM778,14,,,"var")),NULL)</f>
        <v>1.4E-2</v>
      </c>
      <c r="BA778" s="61" t="str" cm="1">
        <f t="array" aca="1" ref="BA778" ca="1">IF(INDIRECT(ADDRESS(3+$AM778,15,,,"var"))&lt;&gt;"&lt;=&gt;",INDIRECT(ADDRESS(3+$AM778,15,,,"var")),NULL)</f>
        <v>&lt;</v>
      </c>
      <c r="BB778" s="61" cm="1">
        <f t="array" aca="1" ref="BB778" ca="1">IF(INDIRECT(ADDRESS(3+$AM778,16,,,"var"))&lt;&gt;"Zn",INDIRECT(ADDRESS(3+$AM778,16,,,"var")),NULL)</f>
        <v>0.01</v>
      </c>
      <c r="BC778" s="61" cm="1">
        <f t="array" aca="1" ref="BC778" ca="1">IF(INDIRECT(ADDRESS(3+$AM778,17,,,"var"))&lt;&gt;"&lt;=&gt;",INDIRECT(ADDRESS(3+$AM778,17,,,"var")),NULL)</f>
        <v>0</v>
      </c>
      <c r="BD778" s="61" cm="1">
        <f t="array" aca="1" ref="BD778" ca="1">IF(INDIRECT(ADDRESS(3+$AM778,18,,,"var"))&lt;&gt;"Ti",INDIRECT(ADDRESS(3+$AM778,18,,,"var")),NULL)</f>
        <v>0.08</v>
      </c>
      <c r="BE778" s="64" cm="1">
        <f t="array" aca="1" ref="BE778" ca="1">IF(INDIRECT(ADDRESS(3+$AM778,19,,,"var"))&lt;&gt;"D10",INDIRECT(ADDRESS(3+$AM778,19,,,"var")),NULL)</f>
        <v>27.4</v>
      </c>
      <c r="BF778" s="64" cm="1">
        <f t="array" aca="1" ref="BF778" ca="1">IF(INDIRECT(ADDRESS(3+$AM778,20,,,"var"))&lt;&gt;"D50",INDIRECT(ADDRESS(3+$AM778,20,,,"var")),NULL)</f>
        <v>44.5</v>
      </c>
      <c r="BG778" s="64" cm="1">
        <f t="array" aca="1" ref="BG778" ca="1">IF(INDIRECT(ADDRESS(3+$AM778,21,,,"var"))&lt;&gt;"D90",INDIRECT(ADDRESS(3+$AM778,21,,,"var")),NULL)</f>
        <v>72.2</v>
      </c>
      <c r="BH778" s="64" cm="1">
        <f t="array" aca="1" ref="BH778" ca="1">IF(INDIRECT(ADDRESS(3+$AM778,22,,,"var"))&lt;&gt;"Carney Funnel (s/50g)",INDIRECT(ADDRESS(3+$AM778,22,,,"var")),NULL)</f>
        <v>16</v>
      </c>
      <c r="BI778" s="64" cm="1">
        <f t="array" aca="1" ref="BI778" ca="1">IF(INDIRECT(ADDRESS(3+$AM778,23,,,"var"))&lt;&gt;"Schuttdichte",INDIRECT(ADDRESS(3+$AM778,23,,,"var")),NULL)</f>
        <v>1.24</v>
      </c>
      <c r="BJ778" s="64" cm="1">
        <f t="array" aca="1" ref="BJ778" ca="1">IF(INDIRECT(ADDRESS(3+$AM778,24,,,"var"))&lt;&gt;"Klopfdichte",INDIRECT(ADDRESS(3+$AM778,24,,,"var")),NULL)</f>
        <v>1.61</v>
      </c>
      <c r="BK778" t="s">
        <v>108</v>
      </c>
      <c r="BM778" s="65"/>
      <c r="BO778"/>
    </row>
    <row r="779" spans="1:74">
      <c r="A779" s="81">
        <v>10</v>
      </c>
      <c r="B779" s="81">
        <v>27</v>
      </c>
      <c r="C779" s="81" t="str">
        <f>var!Z$2</f>
        <v>EOS M 290</v>
      </c>
      <c r="D779" s="81" t="str">
        <f>var!AG$2</f>
        <v>EOS parameter dev.</v>
      </c>
      <c r="E779" s="81">
        <v>370</v>
      </c>
      <c r="F779" s="81">
        <v>1300</v>
      </c>
      <c r="G779" s="81">
        <v>50</v>
      </c>
      <c r="H779" s="81">
        <v>0.14000000000000001</v>
      </c>
      <c r="I779" s="62">
        <v>100</v>
      </c>
      <c r="J779" s="81" t="str">
        <f>var!AD$2</f>
        <v>Density cube</v>
      </c>
      <c r="K779" s="81" t="str">
        <f>var!AE$4</f>
        <v>Solid</v>
      </c>
      <c r="L779" s="81"/>
      <c r="M779" s="81" t="str">
        <f>var!AF$2</f>
        <v>Stripes</v>
      </c>
      <c r="N779" s="81">
        <v>310</v>
      </c>
      <c r="O779" s="81">
        <v>2050</v>
      </c>
      <c r="P779" s="81">
        <v>0</v>
      </c>
      <c r="Q779" s="81"/>
      <c r="R779" s="81"/>
      <c r="S779" s="81"/>
      <c r="T779" s="81"/>
      <c r="U779" s="81"/>
      <c r="V779" s="81"/>
      <c r="W779" s="81"/>
      <c r="X779" s="81"/>
      <c r="Y779" s="81"/>
      <c r="Z779" s="81"/>
      <c r="AA779" s="81"/>
      <c r="AB779" s="81"/>
      <c r="AC779" s="81"/>
      <c r="AD779" s="81"/>
      <c r="AE779" s="81"/>
      <c r="AF779" s="81"/>
      <c r="AG779" s="81"/>
      <c r="AH779" s="81">
        <f t="shared" si="26"/>
        <v>32.760000000000005</v>
      </c>
      <c r="AI779" s="81">
        <f t="shared" si="27"/>
        <v>40.65934065934065</v>
      </c>
      <c r="AJ779" s="81"/>
      <c r="AK779" s="81"/>
      <c r="AL779" s="28" t="str" cm="1">
        <f t="array" aca="1" ref="AL779" ca="1">IF(INDIRECT(ADDRESS(3+AM779,2,,,"var"))&lt;&gt;"Name of powder",INDIRECT(ADDRESS(3+AM779,2,,,"var")),NULL)</f>
        <v>AlMgty90</v>
      </c>
      <c r="AM779" s="81">
        <v>12</v>
      </c>
      <c r="AN779" s="81">
        <v>-2</v>
      </c>
      <c r="AO779" s="61" cm="1">
        <f t="array" aca="1" ref="AO779" ca="1">IF(INDIRECT(ADDRESS(3+$AM779,3,,,"var"))&lt;&gt;"&lt;=&gt;",INDIRECT(ADDRESS(3+$AM779,3,,,"var")),NULL)</f>
        <v>0</v>
      </c>
      <c r="AP779" s="61" cm="1">
        <f t="array" aca="1" ref="AP779" ca="1">IF(INDIRECT(ADDRESS(3+$AM779,4,,,"var"))&lt;&gt;"Si",INDIRECT(ADDRESS(3+$AM779,4,,,"var")),NULL)</f>
        <v>7.0000000000000007E-2</v>
      </c>
      <c r="AQ779" s="61" cm="1">
        <f t="array" aca="1" ref="AQ779" ca="1">IF(INDIRECT(ADDRESS(3+$AM779,5,,,"var"))&lt;&gt;"&lt;=&gt;",INDIRECT(ADDRESS(3+$AM779,5,,,"var")),NULL)</f>
        <v>0</v>
      </c>
      <c r="AR779" s="61" cm="1">
        <f t="array" aca="1" ref="AR779" ca="1">IF(INDIRECT(ADDRESS(3+$AM779,6,,,"var"))&lt;&gt;"Fe",INDIRECT(ADDRESS(3+$AM779,6,,,"var")),NULL)</f>
        <v>7.0000000000000007E-2</v>
      </c>
      <c r="AS779" s="61" t="str" cm="1">
        <f t="array" aca="1" ref="AS779" ca="1">IF(INDIRECT(ADDRESS(3+$AM779,7,,,"var"))&lt;&gt;"&lt;=&gt;",INDIRECT(ADDRESS(3+$AM779,7,,,"var")),NULL)</f>
        <v>&lt;</v>
      </c>
      <c r="AT779" s="61" cm="1">
        <f t="array" aca="1" ref="AT779" ca="1">IF(INDIRECT(ADDRESS(3+$AM779,8,,,"var"))&lt;&gt;"Cu",INDIRECT(ADDRESS(3+$AM779,8,,,"var")),NULL)</f>
        <v>0.01</v>
      </c>
      <c r="AU779" s="61" t="str" cm="1">
        <f t="array" aca="1" ref="AU779" ca="1">IF(INDIRECT(ADDRESS(3+$AM779,9,,,"var"))&lt;&gt;"&lt;=&gt;",INDIRECT(ADDRESS(3+$AM779,9,,,"var")),NULL)</f>
        <v>&lt;</v>
      </c>
      <c r="AV779" s="61" cm="1">
        <f t="array" aca="1" ref="AV779" ca="1">IF(INDIRECT(ADDRESS(3+$AM779,10,,,"var"))&lt;&gt;"Mn",INDIRECT(ADDRESS(3+$AM779,10,,,"var")),NULL)</f>
        <v>0.01</v>
      </c>
      <c r="AW779" s="61" cm="1">
        <f t="array" aca="1" ref="AW779" ca="1">IF(INDIRECT(ADDRESS(3+$AM779,11,,,"var"))&lt;&gt;"&lt;=&gt;",INDIRECT(ADDRESS(3+$AM779,11,,,"var")),NULL)</f>
        <v>0</v>
      </c>
      <c r="AX779" s="61" cm="1">
        <f t="array" aca="1" ref="AX779" ca="1">IF(INDIRECT(ADDRESS(3+$AM779,12,,,"var"))&lt;&gt;"Mg",INDIRECT(ADDRESS(3+$AM779,12,,,"var")),NULL)</f>
        <v>11.9</v>
      </c>
      <c r="AY779" s="61" cm="1">
        <f t="array" aca="1" ref="AY779" ca="1">IF(INDIRECT(ADDRESS(3+$AM779,13,,,"var"))&lt;&gt;"&lt;=&gt;",INDIRECT(ADDRESS(3+$AM779,13,,,"var")),NULL)</f>
        <v>0</v>
      </c>
      <c r="AZ779" s="61" cm="1">
        <f t="array" aca="1" ref="AZ779" ca="1">IF(INDIRECT(ADDRESS(3+$AM779,14,,,"var"))&lt;&gt;"Be",INDIRECT(ADDRESS(3+$AM779,14,,,"var")),NULL)</f>
        <v>1.4E-2</v>
      </c>
      <c r="BA779" s="61" t="str" cm="1">
        <f t="array" aca="1" ref="BA779" ca="1">IF(INDIRECT(ADDRESS(3+$AM779,15,,,"var"))&lt;&gt;"&lt;=&gt;",INDIRECT(ADDRESS(3+$AM779,15,,,"var")),NULL)</f>
        <v>&lt;</v>
      </c>
      <c r="BB779" s="61" cm="1">
        <f t="array" aca="1" ref="BB779" ca="1">IF(INDIRECT(ADDRESS(3+$AM779,16,,,"var"))&lt;&gt;"Zn",INDIRECT(ADDRESS(3+$AM779,16,,,"var")),NULL)</f>
        <v>0.01</v>
      </c>
      <c r="BC779" s="61" cm="1">
        <f t="array" aca="1" ref="BC779" ca="1">IF(INDIRECT(ADDRESS(3+$AM779,17,,,"var"))&lt;&gt;"&lt;=&gt;",INDIRECT(ADDRESS(3+$AM779,17,,,"var")),NULL)</f>
        <v>0</v>
      </c>
      <c r="BD779" s="61" cm="1">
        <f t="array" aca="1" ref="BD779" ca="1">IF(INDIRECT(ADDRESS(3+$AM779,18,,,"var"))&lt;&gt;"Ti",INDIRECT(ADDRESS(3+$AM779,18,,,"var")),NULL)</f>
        <v>0.08</v>
      </c>
      <c r="BE779" s="64" cm="1">
        <f t="array" aca="1" ref="BE779" ca="1">IF(INDIRECT(ADDRESS(3+$AM779,19,,,"var"))&lt;&gt;"D10",INDIRECT(ADDRESS(3+$AM779,19,,,"var")),NULL)</f>
        <v>27.4</v>
      </c>
      <c r="BF779" s="64" cm="1">
        <f t="array" aca="1" ref="BF779" ca="1">IF(INDIRECT(ADDRESS(3+$AM779,20,,,"var"))&lt;&gt;"D50",INDIRECT(ADDRESS(3+$AM779,20,,,"var")),NULL)</f>
        <v>44.5</v>
      </c>
      <c r="BG779" s="64" cm="1">
        <f t="array" aca="1" ref="BG779" ca="1">IF(INDIRECT(ADDRESS(3+$AM779,21,,,"var"))&lt;&gt;"D90",INDIRECT(ADDRESS(3+$AM779,21,,,"var")),NULL)</f>
        <v>72.2</v>
      </c>
      <c r="BH779" s="64" cm="1">
        <f t="array" aca="1" ref="BH779" ca="1">IF(INDIRECT(ADDRESS(3+$AM779,22,,,"var"))&lt;&gt;"Carney Funnel (s/50g)",INDIRECT(ADDRESS(3+$AM779,22,,,"var")),NULL)</f>
        <v>16</v>
      </c>
      <c r="BI779" s="64" cm="1">
        <f t="array" aca="1" ref="BI779" ca="1">IF(INDIRECT(ADDRESS(3+$AM779,23,,,"var"))&lt;&gt;"Schuttdichte",INDIRECT(ADDRESS(3+$AM779,23,,,"var")),NULL)</f>
        <v>1.24</v>
      </c>
      <c r="BJ779" s="64" cm="1">
        <f t="array" aca="1" ref="BJ779" ca="1">IF(INDIRECT(ADDRESS(3+$AM779,24,,,"var"))&lt;&gt;"Klopfdichte",INDIRECT(ADDRESS(3+$AM779,24,,,"var")),NULL)</f>
        <v>1.61</v>
      </c>
      <c r="BK779" t="s">
        <v>108</v>
      </c>
      <c r="BM779" s="65"/>
      <c r="BO779"/>
    </row>
    <row r="780" spans="1:74">
      <c r="A780" s="81">
        <v>10</v>
      </c>
      <c r="B780" s="81">
        <v>28</v>
      </c>
      <c r="C780" s="81" t="str">
        <f>var!Z$2</f>
        <v>EOS M 290</v>
      </c>
      <c r="D780" s="81" t="str">
        <f>var!AG$2</f>
        <v>EOS parameter dev.</v>
      </c>
      <c r="E780" s="81">
        <v>370</v>
      </c>
      <c r="F780" s="81">
        <v>1300</v>
      </c>
      <c r="G780" s="81">
        <v>50</v>
      </c>
      <c r="H780" s="81">
        <v>0.14000000000000001</v>
      </c>
      <c r="I780" s="62">
        <v>100</v>
      </c>
      <c r="J780" s="81" t="str">
        <f>var!AD$2</f>
        <v>Density cube</v>
      </c>
      <c r="K780" s="81" t="str">
        <f>var!AE$4</f>
        <v>Solid</v>
      </c>
      <c r="L780" s="81"/>
      <c r="M780" s="81" t="str">
        <f>var!AF$2</f>
        <v>Stripes</v>
      </c>
      <c r="N780" s="81">
        <v>310</v>
      </c>
      <c r="O780" s="81">
        <v>2200</v>
      </c>
      <c r="P780" s="81">
        <v>0</v>
      </c>
      <c r="Q780" s="81"/>
      <c r="R780" s="81"/>
      <c r="S780" s="81"/>
      <c r="T780" s="81"/>
      <c r="U780" s="81"/>
      <c r="V780" s="81"/>
      <c r="W780" s="81"/>
      <c r="X780" s="81"/>
      <c r="Y780" s="81"/>
      <c r="Z780" s="81"/>
      <c r="AA780" s="81"/>
      <c r="AB780" s="81"/>
      <c r="AC780" s="81"/>
      <c r="AD780" s="81"/>
      <c r="AE780" s="81"/>
      <c r="AF780" s="81"/>
      <c r="AG780" s="81"/>
      <c r="AH780" s="81">
        <f t="shared" si="26"/>
        <v>32.760000000000005</v>
      </c>
      <c r="AI780" s="81">
        <f t="shared" si="27"/>
        <v>40.65934065934065</v>
      </c>
      <c r="AJ780" s="81"/>
      <c r="AK780" s="81"/>
      <c r="AL780" s="81" t="str" cm="1">
        <f t="array" aca="1" ref="AL780" ca="1">IF(INDIRECT(ADDRESS(3+AM780,2,,,"var"))&lt;&gt;"Name of powder",INDIRECT(ADDRESS(3+AM780,2,,,"var")),NULL)</f>
        <v>AlMgty90</v>
      </c>
      <c r="AM780" s="81">
        <v>12</v>
      </c>
      <c r="AN780" s="81">
        <v>-2</v>
      </c>
      <c r="AO780" cm="1">
        <f t="array" aca="1" ref="AO780" ca="1">IF(INDIRECT(ADDRESS(3+$AM780,3,,,"var"))&lt;&gt;"&lt;=&gt;",INDIRECT(ADDRESS(3+$AM780,3,,,"var")),NULL)</f>
        <v>0</v>
      </c>
      <c r="AP780" cm="1">
        <f t="array" aca="1" ref="AP780" ca="1">IF(INDIRECT(ADDRESS(3+$AM780,4,,,"var"))&lt;&gt;"Si",INDIRECT(ADDRESS(3+$AM780,4,,,"var")),NULL)</f>
        <v>7.0000000000000007E-2</v>
      </c>
      <c r="AQ780" cm="1">
        <f t="array" aca="1" ref="AQ780" ca="1">IF(INDIRECT(ADDRESS(3+$AM780,5,,,"var"))&lt;&gt;"&lt;=&gt;",INDIRECT(ADDRESS(3+$AM780,5,,,"var")),NULL)</f>
        <v>0</v>
      </c>
      <c r="AR780" cm="1">
        <f t="array" aca="1" ref="AR780" ca="1">IF(INDIRECT(ADDRESS(3+$AM780,6,,,"var"))&lt;&gt;"Fe",INDIRECT(ADDRESS(3+$AM780,6,,,"var")),NULL)</f>
        <v>7.0000000000000007E-2</v>
      </c>
      <c r="AS780" s="28" t="str" cm="1">
        <f t="array" aca="1" ref="AS780" ca="1">IF(INDIRECT(ADDRESS(3+$AM780,7,,,"var"))&lt;&gt;"&lt;=&gt;",INDIRECT(ADDRESS(3+$AM780,7,,,"var")),NULL)</f>
        <v>&lt;</v>
      </c>
      <c r="AT780" cm="1">
        <f t="array" aca="1" ref="AT780" ca="1">IF(INDIRECT(ADDRESS(3+$AM780,8,,,"var"))&lt;&gt;"Cu",INDIRECT(ADDRESS(3+$AM780,8,,,"var")),NULL)</f>
        <v>0.01</v>
      </c>
      <c r="AU780" t="str" cm="1">
        <f t="array" aca="1" ref="AU780" ca="1">IF(INDIRECT(ADDRESS(3+$AM780,9,,,"var"))&lt;&gt;"&lt;=&gt;",INDIRECT(ADDRESS(3+$AM780,9,,,"var")),NULL)</f>
        <v>&lt;</v>
      </c>
      <c r="AV780" cm="1">
        <f t="array" aca="1" ref="AV780" ca="1">IF(INDIRECT(ADDRESS(3+$AM780,10,,,"var"))&lt;&gt;"Mn",INDIRECT(ADDRESS(3+$AM780,10,,,"var")),NULL)</f>
        <v>0.01</v>
      </c>
      <c r="AW780" cm="1">
        <f t="array" aca="1" ref="AW780" ca="1">IF(INDIRECT(ADDRESS(3+$AM780,11,,,"var"))&lt;&gt;"&lt;=&gt;",INDIRECT(ADDRESS(3+$AM780,11,,,"var")),NULL)</f>
        <v>0</v>
      </c>
      <c r="AX780" cm="1">
        <f t="array" aca="1" ref="AX780" ca="1">IF(INDIRECT(ADDRESS(3+$AM780,12,,,"var"))&lt;&gt;"Mg",INDIRECT(ADDRESS(3+$AM780,12,,,"var")),NULL)</f>
        <v>11.9</v>
      </c>
      <c r="AY780" cm="1">
        <f t="array" aca="1" ref="AY780" ca="1">IF(INDIRECT(ADDRESS(3+$AM780,13,,,"var"))&lt;&gt;"&lt;=&gt;",INDIRECT(ADDRESS(3+$AM780,13,,,"var")),NULL)</f>
        <v>0</v>
      </c>
      <c r="AZ780" cm="1">
        <f t="array" aca="1" ref="AZ780" ca="1">IF(INDIRECT(ADDRESS(3+$AM780,14,,,"var"))&lt;&gt;"Be",INDIRECT(ADDRESS(3+$AM780,14,,,"var")),NULL)</f>
        <v>1.4E-2</v>
      </c>
      <c r="BA780" s="61" t="str" cm="1">
        <f t="array" aca="1" ref="BA780" ca="1">IF(INDIRECT(ADDRESS(3+$AM780,15,,,"var"))&lt;&gt;"&lt;=&gt;",INDIRECT(ADDRESS(3+$AM780,15,,,"var")),NULL)</f>
        <v>&lt;</v>
      </c>
      <c r="BB780" s="61" cm="1">
        <f t="array" aca="1" ref="BB780" ca="1">IF(INDIRECT(ADDRESS(3+$AM780,16,,,"var"))&lt;&gt;"Zn",INDIRECT(ADDRESS(3+$AM780,16,,,"var")),NULL)</f>
        <v>0.01</v>
      </c>
      <c r="BC780" s="61" cm="1">
        <f t="array" aca="1" ref="BC780" ca="1">IF(INDIRECT(ADDRESS(3+$AM780,17,,,"var"))&lt;&gt;"&lt;=&gt;",INDIRECT(ADDRESS(3+$AM780,17,,,"var")),NULL)</f>
        <v>0</v>
      </c>
      <c r="BD780" s="61" cm="1">
        <f t="array" aca="1" ref="BD780" ca="1">IF(INDIRECT(ADDRESS(3+$AM780,18,,,"var"))&lt;&gt;"Ti",INDIRECT(ADDRESS(3+$AM780,18,,,"var")),NULL)</f>
        <v>0.08</v>
      </c>
      <c r="BE780" s="64" cm="1">
        <f t="array" aca="1" ref="BE780" ca="1">IF(INDIRECT(ADDRESS(3+$AM780,19,,,"var"))&lt;&gt;"D10",INDIRECT(ADDRESS(3+$AM780,19,,,"var")),NULL)</f>
        <v>27.4</v>
      </c>
      <c r="BF780" s="64" cm="1">
        <f t="array" aca="1" ref="BF780" ca="1">IF(INDIRECT(ADDRESS(3+$AM780,20,,,"var"))&lt;&gt;"D50",INDIRECT(ADDRESS(3+$AM780,20,,,"var")),NULL)</f>
        <v>44.5</v>
      </c>
      <c r="BG780" s="64" cm="1">
        <f t="array" aca="1" ref="BG780" ca="1">IF(INDIRECT(ADDRESS(3+$AM780,21,,,"var"))&lt;&gt;"D90",INDIRECT(ADDRESS(3+$AM780,21,,,"var")),NULL)</f>
        <v>72.2</v>
      </c>
      <c r="BH780" s="64" cm="1">
        <f t="array" aca="1" ref="BH780" ca="1">IF(INDIRECT(ADDRESS(3+$AM780,22,,,"var"))&lt;&gt;"Carney Funnel (s/50g)",INDIRECT(ADDRESS(3+$AM780,22,,,"var")),NULL)</f>
        <v>16</v>
      </c>
      <c r="BI780" s="64" cm="1">
        <f t="array" aca="1" ref="BI780" ca="1">IF(INDIRECT(ADDRESS(3+$AM780,23,,,"var"))&lt;&gt;"Schuttdichte",INDIRECT(ADDRESS(3+$AM780,23,,,"var")),NULL)</f>
        <v>1.24</v>
      </c>
      <c r="BJ780" s="64" cm="1">
        <f t="array" aca="1" ref="BJ780" ca="1">IF(INDIRECT(ADDRESS(3+$AM780,24,,,"var"))&lt;&gt;"Klopfdichte",INDIRECT(ADDRESS(3+$AM780,24,,,"var")),NULL)</f>
        <v>1.61</v>
      </c>
      <c r="BK780" s="61" t="s">
        <v>108</v>
      </c>
      <c r="BM780" s="65"/>
      <c r="BN780" s="61"/>
      <c r="BP780" s="61"/>
      <c r="BQ780" s="64"/>
      <c r="BR780" s="64"/>
      <c r="BS780" s="64"/>
      <c r="BT780" s="64"/>
      <c r="BU780" s="64"/>
      <c r="BV780" s="64"/>
    </row>
    <row r="781" spans="1:74">
      <c r="A781" s="81">
        <v>10</v>
      </c>
      <c r="B781" s="81">
        <v>29</v>
      </c>
      <c r="C781" s="81" t="str">
        <f>var!Z$2</f>
        <v>EOS M 290</v>
      </c>
      <c r="D781" s="81" t="str">
        <f>var!AG$2</f>
        <v>EOS parameter dev.</v>
      </c>
      <c r="E781" s="81">
        <v>370</v>
      </c>
      <c r="F781" s="81">
        <v>1300</v>
      </c>
      <c r="G781" s="81">
        <v>50</v>
      </c>
      <c r="H781" s="81">
        <v>0.14000000000000001</v>
      </c>
      <c r="I781" s="62">
        <v>100</v>
      </c>
      <c r="J781" s="81" t="str">
        <f>var!AD$2</f>
        <v>Density cube</v>
      </c>
      <c r="K781" s="81" t="str">
        <f>var!AE$4</f>
        <v>Solid</v>
      </c>
      <c r="L781" s="81"/>
      <c r="M781" s="81" t="str">
        <f>var!AF$2</f>
        <v>Stripes</v>
      </c>
      <c r="N781" s="81">
        <v>340</v>
      </c>
      <c r="O781" s="81">
        <v>1450</v>
      </c>
      <c r="P781" s="81">
        <v>0</v>
      </c>
      <c r="Q781" s="81"/>
      <c r="R781" s="81"/>
      <c r="S781" s="81"/>
      <c r="T781" s="81"/>
      <c r="U781" s="81"/>
      <c r="V781" s="81"/>
      <c r="W781" s="81"/>
      <c r="X781" s="81"/>
      <c r="Y781" s="81"/>
      <c r="Z781" s="81"/>
      <c r="AA781" s="81"/>
      <c r="AB781" s="81"/>
      <c r="AC781" s="81"/>
      <c r="AD781" s="81"/>
      <c r="AE781" s="81"/>
      <c r="AF781" s="81"/>
      <c r="AG781" s="81"/>
      <c r="AH781" s="81">
        <f t="shared" si="26"/>
        <v>32.760000000000005</v>
      </c>
      <c r="AI781" s="81">
        <f t="shared" si="27"/>
        <v>40.65934065934065</v>
      </c>
      <c r="AJ781" s="81"/>
      <c r="AK781" s="81"/>
      <c r="AL781" s="81" t="str" cm="1">
        <f t="array" aca="1" ref="AL781" ca="1">IF(INDIRECT(ADDRESS(3+AM781,2,,,"var"))&lt;&gt;"Name of powder",INDIRECT(ADDRESS(3+AM781,2,,,"var")),NULL)</f>
        <v>AlMgty90</v>
      </c>
      <c r="AM781" s="81">
        <v>12</v>
      </c>
      <c r="AN781" s="81">
        <v>-2</v>
      </c>
      <c r="AO781" cm="1">
        <f t="array" aca="1" ref="AO781" ca="1">IF(INDIRECT(ADDRESS(3+$AM781,3,,,"var"))&lt;&gt;"&lt;=&gt;",INDIRECT(ADDRESS(3+$AM781,3,,,"var")),NULL)</f>
        <v>0</v>
      </c>
      <c r="AP781" cm="1">
        <f t="array" aca="1" ref="AP781" ca="1">IF(INDIRECT(ADDRESS(3+$AM781,4,,,"var"))&lt;&gt;"Si",INDIRECT(ADDRESS(3+$AM781,4,,,"var")),NULL)</f>
        <v>7.0000000000000007E-2</v>
      </c>
      <c r="AQ781" cm="1">
        <f t="array" aca="1" ref="AQ781" ca="1">IF(INDIRECT(ADDRESS(3+$AM781,5,,,"var"))&lt;&gt;"&lt;=&gt;",INDIRECT(ADDRESS(3+$AM781,5,,,"var")),NULL)</f>
        <v>0</v>
      </c>
      <c r="AR781" cm="1">
        <f t="array" aca="1" ref="AR781" ca="1">IF(INDIRECT(ADDRESS(3+$AM781,6,,,"var"))&lt;&gt;"Fe",INDIRECT(ADDRESS(3+$AM781,6,,,"var")),NULL)</f>
        <v>7.0000000000000007E-2</v>
      </c>
      <c r="AS781" s="28" t="str" cm="1">
        <f t="array" aca="1" ref="AS781" ca="1">IF(INDIRECT(ADDRESS(3+$AM781,7,,,"var"))&lt;&gt;"&lt;=&gt;",INDIRECT(ADDRESS(3+$AM781,7,,,"var")),NULL)</f>
        <v>&lt;</v>
      </c>
      <c r="AT781" cm="1">
        <f t="array" aca="1" ref="AT781" ca="1">IF(INDIRECT(ADDRESS(3+$AM781,8,,,"var"))&lt;&gt;"Cu",INDIRECT(ADDRESS(3+$AM781,8,,,"var")),NULL)</f>
        <v>0.01</v>
      </c>
      <c r="AU781" t="str" cm="1">
        <f t="array" aca="1" ref="AU781" ca="1">IF(INDIRECT(ADDRESS(3+$AM781,9,,,"var"))&lt;&gt;"&lt;=&gt;",INDIRECT(ADDRESS(3+$AM781,9,,,"var")),NULL)</f>
        <v>&lt;</v>
      </c>
      <c r="AV781" cm="1">
        <f t="array" aca="1" ref="AV781" ca="1">IF(INDIRECT(ADDRESS(3+$AM781,10,,,"var"))&lt;&gt;"Mn",INDIRECT(ADDRESS(3+$AM781,10,,,"var")),NULL)</f>
        <v>0.01</v>
      </c>
      <c r="AW781" cm="1">
        <f t="array" aca="1" ref="AW781" ca="1">IF(INDIRECT(ADDRESS(3+$AM781,11,,,"var"))&lt;&gt;"&lt;=&gt;",INDIRECT(ADDRESS(3+$AM781,11,,,"var")),NULL)</f>
        <v>0</v>
      </c>
      <c r="AX781" cm="1">
        <f t="array" aca="1" ref="AX781" ca="1">IF(INDIRECT(ADDRESS(3+$AM781,12,,,"var"))&lt;&gt;"Mg",INDIRECT(ADDRESS(3+$AM781,12,,,"var")),NULL)</f>
        <v>11.9</v>
      </c>
      <c r="AY781" cm="1">
        <f t="array" aca="1" ref="AY781" ca="1">IF(INDIRECT(ADDRESS(3+$AM781,13,,,"var"))&lt;&gt;"&lt;=&gt;",INDIRECT(ADDRESS(3+$AM781,13,,,"var")),NULL)</f>
        <v>0</v>
      </c>
      <c r="AZ781" cm="1">
        <f t="array" aca="1" ref="AZ781" ca="1">IF(INDIRECT(ADDRESS(3+$AM781,14,,,"var"))&lt;&gt;"Be",INDIRECT(ADDRESS(3+$AM781,14,,,"var")),NULL)</f>
        <v>1.4E-2</v>
      </c>
      <c r="BA781" s="61" t="str" cm="1">
        <f t="array" aca="1" ref="BA781" ca="1">IF(INDIRECT(ADDRESS(3+$AM781,15,,,"var"))&lt;&gt;"&lt;=&gt;",INDIRECT(ADDRESS(3+$AM781,15,,,"var")),NULL)</f>
        <v>&lt;</v>
      </c>
      <c r="BB781" s="61" cm="1">
        <f t="array" aca="1" ref="BB781" ca="1">IF(INDIRECT(ADDRESS(3+$AM781,16,,,"var"))&lt;&gt;"Zn",INDIRECT(ADDRESS(3+$AM781,16,,,"var")),NULL)</f>
        <v>0.01</v>
      </c>
      <c r="BC781" s="61" cm="1">
        <f t="array" aca="1" ref="BC781" ca="1">IF(INDIRECT(ADDRESS(3+$AM781,17,,,"var"))&lt;&gt;"&lt;=&gt;",INDIRECT(ADDRESS(3+$AM781,17,,,"var")),NULL)</f>
        <v>0</v>
      </c>
      <c r="BD781" s="61" cm="1">
        <f t="array" aca="1" ref="BD781" ca="1">IF(INDIRECT(ADDRESS(3+$AM781,18,,,"var"))&lt;&gt;"Ti",INDIRECT(ADDRESS(3+$AM781,18,,,"var")),NULL)</f>
        <v>0.08</v>
      </c>
      <c r="BE781" s="64" cm="1">
        <f t="array" aca="1" ref="BE781" ca="1">IF(INDIRECT(ADDRESS(3+$AM781,19,,,"var"))&lt;&gt;"D10",INDIRECT(ADDRESS(3+$AM781,19,,,"var")),NULL)</f>
        <v>27.4</v>
      </c>
      <c r="BF781" s="64" cm="1">
        <f t="array" aca="1" ref="BF781" ca="1">IF(INDIRECT(ADDRESS(3+$AM781,20,,,"var"))&lt;&gt;"D50",INDIRECT(ADDRESS(3+$AM781,20,,,"var")),NULL)</f>
        <v>44.5</v>
      </c>
      <c r="BG781" s="64" cm="1">
        <f t="array" aca="1" ref="BG781" ca="1">IF(INDIRECT(ADDRESS(3+$AM781,21,,,"var"))&lt;&gt;"D90",INDIRECT(ADDRESS(3+$AM781,21,,,"var")),NULL)</f>
        <v>72.2</v>
      </c>
      <c r="BH781" s="64" cm="1">
        <f t="array" aca="1" ref="BH781" ca="1">IF(INDIRECT(ADDRESS(3+$AM781,22,,,"var"))&lt;&gt;"Carney Funnel (s/50g)",INDIRECT(ADDRESS(3+$AM781,22,,,"var")),NULL)</f>
        <v>16</v>
      </c>
      <c r="BI781" s="64" cm="1">
        <f t="array" aca="1" ref="BI781" ca="1">IF(INDIRECT(ADDRESS(3+$AM781,23,,,"var"))&lt;&gt;"Schuttdichte",INDIRECT(ADDRESS(3+$AM781,23,,,"var")),NULL)</f>
        <v>1.24</v>
      </c>
      <c r="BJ781" s="64" cm="1">
        <f t="array" aca="1" ref="BJ781" ca="1">IF(INDIRECT(ADDRESS(3+$AM781,24,,,"var"))&lt;&gt;"Klopfdichte",INDIRECT(ADDRESS(3+$AM781,24,,,"var")),NULL)</f>
        <v>1.61</v>
      </c>
      <c r="BK781" s="61" t="s">
        <v>108</v>
      </c>
      <c r="BM781" s="65"/>
      <c r="BN781" s="61"/>
      <c r="BP781" s="61"/>
      <c r="BQ781" s="64"/>
      <c r="BR781" s="64"/>
      <c r="BS781" s="64"/>
      <c r="BT781" s="64"/>
      <c r="BU781" s="64"/>
      <c r="BV781" s="64"/>
    </row>
    <row r="782" spans="1:74">
      <c r="A782" s="81">
        <v>10</v>
      </c>
      <c r="B782" s="81">
        <v>30</v>
      </c>
      <c r="C782" s="81" t="str">
        <f>var!Z$2</f>
        <v>EOS M 290</v>
      </c>
      <c r="D782" s="81" t="str">
        <f>var!AG$2</f>
        <v>EOS parameter dev.</v>
      </c>
      <c r="E782" s="81">
        <v>370</v>
      </c>
      <c r="F782" s="81">
        <v>1300</v>
      </c>
      <c r="G782" s="81">
        <v>50</v>
      </c>
      <c r="H782" s="81">
        <v>0.14000000000000001</v>
      </c>
      <c r="I782" s="62">
        <v>100</v>
      </c>
      <c r="J782" s="81" t="str">
        <f>var!AD$2</f>
        <v>Density cube</v>
      </c>
      <c r="K782" s="81" t="str">
        <f>var!AE$4</f>
        <v>Solid</v>
      </c>
      <c r="L782" s="81"/>
      <c r="M782" s="81" t="str">
        <f>var!AF$2</f>
        <v>Stripes</v>
      </c>
      <c r="N782" s="81">
        <v>340</v>
      </c>
      <c r="O782" s="81">
        <v>1600</v>
      </c>
      <c r="P782" s="81">
        <v>0</v>
      </c>
      <c r="Q782" s="81"/>
      <c r="R782" s="81"/>
      <c r="S782" s="81"/>
      <c r="T782" s="81"/>
      <c r="U782" s="81"/>
      <c r="V782" s="81"/>
      <c r="W782" s="81"/>
      <c r="X782" s="81"/>
      <c r="Y782" s="81"/>
      <c r="Z782" s="81"/>
      <c r="AA782" s="81"/>
      <c r="AB782" s="81"/>
      <c r="AC782" s="81"/>
      <c r="AD782" s="81"/>
      <c r="AE782" s="81"/>
      <c r="AF782" s="81"/>
      <c r="AG782" s="81"/>
      <c r="AH782" s="81">
        <f t="shared" si="26"/>
        <v>32.760000000000005</v>
      </c>
      <c r="AI782" s="81">
        <f t="shared" si="27"/>
        <v>40.65934065934065</v>
      </c>
      <c r="AJ782" s="81"/>
      <c r="AK782" s="81"/>
      <c r="AL782" t="str" cm="1">
        <f t="array" aca="1" ref="AL782" ca="1">IF(INDIRECT(ADDRESS(3+AM782,2,,,"var"))&lt;&gt;"Name of powder",INDIRECT(ADDRESS(3+AM782,2,,,"var")),NULL)</f>
        <v>AlMgty90</v>
      </c>
      <c r="AM782" s="81">
        <v>12</v>
      </c>
      <c r="AN782" s="81">
        <v>-2</v>
      </c>
      <c r="AO782" cm="1">
        <f t="array" aca="1" ref="AO782" ca="1">IF(INDIRECT(ADDRESS(3+$AM782,3,,,"var"))&lt;&gt;"&lt;=&gt;",INDIRECT(ADDRESS(3+$AM782,3,,,"var")),NULL)</f>
        <v>0</v>
      </c>
      <c r="AP782" cm="1">
        <f t="array" aca="1" ref="AP782" ca="1">IF(INDIRECT(ADDRESS(3+$AM782,4,,,"var"))&lt;&gt;"Si",INDIRECT(ADDRESS(3+$AM782,4,,,"var")),NULL)</f>
        <v>7.0000000000000007E-2</v>
      </c>
      <c r="AQ782" cm="1">
        <f t="array" aca="1" ref="AQ782" ca="1">IF(INDIRECT(ADDRESS(3+$AM782,5,,,"var"))&lt;&gt;"&lt;=&gt;",INDIRECT(ADDRESS(3+$AM782,5,,,"var")),NULL)</f>
        <v>0</v>
      </c>
      <c r="AR782" cm="1">
        <f t="array" aca="1" ref="AR782" ca="1">IF(INDIRECT(ADDRESS(3+$AM782,6,,,"var"))&lt;&gt;"Fe",INDIRECT(ADDRESS(3+$AM782,6,,,"var")),NULL)</f>
        <v>7.0000000000000007E-2</v>
      </c>
      <c r="AS782" s="28" t="str" cm="1">
        <f t="array" aca="1" ref="AS782" ca="1">IF(INDIRECT(ADDRESS(3+$AM782,7,,,"var"))&lt;&gt;"&lt;=&gt;",INDIRECT(ADDRESS(3+$AM782,7,,,"var")),NULL)</f>
        <v>&lt;</v>
      </c>
      <c r="AT782" cm="1">
        <f t="array" aca="1" ref="AT782" ca="1">IF(INDIRECT(ADDRESS(3+$AM782,8,,,"var"))&lt;&gt;"Cu",INDIRECT(ADDRESS(3+$AM782,8,,,"var")),NULL)</f>
        <v>0.01</v>
      </c>
      <c r="AU782" t="str" cm="1">
        <f t="array" aca="1" ref="AU782" ca="1">IF(INDIRECT(ADDRESS(3+$AM782,9,,,"var"))&lt;&gt;"&lt;=&gt;",INDIRECT(ADDRESS(3+$AM782,9,,,"var")),NULL)</f>
        <v>&lt;</v>
      </c>
      <c r="AV782" cm="1">
        <f t="array" aca="1" ref="AV782" ca="1">IF(INDIRECT(ADDRESS(3+$AM782,10,,,"var"))&lt;&gt;"Mn",INDIRECT(ADDRESS(3+$AM782,10,,,"var")),NULL)</f>
        <v>0.01</v>
      </c>
      <c r="AW782" cm="1">
        <f t="array" aca="1" ref="AW782" ca="1">IF(INDIRECT(ADDRESS(3+$AM782,11,,,"var"))&lt;&gt;"&lt;=&gt;",INDIRECT(ADDRESS(3+$AM782,11,,,"var")),NULL)</f>
        <v>0</v>
      </c>
      <c r="AX782" cm="1">
        <f t="array" aca="1" ref="AX782" ca="1">IF(INDIRECT(ADDRESS(3+$AM782,12,,,"var"))&lt;&gt;"Mg",INDIRECT(ADDRESS(3+$AM782,12,,,"var")),NULL)</f>
        <v>11.9</v>
      </c>
      <c r="AY782" cm="1">
        <f t="array" aca="1" ref="AY782" ca="1">IF(INDIRECT(ADDRESS(3+$AM782,13,,,"var"))&lt;&gt;"&lt;=&gt;",INDIRECT(ADDRESS(3+$AM782,13,,,"var")),NULL)</f>
        <v>0</v>
      </c>
      <c r="AZ782" cm="1">
        <f t="array" aca="1" ref="AZ782" ca="1">IF(INDIRECT(ADDRESS(3+$AM782,14,,,"var"))&lt;&gt;"Be",INDIRECT(ADDRESS(3+$AM782,14,,,"var")),NULL)</f>
        <v>1.4E-2</v>
      </c>
      <c r="BA782" s="61" t="str" cm="1">
        <f t="array" aca="1" ref="BA782" ca="1">IF(INDIRECT(ADDRESS(3+$AM782,15,,,"var"))&lt;&gt;"&lt;=&gt;",INDIRECT(ADDRESS(3+$AM782,15,,,"var")),NULL)</f>
        <v>&lt;</v>
      </c>
      <c r="BB782" s="28" cm="1">
        <f t="array" aca="1" ref="BB782" ca="1">IF(INDIRECT(ADDRESS(3+$AM782,16,,,"var"))&lt;&gt;"Zn",INDIRECT(ADDRESS(3+$AM782,16,,,"var")),NULL)</f>
        <v>0.01</v>
      </c>
      <c r="BC782" s="61" cm="1">
        <f t="array" aca="1" ref="BC782" ca="1">IF(INDIRECT(ADDRESS(3+$AM782,17,,,"var"))&lt;&gt;"&lt;=&gt;",INDIRECT(ADDRESS(3+$AM782,17,,,"var")),NULL)</f>
        <v>0</v>
      </c>
      <c r="BD782" s="28" cm="1">
        <f t="array" aca="1" ref="BD782" ca="1">IF(INDIRECT(ADDRESS(3+$AM782,18,,,"var"))&lt;&gt;"Ti",INDIRECT(ADDRESS(3+$AM782,18,,,"var")),NULL)</f>
        <v>0.08</v>
      </c>
      <c r="BE782" s="64" cm="1">
        <f t="array" aca="1" ref="BE782" ca="1">IF(INDIRECT(ADDRESS(3+$AM782,19,,,"var"))&lt;&gt;"D10",INDIRECT(ADDRESS(3+$AM782,19,,,"var")),NULL)</f>
        <v>27.4</v>
      </c>
      <c r="BF782" s="64" cm="1">
        <f t="array" aca="1" ref="BF782" ca="1">IF(INDIRECT(ADDRESS(3+$AM782,20,,,"var"))&lt;&gt;"D50",INDIRECT(ADDRESS(3+$AM782,20,,,"var")),NULL)</f>
        <v>44.5</v>
      </c>
      <c r="BG782" s="64" cm="1">
        <f t="array" aca="1" ref="BG782" ca="1">IF(INDIRECT(ADDRESS(3+$AM782,21,,,"var"))&lt;&gt;"D90",INDIRECT(ADDRESS(3+$AM782,21,,,"var")),NULL)</f>
        <v>72.2</v>
      </c>
      <c r="BH782" s="64" cm="1">
        <f t="array" aca="1" ref="BH782" ca="1">IF(INDIRECT(ADDRESS(3+$AM782,22,,,"var"))&lt;&gt;"Carney Funnel (s/50g)",INDIRECT(ADDRESS(3+$AM782,22,,,"var")),NULL)</f>
        <v>16</v>
      </c>
      <c r="BI782" s="64" cm="1">
        <f t="array" aca="1" ref="BI782" ca="1">IF(INDIRECT(ADDRESS(3+$AM782,23,,,"var"))&lt;&gt;"Schuttdichte",INDIRECT(ADDRESS(3+$AM782,23,,,"var")),NULL)</f>
        <v>1.24</v>
      </c>
      <c r="BJ782" s="64" cm="1">
        <f t="array" aca="1" ref="BJ782" ca="1">IF(INDIRECT(ADDRESS(3+$AM782,24,,,"var"))&lt;&gt;"Klopfdichte",INDIRECT(ADDRESS(3+$AM782,24,,,"var")),NULL)</f>
        <v>1.61</v>
      </c>
      <c r="BK782" s="61" t="s">
        <v>108</v>
      </c>
      <c r="BM782" s="65"/>
      <c r="BN782" s="28"/>
      <c r="BP782" s="28"/>
    </row>
    <row r="783" spans="1:74">
      <c r="A783" s="81">
        <v>10</v>
      </c>
      <c r="B783" s="81">
        <v>31</v>
      </c>
      <c r="C783" s="81" t="str">
        <f>var!Z$2</f>
        <v>EOS M 290</v>
      </c>
      <c r="D783" s="81" t="str">
        <f>var!AG$2</f>
        <v>EOS parameter dev.</v>
      </c>
      <c r="E783" s="81">
        <v>370</v>
      </c>
      <c r="F783" s="81">
        <v>1300</v>
      </c>
      <c r="G783" s="81">
        <v>50</v>
      </c>
      <c r="H783" s="81">
        <v>0.14000000000000001</v>
      </c>
      <c r="I783" s="62">
        <v>100</v>
      </c>
      <c r="J783" s="81" t="str">
        <f>var!AD$2</f>
        <v>Density cube</v>
      </c>
      <c r="K783" s="81" t="str">
        <f>var!AE$4</f>
        <v>Solid</v>
      </c>
      <c r="L783" s="81"/>
      <c r="M783" s="81" t="str">
        <f>var!AF$2</f>
        <v>Stripes</v>
      </c>
      <c r="N783" s="81">
        <v>340</v>
      </c>
      <c r="O783" s="81">
        <v>1750</v>
      </c>
      <c r="P783" s="81">
        <v>0</v>
      </c>
      <c r="Q783" s="81"/>
      <c r="R783" s="81"/>
      <c r="S783" s="81"/>
      <c r="T783" s="81"/>
      <c r="U783" s="81"/>
      <c r="V783" s="81"/>
      <c r="W783" s="81"/>
      <c r="X783" s="81"/>
      <c r="Y783" s="81"/>
      <c r="Z783" s="81"/>
      <c r="AA783" s="81"/>
      <c r="AB783" s="81"/>
      <c r="AC783" s="81"/>
      <c r="AD783" s="81"/>
      <c r="AE783" s="81"/>
      <c r="AF783" s="81"/>
      <c r="AG783" s="81"/>
      <c r="AH783" s="81">
        <f t="shared" si="26"/>
        <v>32.760000000000005</v>
      </c>
      <c r="AI783" s="81">
        <f t="shared" si="27"/>
        <v>40.65934065934065</v>
      </c>
      <c r="AJ783" s="81"/>
      <c r="AK783" s="81"/>
      <c r="AL783" t="str" cm="1">
        <f t="array" aca="1" ref="AL783" ca="1">IF(INDIRECT(ADDRESS(3+AM783,2,,,"var"))&lt;&gt;"Name of powder",INDIRECT(ADDRESS(3+AM783,2,,,"var")),NULL)</f>
        <v>AlMgty90</v>
      </c>
      <c r="AM783" s="81">
        <v>12</v>
      </c>
      <c r="AN783" s="81">
        <v>-2</v>
      </c>
      <c r="AO783" cm="1">
        <f t="array" aca="1" ref="AO783" ca="1">IF(INDIRECT(ADDRESS(3+$AM783,3,,,"var"))&lt;&gt;"&lt;=&gt;",INDIRECT(ADDRESS(3+$AM783,3,,,"var")),NULL)</f>
        <v>0</v>
      </c>
      <c r="AP783" cm="1">
        <f t="array" aca="1" ref="AP783" ca="1">IF(INDIRECT(ADDRESS(3+$AM783,4,,,"var"))&lt;&gt;"Si",INDIRECT(ADDRESS(3+$AM783,4,,,"var")),NULL)</f>
        <v>7.0000000000000007E-2</v>
      </c>
      <c r="AQ783" cm="1">
        <f t="array" aca="1" ref="AQ783" ca="1">IF(INDIRECT(ADDRESS(3+$AM783,5,,,"var"))&lt;&gt;"&lt;=&gt;",INDIRECT(ADDRESS(3+$AM783,5,,,"var")),NULL)</f>
        <v>0</v>
      </c>
      <c r="AR783" cm="1">
        <f t="array" aca="1" ref="AR783" ca="1">IF(INDIRECT(ADDRESS(3+$AM783,6,,,"var"))&lt;&gt;"Fe",INDIRECT(ADDRESS(3+$AM783,6,,,"var")),NULL)</f>
        <v>7.0000000000000007E-2</v>
      </c>
      <c r="AS783" s="28" t="str" cm="1">
        <f t="array" aca="1" ref="AS783" ca="1">IF(INDIRECT(ADDRESS(3+$AM783,7,,,"var"))&lt;&gt;"&lt;=&gt;",INDIRECT(ADDRESS(3+$AM783,7,,,"var")),NULL)</f>
        <v>&lt;</v>
      </c>
      <c r="AT783" cm="1">
        <f t="array" aca="1" ref="AT783" ca="1">IF(INDIRECT(ADDRESS(3+$AM783,8,,,"var"))&lt;&gt;"Cu",INDIRECT(ADDRESS(3+$AM783,8,,,"var")),NULL)</f>
        <v>0.01</v>
      </c>
      <c r="AU783" t="str" cm="1">
        <f t="array" aca="1" ref="AU783" ca="1">IF(INDIRECT(ADDRESS(3+$AM783,9,,,"var"))&lt;&gt;"&lt;=&gt;",INDIRECT(ADDRESS(3+$AM783,9,,,"var")),NULL)</f>
        <v>&lt;</v>
      </c>
      <c r="AV783" cm="1">
        <f t="array" aca="1" ref="AV783" ca="1">IF(INDIRECT(ADDRESS(3+$AM783,10,,,"var"))&lt;&gt;"Mn",INDIRECT(ADDRESS(3+$AM783,10,,,"var")),NULL)</f>
        <v>0.01</v>
      </c>
      <c r="AW783" cm="1">
        <f t="array" aca="1" ref="AW783" ca="1">IF(INDIRECT(ADDRESS(3+$AM783,11,,,"var"))&lt;&gt;"&lt;=&gt;",INDIRECT(ADDRESS(3+$AM783,11,,,"var")),NULL)</f>
        <v>0</v>
      </c>
      <c r="AX783" cm="1">
        <f t="array" aca="1" ref="AX783" ca="1">IF(INDIRECT(ADDRESS(3+$AM783,12,,,"var"))&lt;&gt;"Mg",INDIRECT(ADDRESS(3+$AM783,12,,,"var")),NULL)</f>
        <v>11.9</v>
      </c>
      <c r="AY783" cm="1">
        <f t="array" aca="1" ref="AY783" ca="1">IF(INDIRECT(ADDRESS(3+$AM783,13,,,"var"))&lt;&gt;"&lt;=&gt;",INDIRECT(ADDRESS(3+$AM783,13,,,"var")),NULL)</f>
        <v>0</v>
      </c>
      <c r="AZ783" cm="1">
        <f t="array" aca="1" ref="AZ783" ca="1">IF(INDIRECT(ADDRESS(3+$AM783,14,,,"var"))&lt;&gt;"Be",INDIRECT(ADDRESS(3+$AM783,14,,,"var")),NULL)</f>
        <v>1.4E-2</v>
      </c>
      <c r="BA783" s="61" t="str" cm="1">
        <f t="array" aca="1" ref="BA783" ca="1">IF(INDIRECT(ADDRESS(3+$AM783,15,,,"var"))&lt;&gt;"&lt;=&gt;",INDIRECT(ADDRESS(3+$AM783,15,,,"var")),NULL)</f>
        <v>&lt;</v>
      </c>
      <c r="BB783" s="28" cm="1">
        <f t="array" aca="1" ref="BB783" ca="1">IF(INDIRECT(ADDRESS(3+$AM783,16,,,"var"))&lt;&gt;"Zn",INDIRECT(ADDRESS(3+$AM783,16,,,"var")),NULL)</f>
        <v>0.01</v>
      </c>
      <c r="BC783" s="61" cm="1">
        <f t="array" aca="1" ref="BC783" ca="1">IF(INDIRECT(ADDRESS(3+$AM783,17,,,"var"))&lt;&gt;"&lt;=&gt;",INDIRECT(ADDRESS(3+$AM783,17,,,"var")),NULL)</f>
        <v>0</v>
      </c>
      <c r="BD783" s="28" cm="1">
        <f t="array" aca="1" ref="BD783" ca="1">IF(INDIRECT(ADDRESS(3+$AM783,18,,,"var"))&lt;&gt;"Ti",INDIRECT(ADDRESS(3+$AM783,18,,,"var")),NULL)</f>
        <v>0.08</v>
      </c>
      <c r="BE783" s="64" cm="1">
        <f t="array" aca="1" ref="BE783" ca="1">IF(INDIRECT(ADDRESS(3+$AM783,19,,,"var"))&lt;&gt;"D10",INDIRECT(ADDRESS(3+$AM783,19,,,"var")),NULL)</f>
        <v>27.4</v>
      </c>
      <c r="BF783" s="64" cm="1">
        <f t="array" aca="1" ref="BF783" ca="1">IF(INDIRECT(ADDRESS(3+$AM783,20,,,"var"))&lt;&gt;"D50",INDIRECT(ADDRESS(3+$AM783,20,,,"var")),NULL)</f>
        <v>44.5</v>
      </c>
      <c r="BG783" s="64" cm="1">
        <f t="array" aca="1" ref="BG783" ca="1">IF(INDIRECT(ADDRESS(3+$AM783,21,,,"var"))&lt;&gt;"D90",INDIRECT(ADDRESS(3+$AM783,21,,,"var")),NULL)</f>
        <v>72.2</v>
      </c>
      <c r="BH783" s="64" cm="1">
        <f t="array" aca="1" ref="BH783" ca="1">IF(INDIRECT(ADDRESS(3+$AM783,22,,,"var"))&lt;&gt;"Carney Funnel (s/50g)",INDIRECT(ADDRESS(3+$AM783,22,,,"var")),NULL)</f>
        <v>16</v>
      </c>
      <c r="BI783" s="64" cm="1">
        <f t="array" aca="1" ref="BI783" ca="1">IF(INDIRECT(ADDRESS(3+$AM783,23,,,"var"))&lt;&gt;"Schuttdichte",INDIRECT(ADDRESS(3+$AM783,23,,,"var")),NULL)</f>
        <v>1.24</v>
      </c>
      <c r="BJ783" s="64" cm="1">
        <f t="array" aca="1" ref="BJ783" ca="1">IF(INDIRECT(ADDRESS(3+$AM783,24,,,"var"))&lt;&gt;"Klopfdichte",INDIRECT(ADDRESS(3+$AM783,24,,,"var")),NULL)</f>
        <v>1.61</v>
      </c>
      <c r="BK783" s="61" t="s">
        <v>108</v>
      </c>
      <c r="BM783" s="65"/>
      <c r="BN783" s="28"/>
      <c r="BP783" s="28"/>
    </row>
    <row r="784" spans="1:74">
      <c r="A784" s="81">
        <v>10</v>
      </c>
      <c r="B784" s="81">
        <v>32</v>
      </c>
      <c r="C784" s="81" t="str">
        <f>var!Z$2</f>
        <v>EOS M 290</v>
      </c>
      <c r="D784" s="81" t="str">
        <f>var!AG$2</f>
        <v>EOS parameter dev.</v>
      </c>
      <c r="E784" s="81">
        <v>370</v>
      </c>
      <c r="F784" s="81">
        <v>1300</v>
      </c>
      <c r="G784" s="81">
        <v>50</v>
      </c>
      <c r="H784" s="81">
        <v>0.14000000000000001</v>
      </c>
      <c r="I784" s="62">
        <v>100</v>
      </c>
      <c r="J784" s="81" t="str">
        <f>var!AD$2</f>
        <v>Density cube</v>
      </c>
      <c r="K784" s="81" t="str">
        <f>var!AE$4</f>
        <v>Solid</v>
      </c>
      <c r="L784" s="81"/>
      <c r="M784" s="81" t="str">
        <f>var!AF$2</f>
        <v>Stripes</v>
      </c>
      <c r="N784" s="81">
        <v>340</v>
      </c>
      <c r="O784" s="81">
        <v>1900</v>
      </c>
      <c r="P784" s="81">
        <v>0</v>
      </c>
      <c r="Q784" s="81"/>
      <c r="R784" s="81"/>
      <c r="S784" s="81"/>
      <c r="T784" s="81"/>
      <c r="U784" s="81"/>
      <c r="V784" s="81"/>
      <c r="W784" s="81"/>
      <c r="X784" s="81"/>
      <c r="Y784" s="81"/>
      <c r="Z784" s="81"/>
      <c r="AA784" s="81"/>
      <c r="AB784" s="81"/>
      <c r="AC784" s="81"/>
      <c r="AD784" s="81"/>
      <c r="AE784" s="81"/>
      <c r="AF784" s="81"/>
      <c r="AG784" s="81"/>
      <c r="AH784" s="81">
        <f t="shared" si="26"/>
        <v>32.760000000000005</v>
      </c>
      <c r="AI784" s="81">
        <f t="shared" si="27"/>
        <v>40.65934065934065</v>
      </c>
      <c r="AJ784" s="81"/>
      <c r="AK784" s="81"/>
      <c r="AL784" s="81" t="str" cm="1">
        <f t="array" aca="1" ref="AL784" ca="1">IF(INDIRECT(ADDRESS(3+AM784,2,,,"var"))&lt;&gt;"Name of powder",INDIRECT(ADDRESS(3+AM784,2,,,"var")),NULL)</f>
        <v>AlMgty90</v>
      </c>
      <c r="AM784" s="81">
        <v>12</v>
      </c>
      <c r="AN784" s="81">
        <v>-2</v>
      </c>
      <c r="AO784" cm="1">
        <f t="array" aca="1" ref="AO784" ca="1">IF(INDIRECT(ADDRESS(3+$AM784,3,,,"var"))&lt;&gt;"&lt;=&gt;",INDIRECT(ADDRESS(3+$AM784,3,,,"var")),NULL)</f>
        <v>0</v>
      </c>
      <c r="AP784" cm="1">
        <f t="array" aca="1" ref="AP784" ca="1">IF(INDIRECT(ADDRESS(3+$AM784,4,,,"var"))&lt;&gt;"Si",INDIRECT(ADDRESS(3+$AM784,4,,,"var")),NULL)</f>
        <v>7.0000000000000007E-2</v>
      </c>
      <c r="AQ784" cm="1">
        <f t="array" aca="1" ref="AQ784" ca="1">IF(INDIRECT(ADDRESS(3+$AM784,5,,,"var"))&lt;&gt;"&lt;=&gt;",INDIRECT(ADDRESS(3+$AM784,5,,,"var")),NULL)</f>
        <v>0</v>
      </c>
      <c r="AR784" cm="1">
        <f t="array" aca="1" ref="AR784" ca="1">IF(INDIRECT(ADDRESS(3+$AM784,6,,,"var"))&lt;&gt;"Fe",INDIRECT(ADDRESS(3+$AM784,6,,,"var")),NULL)</f>
        <v>7.0000000000000007E-2</v>
      </c>
      <c r="AS784" s="28" t="str" cm="1">
        <f t="array" aca="1" ref="AS784" ca="1">IF(INDIRECT(ADDRESS(3+$AM784,7,,,"var"))&lt;&gt;"&lt;=&gt;",INDIRECT(ADDRESS(3+$AM784,7,,,"var")),NULL)</f>
        <v>&lt;</v>
      </c>
      <c r="AT784" cm="1">
        <f t="array" aca="1" ref="AT784" ca="1">IF(INDIRECT(ADDRESS(3+$AM784,8,,,"var"))&lt;&gt;"Cu",INDIRECT(ADDRESS(3+$AM784,8,,,"var")),NULL)</f>
        <v>0.01</v>
      </c>
      <c r="AU784" t="str" cm="1">
        <f t="array" aca="1" ref="AU784" ca="1">IF(INDIRECT(ADDRESS(3+$AM784,9,,,"var"))&lt;&gt;"&lt;=&gt;",INDIRECT(ADDRESS(3+$AM784,9,,,"var")),NULL)</f>
        <v>&lt;</v>
      </c>
      <c r="AV784" cm="1">
        <f t="array" aca="1" ref="AV784" ca="1">IF(INDIRECT(ADDRESS(3+$AM784,10,,,"var"))&lt;&gt;"Mn",INDIRECT(ADDRESS(3+$AM784,10,,,"var")),NULL)</f>
        <v>0.01</v>
      </c>
      <c r="AW784" cm="1">
        <f t="array" aca="1" ref="AW784" ca="1">IF(INDIRECT(ADDRESS(3+$AM784,11,,,"var"))&lt;&gt;"&lt;=&gt;",INDIRECT(ADDRESS(3+$AM784,11,,,"var")),NULL)</f>
        <v>0</v>
      </c>
      <c r="AX784" cm="1">
        <f t="array" aca="1" ref="AX784" ca="1">IF(INDIRECT(ADDRESS(3+$AM784,12,,,"var"))&lt;&gt;"Mg",INDIRECT(ADDRESS(3+$AM784,12,,,"var")),NULL)</f>
        <v>11.9</v>
      </c>
      <c r="AY784" cm="1">
        <f t="array" aca="1" ref="AY784" ca="1">IF(INDIRECT(ADDRESS(3+$AM784,13,,,"var"))&lt;&gt;"&lt;=&gt;",INDIRECT(ADDRESS(3+$AM784,13,,,"var")),NULL)</f>
        <v>0</v>
      </c>
      <c r="AZ784" cm="1">
        <f t="array" aca="1" ref="AZ784" ca="1">IF(INDIRECT(ADDRESS(3+$AM784,14,,,"var"))&lt;&gt;"Be",INDIRECT(ADDRESS(3+$AM784,14,,,"var")),NULL)</f>
        <v>1.4E-2</v>
      </c>
      <c r="BA784" s="61" t="str" cm="1">
        <f t="array" aca="1" ref="BA784" ca="1">IF(INDIRECT(ADDRESS(3+$AM784,15,,,"var"))&lt;&gt;"&lt;=&gt;",INDIRECT(ADDRESS(3+$AM784,15,,,"var")),NULL)</f>
        <v>&lt;</v>
      </c>
      <c r="BB784" s="28" cm="1">
        <f t="array" aca="1" ref="BB784" ca="1">IF(INDIRECT(ADDRESS(3+$AM784,16,,,"var"))&lt;&gt;"Zn",INDIRECT(ADDRESS(3+$AM784,16,,,"var")),NULL)</f>
        <v>0.01</v>
      </c>
      <c r="BC784" s="61" cm="1">
        <f t="array" aca="1" ref="BC784" ca="1">IF(INDIRECT(ADDRESS(3+$AM784,17,,,"var"))&lt;&gt;"&lt;=&gt;",INDIRECT(ADDRESS(3+$AM784,17,,,"var")),NULL)</f>
        <v>0</v>
      </c>
      <c r="BD784" s="28" cm="1">
        <f t="array" aca="1" ref="BD784" ca="1">IF(INDIRECT(ADDRESS(3+$AM784,18,,,"var"))&lt;&gt;"Ti",INDIRECT(ADDRESS(3+$AM784,18,,,"var")),NULL)</f>
        <v>0.08</v>
      </c>
      <c r="BE784" s="64" cm="1">
        <f t="array" aca="1" ref="BE784" ca="1">IF(INDIRECT(ADDRESS(3+$AM784,19,,,"var"))&lt;&gt;"D10",INDIRECT(ADDRESS(3+$AM784,19,,,"var")),NULL)</f>
        <v>27.4</v>
      </c>
      <c r="BF784" s="64" cm="1">
        <f t="array" aca="1" ref="BF784" ca="1">IF(INDIRECT(ADDRESS(3+$AM784,20,,,"var"))&lt;&gt;"D50",INDIRECT(ADDRESS(3+$AM784,20,,,"var")),NULL)</f>
        <v>44.5</v>
      </c>
      <c r="BG784" s="64" cm="1">
        <f t="array" aca="1" ref="BG784" ca="1">IF(INDIRECT(ADDRESS(3+$AM784,21,,,"var"))&lt;&gt;"D90",INDIRECT(ADDRESS(3+$AM784,21,,,"var")),NULL)</f>
        <v>72.2</v>
      </c>
      <c r="BH784" s="64" cm="1">
        <f t="array" aca="1" ref="BH784" ca="1">IF(INDIRECT(ADDRESS(3+$AM784,22,,,"var"))&lt;&gt;"Carney Funnel (s/50g)",INDIRECT(ADDRESS(3+$AM784,22,,,"var")),NULL)</f>
        <v>16</v>
      </c>
      <c r="BI784" s="64" cm="1">
        <f t="array" aca="1" ref="BI784" ca="1">IF(INDIRECT(ADDRESS(3+$AM784,23,,,"var"))&lt;&gt;"Schuttdichte",INDIRECT(ADDRESS(3+$AM784,23,,,"var")),NULL)</f>
        <v>1.24</v>
      </c>
      <c r="BJ784" s="64" cm="1">
        <f t="array" aca="1" ref="BJ784" ca="1">IF(INDIRECT(ADDRESS(3+$AM784,24,,,"var"))&lt;&gt;"Klopfdichte",INDIRECT(ADDRESS(3+$AM784,24,,,"var")),NULL)</f>
        <v>1.61</v>
      </c>
      <c r="BK784" s="61" t="s">
        <v>108</v>
      </c>
      <c r="BM784" s="65"/>
      <c r="BN784" s="28"/>
      <c r="BP784" s="28"/>
    </row>
    <row r="785" spans="1:68">
      <c r="A785" s="81">
        <v>10</v>
      </c>
      <c r="B785" s="81">
        <v>33</v>
      </c>
      <c r="C785" s="81" t="str">
        <f>var!Z$2</f>
        <v>EOS M 290</v>
      </c>
      <c r="D785" s="81" t="str">
        <f>var!AG$2</f>
        <v>EOS parameter dev.</v>
      </c>
      <c r="E785" s="81">
        <v>370</v>
      </c>
      <c r="F785" s="81">
        <v>1300</v>
      </c>
      <c r="G785" s="81">
        <v>50</v>
      </c>
      <c r="H785" s="81">
        <v>0.14000000000000001</v>
      </c>
      <c r="I785" s="62">
        <v>100</v>
      </c>
      <c r="J785" s="81" t="str">
        <f>var!AD$2</f>
        <v>Density cube</v>
      </c>
      <c r="K785" s="81" t="str">
        <f>var!AE$4</f>
        <v>Solid</v>
      </c>
      <c r="L785" s="81"/>
      <c r="M785" s="81" t="str">
        <f>var!AF$2</f>
        <v>Stripes</v>
      </c>
      <c r="N785" s="81">
        <v>340</v>
      </c>
      <c r="O785" s="81">
        <v>2050</v>
      </c>
      <c r="P785" s="81">
        <v>0</v>
      </c>
      <c r="Q785" s="81"/>
      <c r="R785" s="81"/>
      <c r="S785" s="81"/>
      <c r="T785" s="81"/>
      <c r="U785" s="81"/>
      <c r="V785" s="81"/>
      <c r="W785" s="81"/>
      <c r="X785" s="81"/>
      <c r="Y785" s="81"/>
      <c r="Z785" s="81"/>
      <c r="AA785" s="81"/>
      <c r="AB785" s="81"/>
      <c r="AC785" s="81"/>
      <c r="AD785" s="81"/>
      <c r="AE785" s="81"/>
      <c r="AF785" s="81"/>
      <c r="AG785" s="81"/>
      <c r="AH785" s="81">
        <f t="shared" si="26"/>
        <v>32.760000000000005</v>
      </c>
      <c r="AI785" s="81">
        <f t="shared" si="27"/>
        <v>40.65934065934065</v>
      </c>
      <c r="AJ785" s="81"/>
      <c r="AK785" s="81"/>
      <c r="AL785" t="str" cm="1">
        <f t="array" aca="1" ref="AL785" ca="1">IF(INDIRECT(ADDRESS(3+AM785,2,,,"var"))&lt;&gt;"Name of powder",INDIRECT(ADDRESS(3+AM785,2,,,"var")),NULL)</f>
        <v>AlMgty90</v>
      </c>
      <c r="AM785" s="81">
        <v>12</v>
      </c>
      <c r="AN785" s="81">
        <v>-2</v>
      </c>
      <c r="AO785" cm="1">
        <f t="array" aca="1" ref="AO785" ca="1">IF(INDIRECT(ADDRESS(3+$AM785,3,,,"var"))&lt;&gt;"&lt;=&gt;",INDIRECT(ADDRESS(3+$AM785,3,,,"var")),NULL)</f>
        <v>0</v>
      </c>
      <c r="AP785" cm="1">
        <f t="array" aca="1" ref="AP785" ca="1">IF(INDIRECT(ADDRESS(3+$AM785,4,,,"var"))&lt;&gt;"Si",INDIRECT(ADDRESS(3+$AM785,4,,,"var")),NULL)</f>
        <v>7.0000000000000007E-2</v>
      </c>
      <c r="AQ785" cm="1">
        <f t="array" aca="1" ref="AQ785" ca="1">IF(INDIRECT(ADDRESS(3+$AM785,5,,,"var"))&lt;&gt;"&lt;=&gt;",INDIRECT(ADDRESS(3+$AM785,5,,,"var")),NULL)</f>
        <v>0</v>
      </c>
      <c r="AR785" cm="1">
        <f t="array" aca="1" ref="AR785" ca="1">IF(INDIRECT(ADDRESS(3+$AM785,6,,,"var"))&lt;&gt;"Fe",INDIRECT(ADDRESS(3+$AM785,6,,,"var")),NULL)</f>
        <v>7.0000000000000007E-2</v>
      </c>
      <c r="AS785" s="28" t="str" cm="1">
        <f t="array" aca="1" ref="AS785" ca="1">IF(INDIRECT(ADDRESS(3+$AM785,7,,,"var"))&lt;&gt;"&lt;=&gt;",INDIRECT(ADDRESS(3+$AM785,7,,,"var")),NULL)</f>
        <v>&lt;</v>
      </c>
      <c r="AT785" cm="1">
        <f t="array" aca="1" ref="AT785" ca="1">IF(INDIRECT(ADDRESS(3+$AM785,8,,,"var"))&lt;&gt;"Cu",INDIRECT(ADDRESS(3+$AM785,8,,,"var")),NULL)</f>
        <v>0.01</v>
      </c>
      <c r="AU785" t="str" cm="1">
        <f t="array" aca="1" ref="AU785" ca="1">IF(INDIRECT(ADDRESS(3+$AM785,9,,,"var"))&lt;&gt;"&lt;=&gt;",INDIRECT(ADDRESS(3+$AM785,9,,,"var")),NULL)</f>
        <v>&lt;</v>
      </c>
      <c r="AV785" cm="1">
        <f t="array" aca="1" ref="AV785" ca="1">IF(INDIRECT(ADDRESS(3+$AM785,10,,,"var"))&lt;&gt;"Mn",INDIRECT(ADDRESS(3+$AM785,10,,,"var")),NULL)</f>
        <v>0.01</v>
      </c>
      <c r="AW785" cm="1">
        <f t="array" aca="1" ref="AW785" ca="1">IF(INDIRECT(ADDRESS(3+$AM785,11,,,"var"))&lt;&gt;"&lt;=&gt;",INDIRECT(ADDRESS(3+$AM785,11,,,"var")),NULL)</f>
        <v>0</v>
      </c>
      <c r="AX785" cm="1">
        <f t="array" aca="1" ref="AX785" ca="1">IF(INDIRECT(ADDRESS(3+$AM785,12,,,"var"))&lt;&gt;"Mg",INDIRECT(ADDRESS(3+$AM785,12,,,"var")),NULL)</f>
        <v>11.9</v>
      </c>
      <c r="AY785" cm="1">
        <f t="array" aca="1" ref="AY785" ca="1">IF(INDIRECT(ADDRESS(3+$AM785,13,,,"var"))&lt;&gt;"&lt;=&gt;",INDIRECT(ADDRESS(3+$AM785,13,,,"var")),NULL)</f>
        <v>0</v>
      </c>
      <c r="AZ785" cm="1">
        <f t="array" aca="1" ref="AZ785" ca="1">IF(INDIRECT(ADDRESS(3+$AM785,14,,,"var"))&lt;&gt;"Be",INDIRECT(ADDRESS(3+$AM785,14,,,"var")),NULL)</f>
        <v>1.4E-2</v>
      </c>
      <c r="BA785" s="61" t="str" cm="1">
        <f t="array" aca="1" ref="BA785" ca="1">IF(INDIRECT(ADDRESS(3+$AM785,15,,,"var"))&lt;&gt;"&lt;=&gt;",INDIRECT(ADDRESS(3+$AM785,15,,,"var")),NULL)</f>
        <v>&lt;</v>
      </c>
      <c r="BB785" s="28" cm="1">
        <f t="array" aca="1" ref="BB785" ca="1">IF(INDIRECT(ADDRESS(3+$AM785,16,,,"var"))&lt;&gt;"Zn",INDIRECT(ADDRESS(3+$AM785,16,,,"var")),NULL)</f>
        <v>0.01</v>
      </c>
      <c r="BC785" s="61" cm="1">
        <f t="array" aca="1" ref="BC785" ca="1">IF(INDIRECT(ADDRESS(3+$AM785,17,,,"var"))&lt;&gt;"&lt;=&gt;",INDIRECT(ADDRESS(3+$AM785,17,,,"var")),NULL)</f>
        <v>0</v>
      </c>
      <c r="BD785" s="28" cm="1">
        <f t="array" aca="1" ref="BD785" ca="1">IF(INDIRECT(ADDRESS(3+$AM785,18,,,"var"))&lt;&gt;"Ti",INDIRECT(ADDRESS(3+$AM785,18,,,"var")),NULL)</f>
        <v>0.08</v>
      </c>
      <c r="BE785" s="64" cm="1">
        <f t="array" aca="1" ref="BE785" ca="1">IF(INDIRECT(ADDRESS(3+$AM785,19,,,"var"))&lt;&gt;"D10",INDIRECT(ADDRESS(3+$AM785,19,,,"var")),NULL)</f>
        <v>27.4</v>
      </c>
      <c r="BF785" s="64" cm="1">
        <f t="array" aca="1" ref="BF785" ca="1">IF(INDIRECT(ADDRESS(3+$AM785,20,,,"var"))&lt;&gt;"D50",INDIRECT(ADDRESS(3+$AM785,20,,,"var")),NULL)</f>
        <v>44.5</v>
      </c>
      <c r="BG785" s="64" cm="1">
        <f t="array" aca="1" ref="BG785" ca="1">IF(INDIRECT(ADDRESS(3+$AM785,21,,,"var"))&lt;&gt;"D90",INDIRECT(ADDRESS(3+$AM785,21,,,"var")),NULL)</f>
        <v>72.2</v>
      </c>
      <c r="BH785" s="64" cm="1">
        <f t="array" aca="1" ref="BH785" ca="1">IF(INDIRECT(ADDRESS(3+$AM785,22,,,"var"))&lt;&gt;"Carney Funnel (s/50g)",INDIRECT(ADDRESS(3+$AM785,22,,,"var")),NULL)</f>
        <v>16</v>
      </c>
      <c r="BI785" s="64" cm="1">
        <f t="array" aca="1" ref="BI785" ca="1">IF(INDIRECT(ADDRESS(3+$AM785,23,,,"var"))&lt;&gt;"Schuttdichte",INDIRECT(ADDRESS(3+$AM785,23,,,"var")),NULL)</f>
        <v>1.24</v>
      </c>
      <c r="BJ785" s="64" cm="1">
        <f t="array" aca="1" ref="BJ785" ca="1">IF(INDIRECT(ADDRESS(3+$AM785,24,,,"var"))&lt;&gt;"Klopfdichte",INDIRECT(ADDRESS(3+$AM785,24,,,"var")),NULL)</f>
        <v>1.61</v>
      </c>
      <c r="BK785" s="61" t="s">
        <v>108</v>
      </c>
      <c r="BM785" s="65"/>
      <c r="BN785" s="28"/>
      <c r="BP785" s="28"/>
    </row>
    <row r="786" spans="1:68">
      <c r="A786" s="81">
        <v>10</v>
      </c>
      <c r="B786" s="81">
        <v>34</v>
      </c>
      <c r="C786" s="81" t="str">
        <f>var!Z$2</f>
        <v>EOS M 290</v>
      </c>
      <c r="D786" s="81" t="str">
        <f>var!AG$2</f>
        <v>EOS parameter dev.</v>
      </c>
      <c r="E786" s="81">
        <v>370</v>
      </c>
      <c r="F786" s="81">
        <v>1300</v>
      </c>
      <c r="G786" s="81">
        <v>50</v>
      </c>
      <c r="H786" s="81">
        <v>0.14000000000000001</v>
      </c>
      <c r="I786" s="62">
        <v>100</v>
      </c>
      <c r="J786" s="81" t="str">
        <f>var!AD$2</f>
        <v>Density cube</v>
      </c>
      <c r="K786" s="81" t="str">
        <f>var!AE$4</f>
        <v>Solid</v>
      </c>
      <c r="L786" s="81"/>
      <c r="M786" s="81" t="str">
        <f>var!AF$2</f>
        <v>Stripes</v>
      </c>
      <c r="N786" s="81">
        <v>340</v>
      </c>
      <c r="O786" s="81">
        <v>2200</v>
      </c>
      <c r="P786" s="81">
        <v>0</v>
      </c>
      <c r="Q786" s="81"/>
      <c r="R786" s="81"/>
      <c r="S786" s="81"/>
      <c r="T786" s="81"/>
      <c r="U786" s="81"/>
      <c r="V786" s="81"/>
      <c r="W786" s="81"/>
      <c r="X786" s="81"/>
      <c r="Y786" s="81"/>
      <c r="Z786" s="81"/>
      <c r="AA786" s="81"/>
      <c r="AB786" s="81"/>
      <c r="AC786" s="81"/>
      <c r="AD786" s="81"/>
      <c r="AE786" s="81"/>
      <c r="AF786" s="81"/>
      <c r="AG786" s="81"/>
      <c r="AH786" s="81">
        <f t="shared" si="26"/>
        <v>32.760000000000005</v>
      </c>
      <c r="AI786" s="81">
        <f t="shared" si="27"/>
        <v>40.65934065934065</v>
      </c>
      <c r="AJ786" s="81"/>
      <c r="AK786" s="81"/>
      <c r="AL786" t="str" cm="1">
        <f t="array" aca="1" ref="AL786" ca="1">IF(INDIRECT(ADDRESS(3+AM786,2,,,"var"))&lt;&gt;"Name of powder",INDIRECT(ADDRESS(3+AM786,2,,,"var")),NULL)</f>
        <v>AlMgty90</v>
      </c>
      <c r="AM786" s="81">
        <v>12</v>
      </c>
      <c r="AN786" s="81">
        <v>-2</v>
      </c>
      <c r="AO786" cm="1">
        <f t="array" aca="1" ref="AO786" ca="1">IF(INDIRECT(ADDRESS(3+$AM786,3,,,"var"))&lt;&gt;"&lt;=&gt;",INDIRECT(ADDRESS(3+$AM786,3,,,"var")),NULL)</f>
        <v>0</v>
      </c>
      <c r="AP786" cm="1">
        <f t="array" aca="1" ref="AP786" ca="1">IF(INDIRECT(ADDRESS(3+$AM786,4,,,"var"))&lt;&gt;"Si",INDIRECT(ADDRESS(3+$AM786,4,,,"var")),NULL)</f>
        <v>7.0000000000000007E-2</v>
      </c>
      <c r="AQ786" cm="1">
        <f t="array" aca="1" ref="AQ786" ca="1">IF(INDIRECT(ADDRESS(3+$AM786,5,,,"var"))&lt;&gt;"&lt;=&gt;",INDIRECT(ADDRESS(3+$AM786,5,,,"var")),NULL)</f>
        <v>0</v>
      </c>
      <c r="AR786" cm="1">
        <f t="array" aca="1" ref="AR786" ca="1">IF(INDIRECT(ADDRESS(3+$AM786,6,,,"var"))&lt;&gt;"Fe",INDIRECT(ADDRESS(3+$AM786,6,,,"var")),NULL)</f>
        <v>7.0000000000000007E-2</v>
      </c>
      <c r="AS786" s="28" t="str" cm="1">
        <f t="array" aca="1" ref="AS786" ca="1">IF(INDIRECT(ADDRESS(3+$AM786,7,,,"var"))&lt;&gt;"&lt;=&gt;",INDIRECT(ADDRESS(3+$AM786,7,,,"var")),NULL)</f>
        <v>&lt;</v>
      </c>
      <c r="AT786" cm="1">
        <f t="array" aca="1" ref="AT786" ca="1">IF(INDIRECT(ADDRESS(3+$AM786,8,,,"var"))&lt;&gt;"Cu",INDIRECT(ADDRESS(3+$AM786,8,,,"var")),NULL)</f>
        <v>0.01</v>
      </c>
      <c r="AU786" t="str" cm="1">
        <f t="array" aca="1" ref="AU786" ca="1">IF(INDIRECT(ADDRESS(3+$AM786,9,,,"var"))&lt;&gt;"&lt;=&gt;",INDIRECT(ADDRESS(3+$AM786,9,,,"var")),NULL)</f>
        <v>&lt;</v>
      </c>
      <c r="AV786" cm="1">
        <f t="array" aca="1" ref="AV786" ca="1">IF(INDIRECT(ADDRESS(3+$AM786,10,,,"var"))&lt;&gt;"Mn",INDIRECT(ADDRESS(3+$AM786,10,,,"var")),NULL)</f>
        <v>0.01</v>
      </c>
      <c r="AW786" cm="1">
        <f t="array" aca="1" ref="AW786" ca="1">IF(INDIRECT(ADDRESS(3+$AM786,11,,,"var"))&lt;&gt;"&lt;=&gt;",INDIRECT(ADDRESS(3+$AM786,11,,,"var")),NULL)</f>
        <v>0</v>
      </c>
      <c r="AX786" cm="1">
        <f t="array" aca="1" ref="AX786" ca="1">IF(INDIRECT(ADDRESS(3+$AM786,12,,,"var"))&lt;&gt;"Mg",INDIRECT(ADDRESS(3+$AM786,12,,,"var")),NULL)</f>
        <v>11.9</v>
      </c>
      <c r="AY786" cm="1">
        <f t="array" aca="1" ref="AY786" ca="1">IF(INDIRECT(ADDRESS(3+$AM786,13,,,"var"))&lt;&gt;"&lt;=&gt;",INDIRECT(ADDRESS(3+$AM786,13,,,"var")),NULL)</f>
        <v>0</v>
      </c>
      <c r="AZ786" cm="1">
        <f t="array" aca="1" ref="AZ786" ca="1">IF(INDIRECT(ADDRESS(3+$AM786,14,,,"var"))&lt;&gt;"Be",INDIRECT(ADDRESS(3+$AM786,14,,,"var")),NULL)</f>
        <v>1.4E-2</v>
      </c>
      <c r="BA786" s="61" t="str" cm="1">
        <f t="array" aca="1" ref="BA786" ca="1">IF(INDIRECT(ADDRESS(3+$AM786,15,,,"var"))&lt;&gt;"&lt;=&gt;",INDIRECT(ADDRESS(3+$AM786,15,,,"var")),NULL)</f>
        <v>&lt;</v>
      </c>
      <c r="BB786" s="28" cm="1">
        <f t="array" aca="1" ref="BB786" ca="1">IF(INDIRECT(ADDRESS(3+$AM786,16,,,"var"))&lt;&gt;"Zn",INDIRECT(ADDRESS(3+$AM786,16,,,"var")),NULL)</f>
        <v>0.01</v>
      </c>
      <c r="BC786" s="61" cm="1">
        <f t="array" aca="1" ref="BC786" ca="1">IF(INDIRECT(ADDRESS(3+$AM786,17,,,"var"))&lt;&gt;"&lt;=&gt;",INDIRECT(ADDRESS(3+$AM786,17,,,"var")),NULL)</f>
        <v>0</v>
      </c>
      <c r="BD786" s="28" cm="1">
        <f t="array" aca="1" ref="BD786" ca="1">IF(INDIRECT(ADDRESS(3+$AM786,18,,,"var"))&lt;&gt;"Ti",INDIRECT(ADDRESS(3+$AM786,18,,,"var")),NULL)</f>
        <v>0.08</v>
      </c>
      <c r="BE786" s="64" cm="1">
        <f t="array" aca="1" ref="BE786" ca="1">IF(INDIRECT(ADDRESS(3+$AM786,19,,,"var"))&lt;&gt;"D10",INDIRECT(ADDRESS(3+$AM786,19,,,"var")),NULL)</f>
        <v>27.4</v>
      </c>
      <c r="BF786" s="64" cm="1">
        <f t="array" aca="1" ref="BF786" ca="1">IF(INDIRECT(ADDRESS(3+$AM786,20,,,"var"))&lt;&gt;"D50",INDIRECT(ADDRESS(3+$AM786,20,,,"var")),NULL)</f>
        <v>44.5</v>
      </c>
      <c r="BG786" s="64" cm="1">
        <f t="array" aca="1" ref="BG786" ca="1">IF(INDIRECT(ADDRESS(3+$AM786,21,,,"var"))&lt;&gt;"D90",INDIRECT(ADDRESS(3+$AM786,21,,,"var")),NULL)</f>
        <v>72.2</v>
      </c>
      <c r="BH786" s="64" cm="1">
        <f t="array" aca="1" ref="BH786" ca="1">IF(INDIRECT(ADDRESS(3+$AM786,22,,,"var"))&lt;&gt;"Carney Funnel (s/50g)",INDIRECT(ADDRESS(3+$AM786,22,,,"var")),NULL)</f>
        <v>16</v>
      </c>
      <c r="BI786" s="64" cm="1">
        <f t="array" aca="1" ref="BI786" ca="1">IF(INDIRECT(ADDRESS(3+$AM786,23,,,"var"))&lt;&gt;"Schuttdichte",INDIRECT(ADDRESS(3+$AM786,23,,,"var")),NULL)</f>
        <v>1.24</v>
      </c>
      <c r="BJ786" s="64" cm="1">
        <f t="array" aca="1" ref="BJ786" ca="1">IF(INDIRECT(ADDRESS(3+$AM786,24,,,"var"))&lt;&gt;"Klopfdichte",INDIRECT(ADDRESS(3+$AM786,24,,,"var")),NULL)</f>
        <v>1.61</v>
      </c>
      <c r="BK786" s="61" t="s">
        <v>108</v>
      </c>
      <c r="BM786" s="65"/>
      <c r="BN786" s="28"/>
      <c r="BP786" s="28"/>
    </row>
    <row r="787" spans="1:68">
      <c r="A787" s="81">
        <v>10</v>
      </c>
      <c r="B787" s="81">
        <v>35</v>
      </c>
      <c r="C787" s="81" t="str">
        <f>var!Z$2</f>
        <v>EOS M 290</v>
      </c>
      <c r="D787" s="81" t="str">
        <f>var!AG$2</f>
        <v>EOS parameter dev.</v>
      </c>
      <c r="E787" s="81">
        <v>370</v>
      </c>
      <c r="F787" s="81">
        <v>1300</v>
      </c>
      <c r="G787" s="81">
        <v>50</v>
      </c>
      <c r="H787" s="81">
        <v>0.14000000000000001</v>
      </c>
      <c r="I787" s="62">
        <v>100</v>
      </c>
      <c r="J787" s="81" t="str">
        <f>var!AD$2</f>
        <v>Density cube</v>
      </c>
      <c r="K787" s="81" t="str">
        <f>var!AE$4</f>
        <v>Solid</v>
      </c>
      <c r="L787" s="81"/>
      <c r="M787" s="81" t="str">
        <f>var!AF$2</f>
        <v>Stripes</v>
      </c>
      <c r="N787" s="81">
        <v>370</v>
      </c>
      <c r="O787" s="81">
        <v>1450</v>
      </c>
      <c r="P787" s="81">
        <v>0</v>
      </c>
      <c r="Q787" s="81"/>
      <c r="R787" s="81"/>
      <c r="S787" s="81"/>
      <c r="T787" s="81"/>
      <c r="U787" s="81"/>
      <c r="V787" s="81"/>
      <c r="W787" s="81"/>
      <c r="X787" s="81"/>
      <c r="Y787" s="81"/>
      <c r="Z787" s="81"/>
      <c r="AA787" s="81"/>
      <c r="AB787" s="81"/>
      <c r="AC787" s="81"/>
      <c r="AD787" s="81"/>
      <c r="AE787" s="81"/>
      <c r="AF787" s="81"/>
      <c r="AG787" s="81"/>
      <c r="AH787" s="81">
        <f t="shared" si="26"/>
        <v>32.760000000000005</v>
      </c>
      <c r="AI787" s="81">
        <f t="shared" si="27"/>
        <v>40.65934065934065</v>
      </c>
      <c r="AJ787" s="81"/>
      <c r="AK787" s="81"/>
      <c r="AL787" t="str" cm="1">
        <f t="array" aca="1" ref="AL787" ca="1">IF(INDIRECT(ADDRESS(3+AM787,2,,,"var"))&lt;&gt;"Name of powder",INDIRECT(ADDRESS(3+AM787,2,,,"var")),NULL)</f>
        <v>AlMgty90</v>
      </c>
      <c r="AM787" s="81">
        <v>12</v>
      </c>
      <c r="AN787" s="81">
        <v>-2</v>
      </c>
      <c r="AO787" cm="1">
        <f t="array" aca="1" ref="AO787" ca="1">IF(INDIRECT(ADDRESS(3+$AM787,3,,,"var"))&lt;&gt;"&lt;=&gt;",INDIRECT(ADDRESS(3+$AM787,3,,,"var")),NULL)</f>
        <v>0</v>
      </c>
      <c r="AP787" cm="1">
        <f t="array" aca="1" ref="AP787" ca="1">IF(INDIRECT(ADDRESS(3+$AM787,4,,,"var"))&lt;&gt;"Si",INDIRECT(ADDRESS(3+$AM787,4,,,"var")),NULL)</f>
        <v>7.0000000000000007E-2</v>
      </c>
      <c r="AQ787" cm="1">
        <f t="array" aca="1" ref="AQ787" ca="1">IF(INDIRECT(ADDRESS(3+$AM787,5,,,"var"))&lt;&gt;"&lt;=&gt;",INDIRECT(ADDRESS(3+$AM787,5,,,"var")),NULL)</f>
        <v>0</v>
      </c>
      <c r="AR787" cm="1">
        <f t="array" aca="1" ref="AR787" ca="1">IF(INDIRECT(ADDRESS(3+$AM787,6,,,"var"))&lt;&gt;"Fe",INDIRECT(ADDRESS(3+$AM787,6,,,"var")),NULL)</f>
        <v>7.0000000000000007E-2</v>
      </c>
      <c r="AS787" s="28" t="str" cm="1">
        <f t="array" aca="1" ref="AS787" ca="1">IF(INDIRECT(ADDRESS(3+$AM787,7,,,"var"))&lt;&gt;"&lt;=&gt;",INDIRECT(ADDRESS(3+$AM787,7,,,"var")),NULL)</f>
        <v>&lt;</v>
      </c>
      <c r="AT787" cm="1">
        <f t="array" aca="1" ref="AT787" ca="1">IF(INDIRECT(ADDRESS(3+$AM787,8,,,"var"))&lt;&gt;"Cu",INDIRECT(ADDRESS(3+$AM787,8,,,"var")),NULL)</f>
        <v>0.01</v>
      </c>
      <c r="AU787" t="str" cm="1">
        <f t="array" aca="1" ref="AU787" ca="1">IF(INDIRECT(ADDRESS(3+$AM787,9,,,"var"))&lt;&gt;"&lt;=&gt;",INDIRECT(ADDRESS(3+$AM787,9,,,"var")),NULL)</f>
        <v>&lt;</v>
      </c>
      <c r="AV787" cm="1">
        <f t="array" aca="1" ref="AV787" ca="1">IF(INDIRECT(ADDRESS(3+$AM787,10,,,"var"))&lt;&gt;"Mn",INDIRECT(ADDRESS(3+$AM787,10,,,"var")),NULL)</f>
        <v>0.01</v>
      </c>
      <c r="AW787" cm="1">
        <f t="array" aca="1" ref="AW787" ca="1">IF(INDIRECT(ADDRESS(3+$AM787,11,,,"var"))&lt;&gt;"&lt;=&gt;",INDIRECT(ADDRESS(3+$AM787,11,,,"var")),NULL)</f>
        <v>0</v>
      </c>
      <c r="AX787" cm="1">
        <f t="array" aca="1" ref="AX787" ca="1">IF(INDIRECT(ADDRESS(3+$AM787,12,,,"var"))&lt;&gt;"Mg",INDIRECT(ADDRESS(3+$AM787,12,,,"var")),NULL)</f>
        <v>11.9</v>
      </c>
      <c r="AY787" cm="1">
        <f t="array" aca="1" ref="AY787" ca="1">IF(INDIRECT(ADDRESS(3+$AM787,13,,,"var"))&lt;&gt;"&lt;=&gt;",INDIRECT(ADDRESS(3+$AM787,13,,,"var")),NULL)</f>
        <v>0</v>
      </c>
      <c r="AZ787" cm="1">
        <f t="array" aca="1" ref="AZ787" ca="1">IF(INDIRECT(ADDRESS(3+$AM787,14,,,"var"))&lt;&gt;"Be",INDIRECT(ADDRESS(3+$AM787,14,,,"var")),NULL)</f>
        <v>1.4E-2</v>
      </c>
      <c r="BA787" s="61" t="str" cm="1">
        <f t="array" aca="1" ref="BA787" ca="1">IF(INDIRECT(ADDRESS(3+$AM787,15,,,"var"))&lt;&gt;"&lt;=&gt;",INDIRECT(ADDRESS(3+$AM787,15,,,"var")),NULL)</f>
        <v>&lt;</v>
      </c>
      <c r="BB787" s="28" cm="1">
        <f t="array" aca="1" ref="BB787" ca="1">IF(INDIRECT(ADDRESS(3+$AM787,16,,,"var"))&lt;&gt;"Zn",INDIRECT(ADDRESS(3+$AM787,16,,,"var")),NULL)</f>
        <v>0.01</v>
      </c>
      <c r="BC787" s="61" cm="1">
        <f t="array" aca="1" ref="BC787" ca="1">IF(INDIRECT(ADDRESS(3+$AM787,17,,,"var"))&lt;&gt;"&lt;=&gt;",INDIRECT(ADDRESS(3+$AM787,17,,,"var")),NULL)</f>
        <v>0</v>
      </c>
      <c r="BD787" s="28" cm="1">
        <f t="array" aca="1" ref="BD787" ca="1">IF(INDIRECT(ADDRESS(3+$AM787,18,,,"var"))&lt;&gt;"Ti",INDIRECT(ADDRESS(3+$AM787,18,,,"var")),NULL)</f>
        <v>0.08</v>
      </c>
      <c r="BE787" s="64" cm="1">
        <f t="array" aca="1" ref="BE787" ca="1">IF(INDIRECT(ADDRESS(3+$AM787,19,,,"var"))&lt;&gt;"D10",INDIRECT(ADDRESS(3+$AM787,19,,,"var")),NULL)</f>
        <v>27.4</v>
      </c>
      <c r="BF787" s="64" cm="1">
        <f t="array" aca="1" ref="BF787" ca="1">IF(INDIRECT(ADDRESS(3+$AM787,20,,,"var"))&lt;&gt;"D50",INDIRECT(ADDRESS(3+$AM787,20,,,"var")),NULL)</f>
        <v>44.5</v>
      </c>
      <c r="BG787" s="64" cm="1">
        <f t="array" aca="1" ref="BG787" ca="1">IF(INDIRECT(ADDRESS(3+$AM787,21,,,"var"))&lt;&gt;"D90",INDIRECT(ADDRESS(3+$AM787,21,,,"var")),NULL)</f>
        <v>72.2</v>
      </c>
      <c r="BH787" s="64" cm="1">
        <f t="array" aca="1" ref="BH787" ca="1">IF(INDIRECT(ADDRESS(3+$AM787,22,,,"var"))&lt;&gt;"Carney Funnel (s/50g)",INDIRECT(ADDRESS(3+$AM787,22,,,"var")),NULL)</f>
        <v>16</v>
      </c>
      <c r="BI787" s="64" cm="1">
        <f t="array" aca="1" ref="BI787" ca="1">IF(INDIRECT(ADDRESS(3+$AM787,23,,,"var"))&lt;&gt;"Schuttdichte",INDIRECT(ADDRESS(3+$AM787,23,,,"var")),NULL)</f>
        <v>1.24</v>
      </c>
      <c r="BJ787" s="64" cm="1">
        <f t="array" aca="1" ref="BJ787" ca="1">IF(INDIRECT(ADDRESS(3+$AM787,24,,,"var"))&lt;&gt;"Klopfdichte",INDIRECT(ADDRESS(3+$AM787,24,,,"var")),NULL)</f>
        <v>1.61</v>
      </c>
      <c r="BK787" s="61" t="s">
        <v>108</v>
      </c>
      <c r="BM787" s="65"/>
      <c r="BN787" s="28"/>
      <c r="BP787" s="28"/>
    </row>
    <row r="788" spans="1:68">
      <c r="A788" s="81">
        <v>10</v>
      </c>
      <c r="B788" s="81">
        <v>36</v>
      </c>
      <c r="C788" s="81" t="str">
        <f>var!Z$2</f>
        <v>EOS M 290</v>
      </c>
      <c r="D788" s="81" t="str">
        <f>var!AG$2</f>
        <v>EOS parameter dev.</v>
      </c>
      <c r="E788" s="81">
        <v>370</v>
      </c>
      <c r="F788" s="81">
        <v>1300</v>
      </c>
      <c r="G788" s="81">
        <v>50</v>
      </c>
      <c r="H788" s="81">
        <v>0.14000000000000001</v>
      </c>
      <c r="I788" s="62">
        <v>100</v>
      </c>
      <c r="J788" s="81" t="str">
        <f>var!AD$2</f>
        <v>Density cube</v>
      </c>
      <c r="K788" s="81" t="str">
        <f>var!AE$4</f>
        <v>Solid</v>
      </c>
      <c r="L788" s="81"/>
      <c r="M788" s="81" t="str">
        <f>var!AF$2</f>
        <v>Stripes</v>
      </c>
      <c r="N788" s="81">
        <v>370</v>
      </c>
      <c r="O788" s="81">
        <v>1600</v>
      </c>
      <c r="P788" s="81">
        <v>0</v>
      </c>
      <c r="Q788" s="81"/>
      <c r="R788" s="81"/>
      <c r="S788" s="81"/>
      <c r="T788" s="81"/>
      <c r="U788" s="81"/>
      <c r="V788" s="81"/>
      <c r="W788" s="81"/>
      <c r="X788" s="81"/>
      <c r="Y788" s="81"/>
      <c r="Z788" s="81"/>
      <c r="AA788" s="81"/>
      <c r="AB788" s="81"/>
      <c r="AC788" s="81"/>
      <c r="AD788" s="81"/>
      <c r="AE788" s="81"/>
      <c r="AF788" s="81"/>
      <c r="AG788" s="81"/>
      <c r="AH788" s="81">
        <f t="shared" si="26"/>
        <v>32.760000000000005</v>
      </c>
      <c r="AI788" s="81">
        <f t="shared" si="27"/>
        <v>40.65934065934065</v>
      </c>
      <c r="AJ788" s="81"/>
      <c r="AK788" s="81"/>
      <c r="AL788" t="str" cm="1">
        <f t="array" aca="1" ref="AL788" ca="1">IF(INDIRECT(ADDRESS(3+AM788,2,,,"var"))&lt;&gt;"Name of powder",INDIRECT(ADDRESS(3+AM788,2,,,"var")),NULL)</f>
        <v>AlMgty90</v>
      </c>
      <c r="AM788" s="81">
        <v>12</v>
      </c>
      <c r="AN788" s="81">
        <v>-2</v>
      </c>
      <c r="AO788" cm="1">
        <f t="array" aca="1" ref="AO788" ca="1">IF(INDIRECT(ADDRESS(3+$AM788,3,,,"var"))&lt;&gt;"&lt;=&gt;",INDIRECT(ADDRESS(3+$AM788,3,,,"var")),NULL)</f>
        <v>0</v>
      </c>
      <c r="AP788" cm="1">
        <f t="array" aca="1" ref="AP788" ca="1">IF(INDIRECT(ADDRESS(3+$AM788,4,,,"var"))&lt;&gt;"Si",INDIRECT(ADDRESS(3+$AM788,4,,,"var")),NULL)</f>
        <v>7.0000000000000007E-2</v>
      </c>
      <c r="AQ788" cm="1">
        <f t="array" aca="1" ref="AQ788" ca="1">IF(INDIRECT(ADDRESS(3+$AM788,5,,,"var"))&lt;&gt;"&lt;=&gt;",INDIRECT(ADDRESS(3+$AM788,5,,,"var")),NULL)</f>
        <v>0</v>
      </c>
      <c r="AR788" cm="1">
        <f t="array" aca="1" ref="AR788" ca="1">IF(INDIRECT(ADDRESS(3+$AM788,6,,,"var"))&lt;&gt;"Fe",INDIRECT(ADDRESS(3+$AM788,6,,,"var")),NULL)</f>
        <v>7.0000000000000007E-2</v>
      </c>
      <c r="AS788" s="28" t="str" cm="1">
        <f t="array" aca="1" ref="AS788" ca="1">IF(INDIRECT(ADDRESS(3+$AM788,7,,,"var"))&lt;&gt;"&lt;=&gt;",INDIRECT(ADDRESS(3+$AM788,7,,,"var")),NULL)</f>
        <v>&lt;</v>
      </c>
      <c r="AT788" cm="1">
        <f t="array" aca="1" ref="AT788" ca="1">IF(INDIRECT(ADDRESS(3+$AM788,8,,,"var"))&lt;&gt;"Cu",INDIRECT(ADDRESS(3+$AM788,8,,,"var")),NULL)</f>
        <v>0.01</v>
      </c>
      <c r="AU788" t="str" cm="1">
        <f t="array" aca="1" ref="AU788" ca="1">IF(INDIRECT(ADDRESS(3+$AM788,9,,,"var"))&lt;&gt;"&lt;=&gt;",INDIRECT(ADDRESS(3+$AM788,9,,,"var")),NULL)</f>
        <v>&lt;</v>
      </c>
      <c r="AV788" cm="1">
        <f t="array" aca="1" ref="AV788" ca="1">IF(INDIRECT(ADDRESS(3+$AM788,10,,,"var"))&lt;&gt;"Mn",INDIRECT(ADDRESS(3+$AM788,10,,,"var")),NULL)</f>
        <v>0.01</v>
      </c>
      <c r="AW788" cm="1">
        <f t="array" aca="1" ref="AW788" ca="1">IF(INDIRECT(ADDRESS(3+$AM788,11,,,"var"))&lt;&gt;"&lt;=&gt;",INDIRECT(ADDRESS(3+$AM788,11,,,"var")),NULL)</f>
        <v>0</v>
      </c>
      <c r="AX788" cm="1">
        <f t="array" aca="1" ref="AX788" ca="1">IF(INDIRECT(ADDRESS(3+$AM788,12,,,"var"))&lt;&gt;"Mg",INDIRECT(ADDRESS(3+$AM788,12,,,"var")),NULL)</f>
        <v>11.9</v>
      </c>
      <c r="AY788" cm="1">
        <f t="array" aca="1" ref="AY788" ca="1">IF(INDIRECT(ADDRESS(3+$AM788,13,,,"var"))&lt;&gt;"&lt;=&gt;",INDIRECT(ADDRESS(3+$AM788,13,,,"var")),NULL)</f>
        <v>0</v>
      </c>
      <c r="AZ788" cm="1">
        <f t="array" aca="1" ref="AZ788" ca="1">IF(INDIRECT(ADDRESS(3+$AM788,14,,,"var"))&lt;&gt;"Be",INDIRECT(ADDRESS(3+$AM788,14,,,"var")),NULL)</f>
        <v>1.4E-2</v>
      </c>
      <c r="BA788" s="61" t="str" cm="1">
        <f t="array" aca="1" ref="BA788" ca="1">IF(INDIRECT(ADDRESS(3+$AM788,15,,,"var"))&lt;&gt;"&lt;=&gt;",INDIRECT(ADDRESS(3+$AM788,15,,,"var")),NULL)</f>
        <v>&lt;</v>
      </c>
      <c r="BB788" s="28" cm="1">
        <f t="array" aca="1" ref="BB788" ca="1">IF(INDIRECT(ADDRESS(3+$AM788,16,,,"var"))&lt;&gt;"Zn",INDIRECT(ADDRESS(3+$AM788,16,,,"var")),NULL)</f>
        <v>0.01</v>
      </c>
      <c r="BC788" s="61" cm="1">
        <f t="array" aca="1" ref="BC788" ca="1">IF(INDIRECT(ADDRESS(3+$AM788,17,,,"var"))&lt;&gt;"&lt;=&gt;",INDIRECT(ADDRESS(3+$AM788,17,,,"var")),NULL)</f>
        <v>0</v>
      </c>
      <c r="BD788" s="28" cm="1">
        <f t="array" aca="1" ref="BD788" ca="1">IF(INDIRECT(ADDRESS(3+$AM788,18,,,"var"))&lt;&gt;"Ti",INDIRECT(ADDRESS(3+$AM788,18,,,"var")),NULL)</f>
        <v>0.08</v>
      </c>
      <c r="BE788" s="64" cm="1">
        <f t="array" aca="1" ref="BE788" ca="1">IF(INDIRECT(ADDRESS(3+$AM788,19,,,"var"))&lt;&gt;"D10",INDIRECT(ADDRESS(3+$AM788,19,,,"var")),NULL)</f>
        <v>27.4</v>
      </c>
      <c r="BF788" s="64" cm="1">
        <f t="array" aca="1" ref="BF788" ca="1">IF(INDIRECT(ADDRESS(3+$AM788,20,,,"var"))&lt;&gt;"D50",INDIRECT(ADDRESS(3+$AM788,20,,,"var")),NULL)</f>
        <v>44.5</v>
      </c>
      <c r="BG788" s="64" cm="1">
        <f t="array" aca="1" ref="BG788" ca="1">IF(INDIRECT(ADDRESS(3+$AM788,21,,,"var"))&lt;&gt;"D90",INDIRECT(ADDRESS(3+$AM788,21,,,"var")),NULL)</f>
        <v>72.2</v>
      </c>
      <c r="BH788" s="64" cm="1">
        <f t="array" aca="1" ref="BH788" ca="1">IF(INDIRECT(ADDRESS(3+$AM788,22,,,"var"))&lt;&gt;"Carney Funnel (s/50g)",INDIRECT(ADDRESS(3+$AM788,22,,,"var")),NULL)</f>
        <v>16</v>
      </c>
      <c r="BI788" s="64" cm="1">
        <f t="array" aca="1" ref="BI788" ca="1">IF(INDIRECT(ADDRESS(3+$AM788,23,,,"var"))&lt;&gt;"Schuttdichte",INDIRECT(ADDRESS(3+$AM788,23,,,"var")),NULL)</f>
        <v>1.24</v>
      </c>
      <c r="BJ788" s="64" cm="1">
        <f t="array" aca="1" ref="BJ788" ca="1">IF(INDIRECT(ADDRESS(3+$AM788,24,,,"var"))&lt;&gt;"Klopfdichte",INDIRECT(ADDRESS(3+$AM788,24,,,"var")),NULL)</f>
        <v>1.61</v>
      </c>
      <c r="BK788" s="61" t="s">
        <v>108</v>
      </c>
      <c r="BM788" s="65"/>
      <c r="BN788" s="28"/>
      <c r="BP788" s="28"/>
    </row>
    <row r="789" spans="1:68">
      <c r="A789" s="81">
        <v>10</v>
      </c>
      <c r="B789" s="81">
        <v>37</v>
      </c>
      <c r="C789" s="81" t="str">
        <f>var!Z$2</f>
        <v>EOS M 290</v>
      </c>
      <c r="D789" s="81" t="str">
        <f>var!AG$2</f>
        <v>EOS parameter dev.</v>
      </c>
      <c r="E789" s="81">
        <v>370</v>
      </c>
      <c r="F789" s="81">
        <v>1300</v>
      </c>
      <c r="G789" s="81">
        <v>50</v>
      </c>
      <c r="H789" s="81">
        <v>0.14000000000000001</v>
      </c>
      <c r="I789" s="62">
        <v>100</v>
      </c>
      <c r="J789" s="81" t="str">
        <f>var!AD$2</f>
        <v>Density cube</v>
      </c>
      <c r="K789" s="81" t="str">
        <f>var!AE$4</f>
        <v>Solid</v>
      </c>
      <c r="L789" s="81"/>
      <c r="M789" s="81" t="str">
        <f>var!AF$2</f>
        <v>Stripes</v>
      </c>
      <c r="N789" s="81">
        <v>370</v>
      </c>
      <c r="O789" s="81">
        <v>1750</v>
      </c>
      <c r="P789" s="81">
        <v>0</v>
      </c>
      <c r="Q789" s="81"/>
      <c r="R789" s="81"/>
      <c r="S789" s="81"/>
      <c r="T789" s="81"/>
      <c r="U789" s="81"/>
      <c r="V789" s="81"/>
      <c r="W789" s="81"/>
      <c r="X789" s="81"/>
      <c r="Y789" s="81"/>
      <c r="Z789" s="81"/>
      <c r="AA789" s="81"/>
      <c r="AB789" s="81"/>
      <c r="AC789" s="81"/>
      <c r="AD789" s="81"/>
      <c r="AE789" s="81"/>
      <c r="AF789" s="81"/>
      <c r="AG789" s="81"/>
      <c r="AH789" s="81">
        <f t="shared" si="26"/>
        <v>32.760000000000005</v>
      </c>
      <c r="AI789" s="81">
        <f t="shared" si="27"/>
        <v>40.65934065934065</v>
      </c>
      <c r="AJ789" s="81"/>
      <c r="AK789" s="81"/>
      <c r="AL789" t="str" cm="1">
        <f t="array" aca="1" ref="AL789" ca="1">IF(INDIRECT(ADDRESS(3+AM789,2,,,"var"))&lt;&gt;"Name of powder",INDIRECT(ADDRESS(3+AM789,2,,,"var")),NULL)</f>
        <v>AlMgty90</v>
      </c>
      <c r="AM789" s="81">
        <v>12</v>
      </c>
      <c r="AN789" s="81">
        <v>-2</v>
      </c>
      <c r="AO789" cm="1">
        <f t="array" aca="1" ref="AO789" ca="1">IF(INDIRECT(ADDRESS(3+$AM789,3,,,"var"))&lt;&gt;"&lt;=&gt;",INDIRECT(ADDRESS(3+$AM789,3,,,"var")),NULL)</f>
        <v>0</v>
      </c>
      <c r="AP789" cm="1">
        <f t="array" aca="1" ref="AP789" ca="1">IF(INDIRECT(ADDRESS(3+$AM789,4,,,"var"))&lt;&gt;"Si",INDIRECT(ADDRESS(3+$AM789,4,,,"var")),NULL)</f>
        <v>7.0000000000000007E-2</v>
      </c>
      <c r="AQ789" cm="1">
        <f t="array" aca="1" ref="AQ789" ca="1">IF(INDIRECT(ADDRESS(3+$AM789,5,,,"var"))&lt;&gt;"&lt;=&gt;",INDIRECT(ADDRESS(3+$AM789,5,,,"var")),NULL)</f>
        <v>0</v>
      </c>
      <c r="AR789" cm="1">
        <f t="array" aca="1" ref="AR789" ca="1">IF(INDIRECT(ADDRESS(3+$AM789,6,,,"var"))&lt;&gt;"Fe",INDIRECT(ADDRESS(3+$AM789,6,,,"var")),NULL)</f>
        <v>7.0000000000000007E-2</v>
      </c>
      <c r="AS789" s="28" t="str" cm="1">
        <f t="array" aca="1" ref="AS789" ca="1">IF(INDIRECT(ADDRESS(3+$AM789,7,,,"var"))&lt;&gt;"&lt;=&gt;",INDIRECT(ADDRESS(3+$AM789,7,,,"var")),NULL)</f>
        <v>&lt;</v>
      </c>
      <c r="AT789" cm="1">
        <f t="array" aca="1" ref="AT789" ca="1">IF(INDIRECT(ADDRESS(3+$AM789,8,,,"var"))&lt;&gt;"Cu",INDIRECT(ADDRESS(3+$AM789,8,,,"var")),NULL)</f>
        <v>0.01</v>
      </c>
      <c r="AU789" t="str" cm="1">
        <f t="array" aca="1" ref="AU789" ca="1">IF(INDIRECT(ADDRESS(3+$AM789,9,,,"var"))&lt;&gt;"&lt;=&gt;",INDIRECT(ADDRESS(3+$AM789,9,,,"var")),NULL)</f>
        <v>&lt;</v>
      </c>
      <c r="AV789" cm="1">
        <f t="array" aca="1" ref="AV789" ca="1">IF(INDIRECT(ADDRESS(3+$AM789,10,,,"var"))&lt;&gt;"Mn",INDIRECT(ADDRESS(3+$AM789,10,,,"var")),NULL)</f>
        <v>0.01</v>
      </c>
      <c r="AW789" cm="1">
        <f t="array" aca="1" ref="AW789" ca="1">IF(INDIRECT(ADDRESS(3+$AM789,11,,,"var"))&lt;&gt;"&lt;=&gt;",INDIRECT(ADDRESS(3+$AM789,11,,,"var")),NULL)</f>
        <v>0</v>
      </c>
      <c r="AX789" cm="1">
        <f t="array" aca="1" ref="AX789" ca="1">IF(INDIRECT(ADDRESS(3+$AM789,12,,,"var"))&lt;&gt;"Mg",INDIRECT(ADDRESS(3+$AM789,12,,,"var")),NULL)</f>
        <v>11.9</v>
      </c>
      <c r="AY789" cm="1">
        <f t="array" aca="1" ref="AY789" ca="1">IF(INDIRECT(ADDRESS(3+$AM789,13,,,"var"))&lt;&gt;"&lt;=&gt;",INDIRECT(ADDRESS(3+$AM789,13,,,"var")),NULL)</f>
        <v>0</v>
      </c>
      <c r="AZ789" cm="1">
        <f t="array" aca="1" ref="AZ789" ca="1">IF(INDIRECT(ADDRESS(3+$AM789,14,,,"var"))&lt;&gt;"Be",INDIRECT(ADDRESS(3+$AM789,14,,,"var")),NULL)</f>
        <v>1.4E-2</v>
      </c>
      <c r="BA789" s="61" t="str" cm="1">
        <f t="array" aca="1" ref="BA789" ca="1">IF(INDIRECT(ADDRESS(3+$AM789,15,,,"var"))&lt;&gt;"&lt;=&gt;",INDIRECT(ADDRESS(3+$AM789,15,,,"var")),NULL)</f>
        <v>&lt;</v>
      </c>
      <c r="BB789" s="28" cm="1">
        <f t="array" aca="1" ref="BB789" ca="1">IF(INDIRECT(ADDRESS(3+$AM789,16,,,"var"))&lt;&gt;"Zn",INDIRECT(ADDRESS(3+$AM789,16,,,"var")),NULL)</f>
        <v>0.01</v>
      </c>
      <c r="BC789" s="61" cm="1">
        <f t="array" aca="1" ref="BC789" ca="1">IF(INDIRECT(ADDRESS(3+$AM789,17,,,"var"))&lt;&gt;"&lt;=&gt;",INDIRECT(ADDRESS(3+$AM789,17,,,"var")),NULL)</f>
        <v>0</v>
      </c>
      <c r="BD789" s="28" cm="1">
        <f t="array" aca="1" ref="BD789" ca="1">IF(INDIRECT(ADDRESS(3+$AM789,18,,,"var"))&lt;&gt;"Ti",INDIRECT(ADDRESS(3+$AM789,18,,,"var")),NULL)</f>
        <v>0.08</v>
      </c>
      <c r="BE789" s="64" cm="1">
        <f t="array" aca="1" ref="BE789" ca="1">IF(INDIRECT(ADDRESS(3+$AM789,19,,,"var"))&lt;&gt;"D10",INDIRECT(ADDRESS(3+$AM789,19,,,"var")),NULL)</f>
        <v>27.4</v>
      </c>
      <c r="BF789" s="64" cm="1">
        <f t="array" aca="1" ref="BF789" ca="1">IF(INDIRECT(ADDRESS(3+$AM789,20,,,"var"))&lt;&gt;"D50",INDIRECT(ADDRESS(3+$AM789,20,,,"var")),NULL)</f>
        <v>44.5</v>
      </c>
      <c r="BG789" s="64" cm="1">
        <f t="array" aca="1" ref="BG789" ca="1">IF(INDIRECT(ADDRESS(3+$AM789,21,,,"var"))&lt;&gt;"D90",INDIRECT(ADDRESS(3+$AM789,21,,,"var")),NULL)</f>
        <v>72.2</v>
      </c>
      <c r="BH789" s="64" cm="1">
        <f t="array" aca="1" ref="BH789" ca="1">IF(INDIRECT(ADDRESS(3+$AM789,22,,,"var"))&lt;&gt;"Carney Funnel (s/50g)",INDIRECT(ADDRESS(3+$AM789,22,,,"var")),NULL)</f>
        <v>16</v>
      </c>
      <c r="BI789" s="64" cm="1">
        <f t="array" aca="1" ref="BI789" ca="1">IF(INDIRECT(ADDRESS(3+$AM789,23,,,"var"))&lt;&gt;"Schuttdichte",INDIRECT(ADDRESS(3+$AM789,23,,,"var")),NULL)</f>
        <v>1.24</v>
      </c>
      <c r="BJ789" s="64" cm="1">
        <f t="array" aca="1" ref="BJ789" ca="1">IF(INDIRECT(ADDRESS(3+$AM789,24,,,"var"))&lt;&gt;"Klopfdichte",INDIRECT(ADDRESS(3+$AM789,24,,,"var")),NULL)</f>
        <v>1.61</v>
      </c>
      <c r="BK789" s="61" t="s">
        <v>108</v>
      </c>
      <c r="BM789" s="65"/>
      <c r="BN789" s="28"/>
      <c r="BP789" s="28"/>
    </row>
    <row r="790" spans="1:68">
      <c r="A790" s="81">
        <v>10</v>
      </c>
      <c r="B790" s="81">
        <v>38</v>
      </c>
      <c r="C790" s="81" t="str">
        <f>var!Z$2</f>
        <v>EOS M 290</v>
      </c>
      <c r="D790" s="81" t="str">
        <f>var!AG$2</f>
        <v>EOS parameter dev.</v>
      </c>
      <c r="E790" s="81">
        <v>370</v>
      </c>
      <c r="F790" s="81">
        <v>1300</v>
      </c>
      <c r="G790" s="81">
        <v>50</v>
      </c>
      <c r="H790" s="81">
        <v>0.14000000000000001</v>
      </c>
      <c r="I790" s="62">
        <v>100</v>
      </c>
      <c r="J790" s="81" t="str">
        <f>var!AD$2</f>
        <v>Density cube</v>
      </c>
      <c r="K790" s="81" t="str">
        <f>var!AE$4</f>
        <v>Solid</v>
      </c>
      <c r="L790" s="81"/>
      <c r="M790" s="81" t="str">
        <f>var!AF$2</f>
        <v>Stripes</v>
      </c>
      <c r="N790" s="81">
        <v>370</v>
      </c>
      <c r="O790" s="81">
        <v>1900</v>
      </c>
      <c r="P790" s="81">
        <v>0</v>
      </c>
      <c r="Q790" s="81"/>
      <c r="R790" s="81"/>
      <c r="S790" s="81"/>
      <c r="T790" s="81"/>
      <c r="U790" s="81"/>
      <c r="V790" s="81"/>
      <c r="W790" s="81"/>
      <c r="X790" s="81"/>
      <c r="Y790" s="81"/>
      <c r="Z790" s="81"/>
      <c r="AA790" s="81"/>
      <c r="AB790" s="81"/>
      <c r="AC790" s="81"/>
      <c r="AD790" s="81"/>
      <c r="AE790" s="81"/>
      <c r="AF790" s="81"/>
      <c r="AG790" s="81"/>
      <c r="AH790" s="81">
        <f t="shared" si="26"/>
        <v>32.760000000000005</v>
      </c>
      <c r="AI790" s="81">
        <f t="shared" si="27"/>
        <v>40.65934065934065</v>
      </c>
      <c r="AJ790" s="81"/>
      <c r="AK790" s="81"/>
      <c r="AL790" t="str" cm="1">
        <f t="array" aca="1" ref="AL790" ca="1">IF(INDIRECT(ADDRESS(3+AM790,2,,,"var"))&lt;&gt;"Name of powder",INDIRECT(ADDRESS(3+AM790,2,,,"var")),NULL)</f>
        <v>AlMgty90</v>
      </c>
      <c r="AM790" s="81">
        <v>12</v>
      </c>
      <c r="AN790" s="81">
        <v>-2</v>
      </c>
      <c r="AO790" cm="1">
        <f t="array" aca="1" ref="AO790" ca="1">IF(INDIRECT(ADDRESS(3+$AM790,3,,,"var"))&lt;&gt;"&lt;=&gt;",INDIRECT(ADDRESS(3+$AM790,3,,,"var")),NULL)</f>
        <v>0</v>
      </c>
      <c r="AP790" cm="1">
        <f t="array" aca="1" ref="AP790" ca="1">IF(INDIRECT(ADDRESS(3+$AM790,4,,,"var"))&lt;&gt;"Si",INDIRECT(ADDRESS(3+$AM790,4,,,"var")),NULL)</f>
        <v>7.0000000000000007E-2</v>
      </c>
      <c r="AQ790" cm="1">
        <f t="array" aca="1" ref="AQ790" ca="1">IF(INDIRECT(ADDRESS(3+$AM790,5,,,"var"))&lt;&gt;"&lt;=&gt;",INDIRECT(ADDRESS(3+$AM790,5,,,"var")),NULL)</f>
        <v>0</v>
      </c>
      <c r="AR790" cm="1">
        <f t="array" aca="1" ref="AR790" ca="1">IF(INDIRECT(ADDRESS(3+$AM790,6,,,"var"))&lt;&gt;"Fe",INDIRECT(ADDRESS(3+$AM790,6,,,"var")),NULL)</f>
        <v>7.0000000000000007E-2</v>
      </c>
      <c r="AS790" s="28" t="str" cm="1">
        <f t="array" aca="1" ref="AS790" ca="1">IF(INDIRECT(ADDRESS(3+$AM790,7,,,"var"))&lt;&gt;"&lt;=&gt;",INDIRECT(ADDRESS(3+$AM790,7,,,"var")),NULL)</f>
        <v>&lt;</v>
      </c>
      <c r="AT790" cm="1">
        <f t="array" aca="1" ref="AT790" ca="1">IF(INDIRECT(ADDRESS(3+$AM790,8,,,"var"))&lt;&gt;"Cu",INDIRECT(ADDRESS(3+$AM790,8,,,"var")),NULL)</f>
        <v>0.01</v>
      </c>
      <c r="AU790" t="str" cm="1">
        <f t="array" aca="1" ref="AU790" ca="1">IF(INDIRECT(ADDRESS(3+$AM790,9,,,"var"))&lt;&gt;"&lt;=&gt;",INDIRECT(ADDRESS(3+$AM790,9,,,"var")),NULL)</f>
        <v>&lt;</v>
      </c>
      <c r="AV790" cm="1">
        <f t="array" aca="1" ref="AV790" ca="1">IF(INDIRECT(ADDRESS(3+$AM790,10,,,"var"))&lt;&gt;"Mn",INDIRECT(ADDRESS(3+$AM790,10,,,"var")),NULL)</f>
        <v>0.01</v>
      </c>
      <c r="AW790" cm="1">
        <f t="array" aca="1" ref="AW790" ca="1">IF(INDIRECT(ADDRESS(3+$AM790,11,,,"var"))&lt;&gt;"&lt;=&gt;",INDIRECT(ADDRESS(3+$AM790,11,,,"var")),NULL)</f>
        <v>0</v>
      </c>
      <c r="AX790" cm="1">
        <f t="array" aca="1" ref="AX790" ca="1">IF(INDIRECT(ADDRESS(3+$AM790,12,,,"var"))&lt;&gt;"Mg",INDIRECT(ADDRESS(3+$AM790,12,,,"var")),NULL)</f>
        <v>11.9</v>
      </c>
      <c r="AY790" cm="1">
        <f t="array" aca="1" ref="AY790" ca="1">IF(INDIRECT(ADDRESS(3+$AM790,13,,,"var"))&lt;&gt;"&lt;=&gt;",INDIRECT(ADDRESS(3+$AM790,13,,,"var")),NULL)</f>
        <v>0</v>
      </c>
      <c r="AZ790" cm="1">
        <f t="array" aca="1" ref="AZ790" ca="1">IF(INDIRECT(ADDRESS(3+$AM790,14,,,"var"))&lt;&gt;"Be",INDIRECT(ADDRESS(3+$AM790,14,,,"var")),NULL)</f>
        <v>1.4E-2</v>
      </c>
      <c r="BA790" s="61" t="str" cm="1">
        <f t="array" aca="1" ref="BA790" ca="1">IF(INDIRECT(ADDRESS(3+$AM790,15,,,"var"))&lt;&gt;"&lt;=&gt;",INDIRECT(ADDRESS(3+$AM790,15,,,"var")),NULL)</f>
        <v>&lt;</v>
      </c>
      <c r="BB790" s="28" cm="1">
        <f t="array" aca="1" ref="BB790" ca="1">IF(INDIRECT(ADDRESS(3+$AM790,16,,,"var"))&lt;&gt;"Zn",INDIRECT(ADDRESS(3+$AM790,16,,,"var")),NULL)</f>
        <v>0.01</v>
      </c>
      <c r="BC790" s="61" cm="1">
        <f t="array" aca="1" ref="BC790" ca="1">IF(INDIRECT(ADDRESS(3+$AM790,17,,,"var"))&lt;&gt;"&lt;=&gt;",INDIRECT(ADDRESS(3+$AM790,17,,,"var")),NULL)</f>
        <v>0</v>
      </c>
      <c r="BD790" s="28" cm="1">
        <f t="array" aca="1" ref="BD790" ca="1">IF(INDIRECT(ADDRESS(3+$AM790,18,,,"var"))&lt;&gt;"Ti",INDIRECT(ADDRESS(3+$AM790,18,,,"var")),NULL)</f>
        <v>0.08</v>
      </c>
      <c r="BE790" s="64" cm="1">
        <f t="array" aca="1" ref="BE790" ca="1">IF(INDIRECT(ADDRESS(3+$AM790,19,,,"var"))&lt;&gt;"D10",INDIRECT(ADDRESS(3+$AM790,19,,,"var")),NULL)</f>
        <v>27.4</v>
      </c>
      <c r="BF790" s="64" cm="1">
        <f t="array" aca="1" ref="BF790" ca="1">IF(INDIRECT(ADDRESS(3+$AM790,20,,,"var"))&lt;&gt;"D50",INDIRECT(ADDRESS(3+$AM790,20,,,"var")),NULL)</f>
        <v>44.5</v>
      </c>
      <c r="BG790" s="64" cm="1">
        <f t="array" aca="1" ref="BG790" ca="1">IF(INDIRECT(ADDRESS(3+$AM790,21,,,"var"))&lt;&gt;"D90",INDIRECT(ADDRESS(3+$AM790,21,,,"var")),NULL)</f>
        <v>72.2</v>
      </c>
      <c r="BH790" s="64" cm="1">
        <f t="array" aca="1" ref="BH790" ca="1">IF(INDIRECT(ADDRESS(3+$AM790,22,,,"var"))&lt;&gt;"Carney Funnel (s/50g)",INDIRECT(ADDRESS(3+$AM790,22,,,"var")),NULL)</f>
        <v>16</v>
      </c>
      <c r="BI790" s="64" cm="1">
        <f t="array" aca="1" ref="BI790" ca="1">IF(INDIRECT(ADDRESS(3+$AM790,23,,,"var"))&lt;&gt;"Schuttdichte",INDIRECT(ADDRESS(3+$AM790,23,,,"var")),NULL)</f>
        <v>1.24</v>
      </c>
      <c r="BJ790" s="64" cm="1">
        <f t="array" aca="1" ref="BJ790" ca="1">IF(INDIRECT(ADDRESS(3+$AM790,24,,,"var"))&lt;&gt;"Klopfdichte",INDIRECT(ADDRESS(3+$AM790,24,,,"var")),NULL)</f>
        <v>1.61</v>
      </c>
      <c r="BK790" s="61" t="s">
        <v>108</v>
      </c>
      <c r="BM790" s="65"/>
      <c r="BN790" s="28"/>
      <c r="BP790" s="28"/>
    </row>
    <row r="791" spans="1:68">
      <c r="A791" s="81">
        <v>10</v>
      </c>
      <c r="B791" s="81">
        <v>39</v>
      </c>
      <c r="C791" s="81" t="str">
        <f>var!Z$2</f>
        <v>EOS M 290</v>
      </c>
      <c r="D791" s="81" t="str">
        <f>var!AG$2</f>
        <v>EOS parameter dev.</v>
      </c>
      <c r="E791" s="81">
        <v>370</v>
      </c>
      <c r="F791" s="81">
        <v>1300</v>
      </c>
      <c r="G791" s="81">
        <v>50</v>
      </c>
      <c r="H791" s="81">
        <v>0.14000000000000001</v>
      </c>
      <c r="I791" s="62">
        <v>100</v>
      </c>
      <c r="J791" s="81" t="str">
        <f>var!AD$2</f>
        <v>Density cube</v>
      </c>
      <c r="K791" s="81" t="str">
        <f>var!AE$4</f>
        <v>Solid</v>
      </c>
      <c r="L791" s="81"/>
      <c r="M791" s="81" t="str">
        <f>var!AF$2</f>
        <v>Stripes</v>
      </c>
      <c r="N791" s="81">
        <v>370</v>
      </c>
      <c r="O791" s="81">
        <v>2050</v>
      </c>
      <c r="P791" s="81">
        <v>0</v>
      </c>
      <c r="Q791" s="81"/>
      <c r="R791" s="81"/>
      <c r="S791" s="81"/>
      <c r="T791" s="81"/>
      <c r="U791" s="81"/>
      <c r="V791" s="81"/>
      <c r="W791" s="81"/>
      <c r="X791" s="81"/>
      <c r="Y791" s="81"/>
      <c r="Z791" s="81"/>
      <c r="AA791" s="81"/>
      <c r="AB791" s="81"/>
      <c r="AC791" s="81"/>
      <c r="AD791" s="81"/>
      <c r="AE791" s="81"/>
      <c r="AF791" s="81"/>
      <c r="AG791" s="81"/>
      <c r="AH791" s="81">
        <f t="shared" si="26"/>
        <v>32.760000000000005</v>
      </c>
      <c r="AI791" s="81">
        <f t="shared" si="27"/>
        <v>40.65934065934065</v>
      </c>
      <c r="AJ791" s="81"/>
      <c r="AK791" s="81"/>
      <c r="AL791" t="str" cm="1">
        <f t="array" aca="1" ref="AL791" ca="1">IF(INDIRECT(ADDRESS(3+AM791,2,,,"var"))&lt;&gt;"Name of powder",INDIRECT(ADDRESS(3+AM791,2,,,"var")),NULL)</f>
        <v>AlMgty90</v>
      </c>
      <c r="AM791" s="81">
        <v>12</v>
      </c>
      <c r="AN791" s="81">
        <v>-2</v>
      </c>
      <c r="AO791" cm="1">
        <f t="array" aca="1" ref="AO791" ca="1">IF(INDIRECT(ADDRESS(3+$AM791,3,,,"var"))&lt;&gt;"&lt;=&gt;",INDIRECT(ADDRESS(3+$AM791,3,,,"var")),NULL)</f>
        <v>0</v>
      </c>
      <c r="AP791" cm="1">
        <f t="array" aca="1" ref="AP791" ca="1">IF(INDIRECT(ADDRESS(3+$AM791,4,,,"var"))&lt;&gt;"Si",INDIRECT(ADDRESS(3+$AM791,4,,,"var")),NULL)</f>
        <v>7.0000000000000007E-2</v>
      </c>
      <c r="AQ791" cm="1">
        <f t="array" aca="1" ref="AQ791" ca="1">IF(INDIRECT(ADDRESS(3+$AM791,5,,,"var"))&lt;&gt;"&lt;=&gt;",INDIRECT(ADDRESS(3+$AM791,5,,,"var")),NULL)</f>
        <v>0</v>
      </c>
      <c r="AR791" cm="1">
        <f t="array" aca="1" ref="AR791" ca="1">IF(INDIRECT(ADDRESS(3+$AM791,6,,,"var"))&lt;&gt;"Fe",INDIRECT(ADDRESS(3+$AM791,6,,,"var")),NULL)</f>
        <v>7.0000000000000007E-2</v>
      </c>
      <c r="AS791" s="28" t="str" cm="1">
        <f t="array" aca="1" ref="AS791" ca="1">IF(INDIRECT(ADDRESS(3+$AM791,7,,,"var"))&lt;&gt;"&lt;=&gt;",INDIRECT(ADDRESS(3+$AM791,7,,,"var")),NULL)</f>
        <v>&lt;</v>
      </c>
      <c r="AT791" cm="1">
        <f t="array" aca="1" ref="AT791" ca="1">IF(INDIRECT(ADDRESS(3+$AM791,8,,,"var"))&lt;&gt;"Cu",INDIRECT(ADDRESS(3+$AM791,8,,,"var")),NULL)</f>
        <v>0.01</v>
      </c>
      <c r="AU791" t="str" cm="1">
        <f t="array" aca="1" ref="AU791" ca="1">IF(INDIRECT(ADDRESS(3+$AM791,9,,,"var"))&lt;&gt;"&lt;=&gt;",INDIRECT(ADDRESS(3+$AM791,9,,,"var")),NULL)</f>
        <v>&lt;</v>
      </c>
      <c r="AV791" cm="1">
        <f t="array" aca="1" ref="AV791" ca="1">IF(INDIRECT(ADDRESS(3+$AM791,10,,,"var"))&lt;&gt;"Mn",INDIRECT(ADDRESS(3+$AM791,10,,,"var")),NULL)</f>
        <v>0.01</v>
      </c>
      <c r="AW791" cm="1">
        <f t="array" aca="1" ref="AW791" ca="1">IF(INDIRECT(ADDRESS(3+$AM791,11,,,"var"))&lt;&gt;"&lt;=&gt;",INDIRECT(ADDRESS(3+$AM791,11,,,"var")),NULL)</f>
        <v>0</v>
      </c>
      <c r="AX791" cm="1">
        <f t="array" aca="1" ref="AX791" ca="1">IF(INDIRECT(ADDRESS(3+$AM791,12,,,"var"))&lt;&gt;"Mg",INDIRECT(ADDRESS(3+$AM791,12,,,"var")),NULL)</f>
        <v>11.9</v>
      </c>
      <c r="AY791" cm="1">
        <f t="array" aca="1" ref="AY791" ca="1">IF(INDIRECT(ADDRESS(3+$AM791,13,,,"var"))&lt;&gt;"&lt;=&gt;",INDIRECT(ADDRESS(3+$AM791,13,,,"var")),NULL)</f>
        <v>0</v>
      </c>
      <c r="AZ791" cm="1">
        <f t="array" aca="1" ref="AZ791" ca="1">IF(INDIRECT(ADDRESS(3+$AM791,14,,,"var"))&lt;&gt;"Be",INDIRECT(ADDRESS(3+$AM791,14,,,"var")),NULL)</f>
        <v>1.4E-2</v>
      </c>
      <c r="BA791" s="61" t="str" cm="1">
        <f t="array" aca="1" ref="BA791" ca="1">IF(INDIRECT(ADDRESS(3+$AM791,15,,,"var"))&lt;&gt;"&lt;=&gt;",INDIRECT(ADDRESS(3+$AM791,15,,,"var")),NULL)</f>
        <v>&lt;</v>
      </c>
      <c r="BB791" s="28" cm="1">
        <f t="array" aca="1" ref="BB791" ca="1">IF(INDIRECT(ADDRESS(3+$AM791,16,,,"var"))&lt;&gt;"Zn",INDIRECT(ADDRESS(3+$AM791,16,,,"var")),NULL)</f>
        <v>0.01</v>
      </c>
      <c r="BC791" s="61" cm="1">
        <f t="array" aca="1" ref="BC791" ca="1">IF(INDIRECT(ADDRESS(3+$AM791,17,,,"var"))&lt;&gt;"&lt;=&gt;",INDIRECT(ADDRESS(3+$AM791,17,,,"var")),NULL)</f>
        <v>0</v>
      </c>
      <c r="BD791" s="28" cm="1">
        <f t="array" aca="1" ref="BD791" ca="1">IF(INDIRECT(ADDRESS(3+$AM791,18,,,"var"))&lt;&gt;"Ti",INDIRECT(ADDRESS(3+$AM791,18,,,"var")),NULL)</f>
        <v>0.08</v>
      </c>
      <c r="BE791" s="64" cm="1">
        <f t="array" aca="1" ref="BE791" ca="1">IF(INDIRECT(ADDRESS(3+$AM791,19,,,"var"))&lt;&gt;"D10",INDIRECT(ADDRESS(3+$AM791,19,,,"var")),NULL)</f>
        <v>27.4</v>
      </c>
      <c r="BF791" s="64" cm="1">
        <f t="array" aca="1" ref="BF791" ca="1">IF(INDIRECT(ADDRESS(3+$AM791,20,,,"var"))&lt;&gt;"D50",INDIRECT(ADDRESS(3+$AM791,20,,,"var")),NULL)</f>
        <v>44.5</v>
      </c>
      <c r="BG791" s="64" cm="1">
        <f t="array" aca="1" ref="BG791" ca="1">IF(INDIRECT(ADDRESS(3+$AM791,21,,,"var"))&lt;&gt;"D90",INDIRECT(ADDRESS(3+$AM791,21,,,"var")),NULL)</f>
        <v>72.2</v>
      </c>
      <c r="BH791" s="64" cm="1">
        <f t="array" aca="1" ref="BH791" ca="1">IF(INDIRECT(ADDRESS(3+$AM791,22,,,"var"))&lt;&gt;"Carney Funnel (s/50g)",INDIRECT(ADDRESS(3+$AM791,22,,,"var")),NULL)</f>
        <v>16</v>
      </c>
      <c r="BI791" s="64" cm="1">
        <f t="array" aca="1" ref="BI791" ca="1">IF(INDIRECT(ADDRESS(3+$AM791,23,,,"var"))&lt;&gt;"Schuttdichte",INDIRECT(ADDRESS(3+$AM791,23,,,"var")),NULL)</f>
        <v>1.24</v>
      </c>
      <c r="BJ791" s="64" cm="1">
        <f t="array" aca="1" ref="BJ791" ca="1">IF(INDIRECT(ADDRESS(3+$AM791,24,,,"var"))&lt;&gt;"Klopfdichte",INDIRECT(ADDRESS(3+$AM791,24,,,"var")),NULL)</f>
        <v>1.61</v>
      </c>
      <c r="BK791" s="61" t="s">
        <v>108</v>
      </c>
      <c r="BM791" s="65"/>
      <c r="BN791" s="28"/>
      <c r="BP791" s="28"/>
    </row>
    <row r="792" spans="1:68">
      <c r="A792" s="81">
        <v>10</v>
      </c>
      <c r="B792" s="81">
        <v>40</v>
      </c>
      <c r="C792" s="81" t="str">
        <f>var!Z$2</f>
        <v>EOS M 290</v>
      </c>
      <c r="D792" s="81" t="str">
        <f>var!AG$2</f>
        <v>EOS parameter dev.</v>
      </c>
      <c r="E792" s="81">
        <v>370</v>
      </c>
      <c r="F792" s="81">
        <v>1300</v>
      </c>
      <c r="G792" s="81">
        <v>50</v>
      </c>
      <c r="H792" s="81">
        <v>0.14000000000000001</v>
      </c>
      <c r="I792" s="62">
        <v>100</v>
      </c>
      <c r="J792" s="81" t="str">
        <f>var!AD$2</f>
        <v>Density cube</v>
      </c>
      <c r="K792" s="81" t="str">
        <f>var!AE$4</f>
        <v>Solid</v>
      </c>
      <c r="L792" s="81"/>
      <c r="M792" s="81" t="str">
        <f>var!AF$2</f>
        <v>Stripes</v>
      </c>
      <c r="N792" s="81">
        <v>370</v>
      </c>
      <c r="O792" s="81">
        <v>2200</v>
      </c>
      <c r="P792" s="81">
        <v>0</v>
      </c>
      <c r="Q792" s="81"/>
      <c r="R792" s="81"/>
      <c r="S792" s="81"/>
      <c r="T792" s="81"/>
      <c r="U792" s="81"/>
      <c r="V792" s="81"/>
      <c r="W792" s="81"/>
      <c r="X792" s="81"/>
      <c r="Y792" s="81"/>
      <c r="Z792" s="81"/>
      <c r="AA792" s="81"/>
      <c r="AB792" s="81"/>
      <c r="AC792" s="81"/>
      <c r="AD792" s="81"/>
      <c r="AE792" s="81"/>
      <c r="AF792" s="81"/>
      <c r="AG792" s="81"/>
      <c r="AH792" s="81">
        <f t="shared" si="26"/>
        <v>32.760000000000005</v>
      </c>
      <c r="AI792" s="81">
        <f t="shared" si="27"/>
        <v>40.65934065934065</v>
      </c>
      <c r="AJ792" s="81"/>
      <c r="AK792" s="81"/>
      <c r="AL792" t="str" cm="1">
        <f t="array" aca="1" ref="AL792" ca="1">IF(INDIRECT(ADDRESS(3+AM792,2,,,"var"))&lt;&gt;"Name of powder",INDIRECT(ADDRESS(3+AM792,2,,,"var")),NULL)</f>
        <v>AlMgty90</v>
      </c>
      <c r="AM792" s="81">
        <v>12</v>
      </c>
      <c r="AN792" s="81">
        <v>-2</v>
      </c>
      <c r="AO792" cm="1">
        <f t="array" aca="1" ref="AO792" ca="1">IF(INDIRECT(ADDRESS(3+$AM792,3,,,"var"))&lt;&gt;"&lt;=&gt;",INDIRECT(ADDRESS(3+$AM792,3,,,"var")),NULL)</f>
        <v>0</v>
      </c>
      <c r="AP792" cm="1">
        <f t="array" aca="1" ref="AP792" ca="1">IF(INDIRECT(ADDRESS(3+$AM792,4,,,"var"))&lt;&gt;"Si",INDIRECT(ADDRESS(3+$AM792,4,,,"var")),NULL)</f>
        <v>7.0000000000000007E-2</v>
      </c>
      <c r="AQ792" cm="1">
        <f t="array" aca="1" ref="AQ792" ca="1">IF(INDIRECT(ADDRESS(3+$AM792,5,,,"var"))&lt;&gt;"&lt;=&gt;",INDIRECT(ADDRESS(3+$AM792,5,,,"var")),NULL)</f>
        <v>0</v>
      </c>
      <c r="AR792" cm="1">
        <f t="array" aca="1" ref="AR792" ca="1">IF(INDIRECT(ADDRESS(3+$AM792,6,,,"var"))&lt;&gt;"Fe",INDIRECT(ADDRESS(3+$AM792,6,,,"var")),NULL)</f>
        <v>7.0000000000000007E-2</v>
      </c>
      <c r="AS792" s="28" t="str" cm="1">
        <f t="array" aca="1" ref="AS792" ca="1">IF(INDIRECT(ADDRESS(3+$AM792,7,,,"var"))&lt;&gt;"&lt;=&gt;",INDIRECT(ADDRESS(3+$AM792,7,,,"var")),NULL)</f>
        <v>&lt;</v>
      </c>
      <c r="AT792" cm="1">
        <f t="array" aca="1" ref="AT792" ca="1">IF(INDIRECT(ADDRESS(3+$AM792,8,,,"var"))&lt;&gt;"Cu",INDIRECT(ADDRESS(3+$AM792,8,,,"var")),NULL)</f>
        <v>0.01</v>
      </c>
      <c r="AU792" t="str" cm="1">
        <f t="array" aca="1" ref="AU792" ca="1">IF(INDIRECT(ADDRESS(3+$AM792,9,,,"var"))&lt;&gt;"&lt;=&gt;",INDIRECT(ADDRESS(3+$AM792,9,,,"var")),NULL)</f>
        <v>&lt;</v>
      </c>
      <c r="AV792" cm="1">
        <f t="array" aca="1" ref="AV792" ca="1">IF(INDIRECT(ADDRESS(3+$AM792,10,,,"var"))&lt;&gt;"Mn",INDIRECT(ADDRESS(3+$AM792,10,,,"var")),NULL)</f>
        <v>0.01</v>
      </c>
      <c r="AW792" cm="1">
        <f t="array" aca="1" ref="AW792" ca="1">IF(INDIRECT(ADDRESS(3+$AM792,11,,,"var"))&lt;&gt;"&lt;=&gt;",INDIRECT(ADDRESS(3+$AM792,11,,,"var")),NULL)</f>
        <v>0</v>
      </c>
      <c r="AX792" cm="1">
        <f t="array" aca="1" ref="AX792" ca="1">IF(INDIRECT(ADDRESS(3+$AM792,12,,,"var"))&lt;&gt;"Mg",INDIRECT(ADDRESS(3+$AM792,12,,,"var")),NULL)</f>
        <v>11.9</v>
      </c>
      <c r="AY792" cm="1">
        <f t="array" aca="1" ref="AY792" ca="1">IF(INDIRECT(ADDRESS(3+$AM792,13,,,"var"))&lt;&gt;"&lt;=&gt;",INDIRECT(ADDRESS(3+$AM792,13,,,"var")),NULL)</f>
        <v>0</v>
      </c>
      <c r="AZ792" cm="1">
        <f t="array" aca="1" ref="AZ792" ca="1">IF(INDIRECT(ADDRESS(3+$AM792,14,,,"var"))&lt;&gt;"Be",INDIRECT(ADDRESS(3+$AM792,14,,,"var")),NULL)</f>
        <v>1.4E-2</v>
      </c>
      <c r="BA792" s="61" t="str" cm="1">
        <f t="array" aca="1" ref="BA792" ca="1">IF(INDIRECT(ADDRESS(3+$AM792,15,,,"var"))&lt;&gt;"&lt;=&gt;",INDIRECT(ADDRESS(3+$AM792,15,,,"var")),NULL)</f>
        <v>&lt;</v>
      </c>
      <c r="BB792" s="28" cm="1">
        <f t="array" aca="1" ref="BB792" ca="1">IF(INDIRECT(ADDRESS(3+$AM792,16,,,"var"))&lt;&gt;"Zn",INDIRECT(ADDRESS(3+$AM792,16,,,"var")),NULL)</f>
        <v>0.01</v>
      </c>
      <c r="BC792" s="61" cm="1">
        <f t="array" aca="1" ref="BC792" ca="1">IF(INDIRECT(ADDRESS(3+$AM792,17,,,"var"))&lt;&gt;"&lt;=&gt;",INDIRECT(ADDRESS(3+$AM792,17,,,"var")),NULL)</f>
        <v>0</v>
      </c>
      <c r="BD792" s="28" cm="1">
        <f t="array" aca="1" ref="BD792" ca="1">IF(INDIRECT(ADDRESS(3+$AM792,18,,,"var"))&lt;&gt;"Ti",INDIRECT(ADDRESS(3+$AM792,18,,,"var")),NULL)</f>
        <v>0.08</v>
      </c>
      <c r="BE792" s="64" cm="1">
        <f t="array" aca="1" ref="BE792" ca="1">IF(INDIRECT(ADDRESS(3+$AM792,19,,,"var"))&lt;&gt;"D10",INDIRECT(ADDRESS(3+$AM792,19,,,"var")),NULL)</f>
        <v>27.4</v>
      </c>
      <c r="BF792" s="64" cm="1">
        <f t="array" aca="1" ref="BF792" ca="1">IF(INDIRECT(ADDRESS(3+$AM792,20,,,"var"))&lt;&gt;"D50",INDIRECT(ADDRESS(3+$AM792,20,,,"var")),NULL)</f>
        <v>44.5</v>
      </c>
      <c r="BG792" s="64" cm="1">
        <f t="array" aca="1" ref="BG792" ca="1">IF(INDIRECT(ADDRESS(3+$AM792,21,,,"var"))&lt;&gt;"D90",INDIRECT(ADDRESS(3+$AM792,21,,,"var")),NULL)</f>
        <v>72.2</v>
      </c>
      <c r="BH792" s="64" cm="1">
        <f t="array" aca="1" ref="BH792" ca="1">IF(INDIRECT(ADDRESS(3+$AM792,22,,,"var"))&lt;&gt;"Carney Funnel (s/50g)",INDIRECT(ADDRESS(3+$AM792,22,,,"var")),NULL)</f>
        <v>16</v>
      </c>
      <c r="BI792" s="64" cm="1">
        <f t="array" aca="1" ref="BI792" ca="1">IF(INDIRECT(ADDRESS(3+$AM792,23,,,"var"))&lt;&gt;"Schuttdichte",INDIRECT(ADDRESS(3+$AM792,23,,,"var")),NULL)</f>
        <v>1.24</v>
      </c>
      <c r="BJ792" s="64" cm="1">
        <f t="array" aca="1" ref="BJ792" ca="1">IF(INDIRECT(ADDRESS(3+$AM792,24,,,"var"))&lt;&gt;"Klopfdichte",INDIRECT(ADDRESS(3+$AM792,24,,,"var")),NULL)</f>
        <v>1.61</v>
      </c>
      <c r="BK792" s="61" t="s">
        <v>108</v>
      </c>
      <c r="BM792" s="65"/>
      <c r="BN792" s="28"/>
      <c r="BP792" s="28"/>
    </row>
    <row r="793" spans="1:68" s="81" customFormat="1">
      <c r="A793" s="81">
        <v>11</v>
      </c>
      <c r="B793" s="3">
        <v>1</v>
      </c>
      <c r="C793" s="81" t="str">
        <f>var!Z$2</f>
        <v>EOS M 290</v>
      </c>
      <c r="D793" s="81" t="str">
        <f>var!AG$2</f>
        <v>EOS parameter dev.</v>
      </c>
      <c r="E793" s="81">
        <v>325</v>
      </c>
      <c r="F793" s="81">
        <v>1175</v>
      </c>
      <c r="G793" s="81">
        <v>50</v>
      </c>
      <c r="H793" s="81">
        <v>0.1</v>
      </c>
      <c r="I793" s="62">
        <v>100</v>
      </c>
      <c r="J793" s="81" t="str">
        <f>var!AD$2</f>
        <v>Density cube</v>
      </c>
      <c r="K793" s="81" t="str">
        <f>var!AE$2</f>
        <v>Pyramide</v>
      </c>
      <c r="M793" s="81" t="str">
        <f>var!AF$2</f>
        <v>Stripes</v>
      </c>
      <c r="P793" s="81">
        <v>-0.05</v>
      </c>
      <c r="R793" s="10"/>
      <c r="S793" s="10"/>
      <c r="T793" s="10"/>
      <c r="U793" s="10"/>
      <c r="V793" s="10"/>
      <c r="W793" s="10"/>
      <c r="X793" s="10"/>
      <c r="AD793" s="10"/>
      <c r="AE793" s="10"/>
      <c r="AF793" s="10">
        <v>0.374</v>
      </c>
      <c r="AG793" s="10"/>
      <c r="AH793" s="81">
        <f t="shared" si="26"/>
        <v>21.150000000000002</v>
      </c>
      <c r="AI793" s="81">
        <f t="shared" si="27"/>
        <v>55.319148936170215</v>
      </c>
      <c r="AK793" s="81">
        <f>100-Tabelle1[[#This Row],[Porositaet Flaeche repolished IAPT]]</f>
        <v>99.626000000000005</v>
      </c>
      <c r="AL793" s="81" t="str" cm="1">
        <f t="array" aca="1" ref="AL793" ca="1">IF(INDIRECT(ADDRESS(3+AM793,2,,,"var"))&lt;&gt;"Name of powder",INDIRECT(ADDRESS(3+AM793,2,,,"var")),NULL)</f>
        <v>AlMgty90</v>
      </c>
      <c r="AM793" s="81">
        <v>12</v>
      </c>
      <c r="AN793" s="81">
        <v>0</v>
      </c>
      <c r="AO793" s="81" cm="1">
        <f t="array" aca="1" ref="AO793" ca="1">IF(INDIRECT(ADDRESS(3+$AM793,3,,,"var"))&lt;&gt;"&lt;=&gt;",INDIRECT(ADDRESS(3+$AM793,3,,,"var")),NULL)</f>
        <v>0</v>
      </c>
      <c r="AP793" s="81" cm="1">
        <f t="array" aca="1" ref="AP793" ca="1">IF(INDIRECT(ADDRESS(3+$AM793,4,,,"var"))&lt;&gt;"Si",INDIRECT(ADDRESS(3+$AM793,4,,,"var")),NULL)</f>
        <v>7.0000000000000007E-2</v>
      </c>
      <c r="AQ793" s="81" cm="1">
        <f t="array" aca="1" ref="AQ793" ca="1">IF(INDIRECT(ADDRESS(3+$AM793,5,,,"var"))&lt;&gt;"&lt;=&gt;",INDIRECT(ADDRESS(3+$AM793,5,,,"var")),NULL)</f>
        <v>0</v>
      </c>
      <c r="AR793" s="81" cm="1">
        <f t="array" aca="1" ref="AR793" ca="1">IF(INDIRECT(ADDRESS(3+$AM793,6,,,"var"))&lt;&gt;"Fe",INDIRECT(ADDRESS(3+$AM793,6,,,"var")),NULL)</f>
        <v>7.0000000000000007E-2</v>
      </c>
      <c r="AS793" s="81" t="str" cm="1">
        <f t="array" aca="1" ref="AS793" ca="1">IF(INDIRECT(ADDRESS(3+$AM793,7,,,"var"))&lt;&gt;"&lt;=&gt;",INDIRECT(ADDRESS(3+$AM793,7,,,"var")),NULL)</f>
        <v>&lt;</v>
      </c>
      <c r="AT793" s="81" cm="1">
        <f t="array" aca="1" ref="AT793" ca="1">IF(INDIRECT(ADDRESS(3+$AM793,8,,,"var"))&lt;&gt;"Cu",INDIRECT(ADDRESS(3+$AM793,8,,,"var")),NULL)</f>
        <v>0.01</v>
      </c>
      <c r="AU793" s="81" t="str" cm="1">
        <f t="array" aca="1" ref="AU793" ca="1">IF(INDIRECT(ADDRESS(3+$AM793,9,,,"var"))&lt;&gt;"&lt;=&gt;",INDIRECT(ADDRESS(3+$AM793,9,,,"var")),NULL)</f>
        <v>&lt;</v>
      </c>
      <c r="AV793" s="81" cm="1">
        <f t="array" aca="1" ref="AV793" ca="1">IF(INDIRECT(ADDRESS(3+$AM793,10,,,"var"))&lt;&gt;"Mn",INDIRECT(ADDRESS(3+$AM793,10,,,"var")),NULL)</f>
        <v>0.01</v>
      </c>
      <c r="AW793" s="81" cm="1">
        <f t="array" aca="1" ref="AW793" ca="1">IF(INDIRECT(ADDRESS(3+$AM793,11,,,"var"))&lt;&gt;"&lt;=&gt;",INDIRECT(ADDRESS(3+$AM793,11,,,"var")),NULL)</f>
        <v>0</v>
      </c>
      <c r="AX793" s="81" cm="1">
        <f t="array" aca="1" ref="AX793" ca="1">IF(INDIRECT(ADDRESS(3+$AM793,12,,,"var"))&lt;&gt;"Mg",INDIRECT(ADDRESS(3+$AM793,12,,,"var")),NULL)</f>
        <v>11.9</v>
      </c>
      <c r="AY793" s="81" cm="1">
        <f t="array" aca="1" ref="AY793" ca="1">IF(INDIRECT(ADDRESS(3+$AM793,13,,,"var"))&lt;&gt;"&lt;=&gt;",INDIRECT(ADDRESS(3+$AM793,13,,,"var")),NULL)</f>
        <v>0</v>
      </c>
      <c r="AZ793" s="81" cm="1">
        <f t="array" aca="1" ref="AZ793" ca="1">IF(INDIRECT(ADDRESS(3+$AM793,14,,,"var"))&lt;&gt;"Be",INDIRECT(ADDRESS(3+$AM793,14,,,"var")),NULL)</f>
        <v>1.4E-2</v>
      </c>
      <c r="BA793" s="81" t="str" cm="1">
        <f t="array" aca="1" ref="BA793" ca="1">IF(INDIRECT(ADDRESS(3+$AM793,15,,,"var"))&lt;&gt;"&lt;=&gt;",INDIRECT(ADDRESS(3+$AM793,15,,,"var")),NULL)</f>
        <v>&lt;</v>
      </c>
      <c r="BB793" s="81" cm="1">
        <f t="array" aca="1" ref="BB793" ca="1">IF(INDIRECT(ADDRESS(3+$AM793,16,,,"var"))&lt;&gt;"Zn",INDIRECT(ADDRESS(3+$AM793,16,,,"var")),NULL)</f>
        <v>0.01</v>
      </c>
      <c r="BC793" s="81" cm="1">
        <f t="array" aca="1" ref="BC793" ca="1">IF(INDIRECT(ADDRESS(3+$AM793,17,,,"var"))&lt;&gt;"&lt;=&gt;",INDIRECT(ADDRESS(3+$AM793,17,,,"var")),NULL)</f>
        <v>0</v>
      </c>
      <c r="BD793" s="81" cm="1">
        <f t="array" aca="1" ref="BD793" ca="1">IF(INDIRECT(ADDRESS(3+$AM793,18,,,"var"))&lt;&gt;"Ti",INDIRECT(ADDRESS(3+$AM793,18,,,"var")),NULL)</f>
        <v>0.08</v>
      </c>
      <c r="BE793" s="82" cm="1">
        <f t="array" aca="1" ref="BE793" ca="1">IF(INDIRECT(ADDRESS(3+$AM793,19,,,"var"))&lt;&gt;"D10",INDIRECT(ADDRESS(3+$AM793,19,,,"var")),NULL)</f>
        <v>27.4</v>
      </c>
      <c r="BF793" s="82" cm="1">
        <f t="array" aca="1" ref="BF793" ca="1">IF(INDIRECT(ADDRESS(3+$AM793,20,,,"var"))&lt;&gt;"D50",INDIRECT(ADDRESS(3+$AM793,20,,,"var")),NULL)</f>
        <v>44.5</v>
      </c>
      <c r="BG793" s="82" cm="1">
        <f t="array" aca="1" ref="BG793" ca="1">IF(INDIRECT(ADDRESS(3+$AM793,21,,,"var"))&lt;&gt;"D90",INDIRECT(ADDRESS(3+$AM793,21,,,"var")),NULL)</f>
        <v>72.2</v>
      </c>
      <c r="BH793" s="82" cm="1">
        <f t="array" aca="1" ref="BH793" ca="1">IF(INDIRECT(ADDRESS(3+$AM793,22,,,"var"))&lt;&gt;"Carney Funnel (s/50g)",INDIRECT(ADDRESS(3+$AM793,22,,,"var")),NULL)</f>
        <v>16</v>
      </c>
      <c r="BI793" s="82" cm="1">
        <f t="array" aca="1" ref="BI793" ca="1">IF(INDIRECT(ADDRESS(3+$AM793,23,,,"var"))&lt;&gt;"Schuttdichte",INDIRECT(ADDRESS(3+$AM793,23,,,"var")),NULL)</f>
        <v>1.24</v>
      </c>
      <c r="BJ793" s="82" cm="1">
        <f t="array" aca="1" ref="BJ793" ca="1">IF(INDIRECT(ADDRESS(3+$AM793,24,,,"var"))&lt;&gt;"Klopfdichte",INDIRECT(ADDRESS(3+$AM793,24,,,"var")),NULL)</f>
        <v>1.61</v>
      </c>
      <c r="BK793" s="81" t="s">
        <v>108</v>
      </c>
      <c r="BM793" s="65"/>
    </row>
    <row r="794" spans="1:68" s="81" customFormat="1">
      <c r="A794" s="81">
        <v>11</v>
      </c>
      <c r="B794" s="3">
        <f t="shared" ref="B794:B822" si="28">B793+1</f>
        <v>2</v>
      </c>
      <c r="C794" s="81" t="str">
        <f>var!Z$2</f>
        <v>EOS M 290</v>
      </c>
      <c r="D794" s="81" t="str">
        <f>var!AG$2</f>
        <v>EOS parameter dev.</v>
      </c>
      <c r="E794" s="81">
        <v>325</v>
      </c>
      <c r="F794" s="81">
        <v>1175</v>
      </c>
      <c r="G794" s="81">
        <v>50</v>
      </c>
      <c r="H794" s="81">
        <v>0.1</v>
      </c>
      <c r="I794" s="62">
        <v>100</v>
      </c>
      <c r="J794" s="81" t="str">
        <f>var!AD$2</f>
        <v>Density cube</v>
      </c>
      <c r="K794" s="81" t="str">
        <f>var!AE$2</f>
        <v>Pyramide</v>
      </c>
      <c r="M794" s="81" t="str">
        <f>var!AF$2</f>
        <v>Stripes</v>
      </c>
      <c r="P794" s="81">
        <v>-0.1</v>
      </c>
      <c r="R794" s="10"/>
      <c r="S794" s="10"/>
      <c r="T794" s="10"/>
      <c r="U794" s="10"/>
      <c r="V794" s="10"/>
      <c r="W794" s="10"/>
      <c r="X794" s="10"/>
      <c r="AD794" s="10"/>
      <c r="AE794" s="10"/>
      <c r="AF794" s="10">
        <v>0.13300000000000001</v>
      </c>
      <c r="AG794" s="10"/>
      <c r="AH794" s="81">
        <f t="shared" si="26"/>
        <v>21.150000000000002</v>
      </c>
      <c r="AI794" s="81">
        <f t="shared" si="27"/>
        <v>55.319148936170215</v>
      </c>
      <c r="AK794" s="81">
        <f>100-Tabelle1[[#This Row],[Porositaet Flaeche repolished IAPT]]</f>
        <v>99.867000000000004</v>
      </c>
      <c r="AL794" s="81" t="str" cm="1">
        <f t="array" aca="1" ref="AL794" ca="1">IF(INDIRECT(ADDRESS(3+AM794,2,,,"var"))&lt;&gt;"Name of powder",INDIRECT(ADDRESS(3+AM794,2,,,"var")),NULL)</f>
        <v>AlMgty90</v>
      </c>
      <c r="AM794" s="81">
        <v>12</v>
      </c>
      <c r="AN794" s="81">
        <v>0</v>
      </c>
      <c r="AO794" s="81" cm="1">
        <f t="array" aca="1" ref="AO794" ca="1">IF(INDIRECT(ADDRESS(3+$AM794,3,,,"var"))&lt;&gt;"&lt;=&gt;",INDIRECT(ADDRESS(3+$AM794,3,,,"var")),NULL)</f>
        <v>0</v>
      </c>
      <c r="AP794" s="81" cm="1">
        <f t="array" aca="1" ref="AP794" ca="1">IF(INDIRECT(ADDRESS(3+$AM794,4,,,"var"))&lt;&gt;"Si",INDIRECT(ADDRESS(3+$AM794,4,,,"var")),NULL)</f>
        <v>7.0000000000000007E-2</v>
      </c>
      <c r="AQ794" s="81" cm="1">
        <f t="array" aca="1" ref="AQ794" ca="1">IF(INDIRECT(ADDRESS(3+$AM794,5,,,"var"))&lt;&gt;"&lt;=&gt;",INDIRECT(ADDRESS(3+$AM794,5,,,"var")),NULL)</f>
        <v>0</v>
      </c>
      <c r="AR794" s="81" cm="1">
        <f t="array" aca="1" ref="AR794" ca="1">IF(INDIRECT(ADDRESS(3+$AM794,6,,,"var"))&lt;&gt;"Fe",INDIRECT(ADDRESS(3+$AM794,6,,,"var")),NULL)</f>
        <v>7.0000000000000007E-2</v>
      </c>
      <c r="AS794" s="81" t="str" cm="1">
        <f t="array" aca="1" ref="AS794" ca="1">IF(INDIRECT(ADDRESS(3+$AM794,7,,,"var"))&lt;&gt;"&lt;=&gt;",INDIRECT(ADDRESS(3+$AM794,7,,,"var")),NULL)</f>
        <v>&lt;</v>
      </c>
      <c r="AT794" s="81" cm="1">
        <f t="array" aca="1" ref="AT794" ca="1">IF(INDIRECT(ADDRESS(3+$AM794,8,,,"var"))&lt;&gt;"Cu",INDIRECT(ADDRESS(3+$AM794,8,,,"var")),NULL)</f>
        <v>0.01</v>
      </c>
      <c r="AU794" s="81" t="str" cm="1">
        <f t="array" aca="1" ref="AU794" ca="1">IF(INDIRECT(ADDRESS(3+$AM794,9,,,"var"))&lt;&gt;"&lt;=&gt;",INDIRECT(ADDRESS(3+$AM794,9,,,"var")),NULL)</f>
        <v>&lt;</v>
      </c>
      <c r="AV794" s="81" cm="1">
        <f t="array" aca="1" ref="AV794" ca="1">IF(INDIRECT(ADDRESS(3+$AM794,10,,,"var"))&lt;&gt;"Mn",INDIRECT(ADDRESS(3+$AM794,10,,,"var")),NULL)</f>
        <v>0.01</v>
      </c>
      <c r="AW794" s="81" cm="1">
        <f t="array" aca="1" ref="AW794" ca="1">IF(INDIRECT(ADDRESS(3+$AM794,11,,,"var"))&lt;&gt;"&lt;=&gt;",INDIRECT(ADDRESS(3+$AM794,11,,,"var")),NULL)</f>
        <v>0</v>
      </c>
      <c r="AX794" s="81" cm="1">
        <f t="array" aca="1" ref="AX794" ca="1">IF(INDIRECT(ADDRESS(3+$AM794,12,,,"var"))&lt;&gt;"Mg",INDIRECT(ADDRESS(3+$AM794,12,,,"var")),NULL)</f>
        <v>11.9</v>
      </c>
      <c r="AY794" s="81" cm="1">
        <f t="array" aca="1" ref="AY794" ca="1">IF(INDIRECT(ADDRESS(3+$AM794,13,,,"var"))&lt;&gt;"&lt;=&gt;",INDIRECT(ADDRESS(3+$AM794,13,,,"var")),NULL)</f>
        <v>0</v>
      </c>
      <c r="AZ794" s="81" cm="1">
        <f t="array" aca="1" ref="AZ794" ca="1">IF(INDIRECT(ADDRESS(3+$AM794,14,,,"var"))&lt;&gt;"Be",INDIRECT(ADDRESS(3+$AM794,14,,,"var")),NULL)</f>
        <v>1.4E-2</v>
      </c>
      <c r="BA794" s="81" t="str" cm="1">
        <f t="array" aca="1" ref="BA794" ca="1">IF(INDIRECT(ADDRESS(3+$AM794,15,,,"var"))&lt;&gt;"&lt;=&gt;",INDIRECT(ADDRESS(3+$AM794,15,,,"var")),NULL)</f>
        <v>&lt;</v>
      </c>
      <c r="BB794" s="81" cm="1">
        <f t="array" aca="1" ref="BB794" ca="1">IF(INDIRECT(ADDRESS(3+$AM794,16,,,"var"))&lt;&gt;"Zn",INDIRECT(ADDRESS(3+$AM794,16,,,"var")),NULL)</f>
        <v>0.01</v>
      </c>
      <c r="BC794" s="81" cm="1">
        <f t="array" aca="1" ref="BC794" ca="1">IF(INDIRECT(ADDRESS(3+$AM794,17,,,"var"))&lt;&gt;"&lt;=&gt;",INDIRECT(ADDRESS(3+$AM794,17,,,"var")),NULL)</f>
        <v>0</v>
      </c>
      <c r="BD794" s="81" cm="1">
        <f t="array" aca="1" ref="BD794" ca="1">IF(INDIRECT(ADDRESS(3+$AM794,18,,,"var"))&lt;&gt;"Ti",INDIRECT(ADDRESS(3+$AM794,18,,,"var")),NULL)</f>
        <v>0.08</v>
      </c>
      <c r="BE794" s="82" cm="1">
        <f t="array" aca="1" ref="BE794" ca="1">IF(INDIRECT(ADDRESS(3+$AM794,19,,,"var"))&lt;&gt;"D10",INDIRECT(ADDRESS(3+$AM794,19,,,"var")),NULL)</f>
        <v>27.4</v>
      </c>
      <c r="BF794" s="82" cm="1">
        <f t="array" aca="1" ref="BF794" ca="1">IF(INDIRECT(ADDRESS(3+$AM794,20,,,"var"))&lt;&gt;"D50",INDIRECT(ADDRESS(3+$AM794,20,,,"var")),NULL)</f>
        <v>44.5</v>
      </c>
      <c r="BG794" s="82" cm="1">
        <f t="array" aca="1" ref="BG794" ca="1">IF(INDIRECT(ADDRESS(3+$AM794,21,,,"var"))&lt;&gt;"D90",INDIRECT(ADDRESS(3+$AM794,21,,,"var")),NULL)</f>
        <v>72.2</v>
      </c>
      <c r="BH794" s="82" cm="1">
        <f t="array" aca="1" ref="BH794" ca="1">IF(INDIRECT(ADDRESS(3+$AM794,22,,,"var"))&lt;&gt;"Carney Funnel (s/50g)",INDIRECT(ADDRESS(3+$AM794,22,,,"var")),NULL)</f>
        <v>16</v>
      </c>
      <c r="BI794" s="82" cm="1">
        <f t="array" aca="1" ref="BI794" ca="1">IF(INDIRECT(ADDRESS(3+$AM794,23,,,"var"))&lt;&gt;"Schuttdichte",INDIRECT(ADDRESS(3+$AM794,23,,,"var")),NULL)</f>
        <v>1.24</v>
      </c>
      <c r="BJ794" s="82" cm="1">
        <f t="array" aca="1" ref="BJ794" ca="1">IF(INDIRECT(ADDRESS(3+$AM794,24,,,"var"))&lt;&gt;"Klopfdichte",INDIRECT(ADDRESS(3+$AM794,24,,,"var")),NULL)</f>
        <v>1.61</v>
      </c>
      <c r="BK794" s="81" t="s">
        <v>108</v>
      </c>
      <c r="BM794" s="65"/>
    </row>
    <row r="795" spans="1:68" s="81" customFormat="1">
      <c r="A795" s="81">
        <v>11</v>
      </c>
      <c r="B795" s="3">
        <f t="shared" si="28"/>
        <v>3</v>
      </c>
      <c r="C795" s="81" t="str">
        <f>var!Z$2</f>
        <v>EOS M 290</v>
      </c>
      <c r="D795" s="81" t="str">
        <f>var!AG$2</f>
        <v>EOS parameter dev.</v>
      </c>
      <c r="E795" s="81">
        <v>325</v>
      </c>
      <c r="F795" s="81">
        <v>1175</v>
      </c>
      <c r="G795" s="81">
        <v>50</v>
      </c>
      <c r="H795" s="81">
        <v>0.1</v>
      </c>
      <c r="I795" s="62">
        <v>100</v>
      </c>
      <c r="J795" s="81" t="str">
        <f>var!AD$2</f>
        <v>Density cube</v>
      </c>
      <c r="K795" s="81" t="str">
        <f>var!AE$2</f>
        <v>Pyramide</v>
      </c>
      <c r="M795" s="81" t="str">
        <f>var!AF$2</f>
        <v>Stripes</v>
      </c>
      <c r="P795" s="81">
        <v>-0.2</v>
      </c>
      <c r="R795" s="10"/>
      <c r="S795" s="10"/>
      <c r="T795" s="10"/>
      <c r="U795" s="10"/>
      <c r="V795" s="10"/>
      <c r="W795" s="10"/>
      <c r="X795" s="10"/>
      <c r="AD795" s="10"/>
      <c r="AE795" s="10"/>
      <c r="AF795" s="10">
        <v>0.216</v>
      </c>
      <c r="AG795" s="10"/>
      <c r="AH795" s="81">
        <f t="shared" si="26"/>
        <v>21.150000000000002</v>
      </c>
      <c r="AI795" s="81">
        <f t="shared" si="27"/>
        <v>55.319148936170215</v>
      </c>
      <c r="AK795" s="81">
        <f>100-Tabelle1[[#This Row],[Porositaet Flaeche repolished IAPT]]</f>
        <v>99.784000000000006</v>
      </c>
      <c r="AL795" s="81" t="str" cm="1">
        <f t="array" aca="1" ref="AL795" ca="1">IF(INDIRECT(ADDRESS(3+AM795,2,,,"var"))&lt;&gt;"Name of powder",INDIRECT(ADDRESS(3+AM795,2,,,"var")),NULL)</f>
        <v>AlMgty90</v>
      </c>
      <c r="AM795" s="81">
        <v>12</v>
      </c>
      <c r="AN795" s="81">
        <v>0</v>
      </c>
      <c r="AO795" s="81" cm="1">
        <f t="array" aca="1" ref="AO795" ca="1">IF(INDIRECT(ADDRESS(3+$AM795,3,,,"var"))&lt;&gt;"&lt;=&gt;",INDIRECT(ADDRESS(3+$AM795,3,,,"var")),NULL)</f>
        <v>0</v>
      </c>
      <c r="AP795" s="81" cm="1">
        <f t="array" aca="1" ref="AP795" ca="1">IF(INDIRECT(ADDRESS(3+$AM795,4,,,"var"))&lt;&gt;"Si",INDIRECT(ADDRESS(3+$AM795,4,,,"var")),NULL)</f>
        <v>7.0000000000000007E-2</v>
      </c>
      <c r="AQ795" s="81" cm="1">
        <f t="array" aca="1" ref="AQ795" ca="1">IF(INDIRECT(ADDRESS(3+$AM795,5,,,"var"))&lt;&gt;"&lt;=&gt;",INDIRECT(ADDRESS(3+$AM795,5,,,"var")),NULL)</f>
        <v>0</v>
      </c>
      <c r="AR795" s="81" cm="1">
        <f t="array" aca="1" ref="AR795" ca="1">IF(INDIRECT(ADDRESS(3+$AM795,6,,,"var"))&lt;&gt;"Fe",INDIRECT(ADDRESS(3+$AM795,6,,,"var")),NULL)</f>
        <v>7.0000000000000007E-2</v>
      </c>
      <c r="AS795" s="81" t="str" cm="1">
        <f t="array" aca="1" ref="AS795" ca="1">IF(INDIRECT(ADDRESS(3+$AM795,7,,,"var"))&lt;&gt;"&lt;=&gt;",INDIRECT(ADDRESS(3+$AM795,7,,,"var")),NULL)</f>
        <v>&lt;</v>
      </c>
      <c r="AT795" s="81" cm="1">
        <f t="array" aca="1" ref="AT795" ca="1">IF(INDIRECT(ADDRESS(3+$AM795,8,,,"var"))&lt;&gt;"Cu",INDIRECT(ADDRESS(3+$AM795,8,,,"var")),NULL)</f>
        <v>0.01</v>
      </c>
      <c r="AU795" s="81" t="str" cm="1">
        <f t="array" aca="1" ref="AU795" ca="1">IF(INDIRECT(ADDRESS(3+$AM795,9,,,"var"))&lt;&gt;"&lt;=&gt;",INDIRECT(ADDRESS(3+$AM795,9,,,"var")),NULL)</f>
        <v>&lt;</v>
      </c>
      <c r="AV795" s="81" cm="1">
        <f t="array" aca="1" ref="AV795" ca="1">IF(INDIRECT(ADDRESS(3+$AM795,10,,,"var"))&lt;&gt;"Mn",INDIRECT(ADDRESS(3+$AM795,10,,,"var")),NULL)</f>
        <v>0.01</v>
      </c>
      <c r="AW795" s="81" cm="1">
        <f t="array" aca="1" ref="AW795" ca="1">IF(INDIRECT(ADDRESS(3+$AM795,11,,,"var"))&lt;&gt;"&lt;=&gt;",INDIRECT(ADDRESS(3+$AM795,11,,,"var")),NULL)</f>
        <v>0</v>
      </c>
      <c r="AX795" s="81" cm="1">
        <f t="array" aca="1" ref="AX795" ca="1">IF(INDIRECT(ADDRESS(3+$AM795,12,,,"var"))&lt;&gt;"Mg",INDIRECT(ADDRESS(3+$AM795,12,,,"var")),NULL)</f>
        <v>11.9</v>
      </c>
      <c r="AY795" s="81" cm="1">
        <f t="array" aca="1" ref="AY795" ca="1">IF(INDIRECT(ADDRESS(3+$AM795,13,,,"var"))&lt;&gt;"&lt;=&gt;",INDIRECT(ADDRESS(3+$AM795,13,,,"var")),NULL)</f>
        <v>0</v>
      </c>
      <c r="AZ795" s="81" cm="1">
        <f t="array" aca="1" ref="AZ795" ca="1">IF(INDIRECT(ADDRESS(3+$AM795,14,,,"var"))&lt;&gt;"Be",INDIRECT(ADDRESS(3+$AM795,14,,,"var")),NULL)</f>
        <v>1.4E-2</v>
      </c>
      <c r="BA795" s="81" t="str" cm="1">
        <f t="array" aca="1" ref="BA795" ca="1">IF(INDIRECT(ADDRESS(3+$AM795,15,,,"var"))&lt;&gt;"&lt;=&gt;",INDIRECT(ADDRESS(3+$AM795,15,,,"var")),NULL)</f>
        <v>&lt;</v>
      </c>
      <c r="BB795" s="81" cm="1">
        <f t="array" aca="1" ref="BB795" ca="1">IF(INDIRECT(ADDRESS(3+$AM795,16,,,"var"))&lt;&gt;"Zn",INDIRECT(ADDRESS(3+$AM795,16,,,"var")),NULL)</f>
        <v>0.01</v>
      </c>
      <c r="BC795" s="81" cm="1">
        <f t="array" aca="1" ref="BC795" ca="1">IF(INDIRECT(ADDRESS(3+$AM795,17,,,"var"))&lt;&gt;"&lt;=&gt;",INDIRECT(ADDRESS(3+$AM795,17,,,"var")),NULL)</f>
        <v>0</v>
      </c>
      <c r="BD795" s="81" cm="1">
        <f t="array" aca="1" ref="BD795" ca="1">IF(INDIRECT(ADDRESS(3+$AM795,18,,,"var"))&lt;&gt;"Ti",INDIRECT(ADDRESS(3+$AM795,18,,,"var")),NULL)</f>
        <v>0.08</v>
      </c>
      <c r="BE795" s="82" cm="1">
        <f t="array" aca="1" ref="BE795" ca="1">IF(INDIRECT(ADDRESS(3+$AM795,19,,,"var"))&lt;&gt;"D10",INDIRECT(ADDRESS(3+$AM795,19,,,"var")),NULL)</f>
        <v>27.4</v>
      </c>
      <c r="BF795" s="82" cm="1">
        <f t="array" aca="1" ref="BF795" ca="1">IF(INDIRECT(ADDRESS(3+$AM795,20,,,"var"))&lt;&gt;"D50",INDIRECT(ADDRESS(3+$AM795,20,,,"var")),NULL)</f>
        <v>44.5</v>
      </c>
      <c r="BG795" s="82" cm="1">
        <f t="array" aca="1" ref="BG795" ca="1">IF(INDIRECT(ADDRESS(3+$AM795,21,,,"var"))&lt;&gt;"D90",INDIRECT(ADDRESS(3+$AM795,21,,,"var")),NULL)</f>
        <v>72.2</v>
      </c>
      <c r="BH795" s="82" cm="1">
        <f t="array" aca="1" ref="BH795" ca="1">IF(INDIRECT(ADDRESS(3+$AM795,22,,,"var"))&lt;&gt;"Carney Funnel (s/50g)",INDIRECT(ADDRESS(3+$AM795,22,,,"var")),NULL)</f>
        <v>16</v>
      </c>
      <c r="BI795" s="82" cm="1">
        <f t="array" aca="1" ref="BI795" ca="1">IF(INDIRECT(ADDRESS(3+$AM795,23,,,"var"))&lt;&gt;"Schuttdichte",INDIRECT(ADDRESS(3+$AM795,23,,,"var")),NULL)</f>
        <v>1.24</v>
      </c>
      <c r="BJ795" s="82" cm="1">
        <f t="array" aca="1" ref="BJ795" ca="1">IF(INDIRECT(ADDRESS(3+$AM795,24,,,"var"))&lt;&gt;"Klopfdichte",INDIRECT(ADDRESS(3+$AM795,24,,,"var")),NULL)</f>
        <v>1.61</v>
      </c>
      <c r="BK795" s="81" t="s">
        <v>108</v>
      </c>
      <c r="BM795" s="65"/>
    </row>
    <row r="796" spans="1:68" s="81" customFormat="1">
      <c r="A796" s="81">
        <v>11</v>
      </c>
      <c r="B796" s="3">
        <f t="shared" si="28"/>
        <v>4</v>
      </c>
      <c r="C796" s="81" t="str">
        <f>var!Z$2</f>
        <v>EOS M 290</v>
      </c>
      <c r="D796" s="81" t="str">
        <f>var!AG$2</f>
        <v>EOS parameter dev.</v>
      </c>
      <c r="E796" s="81">
        <v>350</v>
      </c>
      <c r="F796" s="81">
        <v>1500</v>
      </c>
      <c r="G796" s="81">
        <v>50</v>
      </c>
      <c r="H796" s="81">
        <v>0.14000000000000001</v>
      </c>
      <c r="I796" s="62">
        <v>100</v>
      </c>
      <c r="J796" s="81" t="str">
        <f>var!AD$2</f>
        <v>Density cube</v>
      </c>
      <c r="K796" s="81" t="str">
        <f>var!AE$2</f>
        <v>Pyramide</v>
      </c>
      <c r="M796" s="81" t="str">
        <f>var!AF$2</f>
        <v>Stripes</v>
      </c>
      <c r="P796" s="81">
        <v>-0.05</v>
      </c>
      <c r="R796" s="10"/>
      <c r="S796" s="10"/>
      <c r="T796" s="10"/>
      <c r="U796" s="10"/>
      <c r="V796" s="10"/>
      <c r="W796" s="10"/>
      <c r="X796" s="10"/>
      <c r="AD796" s="10"/>
      <c r="AE796" s="10"/>
      <c r="AF796" s="10">
        <v>0.28100000000000003</v>
      </c>
      <c r="AG796" s="10"/>
      <c r="AH796" s="81">
        <f t="shared" si="26"/>
        <v>37.800000000000004</v>
      </c>
      <c r="AI796" s="81">
        <f t="shared" si="27"/>
        <v>33.333333333333329</v>
      </c>
      <c r="AK796" s="81">
        <f>100-Tabelle1[[#This Row],[Porositaet Flaeche repolished IAPT]]</f>
        <v>99.718999999999994</v>
      </c>
      <c r="AL796" s="81" t="str" cm="1">
        <f t="array" aca="1" ref="AL796" ca="1">IF(INDIRECT(ADDRESS(3+AM796,2,,,"var"))&lt;&gt;"Name of powder",INDIRECT(ADDRESS(3+AM796,2,,,"var")),NULL)</f>
        <v>AlMgty90</v>
      </c>
      <c r="AM796" s="81">
        <v>12</v>
      </c>
      <c r="AN796" s="81">
        <v>0</v>
      </c>
      <c r="AO796" s="81" cm="1">
        <f t="array" aca="1" ref="AO796" ca="1">IF(INDIRECT(ADDRESS(3+$AM796,3,,,"var"))&lt;&gt;"&lt;=&gt;",INDIRECT(ADDRESS(3+$AM796,3,,,"var")),NULL)</f>
        <v>0</v>
      </c>
      <c r="AP796" s="81" cm="1">
        <f t="array" aca="1" ref="AP796" ca="1">IF(INDIRECT(ADDRESS(3+$AM796,4,,,"var"))&lt;&gt;"Si",INDIRECT(ADDRESS(3+$AM796,4,,,"var")),NULL)</f>
        <v>7.0000000000000007E-2</v>
      </c>
      <c r="AQ796" s="81" cm="1">
        <f t="array" aca="1" ref="AQ796" ca="1">IF(INDIRECT(ADDRESS(3+$AM796,5,,,"var"))&lt;&gt;"&lt;=&gt;",INDIRECT(ADDRESS(3+$AM796,5,,,"var")),NULL)</f>
        <v>0</v>
      </c>
      <c r="AR796" s="81" cm="1">
        <f t="array" aca="1" ref="AR796" ca="1">IF(INDIRECT(ADDRESS(3+$AM796,6,,,"var"))&lt;&gt;"Fe",INDIRECT(ADDRESS(3+$AM796,6,,,"var")),NULL)</f>
        <v>7.0000000000000007E-2</v>
      </c>
      <c r="AS796" s="81" t="str" cm="1">
        <f t="array" aca="1" ref="AS796" ca="1">IF(INDIRECT(ADDRESS(3+$AM796,7,,,"var"))&lt;&gt;"&lt;=&gt;",INDIRECT(ADDRESS(3+$AM796,7,,,"var")),NULL)</f>
        <v>&lt;</v>
      </c>
      <c r="AT796" s="81" cm="1">
        <f t="array" aca="1" ref="AT796" ca="1">IF(INDIRECT(ADDRESS(3+$AM796,8,,,"var"))&lt;&gt;"Cu",INDIRECT(ADDRESS(3+$AM796,8,,,"var")),NULL)</f>
        <v>0.01</v>
      </c>
      <c r="AU796" s="81" t="str" cm="1">
        <f t="array" aca="1" ref="AU796" ca="1">IF(INDIRECT(ADDRESS(3+$AM796,9,,,"var"))&lt;&gt;"&lt;=&gt;",INDIRECT(ADDRESS(3+$AM796,9,,,"var")),NULL)</f>
        <v>&lt;</v>
      </c>
      <c r="AV796" s="81" cm="1">
        <f t="array" aca="1" ref="AV796" ca="1">IF(INDIRECT(ADDRESS(3+$AM796,10,,,"var"))&lt;&gt;"Mn",INDIRECT(ADDRESS(3+$AM796,10,,,"var")),NULL)</f>
        <v>0.01</v>
      </c>
      <c r="AW796" s="81" cm="1">
        <f t="array" aca="1" ref="AW796" ca="1">IF(INDIRECT(ADDRESS(3+$AM796,11,,,"var"))&lt;&gt;"&lt;=&gt;",INDIRECT(ADDRESS(3+$AM796,11,,,"var")),NULL)</f>
        <v>0</v>
      </c>
      <c r="AX796" s="81" cm="1">
        <f t="array" aca="1" ref="AX796" ca="1">IF(INDIRECT(ADDRESS(3+$AM796,12,,,"var"))&lt;&gt;"Mg",INDIRECT(ADDRESS(3+$AM796,12,,,"var")),NULL)</f>
        <v>11.9</v>
      </c>
      <c r="AY796" s="81" cm="1">
        <f t="array" aca="1" ref="AY796" ca="1">IF(INDIRECT(ADDRESS(3+$AM796,13,,,"var"))&lt;&gt;"&lt;=&gt;",INDIRECT(ADDRESS(3+$AM796,13,,,"var")),NULL)</f>
        <v>0</v>
      </c>
      <c r="AZ796" s="81" cm="1">
        <f t="array" aca="1" ref="AZ796" ca="1">IF(INDIRECT(ADDRESS(3+$AM796,14,,,"var"))&lt;&gt;"Be",INDIRECT(ADDRESS(3+$AM796,14,,,"var")),NULL)</f>
        <v>1.4E-2</v>
      </c>
      <c r="BA796" s="81" t="str" cm="1">
        <f t="array" aca="1" ref="BA796" ca="1">IF(INDIRECT(ADDRESS(3+$AM796,15,,,"var"))&lt;&gt;"&lt;=&gt;",INDIRECT(ADDRESS(3+$AM796,15,,,"var")),NULL)</f>
        <v>&lt;</v>
      </c>
      <c r="BB796" s="81" cm="1">
        <f t="array" aca="1" ref="BB796" ca="1">IF(INDIRECT(ADDRESS(3+$AM796,16,,,"var"))&lt;&gt;"Zn",INDIRECT(ADDRESS(3+$AM796,16,,,"var")),NULL)</f>
        <v>0.01</v>
      </c>
      <c r="BC796" s="81" cm="1">
        <f t="array" aca="1" ref="BC796" ca="1">IF(INDIRECT(ADDRESS(3+$AM796,17,,,"var"))&lt;&gt;"&lt;=&gt;",INDIRECT(ADDRESS(3+$AM796,17,,,"var")),NULL)</f>
        <v>0</v>
      </c>
      <c r="BD796" s="81" cm="1">
        <f t="array" aca="1" ref="BD796" ca="1">IF(INDIRECT(ADDRESS(3+$AM796,18,,,"var"))&lt;&gt;"Ti",INDIRECT(ADDRESS(3+$AM796,18,,,"var")),NULL)</f>
        <v>0.08</v>
      </c>
      <c r="BE796" s="82" cm="1">
        <f t="array" aca="1" ref="BE796" ca="1">IF(INDIRECT(ADDRESS(3+$AM796,19,,,"var"))&lt;&gt;"D10",INDIRECT(ADDRESS(3+$AM796,19,,,"var")),NULL)</f>
        <v>27.4</v>
      </c>
      <c r="BF796" s="82" cm="1">
        <f t="array" aca="1" ref="BF796" ca="1">IF(INDIRECT(ADDRESS(3+$AM796,20,,,"var"))&lt;&gt;"D50",INDIRECT(ADDRESS(3+$AM796,20,,,"var")),NULL)</f>
        <v>44.5</v>
      </c>
      <c r="BG796" s="82" cm="1">
        <f t="array" aca="1" ref="BG796" ca="1">IF(INDIRECT(ADDRESS(3+$AM796,21,,,"var"))&lt;&gt;"D90",INDIRECT(ADDRESS(3+$AM796,21,,,"var")),NULL)</f>
        <v>72.2</v>
      </c>
      <c r="BH796" s="82" cm="1">
        <f t="array" aca="1" ref="BH796" ca="1">IF(INDIRECT(ADDRESS(3+$AM796,22,,,"var"))&lt;&gt;"Carney Funnel (s/50g)",INDIRECT(ADDRESS(3+$AM796,22,,,"var")),NULL)</f>
        <v>16</v>
      </c>
      <c r="BI796" s="82" cm="1">
        <f t="array" aca="1" ref="BI796" ca="1">IF(INDIRECT(ADDRESS(3+$AM796,23,,,"var"))&lt;&gt;"Schuttdichte",INDIRECT(ADDRESS(3+$AM796,23,,,"var")),NULL)</f>
        <v>1.24</v>
      </c>
      <c r="BJ796" s="82" cm="1">
        <f t="array" aca="1" ref="BJ796" ca="1">IF(INDIRECT(ADDRESS(3+$AM796,24,,,"var"))&lt;&gt;"Klopfdichte",INDIRECT(ADDRESS(3+$AM796,24,,,"var")),NULL)</f>
        <v>1.61</v>
      </c>
      <c r="BK796" s="81" t="s">
        <v>108</v>
      </c>
      <c r="BM796" s="65"/>
    </row>
    <row r="797" spans="1:68" s="81" customFormat="1">
      <c r="A797" s="81">
        <v>11</v>
      </c>
      <c r="B797" s="3">
        <f t="shared" si="28"/>
        <v>5</v>
      </c>
      <c r="C797" s="81" t="str">
        <f>var!Z$2</f>
        <v>EOS M 290</v>
      </c>
      <c r="D797" s="81" t="str">
        <f>var!AG$2</f>
        <v>EOS parameter dev.</v>
      </c>
      <c r="E797" s="81">
        <v>350</v>
      </c>
      <c r="F797" s="81">
        <v>1500</v>
      </c>
      <c r="G797" s="81">
        <v>50</v>
      </c>
      <c r="H797" s="81">
        <v>0.14000000000000001</v>
      </c>
      <c r="I797" s="62">
        <v>100</v>
      </c>
      <c r="J797" s="81" t="str">
        <f>var!AD$2</f>
        <v>Density cube</v>
      </c>
      <c r="K797" s="81" t="str">
        <f>var!AE$2</f>
        <v>Pyramide</v>
      </c>
      <c r="M797" s="81" t="str">
        <f>var!AF$2</f>
        <v>Stripes</v>
      </c>
      <c r="P797" s="81">
        <v>-0.1</v>
      </c>
      <c r="R797" s="10"/>
      <c r="S797" s="10"/>
      <c r="T797" s="10"/>
      <c r="U797" s="10"/>
      <c r="V797" s="10"/>
      <c r="W797" s="10"/>
      <c r="X797" s="10"/>
      <c r="AD797" s="10"/>
      <c r="AE797" s="10"/>
      <c r="AF797" s="10">
        <v>0.85799999999999998</v>
      </c>
      <c r="AG797" s="10"/>
      <c r="AH797" s="81">
        <f t="shared" si="26"/>
        <v>37.800000000000004</v>
      </c>
      <c r="AI797" s="81">
        <f t="shared" si="27"/>
        <v>33.333333333333329</v>
      </c>
      <c r="AK797" s="81">
        <f>100-Tabelle1[[#This Row],[Porositaet Flaeche repolished IAPT]]</f>
        <v>99.141999999999996</v>
      </c>
      <c r="AL797" s="81" t="str" cm="1">
        <f t="array" aca="1" ref="AL797" ca="1">IF(INDIRECT(ADDRESS(3+AM797,2,,,"var"))&lt;&gt;"Name of powder",INDIRECT(ADDRESS(3+AM797,2,,,"var")),NULL)</f>
        <v>AlMgty90</v>
      </c>
      <c r="AM797" s="81">
        <v>12</v>
      </c>
      <c r="AN797" s="81">
        <v>0</v>
      </c>
      <c r="AO797" s="81" cm="1">
        <f t="array" aca="1" ref="AO797" ca="1">IF(INDIRECT(ADDRESS(3+$AM797,3,,,"var"))&lt;&gt;"&lt;=&gt;",INDIRECT(ADDRESS(3+$AM797,3,,,"var")),NULL)</f>
        <v>0</v>
      </c>
      <c r="AP797" s="81" cm="1">
        <f t="array" aca="1" ref="AP797" ca="1">IF(INDIRECT(ADDRESS(3+$AM797,4,,,"var"))&lt;&gt;"Si",INDIRECT(ADDRESS(3+$AM797,4,,,"var")),NULL)</f>
        <v>7.0000000000000007E-2</v>
      </c>
      <c r="AQ797" s="81" cm="1">
        <f t="array" aca="1" ref="AQ797" ca="1">IF(INDIRECT(ADDRESS(3+$AM797,5,,,"var"))&lt;&gt;"&lt;=&gt;",INDIRECT(ADDRESS(3+$AM797,5,,,"var")),NULL)</f>
        <v>0</v>
      </c>
      <c r="AR797" s="81" cm="1">
        <f t="array" aca="1" ref="AR797" ca="1">IF(INDIRECT(ADDRESS(3+$AM797,6,,,"var"))&lt;&gt;"Fe",INDIRECT(ADDRESS(3+$AM797,6,,,"var")),NULL)</f>
        <v>7.0000000000000007E-2</v>
      </c>
      <c r="AS797" s="81" t="str" cm="1">
        <f t="array" aca="1" ref="AS797" ca="1">IF(INDIRECT(ADDRESS(3+$AM797,7,,,"var"))&lt;&gt;"&lt;=&gt;",INDIRECT(ADDRESS(3+$AM797,7,,,"var")),NULL)</f>
        <v>&lt;</v>
      </c>
      <c r="AT797" s="81" cm="1">
        <f t="array" aca="1" ref="AT797" ca="1">IF(INDIRECT(ADDRESS(3+$AM797,8,,,"var"))&lt;&gt;"Cu",INDIRECT(ADDRESS(3+$AM797,8,,,"var")),NULL)</f>
        <v>0.01</v>
      </c>
      <c r="AU797" s="81" t="str" cm="1">
        <f t="array" aca="1" ref="AU797" ca="1">IF(INDIRECT(ADDRESS(3+$AM797,9,,,"var"))&lt;&gt;"&lt;=&gt;",INDIRECT(ADDRESS(3+$AM797,9,,,"var")),NULL)</f>
        <v>&lt;</v>
      </c>
      <c r="AV797" s="81" cm="1">
        <f t="array" aca="1" ref="AV797" ca="1">IF(INDIRECT(ADDRESS(3+$AM797,10,,,"var"))&lt;&gt;"Mn",INDIRECT(ADDRESS(3+$AM797,10,,,"var")),NULL)</f>
        <v>0.01</v>
      </c>
      <c r="AW797" s="81" cm="1">
        <f t="array" aca="1" ref="AW797" ca="1">IF(INDIRECT(ADDRESS(3+$AM797,11,,,"var"))&lt;&gt;"&lt;=&gt;",INDIRECT(ADDRESS(3+$AM797,11,,,"var")),NULL)</f>
        <v>0</v>
      </c>
      <c r="AX797" s="81" cm="1">
        <f t="array" aca="1" ref="AX797" ca="1">IF(INDIRECT(ADDRESS(3+$AM797,12,,,"var"))&lt;&gt;"Mg",INDIRECT(ADDRESS(3+$AM797,12,,,"var")),NULL)</f>
        <v>11.9</v>
      </c>
      <c r="AY797" s="81" cm="1">
        <f t="array" aca="1" ref="AY797" ca="1">IF(INDIRECT(ADDRESS(3+$AM797,13,,,"var"))&lt;&gt;"&lt;=&gt;",INDIRECT(ADDRESS(3+$AM797,13,,,"var")),NULL)</f>
        <v>0</v>
      </c>
      <c r="AZ797" s="81" cm="1">
        <f t="array" aca="1" ref="AZ797" ca="1">IF(INDIRECT(ADDRESS(3+$AM797,14,,,"var"))&lt;&gt;"Be",INDIRECT(ADDRESS(3+$AM797,14,,,"var")),NULL)</f>
        <v>1.4E-2</v>
      </c>
      <c r="BA797" s="81" t="str" cm="1">
        <f t="array" aca="1" ref="BA797" ca="1">IF(INDIRECT(ADDRESS(3+$AM797,15,,,"var"))&lt;&gt;"&lt;=&gt;",INDIRECT(ADDRESS(3+$AM797,15,,,"var")),NULL)</f>
        <v>&lt;</v>
      </c>
      <c r="BB797" s="81" cm="1">
        <f t="array" aca="1" ref="BB797" ca="1">IF(INDIRECT(ADDRESS(3+$AM797,16,,,"var"))&lt;&gt;"Zn",INDIRECT(ADDRESS(3+$AM797,16,,,"var")),NULL)</f>
        <v>0.01</v>
      </c>
      <c r="BC797" s="81" cm="1">
        <f t="array" aca="1" ref="BC797" ca="1">IF(INDIRECT(ADDRESS(3+$AM797,17,,,"var"))&lt;&gt;"&lt;=&gt;",INDIRECT(ADDRESS(3+$AM797,17,,,"var")),NULL)</f>
        <v>0</v>
      </c>
      <c r="BD797" s="81" cm="1">
        <f t="array" aca="1" ref="BD797" ca="1">IF(INDIRECT(ADDRESS(3+$AM797,18,,,"var"))&lt;&gt;"Ti",INDIRECT(ADDRESS(3+$AM797,18,,,"var")),NULL)</f>
        <v>0.08</v>
      </c>
      <c r="BE797" s="82" cm="1">
        <f t="array" aca="1" ref="BE797" ca="1">IF(INDIRECT(ADDRESS(3+$AM797,19,,,"var"))&lt;&gt;"D10",INDIRECT(ADDRESS(3+$AM797,19,,,"var")),NULL)</f>
        <v>27.4</v>
      </c>
      <c r="BF797" s="82" cm="1">
        <f t="array" aca="1" ref="BF797" ca="1">IF(INDIRECT(ADDRESS(3+$AM797,20,,,"var"))&lt;&gt;"D50",INDIRECT(ADDRESS(3+$AM797,20,,,"var")),NULL)</f>
        <v>44.5</v>
      </c>
      <c r="BG797" s="82" cm="1">
        <f t="array" aca="1" ref="BG797" ca="1">IF(INDIRECT(ADDRESS(3+$AM797,21,,,"var"))&lt;&gt;"D90",INDIRECT(ADDRESS(3+$AM797,21,,,"var")),NULL)</f>
        <v>72.2</v>
      </c>
      <c r="BH797" s="82" cm="1">
        <f t="array" aca="1" ref="BH797" ca="1">IF(INDIRECT(ADDRESS(3+$AM797,22,,,"var"))&lt;&gt;"Carney Funnel (s/50g)",INDIRECT(ADDRESS(3+$AM797,22,,,"var")),NULL)</f>
        <v>16</v>
      </c>
      <c r="BI797" s="82" cm="1">
        <f t="array" aca="1" ref="BI797" ca="1">IF(INDIRECT(ADDRESS(3+$AM797,23,,,"var"))&lt;&gt;"Schuttdichte",INDIRECT(ADDRESS(3+$AM797,23,,,"var")),NULL)</f>
        <v>1.24</v>
      </c>
      <c r="BJ797" s="82" cm="1">
        <f t="array" aca="1" ref="BJ797" ca="1">IF(INDIRECT(ADDRESS(3+$AM797,24,,,"var"))&lt;&gt;"Klopfdichte",INDIRECT(ADDRESS(3+$AM797,24,,,"var")),NULL)</f>
        <v>1.61</v>
      </c>
      <c r="BK797" s="81" t="s">
        <v>108</v>
      </c>
      <c r="BM797" s="65"/>
    </row>
    <row r="798" spans="1:68" s="81" customFormat="1">
      <c r="A798" s="81">
        <v>11</v>
      </c>
      <c r="B798" s="3">
        <f t="shared" si="28"/>
        <v>6</v>
      </c>
      <c r="C798" s="81" t="str">
        <f>var!Z$2</f>
        <v>EOS M 290</v>
      </c>
      <c r="D798" s="81" t="str">
        <f>var!AG$2</f>
        <v>EOS parameter dev.</v>
      </c>
      <c r="E798" s="81">
        <v>350</v>
      </c>
      <c r="F798" s="81">
        <v>1500</v>
      </c>
      <c r="G798" s="81">
        <v>50</v>
      </c>
      <c r="H798" s="81">
        <v>0.14000000000000001</v>
      </c>
      <c r="I798" s="62">
        <v>100</v>
      </c>
      <c r="J798" s="81" t="str">
        <f>var!AD$2</f>
        <v>Density cube</v>
      </c>
      <c r="K798" s="81" t="str">
        <f>var!AE$2</f>
        <v>Pyramide</v>
      </c>
      <c r="M798" s="81" t="str">
        <f>var!AF$2</f>
        <v>Stripes</v>
      </c>
      <c r="P798" s="81">
        <v>-0.2</v>
      </c>
      <c r="R798" s="10"/>
      <c r="S798" s="10"/>
      <c r="T798" s="10"/>
      <c r="U798" s="10"/>
      <c r="V798" s="10"/>
      <c r="W798" s="10"/>
      <c r="X798" s="10"/>
      <c r="AD798" s="10"/>
      <c r="AE798" s="10"/>
      <c r="AF798" s="10">
        <v>1.4379999999999999</v>
      </c>
      <c r="AG798" s="10"/>
      <c r="AH798" s="81">
        <f t="shared" si="26"/>
        <v>37.800000000000004</v>
      </c>
      <c r="AI798" s="81">
        <f t="shared" si="27"/>
        <v>33.333333333333329</v>
      </c>
      <c r="AK798" s="81">
        <f>100-Tabelle1[[#This Row],[Porositaet Flaeche repolished IAPT]]</f>
        <v>98.561999999999998</v>
      </c>
      <c r="AL798" s="81" t="str" cm="1">
        <f t="array" aca="1" ref="AL798" ca="1">IF(INDIRECT(ADDRESS(3+AM798,2,,,"var"))&lt;&gt;"Name of powder",INDIRECT(ADDRESS(3+AM798,2,,,"var")),NULL)</f>
        <v>AlMgty90</v>
      </c>
      <c r="AM798" s="81">
        <v>12</v>
      </c>
      <c r="AN798" s="81">
        <v>0</v>
      </c>
      <c r="AO798" s="81" cm="1">
        <f t="array" aca="1" ref="AO798" ca="1">IF(INDIRECT(ADDRESS(3+$AM798,3,,,"var"))&lt;&gt;"&lt;=&gt;",INDIRECT(ADDRESS(3+$AM798,3,,,"var")),NULL)</f>
        <v>0</v>
      </c>
      <c r="AP798" s="81" cm="1">
        <f t="array" aca="1" ref="AP798" ca="1">IF(INDIRECT(ADDRESS(3+$AM798,4,,,"var"))&lt;&gt;"Si",INDIRECT(ADDRESS(3+$AM798,4,,,"var")),NULL)</f>
        <v>7.0000000000000007E-2</v>
      </c>
      <c r="AQ798" s="81" cm="1">
        <f t="array" aca="1" ref="AQ798" ca="1">IF(INDIRECT(ADDRESS(3+$AM798,5,,,"var"))&lt;&gt;"&lt;=&gt;",INDIRECT(ADDRESS(3+$AM798,5,,,"var")),NULL)</f>
        <v>0</v>
      </c>
      <c r="AR798" s="81" cm="1">
        <f t="array" aca="1" ref="AR798" ca="1">IF(INDIRECT(ADDRESS(3+$AM798,6,,,"var"))&lt;&gt;"Fe",INDIRECT(ADDRESS(3+$AM798,6,,,"var")),NULL)</f>
        <v>7.0000000000000007E-2</v>
      </c>
      <c r="AS798" s="81" t="str" cm="1">
        <f t="array" aca="1" ref="AS798" ca="1">IF(INDIRECT(ADDRESS(3+$AM798,7,,,"var"))&lt;&gt;"&lt;=&gt;",INDIRECT(ADDRESS(3+$AM798,7,,,"var")),NULL)</f>
        <v>&lt;</v>
      </c>
      <c r="AT798" s="81" cm="1">
        <f t="array" aca="1" ref="AT798" ca="1">IF(INDIRECT(ADDRESS(3+$AM798,8,,,"var"))&lt;&gt;"Cu",INDIRECT(ADDRESS(3+$AM798,8,,,"var")),NULL)</f>
        <v>0.01</v>
      </c>
      <c r="AU798" s="81" t="str" cm="1">
        <f t="array" aca="1" ref="AU798" ca="1">IF(INDIRECT(ADDRESS(3+$AM798,9,,,"var"))&lt;&gt;"&lt;=&gt;",INDIRECT(ADDRESS(3+$AM798,9,,,"var")),NULL)</f>
        <v>&lt;</v>
      </c>
      <c r="AV798" s="81" cm="1">
        <f t="array" aca="1" ref="AV798" ca="1">IF(INDIRECT(ADDRESS(3+$AM798,10,,,"var"))&lt;&gt;"Mn",INDIRECT(ADDRESS(3+$AM798,10,,,"var")),NULL)</f>
        <v>0.01</v>
      </c>
      <c r="AW798" s="81" cm="1">
        <f t="array" aca="1" ref="AW798" ca="1">IF(INDIRECT(ADDRESS(3+$AM798,11,,,"var"))&lt;&gt;"&lt;=&gt;",INDIRECT(ADDRESS(3+$AM798,11,,,"var")),NULL)</f>
        <v>0</v>
      </c>
      <c r="AX798" s="81" cm="1">
        <f t="array" aca="1" ref="AX798" ca="1">IF(INDIRECT(ADDRESS(3+$AM798,12,,,"var"))&lt;&gt;"Mg",INDIRECT(ADDRESS(3+$AM798,12,,,"var")),NULL)</f>
        <v>11.9</v>
      </c>
      <c r="AY798" s="81" cm="1">
        <f t="array" aca="1" ref="AY798" ca="1">IF(INDIRECT(ADDRESS(3+$AM798,13,,,"var"))&lt;&gt;"&lt;=&gt;",INDIRECT(ADDRESS(3+$AM798,13,,,"var")),NULL)</f>
        <v>0</v>
      </c>
      <c r="AZ798" s="81" cm="1">
        <f t="array" aca="1" ref="AZ798" ca="1">IF(INDIRECT(ADDRESS(3+$AM798,14,,,"var"))&lt;&gt;"Be",INDIRECT(ADDRESS(3+$AM798,14,,,"var")),NULL)</f>
        <v>1.4E-2</v>
      </c>
      <c r="BA798" s="81" t="str" cm="1">
        <f t="array" aca="1" ref="BA798" ca="1">IF(INDIRECT(ADDRESS(3+$AM798,15,,,"var"))&lt;&gt;"&lt;=&gt;",INDIRECT(ADDRESS(3+$AM798,15,,,"var")),NULL)</f>
        <v>&lt;</v>
      </c>
      <c r="BB798" s="81" cm="1">
        <f t="array" aca="1" ref="BB798" ca="1">IF(INDIRECT(ADDRESS(3+$AM798,16,,,"var"))&lt;&gt;"Zn",INDIRECT(ADDRESS(3+$AM798,16,,,"var")),NULL)</f>
        <v>0.01</v>
      </c>
      <c r="BC798" s="81" cm="1">
        <f t="array" aca="1" ref="BC798" ca="1">IF(INDIRECT(ADDRESS(3+$AM798,17,,,"var"))&lt;&gt;"&lt;=&gt;",INDIRECT(ADDRESS(3+$AM798,17,,,"var")),NULL)</f>
        <v>0</v>
      </c>
      <c r="BD798" s="81" cm="1">
        <f t="array" aca="1" ref="BD798" ca="1">IF(INDIRECT(ADDRESS(3+$AM798,18,,,"var"))&lt;&gt;"Ti",INDIRECT(ADDRESS(3+$AM798,18,,,"var")),NULL)</f>
        <v>0.08</v>
      </c>
      <c r="BE798" s="82" cm="1">
        <f t="array" aca="1" ref="BE798" ca="1">IF(INDIRECT(ADDRESS(3+$AM798,19,,,"var"))&lt;&gt;"D10",INDIRECT(ADDRESS(3+$AM798,19,,,"var")),NULL)</f>
        <v>27.4</v>
      </c>
      <c r="BF798" s="82" cm="1">
        <f t="array" aca="1" ref="BF798" ca="1">IF(INDIRECT(ADDRESS(3+$AM798,20,,,"var"))&lt;&gt;"D50",INDIRECT(ADDRESS(3+$AM798,20,,,"var")),NULL)</f>
        <v>44.5</v>
      </c>
      <c r="BG798" s="82" cm="1">
        <f t="array" aca="1" ref="BG798" ca="1">IF(INDIRECT(ADDRESS(3+$AM798,21,,,"var"))&lt;&gt;"D90",INDIRECT(ADDRESS(3+$AM798,21,,,"var")),NULL)</f>
        <v>72.2</v>
      </c>
      <c r="BH798" s="82" cm="1">
        <f t="array" aca="1" ref="BH798" ca="1">IF(INDIRECT(ADDRESS(3+$AM798,22,,,"var"))&lt;&gt;"Carney Funnel (s/50g)",INDIRECT(ADDRESS(3+$AM798,22,,,"var")),NULL)</f>
        <v>16</v>
      </c>
      <c r="BI798" s="82" cm="1">
        <f t="array" aca="1" ref="BI798" ca="1">IF(INDIRECT(ADDRESS(3+$AM798,23,,,"var"))&lt;&gt;"Schuttdichte",INDIRECT(ADDRESS(3+$AM798,23,,,"var")),NULL)</f>
        <v>1.24</v>
      </c>
      <c r="BJ798" s="82" cm="1">
        <f t="array" aca="1" ref="BJ798" ca="1">IF(INDIRECT(ADDRESS(3+$AM798,24,,,"var"))&lt;&gt;"Klopfdichte",INDIRECT(ADDRESS(3+$AM798,24,,,"var")),NULL)</f>
        <v>1.61</v>
      </c>
      <c r="BK798" s="81" t="s">
        <v>108</v>
      </c>
      <c r="BM798" s="65"/>
    </row>
    <row r="799" spans="1:68" s="81" customFormat="1">
      <c r="A799" s="81">
        <v>11</v>
      </c>
      <c r="B799" s="3">
        <f t="shared" si="28"/>
        <v>7</v>
      </c>
      <c r="C799" s="81" t="str">
        <f>var!Z$2</f>
        <v>EOS M 290</v>
      </c>
      <c r="D799" s="81" t="str">
        <f>var!AG$2</f>
        <v>EOS parameter dev.</v>
      </c>
      <c r="E799" s="81">
        <v>325</v>
      </c>
      <c r="F799" s="81">
        <v>1500</v>
      </c>
      <c r="G799" s="81">
        <v>50</v>
      </c>
      <c r="H799" s="81">
        <v>0.14000000000000001</v>
      </c>
      <c r="I799" s="62">
        <v>100</v>
      </c>
      <c r="J799" s="81" t="str">
        <f>var!AD$2</f>
        <v>Density cube</v>
      </c>
      <c r="K799" s="81" t="str">
        <f>var!AE$2</f>
        <v>Pyramide</v>
      </c>
      <c r="M799" s="81" t="str">
        <f>var!AF$2</f>
        <v>Stripes</v>
      </c>
      <c r="P799" s="81">
        <v>-0.05</v>
      </c>
      <c r="R799" s="10"/>
      <c r="S799" s="10"/>
      <c r="T799" s="10"/>
      <c r="U799" s="10"/>
      <c r="V799" s="10"/>
      <c r="W799" s="10"/>
      <c r="X799" s="10"/>
      <c r="AD799" s="10"/>
      <c r="AE799" s="10"/>
      <c r="AF799" s="10">
        <v>1.6160000000000001</v>
      </c>
      <c r="AG799" s="10"/>
      <c r="AH799" s="81">
        <f t="shared" si="26"/>
        <v>37.800000000000004</v>
      </c>
      <c r="AI799" s="81">
        <f t="shared" si="27"/>
        <v>30.952380952380945</v>
      </c>
      <c r="AK799" s="81">
        <f>100-Tabelle1[[#This Row],[Porositaet Flaeche repolished IAPT]]</f>
        <v>98.384</v>
      </c>
      <c r="AL799" s="81" t="str" cm="1">
        <f t="array" aca="1" ref="AL799" ca="1">IF(INDIRECT(ADDRESS(3+AM799,2,,,"var"))&lt;&gt;"Name of powder",INDIRECT(ADDRESS(3+AM799,2,,,"var")),NULL)</f>
        <v>AlMgty90</v>
      </c>
      <c r="AM799" s="81">
        <v>12</v>
      </c>
      <c r="AN799" s="81">
        <v>0</v>
      </c>
      <c r="AO799" s="81" cm="1">
        <f t="array" aca="1" ref="AO799" ca="1">IF(INDIRECT(ADDRESS(3+$AM799,3,,,"var"))&lt;&gt;"&lt;=&gt;",INDIRECT(ADDRESS(3+$AM799,3,,,"var")),NULL)</f>
        <v>0</v>
      </c>
      <c r="AP799" s="81" cm="1">
        <f t="array" aca="1" ref="AP799" ca="1">IF(INDIRECT(ADDRESS(3+$AM799,4,,,"var"))&lt;&gt;"Si",INDIRECT(ADDRESS(3+$AM799,4,,,"var")),NULL)</f>
        <v>7.0000000000000007E-2</v>
      </c>
      <c r="AQ799" s="81" cm="1">
        <f t="array" aca="1" ref="AQ799" ca="1">IF(INDIRECT(ADDRESS(3+$AM799,5,,,"var"))&lt;&gt;"&lt;=&gt;",INDIRECT(ADDRESS(3+$AM799,5,,,"var")),NULL)</f>
        <v>0</v>
      </c>
      <c r="AR799" s="81" cm="1">
        <f t="array" aca="1" ref="AR799" ca="1">IF(INDIRECT(ADDRESS(3+$AM799,6,,,"var"))&lt;&gt;"Fe",INDIRECT(ADDRESS(3+$AM799,6,,,"var")),NULL)</f>
        <v>7.0000000000000007E-2</v>
      </c>
      <c r="AS799" s="81" t="str" cm="1">
        <f t="array" aca="1" ref="AS799" ca="1">IF(INDIRECT(ADDRESS(3+$AM799,7,,,"var"))&lt;&gt;"&lt;=&gt;",INDIRECT(ADDRESS(3+$AM799,7,,,"var")),NULL)</f>
        <v>&lt;</v>
      </c>
      <c r="AT799" s="81" cm="1">
        <f t="array" aca="1" ref="AT799" ca="1">IF(INDIRECT(ADDRESS(3+$AM799,8,,,"var"))&lt;&gt;"Cu",INDIRECT(ADDRESS(3+$AM799,8,,,"var")),NULL)</f>
        <v>0.01</v>
      </c>
      <c r="AU799" s="81" t="str" cm="1">
        <f t="array" aca="1" ref="AU799" ca="1">IF(INDIRECT(ADDRESS(3+$AM799,9,,,"var"))&lt;&gt;"&lt;=&gt;",INDIRECT(ADDRESS(3+$AM799,9,,,"var")),NULL)</f>
        <v>&lt;</v>
      </c>
      <c r="AV799" s="81" cm="1">
        <f t="array" aca="1" ref="AV799" ca="1">IF(INDIRECT(ADDRESS(3+$AM799,10,,,"var"))&lt;&gt;"Mn",INDIRECT(ADDRESS(3+$AM799,10,,,"var")),NULL)</f>
        <v>0.01</v>
      </c>
      <c r="AW799" s="81" cm="1">
        <f t="array" aca="1" ref="AW799" ca="1">IF(INDIRECT(ADDRESS(3+$AM799,11,,,"var"))&lt;&gt;"&lt;=&gt;",INDIRECT(ADDRESS(3+$AM799,11,,,"var")),NULL)</f>
        <v>0</v>
      </c>
      <c r="AX799" s="81" cm="1">
        <f t="array" aca="1" ref="AX799" ca="1">IF(INDIRECT(ADDRESS(3+$AM799,12,,,"var"))&lt;&gt;"Mg",INDIRECT(ADDRESS(3+$AM799,12,,,"var")),NULL)</f>
        <v>11.9</v>
      </c>
      <c r="AY799" s="81" cm="1">
        <f t="array" aca="1" ref="AY799" ca="1">IF(INDIRECT(ADDRESS(3+$AM799,13,,,"var"))&lt;&gt;"&lt;=&gt;",INDIRECT(ADDRESS(3+$AM799,13,,,"var")),NULL)</f>
        <v>0</v>
      </c>
      <c r="AZ799" s="81" cm="1">
        <f t="array" aca="1" ref="AZ799" ca="1">IF(INDIRECT(ADDRESS(3+$AM799,14,,,"var"))&lt;&gt;"Be",INDIRECT(ADDRESS(3+$AM799,14,,,"var")),NULL)</f>
        <v>1.4E-2</v>
      </c>
      <c r="BA799" s="81" t="str" cm="1">
        <f t="array" aca="1" ref="BA799" ca="1">IF(INDIRECT(ADDRESS(3+$AM799,15,,,"var"))&lt;&gt;"&lt;=&gt;",INDIRECT(ADDRESS(3+$AM799,15,,,"var")),NULL)</f>
        <v>&lt;</v>
      </c>
      <c r="BB799" s="81" cm="1">
        <f t="array" aca="1" ref="BB799" ca="1">IF(INDIRECT(ADDRESS(3+$AM799,16,,,"var"))&lt;&gt;"Zn",INDIRECT(ADDRESS(3+$AM799,16,,,"var")),NULL)</f>
        <v>0.01</v>
      </c>
      <c r="BC799" s="81" cm="1">
        <f t="array" aca="1" ref="BC799" ca="1">IF(INDIRECT(ADDRESS(3+$AM799,17,,,"var"))&lt;&gt;"&lt;=&gt;",INDIRECT(ADDRESS(3+$AM799,17,,,"var")),NULL)</f>
        <v>0</v>
      </c>
      <c r="BD799" s="81" cm="1">
        <f t="array" aca="1" ref="BD799" ca="1">IF(INDIRECT(ADDRESS(3+$AM799,18,,,"var"))&lt;&gt;"Ti",INDIRECT(ADDRESS(3+$AM799,18,,,"var")),NULL)</f>
        <v>0.08</v>
      </c>
      <c r="BE799" s="82" cm="1">
        <f t="array" aca="1" ref="BE799" ca="1">IF(INDIRECT(ADDRESS(3+$AM799,19,,,"var"))&lt;&gt;"D10",INDIRECT(ADDRESS(3+$AM799,19,,,"var")),NULL)</f>
        <v>27.4</v>
      </c>
      <c r="BF799" s="82" cm="1">
        <f t="array" aca="1" ref="BF799" ca="1">IF(INDIRECT(ADDRESS(3+$AM799,20,,,"var"))&lt;&gt;"D50",INDIRECT(ADDRESS(3+$AM799,20,,,"var")),NULL)</f>
        <v>44.5</v>
      </c>
      <c r="BG799" s="82" cm="1">
        <f t="array" aca="1" ref="BG799" ca="1">IF(INDIRECT(ADDRESS(3+$AM799,21,,,"var"))&lt;&gt;"D90",INDIRECT(ADDRESS(3+$AM799,21,,,"var")),NULL)</f>
        <v>72.2</v>
      </c>
      <c r="BH799" s="82" cm="1">
        <f t="array" aca="1" ref="BH799" ca="1">IF(INDIRECT(ADDRESS(3+$AM799,22,,,"var"))&lt;&gt;"Carney Funnel (s/50g)",INDIRECT(ADDRESS(3+$AM799,22,,,"var")),NULL)</f>
        <v>16</v>
      </c>
      <c r="BI799" s="82" cm="1">
        <f t="array" aca="1" ref="BI799" ca="1">IF(INDIRECT(ADDRESS(3+$AM799,23,,,"var"))&lt;&gt;"Schuttdichte",INDIRECT(ADDRESS(3+$AM799,23,,,"var")),NULL)</f>
        <v>1.24</v>
      </c>
      <c r="BJ799" s="82" cm="1">
        <f t="array" aca="1" ref="BJ799" ca="1">IF(INDIRECT(ADDRESS(3+$AM799,24,,,"var"))&lt;&gt;"Klopfdichte",INDIRECT(ADDRESS(3+$AM799,24,,,"var")),NULL)</f>
        <v>1.61</v>
      </c>
      <c r="BK799" s="81" t="s">
        <v>108</v>
      </c>
      <c r="BM799" s="65"/>
    </row>
    <row r="800" spans="1:68" s="81" customFormat="1">
      <c r="A800" s="81">
        <v>11</v>
      </c>
      <c r="B800" s="3">
        <f t="shared" si="28"/>
        <v>8</v>
      </c>
      <c r="C800" s="81" t="str">
        <f>var!Z$2</f>
        <v>EOS M 290</v>
      </c>
      <c r="D800" s="81" t="str">
        <f>var!AG$2</f>
        <v>EOS parameter dev.</v>
      </c>
      <c r="E800" s="81">
        <v>325</v>
      </c>
      <c r="F800" s="81">
        <v>1500</v>
      </c>
      <c r="G800" s="81">
        <v>50</v>
      </c>
      <c r="H800" s="81">
        <v>0.14000000000000001</v>
      </c>
      <c r="I800" s="62">
        <v>100</v>
      </c>
      <c r="J800" s="81" t="str">
        <f>var!AD$2</f>
        <v>Density cube</v>
      </c>
      <c r="K800" s="81" t="str">
        <f>var!AE$2</f>
        <v>Pyramide</v>
      </c>
      <c r="M800" s="81" t="str">
        <f>var!AF$2</f>
        <v>Stripes</v>
      </c>
      <c r="P800" s="81">
        <v>-0.1</v>
      </c>
      <c r="R800" s="10"/>
      <c r="S800" s="10"/>
      <c r="T800" s="10"/>
      <c r="U800" s="10"/>
      <c r="V800" s="10"/>
      <c r="W800" s="10"/>
      <c r="X800" s="10"/>
      <c r="AD800" s="10"/>
      <c r="AE800" s="10"/>
      <c r="AF800" s="10">
        <v>1.554</v>
      </c>
      <c r="AG800" s="10"/>
      <c r="AH800" s="81">
        <f t="shared" si="26"/>
        <v>37.800000000000004</v>
      </c>
      <c r="AI800" s="81">
        <f t="shared" si="27"/>
        <v>30.952380952380945</v>
      </c>
      <c r="AK800" s="81">
        <f>100-Tabelle1[[#This Row],[Porositaet Flaeche repolished IAPT]]</f>
        <v>98.445999999999998</v>
      </c>
      <c r="AL800" s="81" t="str" cm="1">
        <f t="array" aca="1" ref="AL800" ca="1">IF(INDIRECT(ADDRESS(3+AM800,2,,,"var"))&lt;&gt;"Name of powder",INDIRECT(ADDRESS(3+AM800,2,,,"var")),NULL)</f>
        <v>AlMgty90</v>
      </c>
      <c r="AM800" s="81">
        <v>12</v>
      </c>
      <c r="AN800" s="81">
        <v>0</v>
      </c>
      <c r="AO800" s="81" cm="1">
        <f t="array" aca="1" ref="AO800" ca="1">IF(INDIRECT(ADDRESS(3+$AM800,3,,,"var"))&lt;&gt;"&lt;=&gt;",INDIRECT(ADDRESS(3+$AM800,3,,,"var")),NULL)</f>
        <v>0</v>
      </c>
      <c r="AP800" s="81" cm="1">
        <f t="array" aca="1" ref="AP800" ca="1">IF(INDIRECT(ADDRESS(3+$AM800,4,,,"var"))&lt;&gt;"Si",INDIRECT(ADDRESS(3+$AM800,4,,,"var")),NULL)</f>
        <v>7.0000000000000007E-2</v>
      </c>
      <c r="AQ800" s="81" cm="1">
        <f t="array" aca="1" ref="AQ800" ca="1">IF(INDIRECT(ADDRESS(3+$AM800,5,,,"var"))&lt;&gt;"&lt;=&gt;",INDIRECT(ADDRESS(3+$AM800,5,,,"var")),NULL)</f>
        <v>0</v>
      </c>
      <c r="AR800" s="81" cm="1">
        <f t="array" aca="1" ref="AR800" ca="1">IF(INDIRECT(ADDRESS(3+$AM800,6,,,"var"))&lt;&gt;"Fe",INDIRECT(ADDRESS(3+$AM800,6,,,"var")),NULL)</f>
        <v>7.0000000000000007E-2</v>
      </c>
      <c r="AS800" s="81" t="str" cm="1">
        <f t="array" aca="1" ref="AS800" ca="1">IF(INDIRECT(ADDRESS(3+$AM800,7,,,"var"))&lt;&gt;"&lt;=&gt;",INDIRECT(ADDRESS(3+$AM800,7,,,"var")),NULL)</f>
        <v>&lt;</v>
      </c>
      <c r="AT800" s="81" cm="1">
        <f t="array" aca="1" ref="AT800" ca="1">IF(INDIRECT(ADDRESS(3+$AM800,8,,,"var"))&lt;&gt;"Cu",INDIRECT(ADDRESS(3+$AM800,8,,,"var")),NULL)</f>
        <v>0.01</v>
      </c>
      <c r="AU800" s="81" t="str" cm="1">
        <f t="array" aca="1" ref="AU800" ca="1">IF(INDIRECT(ADDRESS(3+$AM800,9,,,"var"))&lt;&gt;"&lt;=&gt;",INDIRECT(ADDRESS(3+$AM800,9,,,"var")),NULL)</f>
        <v>&lt;</v>
      </c>
      <c r="AV800" s="81" cm="1">
        <f t="array" aca="1" ref="AV800" ca="1">IF(INDIRECT(ADDRESS(3+$AM800,10,,,"var"))&lt;&gt;"Mn",INDIRECT(ADDRESS(3+$AM800,10,,,"var")),NULL)</f>
        <v>0.01</v>
      </c>
      <c r="AW800" s="81" cm="1">
        <f t="array" aca="1" ref="AW800" ca="1">IF(INDIRECT(ADDRESS(3+$AM800,11,,,"var"))&lt;&gt;"&lt;=&gt;",INDIRECT(ADDRESS(3+$AM800,11,,,"var")),NULL)</f>
        <v>0</v>
      </c>
      <c r="AX800" s="81" cm="1">
        <f t="array" aca="1" ref="AX800" ca="1">IF(INDIRECT(ADDRESS(3+$AM800,12,,,"var"))&lt;&gt;"Mg",INDIRECT(ADDRESS(3+$AM800,12,,,"var")),NULL)</f>
        <v>11.9</v>
      </c>
      <c r="AY800" s="81" cm="1">
        <f t="array" aca="1" ref="AY800" ca="1">IF(INDIRECT(ADDRESS(3+$AM800,13,,,"var"))&lt;&gt;"&lt;=&gt;",INDIRECT(ADDRESS(3+$AM800,13,,,"var")),NULL)</f>
        <v>0</v>
      </c>
      <c r="AZ800" s="81" cm="1">
        <f t="array" aca="1" ref="AZ800" ca="1">IF(INDIRECT(ADDRESS(3+$AM800,14,,,"var"))&lt;&gt;"Be",INDIRECT(ADDRESS(3+$AM800,14,,,"var")),NULL)</f>
        <v>1.4E-2</v>
      </c>
      <c r="BA800" s="81" t="str" cm="1">
        <f t="array" aca="1" ref="BA800" ca="1">IF(INDIRECT(ADDRESS(3+$AM800,15,,,"var"))&lt;&gt;"&lt;=&gt;",INDIRECT(ADDRESS(3+$AM800,15,,,"var")),NULL)</f>
        <v>&lt;</v>
      </c>
      <c r="BB800" s="81" cm="1">
        <f t="array" aca="1" ref="BB800" ca="1">IF(INDIRECT(ADDRESS(3+$AM800,16,,,"var"))&lt;&gt;"Zn",INDIRECT(ADDRESS(3+$AM800,16,,,"var")),NULL)</f>
        <v>0.01</v>
      </c>
      <c r="BC800" s="81" cm="1">
        <f t="array" aca="1" ref="BC800" ca="1">IF(INDIRECT(ADDRESS(3+$AM800,17,,,"var"))&lt;&gt;"&lt;=&gt;",INDIRECT(ADDRESS(3+$AM800,17,,,"var")),NULL)</f>
        <v>0</v>
      </c>
      <c r="BD800" s="81" cm="1">
        <f t="array" aca="1" ref="BD800" ca="1">IF(INDIRECT(ADDRESS(3+$AM800,18,,,"var"))&lt;&gt;"Ti",INDIRECT(ADDRESS(3+$AM800,18,,,"var")),NULL)</f>
        <v>0.08</v>
      </c>
      <c r="BE800" s="82" cm="1">
        <f t="array" aca="1" ref="BE800" ca="1">IF(INDIRECT(ADDRESS(3+$AM800,19,,,"var"))&lt;&gt;"D10",INDIRECT(ADDRESS(3+$AM800,19,,,"var")),NULL)</f>
        <v>27.4</v>
      </c>
      <c r="BF800" s="82" cm="1">
        <f t="array" aca="1" ref="BF800" ca="1">IF(INDIRECT(ADDRESS(3+$AM800,20,,,"var"))&lt;&gt;"D50",INDIRECT(ADDRESS(3+$AM800,20,,,"var")),NULL)</f>
        <v>44.5</v>
      </c>
      <c r="BG800" s="82" cm="1">
        <f t="array" aca="1" ref="BG800" ca="1">IF(INDIRECT(ADDRESS(3+$AM800,21,,,"var"))&lt;&gt;"D90",INDIRECT(ADDRESS(3+$AM800,21,,,"var")),NULL)</f>
        <v>72.2</v>
      </c>
      <c r="BH800" s="82" cm="1">
        <f t="array" aca="1" ref="BH800" ca="1">IF(INDIRECT(ADDRESS(3+$AM800,22,,,"var"))&lt;&gt;"Carney Funnel (s/50g)",INDIRECT(ADDRESS(3+$AM800,22,,,"var")),NULL)</f>
        <v>16</v>
      </c>
      <c r="BI800" s="82" cm="1">
        <f t="array" aca="1" ref="BI800" ca="1">IF(INDIRECT(ADDRESS(3+$AM800,23,,,"var"))&lt;&gt;"Schuttdichte",INDIRECT(ADDRESS(3+$AM800,23,,,"var")),NULL)</f>
        <v>1.24</v>
      </c>
      <c r="BJ800" s="82" cm="1">
        <f t="array" aca="1" ref="BJ800" ca="1">IF(INDIRECT(ADDRESS(3+$AM800,24,,,"var"))&lt;&gt;"Klopfdichte",INDIRECT(ADDRESS(3+$AM800,24,,,"var")),NULL)</f>
        <v>1.61</v>
      </c>
      <c r="BK800" s="81" t="s">
        <v>108</v>
      </c>
      <c r="BM800" s="65"/>
    </row>
    <row r="801" spans="1:68" s="81" customFormat="1">
      <c r="A801" s="81">
        <v>11</v>
      </c>
      <c r="B801" s="3">
        <f t="shared" si="28"/>
        <v>9</v>
      </c>
      <c r="C801" s="81" t="str">
        <f>var!Z$2</f>
        <v>EOS M 290</v>
      </c>
      <c r="D801" s="81" t="str">
        <f>var!AG$2</f>
        <v>EOS parameter dev.</v>
      </c>
      <c r="E801" s="81">
        <v>325</v>
      </c>
      <c r="F801" s="81">
        <v>1500</v>
      </c>
      <c r="G801" s="81">
        <v>50</v>
      </c>
      <c r="H801" s="81">
        <v>0.14000000000000001</v>
      </c>
      <c r="I801" s="62">
        <v>100</v>
      </c>
      <c r="J801" s="81" t="str">
        <f>var!AD$2</f>
        <v>Density cube</v>
      </c>
      <c r="K801" s="81" t="str">
        <f>var!AE$2</f>
        <v>Pyramide</v>
      </c>
      <c r="M801" s="81" t="str">
        <f>var!AF$2</f>
        <v>Stripes</v>
      </c>
      <c r="P801" s="81">
        <v>-0.2</v>
      </c>
      <c r="R801" s="10"/>
      <c r="S801" s="10"/>
      <c r="T801" s="10"/>
      <c r="U801" s="10"/>
      <c r="V801" s="10"/>
      <c r="W801" s="10"/>
      <c r="X801" s="10"/>
      <c r="AD801" s="10"/>
      <c r="AE801" s="10"/>
      <c r="AF801" s="10">
        <v>0.60499999999999998</v>
      </c>
      <c r="AG801" s="10"/>
      <c r="AH801" s="81">
        <f t="shared" si="26"/>
        <v>37.800000000000004</v>
      </c>
      <c r="AI801" s="81">
        <f t="shared" si="27"/>
        <v>30.952380952380945</v>
      </c>
      <c r="AK801" s="81">
        <f>100-Tabelle1[[#This Row],[Porositaet Flaeche repolished IAPT]]</f>
        <v>99.394999999999996</v>
      </c>
      <c r="AL801" s="81" t="str" cm="1">
        <f t="array" aca="1" ref="AL801" ca="1">IF(INDIRECT(ADDRESS(3+AM801,2,,,"var"))&lt;&gt;"Name of powder",INDIRECT(ADDRESS(3+AM801,2,,,"var")),NULL)</f>
        <v>AlMgty90</v>
      </c>
      <c r="AM801" s="81">
        <v>12</v>
      </c>
      <c r="AN801" s="81">
        <v>0</v>
      </c>
      <c r="AO801" s="81" cm="1">
        <f t="array" aca="1" ref="AO801" ca="1">IF(INDIRECT(ADDRESS(3+$AM801,3,,,"var"))&lt;&gt;"&lt;=&gt;",INDIRECT(ADDRESS(3+$AM801,3,,,"var")),NULL)</f>
        <v>0</v>
      </c>
      <c r="AP801" s="81" cm="1">
        <f t="array" aca="1" ref="AP801" ca="1">IF(INDIRECT(ADDRESS(3+$AM801,4,,,"var"))&lt;&gt;"Si",INDIRECT(ADDRESS(3+$AM801,4,,,"var")),NULL)</f>
        <v>7.0000000000000007E-2</v>
      </c>
      <c r="AQ801" s="81" cm="1">
        <f t="array" aca="1" ref="AQ801" ca="1">IF(INDIRECT(ADDRESS(3+$AM801,5,,,"var"))&lt;&gt;"&lt;=&gt;",INDIRECT(ADDRESS(3+$AM801,5,,,"var")),NULL)</f>
        <v>0</v>
      </c>
      <c r="AR801" s="81" cm="1">
        <f t="array" aca="1" ref="AR801" ca="1">IF(INDIRECT(ADDRESS(3+$AM801,6,,,"var"))&lt;&gt;"Fe",INDIRECT(ADDRESS(3+$AM801,6,,,"var")),NULL)</f>
        <v>7.0000000000000007E-2</v>
      </c>
      <c r="AS801" s="81" t="str" cm="1">
        <f t="array" aca="1" ref="AS801" ca="1">IF(INDIRECT(ADDRESS(3+$AM801,7,,,"var"))&lt;&gt;"&lt;=&gt;",INDIRECT(ADDRESS(3+$AM801,7,,,"var")),NULL)</f>
        <v>&lt;</v>
      </c>
      <c r="AT801" s="81" cm="1">
        <f t="array" aca="1" ref="AT801" ca="1">IF(INDIRECT(ADDRESS(3+$AM801,8,,,"var"))&lt;&gt;"Cu",INDIRECT(ADDRESS(3+$AM801,8,,,"var")),NULL)</f>
        <v>0.01</v>
      </c>
      <c r="AU801" s="81" t="str" cm="1">
        <f t="array" aca="1" ref="AU801" ca="1">IF(INDIRECT(ADDRESS(3+$AM801,9,,,"var"))&lt;&gt;"&lt;=&gt;",INDIRECT(ADDRESS(3+$AM801,9,,,"var")),NULL)</f>
        <v>&lt;</v>
      </c>
      <c r="AV801" s="81" cm="1">
        <f t="array" aca="1" ref="AV801" ca="1">IF(INDIRECT(ADDRESS(3+$AM801,10,,,"var"))&lt;&gt;"Mn",INDIRECT(ADDRESS(3+$AM801,10,,,"var")),NULL)</f>
        <v>0.01</v>
      </c>
      <c r="AW801" s="81" cm="1">
        <f t="array" aca="1" ref="AW801" ca="1">IF(INDIRECT(ADDRESS(3+$AM801,11,,,"var"))&lt;&gt;"&lt;=&gt;",INDIRECT(ADDRESS(3+$AM801,11,,,"var")),NULL)</f>
        <v>0</v>
      </c>
      <c r="AX801" s="81" cm="1">
        <f t="array" aca="1" ref="AX801" ca="1">IF(INDIRECT(ADDRESS(3+$AM801,12,,,"var"))&lt;&gt;"Mg",INDIRECT(ADDRESS(3+$AM801,12,,,"var")),NULL)</f>
        <v>11.9</v>
      </c>
      <c r="AY801" s="81" cm="1">
        <f t="array" aca="1" ref="AY801" ca="1">IF(INDIRECT(ADDRESS(3+$AM801,13,,,"var"))&lt;&gt;"&lt;=&gt;",INDIRECT(ADDRESS(3+$AM801,13,,,"var")),NULL)</f>
        <v>0</v>
      </c>
      <c r="AZ801" s="81" cm="1">
        <f t="array" aca="1" ref="AZ801" ca="1">IF(INDIRECT(ADDRESS(3+$AM801,14,,,"var"))&lt;&gt;"Be",INDIRECT(ADDRESS(3+$AM801,14,,,"var")),NULL)</f>
        <v>1.4E-2</v>
      </c>
      <c r="BA801" s="81" t="str" cm="1">
        <f t="array" aca="1" ref="BA801" ca="1">IF(INDIRECT(ADDRESS(3+$AM801,15,,,"var"))&lt;&gt;"&lt;=&gt;",INDIRECT(ADDRESS(3+$AM801,15,,,"var")),NULL)</f>
        <v>&lt;</v>
      </c>
      <c r="BB801" s="81" cm="1">
        <f t="array" aca="1" ref="BB801" ca="1">IF(INDIRECT(ADDRESS(3+$AM801,16,,,"var"))&lt;&gt;"Zn",INDIRECT(ADDRESS(3+$AM801,16,,,"var")),NULL)</f>
        <v>0.01</v>
      </c>
      <c r="BC801" s="81" cm="1">
        <f t="array" aca="1" ref="BC801" ca="1">IF(INDIRECT(ADDRESS(3+$AM801,17,,,"var"))&lt;&gt;"&lt;=&gt;",INDIRECT(ADDRESS(3+$AM801,17,,,"var")),NULL)</f>
        <v>0</v>
      </c>
      <c r="BD801" s="81" cm="1">
        <f t="array" aca="1" ref="BD801" ca="1">IF(INDIRECT(ADDRESS(3+$AM801,18,,,"var"))&lt;&gt;"Ti",INDIRECT(ADDRESS(3+$AM801,18,,,"var")),NULL)</f>
        <v>0.08</v>
      </c>
      <c r="BE801" s="82" cm="1">
        <f t="array" aca="1" ref="BE801" ca="1">IF(INDIRECT(ADDRESS(3+$AM801,19,,,"var"))&lt;&gt;"D10",INDIRECT(ADDRESS(3+$AM801,19,,,"var")),NULL)</f>
        <v>27.4</v>
      </c>
      <c r="BF801" s="82" cm="1">
        <f t="array" aca="1" ref="BF801" ca="1">IF(INDIRECT(ADDRESS(3+$AM801,20,,,"var"))&lt;&gt;"D50",INDIRECT(ADDRESS(3+$AM801,20,,,"var")),NULL)</f>
        <v>44.5</v>
      </c>
      <c r="BG801" s="82" cm="1">
        <f t="array" aca="1" ref="BG801" ca="1">IF(INDIRECT(ADDRESS(3+$AM801,21,,,"var"))&lt;&gt;"D90",INDIRECT(ADDRESS(3+$AM801,21,,,"var")),NULL)</f>
        <v>72.2</v>
      </c>
      <c r="BH801" s="82" cm="1">
        <f t="array" aca="1" ref="BH801" ca="1">IF(INDIRECT(ADDRESS(3+$AM801,22,,,"var"))&lt;&gt;"Carney Funnel (s/50g)",INDIRECT(ADDRESS(3+$AM801,22,,,"var")),NULL)</f>
        <v>16</v>
      </c>
      <c r="BI801" s="82" cm="1">
        <f t="array" aca="1" ref="BI801" ca="1">IF(INDIRECT(ADDRESS(3+$AM801,23,,,"var"))&lt;&gt;"Schuttdichte",INDIRECT(ADDRESS(3+$AM801,23,,,"var")),NULL)</f>
        <v>1.24</v>
      </c>
      <c r="BJ801" s="82" cm="1">
        <f t="array" aca="1" ref="BJ801" ca="1">IF(INDIRECT(ADDRESS(3+$AM801,24,,,"var"))&lt;&gt;"Klopfdichte",INDIRECT(ADDRESS(3+$AM801,24,,,"var")),NULL)</f>
        <v>1.61</v>
      </c>
      <c r="BK801" s="81" t="s">
        <v>108</v>
      </c>
      <c r="BM801" s="65"/>
    </row>
    <row r="802" spans="1:68" s="81" customFormat="1">
      <c r="A802" s="81">
        <v>11</v>
      </c>
      <c r="B802" s="3">
        <f t="shared" si="28"/>
        <v>10</v>
      </c>
      <c r="C802" s="81" t="str">
        <f>var!Z$2</f>
        <v>EOS M 290</v>
      </c>
      <c r="D802" s="81" t="str">
        <f>var!AG$2</f>
        <v>EOS parameter dev.</v>
      </c>
      <c r="E802" s="81">
        <v>350</v>
      </c>
      <c r="F802" s="81">
        <v>1300</v>
      </c>
      <c r="G802" s="81">
        <v>50</v>
      </c>
      <c r="H802" s="81">
        <v>0.14000000000000001</v>
      </c>
      <c r="I802" s="62">
        <v>100</v>
      </c>
      <c r="J802" s="81" t="str">
        <f>var!AD$2</f>
        <v>Density cube</v>
      </c>
      <c r="K802" s="81" t="str">
        <f>var!AE$2</f>
        <v>Pyramide</v>
      </c>
      <c r="M802" s="81" t="str">
        <f>var!AF$2</f>
        <v>Stripes</v>
      </c>
      <c r="P802" s="81">
        <v>-0.05</v>
      </c>
      <c r="R802" s="10"/>
      <c r="S802" s="10"/>
      <c r="T802" s="10"/>
      <c r="U802" s="10"/>
      <c r="V802" s="10"/>
      <c r="W802" s="10"/>
      <c r="X802" s="10"/>
      <c r="AD802" s="10"/>
      <c r="AE802" s="10"/>
      <c r="AF802" s="10">
        <v>0.49099999999999999</v>
      </c>
      <c r="AG802" s="10"/>
      <c r="AH802" s="81">
        <f t="shared" si="26"/>
        <v>32.760000000000005</v>
      </c>
      <c r="AI802" s="81">
        <f t="shared" si="27"/>
        <v>38.461538461538453</v>
      </c>
      <c r="AK802" s="81">
        <f>100-Tabelle1[[#This Row],[Porositaet Flaeche repolished IAPT]]</f>
        <v>99.509</v>
      </c>
      <c r="AL802" s="81" t="str" cm="1">
        <f t="array" aca="1" ref="AL802" ca="1">IF(INDIRECT(ADDRESS(3+AM802,2,,,"var"))&lt;&gt;"Name of powder",INDIRECT(ADDRESS(3+AM802,2,,,"var")),NULL)</f>
        <v>AlMgty90</v>
      </c>
      <c r="AM802" s="81">
        <v>12</v>
      </c>
      <c r="AN802" s="81">
        <v>0</v>
      </c>
      <c r="AO802" s="81" cm="1">
        <f t="array" aca="1" ref="AO802" ca="1">IF(INDIRECT(ADDRESS(3+$AM802,3,,,"var"))&lt;&gt;"&lt;=&gt;",INDIRECT(ADDRESS(3+$AM802,3,,,"var")),NULL)</f>
        <v>0</v>
      </c>
      <c r="AP802" s="81" cm="1">
        <f t="array" aca="1" ref="AP802" ca="1">IF(INDIRECT(ADDRESS(3+$AM802,4,,,"var"))&lt;&gt;"Si",INDIRECT(ADDRESS(3+$AM802,4,,,"var")),NULL)</f>
        <v>7.0000000000000007E-2</v>
      </c>
      <c r="AQ802" s="81" cm="1">
        <f t="array" aca="1" ref="AQ802" ca="1">IF(INDIRECT(ADDRESS(3+$AM802,5,,,"var"))&lt;&gt;"&lt;=&gt;",INDIRECT(ADDRESS(3+$AM802,5,,,"var")),NULL)</f>
        <v>0</v>
      </c>
      <c r="AR802" s="81" cm="1">
        <f t="array" aca="1" ref="AR802" ca="1">IF(INDIRECT(ADDRESS(3+$AM802,6,,,"var"))&lt;&gt;"Fe",INDIRECT(ADDRESS(3+$AM802,6,,,"var")),NULL)</f>
        <v>7.0000000000000007E-2</v>
      </c>
      <c r="AS802" s="81" t="str" cm="1">
        <f t="array" aca="1" ref="AS802" ca="1">IF(INDIRECT(ADDRESS(3+$AM802,7,,,"var"))&lt;&gt;"&lt;=&gt;",INDIRECT(ADDRESS(3+$AM802,7,,,"var")),NULL)</f>
        <v>&lt;</v>
      </c>
      <c r="AT802" s="81" cm="1">
        <f t="array" aca="1" ref="AT802" ca="1">IF(INDIRECT(ADDRESS(3+$AM802,8,,,"var"))&lt;&gt;"Cu",INDIRECT(ADDRESS(3+$AM802,8,,,"var")),NULL)</f>
        <v>0.01</v>
      </c>
      <c r="AU802" s="81" t="str" cm="1">
        <f t="array" aca="1" ref="AU802" ca="1">IF(INDIRECT(ADDRESS(3+$AM802,9,,,"var"))&lt;&gt;"&lt;=&gt;",INDIRECT(ADDRESS(3+$AM802,9,,,"var")),NULL)</f>
        <v>&lt;</v>
      </c>
      <c r="AV802" s="81" cm="1">
        <f t="array" aca="1" ref="AV802" ca="1">IF(INDIRECT(ADDRESS(3+$AM802,10,,,"var"))&lt;&gt;"Mn",INDIRECT(ADDRESS(3+$AM802,10,,,"var")),NULL)</f>
        <v>0.01</v>
      </c>
      <c r="AW802" s="81" cm="1">
        <f t="array" aca="1" ref="AW802" ca="1">IF(INDIRECT(ADDRESS(3+$AM802,11,,,"var"))&lt;&gt;"&lt;=&gt;",INDIRECT(ADDRESS(3+$AM802,11,,,"var")),NULL)</f>
        <v>0</v>
      </c>
      <c r="AX802" s="81" cm="1">
        <f t="array" aca="1" ref="AX802" ca="1">IF(INDIRECT(ADDRESS(3+$AM802,12,,,"var"))&lt;&gt;"Mg",INDIRECT(ADDRESS(3+$AM802,12,,,"var")),NULL)</f>
        <v>11.9</v>
      </c>
      <c r="AY802" s="81" cm="1">
        <f t="array" aca="1" ref="AY802" ca="1">IF(INDIRECT(ADDRESS(3+$AM802,13,,,"var"))&lt;&gt;"&lt;=&gt;",INDIRECT(ADDRESS(3+$AM802,13,,,"var")),NULL)</f>
        <v>0</v>
      </c>
      <c r="AZ802" s="81" cm="1">
        <f t="array" aca="1" ref="AZ802" ca="1">IF(INDIRECT(ADDRESS(3+$AM802,14,,,"var"))&lt;&gt;"Be",INDIRECT(ADDRESS(3+$AM802,14,,,"var")),NULL)</f>
        <v>1.4E-2</v>
      </c>
      <c r="BA802" s="81" t="str" cm="1">
        <f t="array" aca="1" ref="BA802" ca="1">IF(INDIRECT(ADDRESS(3+$AM802,15,,,"var"))&lt;&gt;"&lt;=&gt;",INDIRECT(ADDRESS(3+$AM802,15,,,"var")),NULL)</f>
        <v>&lt;</v>
      </c>
      <c r="BB802" s="81" cm="1">
        <f t="array" aca="1" ref="BB802" ca="1">IF(INDIRECT(ADDRESS(3+$AM802,16,,,"var"))&lt;&gt;"Zn",INDIRECT(ADDRESS(3+$AM802,16,,,"var")),NULL)</f>
        <v>0.01</v>
      </c>
      <c r="BC802" s="81" cm="1">
        <f t="array" aca="1" ref="BC802" ca="1">IF(INDIRECT(ADDRESS(3+$AM802,17,,,"var"))&lt;&gt;"&lt;=&gt;",INDIRECT(ADDRESS(3+$AM802,17,,,"var")),NULL)</f>
        <v>0</v>
      </c>
      <c r="BD802" s="81" cm="1">
        <f t="array" aca="1" ref="BD802" ca="1">IF(INDIRECT(ADDRESS(3+$AM802,18,,,"var"))&lt;&gt;"Ti",INDIRECT(ADDRESS(3+$AM802,18,,,"var")),NULL)</f>
        <v>0.08</v>
      </c>
      <c r="BE802" s="82" cm="1">
        <f t="array" aca="1" ref="BE802" ca="1">IF(INDIRECT(ADDRESS(3+$AM802,19,,,"var"))&lt;&gt;"D10",INDIRECT(ADDRESS(3+$AM802,19,,,"var")),NULL)</f>
        <v>27.4</v>
      </c>
      <c r="BF802" s="82" cm="1">
        <f t="array" aca="1" ref="BF802" ca="1">IF(INDIRECT(ADDRESS(3+$AM802,20,,,"var"))&lt;&gt;"D50",INDIRECT(ADDRESS(3+$AM802,20,,,"var")),NULL)</f>
        <v>44.5</v>
      </c>
      <c r="BG802" s="82" cm="1">
        <f t="array" aca="1" ref="BG802" ca="1">IF(INDIRECT(ADDRESS(3+$AM802,21,,,"var"))&lt;&gt;"D90",INDIRECT(ADDRESS(3+$AM802,21,,,"var")),NULL)</f>
        <v>72.2</v>
      </c>
      <c r="BH802" s="82" cm="1">
        <f t="array" aca="1" ref="BH802" ca="1">IF(INDIRECT(ADDRESS(3+$AM802,22,,,"var"))&lt;&gt;"Carney Funnel (s/50g)",INDIRECT(ADDRESS(3+$AM802,22,,,"var")),NULL)</f>
        <v>16</v>
      </c>
      <c r="BI802" s="82" cm="1">
        <f t="array" aca="1" ref="BI802" ca="1">IF(INDIRECT(ADDRESS(3+$AM802,23,,,"var"))&lt;&gt;"Schuttdichte",INDIRECT(ADDRESS(3+$AM802,23,,,"var")),NULL)</f>
        <v>1.24</v>
      </c>
      <c r="BJ802" s="82" cm="1">
        <f t="array" aca="1" ref="BJ802" ca="1">IF(INDIRECT(ADDRESS(3+$AM802,24,,,"var"))&lt;&gt;"Klopfdichte",INDIRECT(ADDRESS(3+$AM802,24,,,"var")),NULL)</f>
        <v>1.61</v>
      </c>
      <c r="BK802" s="81" t="s">
        <v>108</v>
      </c>
      <c r="BM802" s="65"/>
    </row>
    <row r="803" spans="1:68" s="81" customFormat="1">
      <c r="A803" s="81">
        <v>11</v>
      </c>
      <c r="B803" s="3">
        <f t="shared" si="28"/>
        <v>11</v>
      </c>
      <c r="C803" s="81" t="str">
        <f>var!Z$2</f>
        <v>EOS M 290</v>
      </c>
      <c r="D803" s="81" t="str">
        <f>var!AG$2</f>
        <v>EOS parameter dev.</v>
      </c>
      <c r="E803" s="81">
        <v>350</v>
      </c>
      <c r="F803" s="81">
        <v>1300</v>
      </c>
      <c r="G803" s="81">
        <v>50</v>
      </c>
      <c r="H803" s="81">
        <v>0.14000000000000001</v>
      </c>
      <c r="I803" s="62">
        <v>100</v>
      </c>
      <c r="J803" s="81" t="str">
        <f>var!AD$2</f>
        <v>Density cube</v>
      </c>
      <c r="K803" s="81" t="str">
        <f>var!AE$2</f>
        <v>Pyramide</v>
      </c>
      <c r="M803" s="81" t="str">
        <f>var!AF$2</f>
        <v>Stripes</v>
      </c>
      <c r="P803" s="81">
        <v>-0.1</v>
      </c>
      <c r="R803" s="10"/>
      <c r="S803" s="10"/>
      <c r="T803" s="10"/>
      <c r="U803" s="10"/>
      <c r="V803" s="10"/>
      <c r="W803" s="10"/>
      <c r="X803" s="10"/>
      <c r="AD803" s="10"/>
      <c r="AE803" s="10"/>
      <c r="AF803" s="10">
        <v>1.3080000000000001</v>
      </c>
      <c r="AG803" s="10"/>
      <c r="AH803" s="81">
        <f t="shared" si="26"/>
        <v>32.760000000000005</v>
      </c>
      <c r="AI803" s="81">
        <f t="shared" si="27"/>
        <v>38.461538461538453</v>
      </c>
      <c r="AK803" s="81">
        <f>100-Tabelle1[[#This Row],[Porositaet Flaeche repolished IAPT]]</f>
        <v>98.691999999999993</v>
      </c>
      <c r="AL803" s="81" t="str" cm="1">
        <f t="array" aca="1" ref="AL803" ca="1">IF(INDIRECT(ADDRESS(3+AM803,2,,,"var"))&lt;&gt;"Name of powder",INDIRECT(ADDRESS(3+AM803,2,,,"var")),NULL)</f>
        <v>AlMgty90</v>
      </c>
      <c r="AM803" s="81">
        <v>12</v>
      </c>
      <c r="AN803" s="81">
        <v>0</v>
      </c>
      <c r="AO803" s="81" cm="1">
        <f t="array" aca="1" ref="AO803" ca="1">IF(INDIRECT(ADDRESS(3+$AM803,3,,,"var"))&lt;&gt;"&lt;=&gt;",INDIRECT(ADDRESS(3+$AM803,3,,,"var")),NULL)</f>
        <v>0</v>
      </c>
      <c r="AP803" s="81" cm="1">
        <f t="array" aca="1" ref="AP803" ca="1">IF(INDIRECT(ADDRESS(3+$AM803,4,,,"var"))&lt;&gt;"Si",INDIRECT(ADDRESS(3+$AM803,4,,,"var")),NULL)</f>
        <v>7.0000000000000007E-2</v>
      </c>
      <c r="AQ803" s="81" cm="1">
        <f t="array" aca="1" ref="AQ803" ca="1">IF(INDIRECT(ADDRESS(3+$AM803,5,,,"var"))&lt;&gt;"&lt;=&gt;",INDIRECT(ADDRESS(3+$AM803,5,,,"var")),NULL)</f>
        <v>0</v>
      </c>
      <c r="AR803" s="81" cm="1">
        <f t="array" aca="1" ref="AR803" ca="1">IF(INDIRECT(ADDRESS(3+$AM803,6,,,"var"))&lt;&gt;"Fe",INDIRECT(ADDRESS(3+$AM803,6,,,"var")),NULL)</f>
        <v>7.0000000000000007E-2</v>
      </c>
      <c r="AS803" s="81" t="str" cm="1">
        <f t="array" aca="1" ref="AS803" ca="1">IF(INDIRECT(ADDRESS(3+$AM803,7,,,"var"))&lt;&gt;"&lt;=&gt;",INDIRECT(ADDRESS(3+$AM803,7,,,"var")),NULL)</f>
        <v>&lt;</v>
      </c>
      <c r="AT803" s="81" cm="1">
        <f t="array" aca="1" ref="AT803" ca="1">IF(INDIRECT(ADDRESS(3+$AM803,8,,,"var"))&lt;&gt;"Cu",INDIRECT(ADDRESS(3+$AM803,8,,,"var")),NULL)</f>
        <v>0.01</v>
      </c>
      <c r="AU803" s="81" t="str" cm="1">
        <f t="array" aca="1" ref="AU803" ca="1">IF(INDIRECT(ADDRESS(3+$AM803,9,,,"var"))&lt;&gt;"&lt;=&gt;",INDIRECT(ADDRESS(3+$AM803,9,,,"var")),NULL)</f>
        <v>&lt;</v>
      </c>
      <c r="AV803" s="81" cm="1">
        <f t="array" aca="1" ref="AV803" ca="1">IF(INDIRECT(ADDRESS(3+$AM803,10,,,"var"))&lt;&gt;"Mn",INDIRECT(ADDRESS(3+$AM803,10,,,"var")),NULL)</f>
        <v>0.01</v>
      </c>
      <c r="AW803" s="81" cm="1">
        <f t="array" aca="1" ref="AW803" ca="1">IF(INDIRECT(ADDRESS(3+$AM803,11,,,"var"))&lt;&gt;"&lt;=&gt;",INDIRECT(ADDRESS(3+$AM803,11,,,"var")),NULL)</f>
        <v>0</v>
      </c>
      <c r="AX803" s="81" cm="1">
        <f t="array" aca="1" ref="AX803" ca="1">IF(INDIRECT(ADDRESS(3+$AM803,12,,,"var"))&lt;&gt;"Mg",INDIRECT(ADDRESS(3+$AM803,12,,,"var")),NULL)</f>
        <v>11.9</v>
      </c>
      <c r="AY803" s="81" cm="1">
        <f t="array" aca="1" ref="AY803" ca="1">IF(INDIRECT(ADDRESS(3+$AM803,13,,,"var"))&lt;&gt;"&lt;=&gt;",INDIRECT(ADDRESS(3+$AM803,13,,,"var")),NULL)</f>
        <v>0</v>
      </c>
      <c r="AZ803" s="81" cm="1">
        <f t="array" aca="1" ref="AZ803" ca="1">IF(INDIRECT(ADDRESS(3+$AM803,14,,,"var"))&lt;&gt;"Be",INDIRECT(ADDRESS(3+$AM803,14,,,"var")),NULL)</f>
        <v>1.4E-2</v>
      </c>
      <c r="BA803" s="81" t="str" cm="1">
        <f t="array" aca="1" ref="BA803" ca="1">IF(INDIRECT(ADDRESS(3+$AM803,15,,,"var"))&lt;&gt;"&lt;=&gt;",INDIRECT(ADDRESS(3+$AM803,15,,,"var")),NULL)</f>
        <v>&lt;</v>
      </c>
      <c r="BB803" s="81" cm="1">
        <f t="array" aca="1" ref="BB803" ca="1">IF(INDIRECT(ADDRESS(3+$AM803,16,,,"var"))&lt;&gt;"Zn",INDIRECT(ADDRESS(3+$AM803,16,,,"var")),NULL)</f>
        <v>0.01</v>
      </c>
      <c r="BC803" s="81" cm="1">
        <f t="array" aca="1" ref="BC803" ca="1">IF(INDIRECT(ADDRESS(3+$AM803,17,,,"var"))&lt;&gt;"&lt;=&gt;",INDIRECT(ADDRESS(3+$AM803,17,,,"var")),NULL)</f>
        <v>0</v>
      </c>
      <c r="BD803" s="81" cm="1">
        <f t="array" aca="1" ref="BD803" ca="1">IF(INDIRECT(ADDRESS(3+$AM803,18,,,"var"))&lt;&gt;"Ti",INDIRECT(ADDRESS(3+$AM803,18,,,"var")),NULL)</f>
        <v>0.08</v>
      </c>
      <c r="BE803" s="82" cm="1">
        <f t="array" aca="1" ref="BE803" ca="1">IF(INDIRECT(ADDRESS(3+$AM803,19,,,"var"))&lt;&gt;"D10",INDIRECT(ADDRESS(3+$AM803,19,,,"var")),NULL)</f>
        <v>27.4</v>
      </c>
      <c r="BF803" s="82" cm="1">
        <f t="array" aca="1" ref="BF803" ca="1">IF(INDIRECT(ADDRESS(3+$AM803,20,,,"var"))&lt;&gt;"D50",INDIRECT(ADDRESS(3+$AM803,20,,,"var")),NULL)</f>
        <v>44.5</v>
      </c>
      <c r="BG803" s="82" cm="1">
        <f t="array" aca="1" ref="BG803" ca="1">IF(INDIRECT(ADDRESS(3+$AM803,21,,,"var"))&lt;&gt;"D90",INDIRECT(ADDRESS(3+$AM803,21,,,"var")),NULL)</f>
        <v>72.2</v>
      </c>
      <c r="BH803" s="82" cm="1">
        <f t="array" aca="1" ref="BH803" ca="1">IF(INDIRECT(ADDRESS(3+$AM803,22,,,"var"))&lt;&gt;"Carney Funnel (s/50g)",INDIRECT(ADDRESS(3+$AM803,22,,,"var")),NULL)</f>
        <v>16</v>
      </c>
      <c r="BI803" s="82" cm="1">
        <f t="array" aca="1" ref="BI803" ca="1">IF(INDIRECT(ADDRESS(3+$AM803,23,,,"var"))&lt;&gt;"Schuttdichte",INDIRECT(ADDRESS(3+$AM803,23,,,"var")),NULL)</f>
        <v>1.24</v>
      </c>
      <c r="BJ803" s="82" cm="1">
        <f t="array" aca="1" ref="BJ803" ca="1">IF(INDIRECT(ADDRESS(3+$AM803,24,,,"var"))&lt;&gt;"Klopfdichte",INDIRECT(ADDRESS(3+$AM803,24,,,"var")),NULL)</f>
        <v>1.61</v>
      </c>
      <c r="BK803" s="81" t="s">
        <v>108</v>
      </c>
      <c r="BM803" s="65"/>
    </row>
    <row r="804" spans="1:68" s="81" customFormat="1">
      <c r="A804" s="81">
        <v>11</v>
      </c>
      <c r="B804" s="3">
        <f t="shared" si="28"/>
        <v>12</v>
      </c>
      <c r="C804" s="81" t="str">
        <f>var!Z$2</f>
        <v>EOS M 290</v>
      </c>
      <c r="D804" s="81" t="str">
        <f>var!AG$2</f>
        <v>EOS parameter dev.</v>
      </c>
      <c r="E804" s="81">
        <v>350</v>
      </c>
      <c r="F804" s="81">
        <v>1300</v>
      </c>
      <c r="G804" s="81">
        <v>50</v>
      </c>
      <c r="H804" s="81">
        <v>0.14000000000000001</v>
      </c>
      <c r="I804" s="62">
        <v>100</v>
      </c>
      <c r="J804" s="81" t="str">
        <f>var!AD$2</f>
        <v>Density cube</v>
      </c>
      <c r="K804" s="81" t="str">
        <f>var!AE$2</f>
        <v>Pyramide</v>
      </c>
      <c r="M804" s="81" t="str">
        <f>var!AF$2</f>
        <v>Stripes</v>
      </c>
      <c r="P804" s="81">
        <v>-0.2</v>
      </c>
      <c r="R804" s="10"/>
      <c r="S804" s="10"/>
      <c r="T804" s="10"/>
      <c r="U804" s="10"/>
      <c r="V804" s="10"/>
      <c r="W804" s="10"/>
      <c r="X804" s="10"/>
      <c r="AD804" s="10"/>
      <c r="AE804" s="10"/>
      <c r="AF804" s="10">
        <v>1.6339999999999999</v>
      </c>
      <c r="AG804" s="10"/>
      <c r="AH804" s="81">
        <f t="shared" si="26"/>
        <v>32.760000000000005</v>
      </c>
      <c r="AI804" s="81">
        <f t="shared" si="27"/>
        <v>38.461538461538453</v>
      </c>
      <c r="AK804" s="81">
        <f>100-Tabelle1[[#This Row],[Porositaet Flaeche repolished IAPT]]</f>
        <v>98.366</v>
      </c>
      <c r="AL804" s="81" t="str" cm="1">
        <f t="array" aca="1" ref="AL804" ca="1">IF(INDIRECT(ADDRESS(3+AM804,2,,,"var"))&lt;&gt;"Name of powder",INDIRECT(ADDRESS(3+AM804,2,,,"var")),NULL)</f>
        <v>AlMgty90</v>
      </c>
      <c r="AM804" s="81">
        <v>12</v>
      </c>
      <c r="AN804" s="81">
        <v>0</v>
      </c>
      <c r="AO804" s="81" cm="1">
        <f t="array" aca="1" ref="AO804" ca="1">IF(INDIRECT(ADDRESS(3+$AM804,3,,,"var"))&lt;&gt;"&lt;=&gt;",INDIRECT(ADDRESS(3+$AM804,3,,,"var")),NULL)</f>
        <v>0</v>
      </c>
      <c r="AP804" s="81" cm="1">
        <f t="array" aca="1" ref="AP804" ca="1">IF(INDIRECT(ADDRESS(3+$AM804,4,,,"var"))&lt;&gt;"Si",INDIRECT(ADDRESS(3+$AM804,4,,,"var")),NULL)</f>
        <v>7.0000000000000007E-2</v>
      </c>
      <c r="AQ804" s="81" cm="1">
        <f t="array" aca="1" ref="AQ804" ca="1">IF(INDIRECT(ADDRESS(3+$AM804,5,,,"var"))&lt;&gt;"&lt;=&gt;",INDIRECT(ADDRESS(3+$AM804,5,,,"var")),NULL)</f>
        <v>0</v>
      </c>
      <c r="AR804" s="81" cm="1">
        <f t="array" aca="1" ref="AR804" ca="1">IF(INDIRECT(ADDRESS(3+$AM804,6,,,"var"))&lt;&gt;"Fe",INDIRECT(ADDRESS(3+$AM804,6,,,"var")),NULL)</f>
        <v>7.0000000000000007E-2</v>
      </c>
      <c r="AS804" s="81" t="str" cm="1">
        <f t="array" aca="1" ref="AS804" ca="1">IF(INDIRECT(ADDRESS(3+$AM804,7,,,"var"))&lt;&gt;"&lt;=&gt;",INDIRECT(ADDRESS(3+$AM804,7,,,"var")),NULL)</f>
        <v>&lt;</v>
      </c>
      <c r="AT804" s="81" cm="1">
        <f t="array" aca="1" ref="AT804" ca="1">IF(INDIRECT(ADDRESS(3+$AM804,8,,,"var"))&lt;&gt;"Cu",INDIRECT(ADDRESS(3+$AM804,8,,,"var")),NULL)</f>
        <v>0.01</v>
      </c>
      <c r="AU804" s="81" t="str" cm="1">
        <f t="array" aca="1" ref="AU804" ca="1">IF(INDIRECT(ADDRESS(3+$AM804,9,,,"var"))&lt;&gt;"&lt;=&gt;",INDIRECT(ADDRESS(3+$AM804,9,,,"var")),NULL)</f>
        <v>&lt;</v>
      </c>
      <c r="AV804" s="81" cm="1">
        <f t="array" aca="1" ref="AV804" ca="1">IF(INDIRECT(ADDRESS(3+$AM804,10,,,"var"))&lt;&gt;"Mn",INDIRECT(ADDRESS(3+$AM804,10,,,"var")),NULL)</f>
        <v>0.01</v>
      </c>
      <c r="AW804" s="81" cm="1">
        <f t="array" aca="1" ref="AW804" ca="1">IF(INDIRECT(ADDRESS(3+$AM804,11,,,"var"))&lt;&gt;"&lt;=&gt;",INDIRECT(ADDRESS(3+$AM804,11,,,"var")),NULL)</f>
        <v>0</v>
      </c>
      <c r="AX804" s="81" cm="1">
        <f t="array" aca="1" ref="AX804" ca="1">IF(INDIRECT(ADDRESS(3+$AM804,12,,,"var"))&lt;&gt;"Mg",INDIRECT(ADDRESS(3+$AM804,12,,,"var")),NULL)</f>
        <v>11.9</v>
      </c>
      <c r="AY804" s="81" cm="1">
        <f t="array" aca="1" ref="AY804" ca="1">IF(INDIRECT(ADDRESS(3+$AM804,13,,,"var"))&lt;&gt;"&lt;=&gt;",INDIRECT(ADDRESS(3+$AM804,13,,,"var")),NULL)</f>
        <v>0</v>
      </c>
      <c r="AZ804" s="81" cm="1">
        <f t="array" aca="1" ref="AZ804" ca="1">IF(INDIRECT(ADDRESS(3+$AM804,14,,,"var"))&lt;&gt;"Be",INDIRECT(ADDRESS(3+$AM804,14,,,"var")),NULL)</f>
        <v>1.4E-2</v>
      </c>
      <c r="BA804" s="81" t="str" cm="1">
        <f t="array" aca="1" ref="BA804" ca="1">IF(INDIRECT(ADDRESS(3+$AM804,15,,,"var"))&lt;&gt;"&lt;=&gt;",INDIRECT(ADDRESS(3+$AM804,15,,,"var")),NULL)</f>
        <v>&lt;</v>
      </c>
      <c r="BB804" s="81" cm="1">
        <f t="array" aca="1" ref="BB804" ca="1">IF(INDIRECT(ADDRESS(3+$AM804,16,,,"var"))&lt;&gt;"Zn",INDIRECT(ADDRESS(3+$AM804,16,,,"var")),NULL)</f>
        <v>0.01</v>
      </c>
      <c r="BC804" s="81" cm="1">
        <f t="array" aca="1" ref="BC804" ca="1">IF(INDIRECT(ADDRESS(3+$AM804,17,,,"var"))&lt;&gt;"&lt;=&gt;",INDIRECT(ADDRESS(3+$AM804,17,,,"var")),NULL)</f>
        <v>0</v>
      </c>
      <c r="BD804" s="81" cm="1">
        <f t="array" aca="1" ref="BD804" ca="1">IF(INDIRECT(ADDRESS(3+$AM804,18,,,"var"))&lt;&gt;"Ti",INDIRECT(ADDRESS(3+$AM804,18,,,"var")),NULL)</f>
        <v>0.08</v>
      </c>
      <c r="BE804" s="82" cm="1">
        <f t="array" aca="1" ref="BE804" ca="1">IF(INDIRECT(ADDRESS(3+$AM804,19,,,"var"))&lt;&gt;"D10",INDIRECT(ADDRESS(3+$AM804,19,,,"var")),NULL)</f>
        <v>27.4</v>
      </c>
      <c r="BF804" s="82" cm="1">
        <f t="array" aca="1" ref="BF804" ca="1">IF(INDIRECT(ADDRESS(3+$AM804,20,,,"var"))&lt;&gt;"D50",INDIRECT(ADDRESS(3+$AM804,20,,,"var")),NULL)</f>
        <v>44.5</v>
      </c>
      <c r="BG804" s="82" cm="1">
        <f t="array" aca="1" ref="BG804" ca="1">IF(INDIRECT(ADDRESS(3+$AM804,21,,,"var"))&lt;&gt;"D90",INDIRECT(ADDRESS(3+$AM804,21,,,"var")),NULL)</f>
        <v>72.2</v>
      </c>
      <c r="BH804" s="82" cm="1">
        <f t="array" aca="1" ref="BH804" ca="1">IF(INDIRECT(ADDRESS(3+$AM804,22,,,"var"))&lt;&gt;"Carney Funnel (s/50g)",INDIRECT(ADDRESS(3+$AM804,22,,,"var")),NULL)</f>
        <v>16</v>
      </c>
      <c r="BI804" s="82" cm="1">
        <f t="array" aca="1" ref="BI804" ca="1">IF(INDIRECT(ADDRESS(3+$AM804,23,,,"var"))&lt;&gt;"Schuttdichte",INDIRECT(ADDRESS(3+$AM804,23,,,"var")),NULL)</f>
        <v>1.24</v>
      </c>
      <c r="BJ804" s="82" cm="1">
        <f t="array" aca="1" ref="BJ804" ca="1">IF(INDIRECT(ADDRESS(3+$AM804,24,,,"var"))&lt;&gt;"Klopfdichte",INDIRECT(ADDRESS(3+$AM804,24,,,"var")),NULL)</f>
        <v>1.61</v>
      </c>
      <c r="BK804" s="81" t="s">
        <v>108</v>
      </c>
      <c r="BM804" s="65"/>
    </row>
    <row r="805" spans="1:68" s="81" customFormat="1">
      <c r="A805" s="81">
        <v>11</v>
      </c>
      <c r="B805" s="3">
        <f t="shared" si="28"/>
        <v>13</v>
      </c>
      <c r="C805" s="81" t="str">
        <f>var!Z$2</f>
        <v>EOS M 290</v>
      </c>
      <c r="D805" s="81" t="str">
        <f>var!AG$2</f>
        <v>EOS parameter dev.</v>
      </c>
      <c r="E805" s="81">
        <v>325</v>
      </c>
      <c r="F805" s="81">
        <v>1300</v>
      </c>
      <c r="G805" s="81">
        <v>50</v>
      </c>
      <c r="H805" s="81">
        <v>0.14000000000000001</v>
      </c>
      <c r="I805" s="62">
        <v>100</v>
      </c>
      <c r="J805" s="81" t="str">
        <f>var!AD$2</f>
        <v>Density cube</v>
      </c>
      <c r="K805" s="81" t="str">
        <f>var!AE$2</f>
        <v>Pyramide</v>
      </c>
      <c r="M805" s="81" t="str">
        <f>var!AF$2</f>
        <v>Stripes</v>
      </c>
      <c r="P805" s="81">
        <v>-0.05</v>
      </c>
      <c r="R805" s="10"/>
      <c r="S805" s="10"/>
      <c r="T805" s="10"/>
      <c r="U805" s="10"/>
      <c r="V805" s="10"/>
      <c r="W805" s="10"/>
      <c r="X805" s="10"/>
      <c r="AD805" s="10"/>
      <c r="AE805" s="10"/>
      <c r="AF805" s="10">
        <v>1.286</v>
      </c>
      <c r="AG805" s="10"/>
      <c r="AH805" s="81">
        <f t="shared" si="26"/>
        <v>32.760000000000005</v>
      </c>
      <c r="AI805" s="81">
        <f t="shared" si="27"/>
        <v>35.714285714285708</v>
      </c>
      <c r="AK805" s="81">
        <f>100-Tabelle1[[#This Row],[Porositaet Flaeche repolished IAPT]]</f>
        <v>98.713999999999999</v>
      </c>
      <c r="AL805" s="81" t="str" cm="1">
        <f t="array" aca="1" ref="AL805" ca="1">IF(INDIRECT(ADDRESS(3+AM805,2,,,"var"))&lt;&gt;"Name of powder",INDIRECT(ADDRESS(3+AM805,2,,,"var")),NULL)</f>
        <v>AlMgty90</v>
      </c>
      <c r="AM805" s="81">
        <v>12</v>
      </c>
      <c r="AN805" s="81">
        <v>0</v>
      </c>
      <c r="AO805" s="81" cm="1">
        <f t="array" aca="1" ref="AO805" ca="1">IF(INDIRECT(ADDRESS(3+$AM805,3,,,"var"))&lt;&gt;"&lt;=&gt;",INDIRECT(ADDRESS(3+$AM805,3,,,"var")),NULL)</f>
        <v>0</v>
      </c>
      <c r="AP805" s="81" cm="1">
        <f t="array" aca="1" ref="AP805" ca="1">IF(INDIRECT(ADDRESS(3+$AM805,4,,,"var"))&lt;&gt;"Si",INDIRECT(ADDRESS(3+$AM805,4,,,"var")),NULL)</f>
        <v>7.0000000000000007E-2</v>
      </c>
      <c r="AQ805" s="81" cm="1">
        <f t="array" aca="1" ref="AQ805" ca="1">IF(INDIRECT(ADDRESS(3+$AM805,5,,,"var"))&lt;&gt;"&lt;=&gt;",INDIRECT(ADDRESS(3+$AM805,5,,,"var")),NULL)</f>
        <v>0</v>
      </c>
      <c r="AR805" s="81" cm="1">
        <f t="array" aca="1" ref="AR805" ca="1">IF(INDIRECT(ADDRESS(3+$AM805,6,,,"var"))&lt;&gt;"Fe",INDIRECT(ADDRESS(3+$AM805,6,,,"var")),NULL)</f>
        <v>7.0000000000000007E-2</v>
      </c>
      <c r="AS805" s="81" t="str" cm="1">
        <f t="array" aca="1" ref="AS805" ca="1">IF(INDIRECT(ADDRESS(3+$AM805,7,,,"var"))&lt;&gt;"&lt;=&gt;",INDIRECT(ADDRESS(3+$AM805,7,,,"var")),NULL)</f>
        <v>&lt;</v>
      </c>
      <c r="AT805" s="81" cm="1">
        <f t="array" aca="1" ref="AT805" ca="1">IF(INDIRECT(ADDRESS(3+$AM805,8,,,"var"))&lt;&gt;"Cu",INDIRECT(ADDRESS(3+$AM805,8,,,"var")),NULL)</f>
        <v>0.01</v>
      </c>
      <c r="AU805" s="81" t="str" cm="1">
        <f t="array" aca="1" ref="AU805" ca="1">IF(INDIRECT(ADDRESS(3+$AM805,9,,,"var"))&lt;&gt;"&lt;=&gt;",INDIRECT(ADDRESS(3+$AM805,9,,,"var")),NULL)</f>
        <v>&lt;</v>
      </c>
      <c r="AV805" s="81" cm="1">
        <f t="array" aca="1" ref="AV805" ca="1">IF(INDIRECT(ADDRESS(3+$AM805,10,,,"var"))&lt;&gt;"Mn",INDIRECT(ADDRESS(3+$AM805,10,,,"var")),NULL)</f>
        <v>0.01</v>
      </c>
      <c r="AW805" s="81" cm="1">
        <f t="array" aca="1" ref="AW805" ca="1">IF(INDIRECT(ADDRESS(3+$AM805,11,,,"var"))&lt;&gt;"&lt;=&gt;",INDIRECT(ADDRESS(3+$AM805,11,,,"var")),NULL)</f>
        <v>0</v>
      </c>
      <c r="AX805" s="81" cm="1">
        <f t="array" aca="1" ref="AX805" ca="1">IF(INDIRECT(ADDRESS(3+$AM805,12,,,"var"))&lt;&gt;"Mg",INDIRECT(ADDRESS(3+$AM805,12,,,"var")),NULL)</f>
        <v>11.9</v>
      </c>
      <c r="AY805" s="81" cm="1">
        <f t="array" aca="1" ref="AY805" ca="1">IF(INDIRECT(ADDRESS(3+$AM805,13,,,"var"))&lt;&gt;"&lt;=&gt;",INDIRECT(ADDRESS(3+$AM805,13,,,"var")),NULL)</f>
        <v>0</v>
      </c>
      <c r="AZ805" s="81" cm="1">
        <f t="array" aca="1" ref="AZ805" ca="1">IF(INDIRECT(ADDRESS(3+$AM805,14,,,"var"))&lt;&gt;"Be",INDIRECT(ADDRESS(3+$AM805,14,,,"var")),NULL)</f>
        <v>1.4E-2</v>
      </c>
      <c r="BA805" s="81" t="str" cm="1">
        <f t="array" aca="1" ref="BA805" ca="1">IF(INDIRECT(ADDRESS(3+$AM805,15,,,"var"))&lt;&gt;"&lt;=&gt;",INDIRECT(ADDRESS(3+$AM805,15,,,"var")),NULL)</f>
        <v>&lt;</v>
      </c>
      <c r="BB805" s="81" cm="1">
        <f t="array" aca="1" ref="BB805" ca="1">IF(INDIRECT(ADDRESS(3+$AM805,16,,,"var"))&lt;&gt;"Zn",INDIRECT(ADDRESS(3+$AM805,16,,,"var")),NULL)</f>
        <v>0.01</v>
      </c>
      <c r="BC805" s="81" cm="1">
        <f t="array" aca="1" ref="BC805" ca="1">IF(INDIRECT(ADDRESS(3+$AM805,17,,,"var"))&lt;&gt;"&lt;=&gt;",INDIRECT(ADDRESS(3+$AM805,17,,,"var")),NULL)</f>
        <v>0</v>
      </c>
      <c r="BD805" s="81" cm="1">
        <f t="array" aca="1" ref="BD805" ca="1">IF(INDIRECT(ADDRESS(3+$AM805,18,,,"var"))&lt;&gt;"Ti",INDIRECT(ADDRESS(3+$AM805,18,,,"var")),NULL)</f>
        <v>0.08</v>
      </c>
      <c r="BE805" s="82" cm="1">
        <f t="array" aca="1" ref="BE805" ca="1">IF(INDIRECT(ADDRESS(3+$AM805,19,,,"var"))&lt;&gt;"D10",INDIRECT(ADDRESS(3+$AM805,19,,,"var")),NULL)</f>
        <v>27.4</v>
      </c>
      <c r="BF805" s="82" cm="1">
        <f t="array" aca="1" ref="BF805" ca="1">IF(INDIRECT(ADDRESS(3+$AM805,20,,,"var"))&lt;&gt;"D50",INDIRECT(ADDRESS(3+$AM805,20,,,"var")),NULL)</f>
        <v>44.5</v>
      </c>
      <c r="BG805" s="82" cm="1">
        <f t="array" aca="1" ref="BG805" ca="1">IF(INDIRECT(ADDRESS(3+$AM805,21,,,"var"))&lt;&gt;"D90",INDIRECT(ADDRESS(3+$AM805,21,,,"var")),NULL)</f>
        <v>72.2</v>
      </c>
      <c r="BH805" s="82" cm="1">
        <f t="array" aca="1" ref="BH805" ca="1">IF(INDIRECT(ADDRESS(3+$AM805,22,,,"var"))&lt;&gt;"Carney Funnel (s/50g)",INDIRECT(ADDRESS(3+$AM805,22,,,"var")),NULL)</f>
        <v>16</v>
      </c>
      <c r="BI805" s="82" cm="1">
        <f t="array" aca="1" ref="BI805" ca="1">IF(INDIRECT(ADDRESS(3+$AM805,23,,,"var"))&lt;&gt;"Schuttdichte",INDIRECT(ADDRESS(3+$AM805,23,,,"var")),NULL)</f>
        <v>1.24</v>
      </c>
      <c r="BJ805" s="82" cm="1">
        <f t="array" aca="1" ref="BJ805" ca="1">IF(INDIRECT(ADDRESS(3+$AM805,24,,,"var"))&lt;&gt;"Klopfdichte",INDIRECT(ADDRESS(3+$AM805,24,,,"var")),NULL)</f>
        <v>1.61</v>
      </c>
      <c r="BK805" s="81" t="s">
        <v>108</v>
      </c>
      <c r="BM805" s="65"/>
    </row>
    <row r="806" spans="1:68" s="81" customFormat="1">
      <c r="A806" s="81">
        <v>11</v>
      </c>
      <c r="B806" s="3">
        <f t="shared" si="28"/>
        <v>14</v>
      </c>
      <c r="C806" s="81" t="str">
        <f>var!Z$2</f>
        <v>EOS M 290</v>
      </c>
      <c r="D806" s="81" t="str">
        <f>var!AG$2</f>
        <v>EOS parameter dev.</v>
      </c>
      <c r="E806" s="81">
        <v>325</v>
      </c>
      <c r="F806" s="81">
        <v>1300</v>
      </c>
      <c r="G806" s="81">
        <v>50</v>
      </c>
      <c r="H806" s="81">
        <v>0.14000000000000001</v>
      </c>
      <c r="I806" s="62">
        <v>100</v>
      </c>
      <c r="J806" s="81" t="str">
        <f>var!AD$2</f>
        <v>Density cube</v>
      </c>
      <c r="K806" s="81" t="str">
        <f>var!AE$2</f>
        <v>Pyramide</v>
      </c>
      <c r="M806" s="81" t="str">
        <f>var!AF$2</f>
        <v>Stripes</v>
      </c>
      <c r="P806" s="81">
        <v>-0.1</v>
      </c>
      <c r="R806" s="10"/>
      <c r="S806" s="10"/>
      <c r="T806" s="10"/>
      <c r="U806" s="10"/>
      <c r="V806" s="10"/>
      <c r="W806" s="10"/>
      <c r="X806" s="10"/>
      <c r="AD806" s="10"/>
      <c r="AE806" s="10"/>
      <c r="AF806" s="10">
        <v>0.53700000000000003</v>
      </c>
      <c r="AG806" s="10"/>
      <c r="AH806" s="81">
        <f t="shared" si="26"/>
        <v>32.760000000000005</v>
      </c>
      <c r="AI806" s="81">
        <f t="shared" si="27"/>
        <v>35.714285714285708</v>
      </c>
      <c r="AK806" s="81">
        <f>100-Tabelle1[[#This Row],[Porositaet Flaeche repolished IAPT]]</f>
        <v>99.462999999999994</v>
      </c>
      <c r="AL806" s="81" t="str" cm="1">
        <f t="array" aca="1" ref="AL806" ca="1">IF(INDIRECT(ADDRESS(3+AM806,2,,,"var"))&lt;&gt;"Name of powder",INDIRECT(ADDRESS(3+AM806,2,,,"var")),NULL)</f>
        <v>AlMgty90</v>
      </c>
      <c r="AM806" s="81">
        <v>12</v>
      </c>
      <c r="AN806" s="81">
        <v>0</v>
      </c>
      <c r="AO806" s="81" cm="1">
        <f t="array" aca="1" ref="AO806" ca="1">IF(INDIRECT(ADDRESS(3+$AM806,3,,,"var"))&lt;&gt;"&lt;=&gt;",INDIRECT(ADDRESS(3+$AM806,3,,,"var")),NULL)</f>
        <v>0</v>
      </c>
      <c r="AP806" s="81" cm="1">
        <f t="array" aca="1" ref="AP806" ca="1">IF(INDIRECT(ADDRESS(3+$AM806,4,,,"var"))&lt;&gt;"Si",INDIRECT(ADDRESS(3+$AM806,4,,,"var")),NULL)</f>
        <v>7.0000000000000007E-2</v>
      </c>
      <c r="AQ806" s="81" cm="1">
        <f t="array" aca="1" ref="AQ806" ca="1">IF(INDIRECT(ADDRESS(3+$AM806,5,,,"var"))&lt;&gt;"&lt;=&gt;",INDIRECT(ADDRESS(3+$AM806,5,,,"var")),NULL)</f>
        <v>0</v>
      </c>
      <c r="AR806" s="81" cm="1">
        <f t="array" aca="1" ref="AR806" ca="1">IF(INDIRECT(ADDRESS(3+$AM806,6,,,"var"))&lt;&gt;"Fe",INDIRECT(ADDRESS(3+$AM806,6,,,"var")),NULL)</f>
        <v>7.0000000000000007E-2</v>
      </c>
      <c r="AS806" s="81" t="str" cm="1">
        <f t="array" aca="1" ref="AS806" ca="1">IF(INDIRECT(ADDRESS(3+$AM806,7,,,"var"))&lt;&gt;"&lt;=&gt;",INDIRECT(ADDRESS(3+$AM806,7,,,"var")),NULL)</f>
        <v>&lt;</v>
      </c>
      <c r="AT806" s="81" cm="1">
        <f t="array" aca="1" ref="AT806" ca="1">IF(INDIRECT(ADDRESS(3+$AM806,8,,,"var"))&lt;&gt;"Cu",INDIRECT(ADDRESS(3+$AM806,8,,,"var")),NULL)</f>
        <v>0.01</v>
      </c>
      <c r="AU806" s="81" t="str" cm="1">
        <f t="array" aca="1" ref="AU806" ca="1">IF(INDIRECT(ADDRESS(3+$AM806,9,,,"var"))&lt;&gt;"&lt;=&gt;",INDIRECT(ADDRESS(3+$AM806,9,,,"var")),NULL)</f>
        <v>&lt;</v>
      </c>
      <c r="AV806" s="81" cm="1">
        <f t="array" aca="1" ref="AV806" ca="1">IF(INDIRECT(ADDRESS(3+$AM806,10,,,"var"))&lt;&gt;"Mn",INDIRECT(ADDRESS(3+$AM806,10,,,"var")),NULL)</f>
        <v>0.01</v>
      </c>
      <c r="AW806" s="81" cm="1">
        <f t="array" aca="1" ref="AW806" ca="1">IF(INDIRECT(ADDRESS(3+$AM806,11,,,"var"))&lt;&gt;"&lt;=&gt;",INDIRECT(ADDRESS(3+$AM806,11,,,"var")),NULL)</f>
        <v>0</v>
      </c>
      <c r="AX806" s="81" cm="1">
        <f t="array" aca="1" ref="AX806" ca="1">IF(INDIRECT(ADDRESS(3+$AM806,12,,,"var"))&lt;&gt;"Mg",INDIRECT(ADDRESS(3+$AM806,12,,,"var")),NULL)</f>
        <v>11.9</v>
      </c>
      <c r="AY806" s="81" cm="1">
        <f t="array" aca="1" ref="AY806" ca="1">IF(INDIRECT(ADDRESS(3+$AM806,13,,,"var"))&lt;&gt;"&lt;=&gt;",INDIRECT(ADDRESS(3+$AM806,13,,,"var")),NULL)</f>
        <v>0</v>
      </c>
      <c r="AZ806" s="81" cm="1">
        <f t="array" aca="1" ref="AZ806" ca="1">IF(INDIRECT(ADDRESS(3+$AM806,14,,,"var"))&lt;&gt;"Be",INDIRECT(ADDRESS(3+$AM806,14,,,"var")),NULL)</f>
        <v>1.4E-2</v>
      </c>
      <c r="BA806" s="81" t="str" cm="1">
        <f t="array" aca="1" ref="BA806" ca="1">IF(INDIRECT(ADDRESS(3+$AM806,15,,,"var"))&lt;&gt;"&lt;=&gt;",INDIRECT(ADDRESS(3+$AM806,15,,,"var")),NULL)</f>
        <v>&lt;</v>
      </c>
      <c r="BB806" s="81" cm="1">
        <f t="array" aca="1" ref="BB806" ca="1">IF(INDIRECT(ADDRESS(3+$AM806,16,,,"var"))&lt;&gt;"Zn",INDIRECT(ADDRESS(3+$AM806,16,,,"var")),NULL)</f>
        <v>0.01</v>
      </c>
      <c r="BC806" s="81" cm="1">
        <f t="array" aca="1" ref="BC806" ca="1">IF(INDIRECT(ADDRESS(3+$AM806,17,,,"var"))&lt;&gt;"&lt;=&gt;",INDIRECT(ADDRESS(3+$AM806,17,,,"var")),NULL)</f>
        <v>0</v>
      </c>
      <c r="BD806" s="81" cm="1">
        <f t="array" aca="1" ref="BD806" ca="1">IF(INDIRECT(ADDRESS(3+$AM806,18,,,"var"))&lt;&gt;"Ti",INDIRECT(ADDRESS(3+$AM806,18,,,"var")),NULL)</f>
        <v>0.08</v>
      </c>
      <c r="BE806" s="82" cm="1">
        <f t="array" aca="1" ref="BE806" ca="1">IF(INDIRECT(ADDRESS(3+$AM806,19,,,"var"))&lt;&gt;"D10",INDIRECT(ADDRESS(3+$AM806,19,,,"var")),NULL)</f>
        <v>27.4</v>
      </c>
      <c r="BF806" s="82" cm="1">
        <f t="array" aca="1" ref="BF806" ca="1">IF(INDIRECT(ADDRESS(3+$AM806,20,,,"var"))&lt;&gt;"D50",INDIRECT(ADDRESS(3+$AM806,20,,,"var")),NULL)</f>
        <v>44.5</v>
      </c>
      <c r="BG806" s="82" cm="1">
        <f t="array" aca="1" ref="BG806" ca="1">IF(INDIRECT(ADDRESS(3+$AM806,21,,,"var"))&lt;&gt;"D90",INDIRECT(ADDRESS(3+$AM806,21,,,"var")),NULL)</f>
        <v>72.2</v>
      </c>
      <c r="BH806" s="82" cm="1">
        <f t="array" aca="1" ref="BH806" ca="1">IF(INDIRECT(ADDRESS(3+$AM806,22,,,"var"))&lt;&gt;"Carney Funnel (s/50g)",INDIRECT(ADDRESS(3+$AM806,22,,,"var")),NULL)</f>
        <v>16</v>
      </c>
      <c r="BI806" s="82" cm="1">
        <f t="array" aca="1" ref="BI806" ca="1">IF(INDIRECT(ADDRESS(3+$AM806,23,,,"var"))&lt;&gt;"Schuttdichte",INDIRECT(ADDRESS(3+$AM806,23,,,"var")),NULL)</f>
        <v>1.24</v>
      </c>
      <c r="BJ806" s="82" cm="1">
        <f t="array" aca="1" ref="BJ806" ca="1">IF(INDIRECT(ADDRESS(3+$AM806,24,,,"var"))&lt;&gt;"Klopfdichte",INDIRECT(ADDRESS(3+$AM806,24,,,"var")),NULL)</f>
        <v>1.61</v>
      </c>
      <c r="BK806" s="81" t="s">
        <v>108</v>
      </c>
      <c r="BM806" s="65"/>
    </row>
    <row r="807" spans="1:68" s="81" customFormat="1">
      <c r="A807" s="81">
        <v>11</v>
      </c>
      <c r="B807" s="3">
        <f t="shared" si="28"/>
        <v>15</v>
      </c>
      <c r="C807" s="81" t="str">
        <f>var!Z$2</f>
        <v>EOS M 290</v>
      </c>
      <c r="D807" s="81" t="str">
        <f>var!AG$2</f>
        <v>EOS parameter dev.</v>
      </c>
      <c r="E807" s="81">
        <v>325</v>
      </c>
      <c r="F807" s="81">
        <v>1300</v>
      </c>
      <c r="G807" s="81">
        <v>50</v>
      </c>
      <c r="H807" s="81">
        <v>0.14000000000000001</v>
      </c>
      <c r="I807" s="62">
        <v>100</v>
      </c>
      <c r="J807" s="81" t="str">
        <f>var!AD$2</f>
        <v>Density cube</v>
      </c>
      <c r="K807" s="81" t="str">
        <f>var!AE$2</f>
        <v>Pyramide</v>
      </c>
      <c r="M807" s="81" t="str">
        <f>var!AF$2</f>
        <v>Stripes</v>
      </c>
      <c r="P807" s="81">
        <v>-0.2</v>
      </c>
      <c r="R807" s="10"/>
      <c r="S807" s="10"/>
      <c r="T807" s="10"/>
      <c r="U807" s="10"/>
      <c r="V807" s="10"/>
      <c r="W807" s="10"/>
      <c r="X807" s="10"/>
      <c r="AD807" s="10"/>
      <c r="AE807" s="10"/>
      <c r="AF807" s="10">
        <v>0.34200000000000003</v>
      </c>
      <c r="AG807" s="10"/>
      <c r="AH807" s="81">
        <f t="shared" si="26"/>
        <v>32.760000000000005</v>
      </c>
      <c r="AI807" s="81">
        <f t="shared" si="27"/>
        <v>35.714285714285708</v>
      </c>
      <c r="AK807" s="81">
        <f>100-Tabelle1[[#This Row],[Porositaet Flaeche repolished IAPT]]</f>
        <v>99.658000000000001</v>
      </c>
      <c r="AL807" s="81" t="str" cm="1">
        <f t="array" aca="1" ref="AL807" ca="1">IF(INDIRECT(ADDRESS(3+AM807,2,,,"var"))&lt;&gt;"Name of powder",INDIRECT(ADDRESS(3+AM807,2,,,"var")),NULL)</f>
        <v>AlMgty90</v>
      </c>
      <c r="AM807" s="81">
        <v>12</v>
      </c>
      <c r="AN807" s="81">
        <v>0</v>
      </c>
      <c r="AO807" s="81" cm="1">
        <f t="array" aca="1" ref="AO807" ca="1">IF(INDIRECT(ADDRESS(3+$AM807,3,,,"var"))&lt;&gt;"&lt;=&gt;",INDIRECT(ADDRESS(3+$AM807,3,,,"var")),NULL)</f>
        <v>0</v>
      </c>
      <c r="AP807" s="81" cm="1">
        <f t="array" aca="1" ref="AP807" ca="1">IF(INDIRECT(ADDRESS(3+$AM807,4,,,"var"))&lt;&gt;"Si",INDIRECT(ADDRESS(3+$AM807,4,,,"var")),NULL)</f>
        <v>7.0000000000000007E-2</v>
      </c>
      <c r="AQ807" s="81" cm="1">
        <f t="array" aca="1" ref="AQ807" ca="1">IF(INDIRECT(ADDRESS(3+$AM807,5,,,"var"))&lt;&gt;"&lt;=&gt;",INDIRECT(ADDRESS(3+$AM807,5,,,"var")),NULL)</f>
        <v>0</v>
      </c>
      <c r="AR807" s="81" cm="1">
        <f t="array" aca="1" ref="AR807" ca="1">IF(INDIRECT(ADDRESS(3+$AM807,6,,,"var"))&lt;&gt;"Fe",INDIRECT(ADDRESS(3+$AM807,6,,,"var")),NULL)</f>
        <v>7.0000000000000007E-2</v>
      </c>
      <c r="AS807" s="81" t="str" cm="1">
        <f t="array" aca="1" ref="AS807" ca="1">IF(INDIRECT(ADDRESS(3+$AM807,7,,,"var"))&lt;&gt;"&lt;=&gt;",INDIRECT(ADDRESS(3+$AM807,7,,,"var")),NULL)</f>
        <v>&lt;</v>
      </c>
      <c r="AT807" s="81" cm="1">
        <f t="array" aca="1" ref="AT807" ca="1">IF(INDIRECT(ADDRESS(3+$AM807,8,,,"var"))&lt;&gt;"Cu",INDIRECT(ADDRESS(3+$AM807,8,,,"var")),NULL)</f>
        <v>0.01</v>
      </c>
      <c r="AU807" s="81" t="str" cm="1">
        <f t="array" aca="1" ref="AU807" ca="1">IF(INDIRECT(ADDRESS(3+$AM807,9,,,"var"))&lt;&gt;"&lt;=&gt;",INDIRECT(ADDRESS(3+$AM807,9,,,"var")),NULL)</f>
        <v>&lt;</v>
      </c>
      <c r="AV807" s="81" cm="1">
        <f t="array" aca="1" ref="AV807" ca="1">IF(INDIRECT(ADDRESS(3+$AM807,10,,,"var"))&lt;&gt;"Mn",INDIRECT(ADDRESS(3+$AM807,10,,,"var")),NULL)</f>
        <v>0.01</v>
      </c>
      <c r="AW807" s="81" cm="1">
        <f t="array" aca="1" ref="AW807" ca="1">IF(INDIRECT(ADDRESS(3+$AM807,11,,,"var"))&lt;&gt;"&lt;=&gt;",INDIRECT(ADDRESS(3+$AM807,11,,,"var")),NULL)</f>
        <v>0</v>
      </c>
      <c r="AX807" s="81" cm="1">
        <f t="array" aca="1" ref="AX807" ca="1">IF(INDIRECT(ADDRESS(3+$AM807,12,,,"var"))&lt;&gt;"Mg",INDIRECT(ADDRESS(3+$AM807,12,,,"var")),NULL)</f>
        <v>11.9</v>
      </c>
      <c r="AY807" s="81" cm="1">
        <f t="array" aca="1" ref="AY807" ca="1">IF(INDIRECT(ADDRESS(3+$AM807,13,,,"var"))&lt;&gt;"&lt;=&gt;",INDIRECT(ADDRESS(3+$AM807,13,,,"var")),NULL)</f>
        <v>0</v>
      </c>
      <c r="AZ807" s="81" cm="1">
        <f t="array" aca="1" ref="AZ807" ca="1">IF(INDIRECT(ADDRESS(3+$AM807,14,,,"var"))&lt;&gt;"Be",INDIRECT(ADDRESS(3+$AM807,14,,,"var")),NULL)</f>
        <v>1.4E-2</v>
      </c>
      <c r="BA807" s="81" t="str" cm="1">
        <f t="array" aca="1" ref="BA807" ca="1">IF(INDIRECT(ADDRESS(3+$AM807,15,,,"var"))&lt;&gt;"&lt;=&gt;",INDIRECT(ADDRESS(3+$AM807,15,,,"var")),NULL)</f>
        <v>&lt;</v>
      </c>
      <c r="BB807" s="81" cm="1">
        <f t="array" aca="1" ref="BB807" ca="1">IF(INDIRECT(ADDRESS(3+$AM807,16,,,"var"))&lt;&gt;"Zn",INDIRECT(ADDRESS(3+$AM807,16,,,"var")),NULL)</f>
        <v>0.01</v>
      </c>
      <c r="BC807" s="81" cm="1">
        <f t="array" aca="1" ref="BC807" ca="1">IF(INDIRECT(ADDRESS(3+$AM807,17,,,"var"))&lt;&gt;"&lt;=&gt;",INDIRECT(ADDRESS(3+$AM807,17,,,"var")),NULL)</f>
        <v>0</v>
      </c>
      <c r="BD807" s="81" cm="1">
        <f t="array" aca="1" ref="BD807" ca="1">IF(INDIRECT(ADDRESS(3+$AM807,18,,,"var"))&lt;&gt;"Ti",INDIRECT(ADDRESS(3+$AM807,18,,,"var")),NULL)</f>
        <v>0.08</v>
      </c>
      <c r="BE807" s="82" cm="1">
        <f t="array" aca="1" ref="BE807" ca="1">IF(INDIRECT(ADDRESS(3+$AM807,19,,,"var"))&lt;&gt;"D10",INDIRECT(ADDRESS(3+$AM807,19,,,"var")),NULL)</f>
        <v>27.4</v>
      </c>
      <c r="BF807" s="82" cm="1">
        <f t="array" aca="1" ref="BF807" ca="1">IF(INDIRECT(ADDRESS(3+$AM807,20,,,"var"))&lt;&gt;"D50",INDIRECT(ADDRESS(3+$AM807,20,,,"var")),NULL)</f>
        <v>44.5</v>
      </c>
      <c r="BG807" s="82" cm="1">
        <f t="array" aca="1" ref="BG807" ca="1">IF(INDIRECT(ADDRESS(3+$AM807,21,,,"var"))&lt;&gt;"D90",INDIRECT(ADDRESS(3+$AM807,21,,,"var")),NULL)</f>
        <v>72.2</v>
      </c>
      <c r="BH807" s="82" cm="1">
        <f t="array" aca="1" ref="BH807" ca="1">IF(INDIRECT(ADDRESS(3+$AM807,22,,,"var"))&lt;&gt;"Carney Funnel (s/50g)",INDIRECT(ADDRESS(3+$AM807,22,,,"var")),NULL)</f>
        <v>16</v>
      </c>
      <c r="BI807" s="82" cm="1">
        <f t="array" aca="1" ref="BI807" ca="1">IF(INDIRECT(ADDRESS(3+$AM807,23,,,"var"))&lt;&gt;"Schuttdichte",INDIRECT(ADDRESS(3+$AM807,23,,,"var")),NULL)</f>
        <v>1.24</v>
      </c>
      <c r="BJ807" s="82" cm="1">
        <f t="array" aca="1" ref="BJ807" ca="1">IF(INDIRECT(ADDRESS(3+$AM807,24,,,"var"))&lt;&gt;"Klopfdichte",INDIRECT(ADDRESS(3+$AM807,24,,,"var")),NULL)</f>
        <v>1.61</v>
      </c>
      <c r="BK807" s="81" t="s">
        <v>108</v>
      </c>
      <c r="BM807" s="65"/>
    </row>
    <row r="808" spans="1:68" s="81" customFormat="1">
      <c r="A808" s="81">
        <v>11</v>
      </c>
      <c r="B808" s="3">
        <f t="shared" si="28"/>
        <v>16</v>
      </c>
      <c r="C808" s="81" t="str">
        <f>var!Z$2</f>
        <v>EOS M 290</v>
      </c>
      <c r="D808" s="81" t="str">
        <f>var!AG$2</f>
        <v>EOS parameter dev.</v>
      </c>
      <c r="E808" s="81">
        <v>350</v>
      </c>
      <c r="F808" s="81">
        <v>1500</v>
      </c>
      <c r="G808" s="81">
        <v>50</v>
      </c>
      <c r="H808" s="81">
        <v>0.12</v>
      </c>
      <c r="I808" s="62">
        <v>100</v>
      </c>
      <c r="J808" s="81" t="str">
        <f>var!AD$2</f>
        <v>Density cube</v>
      </c>
      <c r="K808" s="81" t="str">
        <f>var!AE$2</f>
        <v>Pyramide</v>
      </c>
      <c r="M808" s="81" t="str">
        <f>var!AF$2</f>
        <v>Stripes</v>
      </c>
      <c r="P808" s="81">
        <v>-0.05</v>
      </c>
      <c r="R808" s="10"/>
      <c r="S808" s="10"/>
      <c r="T808" s="10"/>
      <c r="U808" s="10"/>
      <c r="V808" s="10"/>
      <c r="W808" s="10"/>
      <c r="X808" s="10"/>
      <c r="AD808" s="10"/>
      <c r="AE808" s="10"/>
      <c r="AF808" s="10">
        <v>1.095</v>
      </c>
      <c r="AG808" s="10"/>
      <c r="AH808" s="81">
        <f t="shared" si="26"/>
        <v>32.4</v>
      </c>
      <c r="AI808" s="81">
        <f t="shared" si="27"/>
        <v>38.888888888888886</v>
      </c>
      <c r="AK808" s="81">
        <f>100-Tabelle1[[#This Row],[Porositaet Flaeche repolished IAPT]]</f>
        <v>98.905000000000001</v>
      </c>
      <c r="AL808" s="81" t="str" cm="1">
        <f t="array" aca="1" ref="AL808" ca="1">IF(INDIRECT(ADDRESS(3+AM808,2,,,"var"))&lt;&gt;"Name of powder",INDIRECT(ADDRESS(3+AM808,2,,,"var")),NULL)</f>
        <v>AlMgty90</v>
      </c>
      <c r="AM808" s="81">
        <v>12</v>
      </c>
      <c r="AN808" s="81">
        <v>0</v>
      </c>
      <c r="AO808" s="81" cm="1">
        <f t="array" aca="1" ref="AO808" ca="1">IF(INDIRECT(ADDRESS(3+$AM808,3,,,"var"))&lt;&gt;"&lt;=&gt;",INDIRECT(ADDRESS(3+$AM808,3,,,"var")),NULL)</f>
        <v>0</v>
      </c>
      <c r="AP808" s="81" cm="1">
        <f t="array" aca="1" ref="AP808" ca="1">IF(INDIRECT(ADDRESS(3+$AM808,4,,,"var"))&lt;&gt;"Si",INDIRECT(ADDRESS(3+$AM808,4,,,"var")),NULL)</f>
        <v>7.0000000000000007E-2</v>
      </c>
      <c r="AQ808" s="81" cm="1">
        <f t="array" aca="1" ref="AQ808" ca="1">IF(INDIRECT(ADDRESS(3+$AM808,5,,,"var"))&lt;&gt;"&lt;=&gt;",INDIRECT(ADDRESS(3+$AM808,5,,,"var")),NULL)</f>
        <v>0</v>
      </c>
      <c r="AR808" s="81" cm="1">
        <f t="array" aca="1" ref="AR808" ca="1">IF(INDIRECT(ADDRESS(3+$AM808,6,,,"var"))&lt;&gt;"Fe",INDIRECT(ADDRESS(3+$AM808,6,,,"var")),NULL)</f>
        <v>7.0000000000000007E-2</v>
      </c>
      <c r="AS808" s="81" t="str" cm="1">
        <f t="array" aca="1" ref="AS808" ca="1">IF(INDIRECT(ADDRESS(3+$AM808,7,,,"var"))&lt;&gt;"&lt;=&gt;",INDIRECT(ADDRESS(3+$AM808,7,,,"var")),NULL)</f>
        <v>&lt;</v>
      </c>
      <c r="AT808" s="81" cm="1">
        <f t="array" aca="1" ref="AT808" ca="1">IF(INDIRECT(ADDRESS(3+$AM808,8,,,"var"))&lt;&gt;"Cu",INDIRECT(ADDRESS(3+$AM808,8,,,"var")),NULL)</f>
        <v>0.01</v>
      </c>
      <c r="AU808" s="81" t="str" cm="1">
        <f t="array" aca="1" ref="AU808" ca="1">IF(INDIRECT(ADDRESS(3+$AM808,9,,,"var"))&lt;&gt;"&lt;=&gt;",INDIRECT(ADDRESS(3+$AM808,9,,,"var")),NULL)</f>
        <v>&lt;</v>
      </c>
      <c r="AV808" s="81" cm="1">
        <f t="array" aca="1" ref="AV808" ca="1">IF(INDIRECT(ADDRESS(3+$AM808,10,,,"var"))&lt;&gt;"Mn",INDIRECT(ADDRESS(3+$AM808,10,,,"var")),NULL)</f>
        <v>0.01</v>
      </c>
      <c r="AW808" s="81" cm="1">
        <f t="array" aca="1" ref="AW808" ca="1">IF(INDIRECT(ADDRESS(3+$AM808,11,,,"var"))&lt;&gt;"&lt;=&gt;",INDIRECT(ADDRESS(3+$AM808,11,,,"var")),NULL)</f>
        <v>0</v>
      </c>
      <c r="AX808" s="81" cm="1">
        <f t="array" aca="1" ref="AX808" ca="1">IF(INDIRECT(ADDRESS(3+$AM808,12,,,"var"))&lt;&gt;"Mg",INDIRECT(ADDRESS(3+$AM808,12,,,"var")),NULL)</f>
        <v>11.9</v>
      </c>
      <c r="AY808" s="81" cm="1">
        <f t="array" aca="1" ref="AY808" ca="1">IF(INDIRECT(ADDRESS(3+$AM808,13,,,"var"))&lt;&gt;"&lt;=&gt;",INDIRECT(ADDRESS(3+$AM808,13,,,"var")),NULL)</f>
        <v>0</v>
      </c>
      <c r="AZ808" s="81" cm="1">
        <f t="array" aca="1" ref="AZ808" ca="1">IF(INDIRECT(ADDRESS(3+$AM808,14,,,"var"))&lt;&gt;"Be",INDIRECT(ADDRESS(3+$AM808,14,,,"var")),NULL)</f>
        <v>1.4E-2</v>
      </c>
      <c r="BA808" s="81" t="str" cm="1">
        <f t="array" aca="1" ref="BA808" ca="1">IF(INDIRECT(ADDRESS(3+$AM808,15,,,"var"))&lt;&gt;"&lt;=&gt;",INDIRECT(ADDRESS(3+$AM808,15,,,"var")),NULL)</f>
        <v>&lt;</v>
      </c>
      <c r="BB808" s="81" cm="1">
        <f t="array" aca="1" ref="BB808" ca="1">IF(INDIRECT(ADDRESS(3+$AM808,16,,,"var"))&lt;&gt;"Zn",INDIRECT(ADDRESS(3+$AM808,16,,,"var")),NULL)</f>
        <v>0.01</v>
      </c>
      <c r="BC808" s="81" cm="1">
        <f t="array" aca="1" ref="BC808" ca="1">IF(INDIRECT(ADDRESS(3+$AM808,17,,,"var"))&lt;&gt;"&lt;=&gt;",INDIRECT(ADDRESS(3+$AM808,17,,,"var")),NULL)</f>
        <v>0</v>
      </c>
      <c r="BD808" s="81" cm="1">
        <f t="array" aca="1" ref="BD808" ca="1">IF(INDIRECT(ADDRESS(3+$AM808,18,,,"var"))&lt;&gt;"Ti",INDIRECT(ADDRESS(3+$AM808,18,,,"var")),NULL)</f>
        <v>0.08</v>
      </c>
      <c r="BE808" s="82" cm="1">
        <f t="array" aca="1" ref="BE808" ca="1">IF(INDIRECT(ADDRESS(3+$AM808,19,,,"var"))&lt;&gt;"D10",INDIRECT(ADDRESS(3+$AM808,19,,,"var")),NULL)</f>
        <v>27.4</v>
      </c>
      <c r="BF808" s="82" cm="1">
        <f t="array" aca="1" ref="BF808" ca="1">IF(INDIRECT(ADDRESS(3+$AM808,20,,,"var"))&lt;&gt;"D50",INDIRECT(ADDRESS(3+$AM808,20,,,"var")),NULL)</f>
        <v>44.5</v>
      </c>
      <c r="BG808" s="82" cm="1">
        <f t="array" aca="1" ref="BG808" ca="1">IF(INDIRECT(ADDRESS(3+$AM808,21,,,"var"))&lt;&gt;"D90",INDIRECT(ADDRESS(3+$AM808,21,,,"var")),NULL)</f>
        <v>72.2</v>
      </c>
      <c r="BH808" s="82" cm="1">
        <f t="array" aca="1" ref="BH808" ca="1">IF(INDIRECT(ADDRESS(3+$AM808,22,,,"var"))&lt;&gt;"Carney Funnel (s/50g)",INDIRECT(ADDRESS(3+$AM808,22,,,"var")),NULL)</f>
        <v>16</v>
      </c>
      <c r="BI808" s="82" cm="1">
        <f t="array" aca="1" ref="BI808" ca="1">IF(INDIRECT(ADDRESS(3+$AM808,23,,,"var"))&lt;&gt;"Schuttdichte",INDIRECT(ADDRESS(3+$AM808,23,,,"var")),NULL)</f>
        <v>1.24</v>
      </c>
      <c r="BJ808" s="82" cm="1">
        <f t="array" aca="1" ref="BJ808" ca="1">IF(INDIRECT(ADDRESS(3+$AM808,24,,,"var"))&lt;&gt;"Klopfdichte",INDIRECT(ADDRESS(3+$AM808,24,,,"var")),NULL)</f>
        <v>1.61</v>
      </c>
      <c r="BK808" s="81" t="s">
        <v>108</v>
      </c>
      <c r="BM808" s="65"/>
    </row>
    <row r="809" spans="1:68" s="81" customFormat="1">
      <c r="A809" s="81">
        <v>11</v>
      </c>
      <c r="B809" s="3">
        <f t="shared" si="28"/>
        <v>17</v>
      </c>
      <c r="C809" s="81" t="str">
        <f>var!Z$2</f>
        <v>EOS M 290</v>
      </c>
      <c r="D809" s="81" t="str">
        <f>var!AG$2</f>
        <v>EOS parameter dev.</v>
      </c>
      <c r="E809" s="81">
        <v>350</v>
      </c>
      <c r="F809" s="81">
        <v>1500</v>
      </c>
      <c r="G809" s="81">
        <v>50</v>
      </c>
      <c r="H809" s="81">
        <v>0.12</v>
      </c>
      <c r="I809" s="62">
        <v>100</v>
      </c>
      <c r="J809" s="81" t="str">
        <f>var!AD$2</f>
        <v>Density cube</v>
      </c>
      <c r="K809" s="81" t="str">
        <f>var!AE$2</f>
        <v>Pyramide</v>
      </c>
      <c r="M809" s="81" t="str">
        <f>var!AF$2</f>
        <v>Stripes</v>
      </c>
      <c r="P809" s="81">
        <v>-0.1</v>
      </c>
      <c r="R809" s="10"/>
      <c r="S809" s="10"/>
      <c r="T809" s="10"/>
      <c r="U809" s="10"/>
      <c r="V809" s="10"/>
      <c r="W809" s="10"/>
      <c r="X809" s="10"/>
      <c r="AD809" s="10"/>
      <c r="AE809" s="10"/>
      <c r="AF809" s="10">
        <v>1.1499999999999999</v>
      </c>
      <c r="AG809" s="10"/>
      <c r="AH809" s="81">
        <f t="shared" si="26"/>
        <v>32.4</v>
      </c>
      <c r="AI809" s="81">
        <f t="shared" si="27"/>
        <v>38.888888888888886</v>
      </c>
      <c r="AK809" s="81">
        <f>100-Tabelle1[[#This Row],[Porositaet Flaeche repolished IAPT]]</f>
        <v>98.85</v>
      </c>
      <c r="AL809" s="81" t="str" cm="1">
        <f t="array" aca="1" ref="AL809" ca="1">IF(INDIRECT(ADDRESS(3+AM809,2,,,"var"))&lt;&gt;"Name of powder",INDIRECT(ADDRESS(3+AM809,2,,,"var")),NULL)</f>
        <v>AlMgty90</v>
      </c>
      <c r="AM809" s="81">
        <v>12</v>
      </c>
      <c r="AN809" s="81">
        <v>0</v>
      </c>
      <c r="AO809" s="81" cm="1">
        <f t="array" aca="1" ref="AO809" ca="1">IF(INDIRECT(ADDRESS(3+$AM809,3,,,"var"))&lt;&gt;"&lt;=&gt;",INDIRECT(ADDRESS(3+$AM809,3,,,"var")),NULL)</f>
        <v>0</v>
      </c>
      <c r="AP809" s="81" cm="1">
        <f t="array" aca="1" ref="AP809" ca="1">IF(INDIRECT(ADDRESS(3+$AM809,4,,,"var"))&lt;&gt;"Si",INDIRECT(ADDRESS(3+$AM809,4,,,"var")),NULL)</f>
        <v>7.0000000000000007E-2</v>
      </c>
      <c r="AQ809" s="81" cm="1">
        <f t="array" aca="1" ref="AQ809" ca="1">IF(INDIRECT(ADDRESS(3+$AM809,5,,,"var"))&lt;&gt;"&lt;=&gt;",INDIRECT(ADDRESS(3+$AM809,5,,,"var")),NULL)</f>
        <v>0</v>
      </c>
      <c r="AR809" s="81" cm="1">
        <f t="array" aca="1" ref="AR809" ca="1">IF(INDIRECT(ADDRESS(3+$AM809,6,,,"var"))&lt;&gt;"Fe",INDIRECT(ADDRESS(3+$AM809,6,,,"var")),NULL)</f>
        <v>7.0000000000000007E-2</v>
      </c>
      <c r="AS809" s="81" t="str" cm="1">
        <f t="array" aca="1" ref="AS809" ca="1">IF(INDIRECT(ADDRESS(3+$AM809,7,,,"var"))&lt;&gt;"&lt;=&gt;",INDIRECT(ADDRESS(3+$AM809,7,,,"var")),NULL)</f>
        <v>&lt;</v>
      </c>
      <c r="AT809" s="81" cm="1">
        <f t="array" aca="1" ref="AT809" ca="1">IF(INDIRECT(ADDRESS(3+$AM809,8,,,"var"))&lt;&gt;"Cu",INDIRECT(ADDRESS(3+$AM809,8,,,"var")),NULL)</f>
        <v>0.01</v>
      </c>
      <c r="AU809" s="81" t="str" cm="1">
        <f t="array" aca="1" ref="AU809" ca="1">IF(INDIRECT(ADDRESS(3+$AM809,9,,,"var"))&lt;&gt;"&lt;=&gt;",INDIRECT(ADDRESS(3+$AM809,9,,,"var")),NULL)</f>
        <v>&lt;</v>
      </c>
      <c r="AV809" s="81" cm="1">
        <f t="array" aca="1" ref="AV809" ca="1">IF(INDIRECT(ADDRESS(3+$AM809,10,,,"var"))&lt;&gt;"Mn",INDIRECT(ADDRESS(3+$AM809,10,,,"var")),NULL)</f>
        <v>0.01</v>
      </c>
      <c r="AW809" s="81" cm="1">
        <f t="array" aca="1" ref="AW809" ca="1">IF(INDIRECT(ADDRESS(3+$AM809,11,,,"var"))&lt;&gt;"&lt;=&gt;",INDIRECT(ADDRESS(3+$AM809,11,,,"var")),NULL)</f>
        <v>0</v>
      </c>
      <c r="AX809" s="81" cm="1">
        <f t="array" aca="1" ref="AX809" ca="1">IF(INDIRECT(ADDRESS(3+$AM809,12,,,"var"))&lt;&gt;"Mg",INDIRECT(ADDRESS(3+$AM809,12,,,"var")),NULL)</f>
        <v>11.9</v>
      </c>
      <c r="AY809" s="81" cm="1">
        <f t="array" aca="1" ref="AY809" ca="1">IF(INDIRECT(ADDRESS(3+$AM809,13,,,"var"))&lt;&gt;"&lt;=&gt;",INDIRECT(ADDRESS(3+$AM809,13,,,"var")),NULL)</f>
        <v>0</v>
      </c>
      <c r="AZ809" s="81" cm="1">
        <f t="array" aca="1" ref="AZ809" ca="1">IF(INDIRECT(ADDRESS(3+$AM809,14,,,"var"))&lt;&gt;"Be",INDIRECT(ADDRESS(3+$AM809,14,,,"var")),NULL)</f>
        <v>1.4E-2</v>
      </c>
      <c r="BA809" s="81" t="str" cm="1">
        <f t="array" aca="1" ref="BA809" ca="1">IF(INDIRECT(ADDRESS(3+$AM809,15,,,"var"))&lt;&gt;"&lt;=&gt;",INDIRECT(ADDRESS(3+$AM809,15,,,"var")),NULL)</f>
        <v>&lt;</v>
      </c>
      <c r="BB809" s="81" cm="1">
        <f t="array" aca="1" ref="BB809" ca="1">IF(INDIRECT(ADDRESS(3+$AM809,16,,,"var"))&lt;&gt;"Zn",INDIRECT(ADDRESS(3+$AM809,16,,,"var")),NULL)</f>
        <v>0.01</v>
      </c>
      <c r="BC809" s="81" cm="1">
        <f t="array" aca="1" ref="BC809" ca="1">IF(INDIRECT(ADDRESS(3+$AM809,17,,,"var"))&lt;&gt;"&lt;=&gt;",INDIRECT(ADDRESS(3+$AM809,17,,,"var")),NULL)</f>
        <v>0</v>
      </c>
      <c r="BD809" s="81" cm="1">
        <f t="array" aca="1" ref="BD809" ca="1">IF(INDIRECT(ADDRESS(3+$AM809,18,,,"var"))&lt;&gt;"Ti",INDIRECT(ADDRESS(3+$AM809,18,,,"var")),NULL)</f>
        <v>0.08</v>
      </c>
      <c r="BE809" s="82" cm="1">
        <f t="array" aca="1" ref="BE809" ca="1">IF(INDIRECT(ADDRESS(3+$AM809,19,,,"var"))&lt;&gt;"D10",INDIRECT(ADDRESS(3+$AM809,19,,,"var")),NULL)</f>
        <v>27.4</v>
      </c>
      <c r="BF809" s="82" cm="1">
        <f t="array" aca="1" ref="BF809" ca="1">IF(INDIRECT(ADDRESS(3+$AM809,20,,,"var"))&lt;&gt;"D50",INDIRECT(ADDRESS(3+$AM809,20,,,"var")),NULL)</f>
        <v>44.5</v>
      </c>
      <c r="BG809" s="82" cm="1">
        <f t="array" aca="1" ref="BG809" ca="1">IF(INDIRECT(ADDRESS(3+$AM809,21,,,"var"))&lt;&gt;"D90",INDIRECT(ADDRESS(3+$AM809,21,,,"var")),NULL)</f>
        <v>72.2</v>
      </c>
      <c r="BH809" s="82" cm="1">
        <f t="array" aca="1" ref="BH809" ca="1">IF(INDIRECT(ADDRESS(3+$AM809,22,,,"var"))&lt;&gt;"Carney Funnel (s/50g)",INDIRECT(ADDRESS(3+$AM809,22,,,"var")),NULL)</f>
        <v>16</v>
      </c>
      <c r="BI809" s="82" cm="1">
        <f t="array" aca="1" ref="BI809" ca="1">IF(INDIRECT(ADDRESS(3+$AM809,23,,,"var"))&lt;&gt;"Schuttdichte",INDIRECT(ADDRESS(3+$AM809,23,,,"var")),NULL)</f>
        <v>1.24</v>
      </c>
      <c r="BJ809" s="82" cm="1">
        <f t="array" aca="1" ref="BJ809" ca="1">IF(INDIRECT(ADDRESS(3+$AM809,24,,,"var"))&lt;&gt;"Klopfdichte",INDIRECT(ADDRESS(3+$AM809,24,,,"var")),NULL)</f>
        <v>1.61</v>
      </c>
      <c r="BK809" s="81" t="s">
        <v>108</v>
      </c>
      <c r="BM809" s="65"/>
    </row>
    <row r="810" spans="1:68" s="81" customFormat="1">
      <c r="A810" s="81">
        <v>11</v>
      </c>
      <c r="B810" s="3">
        <f t="shared" si="28"/>
        <v>18</v>
      </c>
      <c r="C810" s="81" t="str">
        <f>var!Z$2</f>
        <v>EOS M 290</v>
      </c>
      <c r="D810" s="81" t="str">
        <f>var!AG$2</f>
        <v>EOS parameter dev.</v>
      </c>
      <c r="E810" s="81">
        <v>350</v>
      </c>
      <c r="F810" s="81">
        <v>1500</v>
      </c>
      <c r="G810" s="81">
        <v>50</v>
      </c>
      <c r="H810" s="81">
        <v>0.12</v>
      </c>
      <c r="I810" s="62">
        <v>100</v>
      </c>
      <c r="J810" s="81" t="str">
        <f>var!AD$2</f>
        <v>Density cube</v>
      </c>
      <c r="K810" s="81" t="str">
        <f>var!AE$2</f>
        <v>Pyramide</v>
      </c>
      <c r="M810" s="81" t="str">
        <f>var!AF$2</f>
        <v>Stripes</v>
      </c>
      <c r="P810" s="81">
        <v>-0.2</v>
      </c>
      <c r="R810" s="10"/>
      <c r="S810" s="10"/>
      <c r="T810" s="10"/>
      <c r="U810" s="10"/>
      <c r="V810" s="10"/>
      <c r="W810" s="10"/>
      <c r="X810" s="10"/>
      <c r="AD810" s="10"/>
      <c r="AE810" s="10"/>
      <c r="AF810" s="10">
        <v>1.0940000000000001</v>
      </c>
      <c r="AG810" s="10"/>
      <c r="AH810" s="81">
        <f t="shared" si="26"/>
        <v>32.4</v>
      </c>
      <c r="AI810" s="81">
        <f t="shared" si="27"/>
        <v>38.888888888888886</v>
      </c>
      <c r="AK810" s="81">
        <f>100-Tabelle1[[#This Row],[Porositaet Flaeche repolished IAPT]]</f>
        <v>98.906000000000006</v>
      </c>
      <c r="AL810" s="81" t="str" cm="1">
        <f t="array" aca="1" ref="AL810" ca="1">IF(INDIRECT(ADDRESS(3+AM810,2,,,"var"))&lt;&gt;"Name of powder",INDIRECT(ADDRESS(3+AM810,2,,,"var")),NULL)</f>
        <v>AlMgty90</v>
      </c>
      <c r="AM810" s="81">
        <v>12</v>
      </c>
      <c r="AN810" s="81">
        <v>0</v>
      </c>
      <c r="AO810" s="81" cm="1">
        <f t="array" aca="1" ref="AO810" ca="1">IF(INDIRECT(ADDRESS(3+$AM810,3,,,"var"))&lt;&gt;"&lt;=&gt;",INDIRECT(ADDRESS(3+$AM810,3,,,"var")),NULL)</f>
        <v>0</v>
      </c>
      <c r="AP810" s="81" cm="1">
        <f t="array" aca="1" ref="AP810" ca="1">IF(INDIRECT(ADDRESS(3+$AM810,4,,,"var"))&lt;&gt;"Si",INDIRECT(ADDRESS(3+$AM810,4,,,"var")),NULL)</f>
        <v>7.0000000000000007E-2</v>
      </c>
      <c r="AQ810" s="81" cm="1">
        <f t="array" aca="1" ref="AQ810" ca="1">IF(INDIRECT(ADDRESS(3+$AM810,5,,,"var"))&lt;&gt;"&lt;=&gt;",INDIRECT(ADDRESS(3+$AM810,5,,,"var")),NULL)</f>
        <v>0</v>
      </c>
      <c r="AR810" s="81" cm="1">
        <f t="array" aca="1" ref="AR810" ca="1">IF(INDIRECT(ADDRESS(3+$AM810,6,,,"var"))&lt;&gt;"Fe",INDIRECT(ADDRESS(3+$AM810,6,,,"var")),NULL)</f>
        <v>7.0000000000000007E-2</v>
      </c>
      <c r="AS810" s="81" t="str" cm="1">
        <f t="array" aca="1" ref="AS810" ca="1">IF(INDIRECT(ADDRESS(3+$AM810,7,,,"var"))&lt;&gt;"&lt;=&gt;",INDIRECT(ADDRESS(3+$AM810,7,,,"var")),NULL)</f>
        <v>&lt;</v>
      </c>
      <c r="AT810" s="81" cm="1">
        <f t="array" aca="1" ref="AT810" ca="1">IF(INDIRECT(ADDRESS(3+$AM810,8,,,"var"))&lt;&gt;"Cu",INDIRECT(ADDRESS(3+$AM810,8,,,"var")),NULL)</f>
        <v>0.01</v>
      </c>
      <c r="AU810" s="81" t="str" cm="1">
        <f t="array" aca="1" ref="AU810" ca="1">IF(INDIRECT(ADDRESS(3+$AM810,9,,,"var"))&lt;&gt;"&lt;=&gt;",INDIRECT(ADDRESS(3+$AM810,9,,,"var")),NULL)</f>
        <v>&lt;</v>
      </c>
      <c r="AV810" s="81" cm="1">
        <f t="array" aca="1" ref="AV810" ca="1">IF(INDIRECT(ADDRESS(3+$AM810,10,,,"var"))&lt;&gt;"Mn",INDIRECT(ADDRESS(3+$AM810,10,,,"var")),NULL)</f>
        <v>0.01</v>
      </c>
      <c r="AW810" s="81" cm="1">
        <f t="array" aca="1" ref="AW810" ca="1">IF(INDIRECT(ADDRESS(3+$AM810,11,,,"var"))&lt;&gt;"&lt;=&gt;",INDIRECT(ADDRESS(3+$AM810,11,,,"var")),NULL)</f>
        <v>0</v>
      </c>
      <c r="AX810" s="81" cm="1">
        <f t="array" aca="1" ref="AX810" ca="1">IF(INDIRECT(ADDRESS(3+$AM810,12,,,"var"))&lt;&gt;"Mg",INDIRECT(ADDRESS(3+$AM810,12,,,"var")),NULL)</f>
        <v>11.9</v>
      </c>
      <c r="AY810" s="81" cm="1">
        <f t="array" aca="1" ref="AY810" ca="1">IF(INDIRECT(ADDRESS(3+$AM810,13,,,"var"))&lt;&gt;"&lt;=&gt;",INDIRECT(ADDRESS(3+$AM810,13,,,"var")),NULL)</f>
        <v>0</v>
      </c>
      <c r="AZ810" s="81" cm="1">
        <f t="array" aca="1" ref="AZ810" ca="1">IF(INDIRECT(ADDRESS(3+$AM810,14,,,"var"))&lt;&gt;"Be",INDIRECT(ADDRESS(3+$AM810,14,,,"var")),NULL)</f>
        <v>1.4E-2</v>
      </c>
      <c r="BA810" s="81" t="str" cm="1">
        <f t="array" aca="1" ref="BA810" ca="1">IF(INDIRECT(ADDRESS(3+$AM810,15,,,"var"))&lt;&gt;"&lt;=&gt;",INDIRECT(ADDRESS(3+$AM810,15,,,"var")),NULL)</f>
        <v>&lt;</v>
      </c>
      <c r="BB810" s="81" cm="1">
        <f t="array" aca="1" ref="BB810" ca="1">IF(INDIRECT(ADDRESS(3+$AM810,16,,,"var"))&lt;&gt;"Zn",INDIRECT(ADDRESS(3+$AM810,16,,,"var")),NULL)</f>
        <v>0.01</v>
      </c>
      <c r="BC810" s="81" cm="1">
        <f t="array" aca="1" ref="BC810" ca="1">IF(INDIRECT(ADDRESS(3+$AM810,17,,,"var"))&lt;&gt;"&lt;=&gt;",INDIRECT(ADDRESS(3+$AM810,17,,,"var")),NULL)</f>
        <v>0</v>
      </c>
      <c r="BD810" s="81" cm="1">
        <f t="array" aca="1" ref="BD810" ca="1">IF(INDIRECT(ADDRESS(3+$AM810,18,,,"var"))&lt;&gt;"Ti",INDIRECT(ADDRESS(3+$AM810,18,,,"var")),NULL)</f>
        <v>0.08</v>
      </c>
      <c r="BE810" s="82" cm="1">
        <f t="array" aca="1" ref="BE810" ca="1">IF(INDIRECT(ADDRESS(3+$AM810,19,,,"var"))&lt;&gt;"D10",INDIRECT(ADDRESS(3+$AM810,19,,,"var")),NULL)</f>
        <v>27.4</v>
      </c>
      <c r="BF810" s="82" cm="1">
        <f t="array" aca="1" ref="BF810" ca="1">IF(INDIRECT(ADDRESS(3+$AM810,20,,,"var"))&lt;&gt;"D50",INDIRECT(ADDRESS(3+$AM810,20,,,"var")),NULL)</f>
        <v>44.5</v>
      </c>
      <c r="BG810" s="82" cm="1">
        <f t="array" aca="1" ref="BG810" ca="1">IF(INDIRECT(ADDRESS(3+$AM810,21,,,"var"))&lt;&gt;"D90",INDIRECT(ADDRESS(3+$AM810,21,,,"var")),NULL)</f>
        <v>72.2</v>
      </c>
      <c r="BH810" s="82" cm="1">
        <f t="array" aca="1" ref="BH810" ca="1">IF(INDIRECT(ADDRESS(3+$AM810,22,,,"var"))&lt;&gt;"Carney Funnel (s/50g)",INDIRECT(ADDRESS(3+$AM810,22,,,"var")),NULL)</f>
        <v>16</v>
      </c>
      <c r="BI810" s="82" cm="1">
        <f t="array" aca="1" ref="BI810" ca="1">IF(INDIRECT(ADDRESS(3+$AM810,23,,,"var"))&lt;&gt;"Schuttdichte",INDIRECT(ADDRESS(3+$AM810,23,,,"var")),NULL)</f>
        <v>1.24</v>
      </c>
      <c r="BJ810" s="82" cm="1">
        <f t="array" aca="1" ref="BJ810" ca="1">IF(INDIRECT(ADDRESS(3+$AM810,24,,,"var"))&lt;&gt;"Klopfdichte",INDIRECT(ADDRESS(3+$AM810,24,,,"var")),NULL)</f>
        <v>1.61</v>
      </c>
      <c r="BK810" s="81" t="s">
        <v>108</v>
      </c>
      <c r="BM810" s="65"/>
    </row>
    <row r="811" spans="1:68" s="81" customFormat="1">
      <c r="A811" s="81">
        <v>11</v>
      </c>
      <c r="B811" s="3">
        <f t="shared" si="28"/>
        <v>19</v>
      </c>
      <c r="C811" s="81" t="str">
        <f>var!Z$2</f>
        <v>EOS M 290</v>
      </c>
      <c r="D811" s="81" t="str">
        <f>var!AG$2</f>
        <v>EOS parameter dev.</v>
      </c>
      <c r="E811" s="81">
        <v>325</v>
      </c>
      <c r="F811" s="81">
        <v>1500</v>
      </c>
      <c r="G811" s="81">
        <v>50</v>
      </c>
      <c r="H811" s="81">
        <v>0.12</v>
      </c>
      <c r="I811" s="62">
        <v>100</v>
      </c>
      <c r="J811" s="81" t="str">
        <f>var!AD$2</f>
        <v>Density cube</v>
      </c>
      <c r="K811" s="81" t="str">
        <f>var!AE$2</f>
        <v>Pyramide</v>
      </c>
      <c r="M811" s="81" t="str">
        <f>var!AF$2</f>
        <v>Stripes</v>
      </c>
      <c r="P811" s="81">
        <v>-0.05</v>
      </c>
      <c r="R811" s="10"/>
      <c r="S811" s="10"/>
      <c r="T811" s="10"/>
      <c r="U811" s="10"/>
      <c r="V811" s="10"/>
      <c r="W811" s="10"/>
      <c r="X811" s="10"/>
      <c r="AD811" s="10"/>
      <c r="AE811" s="10"/>
      <c r="AF811" s="10">
        <v>0.245</v>
      </c>
      <c r="AG811" s="10"/>
      <c r="AH811" s="81">
        <f t="shared" si="26"/>
        <v>32.4</v>
      </c>
      <c r="AI811" s="81">
        <f t="shared" si="27"/>
        <v>36.111111111111114</v>
      </c>
      <c r="AK811" s="81">
        <f>100-Tabelle1[[#This Row],[Porositaet Flaeche repolished IAPT]]</f>
        <v>99.754999999999995</v>
      </c>
      <c r="AL811" s="81" t="str" cm="1">
        <f t="array" aca="1" ref="AL811" ca="1">IF(INDIRECT(ADDRESS(3+AM811,2,,,"var"))&lt;&gt;"Name of powder",INDIRECT(ADDRESS(3+AM811,2,,,"var")),NULL)</f>
        <v>AlMgty90</v>
      </c>
      <c r="AM811" s="81">
        <v>12</v>
      </c>
      <c r="AN811" s="81">
        <v>0</v>
      </c>
      <c r="AO811" s="81" cm="1">
        <f t="array" aca="1" ref="AO811" ca="1">IF(INDIRECT(ADDRESS(3+$AM811,3,,,"var"))&lt;&gt;"&lt;=&gt;",INDIRECT(ADDRESS(3+$AM811,3,,,"var")),NULL)</f>
        <v>0</v>
      </c>
      <c r="AP811" s="81" cm="1">
        <f t="array" aca="1" ref="AP811" ca="1">IF(INDIRECT(ADDRESS(3+$AM811,4,,,"var"))&lt;&gt;"Si",INDIRECT(ADDRESS(3+$AM811,4,,,"var")),NULL)</f>
        <v>7.0000000000000007E-2</v>
      </c>
      <c r="AQ811" s="81" cm="1">
        <f t="array" aca="1" ref="AQ811" ca="1">IF(INDIRECT(ADDRESS(3+$AM811,5,,,"var"))&lt;&gt;"&lt;=&gt;",INDIRECT(ADDRESS(3+$AM811,5,,,"var")),NULL)</f>
        <v>0</v>
      </c>
      <c r="AR811" s="81" cm="1">
        <f t="array" aca="1" ref="AR811" ca="1">IF(INDIRECT(ADDRESS(3+$AM811,6,,,"var"))&lt;&gt;"Fe",INDIRECT(ADDRESS(3+$AM811,6,,,"var")),NULL)</f>
        <v>7.0000000000000007E-2</v>
      </c>
      <c r="AS811" s="81" t="str" cm="1">
        <f t="array" aca="1" ref="AS811" ca="1">IF(INDIRECT(ADDRESS(3+$AM811,7,,,"var"))&lt;&gt;"&lt;=&gt;",INDIRECT(ADDRESS(3+$AM811,7,,,"var")),NULL)</f>
        <v>&lt;</v>
      </c>
      <c r="AT811" s="81" cm="1">
        <f t="array" aca="1" ref="AT811" ca="1">IF(INDIRECT(ADDRESS(3+$AM811,8,,,"var"))&lt;&gt;"Cu",INDIRECT(ADDRESS(3+$AM811,8,,,"var")),NULL)</f>
        <v>0.01</v>
      </c>
      <c r="AU811" s="81" t="str" cm="1">
        <f t="array" aca="1" ref="AU811" ca="1">IF(INDIRECT(ADDRESS(3+$AM811,9,,,"var"))&lt;&gt;"&lt;=&gt;",INDIRECT(ADDRESS(3+$AM811,9,,,"var")),NULL)</f>
        <v>&lt;</v>
      </c>
      <c r="AV811" s="81" cm="1">
        <f t="array" aca="1" ref="AV811" ca="1">IF(INDIRECT(ADDRESS(3+$AM811,10,,,"var"))&lt;&gt;"Mn",INDIRECT(ADDRESS(3+$AM811,10,,,"var")),NULL)</f>
        <v>0.01</v>
      </c>
      <c r="AW811" s="81" cm="1">
        <f t="array" aca="1" ref="AW811" ca="1">IF(INDIRECT(ADDRESS(3+$AM811,11,,,"var"))&lt;&gt;"&lt;=&gt;",INDIRECT(ADDRESS(3+$AM811,11,,,"var")),NULL)</f>
        <v>0</v>
      </c>
      <c r="AX811" s="81" cm="1">
        <f t="array" aca="1" ref="AX811" ca="1">IF(INDIRECT(ADDRESS(3+$AM811,12,,,"var"))&lt;&gt;"Mg",INDIRECT(ADDRESS(3+$AM811,12,,,"var")),NULL)</f>
        <v>11.9</v>
      </c>
      <c r="AY811" s="81" cm="1">
        <f t="array" aca="1" ref="AY811" ca="1">IF(INDIRECT(ADDRESS(3+$AM811,13,,,"var"))&lt;&gt;"&lt;=&gt;",INDIRECT(ADDRESS(3+$AM811,13,,,"var")),NULL)</f>
        <v>0</v>
      </c>
      <c r="AZ811" s="81" cm="1">
        <f t="array" aca="1" ref="AZ811" ca="1">IF(INDIRECT(ADDRESS(3+$AM811,14,,,"var"))&lt;&gt;"Be",INDIRECT(ADDRESS(3+$AM811,14,,,"var")),NULL)</f>
        <v>1.4E-2</v>
      </c>
      <c r="BA811" s="81" t="str" cm="1">
        <f t="array" aca="1" ref="BA811" ca="1">IF(INDIRECT(ADDRESS(3+$AM811,15,,,"var"))&lt;&gt;"&lt;=&gt;",INDIRECT(ADDRESS(3+$AM811,15,,,"var")),NULL)</f>
        <v>&lt;</v>
      </c>
      <c r="BB811" s="81" cm="1">
        <f t="array" aca="1" ref="BB811" ca="1">IF(INDIRECT(ADDRESS(3+$AM811,16,,,"var"))&lt;&gt;"Zn",INDIRECT(ADDRESS(3+$AM811,16,,,"var")),NULL)</f>
        <v>0.01</v>
      </c>
      <c r="BC811" s="81" cm="1">
        <f t="array" aca="1" ref="BC811" ca="1">IF(INDIRECT(ADDRESS(3+$AM811,17,,,"var"))&lt;&gt;"&lt;=&gt;",INDIRECT(ADDRESS(3+$AM811,17,,,"var")),NULL)</f>
        <v>0</v>
      </c>
      <c r="BD811" s="81" cm="1">
        <f t="array" aca="1" ref="BD811" ca="1">IF(INDIRECT(ADDRESS(3+$AM811,18,,,"var"))&lt;&gt;"Ti",INDIRECT(ADDRESS(3+$AM811,18,,,"var")),NULL)</f>
        <v>0.08</v>
      </c>
      <c r="BE811" s="82" cm="1">
        <f t="array" aca="1" ref="BE811" ca="1">IF(INDIRECT(ADDRESS(3+$AM811,19,,,"var"))&lt;&gt;"D10",INDIRECT(ADDRESS(3+$AM811,19,,,"var")),NULL)</f>
        <v>27.4</v>
      </c>
      <c r="BF811" s="82" cm="1">
        <f t="array" aca="1" ref="BF811" ca="1">IF(INDIRECT(ADDRESS(3+$AM811,20,,,"var"))&lt;&gt;"D50",INDIRECT(ADDRESS(3+$AM811,20,,,"var")),NULL)</f>
        <v>44.5</v>
      </c>
      <c r="BG811" s="82" cm="1">
        <f t="array" aca="1" ref="BG811" ca="1">IF(INDIRECT(ADDRESS(3+$AM811,21,,,"var"))&lt;&gt;"D90",INDIRECT(ADDRESS(3+$AM811,21,,,"var")),NULL)</f>
        <v>72.2</v>
      </c>
      <c r="BH811" s="82" cm="1">
        <f t="array" aca="1" ref="BH811" ca="1">IF(INDIRECT(ADDRESS(3+$AM811,22,,,"var"))&lt;&gt;"Carney Funnel (s/50g)",INDIRECT(ADDRESS(3+$AM811,22,,,"var")),NULL)</f>
        <v>16</v>
      </c>
      <c r="BI811" s="82" cm="1">
        <f t="array" aca="1" ref="BI811" ca="1">IF(INDIRECT(ADDRESS(3+$AM811,23,,,"var"))&lt;&gt;"Schuttdichte",INDIRECT(ADDRESS(3+$AM811,23,,,"var")),NULL)</f>
        <v>1.24</v>
      </c>
      <c r="BJ811" s="82" cm="1">
        <f t="array" aca="1" ref="BJ811" ca="1">IF(INDIRECT(ADDRESS(3+$AM811,24,,,"var"))&lt;&gt;"Klopfdichte",INDIRECT(ADDRESS(3+$AM811,24,,,"var")),NULL)</f>
        <v>1.61</v>
      </c>
      <c r="BK811" s="81" t="s">
        <v>108</v>
      </c>
      <c r="BM811" s="65"/>
    </row>
    <row r="812" spans="1:68" s="81" customFormat="1">
      <c r="A812" s="81">
        <v>11</v>
      </c>
      <c r="B812" s="3">
        <f t="shared" si="28"/>
        <v>20</v>
      </c>
      <c r="C812" s="81" t="str">
        <f>var!Z$2</f>
        <v>EOS M 290</v>
      </c>
      <c r="D812" s="81" t="str">
        <f>var!AG$2</f>
        <v>EOS parameter dev.</v>
      </c>
      <c r="E812" s="81">
        <v>325</v>
      </c>
      <c r="F812" s="81">
        <v>1500</v>
      </c>
      <c r="G812" s="81">
        <v>50</v>
      </c>
      <c r="H812" s="81">
        <v>0.12</v>
      </c>
      <c r="I812" s="62">
        <v>100</v>
      </c>
      <c r="J812" s="81" t="str">
        <f>var!AD$2</f>
        <v>Density cube</v>
      </c>
      <c r="K812" s="81" t="str">
        <f>var!AE$2</f>
        <v>Pyramide</v>
      </c>
      <c r="M812" s="81" t="str">
        <f>var!AF$2</f>
        <v>Stripes</v>
      </c>
      <c r="P812" s="81">
        <v>-0.1</v>
      </c>
      <c r="R812" s="10"/>
      <c r="S812" s="10"/>
      <c r="T812" s="10"/>
      <c r="U812" s="10"/>
      <c r="V812" s="10"/>
      <c r="W812" s="10"/>
      <c r="X812" s="10"/>
      <c r="AD812" s="10"/>
      <c r="AE812" s="10"/>
      <c r="AF812" s="10">
        <v>0.23699999999999999</v>
      </c>
      <c r="AG812" s="10"/>
      <c r="AH812" s="81">
        <f t="shared" si="26"/>
        <v>32.4</v>
      </c>
      <c r="AI812" s="81">
        <f t="shared" si="27"/>
        <v>36.111111111111114</v>
      </c>
      <c r="AK812" s="81">
        <f>100-Tabelle1[[#This Row],[Porositaet Flaeche repolished IAPT]]</f>
        <v>99.763000000000005</v>
      </c>
      <c r="AL812" s="81" t="str" cm="1">
        <f t="array" aca="1" ref="AL812" ca="1">IF(INDIRECT(ADDRESS(3+AM812,2,,,"var"))&lt;&gt;"Name of powder",INDIRECT(ADDRESS(3+AM812,2,,,"var")),NULL)</f>
        <v>AlMgty90</v>
      </c>
      <c r="AM812" s="81">
        <v>12</v>
      </c>
      <c r="AN812" s="81">
        <v>0</v>
      </c>
      <c r="AO812" s="81" cm="1">
        <f t="array" aca="1" ref="AO812" ca="1">IF(INDIRECT(ADDRESS(3+$AM812,3,,,"var"))&lt;&gt;"&lt;=&gt;",INDIRECT(ADDRESS(3+$AM812,3,,,"var")),NULL)</f>
        <v>0</v>
      </c>
      <c r="AP812" s="81" cm="1">
        <f t="array" aca="1" ref="AP812" ca="1">IF(INDIRECT(ADDRESS(3+$AM812,4,,,"var"))&lt;&gt;"Si",INDIRECT(ADDRESS(3+$AM812,4,,,"var")),NULL)</f>
        <v>7.0000000000000007E-2</v>
      </c>
      <c r="AQ812" s="81" cm="1">
        <f t="array" aca="1" ref="AQ812" ca="1">IF(INDIRECT(ADDRESS(3+$AM812,5,,,"var"))&lt;&gt;"&lt;=&gt;",INDIRECT(ADDRESS(3+$AM812,5,,,"var")),NULL)</f>
        <v>0</v>
      </c>
      <c r="AR812" s="81" cm="1">
        <f t="array" aca="1" ref="AR812" ca="1">IF(INDIRECT(ADDRESS(3+$AM812,6,,,"var"))&lt;&gt;"Fe",INDIRECT(ADDRESS(3+$AM812,6,,,"var")),NULL)</f>
        <v>7.0000000000000007E-2</v>
      </c>
      <c r="AS812" s="81" t="str" cm="1">
        <f t="array" aca="1" ref="AS812" ca="1">IF(INDIRECT(ADDRESS(3+$AM812,7,,,"var"))&lt;&gt;"&lt;=&gt;",INDIRECT(ADDRESS(3+$AM812,7,,,"var")),NULL)</f>
        <v>&lt;</v>
      </c>
      <c r="AT812" s="81" cm="1">
        <f t="array" aca="1" ref="AT812" ca="1">IF(INDIRECT(ADDRESS(3+$AM812,8,,,"var"))&lt;&gt;"Cu",INDIRECT(ADDRESS(3+$AM812,8,,,"var")),NULL)</f>
        <v>0.01</v>
      </c>
      <c r="AU812" s="81" t="str" cm="1">
        <f t="array" aca="1" ref="AU812" ca="1">IF(INDIRECT(ADDRESS(3+$AM812,9,,,"var"))&lt;&gt;"&lt;=&gt;",INDIRECT(ADDRESS(3+$AM812,9,,,"var")),NULL)</f>
        <v>&lt;</v>
      </c>
      <c r="AV812" s="81" cm="1">
        <f t="array" aca="1" ref="AV812" ca="1">IF(INDIRECT(ADDRESS(3+$AM812,10,,,"var"))&lt;&gt;"Mn",INDIRECT(ADDRESS(3+$AM812,10,,,"var")),NULL)</f>
        <v>0.01</v>
      </c>
      <c r="AW812" s="81" cm="1">
        <f t="array" aca="1" ref="AW812" ca="1">IF(INDIRECT(ADDRESS(3+$AM812,11,,,"var"))&lt;&gt;"&lt;=&gt;",INDIRECT(ADDRESS(3+$AM812,11,,,"var")),NULL)</f>
        <v>0</v>
      </c>
      <c r="AX812" s="81" cm="1">
        <f t="array" aca="1" ref="AX812" ca="1">IF(INDIRECT(ADDRESS(3+$AM812,12,,,"var"))&lt;&gt;"Mg",INDIRECT(ADDRESS(3+$AM812,12,,,"var")),NULL)</f>
        <v>11.9</v>
      </c>
      <c r="AY812" s="81" cm="1">
        <f t="array" aca="1" ref="AY812" ca="1">IF(INDIRECT(ADDRESS(3+$AM812,13,,,"var"))&lt;&gt;"&lt;=&gt;",INDIRECT(ADDRESS(3+$AM812,13,,,"var")),NULL)</f>
        <v>0</v>
      </c>
      <c r="AZ812" s="81" cm="1">
        <f t="array" aca="1" ref="AZ812" ca="1">IF(INDIRECT(ADDRESS(3+$AM812,14,,,"var"))&lt;&gt;"Be",INDIRECT(ADDRESS(3+$AM812,14,,,"var")),NULL)</f>
        <v>1.4E-2</v>
      </c>
      <c r="BA812" s="81" t="str" cm="1">
        <f t="array" aca="1" ref="BA812" ca="1">IF(INDIRECT(ADDRESS(3+$AM812,15,,,"var"))&lt;&gt;"&lt;=&gt;",INDIRECT(ADDRESS(3+$AM812,15,,,"var")),NULL)</f>
        <v>&lt;</v>
      </c>
      <c r="BB812" s="81" cm="1">
        <f t="array" aca="1" ref="BB812" ca="1">IF(INDIRECT(ADDRESS(3+$AM812,16,,,"var"))&lt;&gt;"Zn",INDIRECT(ADDRESS(3+$AM812,16,,,"var")),NULL)</f>
        <v>0.01</v>
      </c>
      <c r="BC812" s="81" cm="1">
        <f t="array" aca="1" ref="BC812" ca="1">IF(INDIRECT(ADDRESS(3+$AM812,17,,,"var"))&lt;&gt;"&lt;=&gt;",INDIRECT(ADDRESS(3+$AM812,17,,,"var")),NULL)</f>
        <v>0</v>
      </c>
      <c r="BD812" s="81" cm="1">
        <f t="array" aca="1" ref="BD812" ca="1">IF(INDIRECT(ADDRESS(3+$AM812,18,,,"var"))&lt;&gt;"Ti",INDIRECT(ADDRESS(3+$AM812,18,,,"var")),NULL)</f>
        <v>0.08</v>
      </c>
      <c r="BE812" s="82" cm="1">
        <f t="array" aca="1" ref="BE812" ca="1">IF(INDIRECT(ADDRESS(3+$AM812,19,,,"var"))&lt;&gt;"D10",INDIRECT(ADDRESS(3+$AM812,19,,,"var")),NULL)</f>
        <v>27.4</v>
      </c>
      <c r="BF812" s="82" cm="1">
        <f t="array" aca="1" ref="BF812" ca="1">IF(INDIRECT(ADDRESS(3+$AM812,20,,,"var"))&lt;&gt;"D50",INDIRECT(ADDRESS(3+$AM812,20,,,"var")),NULL)</f>
        <v>44.5</v>
      </c>
      <c r="BG812" s="82" cm="1">
        <f t="array" aca="1" ref="BG812" ca="1">IF(INDIRECT(ADDRESS(3+$AM812,21,,,"var"))&lt;&gt;"D90",INDIRECT(ADDRESS(3+$AM812,21,,,"var")),NULL)</f>
        <v>72.2</v>
      </c>
      <c r="BH812" s="82" cm="1">
        <f t="array" aca="1" ref="BH812" ca="1">IF(INDIRECT(ADDRESS(3+$AM812,22,,,"var"))&lt;&gt;"Carney Funnel (s/50g)",INDIRECT(ADDRESS(3+$AM812,22,,,"var")),NULL)</f>
        <v>16</v>
      </c>
      <c r="BI812" s="82" cm="1">
        <f t="array" aca="1" ref="BI812" ca="1">IF(INDIRECT(ADDRESS(3+$AM812,23,,,"var"))&lt;&gt;"Schuttdichte",INDIRECT(ADDRESS(3+$AM812,23,,,"var")),NULL)</f>
        <v>1.24</v>
      </c>
      <c r="BJ812" s="82" cm="1">
        <f t="array" aca="1" ref="BJ812" ca="1">IF(INDIRECT(ADDRESS(3+$AM812,24,,,"var"))&lt;&gt;"Klopfdichte",INDIRECT(ADDRESS(3+$AM812,24,,,"var")),NULL)</f>
        <v>1.61</v>
      </c>
      <c r="BK812" s="81" t="s">
        <v>108</v>
      </c>
      <c r="BM812" s="65"/>
    </row>
    <row r="813" spans="1:68">
      <c r="A813" s="81">
        <v>11</v>
      </c>
      <c r="B813" s="3">
        <f t="shared" si="28"/>
        <v>21</v>
      </c>
      <c r="C813" s="81" t="str">
        <f>var!Z$2</f>
        <v>EOS M 290</v>
      </c>
      <c r="D813" s="81" t="str">
        <f>var!AG$2</f>
        <v>EOS parameter dev.</v>
      </c>
      <c r="E813" s="81">
        <v>325</v>
      </c>
      <c r="F813" s="81">
        <v>1500</v>
      </c>
      <c r="G813" s="81">
        <v>50</v>
      </c>
      <c r="H813" s="81">
        <v>0.12</v>
      </c>
      <c r="I813" s="62">
        <v>100</v>
      </c>
      <c r="J813" s="81" t="str">
        <f>var!AD$2</f>
        <v>Density cube</v>
      </c>
      <c r="K813" s="81" t="str">
        <f>var!AE$2</f>
        <v>Pyramide</v>
      </c>
      <c r="L813" s="81"/>
      <c r="M813" s="81" t="str">
        <f>var!AF$2</f>
        <v>Stripes</v>
      </c>
      <c r="N813" s="81"/>
      <c r="O813" s="81"/>
      <c r="P813" s="81">
        <v>-0.2</v>
      </c>
      <c r="Q813" s="81"/>
      <c r="R813" s="10"/>
      <c r="S813" s="10"/>
      <c r="T813" s="10"/>
      <c r="U813" s="10"/>
      <c r="V813" s="10"/>
      <c r="W813" s="10"/>
      <c r="X813" s="10"/>
      <c r="Y813" s="81"/>
      <c r="Z813" s="81"/>
      <c r="AA813" s="81"/>
      <c r="AB813" s="81"/>
      <c r="AC813" s="81"/>
      <c r="AD813" s="10"/>
      <c r="AE813" s="10"/>
      <c r="AF813" s="10">
        <v>0.68300000000000005</v>
      </c>
      <c r="AG813" s="10"/>
      <c r="AH813" s="81">
        <f t="shared" si="26"/>
        <v>32.4</v>
      </c>
      <c r="AI813" s="81">
        <f t="shared" si="27"/>
        <v>36.111111111111114</v>
      </c>
      <c r="AJ813" s="81"/>
      <c r="AK813" s="81">
        <f>100-Tabelle1[[#This Row],[Porositaet Flaeche repolished IAPT]]</f>
        <v>99.316999999999993</v>
      </c>
      <c r="AL813" t="str" cm="1">
        <f t="array" aca="1" ref="AL813" ca="1">IF(INDIRECT(ADDRESS(3+AM813,2,,,"var"))&lt;&gt;"Name of powder",INDIRECT(ADDRESS(3+AM813,2,,,"var")),NULL)</f>
        <v>AlMgty90</v>
      </c>
      <c r="AM813" s="81">
        <v>12</v>
      </c>
      <c r="AN813" s="81">
        <v>0</v>
      </c>
      <c r="AO813" cm="1">
        <f t="array" aca="1" ref="AO813" ca="1">IF(INDIRECT(ADDRESS(3+$AM813,3,,,"var"))&lt;&gt;"&lt;=&gt;",INDIRECT(ADDRESS(3+$AM813,3,,,"var")),NULL)</f>
        <v>0</v>
      </c>
      <c r="AP813" cm="1">
        <f t="array" aca="1" ref="AP813" ca="1">IF(INDIRECT(ADDRESS(3+$AM813,4,,,"var"))&lt;&gt;"Si",INDIRECT(ADDRESS(3+$AM813,4,,,"var")),NULL)</f>
        <v>7.0000000000000007E-2</v>
      </c>
      <c r="AQ813" cm="1">
        <f t="array" aca="1" ref="AQ813" ca="1">IF(INDIRECT(ADDRESS(3+$AM813,5,,,"var"))&lt;&gt;"&lt;=&gt;",INDIRECT(ADDRESS(3+$AM813,5,,,"var")),NULL)</f>
        <v>0</v>
      </c>
      <c r="AR813" cm="1">
        <f t="array" aca="1" ref="AR813" ca="1">IF(INDIRECT(ADDRESS(3+$AM813,6,,,"var"))&lt;&gt;"Fe",INDIRECT(ADDRESS(3+$AM813,6,,,"var")),NULL)</f>
        <v>7.0000000000000007E-2</v>
      </c>
      <c r="AS813" s="28" t="str" cm="1">
        <f t="array" aca="1" ref="AS813" ca="1">IF(INDIRECT(ADDRESS(3+$AM813,7,,,"var"))&lt;&gt;"&lt;=&gt;",INDIRECT(ADDRESS(3+$AM813,7,,,"var")),NULL)</f>
        <v>&lt;</v>
      </c>
      <c r="AT813" cm="1">
        <f t="array" aca="1" ref="AT813" ca="1">IF(INDIRECT(ADDRESS(3+$AM813,8,,,"var"))&lt;&gt;"Cu",INDIRECT(ADDRESS(3+$AM813,8,,,"var")),NULL)</f>
        <v>0.01</v>
      </c>
      <c r="AU813" t="str" cm="1">
        <f t="array" aca="1" ref="AU813" ca="1">IF(INDIRECT(ADDRESS(3+$AM813,9,,,"var"))&lt;&gt;"&lt;=&gt;",INDIRECT(ADDRESS(3+$AM813,9,,,"var")),NULL)</f>
        <v>&lt;</v>
      </c>
      <c r="AV813" cm="1">
        <f t="array" aca="1" ref="AV813" ca="1">IF(INDIRECT(ADDRESS(3+$AM813,10,,,"var"))&lt;&gt;"Mn",INDIRECT(ADDRESS(3+$AM813,10,,,"var")),NULL)</f>
        <v>0.01</v>
      </c>
      <c r="AW813" cm="1">
        <f t="array" aca="1" ref="AW813" ca="1">IF(INDIRECT(ADDRESS(3+$AM813,11,,,"var"))&lt;&gt;"&lt;=&gt;",INDIRECT(ADDRESS(3+$AM813,11,,,"var")),NULL)</f>
        <v>0</v>
      </c>
      <c r="AX813" cm="1">
        <f t="array" aca="1" ref="AX813" ca="1">IF(INDIRECT(ADDRESS(3+$AM813,12,,,"var"))&lt;&gt;"Mg",INDIRECT(ADDRESS(3+$AM813,12,,,"var")),NULL)</f>
        <v>11.9</v>
      </c>
      <c r="AY813" cm="1">
        <f t="array" aca="1" ref="AY813" ca="1">IF(INDIRECT(ADDRESS(3+$AM813,13,,,"var"))&lt;&gt;"&lt;=&gt;",INDIRECT(ADDRESS(3+$AM813,13,,,"var")),NULL)</f>
        <v>0</v>
      </c>
      <c r="AZ813" cm="1">
        <f t="array" aca="1" ref="AZ813" ca="1">IF(INDIRECT(ADDRESS(3+$AM813,14,,,"var"))&lt;&gt;"Be",INDIRECT(ADDRESS(3+$AM813,14,,,"var")),NULL)</f>
        <v>1.4E-2</v>
      </c>
      <c r="BA813" s="61" t="str" cm="1">
        <f t="array" aca="1" ref="BA813" ca="1">IF(INDIRECT(ADDRESS(3+$AM813,15,,,"var"))&lt;&gt;"&lt;=&gt;",INDIRECT(ADDRESS(3+$AM813,15,,,"var")),NULL)</f>
        <v>&lt;</v>
      </c>
      <c r="BB813" s="28" cm="1">
        <f t="array" aca="1" ref="BB813" ca="1">IF(INDIRECT(ADDRESS(3+$AM813,16,,,"var"))&lt;&gt;"Zn",INDIRECT(ADDRESS(3+$AM813,16,,,"var")),NULL)</f>
        <v>0.01</v>
      </c>
      <c r="BC813" s="61" cm="1">
        <f t="array" aca="1" ref="BC813" ca="1">IF(INDIRECT(ADDRESS(3+$AM813,17,,,"var"))&lt;&gt;"&lt;=&gt;",INDIRECT(ADDRESS(3+$AM813,17,,,"var")),NULL)</f>
        <v>0</v>
      </c>
      <c r="BD813" s="28" cm="1">
        <f t="array" aca="1" ref="BD813" ca="1">IF(INDIRECT(ADDRESS(3+$AM813,18,,,"var"))&lt;&gt;"Ti",INDIRECT(ADDRESS(3+$AM813,18,,,"var")),NULL)</f>
        <v>0.08</v>
      </c>
      <c r="BE813" s="64" cm="1">
        <f t="array" aca="1" ref="BE813" ca="1">IF(INDIRECT(ADDRESS(3+$AM813,19,,,"var"))&lt;&gt;"D10",INDIRECT(ADDRESS(3+$AM813,19,,,"var")),NULL)</f>
        <v>27.4</v>
      </c>
      <c r="BF813" s="64" cm="1">
        <f t="array" aca="1" ref="BF813" ca="1">IF(INDIRECT(ADDRESS(3+$AM813,20,,,"var"))&lt;&gt;"D50",INDIRECT(ADDRESS(3+$AM813,20,,,"var")),NULL)</f>
        <v>44.5</v>
      </c>
      <c r="BG813" s="64" cm="1">
        <f t="array" aca="1" ref="BG813" ca="1">IF(INDIRECT(ADDRESS(3+$AM813,21,,,"var"))&lt;&gt;"D90",INDIRECT(ADDRESS(3+$AM813,21,,,"var")),NULL)</f>
        <v>72.2</v>
      </c>
      <c r="BH813" s="64" cm="1">
        <f t="array" aca="1" ref="BH813" ca="1">IF(INDIRECT(ADDRESS(3+$AM813,22,,,"var"))&lt;&gt;"Carney Funnel (s/50g)",INDIRECT(ADDRESS(3+$AM813,22,,,"var")),NULL)</f>
        <v>16</v>
      </c>
      <c r="BI813" s="64" cm="1">
        <f t="array" aca="1" ref="BI813" ca="1">IF(INDIRECT(ADDRESS(3+$AM813,23,,,"var"))&lt;&gt;"Schuttdichte",INDIRECT(ADDRESS(3+$AM813,23,,,"var")),NULL)</f>
        <v>1.24</v>
      </c>
      <c r="BJ813" s="64" cm="1">
        <f t="array" aca="1" ref="BJ813" ca="1">IF(INDIRECT(ADDRESS(3+$AM813,24,,,"var"))&lt;&gt;"Klopfdichte",INDIRECT(ADDRESS(3+$AM813,24,,,"var")),NULL)</f>
        <v>1.61</v>
      </c>
      <c r="BK813" s="61" t="s">
        <v>108</v>
      </c>
      <c r="BM813" s="65"/>
      <c r="BN813" s="28"/>
      <c r="BP813" s="28"/>
    </row>
    <row r="814" spans="1:68">
      <c r="A814" s="81">
        <v>11</v>
      </c>
      <c r="B814" s="3">
        <f t="shared" si="28"/>
        <v>22</v>
      </c>
      <c r="C814" s="81" t="str">
        <f>var!Z$2</f>
        <v>EOS M 290</v>
      </c>
      <c r="D814" s="81" t="str">
        <f>var!AG$2</f>
        <v>EOS parameter dev.</v>
      </c>
      <c r="E814" s="81">
        <v>350</v>
      </c>
      <c r="F814" s="81">
        <v>1175</v>
      </c>
      <c r="G814" s="81">
        <v>50</v>
      </c>
      <c r="H814" s="81">
        <v>0.12</v>
      </c>
      <c r="I814" s="62">
        <v>100</v>
      </c>
      <c r="J814" s="81" t="str">
        <f>var!AD$2</f>
        <v>Density cube</v>
      </c>
      <c r="K814" s="81" t="str">
        <f>var!AE$2</f>
        <v>Pyramide</v>
      </c>
      <c r="L814" s="81"/>
      <c r="M814" s="81" t="str">
        <f>var!AF$2</f>
        <v>Stripes</v>
      </c>
      <c r="N814" s="81"/>
      <c r="O814" s="81"/>
      <c r="P814" s="81">
        <v>-0.05</v>
      </c>
      <c r="Q814" s="81"/>
      <c r="R814" s="10"/>
      <c r="S814" s="10"/>
      <c r="T814" s="10"/>
      <c r="U814" s="10"/>
      <c r="V814" s="10"/>
      <c r="W814" s="10"/>
      <c r="X814" s="10"/>
      <c r="Y814" s="81"/>
      <c r="Z814" s="81"/>
      <c r="AA814" s="81"/>
      <c r="AB814" s="81"/>
      <c r="AC814" s="81"/>
      <c r="AD814" s="10"/>
      <c r="AE814" s="10"/>
      <c r="AF814" s="10">
        <v>0.76700000000000002</v>
      </c>
      <c r="AG814" s="10"/>
      <c r="AH814" s="81">
        <f t="shared" si="26"/>
        <v>25.38</v>
      </c>
      <c r="AI814" s="81">
        <f t="shared" si="27"/>
        <v>49.645390070921984</v>
      </c>
      <c r="AJ814" s="81"/>
      <c r="AK814" s="81">
        <f>100-Tabelle1[[#This Row],[Porositaet Flaeche repolished IAPT]]</f>
        <v>99.233000000000004</v>
      </c>
      <c r="AL814" t="str" cm="1">
        <f t="array" aca="1" ref="AL814" ca="1">IF(INDIRECT(ADDRESS(3+AM814,2,,,"var"))&lt;&gt;"Name of powder",INDIRECT(ADDRESS(3+AM814,2,,,"var")),NULL)</f>
        <v>AlMgty90</v>
      </c>
      <c r="AM814" s="81">
        <v>12</v>
      </c>
      <c r="AN814" s="81">
        <v>0</v>
      </c>
      <c r="AO814" cm="1">
        <f t="array" aca="1" ref="AO814" ca="1">IF(INDIRECT(ADDRESS(3+$AM814,3,,,"var"))&lt;&gt;"&lt;=&gt;",INDIRECT(ADDRESS(3+$AM814,3,,,"var")),NULL)</f>
        <v>0</v>
      </c>
      <c r="AP814" cm="1">
        <f t="array" aca="1" ref="AP814" ca="1">IF(INDIRECT(ADDRESS(3+$AM814,4,,,"var"))&lt;&gt;"Si",INDIRECT(ADDRESS(3+$AM814,4,,,"var")),NULL)</f>
        <v>7.0000000000000007E-2</v>
      </c>
      <c r="AQ814" cm="1">
        <f t="array" aca="1" ref="AQ814" ca="1">IF(INDIRECT(ADDRESS(3+$AM814,5,,,"var"))&lt;&gt;"&lt;=&gt;",INDIRECT(ADDRESS(3+$AM814,5,,,"var")),NULL)</f>
        <v>0</v>
      </c>
      <c r="AR814" cm="1">
        <f t="array" aca="1" ref="AR814" ca="1">IF(INDIRECT(ADDRESS(3+$AM814,6,,,"var"))&lt;&gt;"Fe",INDIRECT(ADDRESS(3+$AM814,6,,,"var")),NULL)</f>
        <v>7.0000000000000007E-2</v>
      </c>
      <c r="AS814" s="28" t="str" cm="1">
        <f t="array" aca="1" ref="AS814" ca="1">IF(INDIRECT(ADDRESS(3+$AM814,7,,,"var"))&lt;&gt;"&lt;=&gt;",INDIRECT(ADDRESS(3+$AM814,7,,,"var")),NULL)</f>
        <v>&lt;</v>
      </c>
      <c r="AT814" cm="1">
        <f t="array" aca="1" ref="AT814" ca="1">IF(INDIRECT(ADDRESS(3+$AM814,8,,,"var"))&lt;&gt;"Cu",INDIRECT(ADDRESS(3+$AM814,8,,,"var")),NULL)</f>
        <v>0.01</v>
      </c>
      <c r="AU814" t="str" cm="1">
        <f t="array" aca="1" ref="AU814" ca="1">IF(INDIRECT(ADDRESS(3+$AM814,9,,,"var"))&lt;&gt;"&lt;=&gt;",INDIRECT(ADDRESS(3+$AM814,9,,,"var")),NULL)</f>
        <v>&lt;</v>
      </c>
      <c r="AV814" cm="1">
        <f t="array" aca="1" ref="AV814" ca="1">IF(INDIRECT(ADDRESS(3+$AM814,10,,,"var"))&lt;&gt;"Mn",INDIRECT(ADDRESS(3+$AM814,10,,,"var")),NULL)</f>
        <v>0.01</v>
      </c>
      <c r="AW814" cm="1">
        <f t="array" aca="1" ref="AW814" ca="1">IF(INDIRECT(ADDRESS(3+$AM814,11,,,"var"))&lt;&gt;"&lt;=&gt;",INDIRECT(ADDRESS(3+$AM814,11,,,"var")),NULL)</f>
        <v>0</v>
      </c>
      <c r="AX814" cm="1">
        <f t="array" aca="1" ref="AX814" ca="1">IF(INDIRECT(ADDRESS(3+$AM814,12,,,"var"))&lt;&gt;"Mg",INDIRECT(ADDRESS(3+$AM814,12,,,"var")),NULL)</f>
        <v>11.9</v>
      </c>
      <c r="AY814" cm="1">
        <f t="array" aca="1" ref="AY814" ca="1">IF(INDIRECT(ADDRESS(3+$AM814,13,,,"var"))&lt;&gt;"&lt;=&gt;",INDIRECT(ADDRESS(3+$AM814,13,,,"var")),NULL)</f>
        <v>0</v>
      </c>
      <c r="AZ814" cm="1">
        <f t="array" aca="1" ref="AZ814" ca="1">IF(INDIRECT(ADDRESS(3+$AM814,14,,,"var"))&lt;&gt;"Be",INDIRECT(ADDRESS(3+$AM814,14,,,"var")),NULL)</f>
        <v>1.4E-2</v>
      </c>
      <c r="BA814" s="61" t="str" cm="1">
        <f t="array" aca="1" ref="BA814" ca="1">IF(INDIRECT(ADDRESS(3+$AM814,15,,,"var"))&lt;&gt;"&lt;=&gt;",INDIRECT(ADDRESS(3+$AM814,15,,,"var")),NULL)</f>
        <v>&lt;</v>
      </c>
      <c r="BB814" s="28" cm="1">
        <f t="array" aca="1" ref="BB814" ca="1">IF(INDIRECT(ADDRESS(3+$AM814,16,,,"var"))&lt;&gt;"Zn",INDIRECT(ADDRESS(3+$AM814,16,,,"var")),NULL)</f>
        <v>0.01</v>
      </c>
      <c r="BC814" s="61" cm="1">
        <f t="array" aca="1" ref="BC814" ca="1">IF(INDIRECT(ADDRESS(3+$AM814,17,,,"var"))&lt;&gt;"&lt;=&gt;",INDIRECT(ADDRESS(3+$AM814,17,,,"var")),NULL)</f>
        <v>0</v>
      </c>
      <c r="BD814" s="28" cm="1">
        <f t="array" aca="1" ref="BD814" ca="1">IF(INDIRECT(ADDRESS(3+$AM814,18,,,"var"))&lt;&gt;"Ti",INDIRECT(ADDRESS(3+$AM814,18,,,"var")),NULL)</f>
        <v>0.08</v>
      </c>
      <c r="BE814" s="64" cm="1">
        <f t="array" aca="1" ref="BE814" ca="1">IF(INDIRECT(ADDRESS(3+$AM814,19,,,"var"))&lt;&gt;"D10",INDIRECT(ADDRESS(3+$AM814,19,,,"var")),NULL)</f>
        <v>27.4</v>
      </c>
      <c r="BF814" s="64" cm="1">
        <f t="array" aca="1" ref="BF814" ca="1">IF(INDIRECT(ADDRESS(3+$AM814,20,,,"var"))&lt;&gt;"D50",INDIRECT(ADDRESS(3+$AM814,20,,,"var")),NULL)</f>
        <v>44.5</v>
      </c>
      <c r="BG814" s="64" cm="1">
        <f t="array" aca="1" ref="BG814" ca="1">IF(INDIRECT(ADDRESS(3+$AM814,21,,,"var"))&lt;&gt;"D90",INDIRECT(ADDRESS(3+$AM814,21,,,"var")),NULL)</f>
        <v>72.2</v>
      </c>
      <c r="BH814" s="64" cm="1">
        <f t="array" aca="1" ref="BH814" ca="1">IF(INDIRECT(ADDRESS(3+$AM814,22,,,"var"))&lt;&gt;"Carney Funnel (s/50g)",INDIRECT(ADDRESS(3+$AM814,22,,,"var")),NULL)</f>
        <v>16</v>
      </c>
      <c r="BI814" s="64" cm="1">
        <f t="array" aca="1" ref="BI814" ca="1">IF(INDIRECT(ADDRESS(3+$AM814,23,,,"var"))&lt;&gt;"Schuttdichte",INDIRECT(ADDRESS(3+$AM814,23,,,"var")),NULL)</f>
        <v>1.24</v>
      </c>
      <c r="BJ814" s="64" cm="1">
        <f t="array" aca="1" ref="BJ814" ca="1">IF(INDIRECT(ADDRESS(3+$AM814,24,,,"var"))&lt;&gt;"Klopfdichte",INDIRECT(ADDRESS(3+$AM814,24,,,"var")),NULL)</f>
        <v>1.61</v>
      </c>
      <c r="BK814" s="61" t="s">
        <v>108</v>
      </c>
      <c r="BM814" s="65"/>
      <c r="BN814" s="28"/>
      <c r="BP814" s="28"/>
    </row>
    <row r="815" spans="1:68">
      <c r="A815" s="81">
        <v>11</v>
      </c>
      <c r="B815" s="3">
        <f t="shared" si="28"/>
        <v>23</v>
      </c>
      <c r="C815" s="81" t="str">
        <f>var!Z$2</f>
        <v>EOS M 290</v>
      </c>
      <c r="D815" s="81" t="str">
        <f>var!AG$2</f>
        <v>EOS parameter dev.</v>
      </c>
      <c r="E815" s="81">
        <v>350</v>
      </c>
      <c r="F815" s="81">
        <v>1175</v>
      </c>
      <c r="G815" s="81">
        <v>50</v>
      </c>
      <c r="H815" s="81">
        <v>0.12</v>
      </c>
      <c r="I815" s="62">
        <v>100</v>
      </c>
      <c r="J815" s="81" t="str">
        <f>var!AD$2</f>
        <v>Density cube</v>
      </c>
      <c r="K815" s="81" t="str">
        <f>var!AE$2</f>
        <v>Pyramide</v>
      </c>
      <c r="L815" s="81"/>
      <c r="M815" s="81" t="str">
        <f>var!AF$2</f>
        <v>Stripes</v>
      </c>
      <c r="N815" s="81"/>
      <c r="O815" s="81"/>
      <c r="P815" s="81">
        <v>-0.1</v>
      </c>
      <c r="Q815" s="81"/>
      <c r="R815" s="10"/>
      <c r="S815" s="10"/>
      <c r="T815" s="10"/>
      <c r="U815" s="10"/>
      <c r="V815" s="10"/>
      <c r="W815" s="10"/>
      <c r="X815" s="10"/>
      <c r="Y815" s="81"/>
      <c r="Z815" s="81"/>
      <c r="AA815" s="81"/>
      <c r="AB815" s="81"/>
      <c r="AC815" s="81"/>
      <c r="AD815" s="10"/>
      <c r="AE815" s="10"/>
      <c r="AF815" s="10">
        <v>0.21099999999999999</v>
      </c>
      <c r="AG815" s="10"/>
      <c r="AH815" s="81">
        <f t="shared" si="26"/>
        <v>25.38</v>
      </c>
      <c r="AI815" s="81">
        <f t="shared" si="27"/>
        <v>49.645390070921984</v>
      </c>
      <c r="AJ815" s="81"/>
      <c r="AK815" s="81">
        <f>100-Tabelle1[[#This Row],[Porositaet Flaeche repolished IAPT]]</f>
        <v>99.789000000000001</v>
      </c>
      <c r="AL815" s="81" t="str" cm="1">
        <f t="array" aca="1" ref="AL815" ca="1">IF(INDIRECT(ADDRESS(3+AM815,2,,,"var"))&lt;&gt;"Name of powder",INDIRECT(ADDRESS(3+AM815,2,,,"var")),NULL)</f>
        <v>AlMgty90</v>
      </c>
      <c r="AM815" s="81">
        <v>12</v>
      </c>
      <c r="AN815" s="81">
        <v>0</v>
      </c>
      <c r="AO815" cm="1">
        <f t="array" aca="1" ref="AO815" ca="1">IF(INDIRECT(ADDRESS(3+$AM815,3,,,"var"))&lt;&gt;"&lt;=&gt;",INDIRECT(ADDRESS(3+$AM815,3,,,"var")),NULL)</f>
        <v>0</v>
      </c>
      <c r="AP815" cm="1">
        <f t="array" aca="1" ref="AP815" ca="1">IF(INDIRECT(ADDRESS(3+$AM815,4,,,"var"))&lt;&gt;"Si",INDIRECT(ADDRESS(3+$AM815,4,,,"var")),NULL)</f>
        <v>7.0000000000000007E-2</v>
      </c>
      <c r="AQ815" cm="1">
        <f t="array" aca="1" ref="AQ815" ca="1">IF(INDIRECT(ADDRESS(3+$AM815,5,,,"var"))&lt;&gt;"&lt;=&gt;",INDIRECT(ADDRESS(3+$AM815,5,,,"var")),NULL)</f>
        <v>0</v>
      </c>
      <c r="AR815" cm="1">
        <f t="array" aca="1" ref="AR815" ca="1">IF(INDIRECT(ADDRESS(3+$AM815,6,,,"var"))&lt;&gt;"Fe",INDIRECT(ADDRESS(3+$AM815,6,,,"var")),NULL)</f>
        <v>7.0000000000000007E-2</v>
      </c>
      <c r="AS815" s="28" t="str" cm="1">
        <f t="array" aca="1" ref="AS815" ca="1">IF(INDIRECT(ADDRESS(3+$AM815,7,,,"var"))&lt;&gt;"&lt;=&gt;",INDIRECT(ADDRESS(3+$AM815,7,,,"var")),NULL)</f>
        <v>&lt;</v>
      </c>
      <c r="AT815" cm="1">
        <f t="array" aca="1" ref="AT815" ca="1">IF(INDIRECT(ADDRESS(3+$AM815,8,,,"var"))&lt;&gt;"Cu",INDIRECT(ADDRESS(3+$AM815,8,,,"var")),NULL)</f>
        <v>0.01</v>
      </c>
      <c r="AU815" t="str" cm="1">
        <f t="array" aca="1" ref="AU815" ca="1">IF(INDIRECT(ADDRESS(3+$AM815,9,,,"var"))&lt;&gt;"&lt;=&gt;",INDIRECT(ADDRESS(3+$AM815,9,,,"var")),NULL)</f>
        <v>&lt;</v>
      </c>
      <c r="AV815" cm="1">
        <f t="array" aca="1" ref="AV815" ca="1">IF(INDIRECT(ADDRESS(3+$AM815,10,,,"var"))&lt;&gt;"Mn",INDIRECT(ADDRESS(3+$AM815,10,,,"var")),NULL)</f>
        <v>0.01</v>
      </c>
      <c r="AW815" cm="1">
        <f t="array" aca="1" ref="AW815" ca="1">IF(INDIRECT(ADDRESS(3+$AM815,11,,,"var"))&lt;&gt;"&lt;=&gt;",INDIRECT(ADDRESS(3+$AM815,11,,,"var")),NULL)</f>
        <v>0</v>
      </c>
      <c r="AX815" cm="1">
        <f t="array" aca="1" ref="AX815" ca="1">IF(INDIRECT(ADDRESS(3+$AM815,12,,,"var"))&lt;&gt;"Mg",INDIRECT(ADDRESS(3+$AM815,12,,,"var")),NULL)</f>
        <v>11.9</v>
      </c>
      <c r="AY815" cm="1">
        <f t="array" aca="1" ref="AY815" ca="1">IF(INDIRECT(ADDRESS(3+$AM815,13,,,"var"))&lt;&gt;"&lt;=&gt;",INDIRECT(ADDRESS(3+$AM815,13,,,"var")),NULL)</f>
        <v>0</v>
      </c>
      <c r="AZ815" cm="1">
        <f t="array" aca="1" ref="AZ815" ca="1">IF(INDIRECT(ADDRESS(3+$AM815,14,,,"var"))&lt;&gt;"Be",INDIRECT(ADDRESS(3+$AM815,14,,,"var")),NULL)</f>
        <v>1.4E-2</v>
      </c>
      <c r="BA815" s="61" t="str" cm="1">
        <f t="array" aca="1" ref="BA815" ca="1">IF(INDIRECT(ADDRESS(3+$AM815,15,,,"var"))&lt;&gt;"&lt;=&gt;",INDIRECT(ADDRESS(3+$AM815,15,,,"var")),NULL)</f>
        <v>&lt;</v>
      </c>
      <c r="BB815" s="28" cm="1">
        <f t="array" aca="1" ref="BB815" ca="1">IF(INDIRECT(ADDRESS(3+$AM815,16,,,"var"))&lt;&gt;"Zn",INDIRECT(ADDRESS(3+$AM815,16,,,"var")),NULL)</f>
        <v>0.01</v>
      </c>
      <c r="BC815" s="61" cm="1">
        <f t="array" aca="1" ref="BC815" ca="1">IF(INDIRECT(ADDRESS(3+$AM815,17,,,"var"))&lt;&gt;"&lt;=&gt;",INDIRECT(ADDRESS(3+$AM815,17,,,"var")),NULL)</f>
        <v>0</v>
      </c>
      <c r="BD815" s="28" cm="1">
        <f t="array" aca="1" ref="BD815" ca="1">IF(INDIRECT(ADDRESS(3+$AM815,18,,,"var"))&lt;&gt;"Ti",INDIRECT(ADDRESS(3+$AM815,18,,,"var")),NULL)</f>
        <v>0.08</v>
      </c>
      <c r="BE815" s="64" cm="1">
        <f t="array" aca="1" ref="BE815" ca="1">IF(INDIRECT(ADDRESS(3+$AM815,19,,,"var"))&lt;&gt;"D10",INDIRECT(ADDRESS(3+$AM815,19,,,"var")),NULL)</f>
        <v>27.4</v>
      </c>
      <c r="BF815" s="64" cm="1">
        <f t="array" aca="1" ref="BF815" ca="1">IF(INDIRECT(ADDRESS(3+$AM815,20,,,"var"))&lt;&gt;"D50",INDIRECT(ADDRESS(3+$AM815,20,,,"var")),NULL)</f>
        <v>44.5</v>
      </c>
      <c r="BG815" s="64" cm="1">
        <f t="array" aca="1" ref="BG815" ca="1">IF(INDIRECT(ADDRESS(3+$AM815,21,,,"var"))&lt;&gt;"D90",INDIRECT(ADDRESS(3+$AM815,21,,,"var")),NULL)</f>
        <v>72.2</v>
      </c>
      <c r="BH815" s="64" cm="1">
        <f t="array" aca="1" ref="BH815" ca="1">IF(INDIRECT(ADDRESS(3+$AM815,22,,,"var"))&lt;&gt;"Carney Funnel (s/50g)",INDIRECT(ADDRESS(3+$AM815,22,,,"var")),NULL)</f>
        <v>16</v>
      </c>
      <c r="BI815" s="64" cm="1">
        <f t="array" aca="1" ref="BI815" ca="1">IF(INDIRECT(ADDRESS(3+$AM815,23,,,"var"))&lt;&gt;"Schuttdichte",INDIRECT(ADDRESS(3+$AM815,23,,,"var")),NULL)</f>
        <v>1.24</v>
      </c>
      <c r="BJ815" s="64" cm="1">
        <f t="array" aca="1" ref="BJ815" ca="1">IF(INDIRECT(ADDRESS(3+$AM815,24,,,"var"))&lt;&gt;"Klopfdichte",INDIRECT(ADDRESS(3+$AM815,24,,,"var")),NULL)</f>
        <v>1.61</v>
      </c>
      <c r="BK815" s="61" t="s">
        <v>108</v>
      </c>
      <c r="BM815" s="65"/>
      <c r="BN815" s="28"/>
      <c r="BP815" s="28"/>
    </row>
    <row r="816" spans="1:68">
      <c r="A816" s="81">
        <v>11</v>
      </c>
      <c r="B816" s="3">
        <f t="shared" si="28"/>
        <v>24</v>
      </c>
      <c r="C816" s="81" t="str">
        <f>var!Z$2</f>
        <v>EOS M 290</v>
      </c>
      <c r="D816" s="81" t="str">
        <f>var!AG$2</f>
        <v>EOS parameter dev.</v>
      </c>
      <c r="E816" s="81">
        <v>350</v>
      </c>
      <c r="F816" s="81">
        <v>1175</v>
      </c>
      <c r="G816" s="81">
        <v>50</v>
      </c>
      <c r="H816" s="81">
        <v>0.12</v>
      </c>
      <c r="I816" s="62">
        <v>100</v>
      </c>
      <c r="J816" s="81" t="str">
        <f>var!AD$2</f>
        <v>Density cube</v>
      </c>
      <c r="K816" s="81" t="str">
        <f>var!AE$2</f>
        <v>Pyramide</v>
      </c>
      <c r="L816" s="81"/>
      <c r="M816" s="81" t="str">
        <f>var!AF$2</f>
        <v>Stripes</v>
      </c>
      <c r="N816" s="81"/>
      <c r="O816" s="81"/>
      <c r="P816" s="81">
        <v>-0.2</v>
      </c>
      <c r="Q816" s="81"/>
      <c r="R816" s="10"/>
      <c r="S816" s="10"/>
      <c r="T816" s="10"/>
      <c r="U816" s="10"/>
      <c r="V816" s="10"/>
      <c r="W816" s="10"/>
      <c r="X816" s="10"/>
      <c r="Y816" s="81"/>
      <c r="Z816" s="81"/>
      <c r="AA816" s="81"/>
      <c r="AB816" s="81"/>
      <c r="AC816" s="81"/>
      <c r="AD816" s="10"/>
      <c r="AE816" s="10"/>
      <c r="AF816" s="10">
        <v>0.21199999999999999</v>
      </c>
      <c r="AG816" s="10"/>
      <c r="AH816" s="81">
        <f t="shared" si="26"/>
        <v>25.38</v>
      </c>
      <c r="AI816" s="81">
        <f t="shared" si="27"/>
        <v>49.645390070921984</v>
      </c>
      <c r="AJ816" s="81"/>
      <c r="AK816" s="81">
        <f>100-Tabelle1[[#This Row],[Porositaet Flaeche repolished IAPT]]</f>
        <v>99.787999999999997</v>
      </c>
      <c r="AL816" s="81" t="str" cm="1">
        <f t="array" aca="1" ref="AL816" ca="1">IF(INDIRECT(ADDRESS(3+AM816,2,,,"var"))&lt;&gt;"Name of powder",INDIRECT(ADDRESS(3+AM816,2,,,"var")),NULL)</f>
        <v>AlMgty90</v>
      </c>
      <c r="AM816" s="81">
        <v>12</v>
      </c>
      <c r="AN816" s="81">
        <v>0</v>
      </c>
      <c r="AO816" cm="1">
        <f t="array" aca="1" ref="AO816" ca="1">IF(INDIRECT(ADDRESS(3+$AM816,3,,,"var"))&lt;&gt;"&lt;=&gt;",INDIRECT(ADDRESS(3+$AM816,3,,,"var")),NULL)</f>
        <v>0</v>
      </c>
      <c r="AP816" cm="1">
        <f t="array" aca="1" ref="AP816" ca="1">IF(INDIRECT(ADDRESS(3+$AM816,4,,,"var"))&lt;&gt;"Si",INDIRECT(ADDRESS(3+$AM816,4,,,"var")),NULL)</f>
        <v>7.0000000000000007E-2</v>
      </c>
      <c r="AQ816" cm="1">
        <f t="array" aca="1" ref="AQ816" ca="1">IF(INDIRECT(ADDRESS(3+$AM816,5,,,"var"))&lt;&gt;"&lt;=&gt;",INDIRECT(ADDRESS(3+$AM816,5,,,"var")),NULL)</f>
        <v>0</v>
      </c>
      <c r="AR816" cm="1">
        <f t="array" aca="1" ref="AR816" ca="1">IF(INDIRECT(ADDRESS(3+$AM816,6,,,"var"))&lt;&gt;"Fe",INDIRECT(ADDRESS(3+$AM816,6,,,"var")),NULL)</f>
        <v>7.0000000000000007E-2</v>
      </c>
      <c r="AS816" s="28" t="str" cm="1">
        <f t="array" aca="1" ref="AS816" ca="1">IF(INDIRECT(ADDRESS(3+$AM816,7,,,"var"))&lt;&gt;"&lt;=&gt;",INDIRECT(ADDRESS(3+$AM816,7,,,"var")),NULL)</f>
        <v>&lt;</v>
      </c>
      <c r="AT816" cm="1">
        <f t="array" aca="1" ref="AT816" ca="1">IF(INDIRECT(ADDRESS(3+$AM816,8,,,"var"))&lt;&gt;"Cu",INDIRECT(ADDRESS(3+$AM816,8,,,"var")),NULL)</f>
        <v>0.01</v>
      </c>
      <c r="AU816" t="str" cm="1">
        <f t="array" aca="1" ref="AU816" ca="1">IF(INDIRECT(ADDRESS(3+$AM816,9,,,"var"))&lt;&gt;"&lt;=&gt;",INDIRECT(ADDRESS(3+$AM816,9,,,"var")),NULL)</f>
        <v>&lt;</v>
      </c>
      <c r="AV816" cm="1">
        <f t="array" aca="1" ref="AV816" ca="1">IF(INDIRECT(ADDRESS(3+$AM816,10,,,"var"))&lt;&gt;"Mn",INDIRECT(ADDRESS(3+$AM816,10,,,"var")),NULL)</f>
        <v>0.01</v>
      </c>
      <c r="AW816" cm="1">
        <f t="array" aca="1" ref="AW816" ca="1">IF(INDIRECT(ADDRESS(3+$AM816,11,,,"var"))&lt;&gt;"&lt;=&gt;",INDIRECT(ADDRESS(3+$AM816,11,,,"var")),NULL)</f>
        <v>0</v>
      </c>
      <c r="AX816" cm="1">
        <f t="array" aca="1" ref="AX816" ca="1">IF(INDIRECT(ADDRESS(3+$AM816,12,,,"var"))&lt;&gt;"Mg",INDIRECT(ADDRESS(3+$AM816,12,,,"var")),NULL)</f>
        <v>11.9</v>
      </c>
      <c r="AY816" cm="1">
        <f t="array" aca="1" ref="AY816" ca="1">IF(INDIRECT(ADDRESS(3+$AM816,13,,,"var"))&lt;&gt;"&lt;=&gt;",INDIRECT(ADDRESS(3+$AM816,13,,,"var")),NULL)</f>
        <v>0</v>
      </c>
      <c r="AZ816" cm="1">
        <f t="array" aca="1" ref="AZ816" ca="1">IF(INDIRECT(ADDRESS(3+$AM816,14,,,"var"))&lt;&gt;"Be",INDIRECT(ADDRESS(3+$AM816,14,,,"var")),NULL)</f>
        <v>1.4E-2</v>
      </c>
      <c r="BA816" s="61" t="str" cm="1">
        <f t="array" aca="1" ref="BA816" ca="1">IF(INDIRECT(ADDRESS(3+$AM816,15,,,"var"))&lt;&gt;"&lt;=&gt;",INDIRECT(ADDRESS(3+$AM816,15,,,"var")),NULL)</f>
        <v>&lt;</v>
      </c>
      <c r="BB816" s="28" cm="1">
        <f t="array" aca="1" ref="BB816" ca="1">IF(INDIRECT(ADDRESS(3+$AM816,16,,,"var"))&lt;&gt;"Zn",INDIRECT(ADDRESS(3+$AM816,16,,,"var")),NULL)</f>
        <v>0.01</v>
      </c>
      <c r="BC816" s="61" cm="1">
        <f t="array" aca="1" ref="BC816" ca="1">IF(INDIRECT(ADDRESS(3+$AM816,17,,,"var"))&lt;&gt;"&lt;=&gt;",INDIRECT(ADDRESS(3+$AM816,17,,,"var")),NULL)</f>
        <v>0</v>
      </c>
      <c r="BD816" s="28" cm="1">
        <f t="array" aca="1" ref="BD816" ca="1">IF(INDIRECT(ADDRESS(3+$AM816,18,,,"var"))&lt;&gt;"Ti",INDIRECT(ADDRESS(3+$AM816,18,,,"var")),NULL)</f>
        <v>0.08</v>
      </c>
      <c r="BE816" s="64" cm="1">
        <f t="array" aca="1" ref="BE816" ca="1">IF(INDIRECT(ADDRESS(3+$AM816,19,,,"var"))&lt;&gt;"D10",INDIRECT(ADDRESS(3+$AM816,19,,,"var")),NULL)</f>
        <v>27.4</v>
      </c>
      <c r="BF816" s="64" cm="1">
        <f t="array" aca="1" ref="BF816" ca="1">IF(INDIRECT(ADDRESS(3+$AM816,20,,,"var"))&lt;&gt;"D50",INDIRECT(ADDRESS(3+$AM816,20,,,"var")),NULL)</f>
        <v>44.5</v>
      </c>
      <c r="BG816" s="64" cm="1">
        <f t="array" aca="1" ref="BG816" ca="1">IF(INDIRECT(ADDRESS(3+$AM816,21,,,"var"))&lt;&gt;"D90",INDIRECT(ADDRESS(3+$AM816,21,,,"var")),NULL)</f>
        <v>72.2</v>
      </c>
      <c r="BH816" s="64" cm="1">
        <f t="array" aca="1" ref="BH816" ca="1">IF(INDIRECT(ADDRESS(3+$AM816,22,,,"var"))&lt;&gt;"Carney Funnel (s/50g)",INDIRECT(ADDRESS(3+$AM816,22,,,"var")),NULL)</f>
        <v>16</v>
      </c>
      <c r="BI816" s="64" cm="1">
        <f t="array" aca="1" ref="BI816" ca="1">IF(INDIRECT(ADDRESS(3+$AM816,23,,,"var"))&lt;&gt;"Schuttdichte",INDIRECT(ADDRESS(3+$AM816,23,,,"var")),NULL)</f>
        <v>1.24</v>
      </c>
      <c r="BJ816" s="64" cm="1">
        <f t="array" aca="1" ref="BJ816" ca="1">IF(INDIRECT(ADDRESS(3+$AM816,24,,,"var"))&lt;&gt;"Klopfdichte",INDIRECT(ADDRESS(3+$AM816,24,,,"var")),NULL)</f>
        <v>1.61</v>
      </c>
      <c r="BK816" s="61" t="s">
        <v>108</v>
      </c>
      <c r="BM816" s="65"/>
      <c r="BN816" s="28"/>
      <c r="BP816" s="28"/>
    </row>
    <row r="817" spans="1:68">
      <c r="A817" s="81">
        <v>11</v>
      </c>
      <c r="B817" s="3">
        <f t="shared" si="28"/>
        <v>25</v>
      </c>
      <c r="C817" s="81" t="str">
        <f>var!Z$2</f>
        <v>EOS M 290</v>
      </c>
      <c r="D817" s="81" t="str">
        <f>var!AG$2</f>
        <v>EOS parameter dev.</v>
      </c>
      <c r="E817" s="81">
        <v>325</v>
      </c>
      <c r="F817" s="81">
        <v>1175</v>
      </c>
      <c r="G817" s="81">
        <v>50</v>
      </c>
      <c r="H817" s="81">
        <v>0.12</v>
      </c>
      <c r="I817" s="62">
        <v>100</v>
      </c>
      <c r="J817" s="81" t="str">
        <f>var!AD$2</f>
        <v>Density cube</v>
      </c>
      <c r="K817" s="81" t="str">
        <f>var!AE$2</f>
        <v>Pyramide</v>
      </c>
      <c r="L817" s="81"/>
      <c r="M817" s="81" t="str">
        <f>var!AF$2</f>
        <v>Stripes</v>
      </c>
      <c r="N817" s="81"/>
      <c r="O817" s="81"/>
      <c r="P817" s="81">
        <v>-0.05</v>
      </c>
      <c r="Q817" s="81"/>
      <c r="R817" s="10"/>
      <c r="S817" s="10"/>
      <c r="T817" s="10"/>
      <c r="U817" s="10"/>
      <c r="V817" s="10"/>
      <c r="W817" s="10"/>
      <c r="X817" s="10"/>
      <c r="Y817" s="81"/>
      <c r="Z817" s="81"/>
      <c r="AA817" s="81"/>
      <c r="AB817" s="81"/>
      <c r="AC817" s="81"/>
      <c r="AD817" s="10"/>
      <c r="AE817" s="10"/>
      <c r="AF817" s="10">
        <v>0.53300000000000003</v>
      </c>
      <c r="AG817" s="10"/>
      <c r="AH817" s="81">
        <f t="shared" si="26"/>
        <v>25.38</v>
      </c>
      <c r="AI817" s="81">
        <f t="shared" si="27"/>
        <v>46.099290780141843</v>
      </c>
      <c r="AK817" s="81">
        <f>100-Tabelle1[[#This Row],[Porositaet Flaeche repolished IAPT]]</f>
        <v>99.466999999999999</v>
      </c>
      <c r="AL817" t="str" cm="1">
        <f t="array" aca="1" ref="AL817" ca="1">IF(INDIRECT(ADDRESS(3+AM817,2,,,"var"))&lt;&gt;"Name of powder",INDIRECT(ADDRESS(3+AM817,2,,,"var")),NULL)</f>
        <v>AlMgty90</v>
      </c>
      <c r="AM817" s="81">
        <v>12</v>
      </c>
      <c r="AN817" s="23">
        <v>0</v>
      </c>
      <c r="AO817" cm="1">
        <f t="array" aca="1" ref="AO817" ca="1">IF(INDIRECT(ADDRESS(3+$AM817,3,,,"var"))&lt;&gt;"&lt;=&gt;",INDIRECT(ADDRESS(3+$AM817,3,,,"var")),NULL)</f>
        <v>0</v>
      </c>
      <c r="AP817" cm="1">
        <f t="array" aca="1" ref="AP817" ca="1">IF(INDIRECT(ADDRESS(3+$AM817,4,,,"var"))&lt;&gt;"Si",INDIRECT(ADDRESS(3+$AM817,4,,,"var")),NULL)</f>
        <v>7.0000000000000007E-2</v>
      </c>
      <c r="AQ817" cm="1">
        <f t="array" aca="1" ref="AQ817" ca="1">IF(INDIRECT(ADDRESS(3+$AM817,5,,,"var"))&lt;&gt;"&lt;=&gt;",INDIRECT(ADDRESS(3+$AM817,5,,,"var")),NULL)</f>
        <v>0</v>
      </c>
      <c r="AR817" cm="1">
        <f t="array" aca="1" ref="AR817" ca="1">IF(INDIRECT(ADDRESS(3+$AM817,6,,,"var"))&lt;&gt;"Fe",INDIRECT(ADDRESS(3+$AM817,6,,,"var")),NULL)</f>
        <v>7.0000000000000007E-2</v>
      </c>
      <c r="AS817" s="28" t="str" cm="1">
        <f t="array" aca="1" ref="AS817" ca="1">IF(INDIRECT(ADDRESS(3+$AM817,7,,,"var"))&lt;&gt;"&lt;=&gt;",INDIRECT(ADDRESS(3+$AM817,7,,,"var")),NULL)</f>
        <v>&lt;</v>
      </c>
      <c r="AT817" cm="1">
        <f t="array" aca="1" ref="AT817" ca="1">IF(INDIRECT(ADDRESS(3+$AM817,8,,,"var"))&lt;&gt;"Cu",INDIRECT(ADDRESS(3+$AM817,8,,,"var")),NULL)</f>
        <v>0.01</v>
      </c>
      <c r="AU817" t="str" cm="1">
        <f t="array" aca="1" ref="AU817" ca="1">IF(INDIRECT(ADDRESS(3+$AM817,9,,,"var"))&lt;&gt;"&lt;=&gt;",INDIRECT(ADDRESS(3+$AM817,9,,,"var")),NULL)</f>
        <v>&lt;</v>
      </c>
      <c r="AV817" cm="1">
        <f t="array" aca="1" ref="AV817" ca="1">IF(INDIRECT(ADDRESS(3+$AM817,10,,,"var"))&lt;&gt;"Mn",INDIRECT(ADDRESS(3+$AM817,10,,,"var")),NULL)</f>
        <v>0.01</v>
      </c>
      <c r="AW817" cm="1">
        <f t="array" aca="1" ref="AW817" ca="1">IF(INDIRECT(ADDRESS(3+$AM817,11,,,"var"))&lt;&gt;"&lt;=&gt;",INDIRECT(ADDRESS(3+$AM817,11,,,"var")),NULL)</f>
        <v>0</v>
      </c>
      <c r="AX817" cm="1">
        <f t="array" aca="1" ref="AX817" ca="1">IF(INDIRECT(ADDRESS(3+$AM817,12,,,"var"))&lt;&gt;"Mg",INDIRECT(ADDRESS(3+$AM817,12,,,"var")),NULL)</f>
        <v>11.9</v>
      </c>
      <c r="AY817" cm="1">
        <f t="array" aca="1" ref="AY817" ca="1">IF(INDIRECT(ADDRESS(3+$AM817,13,,,"var"))&lt;&gt;"&lt;=&gt;",INDIRECT(ADDRESS(3+$AM817,13,,,"var")),NULL)</f>
        <v>0</v>
      </c>
      <c r="AZ817" cm="1">
        <f t="array" aca="1" ref="AZ817" ca="1">IF(INDIRECT(ADDRESS(3+$AM817,14,,,"var"))&lt;&gt;"Be",INDIRECT(ADDRESS(3+$AM817,14,,,"var")),NULL)</f>
        <v>1.4E-2</v>
      </c>
      <c r="BA817" s="61" t="str" cm="1">
        <f t="array" aca="1" ref="BA817" ca="1">IF(INDIRECT(ADDRESS(3+$AM817,15,,,"var"))&lt;&gt;"&lt;=&gt;",INDIRECT(ADDRESS(3+$AM817,15,,,"var")),NULL)</f>
        <v>&lt;</v>
      </c>
      <c r="BB817" s="28" cm="1">
        <f t="array" aca="1" ref="BB817" ca="1">IF(INDIRECT(ADDRESS(3+$AM817,16,,,"var"))&lt;&gt;"Zn",INDIRECT(ADDRESS(3+$AM817,16,,,"var")),NULL)</f>
        <v>0.01</v>
      </c>
      <c r="BC817" s="61" cm="1">
        <f t="array" aca="1" ref="BC817" ca="1">IF(INDIRECT(ADDRESS(3+$AM817,17,,,"var"))&lt;&gt;"&lt;=&gt;",INDIRECT(ADDRESS(3+$AM817,17,,,"var")),NULL)</f>
        <v>0</v>
      </c>
      <c r="BD817" s="28" cm="1">
        <f t="array" aca="1" ref="BD817" ca="1">IF(INDIRECT(ADDRESS(3+$AM817,18,,,"var"))&lt;&gt;"Ti",INDIRECT(ADDRESS(3+$AM817,18,,,"var")),NULL)</f>
        <v>0.08</v>
      </c>
      <c r="BE817" s="64" cm="1">
        <f t="array" aca="1" ref="BE817" ca="1">IF(INDIRECT(ADDRESS(3+$AM817,19,,,"var"))&lt;&gt;"D10",INDIRECT(ADDRESS(3+$AM817,19,,,"var")),NULL)</f>
        <v>27.4</v>
      </c>
      <c r="BF817" s="64" cm="1">
        <f t="array" aca="1" ref="BF817" ca="1">IF(INDIRECT(ADDRESS(3+$AM817,20,,,"var"))&lt;&gt;"D50",INDIRECT(ADDRESS(3+$AM817,20,,,"var")),NULL)</f>
        <v>44.5</v>
      </c>
      <c r="BG817" s="64" cm="1">
        <f t="array" aca="1" ref="BG817" ca="1">IF(INDIRECT(ADDRESS(3+$AM817,21,,,"var"))&lt;&gt;"D90",INDIRECT(ADDRESS(3+$AM817,21,,,"var")),NULL)</f>
        <v>72.2</v>
      </c>
      <c r="BH817" s="64" cm="1">
        <f t="array" aca="1" ref="BH817" ca="1">IF(INDIRECT(ADDRESS(3+$AM817,22,,,"var"))&lt;&gt;"Carney Funnel (s/50g)",INDIRECT(ADDRESS(3+$AM817,22,,,"var")),NULL)</f>
        <v>16</v>
      </c>
      <c r="BI817" s="64" cm="1">
        <f t="array" aca="1" ref="BI817" ca="1">IF(INDIRECT(ADDRESS(3+$AM817,23,,,"var"))&lt;&gt;"Schuttdichte",INDIRECT(ADDRESS(3+$AM817,23,,,"var")),NULL)</f>
        <v>1.24</v>
      </c>
      <c r="BJ817" s="64" cm="1">
        <f t="array" aca="1" ref="BJ817" ca="1">IF(INDIRECT(ADDRESS(3+$AM817,24,,,"var"))&lt;&gt;"Klopfdichte",INDIRECT(ADDRESS(3+$AM817,24,,,"var")),NULL)</f>
        <v>1.61</v>
      </c>
      <c r="BK817" s="61" t="s">
        <v>108</v>
      </c>
      <c r="BM817" s="65"/>
      <c r="BN817" s="28"/>
      <c r="BP817" s="28"/>
    </row>
    <row r="818" spans="1:68">
      <c r="A818" s="81">
        <v>11</v>
      </c>
      <c r="B818" s="3">
        <f t="shared" si="28"/>
        <v>26</v>
      </c>
      <c r="C818" s="81" t="str">
        <f>var!Z$2</f>
        <v>EOS M 290</v>
      </c>
      <c r="D818" s="81" t="str">
        <f>var!AG$2</f>
        <v>EOS parameter dev.</v>
      </c>
      <c r="E818" s="81">
        <v>325</v>
      </c>
      <c r="F818" s="81">
        <v>1175</v>
      </c>
      <c r="G818" s="81">
        <v>50</v>
      </c>
      <c r="H818" s="81">
        <v>0.12</v>
      </c>
      <c r="I818" s="62">
        <v>100</v>
      </c>
      <c r="J818" s="81" t="str">
        <f>var!AD$2</f>
        <v>Density cube</v>
      </c>
      <c r="K818" s="81" t="str">
        <f>var!AE$2</f>
        <v>Pyramide</v>
      </c>
      <c r="L818" s="81"/>
      <c r="M818" s="81" t="str">
        <f>var!AF$2</f>
        <v>Stripes</v>
      </c>
      <c r="N818" s="81"/>
      <c r="O818" s="81"/>
      <c r="P818" s="81">
        <v>-0.1</v>
      </c>
      <c r="Q818" s="81"/>
      <c r="R818" s="10"/>
      <c r="S818" s="10"/>
      <c r="T818" s="10"/>
      <c r="U818" s="10"/>
      <c r="V818" s="10"/>
      <c r="W818" s="10"/>
      <c r="X818" s="10"/>
      <c r="Y818" s="81"/>
      <c r="Z818" s="81"/>
      <c r="AA818" s="81"/>
      <c r="AB818" s="81"/>
      <c r="AC818" s="81"/>
      <c r="AD818" s="10"/>
      <c r="AE818" s="10"/>
      <c r="AF818" s="10">
        <v>0.753</v>
      </c>
      <c r="AG818" s="10"/>
      <c r="AH818" s="81">
        <f t="shared" si="26"/>
        <v>25.38</v>
      </c>
      <c r="AI818" s="81">
        <f t="shared" si="27"/>
        <v>46.099290780141843</v>
      </c>
      <c r="AJ818" s="81"/>
      <c r="AK818" s="81">
        <f>100-Tabelle1[[#This Row],[Porositaet Flaeche repolished IAPT]]</f>
        <v>99.247</v>
      </c>
      <c r="AL818" s="81" t="str" cm="1">
        <f t="array" aca="1" ref="AL818" ca="1">IF(INDIRECT(ADDRESS(3+AM818,2,,,"var"))&lt;&gt;"Name of powder",INDIRECT(ADDRESS(3+AM818,2,,,"var")),NULL)</f>
        <v>AlMgty90</v>
      </c>
      <c r="AM818" s="81">
        <v>12</v>
      </c>
      <c r="AN818" s="81">
        <v>0</v>
      </c>
      <c r="AO818" cm="1">
        <f t="array" aca="1" ref="AO818" ca="1">IF(INDIRECT(ADDRESS(3+$AM818,3,,,"var"))&lt;&gt;"&lt;=&gt;",INDIRECT(ADDRESS(3+$AM818,3,,,"var")),NULL)</f>
        <v>0</v>
      </c>
      <c r="AP818" cm="1">
        <f t="array" aca="1" ref="AP818" ca="1">IF(INDIRECT(ADDRESS(3+$AM818,4,,,"var"))&lt;&gt;"Si",INDIRECT(ADDRESS(3+$AM818,4,,,"var")),NULL)</f>
        <v>7.0000000000000007E-2</v>
      </c>
      <c r="AQ818" cm="1">
        <f t="array" aca="1" ref="AQ818" ca="1">IF(INDIRECT(ADDRESS(3+$AM818,5,,,"var"))&lt;&gt;"&lt;=&gt;",INDIRECT(ADDRESS(3+$AM818,5,,,"var")),NULL)</f>
        <v>0</v>
      </c>
      <c r="AR818" cm="1">
        <f t="array" aca="1" ref="AR818" ca="1">IF(INDIRECT(ADDRESS(3+$AM818,6,,,"var"))&lt;&gt;"Fe",INDIRECT(ADDRESS(3+$AM818,6,,,"var")),NULL)</f>
        <v>7.0000000000000007E-2</v>
      </c>
      <c r="AS818" s="28" t="str" cm="1">
        <f t="array" aca="1" ref="AS818" ca="1">IF(INDIRECT(ADDRESS(3+$AM818,7,,,"var"))&lt;&gt;"&lt;=&gt;",INDIRECT(ADDRESS(3+$AM818,7,,,"var")),NULL)</f>
        <v>&lt;</v>
      </c>
      <c r="AT818" cm="1">
        <f t="array" aca="1" ref="AT818" ca="1">IF(INDIRECT(ADDRESS(3+$AM818,8,,,"var"))&lt;&gt;"Cu",INDIRECT(ADDRESS(3+$AM818,8,,,"var")),NULL)</f>
        <v>0.01</v>
      </c>
      <c r="AU818" t="str" cm="1">
        <f t="array" aca="1" ref="AU818" ca="1">IF(INDIRECT(ADDRESS(3+$AM818,9,,,"var"))&lt;&gt;"&lt;=&gt;",INDIRECT(ADDRESS(3+$AM818,9,,,"var")),NULL)</f>
        <v>&lt;</v>
      </c>
      <c r="AV818" cm="1">
        <f t="array" aca="1" ref="AV818" ca="1">IF(INDIRECT(ADDRESS(3+$AM818,10,,,"var"))&lt;&gt;"Mn",INDIRECT(ADDRESS(3+$AM818,10,,,"var")),NULL)</f>
        <v>0.01</v>
      </c>
      <c r="AW818" cm="1">
        <f t="array" aca="1" ref="AW818" ca="1">IF(INDIRECT(ADDRESS(3+$AM818,11,,,"var"))&lt;&gt;"&lt;=&gt;",INDIRECT(ADDRESS(3+$AM818,11,,,"var")),NULL)</f>
        <v>0</v>
      </c>
      <c r="AX818" cm="1">
        <f t="array" aca="1" ref="AX818" ca="1">IF(INDIRECT(ADDRESS(3+$AM818,12,,,"var"))&lt;&gt;"Mg",INDIRECT(ADDRESS(3+$AM818,12,,,"var")),NULL)</f>
        <v>11.9</v>
      </c>
      <c r="AY818" cm="1">
        <f t="array" aca="1" ref="AY818" ca="1">IF(INDIRECT(ADDRESS(3+$AM818,13,,,"var"))&lt;&gt;"&lt;=&gt;",INDIRECT(ADDRESS(3+$AM818,13,,,"var")),NULL)</f>
        <v>0</v>
      </c>
      <c r="AZ818" cm="1">
        <f t="array" aca="1" ref="AZ818" ca="1">IF(INDIRECT(ADDRESS(3+$AM818,14,,,"var"))&lt;&gt;"Be",INDIRECT(ADDRESS(3+$AM818,14,,,"var")),NULL)</f>
        <v>1.4E-2</v>
      </c>
      <c r="BA818" s="61" t="str" cm="1">
        <f t="array" aca="1" ref="BA818" ca="1">IF(INDIRECT(ADDRESS(3+$AM818,15,,,"var"))&lt;&gt;"&lt;=&gt;",INDIRECT(ADDRESS(3+$AM818,15,,,"var")),NULL)</f>
        <v>&lt;</v>
      </c>
      <c r="BB818" s="28" cm="1">
        <f t="array" aca="1" ref="BB818" ca="1">IF(INDIRECT(ADDRESS(3+$AM818,16,,,"var"))&lt;&gt;"Zn",INDIRECT(ADDRESS(3+$AM818,16,,,"var")),NULL)</f>
        <v>0.01</v>
      </c>
      <c r="BC818" s="61" cm="1">
        <f t="array" aca="1" ref="BC818" ca="1">IF(INDIRECT(ADDRESS(3+$AM818,17,,,"var"))&lt;&gt;"&lt;=&gt;",INDIRECT(ADDRESS(3+$AM818,17,,,"var")),NULL)</f>
        <v>0</v>
      </c>
      <c r="BD818" s="28" cm="1">
        <f t="array" aca="1" ref="BD818" ca="1">IF(INDIRECT(ADDRESS(3+$AM818,18,,,"var"))&lt;&gt;"Ti",INDIRECT(ADDRESS(3+$AM818,18,,,"var")),NULL)</f>
        <v>0.08</v>
      </c>
      <c r="BE818" s="64" cm="1">
        <f t="array" aca="1" ref="BE818" ca="1">IF(INDIRECT(ADDRESS(3+$AM818,19,,,"var"))&lt;&gt;"D10",INDIRECT(ADDRESS(3+$AM818,19,,,"var")),NULL)</f>
        <v>27.4</v>
      </c>
      <c r="BF818" s="64" cm="1">
        <f t="array" aca="1" ref="BF818" ca="1">IF(INDIRECT(ADDRESS(3+$AM818,20,,,"var"))&lt;&gt;"D50",INDIRECT(ADDRESS(3+$AM818,20,,,"var")),NULL)</f>
        <v>44.5</v>
      </c>
      <c r="BG818" s="64" cm="1">
        <f t="array" aca="1" ref="BG818" ca="1">IF(INDIRECT(ADDRESS(3+$AM818,21,,,"var"))&lt;&gt;"D90",INDIRECT(ADDRESS(3+$AM818,21,,,"var")),NULL)</f>
        <v>72.2</v>
      </c>
      <c r="BH818" s="64" cm="1">
        <f t="array" aca="1" ref="BH818" ca="1">IF(INDIRECT(ADDRESS(3+$AM818,22,,,"var"))&lt;&gt;"Carney Funnel (s/50g)",INDIRECT(ADDRESS(3+$AM818,22,,,"var")),NULL)</f>
        <v>16</v>
      </c>
      <c r="BI818" s="64" cm="1">
        <f t="array" aca="1" ref="BI818" ca="1">IF(INDIRECT(ADDRESS(3+$AM818,23,,,"var"))&lt;&gt;"Schuttdichte",INDIRECT(ADDRESS(3+$AM818,23,,,"var")),NULL)</f>
        <v>1.24</v>
      </c>
      <c r="BJ818" s="64" cm="1">
        <f t="array" aca="1" ref="BJ818" ca="1">IF(INDIRECT(ADDRESS(3+$AM818,24,,,"var"))&lt;&gt;"Klopfdichte",INDIRECT(ADDRESS(3+$AM818,24,,,"var")),NULL)</f>
        <v>1.61</v>
      </c>
      <c r="BK818" s="61" t="s">
        <v>108</v>
      </c>
      <c r="BM818" s="65"/>
      <c r="BN818" s="28"/>
      <c r="BP818" s="28"/>
    </row>
    <row r="819" spans="1:68">
      <c r="A819" s="81">
        <v>11</v>
      </c>
      <c r="B819" s="3">
        <f t="shared" si="28"/>
        <v>27</v>
      </c>
      <c r="C819" s="81" t="str">
        <f>var!Z$2</f>
        <v>EOS M 290</v>
      </c>
      <c r="D819" s="81" t="str">
        <f>var!AG$2</f>
        <v>EOS parameter dev.</v>
      </c>
      <c r="E819" s="81">
        <v>325</v>
      </c>
      <c r="F819" s="81">
        <v>1175</v>
      </c>
      <c r="G819" s="81">
        <v>50</v>
      </c>
      <c r="H819" s="81">
        <v>0.12</v>
      </c>
      <c r="I819" s="62">
        <v>100</v>
      </c>
      <c r="J819" s="81" t="str">
        <f>var!AD$2</f>
        <v>Density cube</v>
      </c>
      <c r="K819" s="81" t="str">
        <f>var!AE$2</f>
        <v>Pyramide</v>
      </c>
      <c r="L819" s="81"/>
      <c r="M819" s="81" t="str">
        <f>var!AF$2</f>
        <v>Stripes</v>
      </c>
      <c r="N819" s="81"/>
      <c r="O819" s="81"/>
      <c r="P819" s="81">
        <v>-0.2</v>
      </c>
      <c r="Q819" s="81"/>
      <c r="R819" s="10"/>
      <c r="S819" s="10"/>
      <c r="T819" s="10"/>
      <c r="U819" s="10"/>
      <c r="V819" s="10"/>
      <c r="W819" s="10"/>
      <c r="X819" s="10"/>
      <c r="Y819" s="81"/>
      <c r="Z819" s="81"/>
      <c r="AA819" s="81"/>
      <c r="AB819" s="81"/>
      <c r="AC819" s="81"/>
      <c r="AD819" s="10"/>
      <c r="AE819" s="10"/>
      <c r="AF819" s="10">
        <v>0.94099999999999995</v>
      </c>
      <c r="AG819" s="10"/>
      <c r="AH819" s="81">
        <f t="shared" si="26"/>
        <v>25.38</v>
      </c>
      <c r="AI819" s="81">
        <f t="shared" si="27"/>
        <v>46.099290780141843</v>
      </c>
      <c r="AJ819" s="81"/>
      <c r="AK819" s="81">
        <f>100-Tabelle1[[#This Row],[Porositaet Flaeche repolished IAPT]]</f>
        <v>99.058999999999997</v>
      </c>
      <c r="AL819" t="str" cm="1">
        <f t="array" aca="1" ref="AL819" ca="1">IF(INDIRECT(ADDRESS(3+AM819,2,,,"var"))&lt;&gt;"Name of powder",INDIRECT(ADDRESS(3+AM819,2,,,"var")),NULL)</f>
        <v>AlMgty90</v>
      </c>
      <c r="AM819" s="81">
        <v>12</v>
      </c>
      <c r="AN819" s="81">
        <v>0</v>
      </c>
      <c r="AO819" cm="1">
        <f t="array" aca="1" ref="AO819" ca="1">IF(INDIRECT(ADDRESS(3+$AM819,3,,,"var"))&lt;&gt;"&lt;=&gt;",INDIRECT(ADDRESS(3+$AM819,3,,,"var")),NULL)</f>
        <v>0</v>
      </c>
      <c r="AP819" cm="1">
        <f t="array" aca="1" ref="AP819" ca="1">IF(INDIRECT(ADDRESS(3+$AM819,4,,,"var"))&lt;&gt;"Si",INDIRECT(ADDRESS(3+$AM819,4,,,"var")),NULL)</f>
        <v>7.0000000000000007E-2</v>
      </c>
      <c r="AQ819" cm="1">
        <f t="array" aca="1" ref="AQ819" ca="1">IF(INDIRECT(ADDRESS(3+$AM819,5,,,"var"))&lt;&gt;"&lt;=&gt;",INDIRECT(ADDRESS(3+$AM819,5,,,"var")),NULL)</f>
        <v>0</v>
      </c>
      <c r="AR819" cm="1">
        <f t="array" aca="1" ref="AR819" ca="1">IF(INDIRECT(ADDRESS(3+$AM819,6,,,"var"))&lt;&gt;"Fe",INDIRECT(ADDRESS(3+$AM819,6,,,"var")),NULL)</f>
        <v>7.0000000000000007E-2</v>
      </c>
      <c r="AS819" s="28" t="str" cm="1">
        <f t="array" aca="1" ref="AS819" ca="1">IF(INDIRECT(ADDRESS(3+$AM819,7,,,"var"))&lt;&gt;"&lt;=&gt;",INDIRECT(ADDRESS(3+$AM819,7,,,"var")),NULL)</f>
        <v>&lt;</v>
      </c>
      <c r="AT819" cm="1">
        <f t="array" aca="1" ref="AT819" ca="1">IF(INDIRECT(ADDRESS(3+$AM819,8,,,"var"))&lt;&gt;"Cu",INDIRECT(ADDRESS(3+$AM819,8,,,"var")),NULL)</f>
        <v>0.01</v>
      </c>
      <c r="AU819" t="str" cm="1">
        <f t="array" aca="1" ref="AU819" ca="1">IF(INDIRECT(ADDRESS(3+$AM819,9,,,"var"))&lt;&gt;"&lt;=&gt;",INDIRECT(ADDRESS(3+$AM819,9,,,"var")),NULL)</f>
        <v>&lt;</v>
      </c>
      <c r="AV819" cm="1">
        <f t="array" aca="1" ref="AV819" ca="1">IF(INDIRECT(ADDRESS(3+$AM819,10,,,"var"))&lt;&gt;"Mn",INDIRECT(ADDRESS(3+$AM819,10,,,"var")),NULL)</f>
        <v>0.01</v>
      </c>
      <c r="AW819" cm="1">
        <f t="array" aca="1" ref="AW819" ca="1">IF(INDIRECT(ADDRESS(3+$AM819,11,,,"var"))&lt;&gt;"&lt;=&gt;",INDIRECT(ADDRESS(3+$AM819,11,,,"var")),NULL)</f>
        <v>0</v>
      </c>
      <c r="AX819" cm="1">
        <f t="array" aca="1" ref="AX819" ca="1">IF(INDIRECT(ADDRESS(3+$AM819,12,,,"var"))&lt;&gt;"Mg",INDIRECT(ADDRESS(3+$AM819,12,,,"var")),NULL)</f>
        <v>11.9</v>
      </c>
      <c r="AY819" cm="1">
        <f t="array" aca="1" ref="AY819" ca="1">IF(INDIRECT(ADDRESS(3+$AM819,13,,,"var"))&lt;&gt;"&lt;=&gt;",INDIRECT(ADDRESS(3+$AM819,13,,,"var")),NULL)</f>
        <v>0</v>
      </c>
      <c r="AZ819" cm="1">
        <f t="array" aca="1" ref="AZ819" ca="1">IF(INDIRECT(ADDRESS(3+$AM819,14,,,"var"))&lt;&gt;"Be",INDIRECT(ADDRESS(3+$AM819,14,,,"var")),NULL)</f>
        <v>1.4E-2</v>
      </c>
      <c r="BA819" s="61" t="str" cm="1">
        <f t="array" aca="1" ref="BA819" ca="1">IF(INDIRECT(ADDRESS(3+$AM819,15,,,"var"))&lt;&gt;"&lt;=&gt;",INDIRECT(ADDRESS(3+$AM819,15,,,"var")),NULL)</f>
        <v>&lt;</v>
      </c>
      <c r="BB819" s="28" cm="1">
        <f t="array" aca="1" ref="BB819" ca="1">IF(INDIRECT(ADDRESS(3+$AM819,16,,,"var"))&lt;&gt;"Zn",INDIRECT(ADDRESS(3+$AM819,16,,,"var")),NULL)</f>
        <v>0.01</v>
      </c>
      <c r="BC819" s="61" cm="1">
        <f t="array" aca="1" ref="BC819" ca="1">IF(INDIRECT(ADDRESS(3+$AM819,17,,,"var"))&lt;&gt;"&lt;=&gt;",INDIRECT(ADDRESS(3+$AM819,17,,,"var")),NULL)</f>
        <v>0</v>
      </c>
      <c r="BD819" s="28" cm="1">
        <f t="array" aca="1" ref="BD819" ca="1">IF(INDIRECT(ADDRESS(3+$AM819,18,,,"var"))&lt;&gt;"Ti",INDIRECT(ADDRESS(3+$AM819,18,,,"var")),NULL)</f>
        <v>0.08</v>
      </c>
      <c r="BE819" s="64" cm="1">
        <f t="array" aca="1" ref="BE819" ca="1">IF(INDIRECT(ADDRESS(3+$AM819,19,,,"var"))&lt;&gt;"D10",INDIRECT(ADDRESS(3+$AM819,19,,,"var")),NULL)</f>
        <v>27.4</v>
      </c>
      <c r="BF819" s="64" cm="1">
        <f t="array" aca="1" ref="BF819" ca="1">IF(INDIRECT(ADDRESS(3+$AM819,20,,,"var"))&lt;&gt;"D50",INDIRECT(ADDRESS(3+$AM819,20,,,"var")),NULL)</f>
        <v>44.5</v>
      </c>
      <c r="BG819" s="64" cm="1">
        <f t="array" aca="1" ref="BG819" ca="1">IF(INDIRECT(ADDRESS(3+$AM819,21,,,"var"))&lt;&gt;"D90",INDIRECT(ADDRESS(3+$AM819,21,,,"var")),NULL)</f>
        <v>72.2</v>
      </c>
      <c r="BH819" s="64" cm="1">
        <f t="array" aca="1" ref="BH819" ca="1">IF(INDIRECT(ADDRESS(3+$AM819,22,,,"var"))&lt;&gt;"Carney Funnel (s/50g)",INDIRECT(ADDRESS(3+$AM819,22,,,"var")),NULL)</f>
        <v>16</v>
      </c>
      <c r="BI819" s="64" cm="1">
        <f t="array" aca="1" ref="BI819" ca="1">IF(INDIRECT(ADDRESS(3+$AM819,23,,,"var"))&lt;&gt;"Schuttdichte",INDIRECT(ADDRESS(3+$AM819,23,,,"var")),NULL)</f>
        <v>1.24</v>
      </c>
      <c r="BJ819" s="64" cm="1">
        <f t="array" aca="1" ref="BJ819" ca="1">IF(INDIRECT(ADDRESS(3+$AM819,24,,,"var"))&lt;&gt;"Klopfdichte",INDIRECT(ADDRESS(3+$AM819,24,,,"var")),NULL)</f>
        <v>1.61</v>
      </c>
      <c r="BK819" s="61" t="s">
        <v>108</v>
      </c>
      <c r="BM819" s="65"/>
      <c r="BN819" s="28"/>
      <c r="BP819" s="28"/>
    </row>
    <row r="820" spans="1:68">
      <c r="A820" s="81">
        <v>11</v>
      </c>
      <c r="B820" s="3">
        <f t="shared" si="28"/>
        <v>28</v>
      </c>
      <c r="C820" s="81" t="str">
        <f>var!Z$2</f>
        <v>EOS M 290</v>
      </c>
      <c r="D820" s="81" t="str">
        <f>var!AG$2</f>
        <v>EOS parameter dev.</v>
      </c>
      <c r="E820" s="81">
        <v>350</v>
      </c>
      <c r="F820" s="81">
        <v>1175</v>
      </c>
      <c r="G820" s="81">
        <v>50</v>
      </c>
      <c r="H820" s="81">
        <v>0.1</v>
      </c>
      <c r="I820" s="62">
        <v>100</v>
      </c>
      <c r="J820" s="81" t="str">
        <f>var!AD$2</f>
        <v>Density cube</v>
      </c>
      <c r="K820" s="81" t="str">
        <f>var!AE$2</f>
        <v>Pyramide</v>
      </c>
      <c r="L820" s="81"/>
      <c r="M820" s="81" t="str">
        <f>var!AF$2</f>
        <v>Stripes</v>
      </c>
      <c r="N820" s="81"/>
      <c r="O820" s="81"/>
      <c r="P820" s="81">
        <v>-0.05</v>
      </c>
      <c r="Q820" s="81"/>
      <c r="R820" s="10"/>
      <c r="S820" s="10"/>
      <c r="T820" s="10"/>
      <c r="U820" s="10"/>
      <c r="V820" s="10"/>
      <c r="W820" s="10"/>
      <c r="X820" s="10"/>
      <c r="Y820" s="81"/>
      <c r="Z820" s="81"/>
      <c r="AA820" s="81"/>
      <c r="AB820" s="81"/>
      <c r="AC820" s="81"/>
      <c r="AD820" s="10"/>
      <c r="AE820" s="10"/>
      <c r="AF820" s="10">
        <v>0.36099999999999999</v>
      </c>
      <c r="AG820" s="10"/>
      <c r="AH820" s="81">
        <f t="shared" si="26"/>
        <v>21.150000000000002</v>
      </c>
      <c r="AI820" s="81">
        <f t="shared" si="27"/>
        <v>59.574468085106382</v>
      </c>
      <c r="AJ820" s="81"/>
      <c r="AK820" s="81">
        <f>100-Tabelle1[[#This Row],[Porositaet Flaeche repolished IAPT]]</f>
        <v>99.638999999999996</v>
      </c>
      <c r="AL820" s="81" t="str" cm="1">
        <f t="array" aca="1" ref="AL820" ca="1">IF(INDIRECT(ADDRESS(3+AM820,2,,,"var"))&lt;&gt;"Name of powder",INDIRECT(ADDRESS(3+AM820,2,,,"var")),NULL)</f>
        <v>AlMgty90</v>
      </c>
      <c r="AM820" s="81">
        <v>12</v>
      </c>
      <c r="AN820" s="81">
        <v>0</v>
      </c>
      <c r="AO820" cm="1">
        <f t="array" aca="1" ref="AO820" ca="1">IF(INDIRECT(ADDRESS(3+$AM820,3,,,"var"))&lt;&gt;"&lt;=&gt;",INDIRECT(ADDRESS(3+$AM820,3,,,"var")),NULL)</f>
        <v>0</v>
      </c>
      <c r="AP820" cm="1">
        <f t="array" aca="1" ref="AP820" ca="1">IF(INDIRECT(ADDRESS(3+$AM820,4,,,"var"))&lt;&gt;"Si",INDIRECT(ADDRESS(3+$AM820,4,,,"var")),NULL)</f>
        <v>7.0000000000000007E-2</v>
      </c>
      <c r="AQ820" cm="1">
        <f t="array" aca="1" ref="AQ820" ca="1">IF(INDIRECT(ADDRESS(3+$AM820,5,,,"var"))&lt;&gt;"&lt;=&gt;",INDIRECT(ADDRESS(3+$AM820,5,,,"var")),NULL)</f>
        <v>0</v>
      </c>
      <c r="AR820" cm="1">
        <f t="array" aca="1" ref="AR820" ca="1">IF(INDIRECT(ADDRESS(3+$AM820,6,,,"var"))&lt;&gt;"Fe",INDIRECT(ADDRESS(3+$AM820,6,,,"var")),NULL)</f>
        <v>7.0000000000000007E-2</v>
      </c>
      <c r="AS820" s="28" t="str" cm="1">
        <f t="array" aca="1" ref="AS820" ca="1">IF(INDIRECT(ADDRESS(3+$AM820,7,,,"var"))&lt;&gt;"&lt;=&gt;",INDIRECT(ADDRESS(3+$AM820,7,,,"var")),NULL)</f>
        <v>&lt;</v>
      </c>
      <c r="AT820" cm="1">
        <f t="array" aca="1" ref="AT820" ca="1">IF(INDIRECT(ADDRESS(3+$AM820,8,,,"var"))&lt;&gt;"Cu",INDIRECT(ADDRESS(3+$AM820,8,,,"var")),NULL)</f>
        <v>0.01</v>
      </c>
      <c r="AU820" t="str" cm="1">
        <f t="array" aca="1" ref="AU820" ca="1">IF(INDIRECT(ADDRESS(3+$AM820,9,,,"var"))&lt;&gt;"&lt;=&gt;",INDIRECT(ADDRESS(3+$AM820,9,,,"var")),NULL)</f>
        <v>&lt;</v>
      </c>
      <c r="AV820" cm="1">
        <f t="array" aca="1" ref="AV820" ca="1">IF(INDIRECT(ADDRESS(3+$AM820,10,,,"var"))&lt;&gt;"Mn",INDIRECT(ADDRESS(3+$AM820,10,,,"var")),NULL)</f>
        <v>0.01</v>
      </c>
      <c r="AW820" cm="1">
        <f t="array" aca="1" ref="AW820" ca="1">IF(INDIRECT(ADDRESS(3+$AM820,11,,,"var"))&lt;&gt;"&lt;=&gt;",INDIRECT(ADDRESS(3+$AM820,11,,,"var")),NULL)</f>
        <v>0</v>
      </c>
      <c r="AX820" cm="1">
        <f t="array" aca="1" ref="AX820" ca="1">IF(INDIRECT(ADDRESS(3+$AM820,12,,,"var"))&lt;&gt;"Mg",INDIRECT(ADDRESS(3+$AM820,12,,,"var")),NULL)</f>
        <v>11.9</v>
      </c>
      <c r="AY820" cm="1">
        <f t="array" aca="1" ref="AY820" ca="1">IF(INDIRECT(ADDRESS(3+$AM820,13,,,"var"))&lt;&gt;"&lt;=&gt;",INDIRECT(ADDRESS(3+$AM820,13,,,"var")),NULL)</f>
        <v>0</v>
      </c>
      <c r="AZ820" cm="1">
        <f t="array" aca="1" ref="AZ820" ca="1">IF(INDIRECT(ADDRESS(3+$AM820,14,,,"var"))&lt;&gt;"Be",INDIRECT(ADDRESS(3+$AM820,14,,,"var")),NULL)</f>
        <v>1.4E-2</v>
      </c>
      <c r="BA820" s="61" t="str" cm="1">
        <f t="array" aca="1" ref="BA820" ca="1">IF(INDIRECT(ADDRESS(3+$AM820,15,,,"var"))&lt;&gt;"&lt;=&gt;",INDIRECT(ADDRESS(3+$AM820,15,,,"var")),NULL)</f>
        <v>&lt;</v>
      </c>
      <c r="BB820" s="28" cm="1">
        <f t="array" aca="1" ref="BB820" ca="1">IF(INDIRECT(ADDRESS(3+$AM820,16,,,"var"))&lt;&gt;"Zn",INDIRECT(ADDRESS(3+$AM820,16,,,"var")),NULL)</f>
        <v>0.01</v>
      </c>
      <c r="BC820" s="61" cm="1">
        <f t="array" aca="1" ref="BC820" ca="1">IF(INDIRECT(ADDRESS(3+$AM820,17,,,"var"))&lt;&gt;"&lt;=&gt;",INDIRECT(ADDRESS(3+$AM820,17,,,"var")),NULL)</f>
        <v>0</v>
      </c>
      <c r="BD820" s="28" cm="1">
        <f t="array" aca="1" ref="BD820" ca="1">IF(INDIRECT(ADDRESS(3+$AM820,18,,,"var"))&lt;&gt;"Ti",INDIRECT(ADDRESS(3+$AM820,18,,,"var")),NULL)</f>
        <v>0.08</v>
      </c>
      <c r="BE820" s="64" cm="1">
        <f t="array" aca="1" ref="BE820" ca="1">IF(INDIRECT(ADDRESS(3+$AM820,19,,,"var"))&lt;&gt;"D10",INDIRECT(ADDRESS(3+$AM820,19,,,"var")),NULL)</f>
        <v>27.4</v>
      </c>
      <c r="BF820" s="64" cm="1">
        <f t="array" aca="1" ref="BF820" ca="1">IF(INDIRECT(ADDRESS(3+$AM820,20,,,"var"))&lt;&gt;"D50",INDIRECT(ADDRESS(3+$AM820,20,,,"var")),NULL)</f>
        <v>44.5</v>
      </c>
      <c r="BG820" s="64" cm="1">
        <f t="array" aca="1" ref="BG820" ca="1">IF(INDIRECT(ADDRESS(3+$AM820,21,,,"var"))&lt;&gt;"D90",INDIRECT(ADDRESS(3+$AM820,21,,,"var")),NULL)</f>
        <v>72.2</v>
      </c>
      <c r="BH820" s="64" cm="1">
        <f t="array" aca="1" ref="BH820" ca="1">IF(INDIRECT(ADDRESS(3+$AM820,22,,,"var"))&lt;&gt;"Carney Funnel (s/50g)",INDIRECT(ADDRESS(3+$AM820,22,,,"var")),NULL)</f>
        <v>16</v>
      </c>
      <c r="BI820" s="64" cm="1">
        <f t="array" aca="1" ref="BI820" ca="1">IF(INDIRECT(ADDRESS(3+$AM820,23,,,"var"))&lt;&gt;"Schuttdichte",INDIRECT(ADDRESS(3+$AM820,23,,,"var")),NULL)</f>
        <v>1.24</v>
      </c>
      <c r="BJ820" s="64" cm="1">
        <f t="array" aca="1" ref="BJ820" ca="1">IF(INDIRECT(ADDRESS(3+$AM820,24,,,"var"))&lt;&gt;"Klopfdichte",INDIRECT(ADDRESS(3+$AM820,24,,,"var")),NULL)</f>
        <v>1.61</v>
      </c>
      <c r="BK820" s="61" t="s">
        <v>108</v>
      </c>
      <c r="BM820" s="65"/>
      <c r="BN820" s="28"/>
      <c r="BP820" s="28"/>
    </row>
    <row r="821" spans="1:68">
      <c r="A821" s="81">
        <v>11</v>
      </c>
      <c r="B821" s="3">
        <f t="shared" si="28"/>
        <v>29</v>
      </c>
      <c r="C821" s="81" t="str">
        <f>var!Z$2</f>
        <v>EOS M 290</v>
      </c>
      <c r="D821" s="81" t="str">
        <f>var!AG$2</f>
        <v>EOS parameter dev.</v>
      </c>
      <c r="E821" s="81">
        <v>350</v>
      </c>
      <c r="F821" s="81">
        <v>1175</v>
      </c>
      <c r="G821" s="81">
        <v>50</v>
      </c>
      <c r="H821" s="81">
        <v>0.1</v>
      </c>
      <c r="I821" s="62">
        <v>100</v>
      </c>
      <c r="J821" s="81" t="str">
        <f>var!AD$2</f>
        <v>Density cube</v>
      </c>
      <c r="K821" s="81" t="str">
        <f>var!AE$2</f>
        <v>Pyramide</v>
      </c>
      <c r="L821" s="81"/>
      <c r="M821" s="81" t="str">
        <f>var!AF$2</f>
        <v>Stripes</v>
      </c>
      <c r="N821" s="81"/>
      <c r="O821" s="81"/>
      <c r="P821" s="81">
        <v>-0.1</v>
      </c>
      <c r="Q821" s="81"/>
      <c r="R821" s="10"/>
      <c r="S821" s="10"/>
      <c r="T821" s="10"/>
      <c r="U821" s="10"/>
      <c r="V821" s="10"/>
      <c r="W821" s="10"/>
      <c r="X821" s="10"/>
      <c r="Y821" s="81"/>
      <c r="Z821" s="81"/>
      <c r="AA821" s="81"/>
      <c r="AB821" s="81"/>
      <c r="AC821" s="81"/>
      <c r="AD821" s="10"/>
      <c r="AE821" s="10"/>
      <c r="AF821" s="10">
        <v>0.57599999999999996</v>
      </c>
      <c r="AG821" s="10"/>
      <c r="AH821" s="81">
        <f t="shared" si="26"/>
        <v>21.150000000000002</v>
      </c>
      <c r="AI821" s="81">
        <f t="shared" si="27"/>
        <v>59.574468085106382</v>
      </c>
      <c r="AJ821" s="81"/>
      <c r="AK821" s="81">
        <f>100-Tabelle1[[#This Row],[Porositaet Flaeche repolished IAPT]]</f>
        <v>99.424000000000007</v>
      </c>
      <c r="AL821" s="81" t="str" cm="1">
        <f t="array" aca="1" ref="AL821" ca="1">IF(INDIRECT(ADDRESS(3+AM821,2,,,"var"))&lt;&gt;"Name of powder",INDIRECT(ADDRESS(3+AM821,2,,,"var")),NULL)</f>
        <v>AlMgty90</v>
      </c>
      <c r="AM821" s="81">
        <v>12</v>
      </c>
      <c r="AN821" s="81">
        <v>0</v>
      </c>
      <c r="AO821" cm="1">
        <f t="array" aca="1" ref="AO821" ca="1">IF(INDIRECT(ADDRESS(3+$AM821,3,,,"var"))&lt;&gt;"&lt;=&gt;",INDIRECT(ADDRESS(3+$AM821,3,,,"var")),NULL)</f>
        <v>0</v>
      </c>
      <c r="AP821" cm="1">
        <f t="array" aca="1" ref="AP821" ca="1">IF(INDIRECT(ADDRESS(3+$AM821,4,,,"var"))&lt;&gt;"Si",INDIRECT(ADDRESS(3+$AM821,4,,,"var")),NULL)</f>
        <v>7.0000000000000007E-2</v>
      </c>
      <c r="AQ821" cm="1">
        <f t="array" aca="1" ref="AQ821" ca="1">IF(INDIRECT(ADDRESS(3+$AM821,5,,,"var"))&lt;&gt;"&lt;=&gt;",INDIRECT(ADDRESS(3+$AM821,5,,,"var")),NULL)</f>
        <v>0</v>
      </c>
      <c r="AR821" cm="1">
        <f t="array" aca="1" ref="AR821" ca="1">IF(INDIRECT(ADDRESS(3+$AM821,6,,,"var"))&lt;&gt;"Fe",INDIRECT(ADDRESS(3+$AM821,6,,,"var")),NULL)</f>
        <v>7.0000000000000007E-2</v>
      </c>
      <c r="AS821" s="28" t="str" cm="1">
        <f t="array" aca="1" ref="AS821" ca="1">IF(INDIRECT(ADDRESS(3+$AM821,7,,,"var"))&lt;&gt;"&lt;=&gt;",INDIRECT(ADDRESS(3+$AM821,7,,,"var")),NULL)</f>
        <v>&lt;</v>
      </c>
      <c r="AT821" cm="1">
        <f t="array" aca="1" ref="AT821" ca="1">IF(INDIRECT(ADDRESS(3+$AM821,8,,,"var"))&lt;&gt;"Cu",INDIRECT(ADDRESS(3+$AM821,8,,,"var")),NULL)</f>
        <v>0.01</v>
      </c>
      <c r="AU821" t="str" cm="1">
        <f t="array" aca="1" ref="AU821" ca="1">IF(INDIRECT(ADDRESS(3+$AM821,9,,,"var"))&lt;&gt;"&lt;=&gt;",INDIRECT(ADDRESS(3+$AM821,9,,,"var")),NULL)</f>
        <v>&lt;</v>
      </c>
      <c r="AV821" cm="1">
        <f t="array" aca="1" ref="AV821" ca="1">IF(INDIRECT(ADDRESS(3+$AM821,10,,,"var"))&lt;&gt;"Mn",INDIRECT(ADDRESS(3+$AM821,10,,,"var")),NULL)</f>
        <v>0.01</v>
      </c>
      <c r="AW821" cm="1">
        <f t="array" aca="1" ref="AW821" ca="1">IF(INDIRECT(ADDRESS(3+$AM821,11,,,"var"))&lt;&gt;"&lt;=&gt;",INDIRECT(ADDRESS(3+$AM821,11,,,"var")),NULL)</f>
        <v>0</v>
      </c>
      <c r="AX821" cm="1">
        <f t="array" aca="1" ref="AX821" ca="1">IF(INDIRECT(ADDRESS(3+$AM821,12,,,"var"))&lt;&gt;"Mg",INDIRECT(ADDRESS(3+$AM821,12,,,"var")),NULL)</f>
        <v>11.9</v>
      </c>
      <c r="AY821" cm="1">
        <f t="array" aca="1" ref="AY821" ca="1">IF(INDIRECT(ADDRESS(3+$AM821,13,,,"var"))&lt;&gt;"&lt;=&gt;",INDIRECT(ADDRESS(3+$AM821,13,,,"var")),NULL)</f>
        <v>0</v>
      </c>
      <c r="AZ821" cm="1">
        <f t="array" aca="1" ref="AZ821" ca="1">IF(INDIRECT(ADDRESS(3+$AM821,14,,,"var"))&lt;&gt;"Be",INDIRECT(ADDRESS(3+$AM821,14,,,"var")),NULL)</f>
        <v>1.4E-2</v>
      </c>
      <c r="BA821" s="61" t="str" cm="1">
        <f t="array" aca="1" ref="BA821" ca="1">IF(INDIRECT(ADDRESS(3+$AM821,15,,,"var"))&lt;&gt;"&lt;=&gt;",INDIRECT(ADDRESS(3+$AM821,15,,,"var")),NULL)</f>
        <v>&lt;</v>
      </c>
      <c r="BB821" s="28" cm="1">
        <f t="array" aca="1" ref="BB821" ca="1">IF(INDIRECT(ADDRESS(3+$AM821,16,,,"var"))&lt;&gt;"Zn",INDIRECT(ADDRESS(3+$AM821,16,,,"var")),NULL)</f>
        <v>0.01</v>
      </c>
      <c r="BC821" s="61" cm="1">
        <f t="array" aca="1" ref="BC821" ca="1">IF(INDIRECT(ADDRESS(3+$AM821,17,,,"var"))&lt;&gt;"&lt;=&gt;",INDIRECT(ADDRESS(3+$AM821,17,,,"var")),NULL)</f>
        <v>0</v>
      </c>
      <c r="BD821" s="28" cm="1">
        <f t="array" aca="1" ref="BD821" ca="1">IF(INDIRECT(ADDRESS(3+$AM821,18,,,"var"))&lt;&gt;"Ti",INDIRECT(ADDRESS(3+$AM821,18,,,"var")),NULL)</f>
        <v>0.08</v>
      </c>
      <c r="BE821" s="64" cm="1">
        <f t="array" aca="1" ref="BE821" ca="1">IF(INDIRECT(ADDRESS(3+$AM821,19,,,"var"))&lt;&gt;"D10",INDIRECT(ADDRESS(3+$AM821,19,,,"var")),NULL)</f>
        <v>27.4</v>
      </c>
      <c r="BF821" s="64" cm="1">
        <f t="array" aca="1" ref="BF821" ca="1">IF(INDIRECT(ADDRESS(3+$AM821,20,,,"var"))&lt;&gt;"D50",INDIRECT(ADDRESS(3+$AM821,20,,,"var")),NULL)</f>
        <v>44.5</v>
      </c>
      <c r="BG821" s="64" cm="1">
        <f t="array" aca="1" ref="BG821" ca="1">IF(INDIRECT(ADDRESS(3+$AM821,21,,,"var"))&lt;&gt;"D90",INDIRECT(ADDRESS(3+$AM821,21,,,"var")),NULL)</f>
        <v>72.2</v>
      </c>
      <c r="BH821" s="64" cm="1">
        <f t="array" aca="1" ref="BH821" ca="1">IF(INDIRECT(ADDRESS(3+$AM821,22,,,"var"))&lt;&gt;"Carney Funnel (s/50g)",INDIRECT(ADDRESS(3+$AM821,22,,,"var")),NULL)</f>
        <v>16</v>
      </c>
      <c r="BI821" s="64" cm="1">
        <f t="array" aca="1" ref="BI821" ca="1">IF(INDIRECT(ADDRESS(3+$AM821,23,,,"var"))&lt;&gt;"Schuttdichte",INDIRECT(ADDRESS(3+$AM821,23,,,"var")),NULL)</f>
        <v>1.24</v>
      </c>
      <c r="BJ821" s="64" cm="1">
        <f t="array" aca="1" ref="BJ821" ca="1">IF(INDIRECT(ADDRESS(3+$AM821,24,,,"var"))&lt;&gt;"Klopfdichte",INDIRECT(ADDRESS(3+$AM821,24,,,"var")),NULL)</f>
        <v>1.61</v>
      </c>
      <c r="BK821" s="61" t="s">
        <v>108</v>
      </c>
      <c r="BM821" s="65"/>
      <c r="BN821" s="28"/>
      <c r="BP821" s="28"/>
    </row>
    <row r="822" spans="1:68">
      <c r="A822" s="81">
        <v>11</v>
      </c>
      <c r="B822" s="3">
        <f t="shared" si="28"/>
        <v>30</v>
      </c>
      <c r="C822" s="81" t="str">
        <f>var!Z$2</f>
        <v>EOS M 290</v>
      </c>
      <c r="D822" s="81" t="str">
        <f>var!AG$2</f>
        <v>EOS parameter dev.</v>
      </c>
      <c r="E822" s="81">
        <v>350</v>
      </c>
      <c r="F822" s="81">
        <v>1175</v>
      </c>
      <c r="G822" s="81">
        <v>50</v>
      </c>
      <c r="H822" s="81">
        <v>0.1</v>
      </c>
      <c r="I822" s="62">
        <v>100</v>
      </c>
      <c r="J822" s="81" t="str">
        <f>var!AD$2</f>
        <v>Density cube</v>
      </c>
      <c r="K822" s="81" t="str">
        <f>var!AE$2</f>
        <v>Pyramide</v>
      </c>
      <c r="L822" s="81"/>
      <c r="M822" s="81" t="str">
        <f>var!AF$2</f>
        <v>Stripes</v>
      </c>
      <c r="N822" s="81"/>
      <c r="O822" s="81"/>
      <c r="P822" s="81">
        <v>-0.2</v>
      </c>
      <c r="Q822" s="81"/>
      <c r="R822" s="10"/>
      <c r="S822" s="10"/>
      <c r="T822" s="10"/>
      <c r="U822" s="10"/>
      <c r="V822" s="10"/>
      <c r="W822" s="10"/>
      <c r="X822" s="10"/>
      <c r="Y822" s="81"/>
      <c r="Z822" s="81"/>
      <c r="AA822" s="81"/>
      <c r="AB822" s="81"/>
      <c r="AC822" s="81"/>
      <c r="AD822" s="10"/>
      <c r="AE822" s="10"/>
      <c r="AF822" s="10">
        <v>0.54700000000000004</v>
      </c>
      <c r="AG822" s="10"/>
      <c r="AH822" s="81">
        <f t="shared" si="26"/>
        <v>21.150000000000002</v>
      </c>
      <c r="AI822" s="81">
        <f t="shared" si="27"/>
        <v>59.574468085106382</v>
      </c>
      <c r="AJ822" s="81"/>
      <c r="AK822" s="81">
        <f>100-Tabelle1[[#This Row],[Porositaet Flaeche repolished IAPT]]</f>
        <v>99.453000000000003</v>
      </c>
      <c r="AL822" t="str" cm="1">
        <f t="array" aca="1" ref="AL822" ca="1">IF(INDIRECT(ADDRESS(3+AM822,2,,,"var"))&lt;&gt;"Name of powder",INDIRECT(ADDRESS(3+AM822,2,,,"var")),NULL)</f>
        <v>AlMgty90</v>
      </c>
      <c r="AM822" s="81">
        <v>12</v>
      </c>
      <c r="AN822" s="81">
        <v>0</v>
      </c>
      <c r="AO822" cm="1">
        <f t="array" aca="1" ref="AO822" ca="1">IF(INDIRECT(ADDRESS(3+$AM822,3,,,"var"))&lt;&gt;"&lt;=&gt;",INDIRECT(ADDRESS(3+$AM822,3,,,"var")),NULL)</f>
        <v>0</v>
      </c>
      <c r="AP822" cm="1">
        <f t="array" aca="1" ref="AP822" ca="1">IF(INDIRECT(ADDRESS(3+$AM822,4,,,"var"))&lt;&gt;"Si",INDIRECT(ADDRESS(3+$AM822,4,,,"var")),NULL)</f>
        <v>7.0000000000000007E-2</v>
      </c>
      <c r="AQ822" cm="1">
        <f t="array" aca="1" ref="AQ822" ca="1">IF(INDIRECT(ADDRESS(3+$AM822,5,,,"var"))&lt;&gt;"&lt;=&gt;",INDIRECT(ADDRESS(3+$AM822,5,,,"var")),NULL)</f>
        <v>0</v>
      </c>
      <c r="AR822" cm="1">
        <f t="array" aca="1" ref="AR822" ca="1">IF(INDIRECT(ADDRESS(3+$AM822,6,,,"var"))&lt;&gt;"Fe",INDIRECT(ADDRESS(3+$AM822,6,,,"var")),NULL)</f>
        <v>7.0000000000000007E-2</v>
      </c>
      <c r="AS822" s="28" t="str" cm="1">
        <f t="array" aca="1" ref="AS822" ca="1">IF(INDIRECT(ADDRESS(3+$AM822,7,,,"var"))&lt;&gt;"&lt;=&gt;",INDIRECT(ADDRESS(3+$AM822,7,,,"var")),NULL)</f>
        <v>&lt;</v>
      </c>
      <c r="AT822" cm="1">
        <f t="array" aca="1" ref="AT822" ca="1">IF(INDIRECT(ADDRESS(3+$AM822,8,,,"var"))&lt;&gt;"Cu",INDIRECT(ADDRESS(3+$AM822,8,,,"var")),NULL)</f>
        <v>0.01</v>
      </c>
      <c r="AU822" t="str" cm="1">
        <f t="array" aca="1" ref="AU822" ca="1">IF(INDIRECT(ADDRESS(3+$AM822,9,,,"var"))&lt;&gt;"&lt;=&gt;",INDIRECT(ADDRESS(3+$AM822,9,,,"var")),NULL)</f>
        <v>&lt;</v>
      </c>
      <c r="AV822" cm="1">
        <f t="array" aca="1" ref="AV822" ca="1">IF(INDIRECT(ADDRESS(3+$AM822,10,,,"var"))&lt;&gt;"Mn",INDIRECT(ADDRESS(3+$AM822,10,,,"var")),NULL)</f>
        <v>0.01</v>
      </c>
      <c r="AW822" cm="1">
        <f t="array" aca="1" ref="AW822" ca="1">IF(INDIRECT(ADDRESS(3+$AM822,11,,,"var"))&lt;&gt;"&lt;=&gt;",INDIRECT(ADDRESS(3+$AM822,11,,,"var")),NULL)</f>
        <v>0</v>
      </c>
      <c r="AX822" cm="1">
        <f t="array" aca="1" ref="AX822" ca="1">IF(INDIRECT(ADDRESS(3+$AM822,12,,,"var"))&lt;&gt;"Mg",INDIRECT(ADDRESS(3+$AM822,12,,,"var")),NULL)</f>
        <v>11.9</v>
      </c>
      <c r="AY822" cm="1">
        <f t="array" aca="1" ref="AY822" ca="1">IF(INDIRECT(ADDRESS(3+$AM822,13,,,"var"))&lt;&gt;"&lt;=&gt;",INDIRECT(ADDRESS(3+$AM822,13,,,"var")),NULL)</f>
        <v>0</v>
      </c>
      <c r="AZ822" cm="1">
        <f t="array" aca="1" ref="AZ822" ca="1">IF(INDIRECT(ADDRESS(3+$AM822,14,,,"var"))&lt;&gt;"Be",INDIRECT(ADDRESS(3+$AM822,14,,,"var")),NULL)</f>
        <v>1.4E-2</v>
      </c>
      <c r="BA822" s="61" t="str" cm="1">
        <f t="array" aca="1" ref="BA822" ca="1">IF(INDIRECT(ADDRESS(3+$AM822,15,,,"var"))&lt;&gt;"&lt;=&gt;",INDIRECT(ADDRESS(3+$AM822,15,,,"var")),NULL)</f>
        <v>&lt;</v>
      </c>
      <c r="BB822" s="28" cm="1">
        <f t="array" aca="1" ref="BB822" ca="1">IF(INDIRECT(ADDRESS(3+$AM822,16,,,"var"))&lt;&gt;"Zn",INDIRECT(ADDRESS(3+$AM822,16,,,"var")),NULL)</f>
        <v>0.01</v>
      </c>
      <c r="BC822" s="61" cm="1">
        <f t="array" aca="1" ref="BC822" ca="1">IF(INDIRECT(ADDRESS(3+$AM822,17,,,"var"))&lt;&gt;"&lt;=&gt;",INDIRECT(ADDRESS(3+$AM822,17,,,"var")),NULL)</f>
        <v>0</v>
      </c>
      <c r="BD822" s="28" cm="1">
        <f t="array" aca="1" ref="BD822" ca="1">IF(INDIRECT(ADDRESS(3+$AM822,18,,,"var"))&lt;&gt;"Ti",INDIRECT(ADDRESS(3+$AM822,18,,,"var")),NULL)</f>
        <v>0.08</v>
      </c>
      <c r="BE822" s="64" cm="1">
        <f t="array" aca="1" ref="BE822" ca="1">IF(INDIRECT(ADDRESS(3+$AM822,19,,,"var"))&lt;&gt;"D10",INDIRECT(ADDRESS(3+$AM822,19,,,"var")),NULL)</f>
        <v>27.4</v>
      </c>
      <c r="BF822" s="64" cm="1">
        <f t="array" aca="1" ref="BF822" ca="1">IF(INDIRECT(ADDRESS(3+$AM822,20,,,"var"))&lt;&gt;"D50",INDIRECT(ADDRESS(3+$AM822,20,,,"var")),NULL)</f>
        <v>44.5</v>
      </c>
      <c r="BG822" s="64" cm="1">
        <f t="array" aca="1" ref="BG822" ca="1">IF(INDIRECT(ADDRESS(3+$AM822,21,,,"var"))&lt;&gt;"D90",INDIRECT(ADDRESS(3+$AM822,21,,,"var")),NULL)</f>
        <v>72.2</v>
      </c>
      <c r="BH822" s="64" cm="1">
        <f t="array" aca="1" ref="BH822" ca="1">IF(INDIRECT(ADDRESS(3+$AM822,22,,,"var"))&lt;&gt;"Carney Funnel (s/50g)",INDIRECT(ADDRESS(3+$AM822,22,,,"var")),NULL)</f>
        <v>16</v>
      </c>
      <c r="BI822" s="64" cm="1">
        <f t="array" aca="1" ref="BI822" ca="1">IF(INDIRECT(ADDRESS(3+$AM822,23,,,"var"))&lt;&gt;"Schuttdichte",INDIRECT(ADDRESS(3+$AM822,23,,,"var")),NULL)</f>
        <v>1.24</v>
      </c>
      <c r="BJ822" s="64" cm="1">
        <f t="array" aca="1" ref="BJ822" ca="1">IF(INDIRECT(ADDRESS(3+$AM822,24,,,"var"))&lt;&gt;"Klopfdichte",INDIRECT(ADDRESS(3+$AM822,24,,,"var")),NULL)</f>
        <v>1.61</v>
      </c>
      <c r="BK822" s="61" t="s">
        <v>108</v>
      </c>
      <c r="BM822" s="65"/>
      <c r="BN822" s="28"/>
      <c r="BP822" s="28"/>
    </row>
    <row r="823" spans="1:68">
      <c r="A823" s="81">
        <v>12</v>
      </c>
      <c r="B823" s="3">
        <v>1</v>
      </c>
      <c r="C823" s="81" t="str">
        <f>var!Z$2</f>
        <v>EOS M 290</v>
      </c>
      <c r="D823" s="81" t="str">
        <f>var!AG$2</f>
        <v>EOS parameter dev.</v>
      </c>
      <c r="E823" s="81">
        <v>325</v>
      </c>
      <c r="F823" s="81">
        <v>1175</v>
      </c>
      <c r="G823" s="81">
        <v>50</v>
      </c>
      <c r="H823" s="81">
        <v>0.1</v>
      </c>
      <c r="I823" s="62">
        <v>100</v>
      </c>
      <c r="J823" s="81" t="str">
        <f>var!AD$2</f>
        <v>Density cube</v>
      </c>
      <c r="K823" s="81" t="str">
        <f>var!AE$2</f>
        <v>Pyramide</v>
      </c>
      <c r="L823" s="81"/>
      <c r="M823" s="81" t="str">
        <f>var!AF$2</f>
        <v>Stripes</v>
      </c>
      <c r="N823" s="81"/>
      <c r="O823" s="81"/>
      <c r="P823" s="81">
        <v>-0.05</v>
      </c>
      <c r="Q823" s="81"/>
      <c r="R823" s="10"/>
      <c r="S823" s="10"/>
      <c r="T823" s="10"/>
      <c r="U823" s="10"/>
      <c r="V823" s="10"/>
      <c r="W823" s="10"/>
      <c r="X823" s="10"/>
      <c r="Y823" s="81"/>
      <c r="Z823" s="81"/>
      <c r="AA823" s="81"/>
      <c r="AB823" s="4"/>
      <c r="AC823" s="81"/>
      <c r="AD823" s="10"/>
      <c r="AE823" s="10"/>
      <c r="AF823" s="10">
        <v>0.98699999999999999</v>
      </c>
      <c r="AG823" s="10"/>
      <c r="AH823" s="81">
        <f t="shared" si="26"/>
        <v>21.150000000000002</v>
      </c>
      <c r="AI823" s="81">
        <f t="shared" si="27"/>
        <v>55.319148936170215</v>
      </c>
      <c r="AJ823" s="81"/>
      <c r="AK823" s="81">
        <f>100-Tabelle1[[#This Row],[Porositaet Flaeche repolished IAPT]]</f>
        <v>99.013000000000005</v>
      </c>
      <c r="AL823" s="81" t="str" cm="1">
        <f t="array" aca="1" ref="AL823" ca="1">IF(INDIRECT(ADDRESS(3+AM823,2,,,"var"))&lt;&gt;"Name of powder",INDIRECT(ADDRESS(3+AM823,2,,,"var")),NULL)</f>
        <v>AlMgty90</v>
      </c>
      <c r="AM823" s="81">
        <v>12</v>
      </c>
      <c r="AN823" s="81">
        <v>1</v>
      </c>
      <c r="AO823" cm="1">
        <f t="array" aca="1" ref="AO823" ca="1">IF(INDIRECT(ADDRESS(3+$AM823,3,,,"var"))&lt;&gt;"&lt;=&gt;",INDIRECT(ADDRESS(3+$AM823,3,,,"var")),NULL)</f>
        <v>0</v>
      </c>
      <c r="AP823" cm="1">
        <f t="array" aca="1" ref="AP823" ca="1">IF(INDIRECT(ADDRESS(3+$AM823,4,,,"var"))&lt;&gt;"Si",INDIRECT(ADDRESS(3+$AM823,4,,,"var")),NULL)</f>
        <v>7.0000000000000007E-2</v>
      </c>
      <c r="AQ823" cm="1">
        <f t="array" aca="1" ref="AQ823" ca="1">IF(INDIRECT(ADDRESS(3+$AM823,5,,,"var"))&lt;&gt;"&lt;=&gt;",INDIRECT(ADDRESS(3+$AM823,5,,,"var")),NULL)</f>
        <v>0</v>
      </c>
      <c r="AR823" cm="1">
        <f t="array" aca="1" ref="AR823" ca="1">IF(INDIRECT(ADDRESS(3+$AM823,6,,,"var"))&lt;&gt;"Fe",INDIRECT(ADDRESS(3+$AM823,6,,,"var")),NULL)</f>
        <v>7.0000000000000007E-2</v>
      </c>
      <c r="AS823" s="28" t="str" cm="1">
        <f t="array" aca="1" ref="AS823" ca="1">IF(INDIRECT(ADDRESS(3+$AM823,7,,,"var"))&lt;&gt;"&lt;=&gt;",INDIRECT(ADDRESS(3+$AM823,7,,,"var")),NULL)</f>
        <v>&lt;</v>
      </c>
      <c r="AT823" cm="1">
        <f t="array" aca="1" ref="AT823" ca="1">IF(INDIRECT(ADDRESS(3+$AM823,8,,,"var"))&lt;&gt;"Cu",INDIRECT(ADDRESS(3+$AM823,8,,,"var")),NULL)</f>
        <v>0.01</v>
      </c>
      <c r="AU823" t="str" cm="1">
        <f t="array" aca="1" ref="AU823" ca="1">IF(INDIRECT(ADDRESS(3+$AM823,9,,,"var"))&lt;&gt;"&lt;=&gt;",INDIRECT(ADDRESS(3+$AM823,9,,,"var")),NULL)</f>
        <v>&lt;</v>
      </c>
      <c r="AV823" cm="1">
        <f t="array" aca="1" ref="AV823" ca="1">IF(INDIRECT(ADDRESS(3+$AM823,10,,,"var"))&lt;&gt;"Mn",INDIRECT(ADDRESS(3+$AM823,10,,,"var")),NULL)</f>
        <v>0.01</v>
      </c>
      <c r="AW823" cm="1">
        <f t="array" aca="1" ref="AW823" ca="1">IF(INDIRECT(ADDRESS(3+$AM823,11,,,"var"))&lt;&gt;"&lt;=&gt;",INDIRECT(ADDRESS(3+$AM823,11,,,"var")),NULL)</f>
        <v>0</v>
      </c>
      <c r="AX823" cm="1">
        <f t="array" aca="1" ref="AX823" ca="1">IF(INDIRECT(ADDRESS(3+$AM823,12,,,"var"))&lt;&gt;"Mg",INDIRECT(ADDRESS(3+$AM823,12,,,"var")),NULL)</f>
        <v>11.9</v>
      </c>
      <c r="AY823" cm="1">
        <f t="array" aca="1" ref="AY823" ca="1">IF(INDIRECT(ADDRESS(3+$AM823,13,,,"var"))&lt;&gt;"&lt;=&gt;",INDIRECT(ADDRESS(3+$AM823,13,,,"var")),NULL)</f>
        <v>0</v>
      </c>
      <c r="AZ823" cm="1">
        <f t="array" aca="1" ref="AZ823" ca="1">IF(INDIRECT(ADDRESS(3+$AM823,14,,,"var"))&lt;&gt;"Be",INDIRECT(ADDRESS(3+$AM823,14,,,"var")),NULL)</f>
        <v>1.4E-2</v>
      </c>
      <c r="BA823" s="61" t="str" cm="1">
        <f t="array" aca="1" ref="BA823" ca="1">IF(INDIRECT(ADDRESS(3+$AM823,15,,,"var"))&lt;&gt;"&lt;=&gt;",INDIRECT(ADDRESS(3+$AM823,15,,,"var")),NULL)</f>
        <v>&lt;</v>
      </c>
      <c r="BB823" s="28" cm="1">
        <f t="array" aca="1" ref="BB823" ca="1">IF(INDIRECT(ADDRESS(3+$AM823,16,,,"var"))&lt;&gt;"Zn",INDIRECT(ADDRESS(3+$AM823,16,,,"var")),NULL)</f>
        <v>0.01</v>
      </c>
      <c r="BC823" s="61" cm="1">
        <f t="array" aca="1" ref="BC823" ca="1">IF(INDIRECT(ADDRESS(3+$AM823,17,,,"var"))&lt;&gt;"&lt;=&gt;",INDIRECT(ADDRESS(3+$AM823,17,,,"var")),NULL)</f>
        <v>0</v>
      </c>
      <c r="BD823" s="28" cm="1">
        <f t="array" aca="1" ref="BD823" ca="1">IF(INDIRECT(ADDRESS(3+$AM823,18,,,"var"))&lt;&gt;"Ti",INDIRECT(ADDRESS(3+$AM823,18,,,"var")),NULL)</f>
        <v>0.08</v>
      </c>
      <c r="BE823" s="64" cm="1">
        <f t="array" aca="1" ref="BE823" ca="1">IF(INDIRECT(ADDRESS(3+$AM823,19,,,"var"))&lt;&gt;"D10",INDIRECT(ADDRESS(3+$AM823,19,,,"var")),NULL)</f>
        <v>27.4</v>
      </c>
      <c r="BF823" s="64" cm="1">
        <f t="array" aca="1" ref="BF823" ca="1">IF(INDIRECT(ADDRESS(3+$AM823,20,,,"var"))&lt;&gt;"D50",INDIRECT(ADDRESS(3+$AM823,20,,,"var")),NULL)</f>
        <v>44.5</v>
      </c>
      <c r="BG823" s="64" cm="1">
        <f t="array" aca="1" ref="BG823" ca="1">IF(INDIRECT(ADDRESS(3+$AM823,21,,,"var"))&lt;&gt;"D90",INDIRECT(ADDRESS(3+$AM823,21,,,"var")),NULL)</f>
        <v>72.2</v>
      </c>
      <c r="BH823" s="64" cm="1">
        <f t="array" aca="1" ref="BH823" ca="1">IF(INDIRECT(ADDRESS(3+$AM823,22,,,"var"))&lt;&gt;"Carney Funnel (s/50g)",INDIRECT(ADDRESS(3+$AM823,22,,,"var")),NULL)</f>
        <v>16</v>
      </c>
      <c r="BI823" s="64" cm="1">
        <f t="array" aca="1" ref="BI823" ca="1">IF(INDIRECT(ADDRESS(3+$AM823,23,,,"var"))&lt;&gt;"Schuttdichte",INDIRECT(ADDRESS(3+$AM823,23,,,"var")),NULL)</f>
        <v>1.24</v>
      </c>
      <c r="BJ823" s="64" cm="1">
        <f t="array" aca="1" ref="BJ823" ca="1">IF(INDIRECT(ADDRESS(3+$AM823,24,,,"var"))&lt;&gt;"Klopfdichte",INDIRECT(ADDRESS(3+$AM823,24,,,"var")),NULL)</f>
        <v>1.61</v>
      </c>
      <c r="BK823" s="61" t="s">
        <v>108</v>
      </c>
      <c r="BM823" s="65"/>
      <c r="BN823" s="28"/>
      <c r="BP823" s="28"/>
    </row>
    <row r="824" spans="1:68">
      <c r="A824" s="81">
        <v>12</v>
      </c>
      <c r="B824" s="3">
        <v>2</v>
      </c>
      <c r="C824" s="81" t="str">
        <f>var!Z$2</f>
        <v>EOS M 290</v>
      </c>
      <c r="D824" s="81" t="str">
        <f>var!AG$2</f>
        <v>EOS parameter dev.</v>
      </c>
      <c r="E824" s="81">
        <v>325</v>
      </c>
      <c r="F824" s="81">
        <v>1175</v>
      </c>
      <c r="G824" s="81">
        <v>50</v>
      </c>
      <c r="H824" s="81">
        <v>0.1</v>
      </c>
      <c r="I824" s="62">
        <v>100</v>
      </c>
      <c r="J824" s="81" t="str">
        <f>var!AD$2</f>
        <v>Density cube</v>
      </c>
      <c r="K824" s="81" t="str">
        <f>var!AE$2</f>
        <v>Pyramide</v>
      </c>
      <c r="L824" s="81"/>
      <c r="M824" s="81" t="str">
        <f>var!AF$2</f>
        <v>Stripes</v>
      </c>
      <c r="N824" s="81"/>
      <c r="O824" s="81"/>
      <c r="P824" s="81">
        <v>-0.1</v>
      </c>
      <c r="Q824" s="81"/>
      <c r="R824" s="10"/>
      <c r="S824" s="10"/>
      <c r="T824" s="10"/>
      <c r="U824" s="10"/>
      <c r="V824" s="10"/>
      <c r="W824" s="10"/>
      <c r="X824" s="10"/>
      <c r="Y824" s="81"/>
      <c r="Z824" s="81"/>
      <c r="AA824" s="81"/>
      <c r="AB824" s="4"/>
      <c r="AC824" s="81"/>
      <c r="AD824" s="10"/>
      <c r="AE824" s="10"/>
      <c r="AF824" s="10">
        <v>1.08</v>
      </c>
      <c r="AG824" s="10"/>
      <c r="AH824" s="81">
        <f t="shared" si="26"/>
        <v>21.150000000000002</v>
      </c>
      <c r="AI824" s="81">
        <f t="shared" si="27"/>
        <v>55.319148936170215</v>
      </c>
      <c r="AJ824" s="81"/>
      <c r="AK824" s="81">
        <f>100-Tabelle1[[#This Row],[Porositaet Flaeche repolished IAPT]]</f>
        <v>98.92</v>
      </c>
      <c r="AL824" t="str" cm="1">
        <f t="array" aca="1" ref="AL824" ca="1">IF(INDIRECT(ADDRESS(3+AM824,2,,,"var"))&lt;&gt;"Name of powder",INDIRECT(ADDRESS(3+AM824,2,,,"var")),NULL)</f>
        <v>AlMgty90</v>
      </c>
      <c r="AM824" s="81">
        <v>12</v>
      </c>
      <c r="AN824" s="81">
        <v>1</v>
      </c>
      <c r="AO824" cm="1">
        <f t="array" aca="1" ref="AO824" ca="1">IF(INDIRECT(ADDRESS(3+$AM824,3,,,"var"))&lt;&gt;"&lt;=&gt;",INDIRECT(ADDRESS(3+$AM824,3,,,"var")),NULL)</f>
        <v>0</v>
      </c>
      <c r="AP824" cm="1">
        <f t="array" aca="1" ref="AP824" ca="1">IF(INDIRECT(ADDRESS(3+$AM824,4,,,"var"))&lt;&gt;"Si",INDIRECT(ADDRESS(3+$AM824,4,,,"var")),NULL)</f>
        <v>7.0000000000000007E-2</v>
      </c>
      <c r="AQ824" cm="1">
        <f t="array" aca="1" ref="AQ824" ca="1">IF(INDIRECT(ADDRESS(3+$AM824,5,,,"var"))&lt;&gt;"&lt;=&gt;",INDIRECT(ADDRESS(3+$AM824,5,,,"var")),NULL)</f>
        <v>0</v>
      </c>
      <c r="AR824" cm="1">
        <f t="array" aca="1" ref="AR824" ca="1">IF(INDIRECT(ADDRESS(3+$AM824,6,,,"var"))&lt;&gt;"Fe",INDIRECT(ADDRESS(3+$AM824,6,,,"var")),NULL)</f>
        <v>7.0000000000000007E-2</v>
      </c>
      <c r="AS824" s="28" t="str" cm="1">
        <f t="array" aca="1" ref="AS824" ca="1">IF(INDIRECT(ADDRESS(3+$AM824,7,,,"var"))&lt;&gt;"&lt;=&gt;",INDIRECT(ADDRESS(3+$AM824,7,,,"var")),NULL)</f>
        <v>&lt;</v>
      </c>
      <c r="AT824" cm="1">
        <f t="array" aca="1" ref="AT824" ca="1">IF(INDIRECT(ADDRESS(3+$AM824,8,,,"var"))&lt;&gt;"Cu",INDIRECT(ADDRESS(3+$AM824,8,,,"var")),NULL)</f>
        <v>0.01</v>
      </c>
      <c r="AU824" t="str" cm="1">
        <f t="array" aca="1" ref="AU824" ca="1">IF(INDIRECT(ADDRESS(3+$AM824,9,,,"var"))&lt;&gt;"&lt;=&gt;",INDIRECT(ADDRESS(3+$AM824,9,,,"var")),NULL)</f>
        <v>&lt;</v>
      </c>
      <c r="AV824" cm="1">
        <f t="array" aca="1" ref="AV824" ca="1">IF(INDIRECT(ADDRESS(3+$AM824,10,,,"var"))&lt;&gt;"Mn",INDIRECT(ADDRESS(3+$AM824,10,,,"var")),NULL)</f>
        <v>0.01</v>
      </c>
      <c r="AW824" cm="1">
        <f t="array" aca="1" ref="AW824" ca="1">IF(INDIRECT(ADDRESS(3+$AM824,11,,,"var"))&lt;&gt;"&lt;=&gt;",INDIRECT(ADDRESS(3+$AM824,11,,,"var")),NULL)</f>
        <v>0</v>
      </c>
      <c r="AX824" cm="1">
        <f t="array" aca="1" ref="AX824" ca="1">IF(INDIRECT(ADDRESS(3+$AM824,12,,,"var"))&lt;&gt;"Mg",INDIRECT(ADDRESS(3+$AM824,12,,,"var")),NULL)</f>
        <v>11.9</v>
      </c>
      <c r="AY824" cm="1">
        <f t="array" aca="1" ref="AY824" ca="1">IF(INDIRECT(ADDRESS(3+$AM824,13,,,"var"))&lt;&gt;"&lt;=&gt;",INDIRECT(ADDRESS(3+$AM824,13,,,"var")),NULL)</f>
        <v>0</v>
      </c>
      <c r="AZ824" cm="1">
        <f t="array" aca="1" ref="AZ824" ca="1">IF(INDIRECT(ADDRESS(3+$AM824,14,,,"var"))&lt;&gt;"Be",INDIRECT(ADDRESS(3+$AM824,14,,,"var")),NULL)</f>
        <v>1.4E-2</v>
      </c>
      <c r="BA824" s="61" t="str" cm="1">
        <f t="array" aca="1" ref="BA824" ca="1">IF(INDIRECT(ADDRESS(3+$AM824,15,,,"var"))&lt;&gt;"&lt;=&gt;",INDIRECT(ADDRESS(3+$AM824,15,,,"var")),NULL)</f>
        <v>&lt;</v>
      </c>
      <c r="BB824" s="28" cm="1">
        <f t="array" aca="1" ref="BB824" ca="1">IF(INDIRECT(ADDRESS(3+$AM824,16,,,"var"))&lt;&gt;"Zn",INDIRECT(ADDRESS(3+$AM824,16,,,"var")),NULL)</f>
        <v>0.01</v>
      </c>
      <c r="BC824" s="61" cm="1">
        <f t="array" aca="1" ref="BC824" ca="1">IF(INDIRECT(ADDRESS(3+$AM824,17,,,"var"))&lt;&gt;"&lt;=&gt;",INDIRECT(ADDRESS(3+$AM824,17,,,"var")),NULL)</f>
        <v>0</v>
      </c>
      <c r="BD824" s="28" cm="1">
        <f t="array" aca="1" ref="BD824" ca="1">IF(INDIRECT(ADDRESS(3+$AM824,18,,,"var"))&lt;&gt;"Ti",INDIRECT(ADDRESS(3+$AM824,18,,,"var")),NULL)</f>
        <v>0.08</v>
      </c>
      <c r="BE824" s="64" cm="1">
        <f t="array" aca="1" ref="BE824" ca="1">IF(INDIRECT(ADDRESS(3+$AM824,19,,,"var"))&lt;&gt;"D10",INDIRECT(ADDRESS(3+$AM824,19,,,"var")),NULL)</f>
        <v>27.4</v>
      </c>
      <c r="BF824" s="64" cm="1">
        <f t="array" aca="1" ref="BF824" ca="1">IF(INDIRECT(ADDRESS(3+$AM824,20,,,"var"))&lt;&gt;"D50",INDIRECT(ADDRESS(3+$AM824,20,,,"var")),NULL)</f>
        <v>44.5</v>
      </c>
      <c r="BG824" s="64" cm="1">
        <f t="array" aca="1" ref="BG824" ca="1">IF(INDIRECT(ADDRESS(3+$AM824,21,,,"var"))&lt;&gt;"D90",INDIRECT(ADDRESS(3+$AM824,21,,,"var")),NULL)</f>
        <v>72.2</v>
      </c>
      <c r="BH824" s="64" cm="1">
        <f t="array" aca="1" ref="BH824" ca="1">IF(INDIRECT(ADDRESS(3+$AM824,22,,,"var"))&lt;&gt;"Carney Funnel (s/50g)",INDIRECT(ADDRESS(3+$AM824,22,,,"var")),NULL)</f>
        <v>16</v>
      </c>
      <c r="BI824" s="64" cm="1">
        <f t="array" aca="1" ref="BI824" ca="1">IF(INDIRECT(ADDRESS(3+$AM824,23,,,"var"))&lt;&gt;"Schuttdichte",INDIRECT(ADDRESS(3+$AM824,23,,,"var")),NULL)</f>
        <v>1.24</v>
      </c>
      <c r="BJ824" s="64" cm="1">
        <f t="array" aca="1" ref="BJ824" ca="1">IF(INDIRECT(ADDRESS(3+$AM824,24,,,"var"))&lt;&gt;"Klopfdichte",INDIRECT(ADDRESS(3+$AM824,24,,,"var")),NULL)</f>
        <v>1.61</v>
      </c>
      <c r="BK824" s="61" t="s">
        <v>108</v>
      </c>
      <c r="BM824" s="65"/>
      <c r="BN824" s="28"/>
      <c r="BP824" s="28"/>
    </row>
    <row r="825" spans="1:68">
      <c r="A825" s="81">
        <v>12</v>
      </c>
      <c r="B825" s="3">
        <v>3</v>
      </c>
      <c r="C825" s="81" t="str">
        <f>var!Z$2</f>
        <v>EOS M 290</v>
      </c>
      <c r="D825" s="81" t="str">
        <f>var!AG$2</f>
        <v>EOS parameter dev.</v>
      </c>
      <c r="E825" s="81">
        <v>325</v>
      </c>
      <c r="F825" s="81">
        <v>1175</v>
      </c>
      <c r="G825" s="81">
        <v>50</v>
      </c>
      <c r="H825" s="81">
        <v>0.1</v>
      </c>
      <c r="I825" s="62">
        <v>100</v>
      </c>
      <c r="J825" s="81" t="str">
        <f>var!AD$2</f>
        <v>Density cube</v>
      </c>
      <c r="K825" s="81" t="str">
        <f>var!AE$2</f>
        <v>Pyramide</v>
      </c>
      <c r="L825" s="81"/>
      <c r="M825" s="81" t="str">
        <f>var!AF$2</f>
        <v>Stripes</v>
      </c>
      <c r="N825" s="81"/>
      <c r="O825" s="81"/>
      <c r="P825" s="81">
        <v>-0.2</v>
      </c>
      <c r="Q825" s="81"/>
      <c r="R825" s="10"/>
      <c r="S825" s="10"/>
      <c r="T825" s="10"/>
      <c r="U825" s="10"/>
      <c r="V825" s="10"/>
      <c r="W825" s="10"/>
      <c r="X825" s="10"/>
      <c r="Y825" s="81"/>
      <c r="Z825" s="81"/>
      <c r="AA825" s="81"/>
      <c r="AB825" s="4"/>
      <c r="AC825" s="81"/>
      <c r="AD825" s="10"/>
      <c r="AE825" s="10"/>
      <c r="AF825" s="10">
        <v>0.88400000000000001</v>
      </c>
      <c r="AG825" s="10"/>
      <c r="AH825" s="81">
        <f t="shared" si="26"/>
        <v>21.150000000000002</v>
      </c>
      <c r="AI825" s="81">
        <f t="shared" si="27"/>
        <v>55.319148936170215</v>
      </c>
      <c r="AJ825" s="81"/>
      <c r="AK825" s="81">
        <f>100-Tabelle1[[#This Row],[Porositaet Flaeche repolished IAPT]]</f>
        <v>99.116</v>
      </c>
      <c r="AL825" s="81" t="str" cm="1">
        <f t="array" aca="1" ref="AL825" ca="1">IF(INDIRECT(ADDRESS(3+AM825,2,,,"var"))&lt;&gt;"Name of powder",INDIRECT(ADDRESS(3+AM825,2,,,"var")),NULL)</f>
        <v>AlMgty90</v>
      </c>
      <c r="AM825" s="81">
        <v>12</v>
      </c>
      <c r="AN825" s="81">
        <v>1</v>
      </c>
      <c r="AO825" cm="1">
        <f t="array" aca="1" ref="AO825" ca="1">IF(INDIRECT(ADDRESS(3+$AM825,3,,,"var"))&lt;&gt;"&lt;=&gt;",INDIRECT(ADDRESS(3+$AM825,3,,,"var")),NULL)</f>
        <v>0</v>
      </c>
      <c r="AP825" cm="1">
        <f t="array" aca="1" ref="AP825" ca="1">IF(INDIRECT(ADDRESS(3+$AM825,4,,,"var"))&lt;&gt;"Si",INDIRECT(ADDRESS(3+$AM825,4,,,"var")),NULL)</f>
        <v>7.0000000000000007E-2</v>
      </c>
      <c r="AQ825" cm="1">
        <f t="array" aca="1" ref="AQ825" ca="1">IF(INDIRECT(ADDRESS(3+$AM825,5,,,"var"))&lt;&gt;"&lt;=&gt;",INDIRECT(ADDRESS(3+$AM825,5,,,"var")),NULL)</f>
        <v>0</v>
      </c>
      <c r="AR825" cm="1">
        <f t="array" aca="1" ref="AR825" ca="1">IF(INDIRECT(ADDRESS(3+$AM825,6,,,"var"))&lt;&gt;"Fe",INDIRECT(ADDRESS(3+$AM825,6,,,"var")),NULL)</f>
        <v>7.0000000000000007E-2</v>
      </c>
      <c r="AS825" s="28" t="str" cm="1">
        <f t="array" aca="1" ref="AS825" ca="1">IF(INDIRECT(ADDRESS(3+$AM825,7,,,"var"))&lt;&gt;"&lt;=&gt;",INDIRECT(ADDRESS(3+$AM825,7,,,"var")),NULL)</f>
        <v>&lt;</v>
      </c>
      <c r="AT825" cm="1">
        <f t="array" aca="1" ref="AT825" ca="1">IF(INDIRECT(ADDRESS(3+$AM825,8,,,"var"))&lt;&gt;"Cu",INDIRECT(ADDRESS(3+$AM825,8,,,"var")),NULL)</f>
        <v>0.01</v>
      </c>
      <c r="AU825" t="str" cm="1">
        <f t="array" aca="1" ref="AU825" ca="1">IF(INDIRECT(ADDRESS(3+$AM825,9,,,"var"))&lt;&gt;"&lt;=&gt;",INDIRECT(ADDRESS(3+$AM825,9,,,"var")),NULL)</f>
        <v>&lt;</v>
      </c>
      <c r="AV825" cm="1">
        <f t="array" aca="1" ref="AV825" ca="1">IF(INDIRECT(ADDRESS(3+$AM825,10,,,"var"))&lt;&gt;"Mn",INDIRECT(ADDRESS(3+$AM825,10,,,"var")),NULL)</f>
        <v>0.01</v>
      </c>
      <c r="AW825" cm="1">
        <f t="array" aca="1" ref="AW825" ca="1">IF(INDIRECT(ADDRESS(3+$AM825,11,,,"var"))&lt;&gt;"&lt;=&gt;",INDIRECT(ADDRESS(3+$AM825,11,,,"var")),NULL)</f>
        <v>0</v>
      </c>
      <c r="AX825" cm="1">
        <f t="array" aca="1" ref="AX825" ca="1">IF(INDIRECT(ADDRESS(3+$AM825,12,,,"var"))&lt;&gt;"Mg",INDIRECT(ADDRESS(3+$AM825,12,,,"var")),NULL)</f>
        <v>11.9</v>
      </c>
      <c r="AY825" cm="1">
        <f t="array" aca="1" ref="AY825" ca="1">IF(INDIRECT(ADDRESS(3+$AM825,13,,,"var"))&lt;&gt;"&lt;=&gt;",INDIRECT(ADDRESS(3+$AM825,13,,,"var")),NULL)</f>
        <v>0</v>
      </c>
      <c r="AZ825" cm="1">
        <f t="array" aca="1" ref="AZ825" ca="1">IF(INDIRECT(ADDRESS(3+$AM825,14,,,"var"))&lt;&gt;"Be",INDIRECT(ADDRESS(3+$AM825,14,,,"var")),NULL)</f>
        <v>1.4E-2</v>
      </c>
      <c r="BA825" s="61" t="str" cm="1">
        <f t="array" aca="1" ref="BA825" ca="1">IF(INDIRECT(ADDRESS(3+$AM825,15,,,"var"))&lt;&gt;"&lt;=&gt;",INDIRECT(ADDRESS(3+$AM825,15,,,"var")),NULL)</f>
        <v>&lt;</v>
      </c>
      <c r="BB825" s="28" cm="1">
        <f t="array" aca="1" ref="BB825" ca="1">IF(INDIRECT(ADDRESS(3+$AM825,16,,,"var"))&lt;&gt;"Zn",INDIRECT(ADDRESS(3+$AM825,16,,,"var")),NULL)</f>
        <v>0.01</v>
      </c>
      <c r="BC825" s="61" cm="1">
        <f t="array" aca="1" ref="BC825" ca="1">IF(INDIRECT(ADDRESS(3+$AM825,17,,,"var"))&lt;&gt;"&lt;=&gt;",INDIRECT(ADDRESS(3+$AM825,17,,,"var")),NULL)</f>
        <v>0</v>
      </c>
      <c r="BD825" s="28" cm="1">
        <f t="array" aca="1" ref="BD825" ca="1">IF(INDIRECT(ADDRESS(3+$AM825,18,,,"var"))&lt;&gt;"Ti",INDIRECT(ADDRESS(3+$AM825,18,,,"var")),NULL)</f>
        <v>0.08</v>
      </c>
      <c r="BE825" s="64" cm="1">
        <f t="array" aca="1" ref="BE825" ca="1">IF(INDIRECT(ADDRESS(3+$AM825,19,,,"var"))&lt;&gt;"D10",INDIRECT(ADDRESS(3+$AM825,19,,,"var")),NULL)</f>
        <v>27.4</v>
      </c>
      <c r="BF825" s="64" cm="1">
        <f t="array" aca="1" ref="BF825" ca="1">IF(INDIRECT(ADDRESS(3+$AM825,20,,,"var"))&lt;&gt;"D50",INDIRECT(ADDRESS(3+$AM825,20,,,"var")),NULL)</f>
        <v>44.5</v>
      </c>
      <c r="BG825" s="64" cm="1">
        <f t="array" aca="1" ref="BG825" ca="1">IF(INDIRECT(ADDRESS(3+$AM825,21,,,"var"))&lt;&gt;"D90",INDIRECT(ADDRESS(3+$AM825,21,,,"var")),NULL)</f>
        <v>72.2</v>
      </c>
      <c r="BH825" s="64" cm="1">
        <f t="array" aca="1" ref="BH825" ca="1">IF(INDIRECT(ADDRESS(3+$AM825,22,,,"var"))&lt;&gt;"Carney Funnel (s/50g)",INDIRECT(ADDRESS(3+$AM825,22,,,"var")),NULL)</f>
        <v>16</v>
      </c>
      <c r="BI825" s="64" cm="1">
        <f t="array" aca="1" ref="BI825" ca="1">IF(INDIRECT(ADDRESS(3+$AM825,23,,,"var"))&lt;&gt;"Schuttdichte",INDIRECT(ADDRESS(3+$AM825,23,,,"var")),NULL)</f>
        <v>1.24</v>
      </c>
      <c r="BJ825" s="64" cm="1">
        <f t="array" aca="1" ref="BJ825" ca="1">IF(INDIRECT(ADDRESS(3+$AM825,24,,,"var"))&lt;&gt;"Klopfdichte",INDIRECT(ADDRESS(3+$AM825,24,,,"var")),NULL)</f>
        <v>1.61</v>
      </c>
      <c r="BK825" s="61" t="s">
        <v>108</v>
      </c>
      <c r="BM825" s="65"/>
      <c r="BN825" s="28"/>
      <c r="BP825" s="28"/>
    </row>
    <row r="826" spans="1:68">
      <c r="A826" s="81">
        <v>12</v>
      </c>
      <c r="B826" s="3">
        <v>4</v>
      </c>
      <c r="C826" s="81" t="str">
        <f>var!Z$2</f>
        <v>EOS M 290</v>
      </c>
      <c r="D826" s="81" t="str">
        <f>var!AG$2</f>
        <v>EOS parameter dev.</v>
      </c>
      <c r="E826" s="81">
        <v>325</v>
      </c>
      <c r="F826" s="81">
        <v>1175</v>
      </c>
      <c r="G826" s="81">
        <v>50</v>
      </c>
      <c r="H826" s="81">
        <v>0.1</v>
      </c>
      <c r="I826" s="62">
        <v>100</v>
      </c>
      <c r="J826" s="81" t="str">
        <f>var!AD$2</f>
        <v>Density cube</v>
      </c>
      <c r="K826" s="81" t="str">
        <f>var!AE$2</f>
        <v>Pyramide</v>
      </c>
      <c r="L826" s="81"/>
      <c r="M826" s="81" t="str">
        <f>var!AF$2</f>
        <v>Stripes</v>
      </c>
      <c r="N826" s="81">
        <v>80</v>
      </c>
      <c r="O826" s="81">
        <v>600</v>
      </c>
      <c r="P826" s="81">
        <v>-0.05</v>
      </c>
      <c r="Q826" s="81">
        <v>0.01</v>
      </c>
      <c r="R826" s="10"/>
      <c r="S826" s="10"/>
      <c r="T826" s="10"/>
      <c r="U826" s="10"/>
      <c r="V826" s="10"/>
      <c r="W826" s="10"/>
      <c r="X826" s="10"/>
      <c r="Y826" s="81"/>
      <c r="Z826" s="81"/>
      <c r="AA826" s="81"/>
      <c r="AB826" s="4"/>
      <c r="AC826" s="81"/>
      <c r="AD826" s="10"/>
      <c r="AE826" s="10"/>
      <c r="AF826" s="10">
        <v>0.71799999999999997</v>
      </c>
      <c r="AG826" s="10"/>
      <c r="AH826" s="81">
        <f t="shared" si="26"/>
        <v>21.150000000000002</v>
      </c>
      <c r="AI826" s="81">
        <f t="shared" si="27"/>
        <v>55.319148936170215</v>
      </c>
      <c r="AK826" s="81">
        <f>100-Tabelle1[[#This Row],[Porositaet Flaeche repolished IAPT]]</f>
        <v>99.281999999999996</v>
      </c>
      <c r="AL826" t="str" cm="1">
        <f t="array" aca="1" ref="AL826" ca="1">IF(INDIRECT(ADDRESS(3+AM826,2,,,"var"))&lt;&gt;"Name of powder",INDIRECT(ADDRESS(3+AM826,2,,,"var")),NULL)</f>
        <v>AlMgty90</v>
      </c>
      <c r="AM826" s="81">
        <v>12</v>
      </c>
      <c r="AN826" s="23">
        <v>1</v>
      </c>
      <c r="AO826" cm="1">
        <f t="array" aca="1" ref="AO826" ca="1">IF(INDIRECT(ADDRESS(3+$AM826,3,,,"var"))&lt;&gt;"&lt;=&gt;",INDIRECT(ADDRESS(3+$AM826,3,,,"var")),NULL)</f>
        <v>0</v>
      </c>
      <c r="AP826" cm="1">
        <f t="array" aca="1" ref="AP826" ca="1">IF(INDIRECT(ADDRESS(3+$AM826,4,,,"var"))&lt;&gt;"Si",INDIRECT(ADDRESS(3+$AM826,4,,,"var")),NULL)</f>
        <v>7.0000000000000007E-2</v>
      </c>
      <c r="AQ826" cm="1">
        <f t="array" aca="1" ref="AQ826" ca="1">IF(INDIRECT(ADDRESS(3+$AM826,5,,,"var"))&lt;&gt;"&lt;=&gt;",INDIRECT(ADDRESS(3+$AM826,5,,,"var")),NULL)</f>
        <v>0</v>
      </c>
      <c r="AR826" cm="1">
        <f t="array" aca="1" ref="AR826" ca="1">IF(INDIRECT(ADDRESS(3+$AM826,6,,,"var"))&lt;&gt;"Fe",INDIRECT(ADDRESS(3+$AM826,6,,,"var")),NULL)</f>
        <v>7.0000000000000007E-2</v>
      </c>
      <c r="AS826" s="28" t="str" cm="1">
        <f t="array" aca="1" ref="AS826" ca="1">IF(INDIRECT(ADDRESS(3+$AM826,7,,,"var"))&lt;&gt;"&lt;=&gt;",INDIRECT(ADDRESS(3+$AM826,7,,,"var")),NULL)</f>
        <v>&lt;</v>
      </c>
      <c r="AT826" cm="1">
        <f t="array" aca="1" ref="AT826" ca="1">IF(INDIRECT(ADDRESS(3+$AM826,8,,,"var"))&lt;&gt;"Cu",INDIRECT(ADDRESS(3+$AM826,8,,,"var")),NULL)</f>
        <v>0.01</v>
      </c>
      <c r="AU826" t="str" cm="1">
        <f t="array" aca="1" ref="AU826" ca="1">IF(INDIRECT(ADDRESS(3+$AM826,9,,,"var"))&lt;&gt;"&lt;=&gt;",INDIRECT(ADDRESS(3+$AM826,9,,,"var")),NULL)</f>
        <v>&lt;</v>
      </c>
      <c r="AV826" cm="1">
        <f t="array" aca="1" ref="AV826" ca="1">IF(INDIRECT(ADDRESS(3+$AM826,10,,,"var"))&lt;&gt;"Mn",INDIRECT(ADDRESS(3+$AM826,10,,,"var")),NULL)</f>
        <v>0.01</v>
      </c>
      <c r="AW826" cm="1">
        <f t="array" aca="1" ref="AW826" ca="1">IF(INDIRECT(ADDRESS(3+$AM826,11,,,"var"))&lt;&gt;"&lt;=&gt;",INDIRECT(ADDRESS(3+$AM826,11,,,"var")),NULL)</f>
        <v>0</v>
      </c>
      <c r="AX826" cm="1">
        <f t="array" aca="1" ref="AX826" ca="1">IF(INDIRECT(ADDRESS(3+$AM826,12,,,"var"))&lt;&gt;"Mg",INDIRECT(ADDRESS(3+$AM826,12,,,"var")),NULL)</f>
        <v>11.9</v>
      </c>
      <c r="AY826" cm="1">
        <f t="array" aca="1" ref="AY826" ca="1">IF(INDIRECT(ADDRESS(3+$AM826,13,,,"var"))&lt;&gt;"&lt;=&gt;",INDIRECT(ADDRESS(3+$AM826,13,,,"var")),NULL)</f>
        <v>0</v>
      </c>
      <c r="AZ826" cm="1">
        <f t="array" aca="1" ref="AZ826" ca="1">IF(INDIRECT(ADDRESS(3+$AM826,14,,,"var"))&lt;&gt;"Be",INDIRECT(ADDRESS(3+$AM826,14,,,"var")),NULL)</f>
        <v>1.4E-2</v>
      </c>
      <c r="BA826" s="61" t="str" cm="1">
        <f t="array" aca="1" ref="BA826" ca="1">IF(INDIRECT(ADDRESS(3+$AM826,15,,,"var"))&lt;&gt;"&lt;=&gt;",INDIRECT(ADDRESS(3+$AM826,15,,,"var")),NULL)</f>
        <v>&lt;</v>
      </c>
      <c r="BB826" s="28" cm="1">
        <f t="array" aca="1" ref="BB826" ca="1">IF(INDIRECT(ADDRESS(3+$AM826,16,,,"var"))&lt;&gt;"Zn",INDIRECT(ADDRESS(3+$AM826,16,,,"var")),NULL)</f>
        <v>0.01</v>
      </c>
      <c r="BC826" s="61" cm="1">
        <f t="array" aca="1" ref="BC826" ca="1">IF(INDIRECT(ADDRESS(3+$AM826,17,,,"var"))&lt;&gt;"&lt;=&gt;",INDIRECT(ADDRESS(3+$AM826,17,,,"var")),NULL)</f>
        <v>0</v>
      </c>
      <c r="BD826" s="28" cm="1">
        <f t="array" aca="1" ref="BD826" ca="1">IF(INDIRECT(ADDRESS(3+$AM826,18,,,"var"))&lt;&gt;"Ti",INDIRECT(ADDRESS(3+$AM826,18,,,"var")),NULL)</f>
        <v>0.08</v>
      </c>
      <c r="BE826" s="64" cm="1">
        <f t="array" aca="1" ref="BE826" ca="1">IF(INDIRECT(ADDRESS(3+$AM826,19,,,"var"))&lt;&gt;"D10",INDIRECT(ADDRESS(3+$AM826,19,,,"var")),NULL)</f>
        <v>27.4</v>
      </c>
      <c r="BF826" s="64" cm="1">
        <f t="array" aca="1" ref="BF826" ca="1">IF(INDIRECT(ADDRESS(3+$AM826,20,,,"var"))&lt;&gt;"D50",INDIRECT(ADDRESS(3+$AM826,20,,,"var")),NULL)</f>
        <v>44.5</v>
      </c>
      <c r="BG826" s="64" cm="1">
        <f t="array" aca="1" ref="BG826" ca="1">IF(INDIRECT(ADDRESS(3+$AM826,21,,,"var"))&lt;&gt;"D90",INDIRECT(ADDRESS(3+$AM826,21,,,"var")),NULL)</f>
        <v>72.2</v>
      </c>
      <c r="BH826" s="64" cm="1">
        <f t="array" aca="1" ref="BH826" ca="1">IF(INDIRECT(ADDRESS(3+$AM826,22,,,"var"))&lt;&gt;"Carney Funnel (s/50g)",INDIRECT(ADDRESS(3+$AM826,22,,,"var")),NULL)</f>
        <v>16</v>
      </c>
      <c r="BI826" s="64" cm="1">
        <f t="array" aca="1" ref="BI826" ca="1">IF(INDIRECT(ADDRESS(3+$AM826,23,,,"var"))&lt;&gt;"Schuttdichte",INDIRECT(ADDRESS(3+$AM826,23,,,"var")),NULL)</f>
        <v>1.24</v>
      </c>
      <c r="BJ826" s="64" cm="1">
        <f t="array" aca="1" ref="BJ826" ca="1">IF(INDIRECT(ADDRESS(3+$AM826,24,,,"var"))&lt;&gt;"Klopfdichte",INDIRECT(ADDRESS(3+$AM826,24,,,"var")),NULL)</f>
        <v>1.61</v>
      </c>
      <c r="BK826" s="61" t="s">
        <v>108</v>
      </c>
      <c r="BM826" s="65"/>
      <c r="BN826" s="28"/>
      <c r="BP826" s="28"/>
    </row>
    <row r="827" spans="1:68">
      <c r="A827" s="81">
        <v>12</v>
      </c>
      <c r="B827" s="3">
        <v>5</v>
      </c>
      <c r="C827" s="81" t="str">
        <f>var!Z$2</f>
        <v>EOS M 290</v>
      </c>
      <c r="D827" s="81" t="str">
        <f>var!AG$2</f>
        <v>EOS parameter dev.</v>
      </c>
      <c r="E827" s="81">
        <v>325</v>
      </c>
      <c r="F827" s="81">
        <v>1175</v>
      </c>
      <c r="G827" s="81">
        <v>50</v>
      </c>
      <c r="H827" s="81">
        <v>0.1</v>
      </c>
      <c r="I827" s="62">
        <v>100</v>
      </c>
      <c r="J827" s="81" t="str">
        <f>var!AD$2</f>
        <v>Density cube</v>
      </c>
      <c r="K827" s="81" t="str">
        <f>var!AE$2</f>
        <v>Pyramide</v>
      </c>
      <c r="L827" s="81"/>
      <c r="M827" s="81" t="str">
        <f>var!AF$2</f>
        <v>Stripes</v>
      </c>
      <c r="N827" s="81">
        <v>80</v>
      </c>
      <c r="O827" s="81">
        <v>600</v>
      </c>
      <c r="P827" s="81">
        <v>-0.1</v>
      </c>
      <c r="Q827" s="81">
        <v>0.01</v>
      </c>
      <c r="R827" s="10"/>
      <c r="S827" s="10"/>
      <c r="T827" s="10"/>
      <c r="U827" s="10"/>
      <c r="V827" s="10"/>
      <c r="W827" s="10"/>
      <c r="X827" s="10"/>
      <c r="Y827" s="81"/>
      <c r="Z827" s="81"/>
      <c r="AA827" s="81"/>
      <c r="AB827" s="4"/>
      <c r="AC827" s="81"/>
      <c r="AD827" s="10"/>
      <c r="AE827" s="10"/>
      <c r="AF827" s="10">
        <v>0.67200000000000004</v>
      </c>
      <c r="AG827" s="10"/>
      <c r="AH827" s="81">
        <f t="shared" si="26"/>
        <v>21.150000000000002</v>
      </c>
      <c r="AI827" s="81">
        <f t="shared" si="27"/>
        <v>55.319148936170215</v>
      </c>
      <c r="AJ827" s="81"/>
      <c r="AK827" s="81">
        <f>100-Tabelle1[[#This Row],[Porositaet Flaeche repolished IAPT]]</f>
        <v>99.328000000000003</v>
      </c>
      <c r="AL827" s="81" t="str" cm="1">
        <f t="array" aca="1" ref="AL827" ca="1">IF(INDIRECT(ADDRESS(3+AM827,2,,,"var"))&lt;&gt;"Name of powder",INDIRECT(ADDRESS(3+AM827,2,,,"var")),NULL)</f>
        <v>AlMgty90</v>
      </c>
      <c r="AM827" s="81">
        <v>12</v>
      </c>
      <c r="AN827" s="81">
        <v>1</v>
      </c>
      <c r="AO827" cm="1">
        <f t="array" aca="1" ref="AO827" ca="1">IF(INDIRECT(ADDRESS(3+$AM827,3,,,"var"))&lt;&gt;"&lt;=&gt;",INDIRECT(ADDRESS(3+$AM827,3,,,"var")),NULL)</f>
        <v>0</v>
      </c>
      <c r="AP827" cm="1">
        <f t="array" aca="1" ref="AP827" ca="1">IF(INDIRECT(ADDRESS(3+$AM827,4,,,"var"))&lt;&gt;"Si",INDIRECT(ADDRESS(3+$AM827,4,,,"var")),NULL)</f>
        <v>7.0000000000000007E-2</v>
      </c>
      <c r="AQ827" cm="1">
        <f t="array" aca="1" ref="AQ827" ca="1">IF(INDIRECT(ADDRESS(3+$AM827,5,,,"var"))&lt;&gt;"&lt;=&gt;",INDIRECT(ADDRESS(3+$AM827,5,,,"var")),NULL)</f>
        <v>0</v>
      </c>
      <c r="AR827" cm="1">
        <f t="array" aca="1" ref="AR827" ca="1">IF(INDIRECT(ADDRESS(3+$AM827,6,,,"var"))&lt;&gt;"Fe",INDIRECT(ADDRESS(3+$AM827,6,,,"var")),NULL)</f>
        <v>7.0000000000000007E-2</v>
      </c>
      <c r="AS827" s="28" t="str" cm="1">
        <f t="array" aca="1" ref="AS827" ca="1">IF(INDIRECT(ADDRESS(3+$AM827,7,,,"var"))&lt;&gt;"&lt;=&gt;",INDIRECT(ADDRESS(3+$AM827,7,,,"var")),NULL)</f>
        <v>&lt;</v>
      </c>
      <c r="AT827" cm="1">
        <f t="array" aca="1" ref="AT827" ca="1">IF(INDIRECT(ADDRESS(3+$AM827,8,,,"var"))&lt;&gt;"Cu",INDIRECT(ADDRESS(3+$AM827,8,,,"var")),NULL)</f>
        <v>0.01</v>
      </c>
      <c r="AU827" t="str" cm="1">
        <f t="array" aca="1" ref="AU827" ca="1">IF(INDIRECT(ADDRESS(3+$AM827,9,,,"var"))&lt;&gt;"&lt;=&gt;",INDIRECT(ADDRESS(3+$AM827,9,,,"var")),NULL)</f>
        <v>&lt;</v>
      </c>
      <c r="AV827" cm="1">
        <f t="array" aca="1" ref="AV827" ca="1">IF(INDIRECT(ADDRESS(3+$AM827,10,,,"var"))&lt;&gt;"Mn",INDIRECT(ADDRESS(3+$AM827,10,,,"var")),NULL)</f>
        <v>0.01</v>
      </c>
      <c r="AW827" cm="1">
        <f t="array" aca="1" ref="AW827" ca="1">IF(INDIRECT(ADDRESS(3+$AM827,11,,,"var"))&lt;&gt;"&lt;=&gt;",INDIRECT(ADDRESS(3+$AM827,11,,,"var")),NULL)</f>
        <v>0</v>
      </c>
      <c r="AX827" cm="1">
        <f t="array" aca="1" ref="AX827" ca="1">IF(INDIRECT(ADDRESS(3+$AM827,12,,,"var"))&lt;&gt;"Mg",INDIRECT(ADDRESS(3+$AM827,12,,,"var")),NULL)</f>
        <v>11.9</v>
      </c>
      <c r="AY827" cm="1">
        <f t="array" aca="1" ref="AY827" ca="1">IF(INDIRECT(ADDRESS(3+$AM827,13,,,"var"))&lt;&gt;"&lt;=&gt;",INDIRECT(ADDRESS(3+$AM827,13,,,"var")),NULL)</f>
        <v>0</v>
      </c>
      <c r="AZ827" cm="1">
        <f t="array" aca="1" ref="AZ827" ca="1">IF(INDIRECT(ADDRESS(3+$AM827,14,,,"var"))&lt;&gt;"Be",INDIRECT(ADDRESS(3+$AM827,14,,,"var")),NULL)</f>
        <v>1.4E-2</v>
      </c>
      <c r="BA827" s="61" t="str" cm="1">
        <f t="array" aca="1" ref="BA827" ca="1">IF(INDIRECT(ADDRESS(3+$AM827,15,,,"var"))&lt;&gt;"&lt;=&gt;",INDIRECT(ADDRESS(3+$AM827,15,,,"var")),NULL)</f>
        <v>&lt;</v>
      </c>
      <c r="BB827" s="28" cm="1">
        <f t="array" aca="1" ref="BB827" ca="1">IF(INDIRECT(ADDRESS(3+$AM827,16,,,"var"))&lt;&gt;"Zn",INDIRECT(ADDRESS(3+$AM827,16,,,"var")),NULL)</f>
        <v>0.01</v>
      </c>
      <c r="BC827" s="61" cm="1">
        <f t="array" aca="1" ref="BC827" ca="1">IF(INDIRECT(ADDRESS(3+$AM827,17,,,"var"))&lt;&gt;"&lt;=&gt;",INDIRECT(ADDRESS(3+$AM827,17,,,"var")),NULL)</f>
        <v>0</v>
      </c>
      <c r="BD827" s="28" cm="1">
        <f t="array" aca="1" ref="BD827" ca="1">IF(INDIRECT(ADDRESS(3+$AM827,18,,,"var"))&lt;&gt;"Ti",INDIRECT(ADDRESS(3+$AM827,18,,,"var")),NULL)</f>
        <v>0.08</v>
      </c>
      <c r="BE827" s="64" cm="1">
        <f t="array" aca="1" ref="BE827" ca="1">IF(INDIRECT(ADDRESS(3+$AM827,19,,,"var"))&lt;&gt;"D10",INDIRECT(ADDRESS(3+$AM827,19,,,"var")),NULL)</f>
        <v>27.4</v>
      </c>
      <c r="BF827" s="64" cm="1">
        <f t="array" aca="1" ref="BF827" ca="1">IF(INDIRECT(ADDRESS(3+$AM827,20,,,"var"))&lt;&gt;"D50",INDIRECT(ADDRESS(3+$AM827,20,,,"var")),NULL)</f>
        <v>44.5</v>
      </c>
      <c r="BG827" s="64" cm="1">
        <f t="array" aca="1" ref="BG827" ca="1">IF(INDIRECT(ADDRESS(3+$AM827,21,,,"var"))&lt;&gt;"D90",INDIRECT(ADDRESS(3+$AM827,21,,,"var")),NULL)</f>
        <v>72.2</v>
      </c>
      <c r="BH827" s="64" cm="1">
        <f t="array" aca="1" ref="BH827" ca="1">IF(INDIRECT(ADDRESS(3+$AM827,22,,,"var"))&lt;&gt;"Carney Funnel (s/50g)",INDIRECT(ADDRESS(3+$AM827,22,,,"var")),NULL)</f>
        <v>16</v>
      </c>
      <c r="BI827" s="64" cm="1">
        <f t="array" aca="1" ref="BI827" ca="1">IF(INDIRECT(ADDRESS(3+$AM827,23,,,"var"))&lt;&gt;"Schuttdichte",INDIRECT(ADDRESS(3+$AM827,23,,,"var")),NULL)</f>
        <v>1.24</v>
      </c>
      <c r="BJ827" s="64" cm="1">
        <f t="array" aca="1" ref="BJ827" ca="1">IF(INDIRECT(ADDRESS(3+$AM827,24,,,"var"))&lt;&gt;"Klopfdichte",INDIRECT(ADDRESS(3+$AM827,24,,,"var")),NULL)</f>
        <v>1.61</v>
      </c>
      <c r="BK827" s="61" t="s">
        <v>108</v>
      </c>
      <c r="BM827" s="65"/>
      <c r="BN827" s="28"/>
      <c r="BP827" s="28"/>
    </row>
    <row r="828" spans="1:68">
      <c r="A828" s="81">
        <v>12</v>
      </c>
      <c r="B828" s="3">
        <v>6</v>
      </c>
      <c r="C828" s="81" t="str">
        <f>var!Z$2</f>
        <v>EOS M 290</v>
      </c>
      <c r="D828" s="81" t="str">
        <f>var!AG$2</f>
        <v>EOS parameter dev.</v>
      </c>
      <c r="E828" s="81">
        <v>325</v>
      </c>
      <c r="F828" s="81">
        <v>1175</v>
      </c>
      <c r="G828" s="81">
        <v>50</v>
      </c>
      <c r="H828" s="81">
        <v>0.1</v>
      </c>
      <c r="I828" s="62">
        <v>100</v>
      </c>
      <c r="J828" s="81" t="str">
        <f>var!AD$2</f>
        <v>Density cube</v>
      </c>
      <c r="K828" s="81" t="str">
        <f>var!AE$2</f>
        <v>Pyramide</v>
      </c>
      <c r="L828" s="81"/>
      <c r="M828" s="81" t="str">
        <f>var!AF$2</f>
        <v>Stripes</v>
      </c>
      <c r="N828" s="81">
        <v>80</v>
      </c>
      <c r="O828" s="81">
        <v>600</v>
      </c>
      <c r="P828" s="81">
        <v>-0.2</v>
      </c>
      <c r="Q828" s="81">
        <v>0.01</v>
      </c>
      <c r="R828" s="10"/>
      <c r="S828" s="10"/>
      <c r="T828" s="10"/>
      <c r="U828" s="10"/>
      <c r="V828" s="10"/>
      <c r="W828" s="10"/>
      <c r="X828" s="10"/>
      <c r="Y828" s="81"/>
      <c r="Z828" s="81"/>
      <c r="AA828" s="81"/>
      <c r="AB828" s="4"/>
      <c r="AC828" s="81"/>
      <c r="AD828" s="10"/>
      <c r="AE828" s="10"/>
      <c r="AF828" s="10">
        <v>1.026</v>
      </c>
      <c r="AG828" s="10"/>
      <c r="AH828" s="81">
        <f t="shared" si="26"/>
        <v>21.150000000000002</v>
      </c>
      <c r="AI828" s="81">
        <f t="shared" si="27"/>
        <v>55.319148936170215</v>
      </c>
      <c r="AJ828" s="81"/>
      <c r="AK828" s="81">
        <f>100-Tabelle1[[#This Row],[Porositaet Flaeche repolished IAPT]]</f>
        <v>98.974000000000004</v>
      </c>
      <c r="AL828" s="81" t="str" cm="1">
        <f t="array" aca="1" ref="AL828" ca="1">IF(INDIRECT(ADDRESS(3+AM828,2,,,"var"))&lt;&gt;"Name of powder",INDIRECT(ADDRESS(3+AM828,2,,,"var")),NULL)</f>
        <v>AlMgty90</v>
      </c>
      <c r="AM828" s="81">
        <v>12</v>
      </c>
      <c r="AN828" s="81">
        <v>1</v>
      </c>
      <c r="AO828" cm="1">
        <f t="array" aca="1" ref="AO828" ca="1">IF(INDIRECT(ADDRESS(3+$AM828,3,,,"var"))&lt;&gt;"&lt;=&gt;",INDIRECT(ADDRESS(3+$AM828,3,,,"var")),NULL)</f>
        <v>0</v>
      </c>
      <c r="AP828" cm="1">
        <f t="array" aca="1" ref="AP828" ca="1">IF(INDIRECT(ADDRESS(3+$AM828,4,,,"var"))&lt;&gt;"Si",INDIRECT(ADDRESS(3+$AM828,4,,,"var")),NULL)</f>
        <v>7.0000000000000007E-2</v>
      </c>
      <c r="AQ828" cm="1">
        <f t="array" aca="1" ref="AQ828" ca="1">IF(INDIRECT(ADDRESS(3+$AM828,5,,,"var"))&lt;&gt;"&lt;=&gt;",INDIRECT(ADDRESS(3+$AM828,5,,,"var")),NULL)</f>
        <v>0</v>
      </c>
      <c r="AR828" cm="1">
        <f t="array" aca="1" ref="AR828" ca="1">IF(INDIRECT(ADDRESS(3+$AM828,6,,,"var"))&lt;&gt;"Fe",INDIRECT(ADDRESS(3+$AM828,6,,,"var")),NULL)</f>
        <v>7.0000000000000007E-2</v>
      </c>
      <c r="AS828" s="28" t="str" cm="1">
        <f t="array" aca="1" ref="AS828" ca="1">IF(INDIRECT(ADDRESS(3+$AM828,7,,,"var"))&lt;&gt;"&lt;=&gt;",INDIRECT(ADDRESS(3+$AM828,7,,,"var")),NULL)</f>
        <v>&lt;</v>
      </c>
      <c r="AT828" cm="1">
        <f t="array" aca="1" ref="AT828" ca="1">IF(INDIRECT(ADDRESS(3+$AM828,8,,,"var"))&lt;&gt;"Cu",INDIRECT(ADDRESS(3+$AM828,8,,,"var")),NULL)</f>
        <v>0.01</v>
      </c>
      <c r="AU828" t="str" cm="1">
        <f t="array" aca="1" ref="AU828" ca="1">IF(INDIRECT(ADDRESS(3+$AM828,9,,,"var"))&lt;&gt;"&lt;=&gt;",INDIRECT(ADDRESS(3+$AM828,9,,,"var")),NULL)</f>
        <v>&lt;</v>
      </c>
      <c r="AV828" cm="1">
        <f t="array" aca="1" ref="AV828" ca="1">IF(INDIRECT(ADDRESS(3+$AM828,10,,,"var"))&lt;&gt;"Mn",INDIRECT(ADDRESS(3+$AM828,10,,,"var")),NULL)</f>
        <v>0.01</v>
      </c>
      <c r="AW828" cm="1">
        <f t="array" aca="1" ref="AW828" ca="1">IF(INDIRECT(ADDRESS(3+$AM828,11,,,"var"))&lt;&gt;"&lt;=&gt;",INDIRECT(ADDRESS(3+$AM828,11,,,"var")),NULL)</f>
        <v>0</v>
      </c>
      <c r="AX828" cm="1">
        <f t="array" aca="1" ref="AX828" ca="1">IF(INDIRECT(ADDRESS(3+$AM828,12,,,"var"))&lt;&gt;"Mg",INDIRECT(ADDRESS(3+$AM828,12,,,"var")),NULL)</f>
        <v>11.9</v>
      </c>
      <c r="AY828" cm="1">
        <f t="array" aca="1" ref="AY828" ca="1">IF(INDIRECT(ADDRESS(3+$AM828,13,,,"var"))&lt;&gt;"&lt;=&gt;",INDIRECT(ADDRESS(3+$AM828,13,,,"var")),NULL)</f>
        <v>0</v>
      </c>
      <c r="AZ828" cm="1">
        <f t="array" aca="1" ref="AZ828" ca="1">IF(INDIRECT(ADDRESS(3+$AM828,14,,,"var"))&lt;&gt;"Be",INDIRECT(ADDRESS(3+$AM828,14,,,"var")),NULL)</f>
        <v>1.4E-2</v>
      </c>
      <c r="BA828" s="61" t="str" cm="1">
        <f t="array" aca="1" ref="BA828" ca="1">IF(INDIRECT(ADDRESS(3+$AM828,15,,,"var"))&lt;&gt;"&lt;=&gt;",INDIRECT(ADDRESS(3+$AM828,15,,,"var")),NULL)</f>
        <v>&lt;</v>
      </c>
      <c r="BB828" s="28" cm="1">
        <f t="array" aca="1" ref="BB828" ca="1">IF(INDIRECT(ADDRESS(3+$AM828,16,,,"var"))&lt;&gt;"Zn",INDIRECT(ADDRESS(3+$AM828,16,,,"var")),NULL)</f>
        <v>0.01</v>
      </c>
      <c r="BC828" s="61" cm="1">
        <f t="array" aca="1" ref="BC828" ca="1">IF(INDIRECT(ADDRESS(3+$AM828,17,,,"var"))&lt;&gt;"&lt;=&gt;",INDIRECT(ADDRESS(3+$AM828,17,,,"var")),NULL)</f>
        <v>0</v>
      </c>
      <c r="BD828" s="28" cm="1">
        <f t="array" aca="1" ref="BD828" ca="1">IF(INDIRECT(ADDRESS(3+$AM828,18,,,"var"))&lt;&gt;"Ti",INDIRECT(ADDRESS(3+$AM828,18,,,"var")),NULL)</f>
        <v>0.08</v>
      </c>
      <c r="BE828" s="64" cm="1">
        <f t="array" aca="1" ref="BE828" ca="1">IF(INDIRECT(ADDRESS(3+$AM828,19,,,"var"))&lt;&gt;"D10",INDIRECT(ADDRESS(3+$AM828,19,,,"var")),NULL)</f>
        <v>27.4</v>
      </c>
      <c r="BF828" s="64" cm="1">
        <f t="array" aca="1" ref="BF828" ca="1">IF(INDIRECT(ADDRESS(3+$AM828,20,,,"var"))&lt;&gt;"D50",INDIRECT(ADDRESS(3+$AM828,20,,,"var")),NULL)</f>
        <v>44.5</v>
      </c>
      <c r="BG828" s="64" cm="1">
        <f t="array" aca="1" ref="BG828" ca="1">IF(INDIRECT(ADDRESS(3+$AM828,21,,,"var"))&lt;&gt;"D90",INDIRECT(ADDRESS(3+$AM828,21,,,"var")),NULL)</f>
        <v>72.2</v>
      </c>
      <c r="BH828" s="64" cm="1">
        <f t="array" aca="1" ref="BH828" ca="1">IF(INDIRECT(ADDRESS(3+$AM828,22,,,"var"))&lt;&gt;"Carney Funnel (s/50g)",INDIRECT(ADDRESS(3+$AM828,22,,,"var")),NULL)</f>
        <v>16</v>
      </c>
      <c r="BI828" s="64" cm="1">
        <f t="array" aca="1" ref="BI828" ca="1">IF(INDIRECT(ADDRESS(3+$AM828,23,,,"var"))&lt;&gt;"Schuttdichte",INDIRECT(ADDRESS(3+$AM828,23,,,"var")),NULL)</f>
        <v>1.24</v>
      </c>
      <c r="BJ828" s="64" cm="1">
        <f t="array" aca="1" ref="BJ828" ca="1">IF(INDIRECT(ADDRESS(3+$AM828,24,,,"var"))&lt;&gt;"Klopfdichte",INDIRECT(ADDRESS(3+$AM828,24,,,"var")),NULL)</f>
        <v>1.61</v>
      </c>
      <c r="BK828" s="61" t="s">
        <v>108</v>
      </c>
      <c r="BM828" s="65"/>
      <c r="BN828" s="28"/>
      <c r="BP828" s="28"/>
    </row>
    <row r="829" spans="1:68">
      <c r="A829" s="81">
        <v>12</v>
      </c>
      <c r="B829" s="3">
        <v>7</v>
      </c>
      <c r="C829" s="81" t="str">
        <f>var!Z$2</f>
        <v>EOS M 290</v>
      </c>
      <c r="D829" s="81" t="str">
        <f>var!AG$2</f>
        <v>EOS parameter dev.</v>
      </c>
      <c r="E829" s="81">
        <v>325</v>
      </c>
      <c r="F829" s="81">
        <v>1175</v>
      </c>
      <c r="G829" s="81">
        <v>50</v>
      </c>
      <c r="H829" s="81">
        <v>0.1</v>
      </c>
      <c r="I829" s="62">
        <v>100</v>
      </c>
      <c r="J829" s="81" t="str">
        <f>var!AD$2</f>
        <v>Density cube</v>
      </c>
      <c r="K829" s="81" t="str">
        <f>var!AE$2</f>
        <v>Pyramide</v>
      </c>
      <c r="L829" s="81"/>
      <c r="M829" s="81" t="str">
        <f>var!AF$2</f>
        <v>Stripes</v>
      </c>
      <c r="N829" s="81">
        <v>150</v>
      </c>
      <c r="O829" s="81">
        <v>600</v>
      </c>
      <c r="P829" s="81">
        <v>-0.05</v>
      </c>
      <c r="Q829" s="81">
        <v>0.01</v>
      </c>
      <c r="R829" s="10"/>
      <c r="S829" s="10"/>
      <c r="T829" s="10"/>
      <c r="U829" s="10"/>
      <c r="V829" s="10"/>
      <c r="W829" s="10"/>
      <c r="X829" s="10"/>
      <c r="Y829" s="81"/>
      <c r="Z829" s="81"/>
      <c r="AA829" s="81"/>
      <c r="AB829" s="4"/>
      <c r="AC829" s="81"/>
      <c r="AD829" s="10"/>
      <c r="AE829" s="10"/>
      <c r="AF829" s="10">
        <v>0.68500000000000005</v>
      </c>
      <c r="AG829" s="10"/>
      <c r="AH829" s="81">
        <f t="shared" si="26"/>
        <v>21.150000000000002</v>
      </c>
      <c r="AI829" s="81">
        <f t="shared" si="27"/>
        <v>55.319148936170215</v>
      </c>
      <c r="AJ829" s="81"/>
      <c r="AK829" s="81">
        <f>100-Tabelle1[[#This Row],[Porositaet Flaeche repolished IAPT]]</f>
        <v>99.314999999999998</v>
      </c>
      <c r="AL829" s="81" t="str" cm="1">
        <f t="array" aca="1" ref="AL829" ca="1">IF(INDIRECT(ADDRESS(3+AM829,2,,,"var"))&lt;&gt;"Name of powder",INDIRECT(ADDRESS(3+AM829,2,,,"var")),NULL)</f>
        <v>AlMgty90</v>
      </c>
      <c r="AM829" s="81">
        <v>12</v>
      </c>
      <c r="AN829" s="81">
        <v>1</v>
      </c>
      <c r="AO829" cm="1">
        <f t="array" aca="1" ref="AO829" ca="1">IF(INDIRECT(ADDRESS(3+$AM829,3,,,"var"))&lt;&gt;"&lt;=&gt;",INDIRECT(ADDRESS(3+$AM829,3,,,"var")),NULL)</f>
        <v>0</v>
      </c>
      <c r="AP829" cm="1">
        <f t="array" aca="1" ref="AP829" ca="1">IF(INDIRECT(ADDRESS(3+$AM829,4,,,"var"))&lt;&gt;"Si",INDIRECT(ADDRESS(3+$AM829,4,,,"var")),NULL)</f>
        <v>7.0000000000000007E-2</v>
      </c>
      <c r="AQ829" cm="1">
        <f t="array" aca="1" ref="AQ829" ca="1">IF(INDIRECT(ADDRESS(3+$AM829,5,,,"var"))&lt;&gt;"&lt;=&gt;",INDIRECT(ADDRESS(3+$AM829,5,,,"var")),NULL)</f>
        <v>0</v>
      </c>
      <c r="AR829" cm="1">
        <f t="array" aca="1" ref="AR829" ca="1">IF(INDIRECT(ADDRESS(3+$AM829,6,,,"var"))&lt;&gt;"Fe",INDIRECT(ADDRESS(3+$AM829,6,,,"var")),NULL)</f>
        <v>7.0000000000000007E-2</v>
      </c>
      <c r="AS829" s="28" t="str" cm="1">
        <f t="array" aca="1" ref="AS829" ca="1">IF(INDIRECT(ADDRESS(3+$AM829,7,,,"var"))&lt;&gt;"&lt;=&gt;",INDIRECT(ADDRESS(3+$AM829,7,,,"var")),NULL)</f>
        <v>&lt;</v>
      </c>
      <c r="AT829" cm="1">
        <f t="array" aca="1" ref="AT829" ca="1">IF(INDIRECT(ADDRESS(3+$AM829,8,,,"var"))&lt;&gt;"Cu",INDIRECT(ADDRESS(3+$AM829,8,,,"var")),NULL)</f>
        <v>0.01</v>
      </c>
      <c r="AU829" t="str" cm="1">
        <f t="array" aca="1" ref="AU829" ca="1">IF(INDIRECT(ADDRESS(3+$AM829,9,,,"var"))&lt;&gt;"&lt;=&gt;",INDIRECT(ADDRESS(3+$AM829,9,,,"var")),NULL)</f>
        <v>&lt;</v>
      </c>
      <c r="AV829" cm="1">
        <f t="array" aca="1" ref="AV829" ca="1">IF(INDIRECT(ADDRESS(3+$AM829,10,,,"var"))&lt;&gt;"Mn",INDIRECT(ADDRESS(3+$AM829,10,,,"var")),NULL)</f>
        <v>0.01</v>
      </c>
      <c r="AW829" cm="1">
        <f t="array" aca="1" ref="AW829" ca="1">IF(INDIRECT(ADDRESS(3+$AM829,11,,,"var"))&lt;&gt;"&lt;=&gt;",INDIRECT(ADDRESS(3+$AM829,11,,,"var")),NULL)</f>
        <v>0</v>
      </c>
      <c r="AX829" cm="1">
        <f t="array" aca="1" ref="AX829" ca="1">IF(INDIRECT(ADDRESS(3+$AM829,12,,,"var"))&lt;&gt;"Mg",INDIRECT(ADDRESS(3+$AM829,12,,,"var")),NULL)</f>
        <v>11.9</v>
      </c>
      <c r="AY829" cm="1">
        <f t="array" aca="1" ref="AY829" ca="1">IF(INDIRECT(ADDRESS(3+$AM829,13,,,"var"))&lt;&gt;"&lt;=&gt;",INDIRECT(ADDRESS(3+$AM829,13,,,"var")),NULL)</f>
        <v>0</v>
      </c>
      <c r="AZ829" cm="1">
        <f t="array" aca="1" ref="AZ829" ca="1">IF(INDIRECT(ADDRESS(3+$AM829,14,,,"var"))&lt;&gt;"Be",INDIRECT(ADDRESS(3+$AM829,14,,,"var")),NULL)</f>
        <v>1.4E-2</v>
      </c>
      <c r="BA829" s="61" t="str" cm="1">
        <f t="array" aca="1" ref="BA829" ca="1">IF(INDIRECT(ADDRESS(3+$AM829,15,,,"var"))&lt;&gt;"&lt;=&gt;",INDIRECT(ADDRESS(3+$AM829,15,,,"var")),NULL)</f>
        <v>&lt;</v>
      </c>
      <c r="BB829" s="28" cm="1">
        <f t="array" aca="1" ref="BB829" ca="1">IF(INDIRECT(ADDRESS(3+$AM829,16,,,"var"))&lt;&gt;"Zn",INDIRECT(ADDRESS(3+$AM829,16,,,"var")),NULL)</f>
        <v>0.01</v>
      </c>
      <c r="BC829" s="61" cm="1">
        <f t="array" aca="1" ref="BC829" ca="1">IF(INDIRECT(ADDRESS(3+$AM829,17,,,"var"))&lt;&gt;"&lt;=&gt;",INDIRECT(ADDRESS(3+$AM829,17,,,"var")),NULL)</f>
        <v>0</v>
      </c>
      <c r="BD829" s="28" cm="1">
        <f t="array" aca="1" ref="BD829" ca="1">IF(INDIRECT(ADDRESS(3+$AM829,18,,,"var"))&lt;&gt;"Ti",INDIRECT(ADDRESS(3+$AM829,18,,,"var")),NULL)</f>
        <v>0.08</v>
      </c>
      <c r="BE829" s="64" cm="1">
        <f t="array" aca="1" ref="BE829" ca="1">IF(INDIRECT(ADDRESS(3+$AM829,19,,,"var"))&lt;&gt;"D10",INDIRECT(ADDRESS(3+$AM829,19,,,"var")),NULL)</f>
        <v>27.4</v>
      </c>
      <c r="BF829" s="64" cm="1">
        <f t="array" aca="1" ref="BF829" ca="1">IF(INDIRECT(ADDRESS(3+$AM829,20,,,"var"))&lt;&gt;"D50",INDIRECT(ADDRESS(3+$AM829,20,,,"var")),NULL)</f>
        <v>44.5</v>
      </c>
      <c r="BG829" s="64" cm="1">
        <f t="array" aca="1" ref="BG829" ca="1">IF(INDIRECT(ADDRESS(3+$AM829,21,,,"var"))&lt;&gt;"D90",INDIRECT(ADDRESS(3+$AM829,21,,,"var")),NULL)</f>
        <v>72.2</v>
      </c>
      <c r="BH829" s="64" cm="1">
        <f t="array" aca="1" ref="BH829" ca="1">IF(INDIRECT(ADDRESS(3+$AM829,22,,,"var"))&lt;&gt;"Carney Funnel (s/50g)",INDIRECT(ADDRESS(3+$AM829,22,,,"var")),NULL)</f>
        <v>16</v>
      </c>
      <c r="BI829" s="64" cm="1">
        <f t="array" aca="1" ref="BI829" ca="1">IF(INDIRECT(ADDRESS(3+$AM829,23,,,"var"))&lt;&gt;"Schuttdichte",INDIRECT(ADDRESS(3+$AM829,23,,,"var")),NULL)</f>
        <v>1.24</v>
      </c>
      <c r="BJ829" s="64" cm="1">
        <f t="array" aca="1" ref="BJ829" ca="1">IF(INDIRECT(ADDRESS(3+$AM829,24,,,"var"))&lt;&gt;"Klopfdichte",INDIRECT(ADDRESS(3+$AM829,24,,,"var")),NULL)</f>
        <v>1.61</v>
      </c>
      <c r="BK829" s="61" t="s">
        <v>108</v>
      </c>
      <c r="BM829" s="65"/>
      <c r="BN829" s="28"/>
      <c r="BP829" s="28"/>
    </row>
    <row r="830" spans="1:68">
      <c r="A830" s="81">
        <v>12</v>
      </c>
      <c r="B830" s="3">
        <v>8</v>
      </c>
      <c r="C830" s="81" t="str">
        <f>var!Z$2</f>
        <v>EOS M 290</v>
      </c>
      <c r="D830" s="81" t="str">
        <f>var!AG$2</f>
        <v>EOS parameter dev.</v>
      </c>
      <c r="E830" s="81">
        <v>325</v>
      </c>
      <c r="F830" s="81">
        <v>1175</v>
      </c>
      <c r="G830" s="81">
        <v>50</v>
      </c>
      <c r="H830" s="81">
        <v>0.1</v>
      </c>
      <c r="I830" s="62">
        <v>100</v>
      </c>
      <c r="J830" s="81" t="str">
        <f>var!AD$2</f>
        <v>Density cube</v>
      </c>
      <c r="K830" s="81" t="str">
        <f>var!AE$2</f>
        <v>Pyramide</v>
      </c>
      <c r="L830" s="81"/>
      <c r="M830" s="81" t="str">
        <f>var!AF$2</f>
        <v>Stripes</v>
      </c>
      <c r="N830" s="81">
        <v>150</v>
      </c>
      <c r="O830" s="81">
        <v>600</v>
      </c>
      <c r="P830" s="81">
        <v>-0.1</v>
      </c>
      <c r="Q830" s="81">
        <v>0.01</v>
      </c>
      <c r="R830" s="10"/>
      <c r="S830" s="10"/>
      <c r="T830" s="10"/>
      <c r="U830" s="10"/>
      <c r="V830" s="10"/>
      <c r="W830" s="10"/>
      <c r="X830" s="10"/>
      <c r="Y830" s="81"/>
      <c r="Z830" s="81"/>
      <c r="AA830" s="81"/>
      <c r="AB830" s="4"/>
      <c r="AC830" s="81"/>
      <c r="AD830" s="10"/>
      <c r="AE830" s="10"/>
      <c r="AF830" s="10">
        <v>0.67</v>
      </c>
      <c r="AG830" s="10"/>
      <c r="AH830" s="81">
        <f t="shared" si="26"/>
        <v>21.150000000000002</v>
      </c>
      <c r="AI830" s="81">
        <f t="shared" si="27"/>
        <v>55.319148936170215</v>
      </c>
      <c r="AJ830" s="81"/>
      <c r="AK830" s="81">
        <f>100-Tabelle1[[#This Row],[Porositaet Flaeche repolished IAPT]]</f>
        <v>99.33</v>
      </c>
      <c r="AL830" s="81" t="str" cm="1">
        <f t="array" aca="1" ref="AL830" ca="1">IF(INDIRECT(ADDRESS(3+AM830,2,,,"var"))&lt;&gt;"Name of powder",INDIRECT(ADDRESS(3+AM830,2,,,"var")),NULL)</f>
        <v>AlMgty90</v>
      </c>
      <c r="AM830" s="81">
        <v>12</v>
      </c>
      <c r="AN830" s="81">
        <v>1</v>
      </c>
      <c r="AO830" cm="1">
        <f t="array" aca="1" ref="AO830" ca="1">IF(INDIRECT(ADDRESS(3+$AM830,3,,,"var"))&lt;&gt;"&lt;=&gt;",INDIRECT(ADDRESS(3+$AM830,3,,,"var")),NULL)</f>
        <v>0</v>
      </c>
      <c r="AP830" cm="1">
        <f t="array" aca="1" ref="AP830" ca="1">IF(INDIRECT(ADDRESS(3+$AM830,4,,,"var"))&lt;&gt;"Si",INDIRECT(ADDRESS(3+$AM830,4,,,"var")),NULL)</f>
        <v>7.0000000000000007E-2</v>
      </c>
      <c r="AQ830" cm="1">
        <f t="array" aca="1" ref="AQ830" ca="1">IF(INDIRECT(ADDRESS(3+$AM830,5,,,"var"))&lt;&gt;"&lt;=&gt;",INDIRECT(ADDRESS(3+$AM830,5,,,"var")),NULL)</f>
        <v>0</v>
      </c>
      <c r="AR830" cm="1">
        <f t="array" aca="1" ref="AR830" ca="1">IF(INDIRECT(ADDRESS(3+$AM830,6,,,"var"))&lt;&gt;"Fe",INDIRECT(ADDRESS(3+$AM830,6,,,"var")),NULL)</f>
        <v>7.0000000000000007E-2</v>
      </c>
      <c r="AS830" s="28" t="str" cm="1">
        <f t="array" aca="1" ref="AS830" ca="1">IF(INDIRECT(ADDRESS(3+$AM830,7,,,"var"))&lt;&gt;"&lt;=&gt;",INDIRECT(ADDRESS(3+$AM830,7,,,"var")),NULL)</f>
        <v>&lt;</v>
      </c>
      <c r="AT830" cm="1">
        <f t="array" aca="1" ref="AT830" ca="1">IF(INDIRECT(ADDRESS(3+$AM830,8,,,"var"))&lt;&gt;"Cu",INDIRECT(ADDRESS(3+$AM830,8,,,"var")),NULL)</f>
        <v>0.01</v>
      </c>
      <c r="AU830" t="str" cm="1">
        <f t="array" aca="1" ref="AU830" ca="1">IF(INDIRECT(ADDRESS(3+$AM830,9,,,"var"))&lt;&gt;"&lt;=&gt;",INDIRECT(ADDRESS(3+$AM830,9,,,"var")),NULL)</f>
        <v>&lt;</v>
      </c>
      <c r="AV830" cm="1">
        <f t="array" aca="1" ref="AV830" ca="1">IF(INDIRECT(ADDRESS(3+$AM830,10,,,"var"))&lt;&gt;"Mn",INDIRECT(ADDRESS(3+$AM830,10,,,"var")),NULL)</f>
        <v>0.01</v>
      </c>
      <c r="AW830" cm="1">
        <f t="array" aca="1" ref="AW830" ca="1">IF(INDIRECT(ADDRESS(3+$AM830,11,,,"var"))&lt;&gt;"&lt;=&gt;",INDIRECT(ADDRESS(3+$AM830,11,,,"var")),NULL)</f>
        <v>0</v>
      </c>
      <c r="AX830" cm="1">
        <f t="array" aca="1" ref="AX830" ca="1">IF(INDIRECT(ADDRESS(3+$AM830,12,,,"var"))&lt;&gt;"Mg",INDIRECT(ADDRESS(3+$AM830,12,,,"var")),NULL)</f>
        <v>11.9</v>
      </c>
      <c r="AY830" cm="1">
        <f t="array" aca="1" ref="AY830" ca="1">IF(INDIRECT(ADDRESS(3+$AM830,13,,,"var"))&lt;&gt;"&lt;=&gt;",INDIRECT(ADDRESS(3+$AM830,13,,,"var")),NULL)</f>
        <v>0</v>
      </c>
      <c r="AZ830" cm="1">
        <f t="array" aca="1" ref="AZ830" ca="1">IF(INDIRECT(ADDRESS(3+$AM830,14,,,"var"))&lt;&gt;"Be",INDIRECT(ADDRESS(3+$AM830,14,,,"var")),NULL)</f>
        <v>1.4E-2</v>
      </c>
      <c r="BA830" s="61" t="str" cm="1">
        <f t="array" aca="1" ref="BA830" ca="1">IF(INDIRECT(ADDRESS(3+$AM830,15,,,"var"))&lt;&gt;"&lt;=&gt;",INDIRECT(ADDRESS(3+$AM830,15,,,"var")),NULL)</f>
        <v>&lt;</v>
      </c>
      <c r="BB830" s="28" cm="1">
        <f t="array" aca="1" ref="BB830" ca="1">IF(INDIRECT(ADDRESS(3+$AM830,16,,,"var"))&lt;&gt;"Zn",INDIRECT(ADDRESS(3+$AM830,16,,,"var")),NULL)</f>
        <v>0.01</v>
      </c>
      <c r="BC830" s="61" cm="1">
        <f t="array" aca="1" ref="BC830" ca="1">IF(INDIRECT(ADDRESS(3+$AM830,17,,,"var"))&lt;&gt;"&lt;=&gt;",INDIRECT(ADDRESS(3+$AM830,17,,,"var")),NULL)</f>
        <v>0</v>
      </c>
      <c r="BD830" s="28" cm="1">
        <f t="array" aca="1" ref="BD830" ca="1">IF(INDIRECT(ADDRESS(3+$AM830,18,,,"var"))&lt;&gt;"Ti",INDIRECT(ADDRESS(3+$AM830,18,,,"var")),NULL)</f>
        <v>0.08</v>
      </c>
      <c r="BE830" s="64" cm="1">
        <f t="array" aca="1" ref="BE830" ca="1">IF(INDIRECT(ADDRESS(3+$AM830,19,,,"var"))&lt;&gt;"D10",INDIRECT(ADDRESS(3+$AM830,19,,,"var")),NULL)</f>
        <v>27.4</v>
      </c>
      <c r="BF830" s="64" cm="1">
        <f t="array" aca="1" ref="BF830" ca="1">IF(INDIRECT(ADDRESS(3+$AM830,20,,,"var"))&lt;&gt;"D50",INDIRECT(ADDRESS(3+$AM830,20,,,"var")),NULL)</f>
        <v>44.5</v>
      </c>
      <c r="BG830" s="64" cm="1">
        <f t="array" aca="1" ref="BG830" ca="1">IF(INDIRECT(ADDRESS(3+$AM830,21,,,"var"))&lt;&gt;"D90",INDIRECT(ADDRESS(3+$AM830,21,,,"var")),NULL)</f>
        <v>72.2</v>
      </c>
      <c r="BH830" s="64" cm="1">
        <f t="array" aca="1" ref="BH830" ca="1">IF(INDIRECT(ADDRESS(3+$AM830,22,,,"var"))&lt;&gt;"Carney Funnel (s/50g)",INDIRECT(ADDRESS(3+$AM830,22,,,"var")),NULL)</f>
        <v>16</v>
      </c>
      <c r="BI830" s="64" cm="1">
        <f t="array" aca="1" ref="BI830" ca="1">IF(INDIRECT(ADDRESS(3+$AM830,23,,,"var"))&lt;&gt;"Schuttdichte",INDIRECT(ADDRESS(3+$AM830,23,,,"var")),NULL)</f>
        <v>1.24</v>
      </c>
      <c r="BJ830" s="64" cm="1">
        <f t="array" aca="1" ref="BJ830" ca="1">IF(INDIRECT(ADDRESS(3+$AM830,24,,,"var"))&lt;&gt;"Klopfdichte",INDIRECT(ADDRESS(3+$AM830,24,,,"var")),NULL)</f>
        <v>1.61</v>
      </c>
      <c r="BK830" s="61" t="s">
        <v>108</v>
      </c>
      <c r="BM830" s="65"/>
      <c r="BN830" s="28"/>
      <c r="BP830" s="28"/>
    </row>
    <row r="831" spans="1:68">
      <c r="A831" s="81">
        <v>12</v>
      </c>
      <c r="B831" s="3">
        <v>9</v>
      </c>
      <c r="C831" s="81" t="str">
        <f>var!Z$2</f>
        <v>EOS M 290</v>
      </c>
      <c r="D831" s="81" t="str">
        <f>var!AG$2</f>
        <v>EOS parameter dev.</v>
      </c>
      <c r="E831" s="81">
        <v>325</v>
      </c>
      <c r="F831" s="81">
        <v>1175</v>
      </c>
      <c r="G831" s="81">
        <v>50</v>
      </c>
      <c r="H831" s="81">
        <v>0.1</v>
      </c>
      <c r="I831" s="62">
        <v>100</v>
      </c>
      <c r="J831" s="81" t="str">
        <f>var!AD$2</f>
        <v>Density cube</v>
      </c>
      <c r="K831" s="81" t="str">
        <f>var!AE$2</f>
        <v>Pyramide</v>
      </c>
      <c r="L831" s="81"/>
      <c r="M831" s="81" t="str">
        <f>var!AF$2</f>
        <v>Stripes</v>
      </c>
      <c r="N831" s="81">
        <v>150</v>
      </c>
      <c r="O831" s="81">
        <v>600</v>
      </c>
      <c r="P831" s="81">
        <v>-0.2</v>
      </c>
      <c r="Q831" s="81">
        <v>0.01</v>
      </c>
      <c r="R831" s="10"/>
      <c r="S831" s="10"/>
      <c r="T831" s="10"/>
      <c r="U831" s="10"/>
      <c r="V831" s="10"/>
      <c r="W831" s="10"/>
      <c r="X831" s="10"/>
      <c r="Y831" s="81"/>
      <c r="Z831" s="81"/>
      <c r="AA831" s="81"/>
      <c r="AB831" s="4"/>
      <c r="AC831" s="81"/>
      <c r="AD831" s="10"/>
      <c r="AE831" s="10"/>
      <c r="AF831" s="10">
        <v>0.65100000000000002</v>
      </c>
      <c r="AG831" s="10"/>
      <c r="AH831" s="81">
        <f t="shared" si="26"/>
        <v>21.150000000000002</v>
      </c>
      <c r="AI831" s="81">
        <f t="shared" si="27"/>
        <v>55.319148936170215</v>
      </c>
      <c r="AJ831" s="81"/>
      <c r="AK831" s="81">
        <f>100-Tabelle1[[#This Row],[Porositaet Flaeche repolished IAPT]]</f>
        <v>99.349000000000004</v>
      </c>
      <c r="AL831" s="81" t="str" cm="1">
        <f t="array" aca="1" ref="AL831" ca="1">IF(INDIRECT(ADDRESS(3+AM831,2,,,"var"))&lt;&gt;"Name of powder",INDIRECT(ADDRESS(3+AM831,2,,,"var")),NULL)</f>
        <v>AlMgty90</v>
      </c>
      <c r="AM831" s="81">
        <v>12</v>
      </c>
      <c r="AN831" s="81">
        <v>1</v>
      </c>
      <c r="AO831" cm="1">
        <f t="array" aca="1" ref="AO831" ca="1">IF(INDIRECT(ADDRESS(3+$AM831,3,,,"var"))&lt;&gt;"&lt;=&gt;",INDIRECT(ADDRESS(3+$AM831,3,,,"var")),NULL)</f>
        <v>0</v>
      </c>
      <c r="AP831" cm="1">
        <f t="array" aca="1" ref="AP831" ca="1">IF(INDIRECT(ADDRESS(3+$AM831,4,,,"var"))&lt;&gt;"Si",INDIRECT(ADDRESS(3+$AM831,4,,,"var")),NULL)</f>
        <v>7.0000000000000007E-2</v>
      </c>
      <c r="AQ831" cm="1">
        <f t="array" aca="1" ref="AQ831" ca="1">IF(INDIRECT(ADDRESS(3+$AM831,5,,,"var"))&lt;&gt;"&lt;=&gt;",INDIRECT(ADDRESS(3+$AM831,5,,,"var")),NULL)</f>
        <v>0</v>
      </c>
      <c r="AR831" cm="1">
        <f t="array" aca="1" ref="AR831" ca="1">IF(INDIRECT(ADDRESS(3+$AM831,6,,,"var"))&lt;&gt;"Fe",INDIRECT(ADDRESS(3+$AM831,6,,,"var")),NULL)</f>
        <v>7.0000000000000007E-2</v>
      </c>
      <c r="AS831" s="28" t="str" cm="1">
        <f t="array" aca="1" ref="AS831" ca="1">IF(INDIRECT(ADDRESS(3+$AM831,7,,,"var"))&lt;&gt;"&lt;=&gt;",INDIRECT(ADDRESS(3+$AM831,7,,,"var")),NULL)</f>
        <v>&lt;</v>
      </c>
      <c r="AT831" cm="1">
        <f t="array" aca="1" ref="AT831" ca="1">IF(INDIRECT(ADDRESS(3+$AM831,8,,,"var"))&lt;&gt;"Cu",INDIRECT(ADDRESS(3+$AM831,8,,,"var")),NULL)</f>
        <v>0.01</v>
      </c>
      <c r="AU831" t="str" cm="1">
        <f t="array" aca="1" ref="AU831" ca="1">IF(INDIRECT(ADDRESS(3+$AM831,9,,,"var"))&lt;&gt;"&lt;=&gt;",INDIRECT(ADDRESS(3+$AM831,9,,,"var")),NULL)</f>
        <v>&lt;</v>
      </c>
      <c r="AV831" cm="1">
        <f t="array" aca="1" ref="AV831" ca="1">IF(INDIRECT(ADDRESS(3+$AM831,10,,,"var"))&lt;&gt;"Mn",INDIRECT(ADDRESS(3+$AM831,10,,,"var")),NULL)</f>
        <v>0.01</v>
      </c>
      <c r="AW831" cm="1">
        <f t="array" aca="1" ref="AW831" ca="1">IF(INDIRECT(ADDRESS(3+$AM831,11,,,"var"))&lt;&gt;"&lt;=&gt;",INDIRECT(ADDRESS(3+$AM831,11,,,"var")),NULL)</f>
        <v>0</v>
      </c>
      <c r="AX831" cm="1">
        <f t="array" aca="1" ref="AX831" ca="1">IF(INDIRECT(ADDRESS(3+$AM831,12,,,"var"))&lt;&gt;"Mg",INDIRECT(ADDRESS(3+$AM831,12,,,"var")),NULL)</f>
        <v>11.9</v>
      </c>
      <c r="AY831" cm="1">
        <f t="array" aca="1" ref="AY831" ca="1">IF(INDIRECT(ADDRESS(3+$AM831,13,,,"var"))&lt;&gt;"&lt;=&gt;",INDIRECT(ADDRESS(3+$AM831,13,,,"var")),NULL)</f>
        <v>0</v>
      </c>
      <c r="AZ831" cm="1">
        <f t="array" aca="1" ref="AZ831" ca="1">IF(INDIRECT(ADDRESS(3+$AM831,14,,,"var"))&lt;&gt;"Be",INDIRECT(ADDRESS(3+$AM831,14,,,"var")),NULL)</f>
        <v>1.4E-2</v>
      </c>
      <c r="BA831" s="61" t="str" cm="1">
        <f t="array" aca="1" ref="BA831" ca="1">IF(INDIRECT(ADDRESS(3+$AM831,15,,,"var"))&lt;&gt;"&lt;=&gt;",INDIRECT(ADDRESS(3+$AM831,15,,,"var")),NULL)</f>
        <v>&lt;</v>
      </c>
      <c r="BB831" s="28" cm="1">
        <f t="array" aca="1" ref="BB831" ca="1">IF(INDIRECT(ADDRESS(3+$AM831,16,,,"var"))&lt;&gt;"Zn",INDIRECT(ADDRESS(3+$AM831,16,,,"var")),NULL)</f>
        <v>0.01</v>
      </c>
      <c r="BC831" s="61" cm="1">
        <f t="array" aca="1" ref="BC831" ca="1">IF(INDIRECT(ADDRESS(3+$AM831,17,,,"var"))&lt;&gt;"&lt;=&gt;",INDIRECT(ADDRESS(3+$AM831,17,,,"var")),NULL)</f>
        <v>0</v>
      </c>
      <c r="BD831" s="28" cm="1">
        <f t="array" aca="1" ref="BD831" ca="1">IF(INDIRECT(ADDRESS(3+$AM831,18,,,"var"))&lt;&gt;"Ti",INDIRECT(ADDRESS(3+$AM831,18,,,"var")),NULL)</f>
        <v>0.08</v>
      </c>
      <c r="BE831" s="64" cm="1">
        <f t="array" aca="1" ref="BE831" ca="1">IF(INDIRECT(ADDRESS(3+$AM831,19,,,"var"))&lt;&gt;"D10",INDIRECT(ADDRESS(3+$AM831,19,,,"var")),NULL)</f>
        <v>27.4</v>
      </c>
      <c r="BF831" s="64" cm="1">
        <f t="array" aca="1" ref="BF831" ca="1">IF(INDIRECT(ADDRESS(3+$AM831,20,,,"var"))&lt;&gt;"D50",INDIRECT(ADDRESS(3+$AM831,20,,,"var")),NULL)</f>
        <v>44.5</v>
      </c>
      <c r="BG831" s="64" cm="1">
        <f t="array" aca="1" ref="BG831" ca="1">IF(INDIRECT(ADDRESS(3+$AM831,21,,,"var"))&lt;&gt;"D90",INDIRECT(ADDRESS(3+$AM831,21,,,"var")),NULL)</f>
        <v>72.2</v>
      </c>
      <c r="BH831" s="64" cm="1">
        <f t="array" aca="1" ref="BH831" ca="1">IF(INDIRECT(ADDRESS(3+$AM831,22,,,"var"))&lt;&gt;"Carney Funnel (s/50g)",INDIRECT(ADDRESS(3+$AM831,22,,,"var")),NULL)</f>
        <v>16</v>
      </c>
      <c r="BI831" s="64" cm="1">
        <f t="array" aca="1" ref="BI831" ca="1">IF(INDIRECT(ADDRESS(3+$AM831,23,,,"var"))&lt;&gt;"Schuttdichte",INDIRECT(ADDRESS(3+$AM831,23,,,"var")),NULL)</f>
        <v>1.24</v>
      </c>
      <c r="BJ831" s="64" cm="1">
        <f t="array" aca="1" ref="BJ831" ca="1">IF(INDIRECT(ADDRESS(3+$AM831,24,,,"var"))&lt;&gt;"Klopfdichte",INDIRECT(ADDRESS(3+$AM831,24,,,"var")),NULL)</f>
        <v>1.61</v>
      </c>
      <c r="BK831" s="61" t="s">
        <v>108</v>
      </c>
      <c r="BM831" s="65"/>
      <c r="BN831" s="28"/>
      <c r="BP831" s="28"/>
    </row>
    <row r="832" spans="1:68">
      <c r="A832" s="81">
        <v>12</v>
      </c>
      <c r="B832" s="3">
        <v>10</v>
      </c>
      <c r="C832" s="81" t="str">
        <f>var!Z$2</f>
        <v>EOS M 290</v>
      </c>
      <c r="D832" s="81" t="str">
        <f>var!AG$2</f>
        <v>EOS parameter dev.</v>
      </c>
      <c r="E832" s="81">
        <v>325</v>
      </c>
      <c r="F832" s="81">
        <v>1175</v>
      </c>
      <c r="G832" s="81">
        <v>50</v>
      </c>
      <c r="H832" s="81">
        <v>0.1</v>
      </c>
      <c r="I832" s="62">
        <v>100</v>
      </c>
      <c r="J832" s="81" t="str">
        <f>var!AD$2</f>
        <v>Density cube</v>
      </c>
      <c r="K832" s="81" t="str">
        <f>var!AE$2</f>
        <v>Pyramide</v>
      </c>
      <c r="L832" s="81"/>
      <c r="M832" s="81" t="str">
        <f>var!AF$2</f>
        <v>Stripes</v>
      </c>
      <c r="N832" s="81">
        <v>220</v>
      </c>
      <c r="O832" s="81">
        <v>600</v>
      </c>
      <c r="P832" s="81">
        <v>-0.05</v>
      </c>
      <c r="Q832" s="81">
        <v>0.01</v>
      </c>
      <c r="R832" s="10"/>
      <c r="S832" s="10"/>
      <c r="T832" s="10"/>
      <c r="U832" s="10"/>
      <c r="V832" s="10"/>
      <c r="W832" s="10"/>
      <c r="X832" s="10"/>
      <c r="Y832" s="81"/>
      <c r="Z832" s="81"/>
      <c r="AA832" s="81"/>
      <c r="AB832" s="4"/>
      <c r="AC832" s="81"/>
      <c r="AD832" s="10"/>
      <c r="AE832" s="10"/>
      <c r="AF832" s="10">
        <v>0.64900000000000002</v>
      </c>
      <c r="AG832" s="10"/>
      <c r="AH832" s="81">
        <f t="shared" si="26"/>
        <v>21.150000000000002</v>
      </c>
      <c r="AI832" s="81">
        <f t="shared" si="27"/>
        <v>55.319148936170215</v>
      </c>
      <c r="AJ832" s="81"/>
      <c r="AK832" s="81">
        <f>100-Tabelle1[[#This Row],[Porositaet Flaeche repolished IAPT]]</f>
        <v>99.350999999999999</v>
      </c>
      <c r="AL832" s="81" t="str" cm="1">
        <f t="array" aca="1" ref="AL832" ca="1">IF(INDIRECT(ADDRESS(3+AM832,2,,,"var"))&lt;&gt;"Name of powder",INDIRECT(ADDRESS(3+AM832,2,,,"var")),NULL)</f>
        <v>AlMgty90</v>
      </c>
      <c r="AM832" s="81">
        <v>12</v>
      </c>
      <c r="AN832" s="81">
        <v>1</v>
      </c>
      <c r="AO832" cm="1">
        <f t="array" aca="1" ref="AO832" ca="1">IF(INDIRECT(ADDRESS(3+$AM832,3,,,"var"))&lt;&gt;"&lt;=&gt;",INDIRECT(ADDRESS(3+$AM832,3,,,"var")),NULL)</f>
        <v>0</v>
      </c>
      <c r="AP832" cm="1">
        <f t="array" aca="1" ref="AP832" ca="1">IF(INDIRECT(ADDRESS(3+$AM832,4,,,"var"))&lt;&gt;"Si",INDIRECT(ADDRESS(3+$AM832,4,,,"var")),NULL)</f>
        <v>7.0000000000000007E-2</v>
      </c>
      <c r="AQ832" cm="1">
        <f t="array" aca="1" ref="AQ832" ca="1">IF(INDIRECT(ADDRESS(3+$AM832,5,,,"var"))&lt;&gt;"&lt;=&gt;",INDIRECT(ADDRESS(3+$AM832,5,,,"var")),NULL)</f>
        <v>0</v>
      </c>
      <c r="AR832" cm="1">
        <f t="array" aca="1" ref="AR832" ca="1">IF(INDIRECT(ADDRESS(3+$AM832,6,,,"var"))&lt;&gt;"Fe",INDIRECT(ADDRESS(3+$AM832,6,,,"var")),NULL)</f>
        <v>7.0000000000000007E-2</v>
      </c>
      <c r="AS832" s="28" t="str" cm="1">
        <f t="array" aca="1" ref="AS832" ca="1">IF(INDIRECT(ADDRESS(3+$AM832,7,,,"var"))&lt;&gt;"&lt;=&gt;",INDIRECT(ADDRESS(3+$AM832,7,,,"var")),NULL)</f>
        <v>&lt;</v>
      </c>
      <c r="AT832" cm="1">
        <f t="array" aca="1" ref="AT832" ca="1">IF(INDIRECT(ADDRESS(3+$AM832,8,,,"var"))&lt;&gt;"Cu",INDIRECT(ADDRESS(3+$AM832,8,,,"var")),NULL)</f>
        <v>0.01</v>
      </c>
      <c r="AU832" t="str" cm="1">
        <f t="array" aca="1" ref="AU832" ca="1">IF(INDIRECT(ADDRESS(3+$AM832,9,,,"var"))&lt;&gt;"&lt;=&gt;",INDIRECT(ADDRESS(3+$AM832,9,,,"var")),NULL)</f>
        <v>&lt;</v>
      </c>
      <c r="AV832" cm="1">
        <f t="array" aca="1" ref="AV832" ca="1">IF(INDIRECT(ADDRESS(3+$AM832,10,,,"var"))&lt;&gt;"Mn",INDIRECT(ADDRESS(3+$AM832,10,,,"var")),NULL)</f>
        <v>0.01</v>
      </c>
      <c r="AW832" cm="1">
        <f t="array" aca="1" ref="AW832" ca="1">IF(INDIRECT(ADDRESS(3+$AM832,11,,,"var"))&lt;&gt;"&lt;=&gt;",INDIRECT(ADDRESS(3+$AM832,11,,,"var")),NULL)</f>
        <v>0</v>
      </c>
      <c r="AX832" cm="1">
        <f t="array" aca="1" ref="AX832" ca="1">IF(INDIRECT(ADDRESS(3+$AM832,12,,,"var"))&lt;&gt;"Mg",INDIRECT(ADDRESS(3+$AM832,12,,,"var")),NULL)</f>
        <v>11.9</v>
      </c>
      <c r="AY832" cm="1">
        <f t="array" aca="1" ref="AY832" ca="1">IF(INDIRECT(ADDRESS(3+$AM832,13,,,"var"))&lt;&gt;"&lt;=&gt;",INDIRECT(ADDRESS(3+$AM832,13,,,"var")),NULL)</f>
        <v>0</v>
      </c>
      <c r="AZ832" cm="1">
        <f t="array" aca="1" ref="AZ832" ca="1">IF(INDIRECT(ADDRESS(3+$AM832,14,,,"var"))&lt;&gt;"Be",INDIRECT(ADDRESS(3+$AM832,14,,,"var")),NULL)</f>
        <v>1.4E-2</v>
      </c>
      <c r="BA832" s="61" t="str" cm="1">
        <f t="array" aca="1" ref="BA832" ca="1">IF(INDIRECT(ADDRESS(3+$AM832,15,,,"var"))&lt;&gt;"&lt;=&gt;",INDIRECT(ADDRESS(3+$AM832,15,,,"var")),NULL)</f>
        <v>&lt;</v>
      </c>
      <c r="BB832" s="28" cm="1">
        <f t="array" aca="1" ref="BB832" ca="1">IF(INDIRECT(ADDRESS(3+$AM832,16,,,"var"))&lt;&gt;"Zn",INDIRECT(ADDRESS(3+$AM832,16,,,"var")),NULL)</f>
        <v>0.01</v>
      </c>
      <c r="BC832" s="61" cm="1">
        <f t="array" aca="1" ref="BC832" ca="1">IF(INDIRECT(ADDRESS(3+$AM832,17,,,"var"))&lt;&gt;"&lt;=&gt;",INDIRECT(ADDRESS(3+$AM832,17,,,"var")),NULL)</f>
        <v>0</v>
      </c>
      <c r="BD832" s="28" cm="1">
        <f t="array" aca="1" ref="BD832" ca="1">IF(INDIRECT(ADDRESS(3+$AM832,18,,,"var"))&lt;&gt;"Ti",INDIRECT(ADDRESS(3+$AM832,18,,,"var")),NULL)</f>
        <v>0.08</v>
      </c>
      <c r="BE832" s="64" cm="1">
        <f t="array" aca="1" ref="BE832" ca="1">IF(INDIRECT(ADDRESS(3+$AM832,19,,,"var"))&lt;&gt;"D10",INDIRECT(ADDRESS(3+$AM832,19,,,"var")),NULL)</f>
        <v>27.4</v>
      </c>
      <c r="BF832" s="64" cm="1">
        <f t="array" aca="1" ref="BF832" ca="1">IF(INDIRECT(ADDRESS(3+$AM832,20,,,"var"))&lt;&gt;"D50",INDIRECT(ADDRESS(3+$AM832,20,,,"var")),NULL)</f>
        <v>44.5</v>
      </c>
      <c r="BG832" s="64" cm="1">
        <f t="array" aca="1" ref="BG832" ca="1">IF(INDIRECT(ADDRESS(3+$AM832,21,,,"var"))&lt;&gt;"D90",INDIRECT(ADDRESS(3+$AM832,21,,,"var")),NULL)</f>
        <v>72.2</v>
      </c>
      <c r="BH832" s="64" cm="1">
        <f t="array" aca="1" ref="BH832" ca="1">IF(INDIRECT(ADDRESS(3+$AM832,22,,,"var"))&lt;&gt;"Carney Funnel (s/50g)",INDIRECT(ADDRESS(3+$AM832,22,,,"var")),NULL)</f>
        <v>16</v>
      </c>
      <c r="BI832" s="64" cm="1">
        <f t="array" aca="1" ref="BI832" ca="1">IF(INDIRECT(ADDRESS(3+$AM832,23,,,"var"))&lt;&gt;"Schuttdichte",INDIRECT(ADDRESS(3+$AM832,23,,,"var")),NULL)</f>
        <v>1.24</v>
      </c>
      <c r="BJ832" s="64" cm="1">
        <f t="array" aca="1" ref="BJ832" ca="1">IF(INDIRECT(ADDRESS(3+$AM832,24,,,"var"))&lt;&gt;"Klopfdichte",INDIRECT(ADDRESS(3+$AM832,24,,,"var")),NULL)</f>
        <v>1.61</v>
      </c>
      <c r="BK832" s="61" t="s">
        <v>108</v>
      </c>
      <c r="BM832" s="65"/>
      <c r="BN832" s="28"/>
      <c r="BP832" s="28"/>
    </row>
    <row r="833" spans="1:68">
      <c r="A833" s="81">
        <v>12</v>
      </c>
      <c r="B833" s="3">
        <v>11</v>
      </c>
      <c r="C833" s="81" t="str">
        <f>var!Z$2</f>
        <v>EOS M 290</v>
      </c>
      <c r="D833" s="81" t="str">
        <f>var!AG$2</f>
        <v>EOS parameter dev.</v>
      </c>
      <c r="E833" s="81">
        <v>325</v>
      </c>
      <c r="F833" s="81">
        <v>1175</v>
      </c>
      <c r="G833" s="81">
        <v>50</v>
      </c>
      <c r="H833" s="81">
        <v>0.1</v>
      </c>
      <c r="I833" s="62">
        <v>100</v>
      </c>
      <c r="J833" s="81" t="str">
        <f>var!AD$2</f>
        <v>Density cube</v>
      </c>
      <c r="K833" s="81" t="str">
        <f>var!AE$2</f>
        <v>Pyramide</v>
      </c>
      <c r="L833" s="81"/>
      <c r="M833" s="81" t="str">
        <f>var!AF$2</f>
        <v>Stripes</v>
      </c>
      <c r="N833" s="81">
        <v>220</v>
      </c>
      <c r="O833" s="81">
        <v>600</v>
      </c>
      <c r="P833" s="81">
        <v>-0.1</v>
      </c>
      <c r="Q833" s="81">
        <v>0.01</v>
      </c>
      <c r="R833" s="10"/>
      <c r="S833" s="10"/>
      <c r="T833" s="10"/>
      <c r="U833" s="10"/>
      <c r="V833" s="10"/>
      <c r="W833" s="10"/>
      <c r="X833" s="10"/>
      <c r="Y833" s="81"/>
      <c r="Z833" s="81"/>
      <c r="AA833" s="81"/>
      <c r="AB833" s="4"/>
      <c r="AC833" s="81"/>
      <c r="AD833" s="10"/>
      <c r="AE833" s="10"/>
      <c r="AF833" s="10">
        <v>0.61199999999999999</v>
      </c>
      <c r="AG833" s="10"/>
      <c r="AH833" s="81">
        <f t="shared" si="26"/>
        <v>21.150000000000002</v>
      </c>
      <c r="AI833" s="81">
        <f t="shared" si="27"/>
        <v>55.319148936170215</v>
      </c>
      <c r="AJ833" s="81"/>
      <c r="AK833" s="81">
        <f>100-Tabelle1[[#This Row],[Porositaet Flaeche repolished IAPT]]</f>
        <v>99.388000000000005</v>
      </c>
      <c r="AL833" s="81" t="str" cm="1">
        <f t="array" aca="1" ref="AL833" ca="1">IF(INDIRECT(ADDRESS(3+AM833,2,,,"var"))&lt;&gt;"Name of powder",INDIRECT(ADDRESS(3+AM833,2,,,"var")),NULL)</f>
        <v>AlMgty90</v>
      </c>
      <c r="AM833" s="81">
        <v>12</v>
      </c>
      <c r="AN833" s="81">
        <v>1</v>
      </c>
      <c r="AO833" cm="1">
        <f t="array" aca="1" ref="AO833" ca="1">IF(INDIRECT(ADDRESS(3+$AM833,3,,,"var"))&lt;&gt;"&lt;=&gt;",INDIRECT(ADDRESS(3+$AM833,3,,,"var")),NULL)</f>
        <v>0</v>
      </c>
      <c r="AP833" cm="1">
        <f t="array" aca="1" ref="AP833" ca="1">IF(INDIRECT(ADDRESS(3+$AM833,4,,,"var"))&lt;&gt;"Si",INDIRECT(ADDRESS(3+$AM833,4,,,"var")),NULL)</f>
        <v>7.0000000000000007E-2</v>
      </c>
      <c r="AQ833" cm="1">
        <f t="array" aca="1" ref="AQ833" ca="1">IF(INDIRECT(ADDRESS(3+$AM833,5,,,"var"))&lt;&gt;"&lt;=&gt;",INDIRECT(ADDRESS(3+$AM833,5,,,"var")),NULL)</f>
        <v>0</v>
      </c>
      <c r="AR833" cm="1">
        <f t="array" aca="1" ref="AR833" ca="1">IF(INDIRECT(ADDRESS(3+$AM833,6,,,"var"))&lt;&gt;"Fe",INDIRECT(ADDRESS(3+$AM833,6,,,"var")),NULL)</f>
        <v>7.0000000000000007E-2</v>
      </c>
      <c r="AS833" s="28" t="str" cm="1">
        <f t="array" aca="1" ref="AS833" ca="1">IF(INDIRECT(ADDRESS(3+$AM833,7,,,"var"))&lt;&gt;"&lt;=&gt;",INDIRECT(ADDRESS(3+$AM833,7,,,"var")),NULL)</f>
        <v>&lt;</v>
      </c>
      <c r="AT833" cm="1">
        <f t="array" aca="1" ref="AT833" ca="1">IF(INDIRECT(ADDRESS(3+$AM833,8,,,"var"))&lt;&gt;"Cu",INDIRECT(ADDRESS(3+$AM833,8,,,"var")),NULL)</f>
        <v>0.01</v>
      </c>
      <c r="AU833" t="str" cm="1">
        <f t="array" aca="1" ref="AU833" ca="1">IF(INDIRECT(ADDRESS(3+$AM833,9,,,"var"))&lt;&gt;"&lt;=&gt;",INDIRECT(ADDRESS(3+$AM833,9,,,"var")),NULL)</f>
        <v>&lt;</v>
      </c>
      <c r="AV833" cm="1">
        <f t="array" aca="1" ref="AV833" ca="1">IF(INDIRECT(ADDRESS(3+$AM833,10,,,"var"))&lt;&gt;"Mn",INDIRECT(ADDRESS(3+$AM833,10,,,"var")),NULL)</f>
        <v>0.01</v>
      </c>
      <c r="AW833" cm="1">
        <f t="array" aca="1" ref="AW833" ca="1">IF(INDIRECT(ADDRESS(3+$AM833,11,,,"var"))&lt;&gt;"&lt;=&gt;",INDIRECT(ADDRESS(3+$AM833,11,,,"var")),NULL)</f>
        <v>0</v>
      </c>
      <c r="AX833" cm="1">
        <f t="array" aca="1" ref="AX833" ca="1">IF(INDIRECT(ADDRESS(3+$AM833,12,,,"var"))&lt;&gt;"Mg",INDIRECT(ADDRESS(3+$AM833,12,,,"var")),NULL)</f>
        <v>11.9</v>
      </c>
      <c r="AY833" cm="1">
        <f t="array" aca="1" ref="AY833" ca="1">IF(INDIRECT(ADDRESS(3+$AM833,13,,,"var"))&lt;&gt;"&lt;=&gt;",INDIRECT(ADDRESS(3+$AM833,13,,,"var")),NULL)</f>
        <v>0</v>
      </c>
      <c r="AZ833" cm="1">
        <f t="array" aca="1" ref="AZ833" ca="1">IF(INDIRECT(ADDRESS(3+$AM833,14,,,"var"))&lt;&gt;"Be",INDIRECT(ADDRESS(3+$AM833,14,,,"var")),NULL)</f>
        <v>1.4E-2</v>
      </c>
      <c r="BA833" s="61" t="str" cm="1">
        <f t="array" aca="1" ref="BA833" ca="1">IF(INDIRECT(ADDRESS(3+$AM833,15,,,"var"))&lt;&gt;"&lt;=&gt;",INDIRECT(ADDRESS(3+$AM833,15,,,"var")),NULL)</f>
        <v>&lt;</v>
      </c>
      <c r="BB833" s="28" cm="1">
        <f t="array" aca="1" ref="BB833" ca="1">IF(INDIRECT(ADDRESS(3+$AM833,16,,,"var"))&lt;&gt;"Zn",INDIRECT(ADDRESS(3+$AM833,16,,,"var")),NULL)</f>
        <v>0.01</v>
      </c>
      <c r="BC833" s="61" cm="1">
        <f t="array" aca="1" ref="BC833" ca="1">IF(INDIRECT(ADDRESS(3+$AM833,17,,,"var"))&lt;&gt;"&lt;=&gt;",INDIRECT(ADDRESS(3+$AM833,17,,,"var")),NULL)</f>
        <v>0</v>
      </c>
      <c r="BD833" s="28" cm="1">
        <f t="array" aca="1" ref="BD833" ca="1">IF(INDIRECT(ADDRESS(3+$AM833,18,,,"var"))&lt;&gt;"Ti",INDIRECT(ADDRESS(3+$AM833,18,,,"var")),NULL)</f>
        <v>0.08</v>
      </c>
      <c r="BE833" s="64" cm="1">
        <f t="array" aca="1" ref="BE833" ca="1">IF(INDIRECT(ADDRESS(3+$AM833,19,,,"var"))&lt;&gt;"D10",INDIRECT(ADDRESS(3+$AM833,19,,,"var")),NULL)</f>
        <v>27.4</v>
      </c>
      <c r="BF833" s="64" cm="1">
        <f t="array" aca="1" ref="BF833" ca="1">IF(INDIRECT(ADDRESS(3+$AM833,20,,,"var"))&lt;&gt;"D50",INDIRECT(ADDRESS(3+$AM833,20,,,"var")),NULL)</f>
        <v>44.5</v>
      </c>
      <c r="BG833" s="64" cm="1">
        <f t="array" aca="1" ref="BG833" ca="1">IF(INDIRECT(ADDRESS(3+$AM833,21,,,"var"))&lt;&gt;"D90",INDIRECT(ADDRESS(3+$AM833,21,,,"var")),NULL)</f>
        <v>72.2</v>
      </c>
      <c r="BH833" s="64" cm="1">
        <f t="array" aca="1" ref="BH833" ca="1">IF(INDIRECT(ADDRESS(3+$AM833,22,,,"var"))&lt;&gt;"Carney Funnel (s/50g)",INDIRECT(ADDRESS(3+$AM833,22,,,"var")),NULL)</f>
        <v>16</v>
      </c>
      <c r="BI833" s="64" cm="1">
        <f t="array" aca="1" ref="BI833" ca="1">IF(INDIRECT(ADDRESS(3+$AM833,23,,,"var"))&lt;&gt;"Schuttdichte",INDIRECT(ADDRESS(3+$AM833,23,,,"var")),NULL)</f>
        <v>1.24</v>
      </c>
      <c r="BJ833" s="64" cm="1">
        <f t="array" aca="1" ref="BJ833" ca="1">IF(INDIRECT(ADDRESS(3+$AM833,24,,,"var"))&lt;&gt;"Klopfdichte",INDIRECT(ADDRESS(3+$AM833,24,,,"var")),NULL)</f>
        <v>1.61</v>
      </c>
      <c r="BK833" s="61" t="s">
        <v>108</v>
      </c>
      <c r="BM833" s="65"/>
      <c r="BN833" s="28"/>
      <c r="BP833" s="28"/>
    </row>
    <row r="834" spans="1:68">
      <c r="A834" s="81">
        <v>12</v>
      </c>
      <c r="B834" s="3">
        <v>12</v>
      </c>
      <c r="C834" s="81" t="str">
        <f>var!Z$2</f>
        <v>EOS M 290</v>
      </c>
      <c r="D834" s="81" t="str">
        <f>var!AG$2</f>
        <v>EOS parameter dev.</v>
      </c>
      <c r="E834" s="81">
        <v>325</v>
      </c>
      <c r="F834" s="81">
        <v>1175</v>
      </c>
      <c r="G834" s="81">
        <v>50</v>
      </c>
      <c r="H834" s="81">
        <v>0.1</v>
      </c>
      <c r="I834" s="62">
        <v>100</v>
      </c>
      <c r="J834" s="81" t="str">
        <f>var!AD$2</f>
        <v>Density cube</v>
      </c>
      <c r="K834" s="81" t="str">
        <f>var!AE$2</f>
        <v>Pyramide</v>
      </c>
      <c r="L834" s="81"/>
      <c r="M834" s="81" t="str">
        <f>var!AF$2</f>
        <v>Stripes</v>
      </c>
      <c r="N834" s="81">
        <v>220</v>
      </c>
      <c r="O834" s="81">
        <v>600</v>
      </c>
      <c r="P834" s="81">
        <v>-0.2</v>
      </c>
      <c r="Q834" s="81">
        <v>0.01</v>
      </c>
      <c r="R834" s="10"/>
      <c r="S834" s="10"/>
      <c r="T834" s="10"/>
      <c r="U834" s="10"/>
      <c r="V834" s="10"/>
      <c r="W834" s="10"/>
      <c r="X834" s="10"/>
      <c r="Y834" s="81"/>
      <c r="Z834" s="81"/>
      <c r="AA834" s="81"/>
      <c r="AB834" s="4"/>
      <c r="AC834" s="81"/>
      <c r="AD834" s="10"/>
      <c r="AE834" s="10"/>
      <c r="AF834" s="10">
        <v>0.63700000000000001</v>
      </c>
      <c r="AG834" s="10"/>
      <c r="AH834" s="81">
        <f t="shared" ref="AH834:AH897" si="29">(F834*(G834/1000)*H834)*3.6</f>
        <v>21.150000000000002</v>
      </c>
      <c r="AI834" s="81">
        <f t="shared" ref="AI834:AI897" si="30">E834/(F834*(G834/1000)*H834)</f>
        <v>55.319148936170215</v>
      </c>
      <c r="AJ834" s="81"/>
      <c r="AK834" s="81">
        <f>100-Tabelle1[[#This Row],[Porositaet Flaeche repolished IAPT]]</f>
        <v>99.363</v>
      </c>
      <c r="AL834" s="81" t="str" cm="1">
        <f t="array" aca="1" ref="AL834" ca="1">IF(INDIRECT(ADDRESS(3+AM834,2,,,"var"))&lt;&gt;"Name of powder",INDIRECT(ADDRESS(3+AM834,2,,,"var")),NULL)</f>
        <v>AlMgty90</v>
      </c>
      <c r="AM834" s="81">
        <v>12</v>
      </c>
      <c r="AN834" s="81">
        <v>1</v>
      </c>
      <c r="AO834" cm="1">
        <f t="array" aca="1" ref="AO834" ca="1">IF(INDIRECT(ADDRESS(3+$AM834,3,,,"var"))&lt;&gt;"&lt;=&gt;",INDIRECT(ADDRESS(3+$AM834,3,,,"var")),NULL)</f>
        <v>0</v>
      </c>
      <c r="AP834" cm="1">
        <f t="array" aca="1" ref="AP834" ca="1">IF(INDIRECT(ADDRESS(3+$AM834,4,,,"var"))&lt;&gt;"Si",INDIRECT(ADDRESS(3+$AM834,4,,,"var")),NULL)</f>
        <v>7.0000000000000007E-2</v>
      </c>
      <c r="AQ834" cm="1">
        <f t="array" aca="1" ref="AQ834" ca="1">IF(INDIRECT(ADDRESS(3+$AM834,5,,,"var"))&lt;&gt;"&lt;=&gt;",INDIRECT(ADDRESS(3+$AM834,5,,,"var")),NULL)</f>
        <v>0</v>
      </c>
      <c r="AR834" cm="1">
        <f t="array" aca="1" ref="AR834" ca="1">IF(INDIRECT(ADDRESS(3+$AM834,6,,,"var"))&lt;&gt;"Fe",INDIRECT(ADDRESS(3+$AM834,6,,,"var")),NULL)</f>
        <v>7.0000000000000007E-2</v>
      </c>
      <c r="AS834" s="28" t="str" cm="1">
        <f t="array" aca="1" ref="AS834" ca="1">IF(INDIRECT(ADDRESS(3+$AM834,7,,,"var"))&lt;&gt;"&lt;=&gt;",INDIRECT(ADDRESS(3+$AM834,7,,,"var")),NULL)</f>
        <v>&lt;</v>
      </c>
      <c r="AT834" cm="1">
        <f t="array" aca="1" ref="AT834" ca="1">IF(INDIRECT(ADDRESS(3+$AM834,8,,,"var"))&lt;&gt;"Cu",INDIRECT(ADDRESS(3+$AM834,8,,,"var")),NULL)</f>
        <v>0.01</v>
      </c>
      <c r="AU834" t="str" cm="1">
        <f t="array" aca="1" ref="AU834" ca="1">IF(INDIRECT(ADDRESS(3+$AM834,9,,,"var"))&lt;&gt;"&lt;=&gt;",INDIRECT(ADDRESS(3+$AM834,9,,,"var")),NULL)</f>
        <v>&lt;</v>
      </c>
      <c r="AV834" cm="1">
        <f t="array" aca="1" ref="AV834" ca="1">IF(INDIRECT(ADDRESS(3+$AM834,10,,,"var"))&lt;&gt;"Mn",INDIRECT(ADDRESS(3+$AM834,10,,,"var")),NULL)</f>
        <v>0.01</v>
      </c>
      <c r="AW834" cm="1">
        <f t="array" aca="1" ref="AW834" ca="1">IF(INDIRECT(ADDRESS(3+$AM834,11,,,"var"))&lt;&gt;"&lt;=&gt;",INDIRECT(ADDRESS(3+$AM834,11,,,"var")),NULL)</f>
        <v>0</v>
      </c>
      <c r="AX834" cm="1">
        <f t="array" aca="1" ref="AX834" ca="1">IF(INDIRECT(ADDRESS(3+$AM834,12,,,"var"))&lt;&gt;"Mg",INDIRECT(ADDRESS(3+$AM834,12,,,"var")),NULL)</f>
        <v>11.9</v>
      </c>
      <c r="AY834" cm="1">
        <f t="array" aca="1" ref="AY834" ca="1">IF(INDIRECT(ADDRESS(3+$AM834,13,,,"var"))&lt;&gt;"&lt;=&gt;",INDIRECT(ADDRESS(3+$AM834,13,,,"var")),NULL)</f>
        <v>0</v>
      </c>
      <c r="AZ834" cm="1">
        <f t="array" aca="1" ref="AZ834" ca="1">IF(INDIRECT(ADDRESS(3+$AM834,14,,,"var"))&lt;&gt;"Be",INDIRECT(ADDRESS(3+$AM834,14,,,"var")),NULL)</f>
        <v>1.4E-2</v>
      </c>
      <c r="BA834" s="61" t="str" cm="1">
        <f t="array" aca="1" ref="BA834" ca="1">IF(INDIRECT(ADDRESS(3+$AM834,15,,,"var"))&lt;&gt;"&lt;=&gt;",INDIRECT(ADDRESS(3+$AM834,15,,,"var")),NULL)</f>
        <v>&lt;</v>
      </c>
      <c r="BB834" s="28" cm="1">
        <f t="array" aca="1" ref="BB834" ca="1">IF(INDIRECT(ADDRESS(3+$AM834,16,,,"var"))&lt;&gt;"Zn",INDIRECT(ADDRESS(3+$AM834,16,,,"var")),NULL)</f>
        <v>0.01</v>
      </c>
      <c r="BC834" s="61" cm="1">
        <f t="array" aca="1" ref="BC834" ca="1">IF(INDIRECT(ADDRESS(3+$AM834,17,,,"var"))&lt;&gt;"&lt;=&gt;",INDIRECT(ADDRESS(3+$AM834,17,,,"var")),NULL)</f>
        <v>0</v>
      </c>
      <c r="BD834" s="28" cm="1">
        <f t="array" aca="1" ref="BD834" ca="1">IF(INDIRECT(ADDRESS(3+$AM834,18,,,"var"))&lt;&gt;"Ti",INDIRECT(ADDRESS(3+$AM834,18,,,"var")),NULL)</f>
        <v>0.08</v>
      </c>
      <c r="BE834" s="64" cm="1">
        <f t="array" aca="1" ref="BE834" ca="1">IF(INDIRECT(ADDRESS(3+$AM834,19,,,"var"))&lt;&gt;"D10",INDIRECT(ADDRESS(3+$AM834,19,,,"var")),NULL)</f>
        <v>27.4</v>
      </c>
      <c r="BF834" s="64" cm="1">
        <f t="array" aca="1" ref="BF834" ca="1">IF(INDIRECT(ADDRESS(3+$AM834,20,,,"var"))&lt;&gt;"D50",INDIRECT(ADDRESS(3+$AM834,20,,,"var")),NULL)</f>
        <v>44.5</v>
      </c>
      <c r="BG834" s="64" cm="1">
        <f t="array" aca="1" ref="BG834" ca="1">IF(INDIRECT(ADDRESS(3+$AM834,21,,,"var"))&lt;&gt;"D90",INDIRECT(ADDRESS(3+$AM834,21,,,"var")),NULL)</f>
        <v>72.2</v>
      </c>
      <c r="BH834" s="64" cm="1">
        <f t="array" aca="1" ref="BH834" ca="1">IF(INDIRECT(ADDRESS(3+$AM834,22,,,"var"))&lt;&gt;"Carney Funnel (s/50g)",INDIRECT(ADDRESS(3+$AM834,22,,,"var")),NULL)</f>
        <v>16</v>
      </c>
      <c r="BI834" s="64" cm="1">
        <f t="array" aca="1" ref="BI834" ca="1">IF(INDIRECT(ADDRESS(3+$AM834,23,,,"var"))&lt;&gt;"Schuttdichte",INDIRECT(ADDRESS(3+$AM834,23,,,"var")),NULL)</f>
        <v>1.24</v>
      </c>
      <c r="BJ834" s="64" cm="1">
        <f t="array" aca="1" ref="BJ834" ca="1">IF(INDIRECT(ADDRESS(3+$AM834,24,,,"var"))&lt;&gt;"Klopfdichte",INDIRECT(ADDRESS(3+$AM834,24,,,"var")),NULL)</f>
        <v>1.61</v>
      </c>
      <c r="BK834" s="61" t="s">
        <v>108</v>
      </c>
      <c r="BM834" s="65"/>
      <c r="BN834" s="28"/>
      <c r="BP834" s="28"/>
    </row>
    <row r="835" spans="1:68">
      <c r="A835" s="81">
        <v>12</v>
      </c>
      <c r="B835" s="3">
        <v>13</v>
      </c>
      <c r="C835" s="81" t="str">
        <f>var!Z$2</f>
        <v>EOS M 290</v>
      </c>
      <c r="D835" s="81" t="str">
        <f>var!AG$2</f>
        <v>EOS parameter dev.</v>
      </c>
      <c r="E835" s="81">
        <v>325</v>
      </c>
      <c r="F835" s="81">
        <v>1175</v>
      </c>
      <c r="G835" s="81">
        <v>50</v>
      </c>
      <c r="H835" s="81">
        <v>0.1</v>
      </c>
      <c r="I835" s="62">
        <v>100</v>
      </c>
      <c r="J835" s="81" t="str">
        <f>var!AD$2</f>
        <v>Density cube</v>
      </c>
      <c r="K835" s="81" t="str">
        <f>var!AE$2</f>
        <v>Pyramide</v>
      </c>
      <c r="L835" s="81"/>
      <c r="M835" s="81" t="str">
        <f>var!AF$2</f>
        <v>Stripes</v>
      </c>
      <c r="N835" s="81"/>
      <c r="O835" s="81"/>
      <c r="P835" s="81">
        <v>-0.2</v>
      </c>
      <c r="Q835" s="81"/>
      <c r="R835" s="10"/>
      <c r="S835" s="10"/>
      <c r="T835" s="10"/>
      <c r="U835" s="10"/>
      <c r="V835" s="10"/>
      <c r="W835" s="10"/>
      <c r="X835" s="10"/>
      <c r="Y835" s="81"/>
      <c r="Z835" s="81"/>
      <c r="AA835" s="81"/>
      <c r="AB835" s="4"/>
      <c r="AC835" s="81"/>
      <c r="AD835" s="10"/>
      <c r="AE835" s="10"/>
      <c r="AF835" s="10">
        <v>0.68200000000000005</v>
      </c>
      <c r="AG835" s="10"/>
      <c r="AH835" s="81">
        <f t="shared" si="29"/>
        <v>21.150000000000002</v>
      </c>
      <c r="AI835" s="81">
        <f t="shared" si="30"/>
        <v>55.319148936170215</v>
      </c>
      <c r="AJ835" s="81"/>
      <c r="AK835" s="81">
        <f>100-Tabelle1[[#This Row],[Porositaet Flaeche repolished IAPT]]</f>
        <v>99.317999999999998</v>
      </c>
      <c r="AL835" s="81" t="str" cm="1">
        <f t="array" aca="1" ref="AL835" ca="1">IF(INDIRECT(ADDRESS(3+AM835,2,,,"var"))&lt;&gt;"Name of powder",INDIRECT(ADDRESS(3+AM835,2,,,"var")),NULL)</f>
        <v>AlMgty90</v>
      </c>
      <c r="AM835" s="81">
        <v>12</v>
      </c>
      <c r="AN835" s="81">
        <v>1</v>
      </c>
      <c r="AO835" cm="1">
        <f t="array" aca="1" ref="AO835" ca="1">IF(INDIRECT(ADDRESS(3+$AM835,3,,,"var"))&lt;&gt;"&lt;=&gt;",INDIRECT(ADDRESS(3+$AM835,3,,,"var")),NULL)</f>
        <v>0</v>
      </c>
      <c r="AP835" cm="1">
        <f t="array" aca="1" ref="AP835" ca="1">IF(INDIRECT(ADDRESS(3+$AM835,4,,,"var"))&lt;&gt;"Si",INDIRECT(ADDRESS(3+$AM835,4,,,"var")),NULL)</f>
        <v>7.0000000000000007E-2</v>
      </c>
      <c r="AQ835" cm="1">
        <f t="array" aca="1" ref="AQ835" ca="1">IF(INDIRECT(ADDRESS(3+$AM835,5,,,"var"))&lt;&gt;"&lt;=&gt;",INDIRECT(ADDRESS(3+$AM835,5,,,"var")),NULL)</f>
        <v>0</v>
      </c>
      <c r="AR835" cm="1">
        <f t="array" aca="1" ref="AR835" ca="1">IF(INDIRECT(ADDRESS(3+$AM835,6,,,"var"))&lt;&gt;"Fe",INDIRECT(ADDRESS(3+$AM835,6,,,"var")),NULL)</f>
        <v>7.0000000000000007E-2</v>
      </c>
      <c r="AS835" s="28" t="str" cm="1">
        <f t="array" aca="1" ref="AS835" ca="1">IF(INDIRECT(ADDRESS(3+$AM835,7,,,"var"))&lt;&gt;"&lt;=&gt;",INDIRECT(ADDRESS(3+$AM835,7,,,"var")),NULL)</f>
        <v>&lt;</v>
      </c>
      <c r="AT835" cm="1">
        <f t="array" aca="1" ref="AT835" ca="1">IF(INDIRECT(ADDRESS(3+$AM835,8,,,"var"))&lt;&gt;"Cu",INDIRECT(ADDRESS(3+$AM835,8,,,"var")),NULL)</f>
        <v>0.01</v>
      </c>
      <c r="AU835" t="str" cm="1">
        <f t="array" aca="1" ref="AU835" ca="1">IF(INDIRECT(ADDRESS(3+$AM835,9,,,"var"))&lt;&gt;"&lt;=&gt;",INDIRECT(ADDRESS(3+$AM835,9,,,"var")),NULL)</f>
        <v>&lt;</v>
      </c>
      <c r="AV835" cm="1">
        <f t="array" aca="1" ref="AV835" ca="1">IF(INDIRECT(ADDRESS(3+$AM835,10,,,"var"))&lt;&gt;"Mn",INDIRECT(ADDRESS(3+$AM835,10,,,"var")),NULL)</f>
        <v>0.01</v>
      </c>
      <c r="AW835" cm="1">
        <f t="array" aca="1" ref="AW835" ca="1">IF(INDIRECT(ADDRESS(3+$AM835,11,,,"var"))&lt;&gt;"&lt;=&gt;",INDIRECT(ADDRESS(3+$AM835,11,,,"var")),NULL)</f>
        <v>0</v>
      </c>
      <c r="AX835" cm="1">
        <f t="array" aca="1" ref="AX835" ca="1">IF(INDIRECT(ADDRESS(3+$AM835,12,,,"var"))&lt;&gt;"Mg",INDIRECT(ADDRESS(3+$AM835,12,,,"var")),NULL)</f>
        <v>11.9</v>
      </c>
      <c r="AY835" cm="1">
        <f t="array" aca="1" ref="AY835" ca="1">IF(INDIRECT(ADDRESS(3+$AM835,13,,,"var"))&lt;&gt;"&lt;=&gt;",INDIRECT(ADDRESS(3+$AM835,13,,,"var")),NULL)</f>
        <v>0</v>
      </c>
      <c r="AZ835" cm="1">
        <f t="array" aca="1" ref="AZ835" ca="1">IF(INDIRECT(ADDRESS(3+$AM835,14,,,"var"))&lt;&gt;"Be",INDIRECT(ADDRESS(3+$AM835,14,,,"var")),NULL)</f>
        <v>1.4E-2</v>
      </c>
      <c r="BA835" s="61" t="str" cm="1">
        <f t="array" aca="1" ref="BA835" ca="1">IF(INDIRECT(ADDRESS(3+$AM835,15,,,"var"))&lt;&gt;"&lt;=&gt;",INDIRECT(ADDRESS(3+$AM835,15,,,"var")),NULL)</f>
        <v>&lt;</v>
      </c>
      <c r="BB835" s="28" cm="1">
        <f t="array" aca="1" ref="BB835" ca="1">IF(INDIRECT(ADDRESS(3+$AM835,16,,,"var"))&lt;&gt;"Zn",INDIRECT(ADDRESS(3+$AM835,16,,,"var")),NULL)</f>
        <v>0.01</v>
      </c>
      <c r="BC835" s="61" cm="1">
        <f t="array" aca="1" ref="BC835" ca="1">IF(INDIRECT(ADDRESS(3+$AM835,17,,,"var"))&lt;&gt;"&lt;=&gt;",INDIRECT(ADDRESS(3+$AM835,17,,,"var")),NULL)</f>
        <v>0</v>
      </c>
      <c r="BD835" s="28" cm="1">
        <f t="array" aca="1" ref="BD835" ca="1">IF(INDIRECT(ADDRESS(3+$AM835,18,,,"var"))&lt;&gt;"Ti",INDIRECT(ADDRESS(3+$AM835,18,,,"var")),NULL)</f>
        <v>0.08</v>
      </c>
      <c r="BE835" s="64" cm="1">
        <f t="array" aca="1" ref="BE835" ca="1">IF(INDIRECT(ADDRESS(3+$AM835,19,,,"var"))&lt;&gt;"D10",INDIRECT(ADDRESS(3+$AM835,19,,,"var")),NULL)</f>
        <v>27.4</v>
      </c>
      <c r="BF835" s="64" cm="1">
        <f t="array" aca="1" ref="BF835" ca="1">IF(INDIRECT(ADDRESS(3+$AM835,20,,,"var"))&lt;&gt;"D50",INDIRECT(ADDRESS(3+$AM835,20,,,"var")),NULL)</f>
        <v>44.5</v>
      </c>
      <c r="BG835" s="64" cm="1">
        <f t="array" aca="1" ref="BG835" ca="1">IF(INDIRECT(ADDRESS(3+$AM835,21,,,"var"))&lt;&gt;"D90",INDIRECT(ADDRESS(3+$AM835,21,,,"var")),NULL)</f>
        <v>72.2</v>
      </c>
      <c r="BH835" s="64" cm="1">
        <f t="array" aca="1" ref="BH835" ca="1">IF(INDIRECT(ADDRESS(3+$AM835,22,,,"var"))&lt;&gt;"Carney Funnel (s/50g)",INDIRECT(ADDRESS(3+$AM835,22,,,"var")),NULL)</f>
        <v>16</v>
      </c>
      <c r="BI835" s="64" cm="1">
        <f t="array" aca="1" ref="BI835" ca="1">IF(INDIRECT(ADDRESS(3+$AM835,23,,,"var"))&lt;&gt;"Schuttdichte",INDIRECT(ADDRESS(3+$AM835,23,,,"var")),NULL)</f>
        <v>1.24</v>
      </c>
      <c r="BJ835" s="64" cm="1">
        <f t="array" aca="1" ref="BJ835" ca="1">IF(INDIRECT(ADDRESS(3+$AM835,24,,,"var"))&lt;&gt;"Klopfdichte",INDIRECT(ADDRESS(3+$AM835,24,,,"var")),NULL)</f>
        <v>1.61</v>
      </c>
      <c r="BK835" s="61" t="s">
        <v>108</v>
      </c>
      <c r="BM835" s="65"/>
      <c r="BN835" s="28"/>
      <c r="BP835" s="28"/>
    </row>
    <row r="836" spans="1:68">
      <c r="A836" s="81">
        <v>12</v>
      </c>
      <c r="B836" s="3">
        <v>14</v>
      </c>
      <c r="C836" s="81" t="str">
        <f>var!Z$2</f>
        <v>EOS M 290</v>
      </c>
      <c r="D836" s="81" t="str">
        <f>var!AG$2</f>
        <v>EOS parameter dev.</v>
      </c>
      <c r="E836" s="81">
        <v>325</v>
      </c>
      <c r="F836" s="81">
        <v>1175</v>
      </c>
      <c r="G836" s="81">
        <v>50</v>
      </c>
      <c r="H836" s="81">
        <v>0.1</v>
      </c>
      <c r="I836" s="62">
        <v>100</v>
      </c>
      <c r="J836" s="81" t="str">
        <f>var!AD$2</f>
        <v>Density cube</v>
      </c>
      <c r="K836" s="81" t="str">
        <f>var!AE$2</f>
        <v>Pyramide</v>
      </c>
      <c r="L836" s="81"/>
      <c r="M836" s="81" t="str">
        <f>var!AF$2</f>
        <v>Stripes</v>
      </c>
      <c r="N836" s="81"/>
      <c r="O836" s="81"/>
      <c r="P836" s="81">
        <v>-0.2</v>
      </c>
      <c r="Q836" s="81"/>
      <c r="R836" s="10"/>
      <c r="S836" s="10"/>
      <c r="T836" s="10"/>
      <c r="U836" s="10"/>
      <c r="V836" s="10"/>
      <c r="W836" s="10"/>
      <c r="X836" s="10"/>
      <c r="Y836" s="81"/>
      <c r="Z836" s="81"/>
      <c r="AA836" s="81"/>
      <c r="AB836" s="4"/>
      <c r="AC836" s="81"/>
      <c r="AD836" s="10"/>
      <c r="AE836" s="10"/>
      <c r="AF836" s="10">
        <v>0.90900000000000003</v>
      </c>
      <c r="AG836" s="10"/>
      <c r="AH836" s="81">
        <f t="shared" si="29"/>
        <v>21.150000000000002</v>
      </c>
      <c r="AI836" s="81">
        <f t="shared" si="30"/>
        <v>55.319148936170215</v>
      </c>
      <c r="AJ836" s="81"/>
      <c r="AK836" s="81">
        <f>100-Tabelle1[[#This Row],[Porositaet Flaeche repolished IAPT]]</f>
        <v>99.090999999999994</v>
      </c>
      <c r="AL836" s="81" t="str" cm="1">
        <f t="array" aca="1" ref="AL836" ca="1">IF(INDIRECT(ADDRESS(3+AM836,2,,,"var"))&lt;&gt;"Name of powder",INDIRECT(ADDRESS(3+AM836,2,,,"var")),NULL)</f>
        <v>AlMgty90</v>
      </c>
      <c r="AM836" s="81">
        <v>12</v>
      </c>
      <c r="AN836" s="81">
        <v>1</v>
      </c>
      <c r="AO836" cm="1">
        <f t="array" aca="1" ref="AO836" ca="1">IF(INDIRECT(ADDRESS(3+$AM836,3,,,"var"))&lt;&gt;"&lt;=&gt;",INDIRECT(ADDRESS(3+$AM836,3,,,"var")),NULL)</f>
        <v>0</v>
      </c>
      <c r="AP836" cm="1">
        <f t="array" aca="1" ref="AP836" ca="1">IF(INDIRECT(ADDRESS(3+$AM836,4,,,"var"))&lt;&gt;"Si",INDIRECT(ADDRESS(3+$AM836,4,,,"var")),NULL)</f>
        <v>7.0000000000000007E-2</v>
      </c>
      <c r="AQ836" cm="1">
        <f t="array" aca="1" ref="AQ836" ca="1">IF(INDIRECT(ADDRESS(3+$AM836,5,,,"var"))&lt;&gt;"&lt;=&gt;",INDIRECT(ADDRESS(3+$AM836,5,,,"var")),NULL)</f>
        <v>0</v>
      </c>
      <c r="AR836" cm="1">
        <f t="array" aca="1" ref="AR836" ca="1">IF(INDIRECT(ADDRESS(3+$AM836,6,,,"var"))&lt;&gt;"Fe",INDIRECT(ADDRESS(3+$AM836,6,,,"var")),NULL)</f>
        <v>7.0000000000000007E-2</v>
      </c>
      <c r="AS836" s="28" t="str" cm="1">
        <f t="array" aca="1" ref="AS836" ca="1">IF(INDIRECT(ADDRESS(3+$AM836,7,,,"var"))&lt;&gt;"&lt;=&gt;",INDIRECT(ADDRESS(3+$AM836,7,,,"var")),NULL)</f>
        <v>&lt;</v>
      </c>
      <c r="AT836" cm="1">
        <f t="array" aca="1" ref="AT836" ca="1">IF(INDIRECT(ADDRESS(3+$AM836,8,,,"var"))&lt;&gt;"Cu",INDIRECT(ADDRESS(3+$AM836,8,,,"var")),NULL)</f>
        <v>0.01</v>
      </c>
      <c r="AU836" t="str" cm="1">
        <f t="array" aca="1" ref="AU836" ca="1">IF(INDIRECT(ADDRESS(3+$AM836,9,,,"var"))&lt;&gt;"&lt;=&gt;",INDIRECT(ADDRESS(3+$AM836,9,,,"var")),NULL)</f>
        <v>&lt;</v>
      </c>
      <c r="AV836" cm="1">
        <f t="array" aca="1" ref="AV836" ca="1">IF(INDIRECT(ADDRESS(3+$AM836,10,,,"var"))&lt;&gt;"Mn",INDIRECT(ADDRESS(3+$AM836,10,,,"var")),NULL)</f>
        <v>0.01</v>
      </c>
      <c r="AW836" cm="1">
        <f t="array" aca="1" ref="AW836" ca="1">IF(INDIRECT(ADDRESS(3+$AM836,11,,,"var"))&lt;&gt;"&lt;=&gt;",INDIRECT(ADDRESS(3+$AM836,11,,,"var")),NULL)</f>
        <v>0</v>
      </c>
      <c r="AX836" cm="1">
        <f t="array" aca="1" ref="AX836" ca="1">IF(INDIRECT(ADDRESS(3+$AM836,12,,,"var"))&lt;&gt;"Mg",INDIRECT(ADDRESS(3+$AM836,12,,,"var")),NULL)</f>
        <v>11.9</v>
      </c>
      <c r="AY836" cm="1">
        <f t="array" aca="1" ref="AY836" ca="1">IF(INDIRECT(ADDRESS(3+$AM836,13,,,"var"))&lt;&gt;"&lt;=&gt;",INDIRECT(ADDRESS(3+$AM836,13,,,"var")),NULL)</f>
        <v>0</v>
      </c>
      <c r="AZ836" cm="1">
        <f t="array" aca="1" ref="AZ836" ca="1">IF(INDIRECT(ADDRESS(3+$AM836,14,,,"var"))&lt;&gt;"Be",INDIRECT(ADDRESS(3+$AM836,14,,,"var")),NULL)</f>
        <v>1.4E-2</v>
      </c>
      <c r="BA836" s="61" t="str" cm="1">
        <f t="array" aca="1" ref="BA836" ca="1">IF(INDIRECT(ADDRESS(3+$AM836,15,,,"var"))&lt;&gt;"&lt;=&gt;",INDIRECT(ADDRESS(3+$AM836,15,,,"var")),NULL)</f>
        <v>&lt;</v>
      </c>
      <c r="BB836" s="28" cm="1">
        <f t="array" aca="1" ref="BB836" ca="1">IF(INDIRECT(ADDRESS(3+$AM836,16,,,"var"))&lt;&gt;"Zn",INDIRECT(ADDRESS(3+$AM836,16,,,"var")),NULL)</f>
        <v>0.01</v>
      </c>
      <c r="BC836" s="61" cm="1">
        <f t="array" aca="1" ref="BC836" ca="1">IF(INDIRECT(ADDRESS(3+$AM836,17,,,"var"))&lt;&gt;"&lt;=&gt;",INDIRECT(ADDRESS(3+$AM836,17,,,"var")),NULL)</f>
        <v>0</v>
      </c>
      <c r="BD836" s="28" cm="1">
        <f t="array" aca="1" ref="BD836" ca="1">IF(INDIRECT(ADDRESS(3+$AM836,18,,,"var"))&lt;&gt;"Ti",INDIRECT(ADDRESS(3+$AM836,18,,,"var")),NULL)</f>
        <v>0.08</v>
      </c>
      <c r="BE836" s="64" cm="1">
        <f t="array" aca="1" ref="BE836" ca="1">IF(INDIRECT(ADDRESS(3+$AM836,19,,,"var"))&lt;&gt;"D10",INDIRECT(ADDRESS(3+$AM836,19,,,"var")),NULL)</f>
        <v>27.4</v>
      </c>
      <c r="BF836" s="64" cm="1">
        <f t="array" aca="1" ref="BF836" ca="1">IF(INDIRECT(ADDRESS(3+$AM836,20,,,"var"))&lt;&gt;"D50",INDIRECT(ADDRESS(3+$AM836,20,,,"var")),NULL)</f>
        <v>44.5</v>
      </c>
      <c r="BG836" s="64" cm="1">
        <f t="array" aca="1" ref="BG836" ca="1">IF(INDIRECT(ADDRESS(3+$AM836,21,,,"var"))&lt;&gt;"D90",INDIRECT(ADDRESS(3+$AM836,21,,,"var")),NULL)</f>
        <v>72.2</v>
      </c>
      <c r="BH836" s="64" cm="1">
        <f t="array" aca="1" ref="BH836" ca="1">IF(INDIRECT(ADDRESS(3+$AM836,22,,,"var"))&lt;&gt;"Carney Funnel (s/50g)",INDIRECT(ADDRESS(3+$AM836,22,,,"var")),NULL)</f>
        <v>16</v>
      </c>
      <c r="BI836" s="64" cm="1">
        <f t="array" aca="1" ref="BI836" ca="1">IF(INDIRECT(ADDRESS(3+$AM836,23,,,"var"))&lt;&gt;"Schuttdichte",INDIRECT(ADDRESS(3+$AM836,23,,,"var")),NULL)</f>
        <v>1.24</v>
      </c>
      <c r="BJ836" s="64" cm="1">
        <f t="array" aca="1" ref="BJ836" ca="1">IF(INDIRECT(ADDRESS(3+$AM836,24,,,"var"))&lt;&gt;"Klopfdichte",INDIRECT(ADDRESS(3+$AM836,24,,,"var")),NULL)</f>
        <v>1.61</v>
      </c>
      <c r="BK836" s="61" t="s">
        <v>108</v>
      </c>
      <c r="BM836" s="65"/>
      <c r="BN836" s="28"/>
      <c r="BP836" s="28"/>
    </row>
    <row r="837" spans="1:68">
      <c r="A837" s="81">
        <v>12</v>
      </c>
      <c r="B837" s="3">
        <v>15</v>
      </c>
      <c r="C837" s="81" t="str">
        <f>var!Z$2</f>
        <v>EOS M 290</v>
      </c>
      <c r="D837" s="81" t="str">
        <f>var!AG$2</f>
        <v>EOS parameter dev.</v>
      </c>
      <c r="E837" s="81">
        <v>325</v>
      </c>
      <c r="F837" s="81">
        <v>1175</v>
      </c>
      <c r="G837" s="81">
        <v>50</v>
      </c>
      <c r="H837" s="81">
        <v>0.1</v>
      </c>
      <c r="I837" s="62">
        <v>100</v>
      </c>
      <c r="J837" s="81" t="str">
        <f>var!AD$2</f>
        <v>Density cube</v>
      </c>
      <c r="K837" s="81" t="str">
        <f>var!AE$2</f>
        <v>Pyramide</v>
      </c>
      <c r="L837" s="81"/>
      <c r="M837" s="81" t="str">
        <f>var!AF$2</f>
        <v>Stripes</v>
      </c>
      <c r="N837" s="81"/>
      <c r="O837" s="81"/>
      <c r="P837" s="81">
        <v>-0.2</v>
      </c>
      <c r="Q837" s="81"/>
      <c r="R837" s="10"/>
      <c r="S837" s="10"/>
      <c r="T837" s="10"/>
      <c r="U837" s="10"/>
      <c r="V837" s="10"/>
      <c r="W837" s="10"/>
      <c r="X837" s="10"/>
      <c r="Y837" s="81"/>
      <c r="Z837" s="81"/>
      <c r="AA837" s="81"/>
      <c r="AB837" s="4"/>
      <c r="AC837" s="81"/>
      <c r="AD837" s="10"/>
      <c r="AE837" s="10"/>
      <c r="AF837" s="10">
        <v>1.0880000000000001</v>
      </c>
      <c r="AG837" s="10"/>
      <c r="AH837" s="81">
        <f t="shared" si="29"/>
        <v>21.150000000000002</v>
      </c>
      <c r="AI837" s="81">
        <f t="shared" si="30"/>
        <v>55.319148936170215</v>
      </c>
      <c r="AJ837" s="81"/>
      <c r="AK837" s="81">
        <f>100-Tabelle1[[#This Row],[Porositaet Flaeche repolished IAPT]]</f>
        <v>98.912000000000006</v>
      </c>
      <c r="AL837" s="81" t="str" cm="1">
        <f t="array" aca="1" ref="AL837" ca="1">IF(INDIRECT(ADDRESS(3+AM837,2,,,"var"))&lt;&gt;"Name of powder",INDIRECT(ADDRESS(3+AM837,2,,,"var")),NULL)</f>
        <v>AlMgty90</v>
      </c>
      <c r="AM837" s="81">
        <v>12</v>
      </c>
      <c r="AN837" s="81">
        <v>1</v>
      </c>
      <c r="AO837" cm="1">
        <f t="array" aca="1" ref="AO837" ca="1">IF(INDIRECT(ADDRESS(3+$AM837,3,,,"var"))&lt;&gt;"&lt;=&gt;",INDIRECT(ADDRESS(3+$AM837,3,,,"var")),NULL)</f>
        <v>0</v>
      </c>
      <c r="AP837" cm="1">
        <f t="array" aca="1" ref="AP837" ca="1">IF(INDIRECT(ADDRESS(3+$AM837,4,,,"var"))&lt;&gt;"Si",INDIRECT(ADDRESS(3+$AM837,4,,,"var")),NULL)</f>
        <v>7.0000000000000007E-2</v>
      </c>
      <c r="AQ837" cm="1">
        <f t="array" aca="1" ref="AQ837" ca="1">IF(INDIRECT(ADDRESS(3+$AM837,5,,,"var"))&lt;&gt;"&lt;=&gt;",INDIRECT(ADDRESS(3+$AM837,5,,,"var")),NULL)</f>
        <v>0</v>
      </c>
      <c r="AR837" cm="1">
        <f t="array" aca="1" ref="AR837" ca="1">IF(INDIRECT(ADDRESS(3+$AM837,6,,,"var"))&lt;&gt;"Fe",INDIRECT(ADDRESS(3+$AM837,6,,,"var")),NULL)</f>
        <v>7.0000000000000007E-2</v>
      </c>
      <c r="AS837" s="28" t="str" cm="1">
        <f t="array" aca="1" ref="AS837" ca="1">IF(INDIRECT(ADDRESS(3+$AM837,7,,,"var"))&lt;&gt;"&lt;=&gt;",INDIRECT(ADDRESS(3+$AM837,7,,,"var")),NULL)</f>
        <v>&lt;</v>
      </c>
      <c r="AT837" cm="1">
        <f t="array" aca="1" ref="AT837" ca="1">IF(INDIRECT(ADDRESS(3+$AM837,8,,,"var"))&lt;&gt;"Cu",INDIRECT(ADDRESS(3+$AM837,8,,,"var")),NULL)</f>
        <v>0.01</v>
      </c>
      <c r="AU837" t="str" cm="1">
        <f t="array" aca="1" ref="AU837" ca="1">IF(INDIRECT(ADDRESS(3+$AM837,9,,,"var"))&lt;&gt;"&lt;=&gt;",INDIRECT(ADDRESS(3+$AM837,9,,,"var")),NULL)</f>
        <v>&lt;</v>
      </c>
      <c r="AV837" cm="1">
        <f t="array" aca="1" ref="AV837" ca="1">IF(INDIRECT(ADDRESS(3+$AM837,10,,,"var"))&lt;&gt;"Mn",INDIRECT(ADDRESS(3+$AM837,10,,,"var")),NULL)</f>
        <v>0.01</v>
      </c>
      <c r="AW837" cm="1">
        <f t="array" aca="1" ref="AW837" ca="1">IF(INDIRECT(ADDRESS(3+$AM837,11,,,"var"))&lt;&gt;"&lt;=&gt;",INDIRECT(ADDRESS(3+$AM837,11,,,"var")),NULL)</f>
        <v>0</v>
      </c>
      <c r="AX837" cm="1">
        <f t="array" aca="1" ref="AX837" ca="1">IF(INDIRECT(ADDRESS(3+$AM837,12,,,"var"))&lt;&gt;"Mg",INDIRECT(ADDRESS(3+$AM837,12,,,"var")),NULL)</f>
        <v>11.9</v>
      </c>
      <c r="AY837" cm="1">
        <f t="array" aca="1" ref="AY837" ca="1">IF(INDIRECT(ADDRESS(3+$AM837,13,,,"var"))&lt;&gt;"&lt;=&gt;",INDIRECT(ADDRESS(3+$AM837,13,,,"var")),NULL)</f>
        <v>0</v>
      </c>
      <c r="AZ837" cm="1">
        <f t="array" aca="1" ref="AZ837" ca="1">IF(INDIRECT(ADDRESS(3+$AM837,14,,,"var"))&lt;&gt;"Be",INDIRECT(ADDRESS(3+$AM837,14,,,"var")),NULL)</f>
        <v>1.4E-2</v>
      </c>
      <c r="BA837" s="61" t="str" cm="1">
        <f t="array" aca="1" ref="BA837" ca="1">IF(INDIRECT(ADDRESS(3+$AM837,15,,,"var"))&lt;&gt;"&lt;=&gt;",INDIRECT(ADDRESS(3+$AM837,15,,,"var")),NULL)</f>
        <v>&lt;</v>
      </c>
      <c r="BB837" s="28" cm="1">
        <f t="array" aca="1" ref="BB837" ca="1">IF(INDIRECT(ADDRESS(3+$AM837,16,,,"var"))&lt;&gt;"Zn",INDIRECT(ADDRESS(3+$AM837,16,,,"var")),NULL)</f>
        <v>0.01</v>
      </c>
      <c r="BC837" s="61" cm="1">
        <f t="array" aca="1" ref="BC837" ca="1">IF(INDIRECT(ADDRESS(3+$AM837,17,,,"var"))&lt;&gt;"&lt;=&gt;",INDIRECT(ADDRESS(3+$AM837,17,,,"var")),NULL)</f>
        <v>0</v>
      </c>
      <c r="BD837" s="28" cm="1">
        <f t="array" aca="1" ref="BD837" ca="1">IF(INDIRECT(ADDRESS(3+$AM837,18,,,"var"))&lt;&gt;"Ti",INDIRECT(ADDRESS(3+$AM837,18,,,"var")),NULL)</f>
        <v>0.08</v>
      </c>
      <c r="BE837" s="64" cm="1">
        <f t="array" aca="1" ref="BE837" ca="1">IF(INDIRECT(ADDRESS(3+$AM837,19,,,"var"))&lt;&gt;"D10",INDIRECT(ADDRESS(3+$AM837,19,,,"var")),NULL)</f>
        <v>27.4</v>
      </c>
      <c r="BF837" s="64" cm="1">
        <f t="array" aca="1" ref="BF837" ca="1">IF(INDIRECT(ADDRESS(3+$AM837,20,,,"var"))&lt;&gt;"D50",INDIRECT(ADDRESS(3+$AM837,20,,,"var")),NULL)</f>
        <v>44.5</v>
      </c>
      <c r="BG837" s="64" cm="1">
        <f t="array" aca="1" ref="BG837" ca="1">IF(INDIRECT(ADDRESS(3+$AM837,21,,,"var"))&lt;&gt;"D90",INDIRECT(ADDRESS(3+$AM837,21,,,"var")),NULL)</f>
        <v>72.2</v>
      </c>
      <c r="BH837" s="64" cm="1">
        <f t="array" aca="1" ref="BH837" ca="1">IF(INDIRECT(ADDRESS(3+$AM837,22,,,"var"))&lt;&gt;"Carney Funnel (s/50g)",INDIRECT(ADDRESS(3+$AM837,22,,,"var")),NULL)</f>
        <v>16</v>
      </c>
      <c r="BI837" s="64" cm="1">
        <f t="array" aca="1" ref="BI837" ca="1">IF(INDIRECT(ADDRESS(3+$AM837,23,,,"var"))&lt;&gt;"Schuttdichte",INDIRECT(ADDRESS(3+$AM837,23,,,"var")),NULL)</f>
        <v>1.24</v>
      </c>
      <c r="BJ837" s="64" cm="1">
        <f t="array" aca="1" ref="BJ837" ca="1">IF(INDIRECT(ADDRESS(3+$AM837,24,,,"var"))&lt;&gt;"Klopfdichte",INDIRECT(ADDRESS(3+$AM837,24,,,"var")),NULL)</f>
        <v>1.61</v>
      </c>
      <c r="BK837" s="61" t="s">
        <v>108</v>
      </c>
      <c r="BM837" s="65"/>
      <c r="BN837" s="28"/>
      <c r="BP837" s="28"/>
    </row>
    <row r="838" spans="1:68">
      <c r="A838" s="81">
        <v>12</v>
      </c>
      <c r="B838" s="3">
        <v>16</v>
      </c>
      <c r="C838" s="81" t="str">
        <f>var!Z$2</f>
        <v>EOS M 290</v>
      </c>
      <c r="D838" s="81" t="str">
        <f>var!AG$2</f>
        <v>EOS parameter dev.</v>
      </c>
      <c r="E838" s="81">
        <v>325</v>
      </c>
      <c r="F838" s="81">
        <v>1175</v>
      </c>
      <c r="G838" s="81">
        <v>50</v>
      </c>
      <c r="H838" s="81">
        <v>0.1</v>
      </c>
      <c r="I838" s="62">
        <v>100</v>
      </c>
      <c r="J838" s="81" t="str">
        <f>var!AD$2</f>
        <v>Density cube</v>
      </c>
      <c r="K838" s="81" t="str">
        <f>var!AE$2</f>
        <v>Pyramide</v>
      </c>
      <c r="L838" s="81"/>
      <c r="M838" s="81" t="str">
        <f>var!AF$2</f>
        <v>Stripes</v>
      </c>
      <c r="N838" s="81"/>
      <c r="O838" s="81"/>
      <c r="P838" s="81">
        <v>-0.2</v>
      </c>
      <c r="Q838" s="81"/>
      <c r="R838" s="10"/>
      <c r="S838" s="10"/>
      <c r="T838" s="10"/>
      <c r="U838" s="10"/>
      <c r="V838" s="10"/>
      <c r="W838" s="10"/>
      <c r="X838" s="10"/>
      <c r="Y838" s="81"/>
      <c r="Z838" s="81"/>
      <c r="AA838" s="81"/>
      <c r="AB838" s="4"/>
      <c r="AC838" s="81"/>
      <c r="AD838" s="10"/>
      <c r="AE838" s="10"/>
      <c r="AF838" s="10">
        <v>0.86499999999999999</v>
      </c>
      <c r="AG838" s="10"/>
      <c r="AH838" s="81">
        <f t="shared" si="29"/>
        <v>21.150000000000002</v>
      </c>
      <c r="AI838" s="81">
        <f t="shared" si="30"/>
        <v>55.319148936170215</v>
      </c>
      <c r="AJ838" s="81"/>
      <c r="AK838" s="81">
        <f>100-Tabelle1[[#This Row],[Porositaet Flaeche repolished IAPT]]</f>
        <v>99.135000000000005</v>
      </c>
      <c r="AL838" s="81" t="str" cm="1">
        <f t="array" aca="1" ref="AL838" ca="1">IF(INDIRECT(ADDRESS(3+AM838,2,,,"var"))&lt;&gt;"Name of powder",INDIRECT(ADDRESS(3+AM838,2,,,"var")),NULL)</f>
        <v>AlMgty90</v>
      </c>
      <c r="AM838" s="81">
        <v>12</v>
      </c>
      <c r="AN838" s="81">
        <v>1</v>
      </c>
      <c r="AO838" cm="1">
        <f t="array" aca="1" ref="AO838" ca="1">IF(INDIRECT(ADDRESS(3+$AM838,3,,,"var"))&lt;&gt;"&lt;=&gt;",INDIRECT(ADDRESS(3+$AM838,3,,,"var")),NULL)</f>
        <v>0</v>
      </c>
      <c r="AP838" cm="1">
        <f t="array" aca="1" ref="AP838" ca="1">IF(INDIRECT(ADDRESS(3+$AM838,4,,,"var"))&lt;&gt;"Si",INDIRECT(ADDRESS(3+$AM838,4,,,"var")),NULL)</f>
        <v>7.0000000000000007E-2</v>
      </c>
      <c r="AQ838" cm="1">
        <f t="array" aca="1" ref="AQ838" ca="1">IF(INDIRECT(ADDRESS(3+$AM838,5,,,"var"))&lt;&gt;"&lt;=&gt;",INDIRECT(ADDRESS(3+$AM838,5,,,"var")),NULL)</f>
        <v>0</v>
      </c>
      <c r="AR838" cm="1">
        <f t="array" aca="1" ref="AR838" ca="1">IF(INDIRECT(ADDRESS(3+$AM838,6,,,"var"))&lt;&gt;"Fe",INDIRECT(ADDRESS(3+$AM838,6,,,"var")),NULL)</f>
        <v>7.0000000000000007E-2</v>
      </c>
      <c r="AS838" s="28" t="str" cm="1">
        <f t="array" aca="1" ref="AS838" ca="1">IF(INDIRECT(ADDRESS(3+$AM838,7,,,"var"))&lt;&gt;"&lt;=&gt;",INDIRECT(ADDRESS(3+$AM838,7,,,"var")),NULL)</f>
        <v>&lt;</v>
      </c>
      <c r="AT838" cm="1">
        <f t="array" aca="1" ref="AT838" ca="1">IF(INDIRECT(ADDRESS(3+$AM838,8,,,"var"))&lt;&gt;"Cu",INDIRECT(ADDRESS(3+$AM838,8,,,"var")),NULL)</f>
        <v>0.01</v>
      </c>
      <c r="AU838" t="str" cm="1">
        <f t="array" aca="1" ref="AU838" ca="1">IF(INDIRECT(ADDRESS(3+$AM838,9,,,"var"))&lt;&gt;"&lt;=&gt;",INDIRECT(ADDRESS(3+$AM838,9,,,"var")),NULL)</f>
        <v>&lt;</v>
      </c>
      <c r="AV838" cm="1">
        <f t="array" aca="1" ref="AV838" ca="1">IF(INDIRECT(ADDRESS(3+$AM838,10,,,"var"))&lt;&gt;"Mn",INDIRECT(ADDRESS(3+$AM838,10,,,"var")),NULL)</f>
        <v>0.01</v>
      </c>
      <c r="AW838" cm="1">
        <f t="array" aca="1" ref="AW838" ca="1">IF(INDIRECT(ADDRESS(3+$AM838,11,,,"var"))&lt;&gt;"&lt;=&gt;",INDIRECT(ADDRESS(3+$AM838,11,,,"var")),NULL)</f>
        <v>0</v>
      </c>
      <c r="AX838" cm="1">
        <f t="array" aca="1" ref="AX838" ca="1">IF(INDIRECT(ADDRESS(3+$AM838,12,,,"var"))&lt;&gt;"Mg",INDIRECT(ADDRESS(3+$AM838,12,,,"var")),NULL)</f>
        <v>11.9</v>
      </c>
      <c r="AY838" cm="1">
        <f t="array" aca="1" ref="AY838" ca="1">IF(INDIRECT(ADDRESS(3+$AM838,13,,,"var"))&lt;&gt;"&lt;=&gt;",INDIRECT(ADDRESS(3+$AM838,13,,,"var")),NULL)</f>
        <v>0</v>
      </c>
      <c r="AZ838" cm="1">
        <f t="array" aca="1" ref="AZ838" ca="1">IF(INDIRECT(ADDRESS(3+$AM838,14,,,"var"))&lt;&gt;"Be",INDIRECT(ADDRESS(3+$AM838,14,,,"var")),NULL)</f>
        <v>1.4E-2</v>
      </c>
      <c r="BA838" s="61" t="str" cm="1">
        <f t="array" aca="1" ref="BA838" ca="1">IF(INDIRECT(ADDRESS(3+$AM838,15,,,"var"))&lt;&gt;"&lt;=&gt;",INDIRECT(ADDRESS(3+$AM838,15,,,"var")),NULL)</f>
        <v>&lt;</v>
      </c>
      <c r="BB838" s="28" cm="1">
        <f t="array" aca="1" ref="BB838" ca="1">IF(INDIRECT(ADDRESS(3+$AM838,16,,,"var"))&lt;&gt;"Zn",INDIRECT(ADDRESS(3+$AM838,16,,,"var")),NULL)</f>
        <v>0.01</v>
      </c>
      <c r="BC838" s="61" cm="1">
        <f t="array" aca="1" ref="BC838" ca="1">IF(INDIRECT(ADDRESS(3+$AM838,17,,,"var"))&lt;&gt;"&lt;=&gt;",INDIRECT(ADDRESS(3+$AM838,17,,,"var")),NULL)</f>
        <v>0</v>
      </c>
      <c r="BD838" s="28" cm="1">
        <f t="array" aca="1" ref="BD838" ca="1">IF(INDIRECT(ADDRESS(3+$AM838,18,,,"var"))&lt;&gt;"Ti",INDIRECT(ADDRESS(3+$AM838,18,,,"var")),NULL)</f>
        <v>0.08</v>
      </c>
      <c r="BE838" s="64" cm="1">
        <f t="array" aca="1" ref="BE838" ca="1">IF(INDIRECT(ADDRESS(3+$AM838,19,,,"var"))&lt;&gt;"D10",INDIRECT(ADDRESS(3+$AM838,19,,,"var")),NULL)</f>
        <v>27.4</v>
      </c>
      <c r="BF838" s="64" cm="1">
        <f t="array" aca="1" ref="BF838" ca="1">IF(INDIRECT(ADDRESS(3+$AM838,20,,,"var"))&lt;&gt;"D50",INDIRECT(ADDRESS(3+$AM838,20,,,"var")),NULL)</f>
        <v>44.5</v>
      </c>
      <c r="BG838" s="64" cm="1">
        <f t="array" aca="1" ref="BG838" ca="1">IF(INDIRECT(ADDRESS(3+$AM838,21,,,"var"))&lt;&gt;"D90",INDIRECT(ADDRESS(3+$AM838,21,,,"var")),NULL)</f>
        <v>72.2</v>
      </c>
      <c r="BH838" s="64" cm="1">
        <f t="array" aca="1" ref="BH838" ca="1">IF(INDIRECT(ADDRESS(3+$AM838,22,,,"var"))&lt;&gt;"Carney Funnel (s/50g)",INDIRECT(ADDRESS(3+$AM838,22,,,"var")),NULL)</f>
        <v>16</v>
      </c>
      <c r="BI838" s="64" cm="1">
        <f t="array" aca="1" ref="BI838" ca="1">IF(INDIRECT(ADDRESS(3+$AM838,23,,,"var"))&lt;&gt;"Schuttdichte",INDIRECT(ADDRESS(3+$AM838,23,,,"var")),NULL)</f>
        <v>1.24</v>
      </c>
      <c r="BJ838" s="64" cm="1">
        <f t="array" aca="1" ref="BJ838" ca="1">IF(INDIRECT(ADDRESS(3+$AM838,24,,,"var"))&lt;&gt;"Klopfdichte",INDIRECT(ADDRESS(3+$AM838,24,,,"var")),NULL)</f>
        <v>1.61</v>
      </c>
      <c r="BK838" s="61" t="s">
        <v>108</v>
      </c>
      <c r="BM838" s="65"/>
      <c r="BN838" s="28"/>
      <c r="BP838" s="28"/>
    </row>
    <row r="839" spans="1:68">
      <c r="A839" s="81">
        <v>12</v>
      </c>
      <c r="B839" s="3">
        <v>17</v>
      </c>
      <c r="C839" s="81" t="str">
        <f>var!Z$2</f>
        <v>EOS M 290</v>
      </c>
      <c r="D839" s="81" t="str">
        <f>var!AG$2</f>
        <v>EOS parameter dev.</v>
      </c>
      <c r="E839" s="81">
        <v>325</v>
      </c>
      <c r="F839" s="81">
        <v>1175</v>
      </c>
      <c r="G839" s="81">
        <v>50</v>
      </c>
      <c r="H839" s="81">
        <v>0.1</v>
      </c>
      <c r="I839" s="62">
        <v>100</v>
      </c>
      <c r="J839" s="81" t="str">
        <f>var!AD$2</f>
        <v>Density cube</v>
      </c>
      <c r="K839" s="81" t="str">
        <f>var!AE$2</f>
        <v>Pyramide</v>
      </c>
      <c r="L839" s="81"/>
      <c r="M839" s="81" t="str">
        <f>var!AF$2</f>
        <v>Stripes</v>
      </c>
      <c r="N839" s="81">
        <v>80</v>
      </c>
      <c r="O839" s="81">
        <v>600</v>
      </c>
      <c r="P839" s="81">
        <v>-0.2</v>
      </c>
      <c r="Q839" s="81">
        <v>0.02</v>
      </c>
      <c r="R839" s="10"/>
      <c r="S839" s="10"/>
      <c r="T839" s="10"/>
      <c r="U839" s="10"/>
      <c r="V839" s="10"/>
      <c r="W839" s="10"/>
      <c r="X839" s="10"/>
      <c r="Y839" s="81"/>
      <c r="Z839" s="81"/>
      <c r="AA839" s="81"/>
      <c r="AB839" s="4"/>
      <c r="AC839" s="81"/>
      <c r="AD839" s="10"/>
      <c r="AE839" s="10"/>
      <c r="AF839" s="10">
        <v>0.68500000000000005</v>
      </c>
      <c r="AG839" s="10"/>
      <c r="AH839" s="81">
        <f t="shared" si="29"/>
        <v>21.150000000000002</v>
      </c>
      <c r="AI839" s="81">
        <f t="shared" si="30"/>
        <v>55.319148936170215</v>
      </c>
      <c r="AJ839" s="81"/>
      <c r="AK839" s="81">
        <f>100-Tabelle1[[#This Row],[Porositaet Flaeche repolished IAPT]]</f>
        <v>99.314999999999998</v>
      </c>
      <c r="AL839" s="81" t="str" cm="1">
        <f t="array" aca="1" ref="AL839" ca="1">IF(INDIRECT(ADDRESS(3+AM839,2,,,"var"))&lt;&gt;"Name of powder",INDIRECT(ADDRESS(3+AM839,2,,,"var")),NULL)</f>
        <v>AlMgty90</v>
      </c>
      <c r="AM839" s="81">
        <v>12</v>
      </c>
      <c r="AN839" s="81">
        <v>1</v>
      </c>
      <c r="AO839" cm="1">
        <f t="array" aca="1" ref="AO839" ca="1">IF(INDIRECT(ADDRESS(3+$AM839,3,,,"var"))&lt;&gt;"&lt;=&gt;",INDIRECT(ADDRESS(3+$AM839,3,,,"var")),NULL)</f>
        <v>0</v>
      </c>
      <c r="AP839" cm="1">
        <f t="array" aca="1" ref="AP839" ca="1">IF(INDIRECT(ADDRESS(3+$AM839,4,,,"var"))&lt;&gt;"Si",INDIRECT(ADDRESS(3+$AM839,4,,,"var")),NULL)</f>
        <v>7.0000000000000007E-2</v>
      </c>
      <c r="AQ839" cm="1">
        <f t="array" aca="1" ref="AQ839" ca="1">IF(INDIRECT(ADDRESS(3+$AM839,5,,,"var"))&lt;&gt;"&lt;=&gt;",INDIRECT(ADDRESS(3+$AM839,5,,,"var")),NULL)</f>
        <v>0</v>
      </c>
      <c r="AR839" cm="1">
        <f t="array" aca="1" ref="AR839" ca="1">IF(INDIRECT(ADDRESS(3+$AM839,6,,,"var"))&lt;&gt;"Fe",INDIRECT(ADDRESS(3+$AM839,6,,,"var")),NULL)</f>
        <v>7.0000000000000007E-2</v>
      </c>
      <c r="AS839" s="28" t="str" cm="1">
        <f t="array" aca="1" ref="AS839" ca="1">IF(INDIRECT(ADDRESS(3+$AM839,7,,,"var"))&lt;&gt;"&lt;=&gt;",INDIRECT(ADDRESS(3+$AM839,7,,,"var")),NULL)</f>
        <v>&lt;</v>
      </c>
      <c r="AT839" cm="1">
        <f t="array" aca="1" ref="AT839" ca="1">IF(INDIRECT(ADDRESS(3+$AM839,8,,,"var"))&lt;&gt;"Cu",INDIRECT(ADDRESS(3+$AM839,8,,,"var")),NULL)</f>
        <v>0.01</v>
      </c>
      <c r="AU839" t="str" cm="1">
        <f t="array" aca="1" ref="AU839" ca="1">IF(INDIRECT(ADDRESS(3+$AM839,9,,,"var"))&lt;&gt;"&lt;=&gt;",INDIRECT(ADDRESS(3+$AM839,9,,,"var")),NULL)</f>
        <v>&lt;</v>
      </c>
      <c r="AV839" cm="1">
        <f t="array" aca="1" ref="AV839" ca="1">IF(INDIRECT(ADDRESS(3+$AM839,10,,,"var"))&lt;&gt;"Mn",INDIRECT(ADDRESS(3+$AM839,10,,,"var")),NULL)</f>
        <v>0.01</v>
      </c>
      <c r="AW839" cm="1">
        <f t="array" aca="1" ref="AW839" ca="1">IF(INDIRECT(ADDRESS(3+$AM839,11,,,"var"))&lt;&gt;"&lt;=&gt;",INDIRECT(ADDRESS(3+$AM839,11,,,"var")),NULL)</f>
        <v>0</v>
      </c>
      <c r="AX839" cm="1">
        <f t="array" aca="1" ref="AX839" ca="1">IF(INDIRECT(ADDRESS(3+$AM839,12,,,"var"))&lt;&gt;"Mg",INDIRECT(ADDRESS(3+$AM839,12,,,"var")),NULL)</f>
        <v>11.9</v>
      </c>
      <c r="AY839" cm="1">
        <f t="array" aca="1" ref="AY839" ca="1">IF(INDIRECT(ADDRESS(3+$AM839,13,,,"var"))&lt;&gt;"&lt;=&gt;",INDIRECT(ADDRESS(3+$AM839,13,,,"var")),NULL)</f>
        <v>0</v>
      </c>
      <c r="AZ839" cm="1">
        <f t="array" aca="1" ref="AZ839" ca="1">IF(INDIRECT(ADDRESS(3+$AM839,14,,,"var"))&lt;&gt;"Be",INDIRECT(ADDRESS(3+$AM839,14,,,"var")),NULL)</f>
        <v>1.4E-2</v>
      </c>
      <c r="BA839" s="61" t="str" cm="1">
        <f t="array" aca="1" ref="BA839" ca="1">IF(INDIRECT(ADDRESS(3+$AM839,15,,,"var"))&lt;&gt;"&lt;=&gt;",INDIRECT(ADDRESS(3+$AM839,15,,,"var")),NULL)</f>
        <v>&lt;</v>
      </c>
      <c r="BB839" s="28" cm="1">
        <f t="array" aca="1" ref="BB839" ca="1">IF(INDIRECT(ADDRESS(3+$AM839,16,,,"var"))&lt;&gt;"Zn",INDIRECT(ADDRESS(3+$AM839,16,,,"var")),NULL)</f>
        <v>0.01</v>
      </c>
      <c r="BC839" s="61" cm="1">
        <f t="array" aca="1" ref="BC839" ca="1">IF(INDIRECT(ADDRESS(3+$AM839,17,,,"var"))&lt;&gt;"&lt;=&gt;",INDIRECT(ADDRESS(3+$AM839,17,,,"var")),NULL)</f>
        <v>0</v>
      </c>
      <c r="BD839" s="28" cm="1">
        <f t="array" aca="1" ref="BD839" ca="1">IF(INDIRECT(ADDRESS(3+$AM839,18,,,"var"))&lt;&gt;"Ti",INDIRECT(ADDRESS(3+$AM839,18,,,"var")),NULL)</f>
        <v>0.08</v>
      </c>
      <c r="BE839" s="64" cm="1">
        <f t="array" aca="1" ref="BE839" ca="1">IF(INDIRECT(ADDRESS(3+$AM839,19,,,"var"))&lt;&gt;"D10",INDIRECT(ADDRESS(3+$AM839,19,,,"var")),NULL)</f>
        <v>27.4</v>
      </c>
      <c r="BF839" s="64" cm="1">
        <f t="array" aca="1" ref="BF839" ca="1">IF(INDIRECT(ADDRESS(3+$AM839,20,,,"var"))&lt;&gt;"D50",INDIRECT(ADDRESS(3+$AM839,20,,,"var")),NULL)</f>
        <v>44.5</v>
      </c>
      <c r="BG839" s="64" cm="1">
        <f t="array" aca="1" ref="BG839" ca="1">IF(INDIRECT(ADDRESS(3+$AM839,21,,,"var"))&lt;&gt;"D90",INDIRECT(ADDRESS(3+$AM839,21,,,"var")),NULL)</f>
        <v>72.2</v>
      </c>
      <c r="BH839" s="64" cm="1">
        <f t="array" aca="1" ref="BH839" ca="1">IF(INDIRECT(ADDRESS(3+$AM839,22,,,"var"))&lt;&gt;"Carney Funnel (s/50g)",INDIRECT(ADDRESS(3+$AM839,22,,,"var")),NULL)</f>
        <v>16</v>
      </c>
      <c r="BI839" s="64" cm="1">
        <f t="array" aca="1" ref="BI839" ca="1">IF(INDIRECT(ADDRESS(3+$AM839,23,,,"var"))&lt;&gt;"Schuttdichte",INDIRECT(ADDRESS(3+$AM839,23,,,"var")),NULL)</f>
        <v>1.24</v>
      </c>
      <c r="BJ839" s="64" cm="1">
        <f t="array" aca="1" ref="BJ839" ca="1">IF(INDIRECT(ADDRESS(3+$AM839,24,,,"var"))&lt;&gt;"Klopfdichte",INDIRECT(ADDRESS(3+$AM839,24,,,"var")),NULL)</f>
        <v>1.61</v>
      </c>
      <c r="BK839" s="61" t="s">
        <v>108</v>
      </c>
      <c r="BM839" s="65"/>
      <c r="BN839" s="28"/>
      <c r="BP839" s="28"/>
    </row>
    <row r="840" spans="1:68">
      <c r="A840" s="81">
        <v>12</v>
      </c>
      <c r="B840" s="3">
        <v>18</v>
      </c>
      <c r="C840" s="81" t="str">
        <f>var!Z$2</f>
        <v>EOS M 290</v>
      </c>
      <c r="D840" s="81" t="str">
        <f>var!AG$2</f>
        <v>EOS parameter dev.</v>
      </c>
      <c r="E840" s="81">
        <v>325</v>
      </c>
      <c r="F840" s="81">
        <v>1175</v>
      </c>
      <c r="G840" s="81">
        <v>50</v>
      </c>
      <c r="H840" s="81">
        <v>0.1</v>
      </c>
      <c r="I840" s="62">
        <v>100</v>
      </c>
      <c r="J840" s="81" t="str">
        <f>var!AD$2</f>
        <v>Density cube</v>
      </c>
      <c r="K840" s="81" t="str">
        <f>var!AE$2</f>
        <v>Pyramide</v>
      </c>
      <c r="L840" s="81"/>
      <c r="M840" s="81" t="str">
        <f>var!AF$2</f>
        <v>Stripes</v>
      </c>
      <c r="N840" s="81">
        <v>150</v>
      </c>
      <c r="O840" s="81">
        <v>600</v>
      </c>
      <c r="P840" s="81">
        <v>-0.2</v>
      </c>
      <c r="Q840" s="81">
        <v>0.02</v>
      </c>
      <c r="R840" s="10"/>
      <c r="S840" s="10"/>
      <c r="T840" s="10"/>
      <c r="U840" s="10"/>
      <c r="V840" s="10"/>
      <c r="W840" s="10"/>
      <c r="X840" s="10"/>
      <c r="Y840" s="81"/>
      <c r="Z840" s="81"/>
      <c r="AA840" s="81"/>
      <c r="AB840" s="4"/>
      <c r="AC840" s="81"/>
      <c r="AD840" s="10"/>
      <c r="AE840" s="10"/>
      <c r="AF840" s="10">
        <v>0.60799999999999998</v>
      </c>
      <c r="AG840" s="10"/>
      <c r="AH840" s="81">
        <f t="shared" si="29"/>
        <v>21.150000000000002</v>
      </c>
      <c r="AI840" s="81">
        <f t="shared" si="30"/>
        <v>55.319148936170215</v>
      </c>
      <c r="AJ840" s="81"/>
      <c r="AK840" s="81">
        <f>100-Tabelle1[[#This Row],[Porositaet Flaeche repolished IAPT]]</f>
        <v>99.391999999999996</v>
      </c>
      <c r="AL840" s="81" t="str" cm="1">
        <f t="array" aca="1" ref="AL840" ca="1">IF(INDIRECT(ADDRESS(3+AM840,2,,,"var"))&lt;&gt;"Name of powder",INDIRECT(ADDRESS(3+AM840,2,,,"var")),NULL)</f>
        <v>AlMgty90</v>
      </c>
      <c r="AM840" s="81">
        <v>12</v>
      </c>
      <c r="AN840" s="81">
        <v>1</v>
      </c>
      <c r="AO840" cm="1">
        <f t="array" aca="1" ref="AO840" ca="1">IF(INDIRECT(ADDRESS(3+$AM840,3,,,"var"))&lt;&gt;"&lt;=&gt;",INDIRECT(ADDRESS(3+$AM840,3,,,"var")),NULL)</f>
        <v>0</v>
      </c>
      <c r="AP840" cm="1">
        <f t="array" aca="1" ref="AP840" ca="1">IF(INDIRECT(ADDRESS(3+$AM840,4,,,"var"))&lt;&gt;"Si",INDIRECT(ADDRESS(3+$AM840,4,,,"var")),NULL)</f>
        <v>7.0000000000000007E-2</v>
      </c>
      <c r="AQ840" cm="1">
        <f t="array" aca="1" ref="AQ840" ca="1">IF(INDIRECT(ADDRESS(3+$AM840,5,,,"var"))&lt;&gt;"&lt;=&gt;",INDIRECT(ADDRESS(3+$AM840,5,,,"var")),NULL)</f>
        <v>0</v>
      </c>
      <c r="AR840" cm="1">
        <f t="array" aca="1" ref="AR840" ca="1">IF(INDIRECT(ADDRESS(3+$AM840,6,,,"var"))&lt;&gt;"Fe",INDIRECT(ADDRESS(3+$AM840,6,,,"var")),NULL)</f>
        <v>7.0000000000000007E-2</v>
      </c>
      <c r="AS840" s="28" t="str" cm="1">
        <f t="array" aca="1" ref="AS840" ca="1">IF(INDIRECT(ADDRESS(3+$AM840,7,,,"var"))&lt;&gt;"&lt;=&gt;",INDIRECT(ADDRESS(3+$AM840,7,,,"var")),NULL)</f>
        <v>&lt;</v>
      </c>
      <c r="AT840" cm="1">
        <f t="array" aca="1" ref="AT840" ca="1">IF(INDIRECT(ADDRESS(3+$AM840,8,,,"var"))&lt;&gt;"Cu",INDIRECT(ADDRESS(3+$AM840,8,,,"var")),NULL)</f>
        <v>0.01</v>
      </c>
      <c r="AU840" t="str" cm="1">
        <f t="array" aca="1" ref="AU840" ca="1">IF(INDIRECT(ADDRESS(3+$AM840,9,,,"var"))&lt;&gt;"&lt;=&gt;",INDIRECT(ADDRESS(3+$AM840,9,,,"var")),NULL)</f>
        <v>&lt;</v>
      </c>
      <c r="AV840" cm="1">
        <f t="array" aca="1" ref="AV840" ca="1">IF(INDIRECT(ADDRESS(3+$AM840,10,,,"var"))&lt;&gt;"Mn",INDIRECT(ADDRESS(3+$AM840,10,,,"var")),NULL)</f>
        <v>0.01</v>
      </c>
      <c r="AW840" cm="1">
        <f t="array" aca="1" ref="AW840" ca="1">IF(INDIRECT(ADDRESS(3+$AM840,11,,,"var"))&lt;&gt;"&lt;=&gt;",INDIRECT(ADDRESS(3+$AM840,11,,,"var")),NULL)</f>
        <v>0</v>
      </c>
      <c r="AX840" cm="1">
        <f t="array" aca="1" ref="AX840" ca="1">IF(INDIRECT(ADDRESS(3+$AM840,12,,,"var"))&lt;&gt;"Mg",INDIRECT(ADDRESS(3+$AM840,12,,,"var")),NULL)</f>
        <v>11.9</v>
      </c>
      <c r="AY840" cm="1">
        <f t="array" aca="1" ref="AY840" ca="1">IF(INDIRECT(ADDRESS(3+$AM840,13,,,"var"))&lt;&gt;"&lt;=&gt;",INDIRECT(ADDRESS(3+$AM840,13,,,"var")),NULL)</f>
        <v>0</v>
      </c>
      <c r="AZ840" cm="1">
        <f t="array" aca="1" ref="AZ840" ca="1">IF(INDIRECT(ADDRESS(3+$AM840,14,,,"var"))&lt;&gt;"Be",INDIRECT(ADDRESS(3+$AM840,14,,,"var")),NULL)</f>
        <v>1.4E-2</v>
      </c>
      <c r="BA840" s="61" t="str" cm="1">
        <f t="array" aca="1" ref="BA840" ca="1">IF(INDIRECT(ADDRESS(3+$AM840,15,,,"var"))&lt;&gt;"&lt;=&gt;",INDIRECT(ADDRESS(3+$AM840,15,,,"var")),NULL)</f>
        <v>&lt;</v>
      </c>
      <c r="BB840" s="28" cm="1">
        <f t="array" aca="1" ref="BB840" ca="1">IF(INDIRECT(ADDRESS(3+$AM840,16,,,"var"))&lt;&gt;"Zn",INDIRECT(ADDRESS(3+$AM840,16,,,"var")),NULL)</f>
        <v>0.01</v>
      </c>
      <c r="BC840" s="61" cm="1">
        <f t="array" aca="1" ref="BC840" ca="1">IF(INDIRECT(ADDRESS(3+$AM840,17,,,"var"))&lt;&gt;"&lt;=&gt;",INDIRECT(ADDRESS(3+$AM840,17,,,"var")),NULL)</f>
        <v>0</v>
      </c>
      <c r="BD840" s="28" cm="1">
        <f t="array" aca="1" ref="BD840" ca="1">IF(INDIRECT(ADDRESS(3+$AM840,18,,,"var"))&lt;&gt;"Ti",INDIRECT(ADDRESS(3+$AM840,18,,,"var")),NULL)</f>
        <v>0.08</v>
      </c>
      <c r="BE840" s="64" cm="1">
        <f t="array" aca="1" ref="BE840" ca="1">IF(INDIRECT(ADDRESS(3+$AM840,19,,,"var"))&lt;&gt;"D10",INDIRECT(ADDRESS(3+$AM840,19,,,"var")),NULL)</f>
        <v>27.4</v>
      </c>
      <c r="BF840" s="64" cm="1">
        <f t="array" aca="1" ref="BF840" ca="1">IF(INDIRECT(ADDRESS(3+$AM840,20,,,"var"))&lt;&gt;"D50",INDIRECT(ADDRESS(3+$AM840,20,,,"var")),NULL)</f>
        <v>44.5</v>
      </c>
      <c r="BG840" s="64" cm="1">
        <f t="array" aca="1" ref="BG840" ca="1">IF(INDIRECT(ADDRESS(3+$AM840,21,,,"var"))&lt;&gt;"D90",INDIRECT(ADDRESS(3+$AM840,21,,,"var")),NULL)</f>
        <v>72.2</v>
      </c>
      <c r="BH840" s="64" cm="1">
        <f t="array" aca="1" ref="BH840" ca="1">IF(INDIRECT(ADDRESS(3+$AM840,22,,,"var"))&lt;&gt;"Carney Funnel (s/50g)",INDIRECT(ADDRESS(3+$AM840,22,,,"var")),NULL)</f>
        <v>16</v>
      </c>
      <c r="BI840" s="64" cm="1">
        <f t="array" aca="1" ref="BI840" ca="1">IF(INDIRECT(ADDRESS(3+$AM840,23,,,"var"))&lt;&gt;"Schuttdichte",INDIRECT(ADDRESS(3+$AM840,23,,,"var")),NULL)</f>
        <v>1.24</v>
      </c>
      <c r="BJ840" s="64" cm="1">
        <f t="array" aca="1" ref="BJ840" ca="1">IF(INDIRECT(ADDRESS(3+$AM840,24,,,"var"))&lt;&gt;"Klopfdichte",INDIRECT(ADDRESS(3+$AM840,24,,,"var")),NULL)</f>
        <v>1.61</v>
      </c>
      <c r="BK840" s="61" t="s">
        <v>108</v>
      </c>
      <c r="BM840" s="65"/>
      <c r="BN840" s="28"/>
      <c r="BP840" s="28"/>
    </row>
    <row r="841" spans="1:68">
      <c r="A841" s="81">
        <v>12</v>
      </c>
      <c r="B841" s="3">
        <v>19</v>
      </c>
      <c r="C841" s="81" t="str">
        <f>var!Z$2</f>
        <v>EOS M 290</v>
      </c>
      <c r="D841" s="81" t="str">
        <f>var!AG$2</f>
        <v>EOS parameter dev.</v>
      </c>
      <c r="E841" s="81">
        <v>325</v>
      </c>
      <c r="F841" s="81">
        <v>1175</v>
      </c>
      <c r="G841" s="81">
        <v>50</v>
      </c>
      <c r="H841" s="81">
        <v>0.1</v>
      </c>
      <c r="I841" s="62">
        <v>100</v>
      </c>
      <c r="J841" s="81" t="str">
        <f>var!AD$2</f>
        <v>Density cube</v>
      </c>
      <c r="K841" s="81" t="str">
        <f>var!AE$2</f>
        <v>Pyramide</v>
      </c>
      <c r="L841" s="81"/>
      <c r="M841" s="81" t="str">
        <f>var!AF$2</f>
        <v>Stripes</v>
      </c>
      <c r="N841" s="81">
        <v>220</v>
      </c>
      <c r="O841" s="81">
        <v>600</v>
      </c>
      <c r="P841" s="81">
        <v>-0.2</v>
      </c>
      <c r="Q841" s="81">
        <v>0.02</v>
      </c>
      <c r="R841" s="10"/>
      <c r="S841" s="10"/>
      <c r="T841" s="10"/>
      <c r="U841" s="10"/>
      <c r="V841" s="10"/>
      <c r="W841" s="10"/>
      <c r="X841" s="10"/>
      <c r="Y841" s="81"/>
      <c r="Z841" s="81"/>
      <c r="AA841" s="81"/>
      <c r="AB841" s="4"/>
      <c r="AC841" s="81"/>
      <c r="AD841" s="10"/>
      <c r="AE841" s="10"/>
      <c r="AF841" s="10">
        <v>0.70399999999999996</v>
      </c>
      <c r="AG841" s="10"/>
      <c r="AH841" s="81">
        <f t="shared" si="29"/>
        <v>21.150000000000002</v>
      </c>
      <c r="AI841" s="81">
        <f t="shared" si="30"/>
        <v>55.319148936170215</v>
      </c>
      <c r="AJ841" s="81"/>
      <c r="AK841" s="81">
        <f>100-Tabelle1[[#This Row],[Porositaet Flaeche repolished IAPT]]</f>
        <v>99.296000000000006</v>
      </c>
      <c r="AL841" s="81" t="str" cm="1">
        <f t="array" aca="1" ref="AL841" ca="1">IF(INDIRECT(ADDRESS(3+AM841,2,,,"var"))&lt;&gt;"Name of powder",INDIRECT(ADDRESS(3+AM841,2,,,"var")),NULL)</f>
        <v>AlMgty90</v>
      </c>
      <c r="AM841" s="81">
        <v>12</v>
      </c>
      <c r="AN841" s="81">
        <v>1</v>
      </c>
      <c r="AO841" cm="1">
        <f t="array" aca="1" ref="AO841" ca="1">IF(INDIRECT(ADDRESS(3+$AM841,3,,,"var"))&lt;&gt;"&lt;=&gt;",INDIRECT(ADDRESS(3+$AM841,3,,,"var")),NULL)</f>
        <v>0</v>
      </c>
      <c r="AP841" cm="1">
        <f t="array" aca="1" ref="AP841" ca="1">IF(INDIRECT(ADDRESS(3+$AM841,4,,,"var"))&lt;&gt;"Si",INDIRECT(ADDRESS(3+$AM841,4,,,"var")),NULL)</f>
        <v>7.0000000000000007E-2</v>
      </c>
      <c r="AQ841" cm="1">
        <f t="array" aca="1" ref="AQ841" ca="1">IF(INDIRECT(ADDRESS(3+$AM841,5,,,"var"))&lt;&gt;"&lt;=&gt;",INDIRECT(ADDRESS(3+$AM841,5,,,"var")),NULL)</f>
        <v>0</v>
      </c>
      <c r="AR841" cm="1">
        <f t="array" aca="1" ref="AR841" ca="1">IF(INDIRECT(ADDRESS(3+$AM841,6,,,"var"))&lt;&gt;"Fe",INDIRECT(ADDRESS(3+$AM841,6,,,"var")),NULL)</f>
        <v>7.0000000000000007E-2</v>
      </c>
      <c r="AS841" s="28" t="str" cm="1">
        <f t="array" aca="1" ref="AS841" ca="1">IF(INDIRECT(ADDRESS(3+$AM841,7,,,"var"))&lt;&gt;"&lt;=&gt;",INDIRECT(ADDRESS(3+$AM841,7,,,"var")),NULL)</f>
        <v>&lt;</v>
      </c>
      <c r="AT841" cm="1">
        <f t="array" aca="1" ref="AT841" ca="1">IF(INDIRECT(ADDRESS(3+$AM841,8,,,"var"))&lt;&gt;"Cu",INDIRECT(ADDRESS(3+$AM841,8,,,"var")),NULL)</f>
        <v>0.01</v>
      </c>
      <c r="AU841" t="str" cm="1">
        <f t="array" aca="1" ref="AU841" ca="1">IF(INDIRECT(ADDRESS(3+$AM841,9,,,"var"))&lt;&gt;"&lt;=&gt;",INDIRECT(ADDRESS(3+$AM841,9,,,"var")),NULL)</f>
        <v>&lt;</v>
      </c>
      <c r="AV841" cm="1">
        <f t="array" aca="1" ref="AV841" ca="1">IF(INDIRECT(ADDRESS(3+$AM841,10,,,"var"))&lt;&gt;"Mn",INDIRECT(ADDRESS(3+$AM841,10,,,"var")),NULL)</f>
        <v>0.01</v>
      </c>
      <c r="AW841" cm="1">
        <f t="array" aca="1" ref="AW841" ca="1">IF(INDIRECT(ADDRESS(3+$AM841,11,,,"var"))&lt;&gt;"&lt;=&gt;",INDIRECT(ADDRESS(3+$AM841,11,,,"var")),NULL)</f>
        <v>0</v>
      </c>
      <c r="AX841" cm="1">
        <f t="array" aca="1" ref="AX841" ca="1">IF(INDIRECT(ADDRESS(3+$AM841,12,,,"var"))&lt;&gt;"Mg",INDIRECT(ADDRESS(3+$AM841,12,,,"var")),NULL)</f>
        <v>11.9</v>
      </c>
      <c r="AY841" cm="1">
        <f t="array" aca="1" ref="AY841" ca="1">IF(INDIRECT(ADDRESS(3+$AM841,13,,,"var"))&lt;&gt;"&lt;=&gt;",INDIRECT(ADDRESS(3+$AM841,13,,,"var")),NULL)</f>
        <v>0</v>
      </c>
      <c r="AZ841" cm="1">
        <f t="array" aca="1" ref="AZ841" ca="1">IF(INDIRECT(ADDRESS(3+$AM841,14,,,"var"))&lt;&gt;"Be",INDIRECT(ADDRESS(3+$AM841,14,,,"var")),NULL)</f>
        <v>1.4E-2</v>
      </c>
      <c r="BA841" s="61" t="str" cm="1">
        <f t="array" aca="1" ref="BA841" ca="1">IF(INDIRECT(ADDRESS(3+$AM841,15,,,"var"))&lt;&gt;"&lt;=&gt;",INDIRECT(ADDRESS(3+$AM841,15,,,"var")),NULL)</f>
        <v>&lt;</v>
      </c>
      <c r="BB841" s="28" cm="1">
        <f t="array" aca="1" ref="BB841" ca="1">IF(INDIRECT(ADDRESS(3+$AM841,16,,,"var"))&lt;&gt;"Zn",INDIRECT(ADDRESS(3+$AM841,16,,,"var")),NULL)</f>
        <v>0.01</v>
      </c>
      <c r="BC841" s="61" cm="1">
        <f t="array" aca="1" ref="BC841" ca="1">IF(INDIRECT(ADDRESS(3+$AM841,17,,,"var"))&lt;&gt;"&lt;=&gt;",INDIRECT(ADDRESS(3+$AM841,17,,,"var")),NULL)</f>
        <v>0</v>
      </c>
      <c r="BD841" s="28" cm="1">
        <f t="array" aca="1" ref="BD841" ca="1">IF(INDIRECT(ADDRESS(3+$AM841,18,,,"var"))&lt;&gt;"Ti",INDIRECT(ADDRESS(3+$AM841,18,,,"var")),NULL)</f>
        <v>0.08</v>
      </c>
      <c r="BE841" s="64" cm="1">
        <f t="array" aca="1" ref="BE841" ca="1">IF(INDIRECT(ADDRESS(3+$AM841,19,,,"var"))&lt;&gt;"D10",INDIRECT(ADDRESS(3+$AM841,19,,,"var")),NULL)</f>
        <v>27.4</v>
      </c>
      <c r="BF841" s="64" cm="1">
        <f t="array" aca="1" ref="BF841" ca="1">IF(INDIRECT(ADDRESS(3+$AM841,20,,,"var"))&lt;&gt;"D50",INDIRECT(ADDRESS(3+$AM841,20,,,"var")),NULL)</f>
        <v>44.5</v>
      </c>
      <c r="BG841" s="64" cm="1">
        <f t="array" aca="1" ref="BG841" ca="1">IF(INDIRECT(ADDRESS(3+$AM841,21,,,"var"))&lt;&gt;"D90",INDIRECT(ADDRESS(3+$AM841,21,,,"var")),NULL)</f>
        <v>72.2</v>
      </c>
      <c r="BH841" s="64" cm="1">
        <f t="array" aca="1" ref="BH841" ca="1">IF(INDIRECT(ADDRESS(3+$AM841,22,,,"var"))&lt;&gt;"Carney Funnel (s/50g)",INDIRECT(ADDRESS(3+$AM841,22,,,"var")),NULL)</f>
        <v>16</v>
      </c>
      <c r="BI841" s="64" cm="1">
        <f t="array" aca="1" ref="BI841" ca="1">IF(INDIRECT(ADDRESS(3+$AM841,23,,,"var"))&lt;&gt;"Schuttdichte",INDIRECT(ADDRESS(3+$AM841,23,,,"var")),NULL)</f>
        <v>1.24</v>
      </c>
      <c r="BJ841" s="64" cm="1">
        <f t="array" aca="1" ref="BJ841" ca="1">IF(INDIRECT(ADDRESS(3+$AM841,24,,,"var"))&lt;&gt;"Klopfdichte",INDIRECT(ADDRESS(3+$AM841,24,,,"var")),NULL)</f>
        <v>1.61</v>
      </c>
      <c r="BK841" s="61" t="s">
        <v>108</v>
      </c>
      <c r="BM841" s="65"/>
      <c r="BN841" s="28"/>
      <c r="BP841" s="28"/>
    </row>
    <row r="842" spans="1:68">
      <c r="A842" s="81">
        <v>12</v>
      </c>
      <c r="B842" s="3">
        <v>20</v>
      </c>
      <c r="C842" s="81" t="str">
        <f>var!Z$2</f>
        <v>EOS M 290</v>
      </c>
      <c r="D842" s="81" t="str">
        <f>var!AG$2</f>
        <v>EOS parameter dev.</v>
      </c>
      <c r="E842" s="81">
        <v>325</v>
      </c>
      <c r="F842" s="81">
        <v>1175</v>
      </c>
      <c r="G842" s="81">
        <v>50</v>
      </c>
      <c r="H842" s="81">
        <v>0.1</v>
      </c>
      <c r="I842" s="81">
        <v>100</v>
      </c>
      <c r="J842" s="81" t="str">
        <f>var!AD$2</f>
        <v>Density cube</v>
      </c>
      <c r="K842" s="81" t="str">
        <f>var!AE$2</f>
        <v>Pyramide</v>
      </c>
      <c r="L842" s="81"/>
      <c r="M842" s="81" t="str">
        <f>var!AF$2</f>
        <v>Stripes</v>
      </c>
      <c r="N842" s="81">
        <v>80</v>
      </c>
      <c r="O842" s="81">
        <v>600</v>
      </c>
      <c r="P842" s="81">
        <v>-0.2</v>
      </c>
      <c r="Q842" s="81">
        <v>0.05</v>
      </c>
      <c r="R842" s="10"/>
      <c r="S842" s="10"/>
      <c r="T842" s="10"/>
      <c r="U842" s="10"/>
      <c r="V842" s="10"/>
      <c r="W842" s="10"/>
      <c r="X842" s="10"/>
      <c r="Y842" s="81"/>
      <c r="Z842" s="81"/>
      <c r="AA842" s="81"/>
      <c r="AB842" s="4"/>
      <c r="AC842" s="81"/>
      <c r="AD842" s="10"/>
      <c r="AE842" s="10"/>
      <c r="AF842" s="10">
        <v>0.68500000000000005</v>
      </c>
      <c r="AG842" s="10"/>
      <c r="AH842" s="81">
        <f t="shared" si="29"/>
        <v>21.150000000000002</v>
      </c>
      <c r="AI842" s="81">
        <f t="shared" si="30"/>
        <v>55.319148936170215</v>
      </c>
      <c r="AJ842" s="81"/>
      <c r="AK842" s="81">
        <f>100-Tabelle1[[#This Row],[Porositaet Flaeche repolished IAPT]]</f>
        <v>99.314999999999998</v>
      </c>
      <c r="AL842" s="81" t="str" cm="1">
        <f t="array" aca="1" ref="AL842" ca="1">IF(INDIRECT(ADDRESS(3+AM842,2,,,"var"))&lt;&gt;"Name of powder",INDIRECT(ADDRESS(3+AM842,2,,,"var")),NULL)</f>
        <v>AlMgty90</v>
      </c>
      <c r="AM842" s="81">
        <v>12</v>
      </c>
      <c r="AN842" s="81">
        <v>1</v>
      </c>
      <c r="AO842" cm="1">
        <f t="array" aca="1" ref="AO842" ca="1">IF(INDIRECT(ADDRESS(3+$AM842,3,,,"var"))&lt;&gt;"&lt;=&gt;",INDIRECT(ADDRESS(3+$AM842,3,,,"var")),NULL)</f>
        <v>0</v>
      </c>
      <c r="AP842" cm="1">
        <f t="array" aca="1" ref="AP842" ca="1">IF(INDIRECT(ADDRESS(3+$AM842,4,,,"var"))&lt;&gt;"Si",INDIRECT(ADDRESS(3+$AM842,4,,,"var")),NULL)</f>
        <v>7.0000000000000007E-2</v>
      </c>
      <c r="AQ842" cm="1">
        <f t="array" aca="1" ref="AQ842" ca="1">IF(INDIRECT(ADDRESS(3+$AM842,5,,,"var"))&lt;&gt;"&lt;=&gt;",INDIRECT(ADDRESS(3+$AM842,5,,,"var")),NULL)</f>
        <v>0</v>
      </c>
      <c r="AR842" cm="1">
        <f t="array" aca="1" ref="AR842" ca="1">IF(INDIRECT(ADDRESS(3+$AM842,6,,,"var"))&lt;&gt;"Fe",INDIRECT(ADDRESS(3+$AM842,6,,,"var")),NULL)</f>
        <v>7.0000000000000007E-2</v>
      </c>
      <c r="AS842" s="28" t="str" cm="1">
        <f t="array" aca="1" ref="AS842" ca="1">IF(INDIRECT(ADDRESS(3+$AM842,7,,,"var"))&lt;&gt;"&lt;=&gt;",INDIRECT(ADDRESS(3+$AM842,7,,,"var")),NULL)</f>
        <v>&lt;</v>
      </c>
      <c r="AT842" cm="1">
        <f t="array" aca="1" ref="AT842" ca="1">IF(INDIRECT(ADDRESS(3+$AM842,8,,,"var"))&lt;&gt;"Cu",INDIRECT(ADDRESS(3+$AM842,8,,,"var")),NULL)</f>
        <v>0.01</v>
      </c>
      <c r="AU842" t="str" cm="1">
        <f t="array" aca="1" ref="AU842" ca="1">IF(INDIRECT(ADDRESS(3+$AM842,9,,,"var"))&lt;&gt;"&lt;=&gt;",INDIRECT(ADDRESS(3+$AM842,9,,,"var")),NULL)</f>
        <v>&lt;</v>
      </c>
      <c r="AV842" cm="1">
        <f t="array" aca="1" ref="AV842" ca="1">IF(INDIRECT(ADDRESS(3+$AM842,10,,,"var"))&lt;&gt;"Mn",INDIRECT(ADDRESS(3+$AM842,10,,,"var")),NULL)</f>
        <v>0.01</v>
      </c>
      <c r="AW842" cm="1">
        <f t="array" aca="1" ref="AW842" ca="1">IF(INDIRECT(ADDRESS(3+$AM842,11,,,"var"))&lt;&gt;"&lt;=&gt;",INDIRECT(ADDRESS(3+$AM842,11,,,"var")),NULL)</f>
        <v>0</v>
      </c>
      <c r="AX842" cm="1">
        <f t="array" aca="1" ref="AX842" ca="1">IF(INDIRECT(ADDRESS(3+$AM842,12,,,"var"))&lt;&gt;"Mg",INDIRECT(ADDRESS(3+$AM842,12,,,"var")),NULL)</f>
        <v>11.9</v>
      </c>
      <c r="AY842" cm="1">
        <f t="array" aca="1" ref="AY842" ca="1">IF(INDIRECT(ADDRESS(3+$AM842,13,,,"var"))&lt;&gt;"&lt;=&gt;",INDIRECT(ADDRESS(3+$AM842,13,,,"var")),NULL)</f>
        <v>0</v>
      </c>
      <c r="AZ842" cm="1">
        <f t="array" aca="1" ref="AZ842" ca="1">IF(INDIRECT(ADDRESS(3+$AM842,14,,,"var"))&lt;&gt;"Be",INDIRECT(ADDRESS(3+$AM842,14,,,"var")),NULL)</f>
        <v>1.4E-2</v>
      </c>
      <c r="BA842" s="61" t="str" cm="1">
        <f t="array" aca="1" ref="BA842" ca="1">IF(INDIRECT(ADDRESS(3+$AM842,15,,,"var"))&lt;&gt;"&lt;=&gt;",INDIRECT(ADDRESS(3+$AM842,15,,,"var")),NULL)</f>
        <v>&lt;</v>
      </c>
      <c r="BB842" s="28" cm="1">
        <f t="array" aca="1" ref="BB842" ca="1">IF(INDIRECT(ADDRESS(3+$AM842,16,,,"var"))&lt;&gt;"Zn",INDIRECT(ADDRESS(3+$AM842,16,,,"var")),NULL)</f>
        <v>0.01</v>
      </c>
      <c r="BC842" s="61" cm="1">
        <f t="array" aca="1" ref="BC842" ca="1">IF(INDIRECT(ADDRESS(3+$AM842,17,,,"var"))&lt;&gt;"&lt;=&gt;",INDIRECT(ADDRESS(3+$AM842,17,,,"var")),NULL)</f>
        <v>0</v>
      </c>
      <c r="BD842" s="28" cm="1">
        <f t="array" aca="1" ref="BD842" ca="1">IF(INDIRECT(ADDRESS(3+$AM842,18,,,"var"))&lt;&gt;"Ti",INDIRECT(ADDRESS(3+$AM842,18,,,"var")),NULL)</f>
        <v>0.08</v>
      </c>
      <c r="BE842" s="64" cm="1">
        <f t="array" aca="1" ref="BE842" ca="1">IF(INDIRECT(ADDRESS(3+$AM842,19,,,"var"))&lt;&gt;"D10",INDIRECT(ADDRESS(3+$AM842,19,,,"var")),NULL)</f>
        <v>27.4</v>
      </c>
      <c r="BF842" s="64" cm="1">
        <f t="array" aca="1" ref="BF842" ca="1">IF(INDIRECT(ADDRESS(3+$AM842,20,,,"var"))&lt;&gt;"D50",INDIRECT(ADDRESS(3+$AM842,20,,,"var")),NULL)</f>
        <v>44.5</v>
      </c>
      <c r="BG842" s="64" cm="1">
        <f t="array" aca="1" ref="BG842" ca="1">IF(INDIRECT(ADDRESS(3+$AM842,21,,,"var"))&lt;&gt;"D90",INDIRECT(ADDRESS(3+$AM842,21,,,"var")),NULL)</f>
        <v>72.2</v>
      </c>
      <c r="BH842" s="64" cm="1">
        <f t="array" aca="1" ref="BH842" ca="1">IF(INDIRECT(ADDRESS(3+$AM842,22,,,"var"))&lt;&gt;"Carney Funnel (s/50g)",INDIRECT(ADDRESS(3+$AM842,22,,,"var")),NULL)</f>
        <v>16</v>
      </c>
      <c r="BI842" s="64" cm="1">
        <f t="array" aca="1" ref="BI842" ca="1">IF(INDIRECT(ADDRESS(3+$AM842,23,,,"var"))&lt;&gt;"Schuttdichte",INDIRECT(ADDRESS(3+$AM842,23,,,"var")),NULL)</f>
        <v>1.24</v>
      </c>
      <c r="BJ842" s="64" cm="1">
        <f t="array" aca="1" ref="BJ842" ca="1">IF(INDIRECT(ADDRESS(3+$AM842,24,,,"var"))&lt;&gt;"Klopfdichte",INDIRECT(ADDRESS(3+$AM842,24,,,"var")),NULL)</f>
        <v>1.61</v>
      </c>
      <c r="BK842" s="61" t="s">
        <v>108</v>
      </c>
      <c r="BM842" s="65"/>
      <c r="BN842" s="28"/>
      <c r="BP842" s="28"/>
    </row>
    <row r="843" spans="1:68">
      <c r="A843" s="81">
        <v>12</v>
      </c>
      <c r="B843" s="3">
        <v>21</v>
      </c>
      <c r="C843" s="81" t="str">
        <f>var!Z$2</f>
        <v>EOS M 290</v>
      </c>
      <c r="D843" s="81" t="str">
        <f>var!AG$2</f>
        <v>EOS parameter dev.</v>
      </c>
      <c r="E843" s="81">
        <v>325</v>
      </c>
      <c r="F843" s="81">
        <v>1175</v>
      </c>
      <c r="G843" s="81">
        <v>50</v>
      </c>
      <c r="H843" s="81">
        <v>0.1</v>
      </c>
      <c r="I843" s="81">
        <v>100</v>
      </c>
      <c r="J843" s="81" t="str">
        <f>var!AD$2</f>
        <v>Density cube</v>
      </c>
      <c r="K843" s="81" t="str">
        <f>var!AE$2</f>
        <v>Pyramide</v>
      </c>
      <c r="L843" s="81"/>
      <c r="M843" s="81" t="str">
        <f>var!AF$2</f>
        <v>Stripes</v>
      </c>
      <c r="N843" s="81">
        <v>150</v>
      </c>
      <c r="O843" s="81">
        <v>600</v>
      </c>
      <c r="P843" s="81">
        <v>-0.2</v>
      </c>
      <c r="Q843" s="81">
        <v>0.05</v>
      </c>
      <c r="R843" s="10"/>
      <c r="S843" s="10"/>
      <c r="T843" s="10"/>
      <c r="U843" s="10"/>
      <c r="V843" s="10"/>
      <c r="W843" s="10"/>
      <c r="X843" s="10"/>
      <c r="Y843" s="81"/>
      <c r="Z843" s="81"/>
      <c r="AA843" s="81"/>
      <c r="AB843" s="4"/>
      <c r="AC843" s="81"/>
      <c r="AD843" s="10"/>
      <c r="AE843" s="10"/>
      <c r="AF843" s="10">
        <v>0.68400000000000005</v>
      </c>
      <c r="AG843" s="10"/>
      <c r="AH843" s="81">
        <f t="shared" si="29"/>
        <v>21.150000000000002</v>
      </c>
      <c r="AI843" s="81">
        <f t="shared" si="30"/>
        <v>55.319148936170215</v>
      </c>
      <c r="AJ843" s="81"/>
      <c r="AK843" s="81">
        <f>100-Tabelle1[[#This Row],[Porositaet Flaeche repolished IAPT]]</f>
        <v>99.316000000000003</v>
      </c>
      <c r="AL843" s="81" t="str" cm="1">
        <f t="array" aca="1" ref="AL843" ca="1">IF(INDIRECT(ADDRESS(3+AM843,2,,,"var"))&lt;&gt;"Name of powder",INDIRECT(ADDRESS(3+AM843,2,,,"var")),NULL)</f>
        <v>AlMgty90</v>
      </c>
      <c r="AM843" s="81">
        <v>12</v>
      </c>
      <c r="AN843" s="81">
        <v>1</v>
      </c>
      <c r="AO843" cm="1">
        <f t="array" aca="1" ref="AO843" ca="1">IF(INDIRECT(ADDRESS(3+$AM843,3,,,"var"))&lt;&gt;"&lt;=&gt;",INDIRECT(ADDRESS(3+$AM843,3,,,"var")),NULL)</f>
        <v>0</v>
      </c>
      <c r="AP843" cm="1">
        <f t="array" aca="1" ref="AP843" ca="1">IF(INDIRECT(ADDRESS(3+$AM843,4,,,"var"))&lt;&gt;"Si",INDIRECT(ADDRESS(3+$AM843,4,,,"var")),NULL)</f>
        <v>7.0000000000000007E-2</v>
      </c>
      <c r="AQ843" cm="1">
        <f t="array" aca="1" ref="AQ843" ca="1">IF(INDIRECT(ADDRESS(3+$AM843,5,,,"var"))&lt;&gt;"&lt;=&gt;",INDIRECT(ADDRESS(3+$AM843,5,,,"var")),NULL)</f>
        <v>0</v>
      </c>
      <c r="AR843" cm="1">
        <f t="array" aca="1" ref="AR843" ca="1">IF(INDIRECT(ADDRESS(3+$AM843,6,,,"var"))&lt;&gt;"Fe",INDIRECT(ADDRESS(3+$AM843,6,,,"var")),NULL)</f>
        <v>7.0000000000000007E-2</v>
      </c>
      <c r="AS843" s="28" t="str" cm="1">
        <f t="array" aca="1" ref="AS843" ca="1">IF(INDIRECT(ADDRESS(3+$AM843,7,,,"var"))&lt;&gt;"&lt;=&gt;",INDIRECT(ADDRESS(3+$AM843,7,,,"var")),NULL)</f>
        <v>&lt;</v>
      </c>
      <c r="AT843" cm="1">
        <f t="array" aca="1" ref="AT843" ca="1">IF(INDIRECT(ADDRESS(3+$AM843,8,,,"var"))&lt;&gt;"Cu",INDIRECT(ADDRESS(3+$AM843,8,,,"var")),NULL)</f>
        <v>0.01</v>
      </c>
      <c r="AU843" t="str" cm="1">
        <f t="array" aca="1" ref="AU843" ca="1">IF(INDIRECT(ADDRESS(3+$AM843,9,,,"var"))&lt;&gt;"&lt;=&gt;",INDIRECT(ADDRESS(3+$AM843,9,,,"var")),NULL)</f>
        <v>&lt;</v>
      </c>
      <c r="AV843" cm="1">
        <f t="array" aca="1" ref="AV843" ca="1">IF(INDIRECT(ADDRESS(3+$AM843,10,,,"var"))&lt;&gt;"Mn",INDIRECT(ADDRESS(3+$AM843,10,,,"var")),NULL)</f>
        <v>0.01</v>
      </c>
      <c r="AW843" cm="1">
        <f t="array" aca="1" ref="AW843" ca="1">IF(INDIRECT(ADDRESS(3+$AM843,11,,,"var"))&lt;&gt;"&lt;=&gt;",INDIRECT(ADDRESS(3+$AM843,11,,,"var")),NULL)</f>
        <v>0</v>
      </c>
      <c r="AX843" cm="1">
        <f t="array" aca="1" ref="AX843" ca="1">IF(INDIRECT(ADDRESS(3+$AM843,12,,,"var"))&lt;&gt;"Mg",INDIRECT(ADDRESS(3+$AM843,12,,,"var")),NULL)</f>
        <v>11.9</v>
      </c>
      <c r="AY843" cm="1">
        <f t="array" aca="1" ref="AY843" ca="1">IF(INDIRECT(ADDRESS(3+$AM843,13,,,"var"))&lt;&gt;"&lt;=&gt;",INDIRECT(ADDRESS(3+$AM843,13,,,"var")),NULL)</f>
        <v>0</v>
      </c>
      <c r="AZ843" cm="1">
        <f t="array" aca="1" ref="AZ843" ca="1">IF(INDIRECT(ADDRESS(3+$AM843,14,,,"var"))&lt;&gt;"Be",INDIRECT(ADDRESS(3+$AM843,14,,,"var")),NULL)</f>
        <v>1.4E-2</v>
      </c>
      <c r="BA843" s="61" t="str" cm="1">
        <f t="array" aca="1" ref="BA843" ca="1">IF(INDIRECT(ADDRESS(3+$AM843,15,,,"var"))&lt;&gt;"&lt;=&gt;",INDIRECT(ADDRESS(3+$AM843,15,,,"var")),NULL)</f>
        <v>&lt;</v>
      </c>
      <c r="BB843" s="28" cm="1">
        <f t="array" aca="1" ref="BB843" ca="1">IF(INDIRECT(ADDRESS(3+$AM843,16,,,"var"))&lt;&gt;"Zn",INDIRECT(ADDRESS(3+$AM843,16,,,"var")),NULL)</f>
        <v>0.01</v>
      </c>
      <c r="BC843" s="61" cm="1">
        <f t="array" aca="1" ref="BC843" ca="1">IF(INDIRECT(ADDRESS(3+$AM843,17,,,"var"))&lt;&gt;"&lt;=&gt;",INDIRECT(ADDRESS(3+$AM843,17,,,"var")),NULL)</f>
        <v>0</v>
      </c>
      <c r="BD843" s="28" cm="1">
        <f t="array" aca="1" ref="BD843" ca="1">IF(INDIRECT(ADDRESS(3+$AM843,18,,,"var"))&lt;&gt;"Ti",INDIRECT(ADDRESS(3+$AM843,18,,,"var")),NULL)</f>
        <v>0.08</v>
      </c>
      <c r="BE843" s="64" cm="1">
        <f t="array" aca="1" ref="BE843" ca="1">IF(INDIRECT(ADDRESS(3+$AM843,19,,,"var"))&lt;&gt;"D10",INDIRECT(ADDRESS(3+$AM843,19,,,"var")),NULL)</f>
        <v>27.4</v>
      </c>
      <c r="BF843" s="64" cm="1">
        <f t="array" aca="1" ref="BF843" ca="1">IF(INDIRECT(ADDRESS(3+$AM843,20,,,"var"))&lt;&gt;"D50",INDIRECT(ADDRESS(3+$AM843,20,,,"var")),NULL)</f>
        <v>44.5</v>
      </c>
      <c r="BG843" s="64" cm="1">
        <f t="array" aca="1" ref="BG843" ca="1">IF(INDIRECT(ADDRESS(3+$AM843,21,,,"var"))&lt;&gt;"D90",INDIRECT(ADDRESS(3+$AM843,21,,,"var")),NULL)</f>
        <v>72.2</v>
      </c>
      <c r="BH843" s="64" cm="1">
        <f t="array" aca="1" ref="BH843" ca="1">IF(INDIRECT(ADDRESS(3+$AM843,22,,,"var"))&lt;&gt;"Carney Funnel (s/50g)",INDIRECT(ADDRESS(3+$AM843,22,,,"var")),NULL)</f>
        <v>16</v>
      </c>
      <c r="BI843" s="64" cm="1">
        <f t="array" aca="1" ref="BI843" ca="1">IF(INDIRECT(ADDRESS(3+$AM843,23,,,"var"))&lt;&gt;"Schuttdichte",INDIRECT(ADDRESS(3+$AM843,23,,,"var")),NULL)</f>
        <v>1.24</v>
      </c>
      <c r="BJ843" s="64" cm="1">
        <f t="array" aca="1" ref="BJ843" ca="1">IF(INDIRECT(ADDRESS(3+$AM843,24,,,"var"))&lt;&gt;"Klopfdichte",INDIRECT(ADDRESS(3+$AM843,24,,,"var")),NULL)</f>
        <v>1.61</v>
      </c>
      <c r="BK843" s="61" t="s">
        <v>108</v>
      </c>
      <c r="BM843" s="65"/>
      <c r="BN843" s="28"/>
      <c r="BP843" s="28"/>
    </row>
    <row r="844" spans="1:68">
      <c r="A844" s="81">
        <v>12</v>
      </c>
      <c r="B844" s="3">
        <v>22</v>
      </c>
      <c r="C844" s="81" t="str">
        <f>var!Z$2</f>
        <v>EOS M 290</v>
      </c>
      <c r="D844" s="81" t="str">
        <f>var!AG$2</f>
        <v>EOS parameter dev.</v>
      </c>
      <c r="E844" s="81">
        <v>325</v>
      </c>
      <c r="F844" s="81">
        <v>1175</v>
      </c>
      <c r="G844" s="81">
        <v>50</v>
      </c>
      <c r="H844" s="81">
        <v>0.1</v>
      </c>
      <c r="I844" s="81">
        <v>100</v>
      </c>
      <c r="J844" s="81" t="str">
        <f>var!AD$2</f>
        <v>Density cube</v>
      </c>
      <c r="K844" s="81" t="str">
        <f>var!AE$2</f>
        <v>Pyramide</v>
      </c>
      <c r="L844" s="81"/>
      <c r="M844" s="81" t="str">
        <f>var!AF$2</f>
        <v>Stripes</v>
      </c>
      <c r="N844" s="81">
        <v>220</v>
      </c>
      <c r="O844" s="81">
        <v>600</v>
      </c>
      <c r="P844" s="81">
        <v>-0.2</v>
      </c>
      <c r="Q844" s="81">
        <v>0.05</v>
      </c>
      <c r="R844" s="10"/>
      <c r="S844" s="10"/>
      <c r="T844" s="10"/>
      <c r="U844" s="10"/>
      <c r="V844" s="10"/>
      <c r="W844" s="10"/>
      <c r="X844" s="10"/>
      <c r="Y844" s="81"/>
      <c r="Z844" s="81"/>
      <c r="AA844" s="81"/>
      <c r="AB844" s="4"/>
      <c r="AC844" s="81"/>
      <c r="AD844" s="10"/>
      <c r="AE844" s="10"/>
      <c r="AF844" s="10">
        <v>0.68500000000000005</v>
      </c>
      <c r="AG844" s="10"/>
      <c r="AH844" s="81">
        <f t="shared" si="29"/>
        <v>21.150000000000002</v>
      </c>
      <c r="AI844" s="81">
        <f t="shared" si="30"/>
        <v>55.319148936170215</v>
      </c>
      <c r="AJ844" s="81"/>
      <c r="AK844" s="81">
        <f>100-Tabelle1[[#This Row],[Porositaet Flaeche repolished IAPT]]</f>
        <v>99.314999999999998</v>
      </c>
      <c r="AL844" s="81" t="str" cm="1">
        <f t="array" aca="1" ref="AL844" ca="1">IF(INDIRECT(ADDRESS(3+AM844,2,,,"var"))&lt;&gt;"Name of powder",INDIRECT(ADDRESS(3+AM844,2,,,"var")),NULL)</f>
        <v>AlMgty90</v>
      </c>
      <c r="AM844" s="81">
        <v>12</v>
      </c>
      <c r="AN844" s="81">
        <v>1</v>
      </c>
      <c r="AO844" cm="1">
        <f t="array" aca="1" ref="AO844" ca="1">IF(INDIRECT(ADDRESS(3+$AM844,3,,,"var"))&lt;&gt;"&lt;=&gt;",INDIRECT(ADDRESS(3+$AM844,3,,,"var")),NULL)</f>
        <v>0</v>
      </c>
      <c r="AP844" cm="1">
        <f t="array" aca="1" ref="AP844" ca="1">IF(INDIRECT(ADDRESS(3+$AM844,4,,,"var"))&lt;&gt;"Si",INDIRECT(ADDRESS(3+$AM844,4,,,"var")),NULL)</f>
        <v>7.0000000000000007E-2</v>
      </c>
      <c r="AQ844" cm="1">
        <f t="array" aca="1" ref="AQ844" ca="1">IF(INDIRECT(ADDRESS(3+$AM844,5,,,"var"))&lt;&gt;"&lt;=&gt;",INDIRECT(ADDRESS(3+$AM844,5,,,"var")),NULL)</f>
        <v>0</v>
      </c>
      <c r="AR844" cm="1">
        <f t="array" aca="1" ref="AR844" ca="1">IF(INDIRECT(ADDRESS(3+$AM844,6,,,"var"))&lt;&gt;"Fe",INDIRECT(ADDRESS(3+$AM844,6,,,"var")),NULL)</f>
        <v>7.0000000000000007E-2</v>
      </c>
      <c r="AS844" s="28" t="str" cm="1">
        <f t="array" aca="1" ref="AS844" ca="1">IF(INDIRECT(ADDRESS(3+$AM844,7,,,"var"))&lt;&gt;"&lt;=&gt;",INDIRECT(ADDRESS(3+$AM844,7,,,"var")),NULL)</f>
        <v>&lt;</v>
      </c>
      <c r="AT844" cm="1">
        <f t="array" aca="1" ref="AT844" ca="1">IF(INDIRECT(ADDRESS(3+$AM844,8,,,"var"))&lt;&gt;"Cu",INDIRECT(ADDRESS(3+$AM844,8,,,"var")),NULL)</f>
        <v>0.01</v>
      </c>
      <c r="AU844" t="str" cm="1">
        <f t="array" aca="1" ref="AU844" ca="1">IF(INDIRECT(ADDRESS(3+$AM844,9,,,"var"))&lt;&gt;"&lt;=&gt;",INDIRECT(ADDRESS(3+$AM844,9,,,"var")),NULL)</f>
        <v>&lt;</v>
      </c>
      <c r="AV844" cm="1">
        <f t="array" aca="1" ref="AV844" ca="1">IF(INDIRECT(ADDRESS(3+$AM844,10,,,"var"))&lt;&gt;"Mn",INDIRECT(ADDRESS(3+$AM844,10,,,"var")),NULL)</f>
        <v>0.01</v>
      </c>
      <c r="AW844" cm="1">
        <f t="array" aca="1" ref="AW844" ca="1">IF(INDIRECT(ADDRESS(3+$AM844,11,,,"var"))&lt;&gt;"&lt;=&gt;",INDIRECT(ADDRESS(3+$AM844,11,,,"var")),NULL)</f>
        <v>0</v>
      </c>
      <c r="AX844" cm="1">
        <f t="array" aca="1" ref="AX844" ca="1">IF(INDIRECT(ADDRESS(3+$AM844,12,,,"var"))&lt;&gt;"Mg",INDIRECT(ADDRESS(3+$AM844,12,,,"var")),NULL)</f>
        <v>11.9</v>
      </c>
      <c r="AY844" cm="1">
        <f t="array" aca="1" ref="AY844" ca="1">IF(INDIRECT(ADDRESS(3+$AM844,13,,,"var"))&lt;&gt;"&lt;=&gt;",INDIRECT(ADDRESS(3+$AM844,13,,,"var")),NULL)</f>
        <v>0</v>
      </c>
      <c r="AZ844" cm="1">
        <f t="array" aca="1" ref="AZ844" ca="1">IF(INDIRECT(ADDRESS(3+$AM844,14,,,"var"))&lt;&gt;"Be",INDIRECT(ADDRESS(3+$AM844,14,,,"var")),NULL)</f>
        <v>1.4E-2</v>
      </c>
      <c r="BA844" s="61" t="str" cm="1">
        <f t="array" aca="1" ref="BA844" ca="1">IF(INDIRECT(ADDRESS(3+$AM844,15,,,"var"))&lt;&gt;"&lt;=&gt;",INDIRECT(ADDRESS(3+$AM844,15,,,"var")),NULL)</f>
        <v>&lt;</v>
      </c>
      <c r="BB844" s="28" cm="1">
        <f t="array" aca="1" ref="BB844" ca="1">IF(INDIRECT(ADDRESS(3+$AM844,16,,,"var"))&lt;&gt;"Zn",INDIRECT(ADDRESS(3+$AM844,16,,,"var")),NULL)</f>
        <v>0.01</v>
      </c>
      <c r="BC844" s="61" cm="1">
        <f t="array" aca="1" ref="BC844" ca="1">IF(INDIRECT(ADDRESS(3+$AM844,17,,,"var"))&lt;&gt;"&lt;=&gt;",INDIRECT(ADDRESS(3+$AM844,17,,,"var")),NULL)</f>
        <v>0</v>
      </c>
      <c r="BD844" s="28" cm="1">
        <f t="array" aca="1" ref="BD844" ca="1">IF(INDIRECT(ADDRESS(3+$AM844,18,,,"var"))&lt;&gt;"Ti",INDIRECT(ADDRESS(3+$AM844,18,,,"var")),NULL)</f>
        <v>0.08</v>
      </c>
      <c r="BE844" s="64" cm="1">
        <f t="array" aca="1" ref="BE844" ca="1">IF(INDIRECT(ADDRESS(3+$AM844,19,,,"var"))&lt;&gt;"D10",INDIRECT(ADDRESS(3+$AM844,19,,,"var")),NULL)</f>
        <v>27.4</v>
      </c>
      <c r="BF844" s="64" cm="1">
        <f t="array" aca="1" ref="BF844" ca="1">IF(INDIRECT(ADDRESS(3+$AM844,20,,,"var"))&lt;&gt;"D50",INDIRECT(ADDRESS(3+$AM844,20,,,"var")),NULL)</f>
        <v>44.5</v>
      </c>
      <c r="BG844" s="64" cm="1">
        <f t="array" aca="1" ref="BG844" ca="1">IF(INDIRECT(ADDRESS(3+$AM844,21,,,"var"))&lt;&gt;"D90",INDIRECT(ADDRESS(3+$AM844,21,,,"var")),NULL)</f>
        <v>72.2</v>
      </c>
      <c r="BH844" s="64" cm="1">
        <f t="array" aca="1" ref="BH844" ca="1">IF(INDIRECT(ADDRESS(3+$AM844,22,,,"var"))&lt;&gt;"Carney Funnel (s/50g)",INDIRECT(ADDRESS(3+$AM844,22,,,"var")),NULL)</f>
        <v>16</v>
      </c>
      <c r="BI844" s="64" cm="1">
        <f t="array" aca="1" ref="BI844" ca="1">IF(INDIRECT(ADDRESS(3+$AM844,23,,,"var"))&lt;&gt;"Schuttdichte",INDIRECT(ADDRESS(3+$AM844,23,,,"var")),NULL)</f>
        <v>1.24</v>
      </c>
      <c r="BJ844" s="64" cm="1">
        <f t="array" aca="1" ref="BJ844" ca="1">IF(INDIRECT(ADDRESS(3+$AM844,24,,,"var"))&lt;&gt;"Klopfdichte",INDIRECT(ADDRESS(3+$AM844,24,,,"var")),NULL)</f>
        <v>1.61</v>
      </c>
      <c r="BK844" s="61" t="s">
        <v>108</v>
      </c>
      <c r="BM844" s="65"/>
      <c r="BN844" s="28"/>
      <c r="BP844" s="28"/>
    </row>
    <row r="845" spans="1:68">
      <c r="A845" s="81">
        <v>12</v>
      </c>
      <c r="B845" s="3">
        <v>23</v>
      </c>
      <c r="C845" s="81" t="str">
        <f>var!Z$2</f>
        <v>EOS M 290</v>
      </c>
      <c r="D845" s="81" t="str">
        <f>var!AG$2</f>
        <v>EOS parameter dev.</v>
      </c>
      <c r="E845" s="81">
        <v>325</v>
      </c>
      <c r="F845" s="81">
        <v>1175</v>
      </c>
      <c r="G845" s="81">
        <v>50</v>
      </c>
      <c r="H845" s="81">
        <v>0.1</v>
      </c>
      <c r="I845" s="81">
        <v>100</v>
      </c>
      <c r="J845" s="81" t="str">
        <f>var!AD$2</f>
        <v>Density cube</v>
      </c>
      <c r="K845" s="81" t="str">
        <f>var!AE$2</f>
        <v>Pyramide</v>
      </c>
      <c r="L845" s="81"/>
      <c r="M845" s="81" t="str">
        <f>var!AF$2</f>
        <v>Stripes</v>
      </c>
      <c r="N845" s="81">
        <v>80</v>
      </c>
      <c r="O845" s="81">
        <v>600</v>
      </c>
      <c r="P845" s="81">
        <v>-0.2</v>
      </c>
      <c r="Q845" s="81">
        <v>0.1</v>
      </c>
      <c r="R845" s="10"/>
      <c r="S845" s="10"/>
      <c r="T845" s="10"/>
      <c r="U845" s="10"/>
      <c r="V845" s="10"/>
      <c r="W845" s="10"/>
      <c r="X845" s="10"/>
      <c r="Y845" s="81"/>
      <c r="Z845" s="81"/>
      <c r="AA845" s="81"/>
      <c r="AB845" s="4"/>
      <c r="AC845" s="81"/>
      <c r="AD845" s="10"/>
      <c r="AE845" s="10"/>
      <c r="AF845" s="10">
        <v>0.69</v>
      </c>
      <c r="AG845" s="10"/>
      <c r="AH845" s="81">
        <f t="shared" si="29"/>
        <v>21.150000000000002</v>
      </c>
      <c r="AI845" s="81">
        <f t="shared" si="30"/>
        <v>55.319148936170215</v>
      </c>
      <c r="AJ845" s="81"/>
      <c r="AK845" s="81">
        <f>100-Tabelle1[[#This Row],[Porositaet Flaeche repolished IAPT]]</f>
        <v>99.31</v>
      </c>
      <c r="AL845" s="81" t="str" cm="1">
        <f t="array" aca="1" ref="AL845" ca="1">IF(INDIRECT(ADDRESS(3+AM845,2,,,"var"))&lt;&gt;"Name of powder",INDIRECT(ADDRESS(3+AM845,2,,,"var")),NULL)</f>
        <v>AlMgty90</v>
      </c>
      <c r="AM845" s="81">
        <v>12</v>
      </c>
      <c r="AN845" s="81">
        <v>1</v>
      </c>
      <c r="AO845" cm="1">
        <f t="array" aca="1" ref="AO845" ca="1">IF(INDIRECT(ADDRESS(3+$AM845,3,,,"var"))&lt;&gt;"&lt;=&gt;",INDIRECT(ADDRESS(3+$AM845,3,,,"var")),NULL)</f>
        <v>0</v>
      </c>
      <c r="AP845" cm="1">
        <f t="array" aca="1" ref="AP845" ca="1">IF(INDIRECT(ADDRESS(3+$AM845,4,,,"var"))&lt;&gt;"Si",INDIRECT(ADDRESS(3+$AM845,4,,,"var")),NULL)</f>
        <v>7.0000000000000007E-2</v>
      </c>
      <c r="AQ845" cm="1">
        <f t="array" aca="1" ref="AQ845" ca="1">IF(INDIRECT(ADDRESS(3+$AM845,5,,,"var"))&lt;&gt;"&lt;=&gt;",INDIRECT(ADDRESS(3+$AM845,5,,,"var")),NULL)</f>
        <v>0</v>
      </c>
      <c r="AR845" cm="1">
        <f t="array" aca="1" ref="AR845" ca="1">IF(INDIRECT(ADDRESS(3+$AM845,6,,,"var"))&lt;&gt;"Fe",INDIRECT(ADDRESS(3+$AM845,6,,,"var")),NULL)</f>
        <v>7.0000000000000007E-2</v>
      </c>
      <c r="AS845" s="28" t="str" cm="1">
        <f t="array" aca="1" ref="AS845" ca="1">IF(INDIRECT(ADDRESS(3+$AM845,7,,,"var"))&lt;&gt;"&lt;=&gt;",INDIRECT(ADDRESS(3+$AM845,7,,,"var")),NULL)</f>
        <v>&lt;</v>
      </c>
      <c r="AT845" cm="1">
        <f t="array" aca="1" ref="AT845" ca="1">IF(INDIRECT(ADDRESS(3+$AM845,8,,,"var"))&lt;&gt;"Cu",INDIRECT(ADDRESS(3+$AM845,8,,,"var")),NULL)</f>
        <v>0.01</v>
      </c>
      <c r="AU845" t="str" cm="1">
        <f t="array" aca="1" ref="AU845" ca="1">IF(INDIRECT(ADDRESS(3+$AM845,9,,,"var"))&lt;&gt;"&lt;=&gt;",INDIRECT(ADDRESS(3+$AM845,9,,,"var")),NULL)</f>
        <v>&lt;</v>
      </c>
      <c r="AV845" cm="1">
        <f t="array" aca="1" ref="AV845" ca="1">IF(INDIRECT(ADDRESS(3+$AM845,10,,,"var"))&lt;&gt;"Mn",INDIRECT(ADDRESS(3+$AM845,10,,,"var")),NULL)</f>
        <v>0.01</v>
      </c>
      <c r="AW845" cm="1">
        <f t="array" aca="1" ref="AW845" ca="1">IF(INDIRECT(ADDRESS(3+$AM845,11,,,"var"))&lt;&gt;"&lt;=&gt;",INDIRECT(ADDRESS(3+$AM845,11,,,"var")),NULL)</f>
        <v>0</v>
      </c>
      <c r="AX845" cm="1">
        <f t="array" aca="1" ref="AX845" ca="1">IF(INDIRECT(ADDRESS(3+$AM845,12,,,"var"))&lt;&gt;"Mg",INDIRECT(ADDRESS(3+$AM845,12,,,"var")),NULL)</f>
        <v>11.9</v>
      </c>
      <c r="AY845" cm="1">
        <f t="array" aca="1" ref="AY845" ca="1">IF(INDIRECT(ADDRESS(3+$AM845,13,,,"var"))&lt;&gt;"&lt;=&gt;",INDIRECT(ADDRESS(3+$AM845,13,,,"var")),NULL)</f>
        <v>0</v>
      </c>
      <c r="AZ845" cm="1">
        <f t="array" aca="1" ref="AZ845" ca="1">IF(INDIRECT(ADDRESS(3+$AM845,14,,,"var"))&lt;&gt;"Be",INDIRECT(ADDRESS(3+$AM845,14,,,"var")),NULL)</f>
        <v>1.4E-2</v>
      </c>
      <c r="BA845" s="61" t="str" cm="1">
        <f t="array" aca="1" ref="BA845" ca="1">IF(INDIRECT(ADDRESS(3+$AM845,15,,,"var"))&lt;&gt;"&lt;=&gt;",INDIRECT(ADDRESS(3+$AM845,15,,,"var")),NULL)</f>
        <v>&lt;</v>
      </c>
      <c r="BB845" s="28" cm="1">
        <f t="array" aca="1" ref="BB845" ca="1">IF(INDIRECT(ADDRESS(3+$AM845,16,,,"var"))&lt;&gt;"Zn",INDIRECT(ADDRESS(3+$AM845,16,,,"var")),NULL)</f>
        <v>0.01</v>
      </c>
      <c r="BC845" s="61" cm="1">
        <f t="array" aca="1" ref="BC845" ca="1">IF(INDIRECT(ADDRESS(3+$AM845,17,,,"var"))&lt;&gt;"&lt;=&gt;",INDIRECT(ADDRESS(3+$AM845,17,,,"var")),NULL)</f>
        <v>0</v>
      </c>
      <c r="BD845" s="28" cm="1">
        <f t="array" aca="1" ref="BD845" ca="1">IF(INDIRECT(ADDRESS(3+$AM845,18,,,"var"))&lt;&gt;"Ti",INDIRECT(ADDRESS(3+$AM845,18,,,"var")),NULL)</f>
        <v>0.08</v>
      </c>
      <c r="BE845" s="64" cm="1">
        <f t="array" aca="1" ref="BE845" ca="1">IF(INDIRECT(ADDRESS(3+$AM845,19,,,"var"))&lt;&gt;"D10",INDIRECT(ADDRESS(3+$AM845,19,,,"var")),NULL)</f>
        <v>27.4</v>
      </c>
      <c r="BF845" s="64" cm="1">
        <f t="array" aca="1" ref="BF845" ca="1">IF(INDIRECT(ADDRESS(3+$AM845,20,,,"var"))&lt;&gt;"D50",INDIRECT(ADDRESS(3+$AM845,20,,,"var")),NULL)</f>
        <v>44.5</v>
      </c>
      <c r="BG845" s="64" cm="1">
        <f t="array" aca="1" ref="BG845" ca="1">IF(INDIRECT(ADDRESS(3+$AM845,21,,,"var"))&lt;&gt;"D90",INDIRECT(ADDRESS(3+$AM845,21,,,"var")),NULL)</f>
        <v>72.2</v>
      </c>
      <c r="BH845" s="64" cm="1">
        <f t="array" aca="1" ref="BH845" ca="1">IF(INDIRECT(ADDRESS(3+$AM845,22,,,"var"))&lt;&gt;"Carney Funnel (s/50g)",INDIRECT(ADDRESS(3+$AM845,22,,,"var")),NULL)</f>
        <v>16</v>
      </c>
      <c r="BI845" s="64" cm="1">
        <f t="array" aca="1" ref="BI845" ca="1">IF(INDIRECT(ADDRESS(3+$AM845,23,,,"var"))&lt;&gt;"Schuttdichte",INDIRECT(ADDRESS(3+$AM845,23,,,"var")),NULL)</f>
        <v>1.24</v>
      </c>
      <c r="BJ845" s="64" cm="1">
        <f t="array" aca="1" ref="BJ845" ca="1">IF(INDIRECT(ADDRESS(3+$AM845,24,,,"var"))&lt;&gt;"Klopfdichte",INDIRECT(ADDRESS(3+$AM845,24,,,"var")),NULL)</f>
        <v>1.61</v>
      </c>
      <c r="BK845" s="61" t="s">
        <v>108</v>
      </c>
      <c r="BM845" s="65"/>
      <c r="BN845" s="28"/>
      <c r="BP845" s="28"/>
    </row>
    <row r="846" spans="1:68">
      <c r="A846" s="81">
        <v>12</v>
      </c>
      <c r="B846" s="3">
        <v>24</v>
      </c>
      <c r="C846" s="81" t="str">
        <f>var!Z$2</f>
        <v>EOS M 290</v>
      </c>
      <c r="D846" s="81" t="str">
        <f>var!AG$2</f>
        <v>EOS parameter dev.</v>
      </c>
      <c r="E846" s="81">
        <v>325</v>
      </c>
      <c r="F846" s="81">
        <v>1175</v>
      </c>
      <c r="G846" s="81">
        <v>50</v>
      </c>
      <c r="H846" s="81">
        <v>0.1</v>
      </c>
      <c r="I846" s="81">
        <v>100</v>
      </c>
      <c r="J846" s="81" t="str">
        <f>var!AD$2</f>
        <v>Density cube</v>
      </c>
      <c r="K846" s="81" t="str">
        <f>var!AE$2</f>
        <v>Pyramide</v>
      </c>
      <c r="L846" s="81"/>
      <c r="M846" s="81" t="str">
        <f>var!AF$2</f>
        <v>Stripes</v>
      </c>
      <c r="N846" s="81">
        <v>150</v>
      </c>
      <c r="O846" s="81">
        <v>600</v>
      </c>
      <c r="P846" s="81">
        <v>-0.2</v>
      </c>
      <c r="Q846" s="81">
        <v>0.1</v>
      </c>
      <c r="R846" s="10"/>
      <c r="S846" s="10"/>
      <c r="T846" s="10"/>
      <c r="U846" s="10"/>
      <c r="V846" s="10"/>
      <c r="W846" s="10"/>
      <c r="X846" s="10"/>
      <c r="Y846" s="81"/>
      <c r="Z846" s="81"/>
      <c r="AA846" s="81"/>
      <c r="AB846" s="4"/>
      <c r="AC846" s="81"/>
      <c r="AD846" s="10"/>
      <c r="AE846" s="10"/>
      <c r="AF846" s="10">
        <v>0.69799999999999995</v>
      </c>
      <c r="AG846" s="10"/>
      <c r="AH846" s="81">
        <f t="shared" si="29"/>
        <v>21.150000000000002</v>
      </c>
      <c r="AI846" s="81">
        <f t="shared" si="30"/>
        <v>55.319148936170215</v>
      </c>
      <c r="AJ846" s="81"/>
      <c r="AK846" s="81">
        <f>100-Tabelle1[[#This Row],[Porositaet Flaeche repolished IAPT]]</f>
        <v>99.302000000000007</v>
      </c>
      <c r="AL846" s="81" t="str" cm="1">
        <f t="array" aca="1" ref="AL846" ca="1">IF(INDIRECT(ADDRESS(3+AM846,2,,,"var"))&lt;&gt;"Name of powder",INDIRECT(ADDRESS(3+AM846,2,,,"var")),NULL)</f>
        <v>AlMgty90</v>
      </c>
      <c r="AM846" s="81">
        <v>12</v>
      </c>
      <c r="AN846" s="81">
        <v>1</v>
      </c>
      <c r="AO846" s="81" cm="1">
        <f t="array" aca="1" ref="AO846" ca="1">IF(INDIRECT(ADDRESS(3+$AM846,3,,,"var"))&lt;&gt;"&lt;=&gt;",INDIRECT(ADDRESS(3+$AM846,3,,,"var")),NULL)</f>
        <v>0</v>
      </c>
      <c r="AP846" s="81" cm="1">
        <f t="array" aca="1" ref="AP846" ca="1">IF(INDIRECT(ADDRESS(3+$AM846,4,,,"var"))&lt;&gt;"Si",INDIRECT(ADDRESS(3+$AM846,4,,,"var")),NULL)</f>
        <v>7.0000000000000007E-2</v>
      </c>
      <c r="AQ846" s="81" cm="1">
        <f t="array" aca="1" ref="AQ846" ca="1">IF(INDIRECT(ADDRESS(3+$AM846,5,,,"var"))&lt;&gt;"&lt;=&gt;",INDIRECT(ADDRESS(3+$AM846,5,,,"var")),NULL)</f>
        <v>0</v>
      </c>
      <c r="AR846" s="81" cm="1">
        <f t="array" aca="1" ref="AR846" ca="1">IF(INDIRECT(ADDRESS(3+$AM846,6,,,"var"))&lt;&gt;"Fe",INDIRECT(ADDRESS(3+$AM846,6,,,"var")),NULL)</f>
        <v>7.0000000000000007E-2</v>
      </c>
      <c r="AS846" s="81" t="str" cm="1">
        <f t="array" aca="1" ref="AS846" ca="1">IF(INDIRECT(ADDRESS(3+$AM846,7,,,"var"))&lt;&gt;"&lt;=&gt;",INDIRECT(ADDRESS(3+$AM846,7,,,"var")),NULL)</f>
        <v>&lt;</v>
      </c>
      <c r="AT846" s="81" cm="1">
        <f t="array" aca="1" ref="AT846" ca="1">IF(INDIRECT(ADDRESS(3+$AM846,8,,,"var"))&lt;&gt;"Cu",INDIRECT(ADDRESS(3+$AM846,8,,,"var")),NULL)</f>
        <v>0.01</v>
      </c>
      <c r="AU846" s="81" t="str" cm="1">
        <f t="array" aca="1" ref="AU846" ca="1">IF(INDIRECT(ADDRESS(3+$AM846,9,,,"var"))&lt;&gt;"&lt;=&gt;",INDIRECT(ADDRESS(3+$AM846,9,,,"var")),NULL)</f>
        <v>&lt;</v>
      </c>
      <c r="AV846" s="81" cm="1">
        <f t="array" aca="1" ref="AV846" ca="1">IF(INDIRECT(ADDRESS(3+$AM846,10,,,"var"))&lt;&gt;"Mn",INDIRECT(ADDRESS(3+$AM846,10,,,"var")),NULL)</f>
        <v>0.01</v>
      </c>
      <c r="AW846" s="81" cm="1">
        <f t="array" aca="1" ref="AW846" ca="1">IF(INDIRECT(ADDRESS(3+$AM846,11,,,"var"))&lt;&gt;"&lt;=&gt;",INDIRECT(ADDRESS(3+$AM846,11,,,"var")),NULL)</f>
        <v>0</v>
      </c>
      <c r="AX846" s="81" cm="1">
        <f t="array" aca="1" ref="AX846" ca="1">IF(INDIRECT(ADDRESS(3+$AM846,12,,,"var"))&lt;&gt;"Mg",INDIRECT(ADDRESS(3+$AM846,12,,,"var")),NULL)</f>
        <v>11.9</v>
      </c>
      <c r="AY846" s="81" cm="1">
        <f t="array" aca="1" ref="AY846" ca="1">IF(INDIRECT(ADDRESS(3+$AM846,13,,,"var"))&lt;&gt;"&lt;=&gt;",INDIRECT(ADDRESS(3+$AM846,13,,,"var")),NULL)</f>
        <v>0</v>
      </c>
      <c r="AZ846" s="81" cm="1">
        <f t="array" aca="1" ref="AZ846" ca="1">IF(INDIRECT(ADDRESS(3+$AM846,14,,,"var"))&lt;&gt;"Be",INDIRECT(ADDRESS(3+$AM846,14,,,"var")),NULL)</f>
        <v>1.4E-2</v>
      </c>
      <c r="BA846" s="81" t="str" cm="1">
        <f t="array" aca="1" ref="BA846" ca="1">IF(INDIRECT(ADDRESS(3+$AM846,15,,,"var"))&lt;&gt;"&lt;=&gt;",INDIRECT(ADDRESS(3+$AM846,15,,,"var")),NULL)</f>
        <v>&lt;</v>
      </c>
      <c r="BB846" s="81" cm="1">
        <f t="array" aca="1" ref="BB846" ca="1">IF(INDIRECT(ADDRESS(3+$AM846,16,,,"var"))&lt;&gt;"Zn",INDIRECT(ADDRESS(3+$AM846,16,,,"var")),NULL)</f>
        <v>0.01</v>
      </c>
      <c r="BC846" s="81" cm="1">
        <f t="array" aca="1" ref="BC846" ca="1">IF(INDIRECT(ADDRESS(3+$AM846,17,,,"var"))&lt;&gt;"&lt;=&gt;",INDIRECT(ADDRESS(3+$AM846,17,,,"var")),NULL)</f>
        <v>0</v>
      </c>
      <c r="BD846" s="81" cm="1">
        <f t="array" aca="1" ref="BD846" ca="1">IF(INDIRECT(ADDRESS(3+$AM846,18,,,"var"))&lt;&gt;"Ti",INDIRECT(ADDRESS(3+$AM846,18,,,"var")),NULL)</f>
        <v>0.08</v>
      </c>
      <c r="BE846" s="82" cm="1">
        <f t="array" aca="1" ref="BE846" ca="1">IF(INDIRECT(ADDRESS(3+$AM846,19,,,"var"))&lt;&gt;"D10",INDIRECT(ADDRESS(3+$AM846,19,,,"var")),NULL)</f>
        <v>27.4</v>
      </c>
      <c r="BF846" s="82" cm="1">
        <f t="array" aca="1" ref="BF846" ca="1">IF(INDIRECT(ADDRESS(3+$AM846,20,,,"var"))&lt;&gt;"D50",INDIRECT(ADDRESS(3+$AM846,20,,,"var")),NULL)</f>
        <v>44.5</v>
      </c>
      <c r="BG846" s="82" cm="1">
        <f t="array" aca="1" ref="BG846" ca="1">IF(INDIRECT(ADDRESS(3+$AM846,21,,,"var"))&lt;&gt;"D90",INDIRECT(ADDRESS(3+$AM846,21,,,"var")),NULL)</f>
        <v>72.2</v>
      </c>
      <c r="BH846" s="82" cm="1">
        <f t="array" aca="1" ref="BH846" ca="1">IF(INDIRECT(ADDRESS(3+$AM846,22,,,"var"))&lt;&gt;"Carney Funnel (s/50g)",INDIRECT(ADDRESS(3+$AM846,22,,,"var")),NULL)</f>
        <v>16</v>
      </c>
      <c r="BI846" s="82" cm="1">
        <f t="array" aca="1" ref="BI846" ca="1">IF(INDIRECT(ADDRESS(3+$AM846,23,,,"var"))&lt;&gt;"Schuttdichte",INDIRECT(ADDRESS(3+$AM846,23,,,"var")),NULL)</f>
        <v>1.24</v>
      </c>
      <c r="BJ846" s="82" cm="1">
        <f t="array" aca="1" ref="BJ846" ca="1">IF(INDIRECT(ADDRESS(3+$AM846,24,,,"var"))&lt;&gt;"Klopfdichte",INDIRECT(ADDRESS(3+$AM846,24,,,"var")),NULL)</f>
        <v>1.61</v>
      </c>
      <c r="BK846" s="81" t="s">
        <v>108</v>
      </c>
      <c r="BL846" s="81"/>
      <c r="BM846" s="94"/>
      <c r="BN846" s="28"/>
      <c r="BP846" s="28"/>
    </row>
    <row r="847" spans="1:68">
      <c r="A847" s="81">
        <v>12</v>
      </c>
      <c r="B847" s="3">
        <v>25</v>
      </c>
      <c r="C847" s="81" t="str">
        <f>var!Z$2</f>
        <v>EOS M 290</v>
      </c>
      <c r="D847" s="81" t="str">
        <f>var!AG$2</f>
        <v>EOS parameter dev.</v>
      </c>
      <c r="E847" s="81">
        <v>325</v>
      </c>
      <c r="F847" s="81">
        <v>1175</v>
      </c>
      <c r="G847" s="81">
        <v>50</v>
      </c>
      <c r="H847" s="81">
        <v>0.1</v>
      </c>
      <c r="I847" s="81">
        <v>100</v>
      </c>
      <c r="J847" s="81" t="str">
        <f>var!AD$2</f>
        <v>Density cube</v>
      </c>
      <c r="K847" s="81" t="str">
        <f>var!AE$2</f>
        <v>Pyramide</v>
      </c>
      <c r="L847" s="81"/>
      <c r="M847" s="81" t="str">
        <f>var!AF$2</f>
        <v>Stripes</v>
      </c>
      <c r="N847" s="81">
        <v>220</v>
      </c>
      <c r="O847" s="81">
        <v>600</v>
      </c>
      <c r="P847" s="81">
        <v>-0.2</v>
      </c>
      <c r="Q847" s="81">
        <v>0.1</v>
      </c>
      <c r="R847" s="10"/>
      <c r="S847" s="10"/>
      <c r="T847" s="10"/>
      <c r="U847" s="10"/>
      <c r="V847" s="10"/>
      <c r="W847" s="10"/>
      <c r="X847" s="10"/>
      <c r="Y847" s="81"/>
      <c r="Z847" s="81"/>
      <c r="AA847" s="81"/>
      <c r="AB847" s="4"/>
      <c r="AC847" s="81"/>
      <c r="AD847" s="10"/>
      <c r="AE847" s="10"/>
      <c r="AF847" s="10">
        <v>0.63700000000000001</v>
      </c>
      <c r="AG847" s="10"/>
      <c r="AH847" s="81">
        <f t="shared" si="29"/>
        <v>21.150000000000002</v>
      </c>
      <c r="AI847" s="81">
        <f t="shared" si="30"/>
        <v>55.319148936170215</v>
      </c>
      <c r="AJ847" s="81"/>
      <c r="AK847" s="81">
        <f>100-Tabelle1[[#This Row],[Porositaet Flaeche repolished IAPT]]</f>
        <v>99.363</v>
      </c>
      <c r="AL847" s="81" t="str" cm="1">
        <f t="array" aca="1" ref="AL847" ca="1">IF(INDIRECT(ADDRESS(3+AM847,2,,,"var"))&lt;&gt;"Name of powder",INDIRECT(ADDRESS(3+AM847,2,,,"var")),NULL)</f>
        <v>AlMgty90</v>
      </c>
      <c r="AM847" s="81">
        <v>12</v>
      </c>
      <c r="AN847" s="81">
        <v>1</v>
      </c>
      <c r="AO847" s="81" cm="1">
        <f t="array" aca="1" ref="AO847" ca="1">IF(INDIRECT(ADDRESS(3+$AM847,3,,,"var"))&lt;&gt;"&lt;=&gt;",INDIRECT(ADDRESS(3+$AM847,3,,,"var")),NULL)</f>
        <v>0</v>
      </c>
      <c r="AP847" s="81" cm="1">
        <f t="array" aca="1" ref="AP847" ca="1">IF(INDIRECT(ADDRESS(3+$AM847,4,,,"var"))&lt;&gt;"Si",INDIRECT(ADDRESS(3+$AM847,4,,,"var")),NULL)</f>
        <v>7.0000000000000007E-2</v>
      </c>
      <c r="AQ847" s="81" cm="1">
        <f t="array" aca="1" ref="AQ847" ca="1">IF(INDIRECT(ADDRESS(3+$AM847,5,,,"var"))&lt;&gt;"&lt;=&gt;",INDIRECT(ADDRESS(3+$AM847,5,,,"var")),NULL)</f>
        <v>0</v>
      </c>
      <c r="AR847" s="81" cm="1">
        <f t="array" aca="1" ref="AR847" ca="1">IF(INDIRECT(ADDRESS(3+$AM847,6,,,"var"))&lt;&gt;"Fe",INDIRECT(ADDRESS(3+$AM847,6,,,"var")),NULL)</f>
        <v>7.0000000000000007E-2</v>
      </c>
      <c r="AS847" s="81" t="str" cm="1">
        <f t="array" aca="1" ref="AS847" ca="1">IF(INDIRECT(ADDRESS(3+$AM847,7,,,"var"))&lt;&gt;"&lt;=&gt;",INDIRECT(ADDRESS(3+$AM847,7,,,"var")),NULL)</f>
        <v>&lt;</v>
      </c>
      <c r="AT847" s="81" cm="1">
        <f t="array" aca="1" ref="AT847" ca="1">IF(INDIRECT(ADDRESS(3+$AM847,8,,,"var"))&lt;&gt;"Cu",INDIRECT(ADDRESS(3+$AM847,8,,,"var")),NULL)</f>
        <v>0.01</v>
      </c>
      <c r="AU847" s="81" t="str" cm="1">
        <f t="array" aca="1" ref="AU847" ca="1">IF(INDIRECT(ADDRESS(3+$AM847,9,,,"var"))&lt;&gt;"&lt;=&gt;",INDIRECT(ADDRESS(3+$AM847,9,,,"var")),NULL)</f>
        <v>&lt;</v>
      </c>
      <c r="AV847" s="81" cm="1">
        <f t="array" aca="1" ref="AV847" ca="1">IF(INDIRECT(ADDRESS(3+$AM847,10,,,"var"))&lt;&gt;"Mn",INDIRECT(ADDRESS(3+$AM847,10,,,"var")),NULL)</f>
        <v>0.01</v>
      </c>
      <c r="AW847" s="81" cm="1">
        <f t="array" aca="1" ref="AW847" ca="1">IF(INDIRECT(ADDRESS(3+$AM847,11,,,"var"))&lt;&gt;"&lt;=&gt;",INDIRECT(ADDRESS(3+$AM847,11,,,"var")),NULL)</f>
        <v>0</v>
      </c>
      <c r="AX847" s="81" cm="1">
        <f t="array" aca="1" ref="AX847" ca="1">IF(INDIRECT(ADDRESS(3+$AM847,12,,,"var"))&lt;&gt;"Mg",INDIRECT(ADDRESS(3+$AM847,12,,,"var")),NULL)</f>
        <v>11.9</v>
      </c>
      <c r="AY847" s="81" cm="1">
        <f t="array" aca="1" ref="AY847" ca="1">IF(INDIRECT(ADDRESS(3+$AM847,13,,,"var"))&lt;&gt;"&lt;=&gt;",INDIRECT(ADDRESS(3+$AM847,13,,,"var")),NULL)</f>
        <v>0</v>
      </c>
      <c r="AZ847" s="81" cm="1">
        <f t="array" aca="1" ref="AZ847" ca="1">IF(INDIRECT(ADDRESS(3+$AM847,14,,,"var"))&lt;&gt;"Be",INDIRECT(ADDRESS(3+$AM847,14,,,"var")),NULL)</f>
        <v>1.4E-2</v>
      </c>
      <c r="BA847" s="81" t="str" cm="1">
        <f t="array" aca="1" ref="BA847" ca="1">IF(INDIRECT(ADDRESS(3+$AM847,15,,,"var"))&lt;&gt;"&lt;=&gt;",INDIRECT(ADDRESS(3+$AM847,15,,,"var")),NULL)</f>
        <v>&lt;</v>
      </c>
      <c r="BB847" s="81" cm="1">
        <f t="array" aca="1" ref="BB847" ca="1">IF(INDIRECT(ADDRESS(3+$AM847,16,,,"var"))&lt;&gt;"Zn",INDIRECT(ADDRESS(3+$AM847,16,,,"var")),NULL)</f>
        <v>0.01</v>
      </c>
      <c r="BC847" s="81" cm="1">
        <f t="array" aca="1" ref="BC847" ca="1">IF(INDIRECT(ADDRESS(3+$AM847,17,,,"var"))&lt;&gt;"&lt;=&gt;",INDIRECT(ADDRESS(3+$AM847,17,,,"var")),NULL)</f>
        <v>0</v>
      </c>
      <c r="BD847" s="81" cm="1">
        <f t="array" aca="1" ref="BD847" ca="1">IF(INDIRECT(ADDRESS(3+$AM847,18,,,"var"))&lt;&gt;"Ti",INDIRECT(ADDRESS(3+$AM847,18,,,"var")),NULL)</f>
        <v>0.08</v>
      </c>
      <c r="BE847" s="82" cm="1">
        <f t="array" aca="1" ref="BE847" ca="1">IF(INDIRECT(ADDRESS(3+$AM847,19,,,"var"))&lt;&gt;"D10",INDIRECT(ADDRESS(3+$AM847,19,,,"var")),NULL)</f>
        <v>27.4</v>
      </c>
      <c r="BF847" s="82" cm="1">
        <f t="array" aca="1" ref="BF847" ca="1">IF(INDIRECT(ADDRESS(3+$AM847,20,,,"var"))&lt;&gt;"D50",INDIRECT(ADDRESS(3+$AM847,20,,,"var")),NULL)</f>
        <v>44.5</v>
      </c>
      <c r="BG847" s="82" cm="1">
        <f t="array" aca="1" ref="BG847" ca="1">IF(INDIRECT(ADDRESS(3+$AM847,21,,,"var"))&lt;&gt;"D90",INDIRECT(ADDRESS(3+$AM847,21,,,"var")),NULL)</f>
        <v>72.2</v>
      </c>
      <c r="BH847" s="82" cm="1">
        <f t="array" aca="1" ref="BH847" ca="1">IF(INDIRECT(ADDRESS(3+$AM847,22,,,"var"))&lt;&gt;"Carney Funnel (s/50g)",INDIRECT(ADDRESS(3+$AM847,22,,,"var")),NULL)</f>
        <v>16</v>
      </c>
      <c r="BI847" s="82" cm="1">
        <f t="array" aca="1" ref="BI847" ca="1">IF(INDIRECT(ADDRESS(3+$AM847,23,,,"var"))&lt;&gt;"Schuttdichte",INDIRECT(ADDRESS(3+$AM847,23,,,"var")),NULL)</f>
        <v>1.24</v>
      </c>
      <c r="BJ847" s="82" cm="1">
        <f t="array" aca="1" ref="BJ847" ca="1">IF(INDIRECT(ADDRESS(3+$AM847,24,,,"var"))&lt;&gt;"Klopfdichte",INDIRECT(ADDRESS(3+$AM847,24,,,"var")),NULL)</f>
        <v>1.61</v>
      </c>
      <c r="BK847" s="81" t="s">
        <v>108</v>
      </c>
      <c r="BL847" s="81"/>
      <c r="BM847" s="94"/>
      <c r="BN847" s="28"/>
      <c r="BP847" s="28"/>
    </row>
    <row r="848" spans="1:68">
      <c r="A848" s="81">
        <v>12</v>
      </c>
      <c r="B848" s="3">
        <v>26</v>
      </c>
      <c r="C848" s="81" t="str">
        <f>var!Z$2</f>
        <v>EOS M 290</v>
      </c>
      <c r="D848" s="81" t="str">
        <f>var!AG$2</f>
        <v>EOS parameter dev.</v>
      </c>
      <c r="E848" s="81">
        <v>325</v>
      </c>
      <c r="F848" s="81">
        <v>1175</v>
      </c>
      <c r="G848" s="81">
        <v>50</v>
      </c>
      <c r="H848" s="81">
        <v>0.1</v>
      </c>
      <c r="I848" s="81">
        <v>100</v>
      </c>
      <c r="J848" s="81" t="str">
        <f>var!AD$2</f>
        <v>Density cube</v>
      </c>
      <c r="K848" s="81" t="str">
        <f>var!AE$2</f>
        <v>Pyramide</v>
      </c>
      <c r="L848" s="81"/>
      <c r="M848" s="81" t="str">
        <f>var!AF$2</f>
        <v>Stripes</v>
      </c>
      <c r="N848" s="81">
        <v>80</v>
      </c>
      <c r="O848" s="81">
        <v>600</v>
      </c>
      <c r="P848" s="81">
        <v>-0.2</v>
      </c>
      <c r="Q848" s="81">
        <v>0.15</v>
      </c>
      <c r="R848" s="10"/>
      <c r="S848" s="10"/>
      <c r="T848" s="10"/>
      <c r="U848" s="10"/>
      <c r="V848" s="10"/>
      <c r="W848" s="10"/>
      <c r="X848" s="10"/>
      <c r="Y848" s="81"/>
      <c r="Z848" s="81"/>
      <c r="AA848" s="81"/>
      <c r="AB848" s="4"/>
      <c r="AC848" s="81"/>
      <c r="AD848" s="10"/>
      <c r="AE848" s="10"/>
      <c r="AF848" s="10">
        <v>0.72499999999999998</v>
      </c>
      <c r="AG848" s="10"/>
      <c r="AH848" s="81">
        <f t="shared" si="29"/>
        <v>21.150000000000002</v>
      </c>
      <c r="AI848" s="81">
        <f t="shared" si="30"/>
        <v>55.319148936170215</v>
      </c>
      <c r="AJ848" s="81"/>
      <c r="AK848" s="81">
        <f>100-Tabelle1[[#This Row],[Porositaet Flaeche repolished IAPT]]</f>
        <v>99.275000000000006</v>
      </c>
      <c r="AL848" s="81" t="str" cm="1">
        <f t="array" aca="1" ref="AL848" ca="1">IF(INDIRECT(ADDRESS(3+AM848,2,,,"var"))&lt;&gt;"Name of powder",INDIRECT(ADDRESS(3+AM848,2,,,"var")),NULL)</f>
        <v>AlMgty90</v>
      </c>
      <c r="AM848" s="81">
        <v>12</v>
      </c>
      <c r="AN848" s="81">
        <v>1</v>
      </c>
      <c r="AO848" s="81" cm="1">
        <f t="array" aca="1" ref="AO848" ca="1">IF(INDIRECT(ADDRESS(3+$AM848,3,,,"var"))&lt;&gt;"&lt;=&gt;",INDIRECT(ADDRESS(3+$AM848,3,,,"var")),NULL)</f>
        <v>0</v>
      </c>
      <c r="AP848" s="81" cm="1">
        <f t="array" aca="1" ref="AP848" ca="1">IF(INDIRECT(ADDRESS(3+$AM848,4,,,"var"))&lt;&gt;"Si",INDIRECT(ADDRESS(3+$AM848,4,,,"var")),NULL)</f>
        <v>7.0000000000000007E-2</v>
      </c>
      <c r="AQ848" s="81" cm="1">
        <f t="array" aca="1" ref="AQ848" ca="1">IF(INDIRECT(ADDRESS(3+$AM848,5,,,"var"))&lt;&gt;"&lt;=&gt;",INDIRECT(ADDRESS(3+$AM848,5,,,"var")),NULL)</f>
        <v>0</v>
      </c>
      <c r="AR848" s="81" cm="1">
        <f t="array" aca="1" ref="AR848" ca="1">IF(INDIRECT(ADDRESS(3+$AM848,6,,,"var"))&lt;&gt;"Fe",INDIRECT(ADDRESS(3+$AM848,6,,,"var")),NULL)</f>
        <v>7.0000000000000007E-2</v>
      </c>
      <c r="AS848" s="81" t="str" cm="1">
        <f t="array" aca="1" ref="AS848" ca="1">IF(INDIRECT(ADDRESS(3+$AM848,7,,,"var"))&lt;&gt;"&lt;=&gt;",INDIRECT(ADDRESS(3+$AM848,7,,,"var")),NULL)</f>
        <v>&lt;</v>
      </c>
      <c r="AT848" s="81" cm="1">
        <f t="array" aca="1" ref="AT848" ca="1">IF(INDIRECT(ADDRESS(3+$AM848,8,,,"var"))&lt;&gt;"Cu",INDIRECT(ADDRESS(3+$AM848,8,,,"var")),NULL)</f>
        <v>0.01</v>
      </c>
      <c r="AU848" s="81" t="str" cm="1">
        <f t="array" aca="1" ref="AU848" ca="1">IF(INDIRECT(ADDRESS(3+$AM848,9,,,"var"))&lt;&gt;"&lt;=&gt;",INDIRECT(ADDRESS(3+$AM848,9,,,"var")),NULL)</f>
        <v>&lt;</v>
      </c>
      <c r="AV848" s="81" cm="1">
        <f t="array" aca="1" ref="AV848" ca="1">IF(INDIRECT(ADDRESS(3+$AM848,10,,,"var"))&lt;&gt;"Mn",INDIRECT(ADDRESS(3+$AM848,10,,,"var")),NULL)</f>
        <v>0.01</v>
      </c>
      <c r="AW848" s="81" cm="1">
        <f t="array" aca="1" ref="AW848" ca="1">IF(INDIRECT(ADDRESS(3+$AM848,11,,,"var"))&lt;&gt;"&lt;=&gt;",INDIRECT(ADDRESS(3+$AM848,11,,,"var")),NULL)</f>
        <v>0</v>
      </c>
      <c r="AX848" s="81" cm="1">
        <f t="array" aca="1" ref="AX848" ca="1">IF(INDIRECT(ADDRESS(3+$AM848,12,,,"var"))&lt;&gt;"Mg",INDIRECT(ADDRESS(3+$AM848,12,,,"var")),NULL)</f>
        <v>11.9</v>
      </c>
      <c r="AY848" s="81" cm="1">
        <f t="array" aca="1" ref="AY848" ca="1">IF(INDIRECT(ADDRESS(3+$AM848,13,,,"var"))&lt;&gt;"&lt;=&gt;",INDIRECT(ADDRESS(3+$AM848,13,,,"var")),NULL)</f>
        <v>0</v>
      </c>
      <c r="AZ848" s="81" cm="1">
        <f t="array" aca="1" ref="AZ848" ca="1">IF(INDIRECT(ADDRESS(3+$AM848,14,,,"var"))&lt;&gt;"Be",INDIRECT(ADDRESS(3+$AM848,14,,,"var")),NULL)</f>
        <v>1.4E-2</v>
      </c>
      <c r="BA848" s="81" t="str" cm="1">
        <f t="array" aca="1" ref="BA848" ca="1">IF(INDIRECT(ADDRESS(3+$AM848,15,,,"var"))&lt;&gt;"&lt;=&gt;",INDIRECT(ADDRESS(3+$AM848,15,,,"var")),NULL)</f>
        <v>&lt;</v>
      </c>
      <c r="BB848" s="81" cm="1">
        <f t="array" aca="1" ref="BB848" ca="1">IF(INDIRECT(ADDRESS(3+$AM848,16,,,"var"))&lt;&gt;"Zn",INDIRECT(ADDRESS(3+$AM848,16,,,"var")),NULL)</f>
        <v>0.01</v>
      </c>
      <c r="BC848" s="81" cm="1">
        <f t="array" aca="1" ref="BC848" ca="1">IF(INDIRECT(ADDRESS(3+$AM848,17,,,"var"))&lt;&gt;"&lt;=&gt;",INDIRECT(ADDRESS(3+$AM848,17,,,"var")),NULL)</f>
        <v>0</v>
      </c>
      <c r="BD848" s="81" cm="1">
        <f t="array" aca="1" ref="BD848" ca="1">IF(INDIRECT(ADDRESS(3+$AM848,18,,,"var"))&lt;&gt;"Ti",INDIRECT(ADDRESS(3+$AM848,18,,,"var")),NULL)</f>
        <v>0.08</v>
      </c>
      <c r="BE848" s="82" cm="1">
        <f t="array" aca="1" ref="BE848" ca="1">IF(INDIRECT(ADDRESS(3+$AM848,19,,,"var"))&lt;&gt;"D10",INDIRECT(ADDRESS(3+$AM848,19,,,"var")),NULL)</f>
        <v>27.4</v>
      </c>
      <c r="BF848" s="82" cm="1">
        <f t="array" aca="1" ref="BF848" ca="1">IF(INDIRECT(ADDRESS(3+$AM848,20,,,"var"))&lt;&gt;"D50",INDIRECT(ADDRESS(3+$AM848,20,,,"var")),NULL)</f>
        <v>44.5</v>
      </c>
      <c r="BG848" s="82" cm="1">
        <f t="array" aca="1" ref="BG848" ca="1">IF(INDIRECT(ADDRESS(3+$AM848,21,,,"var"))&lt;&gt;"D90",INDIRECT(ADDRESS(3+$AM848,21,,,"var")),NULL)</f>
        <v>72.2</v>
      </c>
      <c r="BH848" s="82" cm="1">
        <f t="array" aca="1" ref="BH848" ca="1">IF(INDIRECT(ADDRESS(3+$AM848,22,,,"var"))&lt;&gt;"Carney Funnel (s/50g)",INDIRECT(ADDRESS(3+$AM848,22,,,"var")),NULL)</f>
        <v>16</v>
      </c>
      <c r="BI848" s="82" cm="1">
        <f t="array" aca="1" ref="BI848" ca="1">IF(INDIRECT(ADDRESS(3+$AM848,23,,,"var"))&lt;&gt;"Schuttdichte",INDIRECT(ADDRESS(3+$AM848,23,,,"var")),NULL)</f>
        <v>1.24</v>
      </c>
      <c r="BJ848" s="82" cm="1">
        <f t="array" aca="1" ref="BJ848" ca="1">IF(INDIRECT(ADDRESS(3+$AM848,24,,,"var"))&lt;&gt;"Klopfdichte",INDIRECT(ADDRESS(3+$AM848,24,,,"var")),NULL)</f>
        <v>1.61</v>
      </c>
      <c r="BK848" s="81" t="s">
        <v>108</v>
      </c>
      <c r="BL848" s="81"/>
      <c r="BM848" s="94"/>
      <c r="BN848" s="28"/>
      <c r="BP848" s="28"/>
    </row>
    <row r="849" spans="1:68">
      <c r="A849" s="81">
        <v>12</v>
      </c>
      <c r="B849" s="3">
        <v>27</v>
      </c>
      <c r="C849" s="81" t="str">
        <f>var!Z$2</f>
        <v>EOS M 290</v>
      </c>
      <c r="D849" s="81" t="str">
        <f>var!AG$2</f>
        <v>EOS parameter dev.</v>
      </c>
      <c r="E849" s="81">
        <v>325</v>
      </c>
      <c r="F849" s="81">
        <v>1175</v>
      </c>
      <c r="G849" s="81">
        <v>50</v>
      </c>
      <c r="H849" s="81">
        <v>0.1</v>
      </c>
      <c r="I849" s="81">
        <v>100</v>
      </c>
      <c r="J849" s="81" t="str">
        <f>var!AD$2</f>
        <v>Density cube</v>
      </c>
      <c r="K849" s="81" t="str">
        <f>var!AE$2</f>
        <v>Pyramide</v>
      </c>
      <c r="L849" s="81"/>
      <c r="M849" s="81" t="str">
        <f>var!AF$2</f>
        <v>Stripes</v>
      </c>
      <c r="N849" s="81">
        <v>150</v>
      </c>
      <c r="O849" s="81">
        <v>600</v>
      </c>
      <c r="P849" s="81">
        <v>-0.2</v>
      </c>
      <c r="Q849" s="81">
        <v>0.15</v>
      </c>
      <c r="R849" s="10"/>
      <c r="S849" s="10"/>
      <c r="T849" s="10"/>
      <c r="U849" s="10"/>
      <c r="V849" s="10"/>
      <c r="W849" s="10"/>
      <c r="X849" s="10"/>
      <c r="Y849" s="81"/>
      <c r="Z849" s="81"/>
      <c r="AA849" s="81"/>
      <c r="AB849" s="4"/>
      <c r="AC849" s="81"/>
      <c r="AD849" s="10"/>
      <c r="AE849" s="10"/>
      <c r="AF849" s="10">
        <v>0.77800000000000002</v>
      </c>
      <c r="AG849" s="10"/>
      <c r="AH849" s="81">
        <f t="shared" si="29"/>
        <v>21.150000000000002</v>
      </c>
      <c r="AI849" s="81">
        <f t="shared" si="30"/>
        <v>55.319148936170215</v>
      </c>
      <c r="AJ849" s="81"/>
      <c r="AK849" s="81">
        <f>100-Tabelle1[[#This Row],[Porositaet Flaeche repolished IAPT]]</f>
        <v>99.221999999999994</v>
      </c>
      <c r="AL849" s="81" t="str" cm="1">
        <f t="array" aca="1" ref="AL849" ca="1">IF(INDIRECT(ADDRESS(3+AM849,2,,,"var"))&lt;&gt;"Name of powder",INDIRECT(ADDRESS(3+AM849,2,,,"var")),NULL)</f>
        <v>AlMgty90</v>
      </c>
      <c r="AM849" s="81">
        <v>12</v>
      </c>
      <c r="AN849" s="81">
        <v>1</v>
      </c>
      <c r="AO849" s="81" cm="1">
        <f t="array" aca="1" ref="AO849" ca="1">IF(INDIRECT(ADDRESS(3+$AM849,3,,,"var"))&lt;&gt;"&lt;=&gt;",INDIRECT(ADDRESS(3+$AM849,3,,,"var")),NULL)</f>
        <v>0</v>
      </c>
      <c r="AP849" s="81" cm="1">
        <f t="array" aca="1" ref="AP849" ca="1">IF(INDIRECT(ADDRESS(3+$AM849,4,,,"var"))&lt;&gt;"Si",INDIRECT(ADDRESS(3+$AM849,4,,,"var")),NULL)</f>
        <v>7.0000000000000007E-2</v>
      </c>
      <c r="AQ849" s="81" cm="1">
        <f t="array" aca="1" ref="AQ849" ca="1">IF(INDIRECT(ADDRESS(3+$AM849,5,,,"var"))&lt;&gt;"&lt;=&gt;",INDIRECT(ADDRESS(3+$AM849,5,,,"var")),NULL)</f>
        <v>0</v>
      </c>
      <c r="AR849" s="81" cm="1">
        <f t="array" aca="1" ref="AR849" ca="1">IF(INDIRECT(ADDRESS(3+$AM849,6,,,"var"))&lt;&gt;"Fe",INDIRECT(ADDRESS(3+$AM849,6,,,"var")),NULL)</f>
        <v>7.0000000000000007E-2</v>
      </c>
      <c r="AS849" s="81" t="str" cm="1">
        <f t="array" aca="1" ref="AS849" ca="1">IF(INDIRECT(ADDRESS(3+$AM849,7,,,"var"))&lt;&gt;"&lt;=&gt;",INDIRECT(ADDRESS(3+$AM849,7,,,"var")),NULL)</f>
        <v>&lt;</v>
      </c>
      <c r="AT849" s="81" cm="1">
        <f t="array" aca="1" ref="AT849" ca="1">IF(INDIRECT(ADDRESS(3+$AM849,8,,,"var"))&lt;&gt;"Cu",INDIRECT(ADDRESS(3+$AM849,8,,,"var")),NULL)</f>
        <v>0.01</v>
      </c>
      <c r="AU849" s="81" t="str" cm="1">
        <f t="array" aca="1" ref="AU849" ca="1">IF(INDIRECT(ADDRESS(3+$AM849,9,,,"var"))&lt;&gt;"&lt;=&gt;",INDIRECT(ADDRESS(3+$AM849,9,,,"var")),NULL)</f>
        <v>&lt;</v>
      </c>
      <c r="AV849" s="81" cm="1">
        <f t="array" aca="1" ref="AV849" ca="1">IF(INDIRECT(ADDRESS(3+$AM849,10,,,"var"))&lt;&gt;"Mn",INDIRECT(ADDRESS(3+$AM849,10,,,"var")),NULL)</f>
        <v>0.01</v>
      </c>
      <c r="AW849" s="81" cm="1">
        <f t="array" aca="1" ref="AW849" ca="1">IF(INDIRECT(ADDRESS(3+$AM849,11,,,"var"))&lt;&gt;"&lt;=&gt;",INDIRECT(ADDRESS(3+$AM849,11,,,"var")),NULL)</f>
        <v>0</v>
      </c>
      <c r="AX849" s="81" cm="1">
        <f t="array" aca="1" ref="AX849" ca="1">IF(INDIRECT(ADDRESS(3+$AM849,12,,,"var"))&lt;&gt;"Mg",INDIRECT(ADDRESS(3+$AM849,12,,,"var")),NULL)</f>
        <v>11.9</v>
      </c>
      <c r="AY849" s="81" cm="1">
        <f t="array" aca="1" ref="AY849" ca="1">IF(INDIRECT(ADDRESS(3+$AM849,13,,,"var"))&lt;&gt;"&lt;=&gt;",INDIRECT(ADDRESS(3+$AM849,13,,,"var")),NULL)</f>
        <v>0</v>
      </c>
      <c r="AZ849" s="81" cm="1">
        <f t="array" aca="1" ref="AZ849" ca="1">IF(INDIRECT(ADDRESS(3+$AM849,14,,,"var"))&lt;&gt;"Be",INDIRECT(ADDRESS(3+$AM849,14,,,"var")),NULL)</f>
        <v>1.4E-2</v>
      </c>
      <c r="BA849" s="81" t="str" cm="1">
        <f t="array" aca="1" ref="BA849" ca="1">IF(INDIRECT(ADDRESS(3+$AM849,15,,,"var"))&lt;&gt;"&lt;=&gt;",INDIRECT(ADDRESS(3+$AM849,15,,,"var")),NULL)</f>
        <v>&lt;</v>
      </c>
      <c r="BB849" s="81" cm="1">
        <f t="array" aca="1" ref="BB849" ca="1">IF(INDIRECT(ADDRESS(3+$AM849,16,,,"var"))&lt;&gt;"Zn",INDIRECT(ADDRESS(3+$AM849,16,,,"var")),NULL)</f>
        <v>0.01</v>
      </c>
      <c r="BC849" s="81" cm="1">
        <f t="array" aca="1" ref="BC849" ca="1">IF(INDIRECT(ADDRESS(3+$AM849,17,,,"var"))&lt;&gt;"&lt;=&gt;",INDIRECT(ADDRESS(3+$AM849,17,,,"var")),NULL)</f>
        <v>0</v>
      </c>
      <c r="BD849" s="81" cm="1">
        <f t="array" aca="1" ref="BD849" ca="1">IF(INDIRECT(ADDRESS(3+$AM849,18,,,"var"))&lt;&gt;"Ti",INDIRECT(ADDRESS(3+$AM849,18,,,"var")),NULL)</f>
        <v>0.08</v>
      </c>
      <c r="BE849" s="82" cm="1">
        <f t="array" aca="1" ref="BE849" ca="1">IF(INDIRECT(ADDRESS(3+$AM849,19,,,"var"))&lt;&gt;"D10",INDIRECT(ADDRESS(3+$AM849,19,,,"var")),NULL)</f>
        <v>27.4</v>
      </c>
      <c r="BF849" s="82" cm="1">
        <f t="array" aca="1" ref="BF849" ca="1">IF(INDIRECT(ADDRESS(3+$AM849,20,,,"var"))&lt;&gt;"D50",INDIRECT(ADDRESS(3+$AM849,20,,,"var")),NULL)</f>
        <v>44.5</v>
      </c>
      <c r="BG849" s="82" cm="1">
        <f t="array" aca="1" ref="BG849" ca="1">IF(INDIRECT(ADDRESS(3+$AM849,21,,,"var"))&lt;&gt;"D90",INDIRECT(ADDRESS(3+$AM849,21,,,"var")),NULL)</f>
        <v>72.2</v>
      </c>
      <c r="BH849" s="82" cm="1">
        <f t="array" aca="1" ref="BH849" ca="1">IF(INDIRECT(ADDRESS(3+$AM849,22,,,"var"))&lt;&gt;"Carney Funnel (s/50g)",INDIRECT(ADDRESS(3+$AM849,22,,,"var")),NULL)</f>
        <v>16</v>
      </c>
      <c r="BI849" s="82" cm="1">
        <f t="array" aca="1" ref="BI849" ca="1">IF(INDIRECT(ADDRESS(3+$AM849,23,,,"var"))&lt;&gt;"Schuttdichte",INDIRECT(ADDRESS(3+$AM849,23,,,"var")),NULL)</f>
        <v>1.24</v>
      </c>
      <c r="BJ849" s="82" cm="1">
        <f t="array" aca="1" ref="BJ849" ca="1">IF(INDIRECT(ADDRESS(3+$AM849,24,,,"var"))&lt;&gt;"Klopfdichte",INDIRECT(ADDRESS(3+$AM849,24,,,"var")),NULL)</f>
        <v>1.61</v>
      </c>
      <c r="BK849" s="81" t="s">
        <v>108</v>
      </c>
      <c r="BL849" s="81"/>
      <c r="BM849" s="94"/>
      <c r="BN849" s="28"/>
      <c r="BP849" s="28"/>
    </row>
    <row r="850" spans="1:68">
      <c r="A850" s="81">
        <v>12</v>
      </c>
      <c r="B850" s="3">
        <v>28</v>
      </c>
      <c r="C850" s="81" t="str">
        <f>var!Z$2</f>
        <v>EOS M 290</v>
      </c>
      <c r="D850" s="81" t="str">
        <f>var!AG$2</f>
        <v>EOS parameter dev.</v>
      </c>
      <c r="E850" s="81">
        <v>325</v>
      </c>
      <c r="F850" s="81">
        <v>1175</v>
      </c>
      <c r="G850" s="81">
        <v>50</v>
      </c>
      <c r="H850" s="81">
        <v>0.1</v>
      </c>
      <c r="I850" s="81">
        <v>100</v>
      </c>
      <c r="J850" s="81" t="str">
        <f>var!AD$2</f>
        <v>Density cube</v>
      </c>
      <c r="K850" s="81" t="str">
        <f>var!AE$2</f>
        <v>Pyramide</v>
      </c>
      <c r="L850" s="81"/>
      <c r="M850" s="81" t="str">
        <f>var!AF$2</f>
        <v>Stripes</v>
      </c>
      <c r="N850" s="81">
        <v>220</v>
      </c>
      <c r="O850" s="81">
        <v>600</v>
      </c>
      <c r="P850" s="81">
        <v>-0.2</v>
      </c>
      <c r="Q850" s="81">
        <v>0.15</v>
      </c>
      <c r="R850" s="10"/>
      <c r="S850" s="10"/>
      <c r="T850" s="10"/>
      <c r="U850" s="10"/>
      <c r="V850" s="10"/>
      <c r="W850" s="10"/>
      <c r="X850" s="10"/>
      <c r="Y850" s="81"/>
      <c r="Z850" s="81"/>
      <c r="AA850" s="81"/>
      <c r="AB850" s="4"/>
      <c r="AC850" s="81"/>
      <c r="AD850" s="10"/>
      <c r="AE850" s="10"/>
      <c r="AF850" s="10">
        <v>0.81399999999999995</v>
      </c>
      <c r="AG850" s="10"/>
      <c r="AH850" s="81">
        <f t="shared" si="29"/>
        <v>21.150000000000002</v>
      </c>
      <c r="AI850" s="81">
        <f t="shared" si="30"/>
        <v>55.319148936170215</v>
      </c>
      <c r="AJ850" s="81"/>
      <c r="AK850" s="81">
        <f>100-Tabelle1[[#This Row],[Porositaet Flaeche repolished IAPT]]</f>
        <v>99.186000000000007</v>
      </c>
      <c r="AL850" s="81" t="str" cm="1">
        <f t="array" aca="1" ref="AL850" ca="1">IF(INDIRECT(ADDRESS(3+AM850,2,,,"var"))&lt;&gt;"Name of powder",INDIRECT(ADDRESS(3+AM850,2,,,"var")),NULL)</f>
        <v>AlMgty90</v>
      </c>
      <c r="AM850" s="81">
        <v>12</v>
      </c>
      <c r="AN850" s="81">
        <v>1</v>
      </c>
      <c r="AO850" s="81" cm="1">
        <f t="array" aca="1" ref="AO850" ca="1">IF(INDIRECT(ADDRESS(3+$AM850,3,,,"var"))&lt;&gt;"&lt;=&gt;",INDIRECT(ADDRESS(3+$AM850,3,,,"var")),NULL)</f>
        <v>0</v>
      </c>
      <c r="AP850" s="81" cm="1">
        <f t="array" aca="1" ref="AP850" ca="1">IF(INDIRECT(ADDRESS(3+$AM850,4,,,"var"))&lt;&gt;"Si",INDIRECT(ADDRESS(3+$AM850,4,,,"var")),NULL)</f>
        <v>7.0000000000000007E-2</v>
      </c>
      <c r="AQ850" s="81" cm="1">
        <f t="array" aca="1" ref="AQ850" ca="1">IF(INDIRECT(ADDRESS(3+$AM850,5,,,"var"))&lt;&gt;"&lt;=&gt;",INDIRECT(ADDRESS(3+$AM850,5,,,"var")),NULL)</f>
        <v>0</v>
      </c>
      <c r="AR850" s="81" cm="1">
        <f t="array" aca="1" ref="AR850" ca="1">IF(INDIRECT(ADDRESS(3+$AM850,6,,,"var"))&lt;&gt;"Fe",INDIRECT(ADDRESS(3+$AM850,6,,,"var")),NULL)</f>
        <v>7.0000000000000007E-2</v>
      </c>
      <c r="AS850" s="81" t="str" cm="1">
        <f t="array" aca="1" ref="AS850" ca="1">IF(INDIRECT(ADDRESS(3+$AM850,7,,,"var"))&lt;&gt;"&lt;=&gt;",INDIRECT(ADDRESS(3+$AM850,7,,,"var")),NULL)</f>
        <v>&lt;</v>
      </c>
      <c r="AT850" s="81" cm="1">
        <f t="array" aca="1" ref="AT850" ca="1">IF(INDIRECT(ADDRESS(3+$AM850,8,,,"var"))&lt;&gt;"Cu",INDIRECT(ADDRESS(3+$AM850,8,,,"var")),NULL)</f>
        <v>0.01</v>
      </c>
      <c r="AU850" s="81" t="str" cm="1">
        <f t="array" aca="1" ref="AU850" ca="1">IF(INDIRECT(ADDRESS(3+$AM850,9,,,"var"))&lt;&gt;"&lt;=&gt;",INDIRECT(ADDRESS(3+$AM850,9,,,"var")),NULL)</f>
        <v>&lt;</v>
      </c>
      <c r="AV850" s="81" cm="1">
        <f t="array" aca="1" ref="AV850" ca="1">IF(INDIRECT(ADDRESS(3+$AM850,10,,,"var"))&lt;&gt;"Mn",INDIRECT(ADDRESS(3+$AM850,10,,,"var")),NULL)</f>
        <v>0.01</v>
      </c>
      <c r="AW850" s="81" cm="1">
        <f t="array" aca="1" ref="AW850" ca="1">IF(INDIRECT(ADDRESS(3+$AM850,11,,,"var"))&lt;&gt;"&lt;=&gt;",INDIRECT(ADDRESS(3+$AM850,11,,,"var")),NULL)</f>
        <v>0</v>
      </c>
      <c r="AX850" s="81" cm="1">
        <f t="array" aca="1" ref="AX850" ca="1">IF(INDIRECT(ADDRESS(3+$AM850,12,,,"var"))&lt;&gt;"Mg",INDIRECT(ADDRESS(3+$AM850,12,,,"var")),NULL)</f>
        <v>11.9</v>
      </c>
      <c r="AY850" s="81" cm="1">
        <f t="array" aca="1" ref="AY850" ca="1">IF(INDIRECT(ADDRESS(3+$AM850,13,,,"var"))&lt;&gt;"&lt;=&gt;",INDIRECT(ADDRESS(3+$AM850,13,,,"var")),NULL)</f>
        <v>0</v>
      </c>
      <c r="AZ850" s="81" cm="1">
        <f t="array" aca="1" ref="AZ850" ca="1">IF(INDIRECT(ADDRESS(3+$AM850,14,,,"var"))&lt;&gt;"Be",INDIRECT(ADDRESS(3+$AM850,14,,,"var")),NULL)</f>
        <v>1.4E-2</v>
      </c>
      <c r="BA850" s="81" t="str" cm="1">
        <f t="array" aca="1" ref="BA850" ca="1">IF(INDIRECT(ADDRESS(3+$AM850,15,,,"var"))&lt;&gt;"&lt;=&gt;",INDIRECT(ADDRESS(3+$AM850,15,,,"var")),NULL)</f>
        <v>&lt;</v>
      </c>
      <c r="BB850" s="81" cm="1">
        <f t="array" aca="1" ref="BB850" ca="1">IF(INDIRECT(ADDRESS(3+$AM850,16,,,"var"))&lt;&gt;"Zn",INDIRECT(ADDRESS(3+$AM850,16,,,"var")),NULL)</f>
        <v>0.01</v>
      </c>
      <c r="BC850" s="81" cm="1">
        <f t="array" aca="1" ref="BC850" ca="1">IF(INDIRECT(ADDRESS(3+$AM850,17,,,"var"))&lt;&gt;"&lt;=&gt;",INDIRECT(ADDRESS(3+$AM850,17,,,"var")),NULL)</f>
        <v>0</v>
      </c>
      <c r="BD850" s="81" cm="1">
        <f t="array" aca="1" ref="BD850" ca="1">IF(INDIRECT(ADDRESS(3+$AM850,18,,,"var"))&lt;&gt;"Ti",INDIRECT(ADDRESS(3+$AM850,18,,,"var")),NULL)</f>
        <v>0.08</v>
      </c>
      <c r="BE850" s="82" cm="1">
        <f t="array" aca="1" ref="BE850" ca="1">IF(INDIRECT(ADDRESS(3+$AM850,19,,,"var"))&lt;&gt;"D10",INDIRECT(ADDRESS(3+$AM850,19,,,"var")),NULL)</f>
        <v>27.4</v>
      </c>
      <c r="BF850" s="82" cm="1">
        <f t="array" aca="1" ref="BF850" ca="1">IF(INDIRECT(ADDRESS(3+$AM850,20,,,"var"))&lt;&gt;"D50",INDIRECT(ADDRESS(3+$AM850,20,,,"var")),NULL)</f>
        <v>44.5</v>
      </c>
      <c r="BG850" s="82" cm="1">
        <f t="array" aca="1" ref="BG850" ca="1">IF(INDIRECT(ADDRESS(3+$AM850,21,,,"var"))&lt;&gt;"D90",INDIRECT(ADDRESS(3+$AM850,21,,,"var")),NULL)</f>
        <v>72.2</v>
      </c>
      <c r="BH850" s="82" cm="1">
        <f t="array" aca="1" ref="BH850" ca="1">IF(INDIRECT(ADDRESS(3+$AM850,22,,,"var"))&lt;&gt;"Carney Funnel (s/50g)",INDIRECT(ADDRESS(3+$AM850,22,,,"var")),NULL)</f>
        <v>16</v>
      </c>
      <c r="BI850" s="82" cm="1">
        <f t="array" aca="1" ref="BI850" ca="1">IF(INDIRECT(ADDRESS(3+$AM850,23,,,"var"))&lt;&gt;"Schuttdichte",INDIRECT(ADDRESS(3+$AM850,23,,,"var")),NULL)</f>
        <v>1.24</v>
      </c>
      <c r="BJ850" s="82" cm="1">
        <f t="array" aca="1" ref="BJ850" ca="1">IF(INDIRECT(ADDRESS(3+$AM850,24,,,"var"))&lt;&gt;"Klopfdichte",INDIRECT(ADDRESS(3+$AM850,24,,,"var")),NULL)</f>
        <v>1.61</v>
      </c>
      <c r="BK850" s="81" t="s">
        <v>108</v>
      </c>
      <c r="BL850" s="81"/>
      <c r="BM850" s="94"/>
      <c r="BN850" s="28"/>
      <c r="BP850" s="28"/>
    </row>
    <row r="851" spans="1:68">
      <c r="A851" s="81">
        <v>12</v>
      </c>
      <c r="B851" s="3">
        <v>29</v>
      </c>
      <c r="C851" s="81" t="str">
        <f>var!Z$2</f>
        <v>EOS M 290</v>
      </c>
      <c r="D851" s="81" t="str">
        <f>var!AG$2</f>
        <v>EOS parameter dev.</v>
      </c>
      <c r="E851" s="81">
        <v>325</v>
      </c>
      <c r="F851" s="81">
        <v>1175</v>
      </c>
      <c r="G851" s="81">
        <v>50</v>
      </c>
      <c r="H851" s="81">
        <v>0.1</v>
      </c>
      <c r="I851" s="81">
        <v>100</v>
      </c>
      <c r="J851" s="81" t="str">
        <f>var!AD$2</f>
        <v>Density cube</v>
      </c>
      <c r="K851" s="81" t="str">
        <f>var!AE$2</f>
        <v>Pyramide</v>
      </c>
      <c r="L851" s="81"/>
      <c r="M851" s="81" t="str">
        <f>var!AF$2</f>
        <v>Stripes</v>
      </c>
      <c r="N851" s="81"/>
      <c r="O851" s="81"/>
      <c r="P851" s="81">
        <v>-0.25</v>
      </c>
      <c r="Q851" s="81"/>
      <c r="R851" s="10"/>
      <c r="S851" s="10"/>
      <c r="T851" s="10"/>
      <c r="U851" s="10"/>
      <c r="V851" s="10"/>
      <c r="W851" s="10"/>
      <c r="X851" s="10"/>
      <c r="Y851" s="81"/>
      <c r="Z851" s="81"/>
      <c r="AA851" s="81"/>
      <c r="AB851" s="4"/>
      <c r="AC851" s="81"/>
      <c r="AD851" s="10"/>
      <c r="AE851" s="10"/>
      <c r="AF851" s="10">
        <v>0.77700000000000002</v>
      </c>
      <c r="AG851" s="10"/>
      <c r="AH851" s="81">
        <f t="shared" si="29"/>
        <v>21.150000000000002</v>
      </c>
      <c r="AI851" s="81">
        <f t="shared" si="30"/>
        <v>55.319148936170215</v>
      </c>
      <c r="AJ851" s="81"/>
      <c r="AK851" s="81">
        <f>100-Tabelle1[[#This Row],[Porositaet Flaeche repolished IAPT]]</f>
        <v>99.222999999999999</v>
      </c>
      <c r="AL851" s="81" t="str" cm="1">
        <f t="array" aca="1" ref="AL851" ca="1">IF(INDIRECT(ADDRESS(3+AM851,2,,,"var"))&lt;&gt;"Name of powder",INDIRECT(ADDRESS(3+AM851,2,,,"var")),NULL)</f>
        <v>AlMgty90</v>
      </c>
      <c r="AM851" s="81">
        <v>12</v>
      </c>
      <c r="AN851" s="81">
        <v>1</v>
      </c>
      <c r="AO851" s="81" cm="1">
        <f t="array" aca="1" ref="AO851" ca="1">IF(INDIRECT(ADDRESS(3+$AM851,3,,,"var"))&lt;&gt;"&lt;=&gt;",INDIRECT(ADDRESS(3+$AM851,3,,,"var")),NULL)</f>
        <v>0</v>
      </c>
      <c r="AP851" s="81" cm="1">
        <f t="array" aca="1" ref="AP851" ca="1">IF(INDIRECT(ADDRESS(3+$AM851,4,,,"var"))&lt;&gt;"Si",INDIRECT(ADDRESS(3+$AM851,4,,,"var")),NULL)</f>
        <v>7.0000000000000007E-2</v>
      </c>
      <c r="AQ851" s="81" cm="1">
        <f t="array" aca="1" ref="AQ851" ca="1">IF(INDIRECT(ADDRESS(3+$AM851,5,,,"var"))&lt;&gt;"&lt;=&gt;",INDIRECT(ADDRESS(3+$AM851,5,,,"var")),NULL)</f>
        <v>0</v>
      </c>
      <c r="AR851" s="81" cm="1">
        <f t="array" aca="1" ref="AR851" ca="1">IF(INDIRECT(ADDRESS(3+$AM851,6,,,"var"))&lt;&gt;"Fe",INDIRECT(ADDRESS(3+$AM851,6,,,"var")),NULL)</f>
        <v>7.0000000000000007E-2</v>
      </c>
      <c r="AS851" s="81" t="str" cm="1">
        <f t="array" aca="1" ref="AS851" ca="1">IF(INDIRECT(ADDRESS(3+$AM851,7,,,"var"))&lt;&gt;"&lt;=&gt;",INDIRECT(ADDRESS(3+$AM851,7,,,"var")),NULL)</f>
        <v>&lt;</v>
      </c>
      <c r="AT851" s="81" cm="1">
        <f t="array" aca="1" ref="AT851" ca="1">IF(INDIRECT(ADDRESS(3+$AM851,8,,,"var"))&lt;&gt;"Cu",INDIRECT(ADDRESS(3+$AM851,8,,,"var")),NULL)</f>
        <v>0.01</v>
      </c>
      <c r="AU851" s="81" t="str" cm="1">
        <f t="array" aca="1" ref="AU851" ca="1">IF(INDIRECT(ADDRESS(3+$AM851,9,,,"var"))&lt;&gt;"&lt;=&gt;",INDIRECT(ADDRESS(3+$AM851,9,,,"var")),NULL)</f>
        <v>&lt;</v>
      </c>
      <c r="AV851" s="81" cm="1">
        <f t="array" aca="1" ref="AV851" ca="1">IF(INDIRECT(ADDRESS(3+$AM851,10,,,"var"))&lt;&gt;"Mn",INDIRECT(ADDRESS(3+$AM851,10,,,"var")),NULL)</f>
        <v>0.01</v>
      </c>
      <c r="AW851" s="81" cm="1">
        <f t="array" aca="1" ref="AW851" ca="1">IF(INDIRECT(ADDRESS(3+$AM851,11,,,"var"))&lt;&gt;"&lt;=&gt;",INDIRECT(ADDRESS(3+$AM851,11,,,"var")),NULL)</f>
        <v>0</v>
      </c>
      <c r="AX851" s="81" cm="1">
        <f t="array" aca="1" ref="AX851" ca="1">IF(INDIRECT(ADDRESS(3+$AM851,12,,,"var"))&lt;&gt;"Mg",INDIRECT(ADDRESS(3+$AM851,12,,,"var")),NULL)</f>
        <v>11.9</v>
      </c>
      <c r="AY851" s="81" cm="1">
        <f t="array" aca="1" ref="AY851" ca="1">IF(INDIRECT(ADDRESS(3+$AM851,13,,,"var"))&lt;&gt;"&lt;=&gt;",INDIRECT(ADDRESS(3+$AM851,13,,,"var")),NULL)</f>
        <v>0</v>
      </c>
      <c r="AZ851" s="81" cm="1">
        <f t="array" aca="1" ref="AZ851" ca="1">IF(INDIRECT(ADDRESS(3+$AM851,14,,,"var"))&lt;&gt;"Be",INDIRECT(ADDRESS(3+$AM851,14,,,"var")),NULL)</f>
        <v>1.4E-2</v>
      </c>
      <c r="BA851" s="81" t="str" cm="1">
        <f t="array" aca="1" ref="BA851" ca="1">IF(INDIRECT(ADDRESS(3+$AM851,15,,,"var"))&lt;&gt;"&lt;=&gt;",INDIRECT(ADDRESS(3+$AM851,15,,,"var")),NULL)</f>
        <v>&lt;</v>
      </c>
      <c r="BB851" s="81" cm="1">
        <f t="array" aca="1" ref="BB851" ca="1">IF(INDIRECT(ADDRESS(3+$AM851,16,,,"var"))&lt;&gt;"Zn",INDIRECT(ADDRESS(3+$AM851,16,,,"var")),NULL)</f>
        <v>0.01</v>
      </c>
      <c r="BC851" s="81" cm="1">
        <f t="array" aca="1" ref="BC851" ca="1">IF(INDIRECT(ADDRESS(3+$AM851,17,,,"var"))&lt;&gt;"&lt;=&gt;",INDIRECT(ADDRESS(3+$AM851,17,,,"var")),NULL)</f>
        <v>0</v>
      </c>
      <c r="BD851" s="81" cm="1">
        <f t="array" aca="1" ref="BD851" ca="1">IF(INDIRECT(ADDRESS(3+$AM851,18,,,"var"))&lt;&gt;"Ti",INDIRECT(ADDRESS(3+$AM851,18,,,"var")),NULL)</f>
        <v>0.08</v>
      </c>
      <c r="BE851" s="82" cm="1">
        <f t="array" aca="1" ref="BE851" ca="1">IF(INDIRECT(ADDRESS(3+$AM851,19,,,"var"))&lt;&gt;"D10",INDIRECT(ADDRESS(3+$AM851,19,,,"var")),NULL)</f>
        <v>27.4</v>
      </c>
      <c r="BF851" s="82" cm="1">
        <f t="array" aca="1" ref="BF851" ca="1">IF(INDIRECT(ADDRESS(3+$AM851,20,,,"var"))&lt;&gt;"D50",INDIRECT(ADDRESS(3+$AM851,20,,,"var")),NULL)</f>
        <v>44.5</v>
      </c>
      <c r="BG851" s="82" cm="1">
        <f t="array" aca="1" ref="BG851" ca="1">IF(INDIRECT(ADDRESS(3+$AM851,21,,,"var"))&lt;&gt;"D90",INDIRECT(ADDRESS(3+$AM851,21,,,"var")),NULL)</f>
        <v>72.2</v>
      </c>
      <c r="BH851" s="82" cm="1">
        <f t="array" aca="1" ref="BH851" ca="1">IF(INDIRECT(ADDRESS(3+$AM851,22,,,"var"))&lt;&gt;"Carney Funnel (s/50g)",INDIRECT(ADDRESS(3+$AM851,22,,,"var")),NULL)</f>
        <v>16</v>
      </c>
      <c r="BI851" s="82" cm="1">
        <f t="array" aca="1" ref="BI851" ca="1">IF(INDIRECT(ADDRESS(3+$AM851,23,,,"var"))&lt;&gt;"Schuttdichte",INDIRECT(ADDRESS(3+$AM851,23,,,"var")),NULL)</f>
        <v>1.24</v>
      </c>
      <c r="BJ851" s="82" cm="1">
        <f t="array" aca="1" ref="BJ851" ca="1">IF(INDIRECT(ADDRESS(3+$AM851,24,,,"var"))&lt;&gt;"Klopfdichte",INDIRECT(ADDRESS(3+$AM851,24,,,"var")),NULL)</f>
        <v>1.61</v>
      </c>
      <c r="BK851" s="81" t="s">
        <v>108</v>
      </c>
      <c r="BL851" s="81"/>
      <c r="BM851" s="94"/>
      <c r="BN851" s="28"/>
      <c r="BP851" s="28"/>
    </row>
    <row r="852" spans="1:68">
      <c r="A852" s="81">
        <v>12</v>
      </c>
      <c r="B852" s="3">
        <v>30</v>
      </c>
      <c r="C852" s="81" t="str">
        <f>var!Z$2</f>
        <v>EOS M 290</v>
      </c>
      <c r="D852" s="81" t="str">
        <f>var!AG$2</f>
        <v>EOS parameter dev.</v>
      </c>
      <c r="E852" s="81">
        <v>325</v>
      </c>
      <c r="F852" s="81">
        <v>1175</v>
      </c>
      <c r="G852" s="81">
        <v>50</v>
      </c>
      <c r="H852" s="81">
        <v>0.1</v>
      </c>
      <c r="I852" s="81">
        <v>100</v>
      </c>
      <c r="J852" s="81" t="str">
        <f>var!AD$2</f>
        <v>Density cube</v>
      </c>
      <c r="K852" s="81" t="str">
        <f>var!AE$2</f>
        <v>Pyramide</v>
      </c>
      <c r="L852" s="81"/>
      <c r="M852" s="81" t="str">
        <f>var!AF$2</f>
        <v>Stripes</v>
      </c>
      <c r="N852" s="81"/>
      <c r="O852" s="81"/>
      <c r="P852" s="81">
        <v>-0.3</v>
      </c>
      <c r="Q852" s="81"/>
      <c r="R852" s="10"/>
      <c r="S852" s="10"/>
      <c r="T852" s="10"/>
      <c r="U852" s="10"/>
      <c r="V852" s="10"/>
      <c r="W852" s="10"/>
      <c r="X852" s="10"/>
      <c r="Y852" s="81"/>
      <c r="Z852" s="81"/>
      <c r="AA852" s="81"/>
      <c r="AB852" s="4"/>
      <c r="AC852" s="81"/>
      <c r="AD852" s="10"/>
      <c r="AE852" s="10"/>
      <c r="AF852" s="10">
        <v>0.80100000000000005</v>
      </c>
      <c r="AG852" s="10"/>
      <c r="AH852" s="81">
        <f t="shared" si="29"/>
        <v>21.150000000000002</v>
      </c>
      <c r="AI852" s="81">
        <f t="shared" si="30"/>
        <v>55.319148936170215</v>
      </c>
      <c r="AJ852" s="81"/>
      <c r="AK852" s="81">
        <f>100-Tabelle1[[#This Row],[Porositaet Flaeche repolished IAPT]]</f>
        <v>99.198999999999998</v>
      </c>
      <c r="AL852" s="81" t="str" cm="1">
        <f t="array" aca="1" ref="AL852" ca="1">IF(INDIRECT(ADDRESS(3+AM852,2,,,"var"))&lt;&gt;"Name of powder",INDIRECT(ADDRESS(3+AM852,2,,,"var")),NULL)</f>
        <v>AlMgty90</v>
      </c>
      <c r="AM852" s="81">
        <v>12</v>
      </c>
      <c r="AN852" s="81">
        <v>1</v>
      </c>
      <c r="AO852" s="81" cm="1">
        <f t="array" aca="1" ref="AO852" ca="1">IF(INDIRECT(ADDRESS(3+$AM852,3,,,"var"))&lt;&gt;"&lt;=&gt;",INDIRECT(ADDRESS(3+$AM852,3,,,"var")),NULL)</f>
        <v>0</v>
      </c>
      <c r="AP852" s="81" cm="1">
        <f t="array" aca="1" ref="AP852" ca="1">IF(INDIRECT(ADDRESS(3+$AM852,4,,,"var"))&lt;&gt;"Si",INDIRECT(ADDRESS(3+$AM852,4,,,"var")),NULL)</f>
        <v>7.0000000000000007E-2</v>
      </c>
      <c r="AQ852" s="81" cm="1">
        <f t="array" aca="1" ref="AQ852" ca="1">IF(INDIRECT(ADDRESS(3+$AM852,5,,,"var"))&lt;&gt;"&lt;=&gt;",INDIRECT(ADDRESS(3+$AM852,5,,,"var")),NULL)</f>
        <v>0</v>
      </c>
      <c r="AR852" s="81" cm="1">
        <f t="array" aca="1" ref="AR852" ca="1">IF(INDIRECT(ADDRESS(3+$AM852,6,,,"var"))&lt;&gt;"Fe",INDIRECT(ADDRESS(3+$AM852,6,,,"var")),NULL)</f>
        <v>7.0000000000000007E-2</v>
      </c>
      <c r="AS852" s="81" t="str" cm="1">
        <f t="array" aca="1" ref="AS852" ca="1">IF(INDIRECT(ADDRESS(3+$AM852,7,,,"var"))&lt;&gt;"&lt;=&gt;",INDIRECT(ADDRESS(3+$AM852,7,,,"var")),NULL)</f>
        <v>&lt;</v>
      </c>
      <c r="AT852" s="81" cm="1">
        <f t="array" aca="1" ref="AT852" ca="1">IF(INDIRECT(ADDRESS(3+$AM852,8,,,"var"))&lt;&gt;"Cu",INDIRECT(ADDRESS(3+$AM852,8,,,"var")),NULL)</f>
        <v>0.01</v>
      </c>
      <c r="AU852" s="81" t="str" cm="1">
        <f t="array" aca="1" ref="AU852" ca="1">IF(INDIRECT(ADDRESS(3+$AM852,9,,,"var"))&lt;&gt;"&lt;=&gt;",INDIRECT(ADDRESS(3+$AM852,9,,,"var")),NULL)</f>
        <v>&lt;</v>
      </c>
      <c r="AV852" s="81" cm="1">
        <f t="array" aca="1" ref="AV852" ca="1">IF(INDIRECT(ADDRESS(3+$AM852,10,,,"var"))&lt;&gt;"Mn",INDIRECT(ADDRESS(3+$AM852,10,,,"var")),NULL)</f>
        <v>0.01</v>
      </c>
      <c r="AW852" s="81" cm="1">
        <f t="array" aca="1" ref="AW852" ca="1">IF(INDIRECT(ADDRESS(3+$AM852,11,,,"var"))&lt;&gt;"&lt;=&gt;",INDIRECT(ADDRESS(3+$AM852,11,,,"var")),NULL)</f>
        <v>0</v>
      </c>
      <c r="AX852" s="81" cm="1">
        <f t="array" aca="1" ref="AX852" ca="1">IF(INDIRECT(ADDRESS(3+$AM852,12,,,"var"))&lt;&gt;"Mg",INDIRECT(ADDRESS(3+$AM852,12,,,"var")),NULL)</f>
        <v>11.9</v>
      </c>
      <c r="AY852" s="81" cm="1">
        <f t="array" aca="1" ref="AY852" ca="1">IF(INDIRECT(ADDRESS(3+$AM852,13,,,"var"))&lt;&gt;"&lt;=&gt;",INDIRECT(ADDRESS(3+$AM852,13,,,"var")),NULL)</f>
        <v>0</v>
      </c>
      <c r="AZ852" s="81" cm="1">
        <f t="array" aca="1" ref="AZ852" ca="1">IF(INDIRECT(ADDRESS(3+$AM852,14,,,"var"))&lt;&gt;"Be",INDIRECT(ADDRESS(3+$AM852,14,,,"var")),NULL)</f>
        <v>1.4E-2</v>
      </c>
      <c r="BA852" s="81" t="str" cm="1">
        <f t="array" aca="1" ref="BA852" ca="1">IF(INDIRECT(ADDRESS(3+$AM852,15,,,"var"))&lt;&gt;"&lt;=&gt;",INDIRECT(ADDRESS(3+$AM852,15,,,"var")),NULL)</f>
        <v>&lt;</v>
      </c>
      <c r="BB852" s="81" cm="1">
        <f t="array" aca="1" ref="BB852" ca="1">IF(INDIRECT(ADDRESS(3+$AM852,16,,,"var"))&lt;&gt;"Zn",INDIRECT(ADDRESS(3+$AM852,16,,,"var")),NULL)</f>
        <v>0.01</v>
      </c>
      <c r="BC852" s="81" cm="1">
        <f t="array" aca="1" ref="BC852" ca="1">IF(INDIRECT(ADDRESS(3+$AM852,17,,,"var"))&lt;&gt;"&lt;=&gt;",INDIRECT(ADDRESS(3+$AM852,17,,,"var")),NULL)</f>
        <v>0</v>
      </c>
      <c r="BD852" s="81" cm="1">
        <f t="array" aca="1" ref="BD852" ca="1">IF(INDIRECT(ADDRESS(3+$AM852,18,,,"var"))&lt;&gt;"Ti",INDIRECT(ADDRESS(3+$AM852,18,,,"var")),NULL)</f>
        <v>0.08</v>
      </c>
      <c r="BE852" s="82" cm="1">
        <f t="array" aca="1" ref="BE852" ca="1">IF(INDIRECT(ADDRESS(3+$AM852,19,,,"var"))&lt;&gt;"D10",INDIRECT(ADDRESS(3+$AM852,19,,,"var")),NULL)</f>
        <v>27.4</v>
      </c>
      <c r="BF852" s="82" cm="1">
        <f t="array" aca="1" ref="BF852" ca="1">IF(INDIRECT(ADDRESS(3+$AM852,20,,,"var"))&lt;&gt;"D50",INDIRECT(ADDRESS(3+$AM852,20,,,"var")),NULL)</f>
        <v>44.5</v>
      </c>
      <c r="BG852" s="82" cm="1">
        <f t="array" aca="1" ref="BG852" ca="1">IF(INDIRECT(ADDRESS(3+$AM852,21,,,"var"))&lt;&gt;"D90",INDIRECT(ADDRESS(3+$AM852,21,,,"var")),NULL)</f>
        <v>72.2</v>
      </c>
      <c r="BH852" s="82" cm="1">
        <f t="array" aca="1" ref="BH852" ca="1">IF(INDIRECT(ADDRESS(3+$AM852,22,,,"var"))&lt;&gt;"Carney Funnel (s/50g)",INDIRECT(ADDRESS(3+$AM852,22,,,"var")),NULL)</f>
        <v>16</v>
      </c>
      <c r="BI852" s="82" cm="1">
        <f t="array" aca="1" ref="BI852" ca="1">IF(INDIRECT(ADDRESS(3+$AM852,23,,,"var"))&lt;&gt;"Schuttdichte",INDIRECT(ADDRESS(3+$AM852,23,,,"var")),NULL)</f>
        <v>1.24</v>
      </c>
      <c r="BJ852" s="82" cm="1">
        <f t="array" aca="1" ref="BJ852" ca="1">IF(INDIRECT(ADDRESS(3+$AM852,24,,,"var"))&lt;&gt;"Klopfdichte",INDIRECT(ADDRESS(3+$AM852,24,,,"var")),NULL)</f>
        <v>1.61</v>
      </c>
      <c r="BK852" s="81" t="s">
        <v>108</v>
      </c>
      <c r="BL852" s="81"/>
      <c r="BM852" s="94"/>
      <c r="BN852" s="28"/>
      <c r="BP852" s="28"/>
    </row>
    <row r="853" spans="1:68">
      <c r="A853" s="81">
        <v>12</v>
      </c>
      <c r="B853" s="3">
        <v>31</v>
      </c>
      <c r="C853" s="81" t="str">
        <f>var!Z$2</f>
        <v>EOS M 290</v>
      </c>
      <c r="D853" s="81" t="str">
        <f>var!AG$2</f>
        <v>EOS parameter dev.</v>
      </c>
      <c r="E853" s="81">
        <v>300</v>
      </c>
      <c r="F853" s="81">
        <v>1175</v>
      </c>
      <c r="G853" s="81">
        <v>50</v>
      </c>
      <c r="H853" s="81">
        <v>0.1</v>
      </c>
      <c r="I853" s="81">
        <v>100</v>
      </c>
      <c r="J853" s="81" t="str">
        <f>var!AD$2</f>
        <v>Density cube</v>
      </c>
      <c r="K853" s="81" t="str">
        <f>var!AE$2</f>
        <v>Pyramide</v>
      </c>
      <c r="L853" s="81"/>
      <c r="M853" s="81" t="str">
        <f>var!AF$2</f>
        <v>Stripes</v>
      </c>
      <c r="N853" s="81"/>
      <c r="O853" s="81"/>
      <c r="P853" s="81">
        <v>-0.05</v>
      </c>
      <c r="Q853" s="81"/>
      <c r="R853" s="10"/>
      <c r="S853" s="10"/>
      <c r="T853" s="10"/>
      <c r="U853" s="10"/>
      <c r="V853" s="10"/>
      <c r="W853" s="10"/>
      <c r="X853" s="10"/>
      <c r="Y853" s="81"/>
      <c r="Z853" s="81"/>
      <c r="AA853" s="81"/>
      <c r="AB853" s="4"/>
      <c r="AC853" s="81"/>
      <c r="AD853" s="10"/>
      <c r="AE853" s="10"/>
      <c r="AF853" s="10">
        <v>1.0880000000000001</v>
      </c>
      <c r="AG853" s="10"/>
      <c r="AH853" s="81">
        <f t="shared" si="29"/>
        <v>21.150000000000002</v>
      </c>
      <c r="AI853" s="81">
        <f t="shared" si="30"/>
        <v>51.063829787234042</v>
      </c>
      <c r="AJ853" s="81"/>
      <c r="AK853" s="81">
        <f>100-Tabelle1[[#This Row],[Porositaet Flaeche repolished IAPT]]</f>
        <v>98.912000000000006</v>
      </c>
      <c r="AL853" s="81" t="str" cm="1">
        <f t="array" aca="1" ref="AL853" ca="1">IF(INDIRECT(ADDRESS(3+AM853,2,,,"var"))&lt;&gt;"Name of powder",INDIRECT(ADDRESS(3+AM853,2,,,"var")),NULL)</f>
        <v>AlMgty90</v>
      </c>
      <c r="AM853" s="81">
        <v>12</v>
      </c>
      <c r="AN853" s="81">
        <v>1</v>
      </c>
      <c r="AO853" s="81" cm="1">
        <f t="array" aca="1" ref="AO853" ca="1">IF(INDIRECT(ADDRESS(3+$AM853,3,,,"var"))&lt;&gt;"&lt;=&gt;",INDIRECT(ADDRESS(3+$AM853,3,,,"var")),NULL)</f>
        <v>0</v>
      </c>
      <c r="AP853" s="81" cm="1">
        <f t="array" aca="1" ref="AP853" ca="1">IF(INDIRECT(ADDRESS(3+$AM853,4,,,"var"))&lt;&gt;"Si",INDIRECT(ADDRESS(3+$AM853,4,,,"var")),NULL)</f>
        <v>7.0000000000000007E-2</v>
      </c>
      <c r="AQ853" s="81" cm="1">
        <f t="array" aca="1" ref="AQ853" ca="1">IF(INDIRECT(ADDRESS(3+$AM853,5,,,"var"))&lt;&gt;"&lt;=&gt;",INDIRECT(ADDRESS(3+$AM853,5,,,"var")),NULL)</f>
        <v>0</v>
      </c>
      <c r="AR853" s="81" cm="1">
        <f t="array" aca="1" ref="AR853" ca="1">IF(INDIRECT(ADDRESS(3+$AM853,6,,,"var"))&lt;&gt;"Fe",INDIRECT(ADDRESS(3+$AM853,6,,,"var")),NULL)</f>
        <v>7.0000000000000007E-2</v>
      </c>
      <c r="AS853" s="81" t="str" cm="1">
        <f t="array" aca="1" ref="AS853" ca="1">IF(INDIRECT(ADDRESS(3+$AM853,7,,,"var"))&lt;&gt;"&lt;=&gt;",INDIRECT(ADDRESS(3+$AM853,7,,,"var")),NULL)</f>
        <v>&lt;</v>
      </c>
      <c r="AT853" s="81" cm="1">
        <f t="array" aca="1" ref="AT853" ca="1">IF(INDIRECT(ADDRESS(3+$AM853,8,,,"var"))&lt;&gt;"Cu",INDIRECT(ADDRESS(3+$AM853,8,,,"var")),NULL)</f>
        <v>0.01</v>
      </c>
      <c r="AU853" s="81" t="str" cm="1">
        <f t="array" aca="1" ref="AU853" ca="1">IF(INDIRECT(ADDRESS(3+$AM853,9,,,"var"))&lt;&gt;"&lt;=&gt;",INDIRECT(ADDRESS(3+$AM853,9,,,"var")),NULL)</f>
        <v>&lt;</v>
      </c>
      <c r="AV853" s="81" cm="1">
        <f t="array" aca="1" ref="AV853" ca="1">IF(INDIRECT(ADDRESS(3+$AM853,10,,,"var"))&lt;&gt;"Mn",INDIRECT(ADDRESS(3+$AM853,10,,,"var")),NULL)</f>
        <v>0.01</v>
      </c>
      <c r="AW853" s="81" cm="1">
        <f t="array" aca="1" ref="AW853" ca="1">IF(INDIRECT(ADDRESS(3+$AM853,11,,,"var"))&lt;&gt;"&lt;=&gt;",INDIRECT(ADDRESS(3+$AM853,11,,,"var")),NULL)</f>
        <v>0</v>
      </c>
      <c r="AX853" s="81" cm="1">
        <f t="array" aca="1" ref="AX853" ca="1">IF(INDIRECT(ADDRESS(3+$AM853,12,,,"var"))&lt;&gt;"Mg",INDIRECT(ADDRESS(3+$AM853,12,,,"var")),NULL)</f>
        <v>11.9</v>
      </c>
      <c r="AY853" s="81" cm="1">
        <f t="array" aca="1" ref="AY853" ca="1">IF(INDIRECT(ADDRESS(3+$AM853,13,,,"var"))&lt;&gt;"&lt;=&gt;",INDIRECT(ADDRESS(3+$AM853,13,,,"var")),NULL)</f>
        <v>0</v>
      </c>
      <c r="AZ853" s="81" cm="1">
        <f t="array" aca="1" ref="AZ853" ca="1">IF(INDIRECT(ADDRESS(3+$AM853,14,,,"var"))&lt;&gt;"Be",INDIRECT(ADDRESS(3+$AM853,14,,,"var")),NULL)</f>
        <v>1.4E-2</v>
      </c>
      <c r="BA853" s="81" t="str" cm="1">
        <f t="array" aca="1" ref="BA853" ca="1">IF(INDIRECT(ADDRESS(3+$AM853,15,,,"var"))&lt;&gt;"&lt;=&gt;",INDIRECT(ADDRESS(3+$AM853,15,,,"var")),NULL)</f>
        <v>&lt;</v>
      </c>
      <c r="BB853" s="81" cm="1">
        <f t="array" aca="1" ref="BB853" ca="1">IF(INDIRECT(ADDRESS(3+$AM853,16,,,"var"))&lt;&gt;"Zn",INDIRECT(ADDRESS(3+$AM853,16,,,"var")),NULL)</f>
        <v>0.01</v>
      </c>
      <c r="BC853" s="81" cm="1">
        <f t="array" aca="1" ref="BC853" ca="1">IF(INDIRECT(ADDRESS(3+$AM853,17,,,"var"))&lt;&gt;"&lt;=&gt;",INDIRECT(ADDRESS(3+$AM853,17,,,"var")),NULL)</f>
        <v>0</v>
      </c>
      <c r="BD853" s="81" cm="1">
        <f t="array" aca="1" ref="BD853" ca="1">IF(INDIRECT(ADDRESS(3+$AM853,18,,,"var"))&lt;&gt;"Ti",INDIRECT(ADDRESS(3+$AM853,18,,,"var")),NULL)</f>
        <v>0.08</v>
      </c>
      <c r="BE853" s="82" cm="1">
        <f t="array" aca="1" ref="BE853" ca="1">IF(INDIRECT(ADDRESS(3+$AM853,19,,,"var"))&lt;&gt;"D10",INDIRECT(ADDRESS(3+$AM853,19,,,"var")),NULL)</f>
        <v>27.4</v>
      </c>
      <c r="BF853" s="82" cm="1">
        <f t="array" aca="1" ref="BF853" ca="1">IF(INDIRECT(ADDRESS(3+$AM853,20,,,"var"))&lt;&gt;"D50",INDIRECT(ADDRESS(3+$AM853,20,,,"var")),NULL)</f>
        <v>44.5</v>
      </c>
      <c r="BG853" s="82" cm="1">
        <f t="array" aca="1" ref="BG853" ca="1">IF(INDIRECT(ADDRESS(3+$AM853,21,,,"var"))&lt;&gt;"D90",INDIRECT(ADDRESS(3+$AM853,21,,,"var")),NULL)</f>
        <v>72.2</v>
      </c>
      <c r="BH853" s="82" cm="1">
        <f t="array" aca="1" ref="BH853" ca="1">IF(INDIRECT(ADDRESS(3+$AM853,22,,,"var"))&lt;&gt;"Carney Funnel (s/50g)",INDIRECT(ADDRESS(3+$AM853,22,,,"var")),NULL)</f>
        <v>16</v>
      </c>
      <c r="BI853" s="82" cm="1">
        <f t="array" aca="1" ref="BI853" ca="1">IF(INDIRECT(ADDRESS(3+$AM853,23,,,"var"))&lt;&gt;"Schuttdichte",INDIRECT(ADDRESS(3+$AM853,23,,,"var")),NULL)</f>
        <v>1.24</v>
      </c>
      <c r="BJ853" s="82" cm="1">
        <f t="array" aca="1" ref="BJ853" ca="1">IF(INDIRECT(ADDRESS(3+$AM853,24,,,"var"))&lt;&gt;"Klopfdichte",INDIRECT(ADDRESS(3+$AM853,24,,,"var")),NULL)</f>
        <v>1.61</v>
      </c>
      <c r="BK853" s="81" t="s">
        <v>108</v>
      </c>
      <c r="BL853" s="81"/>
      <c r="BM853" s="94"/>
      <c r="BN853" s="28"/>
      <c r="BP853" s="28"/>
    </row>
    <row r="854" spans="1:68">
      <c r="A854" s="81">
        <v>12</v>
      </c>
      <c r="B854" s="3">
        <v>32</v>
      </c>
      <c r="C854" s="81" t="str">
        <f>var!Z$2</f>
        <v>EOS M 290</v>
      </c>
      <c r="D854" s="81" t="str">
        <f>var!AG$2</f>
        <v>EOS parameter dev.</v>
      </c>
      <c r="E854" s="81">
        <v>300</v>
      </c>
      <c r="F854" s="81">
        <v>1175</v>
      </c>
      <c r="G854" s="81">
        <v>50</v>
      </c>
      <c r="H854" s="81">
        <v>0.1</v>
      </c>
      <c r="I854" s="81">
        <v>100</v>
      </c>
      <c r="J854" s="81" t="str">
        <f>var!AD$2</f>
        <v>Density cube</v>
      </c>
      <c r="K854" s="81" t="str">
        <f>var!AE$2</f>
        <v>Pyramide</v>
      </c>
      <c r="L854" s="81"/>
      <c r="M854" s="81" t="str">
        <f>var!AF$2</f>
        <v>Stripes</v>
      </c>
      <c r="N854" s="81"/>
      <c r="O854" s="81"/>
      <c r="P854" s="81">
        <v>-0.1</v>
      </c>
      <c r="Q854" s="81"/>
      <c r="R854" s="10"/>
      <c r="S854" s="10"/>
      <c r="T854" s="10"/>
      <c r="U854" s="10"/>
      <c r="V854" s="10"/>
      <c r="W854" s="10"/>
      <c r="X854" s="10"/>
      <c r="Y854" s="81"/>
      <c r="Z854" s="81"/>
      <c r="AA854" s="81"/>
      <c r="AB854" s="4"/>
      <c r="AC854" s="81"/>
      <c r="AD854" s="10"/>
      <c r="AE854" s="10"/>
      <c r="AF854" s="10">
        <v>1.038</v>
      </c>
      <c r="AG854" s="10"/>
      <c r="AH854" s="81">
        <f t="shared" si="29"/>
        <v>21.150000000000002</v>
      </c>
      <c r="AI854" s="81">
        <f t="shared" si="30"/>
        <v>51.063829787234042</v>
      </c>
      <c r="AJ854" s="81"/>
      <c r="AK854" s="81">
        <f>100-Tabelle1[[#This Row],[Porositaet Flaeche repolished IAPT]]</f>
        <v>98.962000000000003</v>
      </c>
      <c r="AL854" s="81" t="str" cm="1">
        <f t="array" aca="1" ref="AL854" ca="1">IF(INDIRECT(ADDRESS(3+AM854,2,,,"var"))&lt;&gt;"Name of powder",INDIRECT(ADDRESS(3+AM854,2,,,"var")),NULL)</f>
        <v>AlMgty90</v>
      </c>
      <c r="AM854" s="81">
        <v>12</v>
      </c>
      <c r="AN854" s="81">
        <v>1</v>
      </c>
      <c r="AO854" s="81" cm="1">
        <f t="array" aca="1" ref="AO854" ca="1">IF(INDIRECT(ADDRESS(3+$AM854,3,,,"var"))&lt;&gt;"&lt;=&gt;",INDIRECT(ADDRESS(3+$AM854,3,,,"var")),NULL)</f>
        <v>0</v>
      </c>
      <c r="AP854" s="81" cm="1">
        <f t="array" aca="1" ref="AP854" ca="1">IF(INDIRECT(ADDRESS(3+$AM854,4,,,"var"))&lt;&gt;"Si",INDIRECT(ADDRESS(3+$AM854,4,,,"var")),NULL)</f>
        <v>7.0000000000000007E-2</v>
      </c>
      <c r="AQ854" s="81" cm="1">
        <f t="array" aca="1" ref="AQ854" ca="1">IF(INDIRECT(ADDRESS(3+$AM854,5,,,"var"))&lt;&gt;"&lt;=&gt;",INDIRECT(ADDRESS(3+$AM854,5,,,"var")),NULL)</f>
        <v>0</v>
      </c>
      <c r="AR854" s="81" cm="1">
        <f t="array" aca="1" ref="AR854" ca="1">IF(INDIRECT(ADDRESS(3+$AM854,6,,,"var"))&lt;&gt;"Fe",INDIRECT(ADDRESS(3+$AM854,6,,,"var")),NULL)</f>
        <v>7.0000000000000007E-2</v>
      </c>
      <c r="AS854" s="81" t="str" cm="1">
        <f t="array" aca="1" ref="AS854" ca="1">IF(INDIRECT(ADDRESS(3+$AM854,7,,,"var"))&lt;&gt;"&lt;=&gt;",INDIRECT(ADDRESS(3+$AM854,7,,,"var")),NULL)</f>
        <v>&lt;</v>
      </c>
      <c r="AT854" s="81" cm="1">
        <f t="array" aca="1" ref="AT854" ca="1">IF(INDIRECT(ADDRESS(3+$AM854,8,,,"var"))&lt;&gt;"Cu",INDIRECT(ADDRESS(3+$AM854,8,,,"var")),NULL)</f>
        <v>0.01</v>
      </c>
      <c r="AU854" s="81" t="str" cm="1">
        <f t="array" aca="1" ref="AU854" ca="1">IF(INDIRECT(ADDRESS(3+$AM854,9,,,"var"))&lt;&gt;"&lt;=&gt;",INDIRECT(ADDRESS(3+$AM854,9,,,"var")),NULL)</f>
        <v>&lt;</v>
      </c>
      <c r="AV854" s="81" cm="1">
        <f t="array" aca="1" ref="AV854" ca="1">IF(INDIRECT(ADDRESS(3+$AM854,10,,,"var"))&lt;&gt;"Mn",INDIRECT(ADDRESS(3+$AM854,10,,,"var")),NULL)</f>
        <v>0.01</v>
      </c>
      <c r="AW854" s="81" cm="1">
        <f t="array" aca="1" ref="AW854" ca="1">IF(INDIRECT(ADDRESS(3+$AM854,11,,,"var"))&lt;&gt;"&lt;=&gt;",INDIRECT(ADDRESS(3+$AM854,11,,,"var")),NULL)</f>
        <v>0</v>
      </c>
      <c r="AX854" s="81" cm="1">
        <f t="array" aca="1" ref="AX854" ca="1">IF(INDIRECT(ADDRESS(3+$AM854,12,,,"var"))&lt;&gt;"Mg",INDIRECT(ADDRESS(3+$AM854,12,,,"var")),NULL)</f>
        <v>11.9</v>
      </c>
      <c r="AY854" s="81" cm="1">
        <f t="array" aca="1" ref="AY854" ca="1">IF(INDIRECT(ADDRESS(3+$AM854,13,,,"var"))&lt;&gt;"&lt;=&gt;",INDIRECT(ADDRESS(3+$AM854,13,,,"var")),NULL)</f>
        <v>0</v>
      </c>
      <c r="AZ854" s="81" cm="1">
        <f t="array" aca="1" ref="AZ854" ca="1">IF(INDIRECT(ADDRESS(3+$AM854,14,,,"var"))&lt;&gt;"Be",INDIRECT(ADDRESS(3+$AM854,14,,,"var")),NULL)</f>
        <v>1.4E-2</v>
      </c>
      <c r="BA854" s="81" t="str" cm="1">
        <f t="array" aca="1" ref="BA854" ca="1">IF(INDIRECT(ADDRESS(3+$AM854,15,,,"var"))&lt;&gt;"&lt;=&gt;",INDIRECT(ADDRESS(3+$AM854,15,,,"var")),NULL)</f>
        <v>&lt;</v>
      </c>
      <c r="BB854" s="81" cm="1">
        <f t="array" aca="1" ref="BB854" ca="1">IF(INDIRECT(ADDRESS(3+$AM854,16,,,"var"))&lt;&gt;"Zn",INDIRECT(ADDRESS(3+$AM854,16,,,"var")),NULL)</f>
        <v>0.01</v>
      </c>
      <c r="BC854" s="81" cm="1">
        <f t="array" aca="1" ref="BC854" ca="1">IF(INDIRECT(ADDRESS(3+$AM854,17,,,"var"))&lt;&gt;"&lt;=&gt;",INDIRECT(ADDRESS(3+$AM854,17,,,"var")),NULL)</f>
        <v>0</v>
      </c>
      <c r="BD854" s="81" cm="1">
        <f t="array" aca="1" ref="BD854" ca="1">IF(INDIRECT(ADDRESS(3+$AM854,18,,,"var"))&lt;&gt;"Ti",INDIRECT(ADDRESS(3+$AM854,18,,,"var")),NULL)</f>
        <v>0.08</v>
      </c>
      <c r="BE854" s="82" cm="1">
        <f t="array" aca="1" ref="BE854" ca="1">IF(INDIRECT(ADDRESS(3+$AM854,19,,,"var"))&lt;&gt;"D10",INDIRECT(ADDRESS(3+$AM854,19,,,"var")),NULL)</f>
        <v>27.4</v>
      </c>
      <c r="BF854" s="82" cm="1">
        <f t="array" aca="1" ref="BF854" ca="1">IF(INDIRECT(ADDRESS(3+$AM854,20,,,"var"))&lt;&gt;"D50",INDIRECT(ADDRESS(3+$AM854,20,,,"var")),NULL)</f>
        <v>44.5</v>
      </c>
      <c r="BG854" s="82" cm="1">
        <f t="array" aca="1" ref="BG854" ca="1">IF(INDIRECT(ADDRESS(3+$AM854,21,,,"var"))&lt;&gt;"D90",INDIRECT(ADDRESS(3+$AM854,21,,,"var")),NULL)</f>
        <v>72.2</v>
      </c>
      <c r="BH854" s="82" cm="1">
        <f t="array" aca="1" ref="BH854" ca="1">IF(INDIRECT(ADDRESS(3+$AM854,22,,,"var"))&lt;&gt;"Carney Funnel (s/50g)",INDIRECT(ADDRESS(3+$AM854,22,,,"var")),NULL)</f>
        <v>16</v>
      </c>
      <c r="BI854" s="82" cm="1">
        <f t="array" aca="1" ref="BI854" ca="1">IF(INDIRECT(ADDRESS(3+$AM854,23,,,"var"))&lt;&gt;"Schuttdichte",INDIRECT(ADDRESS(3+$AM854,23,,,"var")),NULL)</f>
        <v>1.24</v>
      </c>
      <c r="BJ854" s="82" cm="1">
        <f t="array" aca="1" ref="BJ854" ca="1">IF(INDIRECT(ADDRESS(3+$AM854,24,,,"var"))&lt;&gt;"Klopfdichte",INDIRECT(ADDRESS(3+$AM854,24,,,"var")),NULL)</f>
        <v>1.61</v>
      </c>
      <c r="BK854" s="81" t="s">
        <v>108</v>
      </c>
      <c r="BL854" s="81"/>
      <c r="BM854" s="94"/>
      <c r="BN854" s="28"/>
      <c r="BP854" s="28"/>
    </row>
    <row r="855" spans="1:68">
      <c r="A855" s="81">
        <v>12</v>
      </c>
      <c r="B855" s="3">
        <v>33</v>
      </c>
      <c r="C855" s="81" t="str">
        <f>var!Z$2</f>
        <v>EOS M 290</v>
      </c>
      <c r="D855" s="81" t="str">
        <f>var!AG$2</f>
        <v>EOS parameter dev.</v>
      </c>
      <c r="E855" s="81">
        <v>300</v>
      </c>
      <c r="F855" s="81">
        <v>1175</v>
      </c>
      <c r="G855" s="81">
        <v>50</v>
      </c>
      <c r="H855" s="81">
        <v>0.1</v>
      </c>
      <c r="I855" s="81">
        <v>100</v>
      </c>
      <c r="J855" s="81" t="str">
        <f>var!AD$2</f>
        <v>Density cube</v>
      </c>
      <c r="K855" s="81" t="str">
        <f>var!AE$2</f>
        <v>Pyramide</v>
      </c>
      <c r="L855" s="81"/>
      <c r="M855" s="81" t="str">
        <f>var!AF$2</f>
        <v>Stripes</v>
      </c>
      <c r="N855" s="81"/>
      <c r="O855" s="81"/>
      <c r="P855" s="81">
        <v>-0.2</v>
      </c>
      <c r="Q855" s="81"/>
      <c r="R855" s="10"/>
      <c r="S855" s="10"/>
      <c r="T855" s="10"/>
      <c r="U855" s="10"/>
      <c r="V855" s="10"/>
      <c r="W855" s="10"/>
      <c r="X855" s="10"/>
      <c r="Y855" s="81"/>
      <c r="Z855" s="81"/>
      <c r="AA855" s="81"/>
      <c r="AB855" s="4"/>
      <c r="AC855" s="81"/>
      <c r="AD855" s="10"/>
      <c r="AE855" s="10"/>
      <c r="AF855" s="10">
        <v>1.1200000000000001</v>
      </c>
      <c r="AG855" s="10"/>
      <c r="AH855" s="81">
        <f t="shared" si="29"/>
        <v>21.150000000000002</v>
      </c>
      <c r="AI855" s="81">
        <f t="shared" si="30"/>
        <v>51.063829787234042</v>
      </c>
      <c r="AJ855" s="81"/>
      <c r="AK855" s="81">
        <f>100-Tabelle1[[#This Row],[Porositaet Flaeche repolished IAPT]]</f>
        <v>98.88</v>
      </c>
      <c r="AL855" s="81" t="str" cm="1">
        <f t="array" aca="1" ref="AL855" ca="1">IF(INDIRECT(ADDRESS(3+AM855,2,,,"var"))&lt;&gt;"Name of powder",INDIRECT(ADDRESS(3+AM855,2,,,"var")),NULL)</f>
        <v>AlMgty90</v>
      </c>
      <c r="AM855" s="81">
        <v>12</v>
      </c>
      <c r="AN855" s="81">
        <v>1</v>
      </c>
      <c r="AO855" s="81" cm="1">
        <f t="array" aca="1" ref="AO855" ca="1">IF(INDIRECT(ADDRESS(3+$AM855,3,,,"var"))&lt;&gt;"&lt;=&gt;",INDIRECT(ADDRESS(3+$AM855,3,,,"var")),NULL)</f>
        <v>0</v>
      </c>
      <c r="AP855" s="81" cm="1">
        <f t="array" aca="1" ref="AP855" ca="1">IF(INDIRECT(ADDRESS(3+$AM855,4,,,"var"))&lt;&gt;"Si",INDIRECT(ADDRESS(3+$AM855,4,,,"var")),NULL)</f>
        <v>7.0000000000000007E-2</v>
      </c>
      <c r="AQ855" s="81" cm="1">
        <f t="array" aca="1" ref="AQ855" ca="1">IF(INDIRECT(ADDRESS(3+$AM855,5,,,"var"))&lt;&gt;"&lt;=&gt;",INDIRECT(ADDRESS(3+$AM855,5,,,"var")),NULL)</f>
        <v>0</v>
      </c>
      <c r="AR855" s="81" cm="1">
        <f t="array" aca="1" ref="AR855" ca="1">IF(INDIRECT(ADDRESS(3+$AM855,6,,,"var"))&lt;&gt;"Fe",INDIRECT(ADDRESS(3+$AM855,6,,,"var")),NULL)</f>
        <v>7.0000000000000007E-2</v>
      </c>
      <c r="AS855" s="81" t="str" cm="1">
        <f t="array" aca="1" ref="AS855" ca="1">IF(INDIRECT(ADDRESS(3+$AM855,7,,,"var"))&lt;&gt;"&lt;=&gt;",INDIRECT(ADDRESS(3+$AM855,7,,,"var")),NULL)</f>
        <v>&lt;</v>
      </c>
      <c r="AT855" s="81" cm="1">
        <f t="array" aca="1" ref="AT855" ca="1">IF(INDIRECT(ADDRESS(3+$AM855,8,,,"var"))&lt;&gt;"Cu",INDIRECT(ADDRESS(3+$AM855,8,,,"var")),NULL)</f>
        <v>0.01</v>
      </c>
      <c r="AU855" s="81" t="str" cm="1">
        <f t="array" aca="1" ref="AU855" ca="1">IF(INDIRECT(ADDRESS(3+$AM855,9,,,"var"))&lt;&gt;"&lt;=&gt;",INDIRECT(ADDRESS(3+$AM855,9,,,"var")),NULL)</f>
        <v>&lt;</v>
      </c>
      <c r="AV855" s="81" cm="1">
        <f t="array" aca="1" ref="AV855" ca="1">IF(INDIRECT(ADDRESS(3+$AM855,10,,,"var"))&lt;&gt;"Mn",INDIRECT(ADDRESS(3+$AM855,10,,,"var")),NULL)</f>
        <v>0.01</v>
      </c>
      <c r="AW855" s="81" cm="1">
        <f t="array" aca="1" ref="AW855" ca="1">IF(INDIRECT(ADDRESS(3+$AM855,11,,,"var"))&lt;&gt;"&lt;=&gt;",INDIRECT(ADDRESS(3+$AM855,11,,,"var")),NULL)</f>
        <v>0</v>
      </c>
      <c r="AX855" s="81" cm="1">
        <f t="array" aca="1" ref="AX855" ca="1">IF(INDIRECT(ADDRESS(3+$AM855,12,,,"var"))&lt;&gt;"Mg",INDIRECT(ADDRESS(3+$AM855,12,,,"var")),NULL)</f>
        <v>11.9</v>
      </c>
      <c r="AY855" s="81" cm="1">
        <f t="array" aca="1" ref="AY855" ca="1">IF(INDIRECT(ADDRESS(3+$AM855,13,,,"var"))&lt;&gt;"&lt;=&gt;",INDIRECT(ADDRESS(3+$AM855,13,,,"var")),NULL)</f>
        <v>0</v>
      </c>
      <c r="AZ855" s="81" cm="1">
        <f t="array" aca="1" ref="AZ855" ca="1">IF(INDIRECT(ADDRESS(3+$AM855,14,,,"var"))&lt;&gt;"Be",INDIRECT(ADDRESS(3+$AM855,14,,,"var")),NULL)</f>
        <v>1.4E-2</v>
      </c>
      <c r="BA855" s="81" t="str" cm="1">
        <f t="array" aca="1" ref="BA855" ca="1">IF(INDIRECT(ADDRESS(3+$AM855,15,,,"var"))&lt;&gt;"&lt;=&gt;",INDIRECT(ADDRESS(3+$AM855,15,,,"var")),NULL)</f>
        <v>&lt;</v>
      </c>
      <c r="BB855" s="81" cm="1">
        <f t="array" aca="1" ref="BB855" ca="1">IF(INDIRECT(ADDRESS(3+$AM855,16,,,"var"))&lt;&gt;"Zn",INDIRECT(ADDRESS(3+$AM855,16,,,"var")),NULL)</f>
        <v>0.01</v>
      </c>
      <c r="BC855" s="81" cm="1">
        <f t="array" aca="1" ref="BC855" ca="1">IF(INDIRECT(ADDRESS(3+$AM855,17,,,"var"))&lt;&gt;"&lt;=&gt;",INDIRECT(ADDRESS(3+$AM855,17,,,"var")),NULL)</f>
        <v>0</v>
      </c>
      <c r="BD855" s="81" cm="1">
        <f t="array" aca="1" ref="BD855" ca="1">IF(INDIRECT(ADDRESS(3+$AM855,18,,,"var"))&lt;&gt;"Ti",INDIRECT(ADDRESS(3+$AM855,18,,,"var")),NULL)</f>
        <v>0.08</v>
      </c>
      <c r="BE855" s="82" cm="1">
        <f t="array" aca="1" ref="BE855" ca="1">IF(INDIRECT(ADDRESS(3+$AM855,19,,,"var"))&lt;&gt;"D10",INDIRECT(ADDRESS(3+$AM855,19,,,"var")),NULL)</f>
        <v>27.4</v>
      </c>
      <c r="BF855" s="82" cm="1">
        <f t="array" aca="1" ref="BF855" ca="1">IF(INDIRECT(ADDRESS(3+$AM855,20,,,"var"))&lt;&gt;"D50",INDIRECT(ADDRESS(3+$AM855,20,,,"var")),NULL)</f>
        <v>44.5</v>
      </c>
      <c r="BG855" s="82" cm="1">
        <f t="array" aca="1" ref="BG855" ca="1">IF(INDIRECT(ADDRESS(3+$AM855,21,,,"var"))&lt;&gt;"D90",INDIRECT(ADDRESS(3+$AM855,21,,,"var")),NULL)</f>
        <v>72.2</v>
      </c>
      <c r="BH855" s="82" cm="1">
        <f t="array" aca="1" ref="BH855" ca="1">IF(INDIRECT(ADDRESS(3+$AM855,22,,,"var"))&lt;&gt;"Carney Funnel (s/50g)",INDIRECT(ADDRESS(3+$AM855,22,,,"var")),NULL)</f>
        <v>16</v>
      </c>
      <c r="BI855" s="82" cm="1">
        <f t="array" aca="1" ref="BI855" ca="1">IF(INDIRECT(ADDRESS(3+$AM855,23,,,"var"))&lt;&gt;"Schuttdichte",INDIRECT(ADDRESS(3+$AM855,23,,,"var")),NULL)</f>
        <v>1.24</v>
      </c>
      <c r="BJ855" s="82" cm="1">
        <f t="array" aca="1" ref="BJ855" ca="1">IF(INDIRECT(ADDRESS(3+$AM855,24,,,"var"))&lt;&gt;"Klopfdichte",INDIRECT(ADDRESS(3+$AM855,24,,,"var")),NULL)</f>
        <v>1.61</v>
      </c>
      <c r="BK855" s="81" t="s">
        <v>108</v>
      </c>
      <c r="BL855" s="81"/>
      <c r="BM855" s="94"/>
      <c r="BN855" s="28"/>
      <c r="BP855" s="28"/>
    </row>
    <row r="856" spans="1:68">
      <c r="A856" s="81">
        <v>12</v>
      </c>
      <c r="B856" s="3">
        <v>34</v>
      </c>
      <c r="C856" s="81" t="str">
        <f>var!Z$2</f>
        <v>EOS M 290</v>
      </c>
      <c r="D856" s="81" t="str">
        <f>var!AG$2</f>
        <v>EOS parameter dev.</v>
      </c>
      <c r="E856" s="81">
        <v>315</v>
      </c>
      <c r="F856" s="81">
        <v>1175</v>
      </c>
      <c r="G856" s="81">
        <v>50</v>
      </c>
      <c r="H856" s="81">
        <v>0.1</v>
      </c>
      <c r="I856" s="81">
        <v>100</v>
      </c>
      <c r="J856" s="81" t="str">
        <f>var!AD$2</f>
        <v>Density cube</v>
      </c>
      <c r="K856" s="81" t="str">
        <f>var!AE$2</f>
        <v>Pyramide</v>
      </c>
      <c r="L856" s="81"/>
      <c r="M856" s="81" t="str">
        <f>var!AF$2</f>
        <v>Stripes</v>
      </c>
      <c r="N856" s="81"/>
      <c r="O856" s="81"/>
      <c r="P856" s="81">
        <v>-0.05</v>
      </c>
      <c r="Q856" s="81"/>
      <c r="R856" s="10"/>
      <c r="S856" s="10"/>
      <c r="T856" s="10"/>
      <c r="U856" s="10"/>
      <c r="V856" s="10"/>
      <c r="W856" s="10"/>
      <c r="X856" s="10"/>
      <c r="Y856" s="81"/>
      <c r="Z856" s="81"/>
      <c r="AA856" s="81"/>
      <c r="AB856" s="4"/>
      <c r="AC856" s="81"/>
      <c r="AD856" s="10"/>
      <c r="AE856" s="10"/>
      <c r="AF856" s="10">
        <v>0.88100000000000001</v>
      </c>
      <c r="AG856" s="10"/>
      <c r="AH856" s="81">
        <f t="shared" si="29"/>
        <v>21.150000000000002</v>
      </c>
      <c r="AI856" s="81">
        <f t="shared" si="30"/>
        <v>53.617021276595743</v>
      </c>
      <c r="AJ856" s="81"/>
      <c r="AK856" s="81">
        <f>100-Tabelle1[[#This Row],[Porositaet Flaeche repolished IAPT]]</f>
        <v>99.119</v>
      </c>
      <c r="AL856" s="81" t="str" cm="1">
        <f t="array" aca="1" ref="AL856" ca="1">IF(INDIRECT(ADDRESS(3+AM856,2,,,"var"))&lt;&gt;"Name of powder",INDIRECT(ADDRESS(3+AM856,2,,,"var")),NULL)</f>
        <v>AlMgty90</v>
      </c>
      <c r="AM856" s="81">
        <v>12</v>
      </c>
      <c r="AN856" s="81">
        <v>1</v>
      </c>
      <c r="AO856" s="81" cm="1">
        <f t="array" aca="1" ref="AO856" ca="1">IF(INDIRECT(ADDRESS(3+$AM856,3,,,"var"))&lt;&gt;"&lt;=&gt;",INDIRECT(ADDRESS(3+$AM856,3,,,"var")),NULL)</f>
        <v>0</v>
      </c>
      <c r="AP856" s="81" cm="1">
        <f t="array" aca="1" ref="AP856" ca="1">IF(INDIRECT(ADDRESS(3+$AM856,4,,,"var"))&lt;&gt;"Si",INDIRECT(ADDRESS(3+$AM856,4,,,"var")),NULL)</f>
        <v>7.0000000000000007E-2</v>
      </c>
      <c r="AQ856" s="81" cm="1">
        <f t="array" aca="1" ref="AQ856" ca="1">IF(INDIRECT(ADDRESS(3+$AM856,5,,,"var"))&lt;&gt;"&lt;=&gt;",INDIRECT(ADDRESS(3+$AM856,5,,,"var")),NULL)</f>
        <v>0</v>
      </c>
      <c r="AR856" s="81" cm="1">
        <f t="array" aca="1" ref="AR856" ca="1">IF(INDIRECT(ADDRESS(3+$AM856,6,,,"var"))&lt;&gt;"Fe",INDIRECT(ADDRESS(3+$AM856,6,,,"var")),NULL)</f>
        <v>7.0000000000000007E-2</v>
      </c>
      <c r="AS856" s="81" t="str" cm="1">
        <f t="array" aca="1" ref="AS856" ca="1">IF(INDIRECT(ADDRESS(3+$AM856,7,,,"var"))&lt;&gt;"&lt;=&gt;",INDIRECT(ADDRESS(3+$AM856,7,,,"var")),NULL)</f>
        <v>&lt;</v>
      </c>
      <c r="AT856" s="81" cm="1">
        <f t="array" aca="1" ref="AT856" ca="1">IF(INDIRECT(ADDRESS(3+$AM856,8,,,"var"))&lt;&gt;"Cu",INDIRECT(ADDRESS(3+$AM856,8,,,"var")),NULL)</f>
        <v>0.01</v>
      </c>
      <c r="AU856" s="81" t="str" cm="1">
        <f t="array" aca="1" ref="AU856" ca="1">IF(INDIRECT(ADDRESS(3+$AM856,9,,,"var"))&lt;&gt;"&lt;=&gt;",INDIRECT(ADDRESS(3+$AM856,9,,,"var")),NULL)</f>
        <v>&lt;</v>
      </c>
      <c r="AV856" s="81" cm="1">
        <f t="array" aca="1" ref="AV856" ca="1">IF(INDIRECT(ADDRESS(3+$AM856,10,,,"var"))&lt;&gt;"Mn",INDIRECT(ADDRESS(3+$AM856,10,,,"var")),NULL)</f>
        <v>0.01</v>
      </c>
      <c r="AW856" s="81" cm="1">
        <f t="array" aca="1" ref="AW856" ca="1">IF(INDIRECT(ADDRESS(3+$AM856,11,,,"var"))&lt;&gt;"&lt;=&gt;",INDIRECT(ADDRESS(3+$AM856,11,,,"var")),NULL)</f>
        <v>0</v>
      </c>
      <c r="AX856" s="81" cm="1">
        <f t="array" aca="1" ref="AX856" ca="1">IF(INDIRECT(ADDRESS(3+$AM856,12,,,"var"))&lt;&gt;"Mg",INDIRECT(ADDRESS(3+$AM856,12,,,"var")),NULL)</f>
        <v>11.9</v>
      </c>
      <c r="AY856" s="81" cm="1">
        <f t="array" aca="1" ref="AY856" ca="1">IF(INDIRECT(ADDRESS(3+$AM856,13,,,"var"))&lt;&gt;"&lt;=&gt;",INDIRECT(ADDRESS(3+$AM856,13,,,"var")),NULL)</f>
        <v>0</v>
      </c>
      <c r="AZ856" s="81" cm="1">
        <f t="array" aca="1" ref="AZ856" ca="1">IF(INDIRECT(ADDRESS(3+$AM856,14,,,"var"))&lt;&gt;"Be",INDIRECT(ADDRESS(3+$AM856,14,,,"var")),NULL)</f>
        <v>1.4E-2</v>
      </c>
      <c r="BA856" s="81" t="str" cm="1">
        <f t="array" aca="1" ref="BA856" ca="1">IF(INDIRECT(ADDRESS(3+$AM856,15,,,"var"))&lt;&gt;"&lt;=&gt;",INDIRECT(ADDRESS(3+$AM856,15,,,"var")),NULL)</f>
        <v>&lt;</v>
      </c>
      <c r="BB856" s="81" cm="1">
        <f t="array" aca="1" ref="BB856" ca="1">IF(INDIRECT(ADDRESS(3+$AM856,16,,,"var"))&lt;&gt;"Zn",INDIRECT(ADDRESS(3+$AM856,16,,,"var")),NULL)</f>
        <v>0.01</v>
      </c>
      <c r="BC856" s="81" cm="1">
        <f t="array" aca="1" ref="BC856" ca="1">IF(INDIRECT(ADDRESS(3+$AM856,17,,,"var"))&lt;&gt;"&lt;=&gt;",INDIRECT(ADDRESS(3+$AM856,17,,,"var")),NULL)</f>
        <v>0</v>
      </c>
      <c r="BD856" s="81" cm="1">
        <f t="array" aca="1" ref="BD856" ca="1">IF(INDIRECT(ADDRESS(3+$AM856,18,,,"var"))&lt;&gt;"Ti",INDIRECT(ADDRESS(3+$AM856,18,,,"var")),NULL)</f>
        <v>0.08</v>
      </c>
      <c r="BE856" s="82" cm="1">
        <f t="array" aca="1" ref="BE856" ca="1">IF(INDIRECT(ADDRESS(3+$AM856,19,,,"var"))&lt;&gt;"D10",INDIRECT(ADDRESS(3+$AM856,19,,,"var")),NULL)</f>
        <v>27.4</v>
      </c>
      <c r="BF856" s="82" cm="1">
        <f t="array" aca="1" ref="BF856" ca="1">IF(INDIRECT(ADDRESS(3+$AM856,20,,,"var"))&lt;&gt;"D50",INDIRECT(ADDRESS(3+$AM856,20,,,"var")),NULL)</f>
        <v>44.5</v>
      </c>
      <c r="BG856" s="82" cm="1">
        <f t="array" aca="1" ref="BG856" ca="1">IF(INDIRECT(ADDRESS(3+$AM856,21,,,"var"))&lt;&gt;"D90",INDIRECT(ADDRESS(3+$AM856,21,,,"var")),NULL)</f>
        <v>72.2</v>
      </c>
      <c r="BH856" s="82" cm="1">
        <f t="array" aca="1" ref="BH856" ca="1">IF(INDIRECT(ADDRESS(3+$AM856,22,,,"var"))&lt;&gt;"Carney Funnel (s/50g)",INDIRECT(ADDRESS(3+$AM856,22,,,"var")),NULL)</f>
        <v>16</v>
      </c>
      <c r="BI856" s="82" cm="1">
        <f t="array" aca="1" ref="BI856" ca="1">IF(INDIRECT(ADDRESS(3+$AM856,23,,,"var"))&lt;&gt;"Schuttdichte",INDIRECT(ADDRESS(3+$AM856,23,,,"var")),NULL)</f>
        <v>1.24</v>
      </c>
      <c r="BJ856" s="82" cm="1">
        <f t="array" aca="1" ref="BJ856" ca="1">IF(INDIRECT(ADDRESS(3+$AM856,24,,,"var"))&lt;&gt;"Klopfdichte",INDIRECT(ADDRESS(3+$AM856,24,,,"var")),NULL)</f>
        <v>1.61</v>
      </c>
      <c r="BK856" s="81" t="s">
        <v>108</v>
      </c>
      <c r="BL856" s="81"/>
      <c r="BM856" s="94"/>
      <c r="BN856" s="28"/>
      <c r="BP856" s="28"/>
    </row>
    <row r="857" spans="1:68">
      <c r="A857" s="81">
        <v>12</v>
      </c>
      <c r="B857" s="3">
        <v>35</v>
      </c>
      <c r="C857" s="81" t="str">
        <f>var!Z$2</f>
        <v>EOS M 290</v>
      </c>
      <c r="D857" s="81" t="str">
        <f>var!AG$2</f>
        <v>EOS parameter dev.</v>
      </c>
      <c r="E857" s="81">
        <v>315</v>
      </c>
      <c r="F857" s="81">
        <v>1175</v>
      </c>
      <c r="G857" s="81">
        <v>50</v>
      </c>
      <c r="H857" s="81">
        <v>0.1</v>
      </c>
      <c r="I857" s="81">
        <v>100</v>
      </c>
      <c r="J857" s="81" t="str">
        <f>var!AD$2</f>
        <v>Density cube</v>
      </c>
      <c r="K857" s="81" t="str">
        <f>var!AE$2</f>
        <v>Pyramide</v>
      </c>
      <c r="L857" s="81"/>
      <c r="M857" s="81" t="str">
        <f>var!AF$2</f>
        <v>Stripes</v>
      </c>
      <c r="N857" s="81"/>
      <c r="O857" s="81"/>
      <c r="P857" s="81">
        <v>-0.1</v>
      </c>
      <c r="Q857" s="81"/>
      <c r="R857" s="10"/>
      <c r="S857" s="10"/>
      <c r="T857" s="10"/>
      <c r="U857" s="10"/>
      <c r="V857" s="10"/>
      <c r="W857" s="10"/>
      <c r="X857" s="10"/>
      <c r="Y857" s="81"/>
      <c r="Z857" s="81"/>
      <c r="AA857" s="81"/>
      <c r="AB857" s="4"/>
      <c r="AC857" s="81"/>
      <c r="AD857" s="10"/>
      <c r="AE857" s="10"/>
      <c r="AF857" s="10">
        <v>0.73</v>
      </c>
      <c r="AG857" s="10"/>
      <c r="AH857" s="81">
        <f t="shared" si="29"/>
        <v>21.150000000000002</v>
      </c>
      <c r="AI857" s="81">
        <f t="shared" si="30"/>
        <v>53.617021276595743</v>
      </c>
      <c r="AJ857" s="81"/>
      <c r="AK857" s="81">
        <f>100-Tabelle1[[#This Row],[Porositaet Flaeche repolished IAPT]]</f>
        <v>99.27</v>
      </c>
      <c r="AL857" s="81" t="str" cm="1">
        <f t="array" aca="1" ref="AL857" ca="1">IF(INDIRECT(ADDRESS(3+AM857,2,,,"var"))&lt;&gt;"Name of powder",INDIRECT(ADDRESS(3+AM857,2,,,"var")),NULL)</f>
        <v>AlMgty90</v>
      </c>
      <c r="AM857" s="81">
        <v>12</v>
      </c>
      <c r="AN857" s="81">
        <v>1</v>
      </c>
      <c r="AO857" cm="1">
        <f t="array" aca="1" ref="AO857" ca="1">IF(INDIRECT(ADDRESS(3+$AM857,3,,,"var"))&lt;&gt;"&lt;=&gt;",INDIRECT(ADDRESS(3+$AM857,3,,,"var")),NULL)</f>
        <v>0</v>
      </c>
      <c r="AP857" cm="1">
        <f t="array" aca="1" ref="AP857" ca="1">IF(INDIRECT(ADDRESS(3+$AM857,4,,,"var"))&lt;&gt;"Si",INDIRECT(ADDRESS(3+$AM857,4,,,"var")),NULL)</f>
        <v>7.0000000000000007E-2</v>
      </c>
      <c r="AQ857" cm="1">
        <f t="array" aca="1" ref="AQ857" ca="1">IF(INDIRECT(ADDRESS(3+$AM857,5,,,"var"))&lt;&gt;"&lt;=&gt;",INDIRECT(ADDRESS(3+$AM857,5,,,"var")),NULL)</f>
        <v>0</v>
      </c>
      <c r="AR857" cm="1">
        <f t="array" aca="1" ref="AR857" ca="1">IF(INDIRECT(ADDRESS(3+$AM857,6,,,"var"))&lt;&gt;"Fe",INDIRECT(ADDRESS(3+$AM857,6,,,"var")),NULL)</f>
        <v>7.0000000000000007E-2</v>
      </c>
      <c r="AS857" s="28" t="str" cm="1">
        <f t="array" aca="1" ref="AS857" ca="1">IF(INDIRECT(ADDRESS(3+$AM857,7,,,"var"))&lt;&gt;"&lt;=&gt;",INDIRECT(ADDRESS(3+$AM857,7,,,"var")),NULL)</f>
        <v>&lt;</v>
      </c>
      <c r="AT857" cm="1">
        <f t="array" aca="1" ref="AT857" ca="1">IF(INDIRECT(ADDRESS(3+$AM857,8,,,"var"))&lt;&gt;"Cu",INDIRECT(ADDRESS(3+$AM857,8,,,"var")),NULL)</f>
        <v>0.01</v>
      </c>
      <c r="AU857" t="str" cm="1">
        <f t="array" aca="1" ref="AU857" ca="1">IF(INDIRECT(ADDRESS(3+$AM857,9,,,"var"))&lt;&gt;"&lt;=&gt;",INDIRECT(ADDRESS(3+$AM857,9,,,"var")),NULL)</f>
        <v>&lt;</v>
      </c>
      <c r="AV857" cm="1">
        <f t="array" aca="1" ref="AV857" ca="1">IF(INDIRECT(ADDRESS(3+$AM857,10,,,"var"))&lt;&gt;"Mn",INDIRECT(ADDRESS(3+$AM857,10,,,"var")),NULL)</f>
        <v>0.01</v>
      </c>
      <c r="AW857" cm="1">
        <f t="array" aca="1" ref="AW857" ca="1">IF(INDIRECT(ADDRESS(3+$AM857,11,,,"var"))&lt;&gt;"&lt;=&gt;",INDIRECT(ADDRESS(3+$AM857,11,,,"var")),NULL)</f>
        <v>0</v>
      </c>
      <c r="AX857" cm="1">
        <f t="array" aca="1" ref="AX857" ca="1">IF(INDIRECT(ADDRESS(3+$AM857,12,,,"var"))&lt;&gt;"Mg",INDIRECT(ADDRESS(3+$AM857,12,,,"var")),NULL)</f>
        <v>11.9</v>
      </c>
      <c r="AY857" cm="1">
        <f t="array" aca="1" ref="AY857" ca="1">IF(INDIRECT(ADDRESS(3+$AM857,13,,,"var"))&lt;&gt;"&lt;=&gt;",INDIRECT(ADDRESS(3+$AM857,13,,,"var")),NULL)</f>
        <v>0</v>
      </c>
      <c r="AZ857" cm="1">
        <f t="array" aca="1" ref="AZ857" ca="1">IF(INDIRECT(ADDRESS(3+$AM857,14,,,"var"))&lt;&gt;"Be",INDIRECT(ADDRESS(3+$AM857,14,,,"var")),NULL)</f>
        <v>1.4E-2</v>
      </c>
      <c r="BA857" s="61" t="str" cm="1">
        <f t="array" aca="1" ref="BA857" ca="1">IF(INDIRECT(ADDRESS(3+$AM857,15,,,"var"))&lt;&gt;"&lt;=&gt;",INDIRECT(ADDRESS(3+$AM857,15,,,"var")),NULL)</f>
        <v>&lt;</v>
      </c>
      <c r="BB857" s="28" cm="1">
        <f t="array" aca="1" ref="BB857" ca="1">IF(INDIRECT(ADDRESS(3+$AM857,16,,,"var"))&lt;&gt;"Zn",INDIRECT(ADDRESS(3+$AM857,16,,,"var")),NULL)</f>
        <v>0.01</v>
      </c>
      <c r="BC857" s="61" cm="1">
        <f t="array" aca="1" ref="BC857" ca="1">IF(INDIRECT(ADDRESS(3+$AM857,17,,,"var"))&lt;&gt;"&lt;=&gt;",INDIRECT(ADDRESS(3+$AM857,17,,,"var")),NULL)</f>
        <v>0</v>
      </c>
      <c r="BD857" s="28" cm="1">
        <f t="array" aca="1" ref="BD857" ca="1">IF(INDIRECT(ADDRESS(3+$AM857,18,,,"var"))&lt;&gt;"Ti",INDIRECT(ADDRESS(3+$AM857,18,,,"var")),NULL)</f>
        <v>0.08</v>
      </c>
      <c r="BE857" s="82" cm="1">
        <f t="array" aca="1" ref="BE857" ca="1">IF(INDIRECT(ADDRESS(3+$AM857,19,,,"var"))&lt;&gt;"D10",INDIRECT(ADDRESS(3+$AM857,19,,,"var")),NULL)</f>
        <v>27.4</v>
      </c>
      <c r="BF857" s="82" cm="1">
        <f t="array" aca="1" ref="BF857" ca="1">IF(INDIRECT(ADDRESS(3+$AM857,20,,,"var"))&lt;&gt;"D50",INDIRECT(ADDRESS(3+$AM857,20,,,"var")),NULL)</f>
        <v>44.5</v>
      </c>
      <c r="BG857" s="82" cm="1">
        <f t="array" aca="1" ref="BG857" ca="1">IF(INDIRECT(ADDRESS(3+$AM857,21,,,"var"))&lt;&gt;"D90",INDIRECT(ADDRESS(3+$AM857,21,,,"var")),NULL)</f>
        <v>72.2</v>
      </c>
      <c r="BH857" s="82" cm="1">
        <f t="array" aca="1" ref="BH857" ca="1">IF(INDIRECT(ADDRESS(3+$AM857,22,,,"var"))&lt;&gt;"Carney Funnel (s/50g)",INDIRECT(ADDRESS(3+$AM857,22,,,"var")),NULL)</f>
        <v>16</v>
      </c>
      <c r="BI857" s="82" cm="1">
        <f t="array" aca="1" ref="BI857" ca="1">IF(INDIRECT(ADDRESS(3+$AM857,23,,,"var"))&lt;&gt;"Schuttdichte",INDIRECT(ADDRESS(3+$AM857,23,,,"var")),NULL)</f>
        <v>1.24</v>
      </c>
      <c r="BJ857" s="82" cm="1">
        <f t="array" aca="1" ref="BJ857" ca="1">IF(INDIRECT(ADDRESS(3+$AM857,24,,,"var"))&lt;&gt;"Klopfdichte",INDIRECT(ADDRESS(3+$AM857,24,,,"var")),NULL)</f>
        <v>1.61</v>
      </c>
      <c r="BK857" s="61" t="s">
        <v>108</v>
      </c>
      <c r="BM857" s="94"/>
      <c r="BN857" s="28"/>
      <c r="BP857" s="28"/>
    </row>
    <row r="858" spans="1:68">
      <c r="A858" s="81">
        <v>12</v>
      </c>
      <c r="B858" s="3">
        <v>36</v>
      </c>
      <c r="C858" s="81" t="str">
        <f>var!Z$2</f>
        <v>EOS M 290</v>
      </c>
      <c r="D858" s="81" t="str">
        <f>var!AG$2</f>
        <v>EOS parameter dev.</v>
      </c>
      <c r="E858" s="81">
        <v>315</v>
      </c>
      <c r="F858" s="81">
        <v>1175</v>
      </c>
      <c r="G858" s="81">
        <v>50</v>
      </c>
      <c r="H858" s="81">
        <v>0.1</v>
      </c>
      <c r="I858" s="81">
        <v>100</v>
      </c>
      <c r="J858" s="81" t="str">
        <f>var!AD$2</f>
        <v>Density cube</v>
      </c>
      <c r="K858" s="81" t="str">
        <f>var!AE$2</f>
        <v>Pyramide</v>
      </c>
      <c r="L858" s="81"/>
      <c r="M858" s="81" t="str">
        <f>var!AF$2</f>
        <v>Stripes</v>
      </c>
      <c r="N858" s="81"/>
      <c r="O858" s="81"/>
      <c r="P858" s="81">
        <v>-0.2</v>
      </c>
      <c r="Q858" s="81"/>
      <c r="R858" s="10"/>
      <c r="S858" s="10"/>
      <c r="T858" s="10"/>
      <c r="U858" s="10"/>
      <c r="V858" s="10"/>
      <c r="W858" s="10"/>
      <c r="X858" s="10"/>
      <c r="Y858" s="81"/>
      <c r="Z858" s="81"/>
      <c r="AA858" s="81"/>
      <c r="AB858" s="4"/>
      <c r="AC858" s="81"/>
      <c r="AD858" s="10"/>
      <c r="AE858" s="10"/>
      <c r="AF858" s="10">
        <v>0.91</v>
      </c>
      <c r="AG858" s="10"/>
      <c r="AH858" s="81">
        <f t="shared" si="29"/>
        <v>21.150000000000002</v>
      </c>
      <c r="AI858" s="81">
        <f t="shared" si="30"/>
        <v>53.617021276595743</v>
      </c>
      <c r="AJ858" s="81"/>
      <c r="AK858" s="81">
        <f>100-Tabelle1[[#This Row],[Porositaet Flaeche repolished IAPT]]</f>
        <v>99.09</v>
      </c>
      <c r="AL858" s="81" t="str" cm="1">
        <f t="array" aca="1" ref="AL858" ca="1">IF(INDIRECT(ADDRESS(3+AM858,2,,,"var"))&lt;&gt;"Name of powder",INDIRECT(ADDRESS(3+AM858,2,,,"var")),NULL)</f>
        <v>AlMgty90</v>
      </c>
      <c r="AM858" s="81">
        <v>12</v>
      </c>
      <c r="AN858" s="81">
        <v>1</v>
      </c>
      <c r="AO858" cm="1">
        <f t="array" aca="1" ref="AO858" ca="1">IF(INDIRECT(ADDRESS(3+$AM858,3,,,"var"))&lt;&gt;"&lt;=&gt;",INDIRECT(ADDRESS(3+$AM858,3,,,"var")),NULL)</f>
        <v>0</v>
      </c>
      <c r="AP858" cm="1">
        <f t="array" aca="1" ref="AP858" ca="1">IF(INDIRECT(ADDRESS(3+$AM858,4,,,"var"))&lt;&gt;"Si",INDIRECT(ADDRESS(3+$AM858,4,,,"var")),NULL)</f>
        <v>7.0000000000000007E-2</v>
      </c>
      <c r="AQ858" cm="1">
        <f t="array" aca="1" ref="AQ858" ca="1">IF(INDIRECT(ADDRESS(3+$AM858,5,,,"var"))&lt;&gt;"&lt;=&gt;",INDIRECT(ADDRESS(3+$AM858,5,,,"var")),NULL)</f>
        <v>0</v>
      </c>
      <c r="AR858" cm="1">
        <f t="array" aca="1" ref="AR858" ca="1">IF(INDIRECT(ADDRESS(3+$AM858,6,,,"var"))&lt;&gt;"Fe",INDIRECT(ADDRESS(3+$AM858,6,,,"var")),NULL)</f>
        <v>7.0000000000000007E-2</v>
      </c>
      <c r="AS858" s="28" t="str" cm="1">
        <f t="array" aca="1" ref="AS858" ca="1">IF(INDIRECT(ADDRESS(3+$AM858,7,,,"var"))&lt;&gt;"&lt;=&gt;",INDIRECT(ADDRESS(3+$AM858,7,,,"var")),NULL)</f>
        <v>&lt;</v>
      </c>
      <c r="AT858" cm="1">
        <f t="array" aca="1" ref="AT858" ca="1">IF(INDIRECT(ADDRESS(3+$AM858,8,,,"var"))&lt;&gt;"Cu",INDIRECT(ADDRESS(3+$AM858,8,,,"var")),NULL)</f>
        <v>0.01</v>
      </c>
      <c r="AU858" t="str" cm="1">
        <f t="array" aca="1" ref="AU858" ca="1">IF(INDIRECT(ADDRESS(3+$AM858,9,,,"var"))&lt;&gt;"&lt;=&gt;",INDIRECT(ADDRESS(3+$AM858,9,,,"var")),NULL)</f>
        <v>&lt;</v>
      </c>
      <c r="AV858" cm="1">
        <f t="array" aca="1" ref="AV858" ca="1">IF(INDIRECT(ADDRESS(3+$AM858,10,,,"var"))&lt;&gt;"Mn",INDIRECT(ADDRESS(3+$AM858,10,,,"var")),NULL)</f>
        <v>0.01</v>
      </c>
      <c r="AW858" cm="1">
        <f t="array" aca="1" ref="AW858" ca="1">IF(INDIRECT(ADDRESS(3+$AM858,11,,,"var"))&lt;&gt;"&lt;=&gt;",INDIRECT(ADDRESS(3+$AM858,11,,,"var")),NULL)</f>
        <v>0</v>
      </c>
      <c r="AX858" cm="1">
        <f t="array" aca="1" ref="AX858" ca="1">IF(INDIRECT(ADDRESS(3+$AM858,12,,,"var"))&lt;&gt;"Mg",INDIRECT(ADDRESS(3+$AM858,12,,,"var")),NULL)</f>
        <v>11.9</v>
      </c>
      <c r="AY858" cm="1">
        <f t="array" aca="1" ref="AY858" ca="1">IF(INDIRECT(ADDRESS(3+$AM858,13,,,"var"))&lt;&gt;"&lt;=&gt;",INDIRECT(ADDRESS(3+$AM858,13,,,"var")),NULL)</f>
        <v>0</v>
      </c>
      <c r="AZ858" cm="1">
        <f t="array" aca="1" ref="AZ858" ca="1">IF(INDIRECT(ADDRESS(3+$AM858,14,,,"var"))&lt;&gt;"Be",INDIRECT(ADDRESS(3+$AM858,14,,,"var")),NULL)</f>
        <v>1.4E-2</v>
      </c>
      <c r="BA858" s="61" t="str" cm="1">
        <f t="array" aca="1" ref="BA858" ca="1">IF(INDIRECT(ADDRESS(3+$AM858,15,,,"var"))&lt;&gt;"&lt;=&gt;",INDIRECT(ADDRESS(3+$AM858,15,,,"var")),NULL)</f>
        <v>&lt;</v>
      </c>
      <c r="BB858" s="28" cm="1">
        <f t="array" aca="1" ref="BB858" ca="1">IF(INDIRECT(ADDRESS(3+$AM858,16,,,"var"))&lt;&gt;"Zn",INDIRECT(ADDRESS(3+$AM858,16,,,"var")),NULL)</f>
        <v>0.01</v>
      </c>
      <c r="BC858" s="61" cm="1">
        <f t="array" aca="1" ref="BC858" ca="1">IF(INDIRECT(ADDRESS(3+$AM858,17,,,"var"))&lt;&gt;"&lt;=&gt;",INDIRECT(ADDRESS(3+$AM858,17,,,"var")),NULL)</f>
        <v>0</v>
      </c>
      <c r="BD858" s="28" cm="1">
        <f t="array" aca="1" ref="BD858" ca="1">IF(INDIRECT(ADDRESS(3+$AM858,18,,,"var"))&lt;&gt;"Ti",INDIRECT(ADDRESS(3+$AM858,18,,,"var")),NULL)</f>
        <v>0.08</v>
      </c>
      <c r="BE858" s="82" cm="1">
        <f t="array" aca="1" ref="BE858" ca="1">IF(INDIRECT(ADDRESS(3+$AM858,19,,,"var"))&lt;&gt;"D10",INDIRECT(ADDRESS(3+$AM858,19,,,"var")),NULL)</f>
        <v>27.4</v>
      </c>
      <c r="BF858" s="82" cm="1">
        <f t="array" aca="1" ref="BF858" ca="1">IF(INDIRECT(ADDRESS(3+$AM858,20,,,"var"))&lt;&gt;"D50",INDIRECT(ADDRESS(3+$AM858,20,,,"var")),NULL)</f>
        <v>44.5</v>
      </c>
      <c r="BG858" s="82" cm="1">
        <f t="array" aca="1" ref="BG858" ca="1">IF(INDIRECT(ADDRESS(3+$AM858,21,,,"var"))&lt;&gt;"D90",INDIRECT(ADDRESS(3+$AM858,21,,,"var")),NULL)</f>
        <v>72.2</v>
      </c>
      <c r="BH858" s="82" cm="1">
        <f t="array" aca="1" ref="BH858" ca="1">IF(INDIRECT(ADDRESS(3+$AM858,22,,,"var"))&lt;&gt;"Carney Funnel (s/50g)",INDIRECT(ADDRESS(3+$AM858,22,,,"var")),NULL)</f>
        <v>16</v>
      </c>
      <c r="BI858" s="82" cm="1">
        <f t="array" aca="1" ref="BI858" ca="1">IF(INDIRECT(ADDRESS(3+$AM858,23,,,"var"))&lt;&gt;"Schuttdichte",INDIRECT(ADDRESS(3+$AM858,23,,,"var")),NULL)</f>
        <v>1.24</v>
      </c>
      <c r="BJ858" s="82" cm="1">
        <f t="array" aca="1" ref="BJ858" ca="1">IF(INDIRECT(ADDRESS(3+$AM858,24,,,"var"))&lt;&gt;"Klopfdichte",INDIRECT(ADDRESS(3+$AM858,24,,,"var")),NULL)</f>
        <v>1.61</v>
      </c>
      <c r="BK858" s="61" t="s">
        <v>108</v>
      </c>
      <c r="BM858" s="94"/>
      <c r="BN858" s="28"/>
      <c r="BP858" s="28"/>
    </row>
    <row r="859" spans="1:68">
      <c r="A859" s="19">
        <v>1</v>
      </c>
      <c r="B859" s="19">
        <v>1</v>
      </c>
      <c r="C859" s="81" t="str">
        <f>var!Z$4</f>
        <v>SLM 280</v>
      </c>
      <c r="D859" s="81" t="str">
        <f>var!AG$5</f>
        <v>Part 0001</v>
      </c>
      <c r="E859" s="10">
        <v>325</v>
      </c>
      <c r="F859" s="11">
        <v>1550</v>
      </c>
      <c r="G859" s="11">
        <v>60</v>
      </c>
      <c r="H859" s="21">
        <v>0.1</v>
      </c>
      <c r="I859" s="81"/>
      <c r="J859" s="10" t="str">
        <f>var!AD$3</f>
        <v xml:space="preserve">Tensile bars </v>
      </c>
      <c r="K859" s="81"/>
      <c r="L859" s="81"/>
      <c r="M859" s="81" t="str">
        <f>var!AF$2</f>
        <v>Stripes</v>
      </c>
      <c r="N859" s="81"/>
      <c r="O859" s="81"/>
      <c r="P859" s="81"/>
      <c r="Q859" s="81"/>
      <c r="R859" s="81">
        <v>85</v>
      </c>
      <c r="S859" s="81"/>
      <c r="T859" s="81"/>
      <c r="U859" s="81"/>
      <c r="V859" s="81"/>
      <c r="W859" s="81"/>
      <c r="X859" s="81"/>
      <c r="Y859" s="81" t="s">
        <v>18</v>
      </c>
      <c r="Z859" s="81"/>
      <c r="AA859" s="81">
        <v>356</v>
      </c>
      <c r="AB859" s="81">
        <v>21.5</v>
      </c>
      <c r="AC859" s="81"/>
      <c r="AD859" s="81"/>
      <c r="AE859" s="81"/>
      <c r="AF859" s="81"/>
      <c r="AG859" s="81"/>
      <c r="AH859" s="81">
        <f t="shared" si="29"/>
        <v>33.480000000000004</v>
      </c>
      <c r="AI859" s="81">
        <f t="shared" si="30"/>
        <v>34.946236559139784</v>
      </c>
      <c r="AJ859" s="81"/>
      <c r="AK859" s="81"/>
      <c r="AL859" s="81" t="str" cm="1">
        <f t="array" aca="1" ref="AL859" ca="1">IF(INDIRECT(ADDRESS(3+AM859,2,,,"var"))&lt;&gt;"Name of powder",INDIRECT(ADDRESS(3+AM859,2,,,"var")),NULL)</f>
        <v>AlMgty90</v>
      </c>
      <c r="AM859" s="27">
        <v>7</v>
      </c>
      <c r="AN859" s="81">
        <v>-1</v>
      </c>
      <c r="AO859" cm="1">
        <f t="array" aca="1" ref="AO859" ca="1">IF(INDIRECT(ADDRESS(3+$AM859,3,,,"var"))&lt;&gt;"&lt;=&gt;",INDIRECT(ADDRESS(3+$AM859,3,,,"var")),NULL)</f>
        <v>0</v>
      </c>
      <c r="AP859" cm="1">
        <f t="array" aca="1" ref="AP859" ca="1">IF(INDIRECT(ADDRESS(3+$AM859,4,,,"var"))&lt;&gt;"Si",INDIRECT(ADDRESS(3+$AM859,4,,,"var")),NULL)</f>
        <v>0.14199999999999999</v>
      </c>
      <c r="AQ859" cm="1">
        <f t="array" aca="1" ref="AQ859" ca="1">IF(INDIRECT(ADDRESS(3+$AM859,5,,,"var"))&lt;&gt;"&lt;=&gt;",INDIRECT(ADDRESS(3+$AM859,5,,,"var")),NULL)</f>
        <v>0</v>
      </c>
      <c r="AR859" cm="1">
        <f t="array" aca="1" ref="AR859" ca="1">IF(INDIRECT(ADDRESS(3+$AM859,6,,,"var"))&lt;&gt;"Fe",INDIRECT(ADDRESS(3+$AM859,6,,,"var")),NULL)</f>
        <v>6.7599999999999993E-2</v>
      </c>
      <c r="AS859" s="28" cm="1">
        <f t="array" aca="1" ref="AS859" ca="1">IF(INDIRECT(ADDRESS(3+$AM859,7,,,"var"))&lt;&gt;"&lt;=&gt;",INDIRECT(ADDRESS(3+$AM859,7,,,"var")),NULL)</f>
        <v>0</v>
      </c>
      <c r="AT859" cm="1">
        <f t="array" aca="1" ref="AT859" ca="1">IF(INDIRECT(ADDRESS(3+$AM859,8,,,"var"))&lt;&gt;"Cu",INDIRECT(ADDRESS(3+$AM859,8,,,"var")),NULL)</f>
        <v>2E-3</v>
      </c>
      <c r="AU859" cm="1">
        <f t="array" aca="1" ref="AU859" ca="1">IF(INDIRECT(ADDRESS(3+$AM859,9,,,"var"))&lt;&gt;"&lt;=&gt;",INDIRECT(ADDRESS(3+$AM859,9,,,"var")),NULL)</f>
        <v>0</v>
      </c>
      <c r="AV859" cm="1">
        <f t="array" aca="1" ref="AV859" ca="1">IF(INDIRECT(ADDRESS(3+$AM859,10,,,"var"))&lt;&gt;"Mn",INDIRECT(ADDRESS(3+$AM859,10,,,"var")),NULL)</f>
        <v>5.4999999999999997E-3</v>
      </c>
      <c r="AW859" cm="1">
        <f t="array" aca="1" ref="AW859" ca="1">IF(INDIRECT(ADDRESS(3+$AM859,11,,,"var"))&lt;&gt;"&lt;=&gt;",INDIRECT(ADDRESS(3+$AM859,11,,,"var")),NULL)</f>
        <v>0</v>
      </c>
      <c r="AX859" cm="1">
        <f t="array" aca="1" ref="AX859" ca="1">IF(INDIRECT(ADDRESS(3+$AM859,12,,,"var"))&lt;&gt;"Mg",INDIRECT(ADDRESS(3+$AM859,12,,,"var")),NULL)</f>
        <v>11.8</v>
      </c>
      <c r="AY859" cm="1">
        <f t="array" aca="1" ref="AY859" ca="1">IF(INDIRECT(ADDRESS(3+$AM859,13,,,"var"))&lt;&gt;"&lt;=&gt;",INDIRECT(ADDRESS(3+$AM859,13,,,"var")),NULL)</f>
        <v>0</v>
      </c>
      <c r="AZ859" cm="1">
        <f t="array" aca="1" ref="AZ859" ca="1">IF(INDIRECT(ADDRESS(3+$AM859,14,,,"var"))&lt;&gt;"Be",INDIRECT(ADDRESS(3+$AM859,14,,,"var")),NULL)</f>
        <v>3.8E-3</v>
      </c>
      <c r="BA859" s="61" cm="1">
        <f t="array" aca="1" ref="BA859" ca="1">IF(INDIRECT(ADDRESS(3+$AM859,15,,,"var"))&lt;&gt;"&lt;=&gt;",INDIRECT(ADDRESS(3+$AM859,15,,,"var")),NULL)</f>
        <v>0</v>
      </c>
      <c r="BB859" s="28" cm="1">
        <f t="array" aca="1" ref="BB859" ca="1">IF(INDIRECT(ADDRESS(3+$AM859,16,,,"var"))&lt;&gt;"Zn",INDIRECT(ADDRESS(3+$AM859,16,,,"var")),NULL)</f>
        <v>0</v>
      </c>
      <c r="BC859" s="61" cm="1">
        <f t="array" aca="1" ref="BC859" ca="1">IF(INDIRECT(ADDRESS(3+$AM859,17,,,"var"))&lt;&gt;"&lt;=&gt;",INDIRECT(ADDRESS(3+$AM859,17,,,"var")),NULL)</f>
        <v>0</v>
      </c>
      <c r="BD859" s="28" cm="1">
        <f t="array" aca="1" ref="BD859" ca="1">IF(INDIRECT(ADDRESS(3+$AM859,18,,,"var"))&lt;&gt;"Ti",INDIRECT(ADDRESS(3+$AM859,18,,,"var")),NULL)</f>
        <v>1.2E-2</v>
      </c>
      <c r="BE859" s="82" cm="1">
        <f t="array" aca="1" ref="BE859" ca="1">IF(INDIRECT(ADDRESS(3+$AM859,19,,,"var"))&lt;&gt;"D10",INDIRECT(ADDRESS(3+$AM859,19,,,"var")),NULL)</f>
        <v>0</v>
      </c>
      <c r="BF859" s="82" cm="1">
        <f t="array" aca="1" ref="BF859" ca="1">IF(INDIRECT(ADDRESS(3+$AM859,20,,,"var"))&lt;&gt;"D50",INDIRECT(ADDRESS(3+$AM859,20,,,"var")),NULL)</f>
        <v>38.799999999999997</v>
      </c>
      <c r="BG859" s="82" cm="1">
        <f t="array" aca="1" ref="BG859" ca="1">IF(INDIRECT(ADDRESS(3+$AM859,21,,,"var"))&lt;&gt;"D90",INDIRECT(ADDRESS(3+$AM859,21,,,"var")),NULL)</f>
        <v>0</v>
      </c>
      <c r="BH859" s="82" cm="1">
        <f t="array" aca="1" ref="BH859" ca="1">IF(INDIRECT(ADDRESS(3+$AM859,22,,,"var"))&lt;&gt;"Carney Funnel (s/50g)",INDIRECT(ADDRESS(3+$AM859,22,,,"var")),NULL)</f>
        <v>0</v>
      </c>
      <c r="BI859" s="82" cm="1">
        <f t="array" aca="1" ref="BI859" ca="1">IF(INDIRECT(ADDRESS(3+$AM859,23,,,"var"))&lt;&gt;"Schuttdichte",INDIRECT(ADDRESS(3+$AM859,23,,,"var")),NULL)</f>
        <v>0</v>
      </c>
      <c r="BJ859" s="82" cm="1">
        <f t="array" aca="1" ref="BJ859" ca="1">IF(INDIRECT(ADDRESS(3+$AM859,24,,,"var"))&lt;&gt;"Klopfdichte",INDIRECT(ADDRESS(3+$AM859,24,,,"var")),NULL)</f>
        <v>0</v>
      </c>
      <c r="BL859" t="str">
        <f>var!AB$4</f>
        <v>parameter and powder check</v>
      </c>
      <c r="BM859" s="94"/>
      <c r="BN859" s="28"/>
      <c r="BP859" s="28"/>
    </row>
    <row r="860" spans="1:68">
      <c r="A860" s="19">
        <v>1</v>
      </c>
      <c r="B860" s="19">
        <v>2</v>
      </c>
      <c r="C860" s="81" t="str">
        <f>var!Z$4</f>
        <v>SLM 280</v>
      </c>
      <c r="D860" s="81" t="str">
        <f>var!AG$5</f>
        <v>Part 0001</v>
      </c>
      <c r="E860" s="10">
        <v>325</v>
      </c>
      <c r="F860" s="11">
        <v>1550</v>
      </c>
      <c r="G860" s="11">
        <v>60</v>
      </c>
      <c r="H860" s="21">
        <v>0.1</v>
      </c>
      <c r="I860" s="81"/>
      <c r="J860" s="10" t="str">
        <f>var!AD$3</f>
        <v xml:space="preserve">Tensile bars </v>
      </c>
      <c r="K860" s="81"/>
      <c r="L860" s="81"/>
      <c r="M860" s="81" t="str">
        <f>var!AF$2</f>
        <v>Stripes</v>
      </c>
      <c r="N860" s="81"/>
      <c r="O860" s="81"/>
      <c r="P860" s="81"/>
      <c r="Q860" s="81"/>
      <c r="R860" s="81">
        <v>85</v>
      </c>
      <c r="S860" s="81"/>
      <c r="T860" s="81"/>
      <c r="U860" s="81"/>
      <c r="V860" s="81"/>
      <c r="W860" s="81"/>
      <c r="X860" s="81"/>
      <c r="Y860" s="81" t="s">
        <v>18</v>
      </c>
      <c r="Z860" s="81"/>
      <c r="AA860" s="81">
        <v>354</v>
      </c>
      <c r="AB860" s="81">
        <v>21.7</v>
      </c>
      <c r="AC860" s="81"/>
      <c r="AD860" s="81"/>
      <c r="AE860" s="81"/>
      <c r="AF860" s="81"/>
      <c r="AG860" s="81"/>
      <c r="AH860" s="81">
        <f t="shared" si="29"/>
        <v>33.480000000000004</v>
      </c>
      <c r="AI860" s="81">
        <f t="shared" si="30"/>
        <v>34.946236559139784</v>
      </c>
      <c r="AJ860" s="81"/>
      <c r="AK860" s="81"/>
      <c r="AL860" s="81" t="str" cm="1">
        <f t="array" aca="1" ref="AL860" ca="1">IF(INDIRECT(ADDRESS(3+AM860,2,,,"var"))&lt;&gt;"Name of powder",INDIRECT(ADDRESS(3+AM860,2,,,"var")),NULL)</f>
        <v>AlMgty90</v>
      </c>
      <c r="AM860" s="27">
        <v>7</v>
      </c>
      <c r="AN860" s="81">
        <v>-1</v>
      </c>
      <c r="AO860" cm="1">
        <f t="array" aca="1" ref="AO860" ca="1">IF(INDIRECT(ADDRESS(3+$AM860,3,,,"var"))&lt;&gt;"&lt;=&gt;",INDIRECT(ADDRESS(3+$AM860,3,,,"var")),NULL)</f>
        <v>0</v>
      </c>
      <c r="AP860" cm="1">
        <f t="array" aca="1" ref="AP860" ca="1">IF(INDIRECT(ADDRESS(3+$AM860,4,,,"var"))&lt;&gt;"Si",INDIRECT(ADDRESS(3+$AM860,4,,,"var")),NULL)</f>
        <v>0.14199999999999999</v>
      </c>
      <c r="AQ860" cm="1">
        <f t="array" aca="1" ref="AQ860" ca="1">IF(INDIRECT(ADDRESS(3+$AM860,5,,,"var"))&lt;&gt;"&lt;=&gt;",INDIRECT(ADDRESS(3+$AM860,5,,,"var")),NULL)</f>
        <v>0</v>
      </c>
      <c r="AR860" cm="1">
        <f t="array" aca="1" ref="AR860" ca="1">IF(INDIRECT(ADDRESS(3+$AM860,6,,,"var"))&lt;&gt;"Fe",INDIRECT(ADDRESS(3+$AM860,6,,,"var")),NULL)</f>
        <v>6.7599999999999993E-2</v>
      </c>
      <c r="AS860" cm="1">
        <f t="array" aca="1" ref="AS860" ca="1">IF(INDIRECT(ADDRESS(3+$AM860,7,,,"var"))&lt;&gt;"&lt;=&gt;",INDIRECT(ADDRESS(3+$AM860,7,,,"var")),NULL)</f>
        <v>0</v>
      </c>
      <c r="AT860" cm="1">
        <f t="array" aca="1" ref="AT860" ca="1">IF(INDIRECT(ADDRESS(3+$AM860,8,,,"var"))&lt;&gt;"Cu",INDIRECT(ADDRESS(3+$AM860,8,,,"var")),NULL)</f>
        <v>2E-3</v>
      </c>
      <c r="AU860" cm="1">
        <f t="array" aca="1" ref="AU860" ca="1">IF(INDIRECT(ADDRESS(3+$AM860,9,,,"var"))&lt;&gt;"&lt;=&gt;",INDIRECT(ADDRESS(3+$AM860,9,,,"var")),NULL)</f>
        <v>0</v>
      </c>
      <c r="AV860" cm="1">
        <f t="array" aca="1" ref="AV860" ca="1">IF(INDIRECT(ADDRESS(3+$AM860,10,,,"var"))&lt;&gt;"Mn",INDIRECT(ADDRESS(3+$AM860,10,,,"var")),NULL)</f>
        <v>5.4999999999999997E-3</v>
      </c>
      <c r="AW860" cm="1">
        <f t="array" aca="1" ref="AW860" ca="1">IF(INDIRECT(ADDRESS(3+$AM860,11,,,"var"))&lt;&gt;"&lt;=&gt;",INDIRECT(ADDRESS(3+$AM860,11,,,"var")),NULL)</f>
        <v>0</v>
      </c>
      <c r="AX860" cm="1">
        <f t="array" aca="1" ref="AX860" ca="1">IF(INDIRECT(ADDRESS(3+$AM860,12,,,"var"))&lt;&gt;"Mg",INDIRECT(ADDRESS(3+$AM860,12,,,"var")),NULL)</f>
        <v>11.8</v>
      </c>
      <c r="AY860" cm="1">
        <f t="array" aca="1" ref="AY860" ca="1">IF(INDIRECT(ADDRESS(3+$AM860,13,,,"var"))&lt;&gt;"&lt;=&gt;",INDIRECT(ADDRESS(3+$AM860,13,,,"var")),NULL)</f>
        <v>0</v>
      </c>
      <c r="AZ860" cm="1">
        <f t="array" aca="1" ref="AZ860" ca="1">IF(INDIRECT(ADDRESS(3+$AM860,14,,,"var"))&lt;&gt;"Be",INDIRECT(ADDRESS(3+$AM860,14,,,"var")),NULL)</f>
        <v>3.8E-3</v>
      </c>
      <c r="BA860" s="61" cm="1">
        <f t="array" aca="1" ref="BA860" ca="1">IF(INDIRECT(ADDRESS(3+$AM860,15,,,"var"))&lt;&gt;"&lt;=&gt;",INDIRECT(ADDRESS(3+$AM860,15,,,"var")),NULL)</f>
        <v>0</v>
      </c>
      <c r="BB860" s="28" cm="1">
        <f t="array" aca="1" ref="BB860" ca="1">IF(INDIRECT(ADDRESS(3+$AM860,16,,,"var"))&lt;&gt;"Zn",INDIRECT(ADDRESS(3+$AM860,16,,,"var")),NULL)</f>
        <v>0</v>
      </c>
      <c r="BC860" s="61" cm="1">
        <f t="array" aca="1" ref="BC860" ca="1">IF(INDIRECT(ADDRESS(3+$AM860,17,,,"var"))&lt;&gt;"&lt;=&gt;",INDIRECT(ADDRESS(3+$AM860,17,,,"var")),NULL)</f>
        <v>0</v>
      </c>
      <c r="BD860" s="28" cm="1">
        <f t="array" aca="1" ref="BD860" ca="1">IF(INDIRECT(ADDRESS(3+$AM860,18,,,"var"))&lt;&gt;"Ti",INDIRECT(ADDRESS(3+$AM860,18,,,"var")),NULL)</f>
        <v>1.2E-2</v>
      </c>
      <c r="BE860" s="82" cm="1">
        <f t="array" aca="1" ref="BE860" ca="1">IF(INDIRECT(ADDRESS(3+$AM860,19,,,"var"))&lt;&gt;"D10",INDIRECT(ADDRESS(3+$AM860,19,,,"var")),NULL)</f>
        <v>0</v>
      </c>
      <c r="BF860" s="82" cm="1">
        <f t="array" aca="1" ref="BF860" ca="1">IF(INDIRECT(ADDRESS(3+$AM860,20,,,"var"))&lt;&gt;"D50",INDIRECT(ADDRESS(3+$AM860,20,,,"var")),NULL)</f>
        <v>38.799999999999997</v>
      </c>
      <c r="BG860" s="82" cm="1">
        <f t="array" aca="1" ref="BG860" ca="1">IF(INDIRECT(ADDRESS(3+$AM860,21,,,"var"))&lt;&gt;"D90",INDIRECT(ADDRESS(3+$AM860,21,,,"var")),NULL)</f>
        <v>0</v>
      </c>
      <c r="BH860" s="82" cm="1">
        <f t="array" aca="1" ref="BH860" ca="1">IF(INDIRECT(ADDRESS(3+$AM860,22,,,"var"))&lt;&gt;"Carney Funnel (s/50g)",INDIRECT(ADDRESS(3+$AM860,22,,,"var")),NULL)</f>
        <v>0</v>
      </c>
      <c r="BI860" s="82" cm="1">
        <f t="array" aca="1" ref="BI860" ca="1">IF(INDIRECT(ADDRESS(3+$AM860,23,,,"var"))&lt;&gt;"Schuttdichte",INDIRECT(ADDRESS(3+$AM860,23,,,"var")),NULL)</f>
        <v>0</v>
      </c>
      <c r="BJ860" s="82" cm="1">
        <f t="array" aca="1" ref="BJ860" ca="1">IF(INDIRECT(ADDRESS(3+$AM860,24,,,"var"))&lt;&gt;"Klopfdichte",INDIRECT(ADDRESS(3+$AM860,24,,,"var")),NULL)</f>
        <v>0</v>
      </c>
      <c r="BL860" t="str">
        <f>var!AB$4</f>
        <v>parameter and powder check</v>
      </c>
      <c r="BM860" s="94"/>
      <c r="BN860" s="28"/>
      <c r="BP860" s="28"/>
    </row>
    <row r="861" spans="1:68">
      <c r="A861" s="19">
        <v>1</v>
      </c>
      <c r="B861" s="19">
        <v>3</v>
      </c>
      <c r="C861" s="81" t="str">
        <f>var!Z$4</f>
        <v>SLM 280</v>
      </c>
      <c r="D861" s="81" t="str">
        <f>var!AG$5</f>
        <v>Part 0001</v>
      </c>
      <c r="E861" s="10">
        <v>325</v>
      </c>
      <c r="F861" s="11">
        <v>1550</v>
      </c>
      <c r="G861" s="11">
        <v>60</v>
      </c>
      <c r="H861" s="21">
        <v>0.1</v>
      </c>
      <c r="I861" s="81"/>
      <c r="J861" s="10" t="str">
        <f>var!AD$3</f>
        <v xml:space="preserve">Tensile bars </v>
      </c>
      <c r="K861" s="81"/>
      <c r="L861" s="81"/>
      <c r="M861" s="81" t="str">
        <f>var!AF$2</f>
        <v>Stripes</v>
      </c>
      <c r="N861" s="81"/>
      <c r="O861" s="81"/>
      <c r="P861" s="81"/>
      <c r="Q861" s="81"/>
      <c r="R861" s="81">
        <v>85</v>
      </c>
      <c r="S861" s="81"/>
      <c r="T861" s="81"/>
      <c r="U861" s="81"/>
      <c r="V861" s="81"/>
      <c r="W861" s="81"/>
      <c r="X861" s="81"/>
      <c r="Y861" s="81" t="s">
        <v>19</v>
      </c>
      <c r="Z861" s="81"/>
      <c r="AA861" s="81">
        <v>318</v>
      </c>
      <c r="AB861" s="81">
        <v>28.9</v>
      </c>
      <c r="AC861" s="81"/>
      <c r="AD861" s="81"/>
      <c r="AE861" s="81"/>
      <c r="AF861" s="81"/>
      <c r="AG861" s="81"/>
      <c r="AH861" s="81">
        <f t="shared" si="29"/>
        <v>33.480000000000004</v>
      </c>
      <c r="AI861" s="81">
        <f t="shared" si="30"/>
        <v>34.946236559139784</v>
      </c>
      <c r="AJ861" s="81"/>
      <c r="AK861" s="81"/>
      <c r="AL861" t="str" cm="1">
        <f t="array" aca="1" ref="AL861" ca="1">IF(INDIRECT(ADDRESS(3+AM861,2,,,"var"))&lt;&gt;"Name of powder",INDIRECT(ADDRESS(3+AM861,2,,,"var")),NULL)</f>
        <v>AlMgty90</v>
      </c>
      <c r="AM861" s="27">
        <v>7</v>
      </c>
      <c r="AN861" s="81">
        <v>-1</v>
      </c>
      <c r="AO861" cm="1">
        <f t="array" aca="1" ref="AO861" ca="1">IF(INDIRECT(ADDRESS(3+$AM861,3,,,"var"))&lt;&gt;"&lt;=&gt;",INDIRECT(ADDRESS(3+$AM861,3,,,"var")),NULL)</f>
        <v>0</v>
      </c>
      <c r="AP861" cm="1">
        <f t="array" aca="1" ref="AP861" ca="1">IF(INDIRECT(ADDRESS(3+$AM861,4,,,"var"))&lt;&gt;"Si",INDIRECT(ADDRESS(3+$AM861,4,,,"var")),NULL)</f>
        <v>0.14199999999999999</v>
      </c>
      <c r="AQ861" cm="1">
        <f t="array" aca="1" ref="AQ861" ca="1">IF(INDIRECT(ADDRESS(3+$AM861,5,,,"var"))&lt;&gt;"&lt;=&gt;",INDIRECT(ADDRESS(3+$AM861,5,,,"var")),NULL)</f>
        <v>0</v>
      </c>
      <c r="AR861" cm="1">
        <f t="array" aca="1" ref="AR861" ca="1">IF(INDIRECT(ADDRESS(3+$AM861,6,,,"var"))&lt;&gt;"Fe",INDIRECT(ADDRESS(3+$AM861,6,,,"var")),NULL)</f>
        <v>6.7599999999999993E-2</v>
      </c>
      <c r="AS861" cm="1">
        <f t="array" aca="1" ref="AS861" ca="1">IF(INDIRECT(ADDRESS(3+$AM861,7,,,"var"))&lt;&gt;"&lt;=&gt;",INDIRECT(ADDRESS(3+$AM861,7,,,"var")),NULL)</f>
        <v>0</v>
      </c>
      <c r="AT861" cm="1">
        <f t="array" aca="1" ref="AT861" ca="1">IF(INDIRECT(ADDRESS(3+$AM861,8,,,"var"))&lt;&gt;"Cu",INDIRECT(ADDRESS(3+$AM861,8,,,"var")),NULL)</f>
        <v>2E-3</v>
      </c>
      <c r="AU861" cm="1">
        <f t="array" aca="1" ref="AU861" ca="1">IF(INDIRECT(ADDRESS(3+$AM861,9,,,"var"))&lt;&gt;"&lt;=&gt;",INDIRECT(ADDRESS(3+$AM861,9,,,"var")),NULL)</f>
        <v>0</v>
      </c>
      <c r="AV861" cm="1">
        <f t="array" aca="1" ref="AV861" ca="1">IF(INDIRECT(ADDRESS(3+$AM861,10,,,"var"))&lt;&gt;"Mn",INDIRECT(ADDRESS(3+$AM861,10,,,"var")),NULL)</f>
        <v>5.4999999999999997E-3</v>
      </c>
      <c r="AW861" cm="1">
        <f t="array" aca="1" ref="AW861" ca="1">IF(INDIRECT(ADDRESS(3+$AM861,11,,,"var"))&lt;&gt;"&lt;=&gt;",INDIRECT(ADDRESS(3+$AM861,11,,,"var")),NULL)</f>
        <v>0</v>
      </c>
      <c r="AX861" cm="1">
        <f t="array" aca="1" ref="AX861" ca="1">IF(INDIRECT(ADDRESS(3+$AM861,12,,,"var"))&lt;&gt;"Mg",INDIRECT(ADDRESS(3+$AM861,12,,,"var")),NULL)</f>
        <v>11.8</v>
      </c>
      <c r="AY861" cm="1">
        <f t="array" aca="1" ref="AY861" ca="1">IF(INDIRECT(ADDRESS(3+$AM861,13,,,"var"))&lt;&gt;"&lt;=&gt;",INDIRECT(ADDRESS(3+$AM861,13,,,"var")),NULL)</f>
        <v>0</v>
      </c>
      <c r="AZ861" cm="1">
        <f t="array" aca="1" ref="AZ861" ca="1">IF(INDIRECT(ADDRESS(3+$AM861,14,,,"var"))&lt;&gt;"Be",INDIRECT(ADDRESS(3+$AM861,14,,,"var")),NULL)</f>
        <v>3.8E-3</v>
      </c>
      <c r="BA861" s="61" cm="1">
        <f t="array" aca="1" ref="BA861" ca="1">IF(INDIRECT(ADDRESS(3+$AM861,15,,,"var"))&lt;&gt;"&lt;=&gt;",INDIRECT(ADDRESS(3+$AM861,15,,,"var")),NULL)</f>
        <v>0</v>
      </c>
      <c r="BB861" s="28" cm="1">
        <f t="array" aca="1" ref="BB861" ca="1">IF(INDIRECT(ADDRESS(3+$AM861,16,,,"var"))&lt;&gt;"Zn",INDIRECT(ADDRESS(3+$AM861,16,,,"var")),NULL)</f>
        <v>0</v>
      </c>
      <c r="BC861" s="61" cm="1">
        <f t="array" aca="1" ref="BC861" ca="1">IF(INDIRECT(ADDRESS(3+$AM861,17,,,"var"))&lt;&gt;"&lt;=&gt;",INDIRECT(ADDRESS(3+$AM861,17,,,"var")),NULL)</f>
        <v>0</v>
      </c>
      <c r="BD861" s="28" cm="1">
        <f t="array" aca="1" ref="BD861" ca="1">IF(INDIRECT(ADDRESS(3+$AM861,18,,,"var"))&lt;&gt;"Ti",INDIRECT(ADDRESS(3+$AM861,18,,,"var")),NULL)</f>
        <v>1.2E-2</v>
      </c>
      <c r="BE861" s="82" cm="1">
        <f t="array" aca="1" ref="BE861" ca="1">IF(INDIRECT(ADDRESS(3+$AM861,19,,,"var"))&lt;&gt;"D10",INDIRECT(ADDRESS(3+$AM861,19,,,"var")),NULL)</f>
        <v>0</v>
      </c>
      <c r="BF861" s="82" cm="1">
        <f t="array" aca="1" ref="BF861" ca="1">IF(INDIRECT(ADDRESS(3+$AM861,20,,,"var"))&lt;&gt;"D50",INDIRECT(ADDRESS(3+$AM861,20,,,"var")),NULL)</f>
        <v>38.799999999999997</v>
      </c>
      <c r="BG861" s="82" cm="1">
        <f t="array" aca="1" ref="BG861" ca="1">IF(INDIRECT(ADDRESS(3+$AM861,21,,,"var"))&lt;&gt;"D90",INDIRECT(ADDRESS(3+$AM861,21,,,"var")),NULL)</f>
        <v>0</v>
      </c>
      <c r="BH861" s="82" cm="1">
        <f t="array" aca="1" ref="BH861" ca="1">IF(INDIRECT(ADDRESS(3+$AM861,22,,,"var"))&lt;&gt;"Carney Funnel (s/50g)",INDIRECT(ADDRESS(3+$AM861,22,,,"var")),NULL)</f>
        <v>0</v>
      </c>
      <c r="BI861" s="82" cm="1">
        <f t="array" aca="1" ref="BI861" ca="1">IF(INDIRECT(ADDRESS(3+$AM861,23,,,"var"))&lt;&gt;"Schuttdichte",INDIRECT(ADDRESS(3+$AM861,23,,,"var")),NULL)</f>
        <v>0</v>
      </c>
      <c r="BJ861" s="82" cm="1">
        <f t="array" aca="1" ref="BJ861" ca="1">IF(INDIRECT(ADDRESS(3+$AM861,24,,,"var"))&lt;&gt;"Klopfdichte",INDIRECT(ADDRESS(3+$AM861,24,,,"var")),NULL)</f>
        <v>0</v>
      </c>
      <c r="BL861" t="str">
        <f>var!AB$4</f>
        <v>parameter and powder check</v>
      </c>
      <c r="BM861" s="94"/>
      <c r="BN861" s="28"/>
      <c r="BP861" s="28"/>
    </row>
    <row r="862" spans="1:68">
      <c r="A862" s="19">
        <v>1</v>
      </c>
      <c r="B862" s="19">
        <v>4</v>
      </c>
      <c r="C862" s="81" t="str">
        <f>var!Z$4</f>
        <v>SLM 280</v>
      </c>
      <c r="D862" s="81" t="str">
        <f>var!AG$5</f>
        <v>Part 0001</v>
      </c>
      <c r="E862" s="10">
        <v>325</v>
      </c>
      <c r="F862" s="11">
        <v>1550</v>
      </c>
      <c r="G862" s="11">
        <v>60</v>
      </c>
      <c r="H862" s="21">
        <v>0.1</v>
      </c>
      <c r="I862" s="81"/>
      <c r="J862" s="10" t="str">
        <f>var!AD$3</f>
        <v xml:space="preserve">Tensile bars </v>
      </c>
      <c r="K862" s="81"/>
      <c r="L862" s="81"/>
      <c r="M862" s="81" t="str">
        <f>var!AF$2</f>
        <v>Stripes</v>
      </c>
      <c r="N862" s="81"/>
      <c r="O862" s="81"/>
      <c r="P862" s="81"/>
      <c r="Q862" s="81"/>
      <c r="R862" s="81">
        <v>85</v>
      </c>
      <c r="S862" s="81"/>
      <c r="T862" s="81"/>
      <c r="U862" s="81"/>
      <c r="V862" s="81"/>
      <c r="W862" s="81"/>
      <c r="X862" s="81"/>
      <c r="Y862" s="81" t="s">
        <v>19</v>
      </c>
      <c r="Z862" s="81"/>
      <c r="AA862" s="81">
        <v>328</v>
      </c>
      <c r="AB862" s="81">
        <v>34.6</v>
      </c>
      <c r="AC862" s="81"/>
      <c r="AD862" s="81"/>
      <c r="AE862" s="81"/>
      <c r="AF862" s="81"/>
      <c r="AG862" s="81"/>
      <c r="AH862" s="81">
        <f t="shared" si="29"/>
        <v>33.480000000000004</v>
      </c>
      <c r="AI862" s="81">
        <f t="shared" si="30"/>
        <v>34.946236559139784</v>
      </c>
      <c r="AJ862" s="81"/>
      <c r="AK862" s="81"/>
      <c r="AL862" s="81" t="str" cm="1">
        <f t="array" aca="1" ref="AL862" ca="1">IF(INDIRECT(ADDRESS(3+AM862,2,,,"var"))&lt;&gt;"Name of powder",INDIRECT(ADDRESS(3+AM862,2,,,"var")),NULL)</f>
        <v>AlMgty90</v>
      </c>
      <c r="AM862" s="27">
        <v>7</v>
      </c>
      <c r="AN862" s="81">
        <v>-1</v>
      </c>
      <c r="AO862" cm="1">
        <f t="array" aca="1" ref="AO862" ca="1">IF(INDIRECT(ADDRESS(3+$AM862,3,,,"var"))&lt;&gt;"&lt;=&gt;",INDIRECT(ADDRESS(3+$AM862,3,,,"var")),NULL)</f>
        <v>0</v>
      </c>
      <c r="AP862" cm="1">
        <f t="array" aca="1" ref="AP862" ca="1">IF(INDIRECT(ADDRESS(3+$AM862,4,,,"var"))&lt;&gt;"Si",INDIRECT(ADDRESS(3+$AM862,4,,,"var")),NULL)</f>
        <v>0.14199999999999999</v>
      </c>
      <c r="AQ862" cm="1">
        <f t="array" aca="1" ref="AQ862" ca="1">IF(INDIRECT(ADDRESS(3+$AM862,5,,,"var"))&lt;&gt;"&lt;=&gt;",INDIRECT(ADDRESS(3+$AM862,5,,,"var")),NULL)</f>
        <v>0</v>
      </c>
      <c r="AR862" cm="1">
        <f t="array" aca="1" ref="AR862" ca="1">IF(INDIRECT(ADDRESS(3+$AM862,6,,,"var"))&lt;&gt;"Fe",INDIRECT(ADDRESS(3+$AM862,6,,,"var")),NULL)</f>
        <v>6.7599999999999993E-2</v>
      </c>
      <c r="AS862" cm="1">
        <f t="array" aca="1" ref="AS862" ca="1">IF(INDIRECT(ADDRESS(3+$AM862,7,,,"var"))&lt;&gt;"&lt;=&gt;",INDIRECT(ADDRESS(3+$AM862,7,,,"var")),NULL)</f>
        <v>0</v>
      </c>
      <c r="AT862" cm="1">
        <f t="array" aca="1" ref="AT862" ca="1">IF(INDIRECT(ADDRESS(3+$AM862,8,,,"var"))&lt;&gt;"Cu",INDIRECT(ADDRESS(3+$AM862,8,,,"var")),NULL)</f>
        <v>2E-3</v>
      </c>
      <c r="AU862" cm="1">
        <f t="array" aca="1" ref="AU862" ca="1">IF(INDIRECT(ADDRESS(3+$AM862,9,,,"var"))&lt;&gt;"&lt;=&gt;",INDIRECT(ADDRESS(3+$AM862,9,,,"var")),NULL)</f>
        <v>0</v>
      </c>
      <c r="AV862" cm="1">
        <f t="array" aca="1" ref="AV862" ca="1">IF(INDIRECT(ADDRESS(3+$AM862,10,,,"var"))&lt;&gt;"Mn",INDIRECT(ADDRESS(3+$AM862,10,,,"var")),NULL)</f>
        <v>5.4999999999999997E-3</v>
      </c>
      <c r="AW862" cm="1">
        <f t="array" aca="1" ref="AW862" ca="1">IF(INDIRECT(ADDRESS(3+$AM862,11,,,"var"))&lt;&gt;"&lt;=&gt;",INDIRECT(ADDRESS(3+$AM862,11,,,"var")),NULL)</f>
        <v>0</v>
      </c>
      <c r="AX862" cm="1">
        <f t="array" aca="1" ref="AX862" ca="1">IF(INDIRECT(ADDRESS(3+$AM862,12,,,"var"))&lt;&gt;"Mg",INDIRECT(ADDRESS(3+$AM862,12,,,"var")),NULL)</f>
        <v>11.8</v>
      </c>
      <c r="AY862" cm="1">
        <f t="array" aca="1" ref="AY862" ca="1">IF(INDIRECT(ADDRESS(3+$AM862,13,,,"var"))&lt;&gt;"&lt;=&gt;",INDIRECT(ADDRESS(3+$AM862,13,,,"var")),NULL)</f>
        <v>0</v>
      </c>
      <c r="AZ862" cm="1">
        <f t="array" aca="1" ref="AZ862" ca="1">IF(INDIRECT(ADDRESS(3+$AM862,14,,,"var"))&lt;&gt;"Be",INDIRECT(ADDRESS(3+$AM862,14,,,"var")),NULL)</f>
        <v>3.8E-3</v>
      </c>
      <c r="BA862" s="61" cm="1">
        <f t="array" aca="1" ref="BA862" ca="1">IF(INDIRECT(ADDRESS(3+$AM862,15,,,"var"))&lt;&gt;"&lt;=&gt;",INDIRECT(ADDRESS(3+$AM862,15,,,"var")),NULL)</f>
        <v>0</v>
      </c>
      <c r="BB862" s="28" cm="1">
        <f t="array" aca="1" ref="BB862" ca="1">IF(INDIRECT(ADDRESS(3+$AM862,16,,,"var"))&lt;&gt;"Zn",INDIRECT(ADDRESS(3+$AM862,16,,,"var")),NULL)</f>
        <v>0</v>
      </c>
      <c r="BC862" s="61" cm="1">
        <f t="array" aca="1" ref="BC862" ca="1">IF(INDIRECT(ADDRESS(3+$AM862,17,,,"var"))&lt;&gt;"&lt;=&gt;",INDIRECT(ADDRESS(3+$AM862,17,,,"var")),NULL)</f>
        <v>0</v>
      </c>
      <c r="BD862" s="28" cm="1">
        <f t="array" aca="1" ref="BD862" ca="1">IF(INDIRECT(ADDRESS(3+$AM862,18,,,"var"))&lt;&gt;"Ti",INDIRECT(ADDRESS(3+$AM862,18,,,"var")),NULL)</f>
        <v>1.2E-2</v>
      </c>
      <c r="BE862" s="82" cm="1">
        <f t="array" aca="1" ref="BE862" ca="1">IF(INDIRECT(ADDRESS(3+$AM862,19,,,"var"))&lt;&gt;"D10",INDIRECT(ADDRESS(3+$AM862,19,,,"var")),NULL)</f>
        <v>0</v>
      </c>
      <c r="BF862" s="82" cm="1">
        <f t="array" aca="1" ref="BF862" ca="1">IF(INDIRECT(ADDRESS(3+$AM862,20,,,"var"))&lt;&gt;"D50",INDIRECT(ADDRESS(3+$AM862,20,,,"var")),NULL)</f>
        <v>38.799999999999997</v>
      </c>
      <c r="BG862" s="82" cm="1">
        <f t="array" aca="1" ref="BG862" ca="1">IF(INDIRECT(ADDRESS(3+$AM862,21,,,"var"))&lt;&gt;"D90",INDIRECT(ADDRESS(3+$AM862,21,,,"var")),NULL)</f>
        <v>0</v>
      </c>
      <c r="BH862" s="82" cm="1">
        <f t="array" aca="1" ref="BH862" ca="1">IF(INDIRECT(ADDRESS(3+$AM862,22,,,"var"))&lt;&gt;"Carney Funnel (s/50g)",INDIRECT(ADDRESS(3+$AM862,22,,,"var")),NULL)</f>
        <v>0</v>
      </c>
      <c r="BI862" s="82" cm="1">
        <f t="array" aca="1" ref="BI862" ca="1">IF(INDIRECT(ADDRESS(3+$AM862,23,,,"var"))&lt;&gt;"Schuttdichte",INDIRECT(ADDRESS(3+$AM862,23,,,"var")),NULL)</f>
        <v>0</v>
      </c>
      <c r="BJ862" s="82" cm="1">
        <f t="array" aca="1" ref="BJ862" ca="1">IF(INDIRECT(ADDRESS(3+$AM862,24,,,"var"))&lt;&gt;"Klopfdichte",INDIRECT(ADDRESS(3+$AM862,24,,,"var")),NULL)</f>
        <v>0</v>
      </c>
      <c r="BL862" t="str">
        <f>var!AB$4</f>
        <v>parameter and powder check</v>
      </c>
      <c r="BM862" s="94"/>
      <c r="BN862" s="28"/>
      <c r="BP862" s="28"/>
    </row>
    <row r="863" spans="1:68">
      <c r="A863" s="19">
        <v>1</v>
      </c>
      <c r="B863" s="19">
        <v>5</v>
      </c>
      <c r="C863" s="81" t="str">
        <f>var!Z$4</f>
        <v>SLM 280</v>
      </c>
      <c r="D863" s="81" t="str">
        <f>var!AG$5</f>
        <v>Part 0001</v>
      </c>
      <c r="E863" s="10">
        <v>325</v>
      </c>
      <c r="F863" s="11">
        <v>1550</v>
      </c>
      <c r="G863" s="11">
        <v>60</v>
      </c>
      <c r="H863" s="21">
        <v>0.1</v>
      </c>
      <c r="I863" s="81"/>
      <c r="J863" s="10" t="str">
        <f>var!AD$3</f>
        <v xml:space="preserve">Tensile bars </v>
      </c>
      <c r="K863" s="81"/>
      <c r="L863" s="81"/>
      <c r="M863" s="81" t="str">
        <f>var!AF$2</f>
        <v>Stripes</v>
      </c>
      <c r="N863" s="81"/>
      <c r="O863" s="81"/>
      <c r="P863" s="81"/>
      <c r="Q863" s="81"/>
      <c r="R863" s="81">
        <v>85</v>
      </c>
      <c r="S863" s="81"/>
      <c r="T863" s="81"/>
      <c r="U863" s="81"/>
      <c r="V863" s="81"/>
      <c r="W863" s="81"/>
      <c r="X863" s="81"/>
      <c r="Y863" s="81" t="s">
        <v>19</v>
      </c>
      <c r="Z863" s="81"/>
      <c r="AA863" s="81">
        <v>328</v>
      </c>
      <c r="AB863" s="81">
        <v>26.5</v>
      </c>
      <c r="AC863" s="81"/>
      <c r="AD863" s="81"/>
      <c r="AE863" s="81"/>
      <c r="AF863" s="81"/>
      <c r="AG863" s="81"/>
      <c r="AH863" s="81">
        <f t="shared" si="29"/>
        <v>33.480000000000004</v>
      </c>
      <c r="AI863" s="81">
        <f t="shared" si="30"/>
        <v>34.946236559139784</v>
      </c>
      <c r="AJ863" s="81"/>
      <c r="AK863" s="81"/>
      <c r="AL863" t="str" cm="1">
        <f t="array" aca="1" ref="AL863" ca="1">IF(INDIRECT(ADDRESS(3+AM863,2,,,"var"))&lt;&gt;"Name of powder",INDIRECT(ADDRESS(3+AM863,2,,,"var")),NULL)</f>
        <v>AlMgty90</v>
      </c>
      <c r="AM863" s="27">
        <v>7</v>
      </c>
      <c r="AN863" s="81">
        <v>-1</v>
      </c>
      <c r="AO863" cm="1">
        <f t="array" aca="1" ref="AO863" ca="1">IF(INDIRECT(ADDRESS(3+$AM863,3,,,"var"))&lt;&gt;"&lt;=&gt;",INDIRECT(ADDRESS(3+$AM863,3,,,"var")),NULL)</f>
        <v>0</v>
      </c>
      <c r="AP863" cm="1">
        <f t="array" aca="1" ref="AP863" ca="1">IF(INDIRECT(ADDRESS(3+$AM863,4,,,"var"))&lt;&gt;"Si",INDIRECT(ADDRESS(3+$AM863,4,,,"var")),NULL)</f>
        <v>0.14199999999999999</v>
      </c>
      <c r="AQ863" cm="1">
        <f t="array" aca="1" ref="AQ863" ca="1">IF(INDIRECT(ADDRESS(3+$AM863,5,,,"var"))&lt;&gt;"&lt;=&gt;",INDIRECT(ADDRESS(3+$AM863,5,,,"var")),NULL)</f>
        <v>0</v>
      </c>
      <c r="AR863" cm="1">
        <f t="array" aca="1" ref="AR863" ca="1">IF(INDIRECT(ADDRESS(3+$AM863,6,,,"var"))&lt;&gt;"Fe",INDIRECT(ADDRESS(3+$AM863,6,,,"var")),NULL)</f>
        <v>6.7599999999999993E-2</v>
      </c>
      <c r="AS863" cm="1">
        <f t="array" aca="1" ref="AS863" ca="1">IF(INDIRECT(ADDRESS(3+$AM863,7,,,"var"))&lt;&gt;"&lt;=&gt;",INDIRECT(ADDRESS(3+$AM863,7,,,"var")),NULL)</f>
        <v>0</v>
      </c>
      <c r="AT863" cm="1">
        <f t="array" aca="1" ref="AT863" ca="1">IF(INDIRECT(ADDRESS(3+$AM863,8,,,"var"))&lt;&gt;"Cu",INDIRECT(ADDRESS(3+$AM863,8,,,"var")),NULL)</f>
        <v>2E-3</v>
      </c>
      <c r="AU863" cm="1">
        <f t="array" aca="1" ref="AU863" ca="1">IF(INDIRECT(ADDRESS(3+$AM863,9,,,"var"))&lt;&gt;"&lt;=&gt;",INDIRECT(ADDRESS(3+$AM863,9,,,"var")),NULL)</f>
        <v>0</v>
      </c>
      <c r="AV863" cm="1">
        <f t="array" aca="1" ref="AV863" ca="1">IF(INDIRECT(ADDRESS(3+$AM863,10,,,"var"))&lt;&gt;"Mn",INDIRECT(ADDRESS(3+$AM863,10,,,"var")),NULL)</f>
        <v>5.4999999999999997E-3</v>
      </c>
      <c r="AW863" cm="1">
        <f t="array" aca="1" ref="AW863" ca="1">IF(INDIRECT(ADDRESS(3+$AM863,11,,,"var"))&lt;&gt;"&lt;=&gt;",INDIRECT(ADDRESS(3+$AM863,11,,,"var")),NULL)</f>
        <v>0</v>
      </c>
      <c r="AX863" cm="1">
        <f t="array" aca="1" ref="AX863" ca="1">IF(INDIRECT(ADDRESS(3+$AM863,12,,,"var"))&lt;&gt;"Mg",INDIRECT(ADDRESS(3+$AM863,12,,,"var")),NULL)</f>
        <v>11.8</v>
      </c>
      <c r="AY863" cm="1">
        <f t="array" aca="1" ref="AY863" ca="1">IF(INDIRECT(ADDRESS(3+$AM863,13,,,"var"))&lt;&gt;"&lt;=&gt;",INDIRECT(ADDRESS(3+$AM863,13,,,"var")),NULL)</f>
        <v>0</v>
      </c>
      <c r="AZ863" cm="1">
        <f t="array" aca="1" ref="AZ863" ca="1">IF(INDIRECT(ADDRESS(3+$AM863,14,,,"var"))&lt;&gt;"Be",INDIRECT(ADDRESS(3+$AM863,14,,,"var")),NULL)</f>
        <v>3.8E-3</v>
      </c>
      <c r="BA863" s="61" cm="1">
        <f t="array" aca="1" ref="BA863" ca="1">IF(INDIRECT(ADDRESS(3+$AM863,15,,,"var"))&lt;&gt;"&lt;=&gt;",INDIRECT(ADDRESS(3+$AM863,15,,,"var")),NULL)</f>
        <v>0</v>
      </c>
      <c r="BB863" s="28" cm="1">
        <f t="array" aca="1" ref="BB863" ca="1">IF(INDIRECT(ADDRESS(3+$AM863,16,,,"var"))&lt;&gt;"Zn",INDIRECT(ADDRESS(3+$AM863,16,,,"var")),NULL)</f>
        <v>0</v>
      </c>
      <c r="BC863" s="61" cm="1">
        <f t="array" aca="1" ref="BC863" ca="1">IF(INDIRECT(ADDRESS(3+$AM863,17,,,"var"))&lt;&gt;"&lt;=&gt;",INDIRECT(ADDRESS(3+$AM863,17,,,"var")),NULL)</f>
        <v>0</v>
      </c>
      <c r="BD863" s="28" cm="1">
        <f t="array" aca="1" ref="BD863" ca="1">IF(INDIRECT(ADDRESS(3+$AM863,18,,,"var"))&lt;&gt;"Ti",INDIRECT(ADDRESS(3+$AM863,18,,,"var")),NULL)</f>
        <v>1.2E-2</v>
      </c>
      <c r="BE863" s="82" cm="1">
        <f t="array" aca="1" ref="BE863" ca="1">IF(INDIRECT(ADDRESS(3+$AM863,19,,,"var"))&lt;&gt;"D10",INDIRECT(ADDRESS(3+$AM863,19,,,"var")),NULL)</f>
        <v>0</v>
      </c>
      <c r="BF863" s="82" cm="1">
        <f t="array" aca="1" ref="BF863" ca="1">IF(INDIRECT(ADDRESS(3+$AM863,20,,,"var"))&lt;&gt;"D50",INDIRECT(ADDRESS(3+$AM863,20,,,"var")),NULL)</f>
        <v>38.799999999999997</v>
      </c>
      <c r="BG863" s="82" cm="1">
        <f t="array" aca="1" ref="BG863" ca="1">IF(INDIRECT(ADDRESS(3+$AM863,21,,,"var"))&lt;&gt;"D90",INDIRECT(ADDRESS(3+$AM863,21,,,"var")),NULL)</f>
        <v>0</v>
      </c>
      <c r="BH863" s="82" cm="1">
        <f t="array" aca="1" ref="BH863" ca="1">IF(INDIRECT(ADDRESS(3+$AM863,22,,,"var"))&lt;&gt;"Carney Funnel (s/50g)",INDIRECT(ADDRESS(3+$AM863,22,,,"var")),NULL)</f>
        <v>0</v>
      </c>
      <c r="BI863" s="82" cm="1">
        <f t="array" aca="1" ref="BI863" ca="1">IF(INDIRECT(ADDRESS(3+$AM863,23,,,"var"))&lt;&gt;"Schuttdichte",INDIRECT(ADDRESS(3+$AM863,23,,,"var")),NULL)</f>
        <v>0</v>
      </c>
      <c r="BJ863" s="82" cm="1">
        <f t="array" aca="1" ref="BJ863" ca="1">IF(INDIRECT(ADDRESS(3+$AM863,24,,,"var"))&lt;&gt;"Klopfdichte",INDIRECT(ADDRESS(3+$AM863,24,,,"var")),NULL)</f>
        <v>0</v>
      </c>
      <c r="BL863" t="str">
        <f>var!AB$4</f>
        <v>parameter and powder check</v>
      </c>
      <c r="BM863" s="94"/>
      <c r="BN863" s="28"/>
      <c r="BP863" s="28"/>
    </row>
    <row r="864" spans="1:68">
      <c r="A864" s="19">
        <v>2</v>
      </c>
      <c r="B864" s="19">
        <v>1</v>
      </c>
      <c r="C864" s="81" t="str">
        <f>var!Z$4</f>
        <v>SLM 280</v>
      </c>
      <c r="D864" s="81" t="str">
        <f>var!AG$4</f>
        <v>SLM 280 parameter dev.</v>
      </c>
      <c r="E864" s="10">
        <v>375</v>
      </c>
      <c r="F864" s="11">
        <v>1125</v>
      </c>
      <c r="G864" s="11">
        <v>60</v>
      </c>
      <c r="H864" s="21">
        <v>0.14000000000000001</v>
      </c>
      <c r="I864" s="81">
        <v>100</v>
      </c>
      <c r="J864" s="81" t="str">
        <f>var!AD$2</f>
        <v>Density cube</v>
      </c>
      <c r="K864" s="81"/>
      <c r="L864" s="10"/>
      <c r="M864" s="81" t="str">
        <f>var!AF$2</f>
        <v>Stripes</v>
      </c>
      <c r="N864" s="10"/>
      <c r="O864" s="10"/>
      <c r="P864" s="10"/>
      <c r="Q864" s="10"/>
      <c r="R864" s="81"/>
      <c r="S864" s="81"/>
      <c r="T864" s="81"/>
      <c r="U864" s="81"/>
      <c r="V864" s="81"/>
      <c r="W864" s="81"/>
      <c r="X864" s="81"/>
      <c r="Y864" s="10"/>
      <c r="Z864" s="10"/>
      <c r="AA864" s="10"/>
      <c r="AB864" s="10"/>
      <c r="AC864" s="10"/>
      <c r="AD864" s="81"/>
      <c r="AE864" s="81"/>
      <c r="AF864" s="83">
        <v>0.95099999999999996</v>
      </c>
      <c r="AG864" s="81"/>
      <c r="AH864" s="81">
        <f t="shared" si="29"/>
        <v>34.020000000000003</v>
      </c>
      <c r="AI864" s="81">
        <f t="shared" si="30"/>
        <v>39.682539682539677</v>
      </c>
      <c r="AJ864" s="10"/>
      <c r="AK864" s="24">
        <f>100-Tabelle1[[#This Row],[Porositaet Flaeche repolished IAPT]]</f>
        <v>99.049000000000007</v>
      </c>
      <c r="AL864" t="str" cm="1">
        <f t="array" aca="1" ref="AL864" ca="1">IF(INDIRECT(ADDRESS(3+AM864,2,,,"var"))&lt;&gt;"Name of powder",INDIRECT(ADDRESS(3+AM864,2,,,"var")),NULL)</f>
        <v>AlMgty90</v>
      </c>
      <c r="AM864" s="27">
        <v>7</v>
      </c>
      <c r="AN864" s="10"/>
      <c r="AO864" cm="1">
        <f t="array" aca="1" ref="AO864" ca="1">IF(INDIRECT(ADDRESS(3+$AM864,3,,,"var"))&lt;&gt;"&lt;=&gt;",INDIRECT(ADDRESS(3+$AM864,3,,,"var")),NULL)</f>
        <v>0</v>
      </c>
      <c r="AP864" cm="1">
        <f t="array" aca="1" ref="AP864" ca="1">IF(INDIRECT(ADDRESS(3+$AM864,4,,,"var"))&lt;&gt;"Si",INDIRECT(ADDRESS(3+$AM864,4,,,"var")),NULL)</f>
        <v>0.14199999999999999</v>
      </c>
      <c r="AQ864" cm="1">
        <f t="array" aca="1" ref="AQ864" ca="1">IF(INDIRECT(ADDRESS(3+$AM864,5,,,"var"))&lt;&gt;"&lt;=&gt;",INDIRECT(ADDRESS(3+$AM864,5,,,"var")),NULL)</f>
        <v>0</v>
      </c>
      <c r="AR864" cm="1">
        <f t="array" aca="1" ref="AR864" ca="1">IF(INDIRECT(ADDRESS(3+$AM864,6,,,"var"))&lt;&gt;"Fe",INDIRECT(ADDRESS(3+$AM864,6,,,"var")),NULL)</f>
        <v>6.7599999999999993E-2</v>
      </c>
      <c r="AS864" cm="1">
        <f t="array" aca="1" ref="AS864" ca="1">IF(INDIRECT(ADDRESS(3+$AM864,7,,,"var"))&lt;&gt;"&lt;=&gt;",INDIRECT(ADDRESS(3+$AM864,7,,,"var")),NULL)</f>
        <v>0</v>
      </c>
      <c r="AT864" cm="1">
        <f t="array" aca="1" ref="AT864" ca="1">IF(INDIRECT(ADDRESS(3+$AM864,8,,,"var"))&lt;&gt;"Cu",INDIRECT(ADDRESS(3+$AM864,8,,,"var")),NULL)</f>
        <v>2E-3</v>
      </c>
      <c r="AU864" cm="1">
        <f t="array" aca="1" ref="AU864" ca="1">IF(INDIRECT(ADDRESS(3+$AM864,9,,,"var"))&lt;&gt;"&lt;=&gt;",INDIRECT(ADDRESS(3+$AM864,9,,,"var")),NULL)</f>
        <v>0</v>
      </c>
      <c r="AV864" cm="1">
        <f t="array" aca="1" ref="AV864" ca="1">IF(INDIRECT(ADDRESS(3+$AM864,10,,,"var"))&lt;&gt;"Mn",INDIRECT(ADDRESS(3+$AM864,10,,,"var")),NULL)</f>
        <v>5.4999999999999997E-3</v>
      </c>
      <c r="AW864" cm="1">
        <f t="array" aca="1" ref="AW864" ca="1">IF(INDIRECT(ADDRESS(3+$AM864,11,,,"var"))&lt;&gt;"&lt;=&gt;",INDIRECT(ADDRESS(3+$AM864,11,,,"var")),NULL)</f>
        <v>0</v>
      </c>
      <c r="AX864" cm="1">
        <f t="array" aca="1" ref="AX864" ca="1">IF(INDIRECT(ADDRESS(3+$AM864,12,,,"var"))&lt;&gt;"Mg",INDIRECT(ADDRESS(3+$AM864,12,,,"var")),NULL)</f>
        <v>11.8</v>
      </c>
      <c r="AY864" cm="1">
        <f t="array" aca="1" ref="AY864" ca="1">IF(INDIRECT(ADDRESS(3+$AM864,13,,,"var"))&lt;&gt;"&lt;=&gt;",INDIRECT(ADDRESS(3+$AM864,13,,,"var")),NULL)</f>
        <v>0</v>
      </c>
      <c r="AZ864" cm="1">
        <f t="array" aca="1" ref="AZ864" ca="1">IF(INDIRECT(ADDRESS(3+$AM864,14,,,"var"))&lt;&gt;"Be",INDIRECT(ADDRESS(3+$AM864,14,,,"var")),NULL)</f>
        <v>3.8E-3</v>
      </c>
      <c r="BA864" s="61" cm="1">
        <f t="array" aca="1" ref="BA864" ca="1">IF(INDIRECT(ADDRESS(3+$AM864,15,,,"var"))&lt;&gt;"&lt;=&gt;",INDIRECT(ADDRESS(3+$AM864,15,,,"var")),NULL)</f>
        <v>0</v>
      </c>
      <c r="BB864" s="28" cm="1">
        <f t="array" aca="1" ref="BB864" ca="1">IF(INDIRECT(ADDRESS(3+$AM864,16,,,"var"))&lt;&gt;"Zn",INDIRECT(ADDRESS(3+$AM864,16,,,"var")),NULL)</f>
        <v>0</v>
      </c>
      <c r="BC864" s="61" cm="1">
        <f t="array" aca="1" ref="BC864" ca="1">IF(INDIRECT(ADDRESS(3+$AM864,17,,,"var"))&lt;&gt;"&lt;=&gt;",INDIRECT(ADDRESS(3+$AM864,17,,,"var")),NULL)</f>
        <v>0</v>
      </c>
      <c r="BD864" s="28" cm="1">
        <f t="array" aca="1" ref="BD864" ca="1">IF(INDIRECT(ADDRESS(3+$AM864,18,,,"var"))&lt;&gt;"Ti",INDIRECT(ADDRESS(3+$AM864,18,,,"var")),NULL)</f>
        <v>1.2E-2</v>
      </c>
      <c r="BE864" s="82" cm="1">
        <f t="array" aca="1" ref="BE864" ca="1">IF(INDIRECT(ADDRESS(3+$AM864,19,,,"var"))&lt;&gt;"D10",INDIRECT(ADDRESS(3+$AM864,19,,,"var")),NULL)</f>
        <v>0</v>
      </c>
      <c r="BF864" s="82" cm="1">
        <f t="array" aca="1" ref="BF864" ca="1">IF(INDIRECT(ADDRESS(3+$AM864,20,,,"var"))&lt;&gt;"D50",INDIRECT(ADDRESS(3+$AM864,20,,,"var")),NULL)</f>
        <v>38.799999999999997</v>
      </c>
      <c r="BG864" s="82" cm="1">
        <f t="array" aca="1" ref="BG864" ca="1">IF(INDIRECT(ADDRESS(3+$AM864,21,,,"var"))&lt;&gt;"D90",INDIRECT(ADDRESS(3+$AM864,21,,,"var")),NULL)</f>
        <v>0</v>
      </c>
      <c r="BH864" s="82" cm="1">
        <f t="array" aca="1" ref="BH864" ca="1">IF(INDIRECT(ADDRESS(3+$AM864,22,,,"var"))&lt;&gt;"Carney Funnel (s/50g)",INDIRECT(ADDRESS(3+$AM864,22,,,"var")),NULL)</f>
        <v>0</v>
      </c>
      <c r="BI864" s="82" cm="1">
        <f t="array" aca="1" ref="BI864" ca="1">IF(INDIRECT(ADDRESS(3+$AM864,23,,,"var"))&lt;&gt;"Schuttdichte",INDIRECT(ADDRESS(3+$AM864,23,,,"var")),NULL)</f>
        <v>0</v>
      </c>
      <c r="BJ864" s="82" cm="1">
        <f t="array" aca="1" ref="BJ864" ca="1">IF(INDIRECT(ADDRESS(3+$AM864,24,,,"var"))&lt;&gt;"Klopfdichte",INDIRECT(ADDRESS(3+$AM864,24,,,"var")),NULL)</f>
        <v>0</v>
      </c>
      <c r="BM864" s="94"/>
      <c r="BN864" s="28"/>
      <c r="BP864" s="28"/>
    </row>
    <row r="865" spans="1:68">
      <c r="A865" s="19">
        <v>2</v>
      </c>
      <c r="B865" s="19">
        <v>2</v>
      </c>
      <c r="C865" s="81" t="str">
        <f>var!Z$4</f>
        <v>SLM 280</v>
      </c>
      <c r="D865" s="81" t="str">
        <f>var!AG$4</f>
        <v>SLM 280 parameter dev.</v>
      </c>
      <c r="E865" s="10">
        <v>375</v>
      </c>
      <c r="F865" s="11">
        <v>1350</v>
      </c>
      <c r="G865" s="11">
        <v>60</v>
      </c>
      <c r="H865" s="21">
        <v>0.12</v>
      </c>
      <c r="I865" s="81">
        <v>100</v>
      </c>
      <c r="J865" s="81" t="str">
        <f>var!AD$2</f>
        <v>Density cube</v>
      </c>
      <c r="K865" s="81"/>
      <c r="L865" s="10"/>
      <c r="M865" s="81" t="str">
        <f>var!AF$2</f>
        <v>Stripes</v>
      </c>
      <c r="N865" s="10"/>
      <c r="O865" s="10"/>
      <c r="P865" s="10"/>
      <c r="Q865" s="10"/>
      <c r="R865" s="81"/>
      <c r="S865" s="81"/>
      <c r="T865" s="81"/>
      <c r="U865" s="81"/>
      <c r="V865" s="81"/>
      <c r="W865" s="81"/>
      <c r="X865" s="81"/>
      <c r="Y865" s="10"/>
      <c r="Z865" s="10"/>
      <c r="AA865" s="10"/>
      <c r="AB865" s="10"/>
      <c r="AC865" s="10"/>
      <c r="AD865" s="81"/>
      <c r="AE865" s="81"/>
      <c r="AF865" s="83">
        <v>1.046</v>
      </c>
      <c r="AG865" s="81"/>
      <c r="AH865" s="81">
        <f t="shared" si="29"/>
        <v>34.991999999999997</v>
      </c>
      <c r="AI865" s="81">
        <f t="shared" si="30"/>
        <v>38.580246913580254</v>
      </c>
      <c r="AJ865" s="10"/>
      <c r="AK865" s="24">
        <f>100-Tabelle1[[#This Row],[Porositaet Flaeche repolished IAPT]]</f>
        <v>98.953999999999994</v>
      </c>
      <c r="AL865" s="81" t="str" cm="1">
        <f t="array" aca="1" ref="AL865" ca="1">IF(INDIRECT(ADDRESS(3+AM865,2,,,"var"))&lt;&gt;"Name of powder",INDIRECT(ADDRESS(3+AM865,2,,,"var")),NULL)</f>
        <v>AlMgty90</v>
      </c>
      <c r="AM865" s="27">
        <v>7</v>
      </c>
      <c r="AN865" s="10"/>
      <c r="AO865" cm="1">
        <f t="array" aca="1" ref="AO865" ca="1">IF(INDIRECT(ADDRESS(3+$AM865,3,,,"var"))&lt;&gt;"&lt;=&gt;",INDIRECT(ADDRESS(3+$AM865,3,,,"var")),NULL)</f>
        <v>0</v>
      </c>
      <c r="AP865" cm="1">
        <f t="array" aca="1" ref="AP865" ca="1">IF(INDIRECT(ADDRESS(3+$AM865,4,,,"var"))&lt;&gt;"Si",INDIRECT(ADDRESS(3+$AM865,4,,,"var")),NULL)</f>
        <v>0.14199999999999999</v>
      </c>
      <c r="AQ865" cm="1">
        <f t="array" aca="1" ref="AQ865" ca="1">IF(INDIRECT(ADDRESS(3+$AM865,5,,,"var"))&lt;&gt;"&lt;=&gt;",INDIRECT(ADDRESS(3+$AM865,5,,,"var")),NULL)</f>
        <v>0</v>
      </c>
      <c r="AR865" cm="1">
        <f t="array" aca="1" ref="AR865" ca="1">IF(INDIRECT(ADDRESS(3+$AM865,6,,,"var"))&lt;&gt;"Fe",INDIRECT(ADDRESS(3+$AM865,6,,,"var")),NULL)</f>
        <v>6.7599999999999993E-2</v>
      </c>
      <c r="AS865" cm="1">
        <f t="array" aca="1" ref="AS865" ca="1">IF(INDIRECT(ADDRESS(3+$AM865,7,,,"var"))&lt;&gt;"&lt;=&gt;",INDIRECT(ADDRESS(3+$AM865,7,,,"var")),NULL)</f>
        <v>0</v>
      </c>
      <c r="AT865" cm="1">
        <f t="array" aca="1" ref="AT865" ca="1">IF(INDIRECT(ADDRESS(3+$AM865,8,,,"var"))&lt;&gt;"Cu",INDIRECT(ADDRESS(3+$AM865,8,,,"var")),NULL)</f>
        <v>2E-3</v>
      </c>
      <c r="AU865" cm="1">
        <f t="array" aca="1" ref="AU865" ca="1">IF(INDIRECT(ADDRESS(3+$AM865,9,,,"var"))&lt;&gt;"&lt;=&gt;",INDIRECT(ADDRESS(3+$AM865,9,,,"var")),NULL)</f>
        <v>0</v>
      </c>
      <c r="AV865" cm="1">
        <f t="array" aca="1" ref="AV865" ca="1">IF(INDIRECT(ADDRESS(3+$AM865,10,,,"var"))&lt;&gt;"Mn",INDIRECT(ADDRESS(3+$AM865,10,,,"var")),NULL)</f>
        <v>5.4999999999999997E-3</v>
      </c>
      <c r="AW865" cm="1">
        <f t="array" aca="1" ref="AW865" ca="1">IF(INDIRECT(ADDRESS(3+$AM865,11,,,"var"))&lt;&gt;"&lt;=&gt;",INDIRECT(ADDRESS(3+$AM865,11,,,"var")),NULL)</f>
        <v>0</v>
      </c>
      <c r="AX865" cm="1">
        <f t="array" aca="1" ref="AX865" ca="1">IF(INDIRECT(ADDRESS(3+$AM865,12,,,"var"))&lt;&gt;"Mg",INDIRECT(ADDRESS(3+$AM865,12,,,"var")),NULL)</f>
        <v>11.8</v>
      </c>
      <c r="AY865" cm="1">
        <f t="array" aca="1" ref="AY865" ca="1">IF(INDIRECT(ADDRESS(3+$AM865,13,,,"var"))&lt;&gt;"&lt;=&gt;",INDIRECT(ADDRESS(3+$AM865,13,,,"var")),NULL)</f>
        <v>0</v>
      </c>
      <c r="AZ865" cm="1">
        <f t="array" aca="1" ref="AZ865" ca="1">IF(INDIRECT(ADDRESS(3+$AM865,14,,,"var"))&lt;&gt;"Be",INDIRECT(ADDRESS(3+$AM865,14,,,"var")),NULL)</f>
        <v>3.8E-3</v>
      </c>
      <c r="BA865" s="61" cm="1">
        <f t="array" aca="1" ref="BA865" ca="1">IF(INDIRECT(ADDRESS(3+$AM865,15,,,"var"))&lt;&gt;"&lt;=&gt;",INDIRECT(ADDRESS(3+$AM865,15,,,"var")),NULL)</f>
        <v>0</v>
      </c>
      <c r="BB865" s="28" cm="1">
        <f t="array" aca="1" ref="BB865" ca="1">IF(INDIRECT(ADDRESS(3+$AM865,16,,,"var"))&lt;&gt;"Zn",INDIRECT(ADDRESS(3+$AM865,16,,,"var")),NULL)</f>
        <v>0</v>
      </c>
      <c r="BC865" s="61" cm="1">
        <f t="array" aca="1" ref="BC865" ca="1">IF(INDIRECT(ADDRESS(3+$AM865,17,,,"var"))&lt;&gt;"&lt;=&gt;",INDIRECT(ADDRESS(3+$AM865,17,,,"var")),NULL)</f>
        <v>0</v>
      </c>
      <c r="BD865" s="28" cm="1">
        <f t="array" aca="1" ref="BD865" ca="1">IF(INDIRECT(ADDRESS(3+$AM865,18,,,"var"))&lt;&gt;"Ti",INDIRECT(ADDRESS(3+$AM865,18,,,"var")),NULL)</f>
        <v>1.2E-2</v>
      </c>
      <c r="BE865" s="82" cm="1">
        <f t="array" aca="1" ref="BE865" ca="1">IF(INDIRECT(ADDRESS(3+$AM865,19,,,"var"))&lt;&gt;"D10",INDIRECT(ADDRESS(3+$AM865,19,,,"var")),NULL)</f>
        <v>0</v>
      </c>
      <c r="BF865" s="82" cm="1">
        <f t="array" aca="1" ref="BF865" ca="1">IF(INDIRECT(ADDRESS(3+$AM865,20,,,"var"))&lt;&gt;"D50",INDIRECT(ADDRESS(3+$AM865,20,,,"var")),NULL)</f>
        <v>38.799999999999997</v>
      </c>
      <c r="BG865" s="82" cm="1">
        <f t="array" aca="1" ref="BG865" ca="1">IF(INDIRECT(ADDRESS(3+$AM865,21,,,"var"))&lt;&gt;"D90",INDIRECT(ADDRESS(3+$AM865,21,,,"var")),NULL)</f>
        <v>0</v>
      </c>
      <c r="BH865" s="82" cm="1">
        <f t="array" aca="1" ref="BH865" ca="1">IF(INDIRECT(ADDRESS(3+$AM865,22,,,"var"))&lt;&gt;"Carney Funnel (s/50g)",INDIRECT(ADDRESS(3+$AM865,22,,,"var")),NULL)</f>
        <v>0</v>
      </c>
      <c r="BI865" s="82" cm="1">
        <f t="array" aca="1" ref="BI865" ca="1">IF(INDIRECT(ADDRESS(3+$AM865,23,,,"var"))&lt;&gt;"Schuttdichte",INDIRECT(ADDRESS(3+$AM865,23,,,"var")),NULL)</f>
        <v>0</v>
      </c>
      <c r="BJ865" s="82" cm="1">
        <f t="array" aca="1" ref="BJ865" ca="1">IF(INDIRECT(ADDRESS(3+$AM865,24,,,"var"))&lt;&gt;"Klopfdichte",INDIRECT(ADDRESS(3+$AM865,24,,,"var")),NULL)</f>
        <v>0</v>
      </c>
      <c r="BM865" s="94"/>
      <c r="BN865" s="28"/>
      <c r="BP865" s="28"/>
    </row>
    <row r="866" spans="1:68">
      <c r="A866" s="19">
        <v>2</v>
      </c>
      <c r="B866" s="19">
        <v>3</v>
      </c>
      <c r="C866" s="81" t="str">
        <f>var!Z$4</f>
        <v>SLM 280</v>
      </c>
      <c r="D866" s="81" t="str">
        <f>var!AG$4</f>
        <v>SLM 280 parameter dev.</v>
      </c>
      <c r="E866" s="10">
        <v>375</v>
      </c>
      <c r="F866" s="11">
        <v>1000</v>
      </c>
      <c r="G866" s="11">
        <v>60</v>
      </c>
      <c r="H866" s="21">
        <v>0.16</v>
      </c>
      <c r="I866" s="81">
        <v>100</v>
      </c>
      <c r="J866" s="81" t="str">
        <f>var!AD$2</f>
        <v>Density cube</v>
      </c>
      <c r="K866" s="81"/>
      <c r="L866" s="10"/>
      <c r="M866" s="81" t="str">
        <f>var!AF$2</f>
        <v>Stripes</v>
      </c>
      <c r="N866" s="10"/>
      <c r="O866" s="10"/>
      <c r="P866" s="10"/>
      <c r="Q866" s="10"/>
      <c r="R866" s="81"/>
      <c r="S866" s="81"/>
      <c r="T866" s="81"/>
      <c r="U866" s="81"/>
      <c r="V866" s="81"/>
      <c r="W866" s="81"/>
      <c r="X866" s="81"/>
      <c r="Y866" s="10"/>
      <c r="Z866" s="10"/>
      <c r="AA866" s="10"/>
      <c r="AB866" s="10"/>
      <c r="AC866" s="10"/>
      <c r="AD866" s="81"/>
      <c r="AE866" s="81"/>
      <c r="AF866" s="83">
        <v>1.107</v>
      </c>
      <c r="AG866" s="81"/>
      <c r="AH866" s="81">
        <f t="shared" si="29"/>
        <v>34.56</v>
      </c>
      <c r="AI866" s="81">
        <f t="shared" si="30"/>
        <v>39.0625</v>
      </c>
      <c r="AJ866" s="10"/>
      <c r="AK866" s="24">
        <f>100-Tabelle1[[#This Row],[Porositaet Flaeche repolished IAPT]]</f>
        <v>98.893000000000001</v>
      </c>
      <c r="AL866" t="str" cm="1">
        <f t="array" aca="1" ref="AL866" ca="1">IF(INDIRECT(ADDRESS(3+AM866,2,,,"var"))&lt;&gt;"Name of powder",INDIRECT(ADDRESS(3+AM866,2,,,"var")),NULL)</f>
        <v>AlMgty90</v>
      </c>
      <c r="AM866" s="27">
        <v>7</v>
      </c>
      <c r="AN866" s="10"/>
      <c r="AO866" cm="1">
        <f t="array" aca="1" ref="AO866" ca="1">IF(INDIRECT(ADDRESS(3+$AM866,3,,,"var"))&lt;&gt;"&lt;=&gt;",INDIRECT(ADDRESS(3+$AM866,3,,,"var")),NULL)</f>
        <v>0</v>
      </c>
      <c r="AP866" cm="1">
        <f t="array" aca="1" ref="AP866" ca="1">IF(INDIRECT(ADDRESS(3+$AM866,4,,,"var"))&lt;&gt;"Si",INDIRECT(ADDRESS(3+$AM866,4,,,"var")),NULL)</f>
        <v>0.14199999999999999</v>
      </c>
      <c r="AQ866" cm="1">
        <f t="array" aca="1" ref="AQ866" ca="1">IF(INDIRECT(ADDRESS(3+$AM866,5,,,"var"))&lt;&gt;"&lt;=&gt;",INDIRECT(ADDRESS(3+$AM866,5,,,"var")),NULL)</f>
        <v>0</v>
      </c>
      <c r="AR866" cm="1">
        <f t="array" aca="1" ref="AR866" ca="1">IF(INDIRECT(ADDRESS(3+$AM866,6,,,"var"))&lt;&gt;"Fe",INDIRECT(ADDRESS(3+$AM866,6,,,"var")),NULL)</f>
        <v>6.7599999999999993E-2</v>
      </c>
      <c r="AS866" cm="1">
        <f t="array" aca="1" ref="AS866" ca="1">IF(INDIRECT(ADDRESS(3+$AM866,7,,,"var"))&lt;&gt;"&lt;=&gt;",INDIRECT(ADDRESS(3+$AM866,7,,,"var")),NULL)</f>
        <v>0</v>
      </c>
      <c r="AT866" cm="1">
        <f t="array" aca="1" ref="AT866" ca="1">IF(INDIRECT(ADDRESS(3+$AM866,8,,,"var"))&lt;&gt;"Cu",INDIRECT(ADDRESS(3+$AM866,8,,,"var")),NULL)</f>
        <v>2E-3</v>
      </c>
      <c r="AU866" cm="1">
        <f t="array" aca="1" ref="AU866" ca="1">IF(INDIRECT(ADDRESS(3+$AM866,9,,,"var"))&lt;&gt;"&lt;=&gt;",INDIRECT(ADDRESS(3+$AM866,9,,,"var")),NULL)</f>
        <v>0</v>
      </c>
      <c r="AV866" cm="1">
        <f t="array" aca="1" ref="AV866" ca="1">IF(INDIRECT(ADDRESS(3+$AM866,10,,,"var"))&lt;&gt;"Mn",INDIRECT(ADDRESS(3+$AM866,10,,,"var")),NULL)</f>
        <v>5.4999999999999997E-3</v>
      </c>
      <c r="AW866" cm="1">
        <f t="array" aca="1" ref="AW866" ca="1">IF(INDIRECT(ADDRESS(3+$AM866,11,,,"var"))&lt;&gt;"&lt;=&gt;",INDIRECT(ADDRESS(3+$AM866,11,,,"var")),NULL)</f>
        <v>0</v>
      </c>
      <c r="AX866" cm="1">
        <f t="array" aca="1" ref="AX866" ca="1">IF(INDIRECT(ADDRESS(3+$AM866,12,,,"var"))&lt;&gt;"Mg",INDIRECT(ADDRESS(3+$AM866,12,,,"var")),NULL)</f>
        <v>11.8</v>
      </c>
      <c r="AY866" cm="1">
        <f t="array" aca="1" ref="AY866" ca="1">IF(INDIRECT(ADDRESS(3+$AM866,13,,,"var"))&lt;&gt;"&lt;=&gt;",INDIRECT(ADDRESS(3+$AM866,13,,,"var")),NULL)</f>
        <v>0</v>
      </c>
      <c r="AZ866" cm="1">
        <f t="array" aca="1" ref="AZ866" ca="1">IF(INDIRECT(ADDRESS(3+$AM866,14,,,"var"))&lt;&gt;"Be",INDIRECT(ADDRESS(3+$AM866,14,,,"var")),NULL)</f>
        <v>3.8E-3</v>
      </c>
      <c r="BA866" s="61" cm="1">
        <f t="array" aca="1" ref="BA866" ca="1">IF(INDIRECT(ADDRESS(3+$AM866,15,,,"var"))&lt;&gt;"&lt;=&gt;",INDIRECT(ADDRESS(3+$AM866,15,,,"var")),NULL)</f>
        <v>0</v>
      </c>
      <c r="BB866" s="28" cm="1">
        <f t="array" aca="1" ref="BB866" ca="1">IF(INDIRECT(ADDRESS(3+$AM866,16,,,"var"))&lt;&gt;"Zn",INDIRECT(ADDRESS(3+$AM866,16,,,"var")),NULL)</f>
        <v>0</v>
      </c>
      <c r="BC866" s="61" cm="1">
        <f t="array" aca="1" ref="BC866" ca="1">IF(INDIRECT(ADDRESS(3+$AM866,17,,,"var"))&lt;&gt;"&lt;=&gt;",INDIRECT(ADDRESS(3+$AM866,17,,,"var")),NULL)</f>
        <v>0</v>
      </c>
      <c r="BD866" s="28" cm="1">
        <f t="array" aca="1" ref="BD866" ca="1">IF(INDIRECT(ADDRESS(3+$AM866,18,,,"var"))&lt;&gt;"Ti",INDIRECT(ADDRESS(3+$AM866,18,,,"var")),NULL)</f>
        <v>1.2E-2</v>
      </c>
      <c r="BE866" s="82" cm="1">
        <f t="array" aca="1" ref="BE866" ca="1">IF(INDIRECT(ADDRESS(3+$AM866,19,,,"var"))&lt;&gt;"D10",INDIRECT(ADDRESS(3+$AM866,19,,,"var")),NULL)</f>
        <v>0</v>
      </c>
      <c r="BF866" s="82" cm="1">
        <f t="array" aca="1" ref="BF866" ca="1">IF(INDIRECT(ADDRESS(3+$AM866,20,,,"var"))&lt;&gt;"D50",INDIRECT(ADDRESS(3+$AM866,20,,,"var")),NULL)</f>
        <v>38.799999999999997</v>
      </c>
      <c r="BG866" s="82" cm="1">
        <f t="array" aca="1" ref="BG866" ca="1">IF(INDIRECT(ADDRESS(3+$AM866,21,,,"var"))&lt;&gt;"D90",INDIRECT(ADDRESS(3+$AM866,21,,,"var")),NULL)</f>
        <v>0</v>
      </c>
      <c r="BH866" s="82" cm="1">
        <f t="array" aca="1" ref="BH866" ca="1">IF(INDIRECT(ADDRESS(3+$AM866,22,,,"var"))&lt;&gt;"Carney Funnel (s/50g)",INDIRECT(ADDRESS(3+$AM866,22,,,"var")),NULL)</f>
        <v>0</v>
      </c>
      <c r="BI866" s="82" cm="1">
        <f t="array" aca="1" ref="BI866" ca="1">IF(INDIRECT(ADDRESS(3+$AM866,23,,,"var"))&lt;&gt;"Schuttdichte",INDIRECT(ADDRESS(3+$AM866,23,,,"var")),NULL)</f>
        <v>0</v>
      </c>
      <c r="BJ866" s="82" cm="1">
        <f t="array" aca="1" ref="BJ866" ca="1">IF(INDIRECT(ADDRESS(3+$AM866,24,,,"var"))&lt;&gt;"Klopfdichte",INDIRECT(ADDRESS(3+$AM866,24,,,"var")),NULL)</f>
        <v>0</v>
      </c>
      <c r="BM866" s="94"/>
      <c r="BN866" s="28"/>
      <c r="BP866" s="28"/>
    </row>
    <row r="867" spans="1:68">
      <c r="A867" s="19">
        <v>2</v>
      </c>
      <c r="B867" s="19">
        <v>4</v>
      </c>
      <c r="C867" s="81" t="str">
        <f>var!Z$4</f>
        <v>SLM 280</v>
      </c>
      <c r="D867" s="81" t="str">
        <f>var!AG$4</f>
        <v>SLM 280 parameter dev.</v>
      </c>
      <c r="E867" s="10">
        <v>375</v>
      </c>
      <c r="F867" s="11">
        <v>1100</v>
      </c>
      <c r="G867" s="11">
        <v>90</v>
      </c>
      <c r="H867" s="21">
        <v>0.08</v>
      </c>
      <c r="I867" s="7">
        <v>100</v>
      </c>
      <c r="J867" s="81" t="str">
        <f>var!AD$2</f>
        <v>Density cube</v>
      </c>
      <c r="K867" s="81"/>
      <c r="L867" s="10"/>
      <c r="M867" s="81" t="str">
        <f>var!AF$2</f>
        <v>Stripes</v>
      </c>
      <c r="N867" s="10"/>
      <c r="O867" s="10"/>
      <c r="P867" s="10"/>
      <c r="Q867" s="10"/>
      <c r="R867" s="81"/>
      <c r="S867" s="81"/>
      <c r="T867" s="81"/>
      <c r="U867" s="81"/>
      <c r="V867" s="81"/>
      <c r="W867" s="81"/>
      <c r="X867" s="81"/>
      <c r="Y867" s="10"/>
      <c r="Z867" s="10"/>
      <c r="AA867" s="10"/>
      <c r="AB867" s="10"/>
      <c r="AC867" s="10"/>
      <c r="AD867" s="81"/>
      <c r="AE867" s="81"/>
      <c r="AF867" s="83">
        <v>1.4410000000000001</v>
      </c>
      <c r="AG867" s="81"/>
      <c r="AH867" s="81">
        <f t="shared" si="29"/>
        <v>28.512</v>
      </c>
      <c r="AI867" s="81">
        <f t="shared" si="30"/>
        <v>47.348484848484851</v>
      </c>
      <c r="AJ867" s="10"/>
      <c r="AK867" s="24">
        <f>100-Tabelle1[[#This Row],[Porositaet Flaeche repolished IAPT]]</f>
        <v>98.558999999999997</v>
      </c>
      <c r="AL867" t="str" cm="1">
        <f t="array" aca="1" ref="AL867" ca="1">IF(INDIRECT(ADDRESS(3+AM867,2,,,"var"))&lt;&gt;"Name of powder",INDIRECT(ADDRESS(3+AM867,2,,,"var")),NULL)</f>
        <v>AlMgty90</v>
      </c>
      <c r="AM867" s="27">
        <v>7</v>
      </c>
      <c r="AN867" s="10"/>
      <c r="AO867" cm="1">
        <f t="array" aca="1" ref="AO867" ca="1">IF(INDIRECT(ADDRESS(3+$AM867,3,,,"var"))&lt;&gt;"&lt;=&gt;",INDIRECT(ADDRESS(3+$AM867,3,,,"var")),NULL)</f>
        <v>0</v>
      </c>
      <c r="AP867" cm="1">
        <f t="array" aca="1" ref="AP867" ca="1">IF(INDIRECT(ADDRESS(3+$AM867,4,,,"var"))&lt;&gt;"Si",INDIRECT(ADDRESS(3+$AM867,4,,,"var")),NULL)</f>
        <v>0.14199999999999999</v>
      </c>
      <c r="AQ867" cm="1">
        <f t="array" aca="1" ref="AQ867" ca="1">IF(INDIRECT(ADDRESS(3+$AM867,5,,,"var"))&lt;&gt;"&lt;=&gt;",INDIRECT(ADDRESS(3+$AM867,5,,,"var")),NULL)</f>
        <v>0</v>
      </c>
      <c r="AR867" cm="1">
        <f t="array" aca="1" ref="AR867" ca="1">IF(INDIRECT(ADDRESS(3+$AM867,6,,,"var"))&lt;&gt;"Fe",INDIRECT(ADDRESS(3+$AM867,6,,,"var")),NULL)</f>
        <v>6.7599999999999993E-2</v>
      </c>
      <c r="AS867" cm="1">
        <f t="array" aca="1" ref="AS867" ca="1">IF(INDIRECT(ADDRESS(3+$AM867,7,,,"var"))&lt;&gt;"&lt;=&gt;",INDIRECT(ADDRESS(3+$AM867,7,,,"var")),NULL)</f>
        <v>0</v>
      </c>
      <c r="AT867" cm="1">
        <f t="array" aca="1" ref="AT867" ca="1">IF(INDIRECT(ADDRESS(3+$AM867,8,,,"var"))&lt;&gt;"Cu",INDIRECT(ADDRESS(3+$AM867,8,,,"var")),NULL)</f>
        <v>2E-3</v>
      </c>
      <c r="AU867" cm="1">
        <f t="array" aca="1" ref="AU867" ca="1">IF(INDIRECT(ADDRESS(3+$AM867,9,,,"var"))&lt;&gt;"&lt;=&gt;",INDIRECT(ADDRESS(3+$AM867,9,,,"var")),NULL)</f>
        <v>0</v>
      </c>
      <c r="AV867" cm="1">
        <f t="array" aca="1" ref="AV867" ca="1">IF(INDIRECT(ADDRESS(3+$AM867,10,,,"var"))&lt;&gt;"Mn",INDIRECT(ADDRESS(3+$AM867,10,,,"var")),NULL)</f>
        <v>5.4999999999999997E-3</v>
      </c>
      <c r="AW867" cm="1">
        <f t="array" aca="1" ref="AW867" ca="1">IF(INDIRECT(ADDRESS(3+$AM867,11,,,"var"))&lt;&gt;"&lt;=&gt;",INDIRECT(ADDRESS(3+$AM867,11,,,"var")),NULL)</f>
        <v>0</v>
      </c>
      <c r="AX867" cm="1">
        <f t="array" aca="1" ref="AX867" ca="1">IF(INDIRECT(ADDRESS(3+$AM867,12,,,"var"))&lt;&gt;"Mg",INDIRECT(ADDRESS(3+$AM867,12,,,"var")),NULL)</f>
        <v>11.8</v>
      </c>
      <c r="AY867" cm="1">
        <f t="array" aca="1" ref="AY867" ca="1">IF(INDIRECT(ADDRESS(3+$AM867,13,,,"var"))&lt;&gt;"&lt;=&gt;",INDIRECT(ADDRESS(3+$AM867,13,,,"var")),NULL)</f>
        <v>0</v>
      </c>
      <c r="AZ867" cm="1">
        <f t="array" aca="1" ref="AZ867" ca="1">IF(INDIRECT(ADDRESS(3+$AM867,14,,,"var"))&lt;&gt;"Be",INDIRECT(ADDRESS(3+$AM867,14,,,"var")),NULL)</f>
        <v>3.8E-3</v>
      </c>
      <c r="BA867" s="61" cm="1">
        <f t="array" aca="1" ref="BA867" ca="1">IF(INDIRECT(ADDRESS(3+$AM867,15,,,"var"))&lt;&gt;"&lt;=&gt;",INDIRECT(ADDRESS(3+$AM867,15,,,"var")),NULL)</f>
        <v>0</v>
      </c>
      <c r="BB867" s="28" cm="1">
        <f t="array" aca="1" ref="BB867" ca="1">IF(INDIRECT(ADDRESS(3+$AM867,16,,,"var"))&lt;&gt;"Zn",INDIRECT(ADDRESS(3+$AM867,16,,,"var")),NULL)</f>
        <v>0</v>
      </c>
      <c r="BC867" s="61" cm="1">
        <f t="array" aca="1" ref="BC867" ca="1">IF(INDIRECT(ADDRESS(3+$AM867,17,,,"var"))&lt;&gt;"&lt;=&gt;",INDIRECT(ADDRESS(3+$AM867,17,,,"var")),NULL)</f>
        <v>0</v>
      </c>
      <c r="BD867" s="28" cm="1">
        <f t="array" aca="1" ref="BD867" ca="1">IF(INDIRECT(ADDRESS(3+$AM867,18,,,"var"))&lt;&gt;"Ti",INDIRECT(ADDRESS(3+$AM867,18,,,"var")),NULL)</f>
        <v>1.2E-2</v>
      </c>
      <c r="BE867" s="82" cm="1">
        <f t="array" aca="1" ref="BE867" ca="1">IF(INDIRECT(ADDRESS(3+$AM867,19,,,"var"))&lt;&gt;"D10",INDIRECT(ADDRESS(3+$AM867,19,,,"var")),NULL)</f>
        <v>0</v>
      </c>
      <c r="BF867" s="82" cm="1">
        <f t="array" aca="1" ref="BF867" ca="1">IF(INDIRECT(ADDRESS(3+$AM867,20,,,"var"))&lt;&gt;"D50",INDIRECT(ADDRESS(3+$AM867,20,,,"var")),NULL)</f>
        <v>38.799999999999997</v>
      </c>
      <c r="BG867" s="82" cm="1">
        <f t="array" aca="1" ref="BG867" ca="1">IF(INDIRECT(ADDRESS(3+$AM867,21,,,"var"))&lt;&gt;"D90",INDIRECT(ADDRESS(3+$AM867,21,,,"var")),NULL)</f>
        <v>0</v>
      </c>
      <c r="BH867" s="82" cm="1">
        <f t="array" aca="1" ref="BH867" ca="1">IF(INDIRECT(ADDRESS(3+$AM867,22,,,"var"))&lt;&gt;"Carney Funnel (s/50g)",INDIRECT(ADDRESS(3+$AM867,22,,,"var")),NULL)</f>
        <v>0</v>
      </c>
      <c r="BI867" s="82" cm="1">
        <f t="array" aca="1" ref="BI867" ca="1">IF(INDIRECT(ADDRESS(3+$AM867,23,,,"var"))&lt;&gt;"Schuttdichte",INDIRECT(ADDRESS(3+$AM867,23,,,"var")),NULL)</f>
        <v>0</v>
      </c>
      <c r="BJ867" s="82" cm="1">
        <f t="array" aca="1" ref="BJ867" ca="1">IF(INDIRECT(ADDRESS(3+$AM867,24,,,"var"))&lt;&gt;"Klopfdichte",INDIRECT(ADDRESS(3+$AM867,24,,,"var")),NULL)</f>
        <v>0</v>
      </c>
      <c r="BM867" s="94"/>
      <c r="BN867" s="28"/>
      <c r="BP867" s="28"/>
    </row>
    <row r="868" spans="1:68">
      <c r="A868" s="19">
        <v>2</v>
      </c>
      <c r="B868" s="19">
        <v>5</v>
      </c>
      <c r="C868" s="81" t="str">
        <f>var!Z$4</f>
        <v>SLM 280</v>
      </c>
      <c r="D868" s="81" t="str">
        <f>var!AG$4</f>
        <v>SLM 280 parameter dev.</v>
      </c>
      <c r="E868" s="10">
        <v>375</v>
      </c>
      <c r="F868" s="11">
        <v>1850</v>
      </c>
      <c r="G868" s="11">
        <v>60</v>
      </c>
      <c r="H868" s="21">
        <v>0.08</v>
      </c>
      <c r="I868" s="81">
        <v>100</v>
      </c>
      <c r="J868" s="81" t="str">
        <f>var!AD$2</f>
        <v>Density cube</v>
      </c>
      <c r="K868" s="81"/>
      <c r="L868" s="10"/>
      <c r="M868" s="81" t="str">
        <f>var!AF$2</f>
        <v>Stripes</v>
      </c>
      <c r="N868" s="10"/>
      <c r="O868" s="10"/>
      <c r="P868" s="10"/>
      <c r="Q868" s="10"/>
      <c r="R868" s="81"/>
      <c r="S868" s="81"/>
      <c r="T868" s="81"/>
      <c r="U868" s="81"/>
      <c r="V868" s="81"/>
      <c r="W868" s="81"/>
      <c r="X868" s="81"/>
      <c r="Y868" s="10"/>
      <c r="Z868" s="10"/>
      <c r="AA868" s="10"/>
      <c r="AB868" s="10"/>
      <c r="AC868" s="10"/>
      <c r="AD868" s="81"/>
      <c r="AE868" s="81"/>
      <c r="AF868" s="83">
        <v>1.254</v>
      </c>
      <c r="AG868" s="81"/>
      <c r="AH868" s="81">
        <f t="shared" si="29"/>
        <v>31.968000000000004</v>
      </c>
      <c r="AI868" s="81">
        <f t="shared" si="30"/>
        <v>42.229729729729726</v>
      </c>
      <c r="AJ868" s="10"/>
      <c r="AK868" s="24">
        <f>100-Tabelle1[[#This Row],[Porositaet Flaeche repolished IAPT]]</f>
        <v>98.745999999999995</v>
      </c>
      <c r="AL868" t="str" cm="1">
        <f t="array" aca="1" ref="AL868" ca="1">IF(INDIRECT(ADDRESS(3+AM868,2,,,"var"))&lt;&gt;"Name of powder",INDIRECT(ADDRESS(3+AM868,2,,,"var")),NULL)</f>
        <v>AlMgty90</v>
      </c>
      <c r="AM868" s="27">
        <v>7</v>
      </c>
      <c r="AN868" s="10"/>
      <c r="AO868" cm="1">
        <f t="array" aca="1" ref="AO868" ca="1">IF(INDIRECT(ADDRESS(3+$AM868,3,,,"var"))&lt;&gt;"&lt;=&gt;",INDIRECT(ADDRESS(3+$AM868,3,,,"var")),NULL)</f>
        <v>0</v>
      </c>
      <c r="AP868" cm="1">
        <f t="array" aca="1" ref="AP868" ca="1">IF(INDIRECT(ADDRESS(3+$AM868,4,,,"var"))&lt;&gt;"Si",INDIRECT(ADDRESS(3+$AM868,4,,,"var")),NULL)</f>
        <v>0.14199999999999999</v>
      </c>
      <c r="AQ868" cm="1">
        <f t="array" aca="1" ref="AQ868" ca="1">IF(INDIRECT(ADDRESS(3+$AM868,5,,,"var"))&lt;&gt;"&lt;=&gt;",INDIRECT(ADDRESS(3+$AM868,5,,,"var")),NULL)</f>
        <v>0</v>
      </c>
      <c r="AR868" cm="1">
        <f t="array" aca="1" ref="AR868" ca="1">IF(INDIRECT(ADDRESS(3+$AM868,6,,,"var"))&lt;&gt;"Fe",INDIRECT(ADDRESS(3+$AM868,6,,,"var")),NULL)</f>
        <v>6.7599999999999993E-2</v>
      </c>
      <c r="AS868" cm="1">
        <f t="array" aca="1" ref="AS868" ca="1">IF(INDIRECT(ADDRESS(3+$AM868,7,,,"var"))&lt;&gt;"&lt;=&gt;",INDIRECT(ADDRESS(3+$AM868,7,,,"var")),NULL)</f>
        <v>0</v>
      </c>
      <c r="AT868" cm="1">
        <f t="array" aca="1" ref="AT868" ca="1">IF(INDIRECT(ADDRESS(3+$AM868,8,,,"var"))&lt;&gt;"Cu",INDIRECT(ADDRESS(3+$AM868,8,,,"var")),NULL)</f>
        <v>2E-3</v>
      </c>
      <c r="AU868" cm="1">
        <f t="array" aca="1" ref="AU868" ca="1">IF(INDIRECT(ADDRESS(3+$AM868,9,,,"var"))&lt;&gt;"&lt;=&gt;",INDIRECT(ADDRESS(3+$AM868,9,,,"var")),NULL)</f>
        <v>0</v>
      </c>
      <c r="AV868" cm="1">
        <f t="array" aca="1" ref="AV868" ca="1">IF(INDIRECT(ADDRESS(3+$AM868,10,,,"var"))&lt;&gt;"Mn",INDIRECT(ADDRESS(3+$AM868,10,,,"var")),NULL)</f>
        <v>5.4999999999999997E-3</v>
      </c>
      <c r="AW868" cm="1">
        <f t="array" aca="1" ref="AW868" ca="1">IF(INDIRECT(ADDRESS(3+$AM868,11,,,"var"))&lt;&gt;"&lt;=&gt;",INDIRECT(ADDRESS(3+$AM868,11,,,"var")),NULL)</f>
        <v>0</v>
      </c>
      <c r="AX868" cm="1">
        <f t="array" aca="1" ref="AX868" ca="1">IF(INDIRECT(ADDRESS(3+$AM868,12,,,"var"))&lt;&gt;"Mg",INDIRECT(ADDRESS(3+$AM868,12,,,"var")),NULL)</f>
        <v>11.8</v>
      </c>
      <c r="AY868" cm="1">
        <f t="array" aca="1" ref="AY868" ca="1">IF(INDIRECT(ADDRESS(3+$AM868,13,,,"var"))&lt;&gt;"&lt;=&gt;",INDIRECT(ADDRESS(3+$AM868,13,,,"var")),NULL)</f>
        <v>0</v>
      </c>
      <c r="AZ868" cm="1">
        <f t="array" aca="1" ref="AZ868" ca="1">IF(INDIRECT(ADDRESS(3+$AM868,14,,,"var"))&lt;&gt;"Be",INDIRECT(ADDRESS(3+$AM868,14,,,"var")),NULL)</f>
        <v>3.8E-3</v>
      </c>
      <c r="BA868" s="61" cm="1">
        <f t="array" aca="1" ref="BA868" ca="1">IF(INDIRECT(ADDRESS(3+$AM868,15,,,"var"))&lt;&gt;"&lt;=&gt;",INDIRECT(ADDRESS(3+$AM868,15,,,"var")),NULL)</f>
        <v>0</v>
      </c>
      <c r="BB868" s="28" cm="1">
        <f t="array" aca="1" ref="BB868" ca="1">IF(INDIRECT(ADDRESS(3+$AM868,16,,,"var"))&lt;&gt;"Zn",INDIRECT(ADDRESS(3+$AM868,16,,,"var")),NULL)</f>
        <v>0</v>
      </c>
      <c r="BC868" s="61" cm="1">
        <f t="array" aca="1" ref="BC868" ca="1">IF(INDIRECT(ADDRESS(3+$AM868,17,,,"var"))&lt;&gt;"&lt;=&gt;",INDIRECT(ADDRESS(3+$AM868,17,,,"var")),NULL)</f>
        <v>0</v>
      </c>
      <c r="BD868" s="28" cm="1">
        <f t="array" aca="1" ref="BD868" ca="1">IF(INDIRECT(ADDRESS(3+$AM868,18,,,"var"))&lt;&gt;"Ti",INDIRECT(ADDRESS(3+$AM868,18,,,"var")),NULL)</f>
        <v>1.2E-2</v>
      </c>
      <c r="BE868" s="82" cm="1">
        <f t="array" aca="1" ref="BE868" ca="1">IF(INDIRECT(ADDRESS(3+$AM868,19,,,"var"))&lt;&gt;"D10",INDIRECT(ADDRESS(3+$AM868,19,,,"var")),NULL)</f>
        <v>0</v>
      </c>
      <c r="BF868" s="82" cm="1">
        <f t="array" aca="1" ref="BF868" ca="1">IF(INDIRECT(ADDRESS(3+$AM868,20,,,"var"))&lt;&gt;"D50",INDIRECT(ADDRESS(3+$AM868,20,,,"var")),NULL)</f>
        <v>38.799999999999997</v>
      </c>
      <c r="BG868" s="82" cm="1">
        <f t="array" aca="1" ref="BG868" ca="1">IF(INDIRECT(ADDRESS(3+$AM868,21,,,"var"))&lt;&gt;"D90",INDIRECT(ADDRESS(3+$AM868,21,,,"var")),NULL)</f>
        <v>0</v>
      </c>
      <c r="BH868" s="82" cm="1">
        <f t="array" aca="1" ref="BH868" ca="1">IF(INDIRECT(ADDRESS(3+$AM868,22,,,"var"))&lt;&gt;"Carney Funnel (s/50g)",INDIRECT(ADDRESS(3+$AM868,22,,,"var")),NULL)</f>
        <v>0</v>
      </c>
      <c r="BI868" s="82" cm="1">
        <f t="array" aca="1" ref="BI868" ca="1">IF(INDIRECT(ADDRESS(3+$AM868,23,,,"var"))&lt;&gt;"Schuttdichte",INDIRECT(ADDRESS(3+$AM868,23,,,"var")),NULL)</f>
        <v>0</v>
      </c>
      <c r="BJ868" s="82" cm="1">
        <f t="array" aca="1" ref="BJ868" ca="1">IF(INDIRECT(ADDRESS(3+$AM868,24,,,"var"))&lt;&gt;"Klopfdichte",INDIRECT(ADDRESS(3+$AM868,24,,,"var")),NULL)</f>
        <v>0</v>
      </c>
      <c r="BM868" s="94"/>
      <c r="BN868" s="28"/>
      <c r="BP868" s="28"/>
    </row>
    <row r="869" spans="1:68">
      <c r="A869" s="19">
        <v>2</v>
      </c>
      <c r="B869" s="19">
        <v>6</v>
      </c>
      <c r="C869" s="81" t="str">
        <f>var!Z$4</f>
        <v>SLM 280</v>
      </c>
      <c r="D869" s="81" t="str">
        <f>var!AG$4</f>
        <v>SLM 280 parameter dev.</v>
      </c>
      <c r="E869" s="10">
        <v>375</v>
      </c>
      <c r="F869" s="11">
        <v>1100</v>
      </c>
      <c r="G869" s="11">
        <v>60</v>
      </c>
      <c r="H869" s="21">
        <v>0.12</v>
      </c>
      <c r="I869" s="81">
        <v>100</v>
      </c>
      <c r="J869" s="81" t="str">
        <f>var!AD$2</f>
        <v>Density cube</v>
      </c>
      <c r="K869" s="81"/>
      <c r="L869" s="10"/>
      <c r="M869" s="81" t="str">
        <f>var!AF$2</f>
        <v>Stripes</v>
      </c>
      <c r="N869" s="10"/>
      <c r="O869" s="10"/>
      <c r="P869" s="10"/>
      <c r="Q869" s="10"/>
      <c r="R869" s="81"/>
      <c r="S869" s="81"/>
      <c r="T869" s="81"/>
      <c r="U869" s="81"/>
      <c r="V869" s="81"/>
      <c r="W869" s="81"/>
      <c r="X869" s="81"/>
      <c r="Y869" s="10"/>
      <c r="Z869" s="10"/>
      <c r="AA869" s="10"/>
      <c r="AB869" s="10"/>
      <c r="AC869" s="10"/>
      <c r="AD869" s="81"/>
      <c r="AE869" s="81"/>
      <c r="AF869" s="83">
        <v>1.3129999999999999</v>
      </c>
      <c r="AG869" s="81"/>
      <c r="AH869" s="81">
        <f t="shared" si="29"/>
        <v>28.512</v>
      </c>
      <c r="AI869" s="81">
        <f t="shared" si="30"/>
        <v>47.348484848484851</v>
      </c>
      <c r="AJ869" s="10"/>
      <c r="AK869" s="24">
        <f>100-Tabelle1[[#This Row],[Porositaet Flaeche repolished IAPT]]</f>
        <v>98.686999999999998</v>
      </c>
      <c r="AL869" t="str" cm="1">
        <f t="array" aca="1" ref="AL869" ca="1">IF(INDIRECT(ADDRESS(3+AM869,2,,,"var"))&lt;&gt;"Name of powder",INDIRECT(ADDRESS(3+AM869,2,,,"var")),NULL)</f>
        <v>AlMgty90</v>
      </c>
      <c r="AM869" s="27">
        <v>7</v>
      </c>
      <c r="AN869" s="10"/>
      <c r="AO869" cm="1">
        <f t="array" aca="1" ref="AO869" ca="1">IF(INDIRECT(ADDRESS(3+$AM869,3,,,"var"))&lt;&gt;"&lt;=&gt;",INDIRECT(ADDRESS(3+$AM869,3,,,"var")),NULL)</f>
        <v>0</v>
      </c>
      <c r="AP869" cm="1">
        <f t="array" aca="1" ref="AP869" ca="1">IF(INDIRECT(ADDRESS(3+$AM869,4,,,"var"))&lt;&gt;"Si",INDIRECT(ADDRESS(3+$AM869,4,,,"var")),NULL)</f>
        <v>0.14199999999999999</v>
      </c>
      <c r="AQ869" cm="1">
        <f t="array" aca="1" ref="AQ869" ca="1">IF(INDIRECT(ADDRESS(3+$AM869,5,,,"var"))&lt;&gt;"&lt;=&gt;",INDIRECT(ADDRESS(3+$AM869,5,,,"var")),NULL)</f>
        <v>0</v>
      </c>
      <c r="AR869" cm="1">
        <f t="array" aca="1" ref="AR869" ca="1">IF(INDIRECT(ADDRESS(3+$AM869,6,,,"var"))&lt;&gt;"Fe",INDIRECT(ADDRESS(3+$AM869,6,,,"var")),NULL)</f>
        <v>6.7599999999999993E-2</v>
      </c>
      <c r="AS869" cm="1">
        <f t="array" aca="1" ref="AS869" ca="1">IF(INDIRECT(ADDRESS(3+$AM869,7,,,"var"))&lt;&gt;"&lt;=&gt;",INDIRECT(ADDRESS(3+$AM869,7,,,"var")),NULL)</f>
        <v>0</v>
      </c>
      <c r="AT869" cm="1">
        <f t="array" aca="1" ref="AT869" ca="1">IF(INDIRECT(ADDRESS(3+$AM869,8,,,"var"))&lt;&gt;"Cu",INDIRECT(ADDRESS(3+$AM869,8,,,"var")),NULL)</f>
        <v>2E-3</v>
      </c>
      <c r="AU869" cm="1">
        <f t="array" aca="1" ref="AU869" ca="1">IF(INDIRECT(ADDRESS(3+$AM869,9,,,"var"))&lt;&gt;"&lt;=&gt;",INDIRECT(ADDRESS(3+$AM869,9,,,"var")),NULL)</f>
        <v>0</v>
      </c>
      <c r="AV869" cm="1">
        <f t="array" aca="1" ref="AV869" ca="1">IF(INDIRECT(ADDRESS(3+$AM869,10,,,"var"))&lt;&gt;"Mn",INDIRECT(ADDRESS(3+$AM869,10,,,"var")),NULL)</f>
        <v>5.4999999999999997E-3</v>
      </c>
      <c r="AW869" cm="1">
        <f t="array" aca="1" ref="AW869" ca="1">IF(INDIRECT(ADDRESS(3+$AM869,11,,,"var"))&lt;&gt;"&lt;=&gt;",INDIRECT(ADDRESS(3+$AM869,11,,,"var")),NULL)</f>
        <v>0</v>
      </c>
      <c r="AX869" cm="1">
        <f t="array" aca="1" ref="AX869" ca="1">IF(INDIRECT(ADDRESS(3+$AM869,12,,,"var"))&lt;&gt;"Mg",INDIRECT(ADDRESS(3+$AM869,12,,,"var")),NULL)</f>
        <v>11.8</v>
      </c>
      <c r="AY869" cm="1">
        <f t="array" aca="1" ref="AY869" ca="1">IF(INDIRECT(ADDRESS(3+$AM869,13,,,"var"))&lt;&gt;"&lt;=&gt;",INDIRECT(ADDRESS(3+$AM869,13,,,"var")),NULL)</f>
        <v>0</v>
      </c>
      <c r="AZ869" cm="1">
        <f t="array" aca="1" ref="AZ869" ca="1">IF(INDIRECT(ADDRESS(3+$AM869,14,,,"var"))&lt;&gt;"Be",INDIRECT(ADDRESS(3+$AM869,14,,,"var")),NULL)</f>
        <v>3.8E-3</v>
      </c>
      <c r="BA869" s="61" cm="1">
        <f t="array" aca="1" ref="BA869" ca="1">IF(INDIRECT(ADDRESS(3+$AM869,15,,,"var"))&lt;&gt;"&lt;=&gt;",INDIRECT(ADDRESS(3+$AM869,15,,,"var")),NULL)</f>
        <v>0</v>
      </c>
      <c r="BB869" s="28" cm="1">
        <f t="array" aca="1" ref="BB869" ca="1">IF(INDIRECT(ADDRESS(3+$AM869,16,,,"var"))&lt;&gt;"Zn",INDIRECT(ADDRESS(3+$AM869,16,,,"var")),NULL)</f>
        <v>0</v>
      </c>
      <c r="BC869" s="61" cm="1">
        <f t="array" aca="1" ref="BC869" ca="1">IF(INDIRECT(ADDRESS(3+$AM869,17,,,"var"))&lt;&gt;"&lt;=&gt;",INDIRECT(ADDRESS(3+$AM869,17,,,"var")),NULL)</f>
        <v>0</v>
      </c>
      <c r="BD869" s="28" cm="1">
        <f t="array" aca="1" ref="BD869" ca="1">IF(INDIRECT(ADDRESS(3+$AM869,18,,,"var"))&lt;&gt;"Ti",INDIRECT(ADDRESS(3+$AM869,18,,,"var")),NULL)</f>
        <v>1.2E-2</v>
      </c>
      <c r="BE869" s="82" cm="1">
        <f t="array" aca="1" ref="BE869" ca="1">IF(INDIRECT(ADDRESS(3+$AM869,19,,,"var"))&lt;&gt;"D10",INDIRECT(ADDRESS(3+$AM869,19,,,"var")),NULL)</f>
        <v>0</v>
      </c>
      <c r="BF869" s="82" cm="1">
        <f t="array" aca="1" ref="BF869" ca="1">IF(INDIRECT(ADDRESS(3+$AM869,20,,,"var"))&lt;&gt;"D50",INDIRECT(ADDRESS(3+$AM869,20,,,"var")),NULL)</f>
        <v>38.799999999999997</v>
      </c>
      <c r="BG869" s="82" cm="1">
        <f t="array" aca="1" ref="BG869" ca="1">IF(INDIRECT(ADDRESS(3+$AM869,21,,,"var"))&lt;&gt;"D90",INDIRECT(ADDRESS(3+$AM869,21,,,"var")),NULL)</f>
        <v>0</v>
      </c>
      <c r="BH869" s="82" cm="1">
        <f t="array" aca="1" ref="BH869" ca="1">IF(INDIRECT(ADDRESS(3+$AM869,22,,,"var"))&lt;&gt;"Carney Funnel (s/50g)",INDIRECT(ADDRESS(3+$AM869,22,,,"var")),NULL)</f>
        <v>0</v>
      </c>
      <c r="BI869" s="82" cm="1">
        <f t="array" aca="1" ref="BI869" ca="1">IF(INDIRECT(ADDRESS(3+$AM869,23,,,"var"))&lt;&gt;"Schuttdichte",INDIRECT(ADDRESS(3+$AM869,23,,,"var")),NULL)</f>
        <v>0</v>
      </c>
      <c r="BJ869" s="82" cm="1">
        <f t="array" aca="1" ref="BJ869" ca="1">IF(INDIRECT(ADDRESS(3+$AM869,24,,,"var"))&lt;&gt;"Klopfdichte",INDIRECT(ADDRESS(3+$AM869,24,,,"var")),NULL)</f>
        <v>0</v>
      </c>
      <c r="BM869" s="94"/>
      <c r="BN869" s="28"/>
      <c r="BP869" s="28"/>
    </row>
    <row r="870" spans="1:68">
      <c r="A870" s="19">
        <v>2</v>
      </c>
      <c r="B870" s="19">
        <v>7</v>
      </c>
      <c r="C870" s="81" t="str">
        <f>var!Z$4</f>
        <v>SLM 280</v>
      </c>
      <c r="D870" s="81" t="str">
        <f>var!AG$4</f>
        <v>SLM 280 parameter dev.</v>
      </c>
      <c r="E870" s="10">
        <v>375</v>
      </c>
      <c r="F870" s="11">
        <v>1050</v>
      </c>
      <c r="G870" s="11">
        <v>90</v>
      </c>
      <c r="H870" s="21">
        <v>0.12</v>
      </c>
      <c r="I870" s="7">
        <v>100</v>
      </c>
      <c r="J870" s="81" t="str">
        <f>var!AD$2</f>
        <v>Density cube</v>
      </c>
      <c r="K870" s="81"/>
      <c r="L870" s="10"/>
      <c r="M870" s="81" t="str">
        <f>var!AF$2</f>
        <v>Stripes</v>
      </c>
      <c r="N870" s="10"/>
      <c r="O870" s="10"/>
      <c r="P870" s="10"/>
      <c r="Q870" s="10"/>
      <c r="R870" s="81"/>
      <c r="S870" s="81"/>
      <c r="T870" s="81"/>
      <c r="U870" s="81"/>
      <c r="V870" s="81"/>
      <c r="W870" s="81"/>
      <c r="X870" s="81"/>
      <c r="Y870" s="10"/>
      <c r="Z870" s="10"/>
      <c r="AA870" s="10"/>
      <c r="AB870" s="10"/>
      <c r="AC870" s="10"/>
      <c r="AD870" s="81"/>
      <c r="AE870" s="81"/>
      <c r="AF870" s="83">
        <v>1.1220000000000001</v>
      </c>
      <c r="AG870" s="81"/>
      <c r="AH870" s="81">
        <f t="shared" si="29"/>
        <v>40.823999999999998</v>
      </c>
      <c r="AI870" s="81">
        <f t="shared" si="30"/>
        <v>33.06878306878307</v>
      </c>
      <c r="AJ870" s="10"/>
      <c r="AK870" s="24">
        <f>100-Tabelle1[[#This Row],[Porositaet Flaeche repolished IAPT]]</f>
        <v>98.878</v>
      </c>
      <c r="AL870" t="str" cm="1">
        <f t="array" aca="1" ref="AL870" ca="1">IF(INDIRECT(ADDRESS(3+AM870,2,,,"var"))&lt;&gt;"Name of powder",INDIRECT(ADDRESS(3+AM870,2,,,"var")),NULL)</f>
        <v>AlMgty90</v>
      </c>
      <c r="AM870" s="27">
        <v>7</v>
      </c>
      <c r="AN870" s="10"/>
      <c r="AO870" cm="1">
        <f t="array" aca="1" ref="AO870" ca="1">IF(INDIRECT(ADDRESS(3+$AM870,3,,,"var"))&lt;&gt;"&lt;=&gt;",INDIRECT(ADDRESS(3+$AM870,3,,,"var")),NULL)</f>
        <v>0</v>
      </c>
      <c r="AP870" cm="1">
        <f t="array" aca="1" ref="AP870" ca="1">IF(INDIRECT(ADDRESS(3+$AM870,4,,,"var"))&lt;&gt;"Si",INDIRECT(ADDRESS(3+$AM870,4,,,"var")),NULL)</f>
        <v>0.14199999999999999</v>
      </c>
      <c r="AQ870" cm="1">
        <f t="array" aca="1" ref="AQ870" ca="1">IF(INDIRECT(ADDRESS(3+$AM870,5,,,"var"))&lt;&gt;"&lt;=&gt;",INDIRECT(ADDRESS(3+$AM870,5,,,"var")),NULL)</f>
        <v>0</v>
      </c>
      <c r="AR870" cm="1">
        <f t="array" aca="1" ref="AR870" ca="1">IF(INDIRECT(ADDRESS(3+$AM870,6,,,"var"))&lt;&gt;"Fe",INDIRECT(ADDRESS(3+$AM870,6,,,"var")),NULL)</f>
        <v>6.7599999999999993E-2</v>
      </c>
      <c r="AS870" cm="1">
        <f t="array" aca="1" ref="AS870" ca="1">IF(INDIRECT(ADDRESS(3+$AM870,7,,,"var"))&lt;&gt;"&lt;=&gt;",INDIRECT(ADDRESS(3+$AM870,7,,,"var")),NULL)</f>
        <v>0</v>
      </c>
      <c r="AT870" cm="1">
        <f t="array" aca="1" ref="AT870" ca="1">IF(INDIRECT(ADDRESS(3+$AM870,8,,,"var"))&lt;&gt;"Cu",INDIRECT(ADDRESS(3+$AM870,8,,,"var")),NULL)</f>
        <v>2E-3</v>
      </c>
      <c r="AU870" cm="1">
        <f t="array" aca="1" ref="AU870" ca="1">IF(INDIRECT(ADDRESS(3+$AM870,9,,,"var"))&lt;&gt;"&lt;=&gt;",INDIRECT(ADDRESS(3+$AM870,9,,,"var")),NULL)</f>
        <v>0</v>
      </c>
      <c r="AV870" cm="1">
        <f t="array" aca="1" ref="AV870" ca="1">IF(INDIRECT(ADDRESS(3+$AM870,10,,,"var"))&lt;&gt;"Mn",INDIRECT(ADDRESS(3+$AM870,10,,,"var")),NULL)</f>
        <v>5.4999999999999997E-3</v>
      </c>
      <c r="AW870" cm="1">
        <f t="array" aca="1" ref="AW870" ca="1">IF(INDIRECT(ADDRESS(3+$AM870,11,,,"var"))&lt;&gt;"&lt;=&gt;",INDIRECT(ADDRESS(3+$AM870,11,,,"var")),NULL)</f>
        <v>0</v>
      </c>
      <c r="AX870" cm="1">
        <f t="array" aca="1" ref="AX870" ca="1">IF(INDIRECT(ADDRESS(3+$AM870,12,,,"var"))&lt;&gt;"Mg",INDIRECT(ADDRESS(3+$AM870,12,,,"var")),NULL)</f>
        <v>11.8</v>
      </c>
      <c r="AY870" cm="1">
        <f t="array" aca="1" ref="AY870" ca="1">IF(INDIRECT(ADDRESS(3+$AM870,13,,,"var"))&lt;&gt;"&lt;=&gt;",INDIRECT(ADDRESS(3+$AM870,13,,,"var")),NULL)</f>
        <v>0</v>
      </c>
      <c r="AZ870" cm="1">
        <f t="array" aca="1" ref="AZ870" ca="1">IF(INDIRECT(ADDRESS(3+$AM870,14,,,"var"))&lt;&gt;"Be",INDIRECT(ADDRESS(3+$AM870,14,,,"var")),NULL)</f>
        <v>3.8E-3</v>
      </c>
      <c r="BA870" s="61" cm="1">
        <f t="array" aca="1" ref="BA870" ca="1">IF(INDIRECT(ADDRESS(3+$AM870,15,,,"var"))&lt;&gt;"&lt;=&gt;",INDIRECT(ADDRESS(3+$AM870,15,,,"var")),NULL)</f>
        <v>0</v>
      </c>
      <c r="BB870" s="28" cm="1">
        <f t="array" aca="1" ref="BB870" ca="1">IF(INDIRECT(ADDRESS(3+$AM870,16,,,"var"))&lt;&gt;"Zn",INDIRECT(ADDRESS(3+$AM870,16,,,"var")),NULL)</f>
        <v>0</v>
      </c>
      <c r="BC870" s="61" cm="1">
        <f t="array" aca="1" ref="BC870" ca="1">IF(INDIRECT(ADDRESS(3+$AM870,17,,,"var"))&lt;&gt;"&lt;=&gt;",INDIRECT(ADDRESS(3+$AM870,17,,,"var")),NULL)</f>
        <v>0</v>
      </c>
      <c r="BD870" s="28" cm="1">
        <f t="array" aca="1" ref="BD870" ca="1">IF(INDIRECT(ADDRESS(3+$AM870,18,,,"var"))&lt;&gt;"Ti",INDIRECT(ADDRESS(3+$AM870,18,,,"var")),NULL)</f>
        <v>1.2E-2</v>
      </c>
      <c r="BE870" s="82" cm="1">
        <f t="array" aca="1" ref="BE870" ca="1">IF(INDIRECT(ADDRESS(3+$AM870,19,,,"var"))&lt;&gt;"D10",INDIRECT(ADDRESS(3+$AM870,19,,,"var")),NULL)</f>
        <v>0</v>
      </c>
      <c r="BF870" s="82" cm="1">
        <f t="array" aca="1" ref="BF870" ca="1">IF(INDIRECT(ADDRESS(3+$AM870,20,,,"var"))&lt;&gt;"D50",INDIRECT(ADDRESS(3+$AM870,20,,,"var")),NULL)</f>
        <v>38.799999999999997</v>
      </c>
      <c r="BG870" s="82" cm="1">
        <f t="array" aca="1" ref="BG870" ca="1">IF(INDIRECT(ADDRESS(3+$AM870,21,,,"var"))&lt;&gt;"D90",INDIRECT(ADDRESS(3+$AM870,21,,,"var")),NULL)</f>
        <v>0</v>
      </c>
      <c r="BH870" s="82" cm="1">
        <f t="array" aca="1" ref="BH870" ca="1">IF(INDIRECT(ADDRESS(3+$AM870,22,,,"var"))&lt;&gt;"Carney Funnel (s/50g)",INDIRECT(ADDRESS(3+$AM870,22,,,"var")),NULL)</f>
        <v>0</v>
      </c>
      <c r="BI870" s="82" cm="1">
        <f t="array" aca="1" ref="BI870" ca="1">IF(INDIRECT(ADDRESS(3+$AM870,23,,,"var"))&lt;&gt;"Schuttdichte",INDIRECT(ADDRESS(3+$AM870,23,,,"var")),NULL)</f>
        <v>0</v>
      </c>
      <c r="BJ870" s="82" cm="1">
        <f t="array" aca="1" ref="BJ870" ca="1">IF(INDIRECT(ADDRESS(3+$AM870,24,,,"var"))&lt;&gt;"Klopfdichte",INDIRECT(ADDRESS(3+$AM870,24,,,"var")),NULL)</f>
        <v>0</v>
      </c>
      <c r="BM870" s="94"/>
      <c r="BN870" s="28"/>
      <c r="BP870" s="28"/>
    </row>
    <row r="871" spans="1:68">
      <c r="A871" s="19">
        <v>2</v>
      </c>
      <c r="B871" s="19">
        <v>8</v>
      </c>
      <c r="C871" s="81" t="str">
        <f>var!Z$4</f>
        <v>SLM 280</v>
      </c>
      <c r="D871" s="81" t="str">
        <f>var!AG$4</f>
        <v>SLM 280 parameter dev.</v>
      </c>
      <c r="E871" s="10">
        <v>375</v>
      </c>
      <c r="F871" s="11">
        <v>1225</v>
      </c>
      <c r="G871" s="11">
        <v>90</v>
      </c>
      <c r="H871" s="21">
        <v>0.12</v>
      </c>
      <c r="I871" s="81">
        <v>100</v>
      </c>
      <c r="J871" s="81" t="str">
        <f>var!AD$2</f>
        <v>Density cube</v>
      </c>
      <c r="K871" s="81"/>
      <c r="L871" s="10"/>
      <c r="M871" s="81" t="str">
        <f>var!AF$2</f>
        <v>Stripes</v>
      </c>
      <c r="N871" s="10"/>
      <c r="O871" s="10"/>
      <c r="P871" s="10"/>
      <c r="Q871" s="10"/>
      <c r="R871" s="81"/>
      <c r="S871" s="81"/>
      <c r="T871" s="81"/>
      <c r="U871" s="81"/>
      <c r="V871" s="81"/>
      <c r="W871" s="81"/>
      <c r="X871" s="81"/>
      <c r="Y871" s="10"/>
      <c r="Z871" s="10"/>
      <c r="AA871" s="10"/>
      <c r="AB871" s="10"/>
      <c r="AC871" s="10"/>
      <c r="AD871" s="81"/>
      <c r="AE871" s="81"/>
      <c r="AF871" s="83">
        <v>1.4219999999999999</v>
      </c>
      <c r="AG871" s="81"/>
      <c r="AH871" s="81">
        <f t="shared" si="29"/>
        <v>47.627999999999993</v>
      </c>
      <c r="AI871" s="81">
        <f t="shared" si="30"/>
        <v>28.344671201814062</v>
      </c>
      <c r="AJ871" s="10"/>
      <c r="AK871" s="24">
        <f>100-Tabelle1[[#This Row],[Porositaet Flaeche repolished IAPT]]</f>
        <v>98.578000000000003</v>
      </c>
      <c r="AL871" t="str" cm="1">
        <f t="array" aca="1" ref="AL871" ca="1">IF(INDIRECT(ADDRESS(3+AM871,2,,,"var"))&lt;&gt;"Name of powder",INDIRECT(ADDRESS(3+AM871,2,,,"var")),NULL)</f>
        <v>AlMgty90</v>
      </c>
      <c r="AM871" s="27">
        <v>7</v>
      </c>
      <c r="AN871" s="10"/>
      <c r="AO871" cm="1">
        <f t="array" aca="1" ref="AO871" ca="1">IF(INDIRECT(ADDRESS(3+$AM871,3,,,"var"))&lt;&gt;"&lt;=&gt;",INDIRECT(ADDRESS(3+$AM871,3,,,"var")),NULL)</f>
        <v>0</v>
      </c>
      <c r="AP871" cm="1">
        <f t="array" aca="1" ref="AP871" ca="1">IF(INDIRECT(ADDRESS(3+$AM871,4,,,"var"))&lt;&gt;"Si",INDIRECT(ADDRESS(3+$AM871,4,,,"var")),NULL)</f>
        <v>0.14199999999999999</v>
      </c>
      <c r="AQ871" cm="1">
        <f t="array" aca="1" ref="AQ871" ca="1">IF(INDIRECT(ADDRESS(3+$AM871,5,,,"var"))&lt;&gt;"&lt;=&gt;",INDIRECT(ADDRESS(3+$AM871,5,,,"var")),NULL)</f>
        <v>0</v>
      </c>
      <c r="AR871" cm="1">
        <f t="array" aca="1" ref="AR871" ca="1">IF(INDIRECT(ADDRESS(3+$AM871,6,,,"var"))&lt;&gt;"Fe",INDIRECT(ADDRESS(3+$AM871,6,,,"var")),NULL)</f>
        <v>6.7599999999999993E-2</v>
      </c>
      <c r="AS871" cm="1">
        <f t="array" aca="1" ref="AS871" ca="1">IF(INDIRECT(ADDRESS(3+$AM871,7,,,"var"))&lt;&gt;"&lt;=&gt;",INDIRECT(ADDRESS(3+$AM871,7,,,"var")),NULL)</f>
        <v>0</v>
      </c>
      <c r="AT871" cm="1">
        <f t="array" aca="1" ref="AT871" ca="1">IF(INDIRECT(ADDRESS(3+$AM871,8,,,"var"))&lt;&gt;"Cu",INDIRECT(ADDRESS(3+$AM871,8,,,"var")),NULL)</f>
        <v>2E-3</v>
      </c>
      <c r="AU871" cm="1">
        <f t="array" aca="1" ref="AU871" ca="1">IF(INDIRECT(ADDRESS(3+$AM871,9,,,"var"))&lt;&gt;"&lt;=&gt;",INDIRECT(ADDRESS(3+$AM871,9,,,"var")),NULL)</f>
        <v>0</v>
      </c>
      <c r="AV871" cm="1">
        <f t="array" aca="1" ref="AV871" ca="1">IF(INDIRECT(ADDRESS(3+$AM871,10,,,"var"))&lt;&gt;"Mn",INDIRECT(ADDRESS(3+$AM871,10,,,"var")),NULL)</f>
        <v>5.4999999999999997E-3</v>
      </c>
      <c r="AW871" cm="1">
        <f t="array" aca="1" ref="AW871" ca="1">IF(INDIRECT(ADDRESS(3+$AM871,11,,,"var"))&lt;&gt;"&lt;=&gt;",INDIRECT(ADDRESS(3+$AM871,11,,,"var")),NULL)</f>
        <v>0</v>
      </c>
      <c r="AX871" cm="1">
        <f t="array" aca="1" ref="AX871" ca="1">IF(INDIRECT(ADDRESS(3+$AM871,12,,,"var"))&lt;&gt;"Mg",INDIRECT(ADDRESS(3+$AM871,12,,,"var")),NULL)</f>
        <v>11.8</v>
      </c>
      <c r="AY871" cm="1">
        <f t="array" aca="1" ref="AY871" ca="1">IF(INDIRECT(ADDRESS(3+$AM871,13,,,"var"))&lt;&gt;"&lt;=&gt;",INDIRECT(ADDRESS(3+$AM871,13,,,"var")),NULL)</f>
        <v>0</v>
      </c>
      <c r="AZ871" cm="1">
        <f t="array" aca="1" ref="AZ871" ca="1">IF(INDIRECT(ADDRESS(3+$AM871,14,,,"var"))&lt;&gt;"Be",INDIRECT(ADDRESS(3+$AM871,14,,,"var")),NULL)</f>
        <v>3.8E-3</v>
      </c>
      <c r="BA871" s="61" cm="1">
        <f t="array" aca="1" ref="BA871" ca="1">IF(INDIRECT(ADDRESS(3+$AM871,15,,,"var"))&lt;&gt;"&lt;=&gt;",INDIRECT(ADDRESS(3+$AM871,15,,,"var")),NULL)</f>
        <v>0</v>
      </c>
      <c r="BB871" s="28" cm="1">
        <f t="array" aca="1" ref="BB871" ca="1">IF(INDIRECT(ADDRESS(3+$AM871,16,,,"var"))&lt;&gt;"Zn",INDIRECT(ADDRESS(3+$AM871,16,,,"var")),NULL)</f>
        <v>0</v>
      </c>
      <c r="BC871" s="61" cm="1">
        <f t="array" aca="1" ref="BC871" ca="1">IF(INDIRECT(ADDRESS(3+$AM871,17,,,"var"))&lt;&gt;"&lt;=&gt;",INDIRECT(ADDRESS(3+$AM871,17,,,"var")),NULL)</f>
        <v>0</v>
      </c>
      <c r="BD871" s="28" cm="1">
        <f t="array" aca="1" ref="BD871" ca="1">IF(INDIRECT(ADDRESS(3+$AM871,18,,,"var"))&lt;&gt;"Ti",INDIRECT(ADDRESS(3+$AM871,18,,,"var")),NULL)</f>
        <v>1.2E-2</v>
      </c>
      <c r="BE871" s="82" cm="1">
        <f t="array" aca="1" ref="BE871" ca="1">IF(INDIRECT(ADDRESS(3+$AM871,19,,,"var"))&lt;&gt;"D10",INDIRECT(ADDRESS(3+$AM871,19,,,"var")),NULL)</f>
        <v>0</v>
      </c>
      <c r="BF871" s="82" cm="1">
        <f t="array" aca="1" ref="BF871" ca="1">IF(INDIRECT(ADDRESS(3+$AM871,20,,,"var"))&lt;&gt;"D50",INDIRECT(ADDRESS(3+$AM871,20,,,"var")),NULL)</f>
        <v>38.799999999999997</v>
      </c>
      <c r="BG871" s="82" cm="1">
        <f t="array" aca="1" ref="BG871" ca="1">IF(INDIRECT(ADDRESS(3+$AM871,21,,,"var"))&lt;&gt;"D90",INDIRECT(ADDRESS(3+$AM871,21,,,"var")),NULL)</f>
        <v>0</v>
      </c>
      <c r="BH871" s="82" cm="1">
        <f t="array" aca="1" ref="BH871" ca="1">IF(INDIRECT(ADDRESS(3+$AM871,22,,,"var"))&lt;&gt;"Carney Funnel (s/50g)",INDIRECT(ADDRESS(3+$AM871,22,,,"var")),NULL)</f>
        <v>0</v>
      </c>
      <c r="BI871" s="82" cm="1">
        <f t="array" aca="1" ref="BI871" ca="1">IF(INDIRECT(ADDRESS(3+$AM871,23,,,"var"))&lt;&gt;"Schuttdichte",INDIRECT(ADDRESS(3+$AM871,23,,,"var")),NULL)</f>
        <v>0</v>
      </c>
      <c r="BJ871" s="82" cm="1">
        <f t="array" aca="1" ref="BJ871" ca="1">IF(INDIRECT(ADDRESS(3+$AM871,24,,,"var"))&lt;&gt;"Klopfdichte",INDIRECT(ADDRESS(3+$AM871,24,,,"var")),NULL)</f>
        <v>0</v>
      </c>
      <c r="BM871" s="94"/>
      <c r="BN871" s="28"/>
      <c r="BP871" s="28"/>
    </row>
    <row r="872" spans="1:68">
      <c r="A872" s="19">
        <v>2</v>
      </c>
      <c r="B872" s="19">
        <v>9</v>
      </c>
      <c r="C872" s="81" t="str">
        <f>var!Z$4</f>
        <v>SLM 280</v>
      </c>
      <c r="D872" s="81" t="str">
        <f>var!AG$4</f>
        <v>SLM 280 parameter dev.</v>
      </c>
      <c r="E872" s="10">
        <v>375</v>
      </c>
      <c r="F872" s="11">
        <v>950</v>
      </c>
      <c r="G872" s="11">
        <v>120</v>
      </c>
      <c r="H872" s="21">
        <v>0.1</v>
      </c>
      <c r="I872" s="81">
        <v>100</v>
      </c>
      <c r="J872" s="81" t="str">
        <f>var!AD$2</f>
        <v>Density cube</v>
      </c>
      <c r="K872" s="81"/>
      <c r="L872" s="10"/>
      <c r="M872" s="81" t="str">
        <f>var!AF$2</f>
        <v>Stripes</v>
      </c>
      <c r="N872" s="10"/>
      <c r="O872" s="10"/>
      <c r="P872" s="10"/>
      <c r="Q872" s="10"/>
      <c r="R872" s="81"/>
      <c r="S872" s="81"/>
      <c r="T872" s="81"/>
      <c r="U872" s="81"/>
      <c r="V872" s="81"/>
      <c r="W872" s="81"/>
      <c r="X872" s="81"/>
      <c r="Y872" s="10"/>
      <c r="Z872" s="10"/>
      <c r="AA872" s="10"/>
      <c r="AB872" s="10"/>
      <c r="AC872" s="10"/>
      <c r="AD872" s="81"/>
      <c r="AE872" s="81"/>
      <c r="AF872" s="83">
        <v>1.375</v>
      </c>
      <c r="AG872" s="81"/>
      <c r="AH872" s="81">
        <f t="shared" si="29"/>
        <v>41.04</v>
      </c>
      <c r="AI872" s="81">
        <f t="shared" si="30"/>
        <v>32.89473684210526</v>
      </c>
      <c r="AJ872" s="10"/>
      <c r="AK872" s="24">
        <f>100-Tabelle1[[#This Row],[Porositaet Flaeche repolished IAPT]]</f>
        <v>98.625</v>
      </c>
      <c r="AL872" t="str" cm="1">
        <f t="array" aca="1" ref="AL872" ca="1">IF(INDIRECT(ADDRESS(3+AM872,2,,,"var"))&lt;&gt;"Name of powder",INDIRECT(ADDRESS(3+AM872,2,,,"var")),NULL)</f>
        <v>AlMgty90</v>
      </c>
      <c r="AM872" s="27">
        <v>7</v>
      </c>
      <c r="AN872" s="10"/>
      <c r="AO872" cm="1">
        <f t="array" aca="1" ref="AO872" ca="1">IF(INDIRECT(ADDRESS(3+$AM872,3,,,"var"))&lt;&gt;"&lt;=&gt;",INDIRECT(ADDRESS(3+$AM872,3,,,"var")),NULL)</f>
        <v>0</v>
      </c>
      <c r="AP872" cm="1">
        <f t="array" aca="1" ref="AP872" ca="1">IF(INDIRECT(ADDRESS(3+$AM872,4,,,"var"))&lt;&gt;"Si",INDIRECT(ADDRESS(3+$AM872,4,,,"var")),NULL)</f>
        <v>0.14199999999999999</v>
      </c>
      <c r="AQ872" cm="1">
        <f t="array" aca="1" ref="AQ872" ca="1">IF(INDIRECT(ADDRESS(3+$AM872,5,,,"var"))&lt;&gt;"&lt;=&gt;",INDIRECT(ADDRESS(3+$AM872,5,,,"var")),NULL)</f>
        <v>0</v>
      </c>
      <c r="AR872" cm="1">
        <f t="array" aca="1" ref="AR872" ca="1">IF(INDIRECT(ADDRESS(3+$AM872,6,,,"var"))&lt;&gt;"Fe",INDIRECT(ADDRESS(3+$AM872,6,,,"var")),NULL)</f>
        <v>6.7599999999999993E-2</v>
      </c>
      <c r="AS872" cm="1">
        <f t="array" aca="1" ref="AS872" ca="1">IF(INDIRECT(ADDRESS(3+$AM872,7,,,"var"))&lt;&gt;"&lt;=&gt;",INDIRECT(ADDRESS(3+$AM872,7,,,"var")),NULL)</f>
        <v>0</v>
      </c>
      <c r="AT872" cm="1">
        <f t="array" aca="1" ref="AT872" ca="1">IF(INDIRECT(ADDRESS(3+$AM872,8,,,"var"))&lt;&gt;"Cu",INDIRECT(ADDRESS(3+$AM872,8,,,"var")),NULL)</f>
        <v>2E-3</v>
      </c>
      <c r="AU872" cm="1">
        <f t="array" aca="1" ref="AU872" ca="1">IF(INDIRECT(ADDRESS(3+$AM872,9,,,"var"))&lt;&gt;"&lt;=&gt;",INDIRECT(ADDRESS(3+$AM872,9,,,"var")),NULL)</f>
        <v>0</v>
      </c>
      <c r="AV872" cm="1">
        <f t="array" aca="1" ref="AV872" ca="1">IF(INDIRECT(ADDRESS(3+$AM872,10,,,"var"))&lt;&gt;"Mn",INDIRECT(ADDRESS(3+$AM872,10,,,"var")),NULL)</f>
        <v>5.4999999999999997E-3</v>
      </c>
      <c r="AW872" cm="1">
        <f t="array" aca="1" ref="AW872" ca="1">IF(INDIRECT(ADDRESS(3+$AM872,11,,,"var"))&lt;&gt;"&lt;=&gt;",INDIRECT(ADDRESS(3+$AM872,11,,,"var")),NULL)</f>
        <v>0</v>
      </c>
      <c r="AX872" cm="1">
        <f t="array" aca="1" ref="AX872" ca="1">IF(INDIRECT(ADDRESS(3+$AM872,12,,,"var"))&lt;&gt;"Mg",INDIRECT(ADDRESS(3+$AM872,12,,,"var")),NULL)</f>
        <v>11.8</v>
      </c>
      <c r="AY872" cm="1">
        <f t="array" aca="1" ref="AY872" ca="1">IF(INDIRECT(ADDRESS(3+$AM872,13,,,"var"))&lt;&gt;"&lt;=&gt;",INDIRECT(ADDRESS(3+$AM872,13,,,"var")),NULL)</f>
        <v>0</v>
      </c>
      <c r="AZ872" cm="1">
        <f t="array" aca="1" ref="AZ872" ca="1">IF(INDIRECT(ADDRESS(3+$AM872,14,,,"var"))&lt;&gt;"Be",INDIRECT(ADDRESS(3+$AM872,14,,,"var")),NULL)</f>
        <v>3.8E-3</v>
      </c>
      <c r="BA872" s="61" cm="1">
        <f t="array" aca="1" ref="BA872" ca="1">IF(INDIRECT(ADDRESS(3+$AM872,15,,,"var"))&lt;&gt;"&lt;=&gt;",INDIRECT(ADDRESS(3+$AM872,15,,,"var")),NULL)</f>
        <v>0</v>
      </c>
      <c r="BB872" s="28" cm="1">
        <f t="array" aca="1" ref="BB872" ca="1">IF(INDIRECT(ADDRESS(3+$AM872,16,,,"var"))&lt;&gt;"Zn",INDIRECT(ADDRESS(3+$AM872,16,,,"var")),NULL)</f>
        <v>0</v>
      </c>
      <c r="BC872" s="61" cm="1">
        <f t="array" aca="1" ref="BC872" ca="1">IF(INDIRECT(ADDRESS(3+$AM872,17,,,"var"))&lt;&gt;"&lt;=&gt;",INDIRECT(ADDRESS(3+$AM872,17,,,"var")),NULL)</f>
        <v>0</v>
      </c>
      <c r="BD872" s="28" cm="1">
        <f t="array" aca="1" ref="BD872" ca="1">IF(INDIRECT(ADDRESS(3+$AM872,18,,,"var"))&lt;&gt;"Ti",INDIRECT(ADDRESS(3+$AM872,18,,,"var")),NULL)</f>
        <v>1.2E-2</v>
      </c>
      <c r="BE872" s="82" cm="1">
        <f t="array" aca="1" ref="BE872" ca="1">IF(INDIRECT(ADDRESS(3+$AM872,19,,,"var"))&lt;&gt;"D10",INDIRECT(ADDRESS(3+$AM872,19,,,"var")),NULL)</f>
        <v>0</v>
      </c>
      <c r="BF872" s="82" cm="1">
        <f t="array" aca="1" ref="BF872" ca="1">IF(INDIRECT(ADDRESS(3+$AM872,20,,,"var"))&lt;&gt;"D50",INDIRECT(ADDRESS(3+$AM872,20,,,"var")),NULL)</f>
        <v>38.799999999999997</v>
      </c>
      <c r="BG872" s="82" cm="1">
        <f t="array" aca="1" ref="BG872" ca="1">IF(INDIRECT(ADDRESS(3+$AM872,21,,,"var"))&lt;&gt;"D90",INDIRECT(ADDRESS(3+$AM872,21,,,"var")),NULL)</f>
        <v>0</v>
      </c>
      <c r="BH872" s="82" cm="1">
        <f t="array" aca="1" ref="BH872" ca="1">IF(INDIRECT(ADDRESS(3+$AM872,22,,,"var"))&lt;&gt;"Carney Funnel (s/50g)",INDIRECT(ADDRESS(3+$AM872,22,,,"var")),NULL)</f>
        <v>0</v>
      </c>
      <c r="BI872" s="82" cm="1">
        <f t="array" aca="1" ref="BI872" ca="1">IF(INDIRECT(ADDRESS(3+$AM872,23,,,"var"))&lt;&gt;"Schuttdichte",INDIRECT(ADDRESS(3+$AM872,23,,,"var")),NULL)</f>
        <v>0</v>
      </c>
      <c r="BJ872" s="82" cm="1">
        <f t="array" aca="1" ref="BJ872" ca="1">IF(INDIRECT(ADDRESS(3+$AM872,24,,,"var"))&lt;&gt;"Klopfdichte",INDIRECT(ADDRESS(3+$AM872,24,,,"var")),NULL)</f>
        <v>0</v>
      </c>
      <c r="BM872" s="94"/>
      <c r="BN872" s="28"/>
      <c r="BP872" s="28"/>
    </row>
    <row r="873" spans="1:68">
      <c r="A873" s="19">
        <v>2</v>
      </c>
      <c r="B873" s="19">
        <v>10</v>
      </c>
      <c r="C873" s="81" t="str">
        <f>var!Z$4</f>
        <v>SLM 280</v>
      </c>
      <c r="D873" s="81" t="str">
        <f>var!AG$4</f>
        <v>SLM 280 parameter dev.</v>
      </c>
      <c r="E873" s="10">
        <v>375</v>
      </c>
      <c r="F873" s="11">
        <v>1200</v>
      </c>
      <c r="G873" s="11">
        <v>120</v>
      </c>
      <c r="H873" s="21">
        <v>0.08</v>
      </c>
      <c r="I873" s="81">
        <v>100</v>
      </c>
      <c r="J873" s="81" t="str">
        <f>var!AD$2</f>
        <v>Density cube</v>
      </c>
      <c r="K873" s="81"/>
      <c r="L873" s="10"/>
      <c r="M873" s="81" t="str">
        <f>var!AF$2</f>
        <v>Stripes</v>
      </c>
      <c r="N873" s="10"/>
      <c r="O873" s="10"/>
      <c r="P873" s="10"/>
      <c r="Q873" s="10"/>
      <c r="R873" s="81"/>
      <c r="S873" s="81"/>
      <c r="T873" s="81"/>
      <c r="U873" s="81"/>
      <c r="V873" s="81"/>
      <c r="W873" s="81"/>
      <c r="X873" s="81"/>
      <c r="Y873" s="10"/>
      <c r="Z873" s="10"/>
      <c r="AA873" s="10"/>
      <c r="AB873" s="10"/>
      <c r="AC873" s="10"/>
      <c r="AD873" s="81"/>
      <c r="AE873" s="81"/>
      <c r="AF873" s="83">
        <v>1.365</v>
      </c>
      <c r="AG873" s="81"/>
      <c r="AH873" s="81">
        <f t="shared" si="29"/>
        <v>41.472000000000001</v>
      </c>
      <c r="AI873" s="81">
        <f t="shared" si="30"/>
        <v>32.552083333333336</v>
      </c>
      <c r="AJ873" s="10"/>
      <c r="AK873" s="24">
        <f>100-Tabelle1[[#This Row],[Porositaet Flaeche repolished IAPT]]</f>
        <v>98.635000000000005</v>
      </c>
      <c r="AL873" t="str" cm="1">
        <f t="array" aca="1" ref="AL873" ca="1">IF(INDIRECT(ADDRESS(3+AM873,2,,,"var"))&lt;&gt;"Name of powder",INDIRECT(ADDRESS(3+AM873,2,,,"var")),NULL)</f>
        <v>AlMgty90</v>
      </c>
      <c r="AM873" s="27">
        <v>7</v>
      </c>
      <c r="AN873" s="10"/>
      <c r="AO873" cm="1">
        <f t="array" aca="1" ref="AO873" ca="1">IF(INDIRECT(ADDRESS(3+$AM873,3,,,"var"))&lt;&gt;"&lt;=&gt;",INDIRECT(ADDRESS(3+$AM873,3,,,"var")),NULL)</f>
        <v>0</v>
      </c>
      <c r="AP873" cm="1">
        <f t="array" aca="1" ref="AP873" ca="1">IF(INDIRECT(ADDRESS(3+$AM873,4,,,"var"))&lt;&gt;"Si",INDIRECT(ADDRESS(3+$AM873,4,,,"var")),NULL)</f>
        <v>0.14199999999999999</v>
      </c>
      <c r="AQ873" cm="1">
        <f t="array" aca="1" ref="AQ873" ca="1">IF(INDIRECT(ADDRESS(3+$AM873,5,,,"var"))&lt;&gt;"&lt;=&gt;",INDIRECT(ADDRESS(3+$AM873,5,,,"var")),NULL)</f>
        <v>0</v>
      </c>
      <c r="AR873" cm="1">
        <f t="array" aca="1" ref="AR873" ca="1">IF(INDIRECT(ADDRESS(3+$AM873,6,,,"var"))&lt;&gt;"Fe",INDIRECT(ADDRESS(3+$AM873,6,,,"var")),NULL)</f>
        <v>6.7599999999999993E-2</v>
      </c>
      <c r="AS873" cm="1">
        <f t="array" aca="1" ref="AS873" ca="1">IF(INDIRECT(ADDRESS(3+$AM873,7,,,"var"))&lt;&gt;"&lt;=&gt;",INDIRECT(ADDRESS(3+$AM873,7,,,"var")),NULL)</f>
        <v>0</v>
      </c>
      <c r="AT873" cm="1">
        <f t="array" aca="1" ref="AT873" ca="1">IF(INDIRECT(ADDRESS(3+$AM873,8,,,"var"))&lt;&gt;"Cu",INDIRECT(ADDRESS(3+$AM873,8,,,"var")),NULL)</f>
        <v>2E-3</v>
      </c>
      <c r="AU873" cm="1">
        <f t="array" aca="1" ref="AU873" ca="1">IF(INDIRECT(ADDRESS(3+$AM873,9,,,"var"))&lt;&gt;"&lt;=&gt;",INDIRECT(ADDRESS(3+$AM873,9,,,"var")),NULL)</f>
        <v>0</v>
      </c>
      <c r="AV873" cm="1">
        <f t="array" aca="1" ref="AV873" ca="1">IF(INDIRECT(ADDRESS(3+$AM873,10,,,"var"))&lt;&gt;"Mn",INDIRECT(ADDRESS(3+$AM873,10,,,"var")),NULL)</f>
        <v>5.4999999999999997E-3</v>
      </c>
      <c r="AW873" cm="1">
        <f t="array" aca="1" ref="AW873" ca="1">IF(INDIRECT(ADDRESS(3+$AM873,11,,,"var"))&lt;&gt;"&lt;=&gt;",INDIRECT(ADDRESS(3+$AM873,11,,,"var")),NULL)</f>
        <v>0</v>
      </c>
      <c r="AX873" cm="1">
        <f t="array" aca="1" ref="AX873" ca="1">IF(INDIRECT(ADDRESS(3+$AM873,12,,,"var"))&lt;&gt;"Mg",INDIRECT(ADDRESS(3+$AM873,12,,,"var")),NULL)</f>
        <v>11.8</v>
      </c>
      <c r="AY873" cm="1">
        <f t="array" aca="1" ref="AY873" ca="1">IF(INDIRECT(ADDRESS(3+$AM873,13,,,"var"))&lt;&gt;"&lt;=&gt;",INDIRECT(ADDRESS(3+$AM873,13,,,"var")),NULL)</f>
        <v>0</v>
      </c>
      <c r="AZ873" cm="1">
        <f t="array" aca="1" ref="AZ873" ca="1">IF(INDIRECT(ADDRESS(3+$AM873,14,,,"var"))&lt;&gt;"Be",INDIRECT(ADDRESS(3+$AM873,14,,,"var")),NULL)</f>
        <v>3.8E-3</v>
      </c>
      <c r="BA873" s="61" cm="1">
        <f t="array" aca="1" ref="BA873" ca="1">IF(INDIRECT(ADDRESS(3+$AM873,15,,,"var"))&lt;&gt;"&lt;=&gt;",INDIRECT(ADDRESS(3+$AM873,15,,,"var")),NULL)</f>
        <v>0</v>
      </c>
      <c r="BB873" s="28" cm="1">
        <f t="array" aca="1" ref="BB873" ca="1">IF(INDIRECT(ADDRESS(3+$AM873,16,,,"var"))&lt;&gt;"Zn",INDIRECT(ADDRESS(3+$AM873,16,,,"var")),NULL)</f>
        <v>0</v>
      </c>
      <c r="BC873" s="61" cm="1">
        <f t="array" aca="1" ref="BC873" ca="1">IF(INDIRECT(ADDRESS(3+$AM873,17,,,"var"))&lt;&gt;"&lt;=&gt;",INDIRECT(ADDRESS(3+$AM873,17,,,"var")),NULL)</f>
        <v>0</v>
      </c>
      <c r="BD873" s="28" cm="1">
        <f t="array" aca="1" ref="BD873" ca="1">IF(INDIRECT(ADDRESS(3+$AM873,18,,,"var"))&lt;&gt;"Ti",INDIRECT(ADDRESS(3+$AM873,18,,,"var")),NULL)</f>
        <v>1.2E-2</v>
      </c>
      <c r="BE873" s="82" cm="1">
        <f t="array" aca="1" ref="BE873" ca="1">IF(INDIRECT(ADDRESS(3+$AM873,19,,,"var"))&lt;&gt;"D10",INDIRECT(ADDRESS(3+$AM873,19,,,"var")),NULL)</f>
        <v>0</v>
      </c>
      <c r="BF873" s="82" cm="1">
        <f t="array" aca="1" ref="BF873" ca="1">IF(INDIRECT(ADDRESS(3+$AM873,20,,,"var"))&lt;&gt;"D50",INDIRECT(ADDRESS(3+$AM873,20,,,"var")),NULL)</f>
        <v>38.799999999999997</v>
      </c>
      <c r="BG873" s="82" cm="1">
        <f t="array" aca="1" ref="BG873" ca="1">IF(INDIRECT(ADDRESS(3+$AM873,21,,,"var"))&lt;&gt;"D90",INDIRECT(ADDRESS(3+$AM873,21,,,"var")),NULL)</f>
        <v>0</v>
      </c>
      <c r="BH873" s="82" cm="1">
        <f t="array" aca="1" ref="BH873" ca="1">IF(INDIRECT(ADDRESS(3+$AM873,22,,,"var"))&lt;&gt;"Carney Funnel (s/50g)",INDIRECT(ADDRESS(3+$AM873,22,,,"var")),NULL)</f>
        <v>0</v>
      </c>
      <c r="BI873" s="82" cm="1">
        <f t="array" aca="1" ref="BI873" ca="1">IF(INDIRECT(ADDRESS(3+$AM873,23,,,"var"))&lt;&gt;"Schuttdichte",INDIRECT(ADDRESS(3+$AM873,23,,,"var")),NULL)</f>
        <v>0</v>
      </c>
      <c r="BJ873" s="82" cm="1">
        <f t="array" aca="1" ref="BJ873" ca="1">IF(INDIRECT(ADDRESS(3+$AM873,24,,,"var"))&lt;&gt;"Klopfdichte",INDIRECT(ADDRESS(3+$AM873,24,,,"var")),NULL)</f>
        <v>0</v>
      </c>
      <c r="BM873" s="94"/>
      <c r="BN873" s="28"/>
      <c r="BP873" s="28"/>
    </row>
    <row r="874" spans="1:68">
      <c r="A874" s="19">
        <v>2</v>
      </c>
      <c r="B874" s="19">
        <v>11</v>
      </c>
      <c r="C874" s="81" t="str">
        <f>var!Z$4</f>
        <v>SLM 280</v>
      </c>
      <c r="D874" s="81" t="str">
        <f>var!AG$4</f>
        <v>SLM 280 parameter dev.</v>
      </c>
      <c r="E874" s="10">
        <v>375</v>
      </c>
      <c r="F874" s="11">
        <v>1025</v>
      </c>
      <c r="G874" s="11">
        <v>90</v>
      </c>
      <c r="H874" s="21">
        <v>0.14000000000000001</v>
      </c>
      <c r="I874" s="81">
        <v>100</v>
      </c>
      <c r="J874" s="81" t="str">
        <f>var!AD$2</f>
        <v>Density cube</v>
      </c>
      <c r="K874" s="81"/>
      <c r="L874" s="10"/>
      <c r="M874" s="81" t="str">
        <f>var!AF$2</f>
        <v>Stripes</v>
      </c>
      <c r="N874" s="10"/>
      <c r="O874" s="10"/>
      <c r="P874" s="10"/>
      <c r="Q874" s="10"/>
      <c r="R874" s="81"/>
      <c r="S874" s="81"/>
      <c r="T874" s="81"/>
      <c r="U874" s="81"/>
      <c r="V874" s="81"/>
      <c r="W874" s="81"/>
      <c r="X874" s="81"/>
      <c r="Y874" s="10"/>
      <c r="Z874" s="10"/>
      <c r="AA874" s="10"/>
      <c r="AB874" s="10"/>
      <c r="AC874" s="10"/>
      <c r="AD874" s="81"/>
      <c r="AE874" s="81"/>
      <c r="AF874" s="83">
        <v>1.663</v>
      </c>
      <c r="AG874" s="81"/>
      <c r="AH874" s="81">
        <f t="shared" si="29"/>
        <v>46.494000000000007</v>
      </c>
      <c r="AI874" s="81">
        <f t="shared" si="30"/>
        <v>29.036004645760741</v>
      </c>
      <c r="AJ874" s="10"/>
      <c r="AK874" s="24">
        <f>100-Tabelle1[[#This Row],[Porositaet Flaeche repolished IAPT]]</f>
        <v>98.337000000000003</v>
      </c>
      <c r="AL874" t="str" cm="1">
        <f t="array" aca="1" ref="AL874" ca="1">IF(INDIRECT(ADDRESS(3+AM874,2,,,"var"))&lt;&gt;"Name of powder",INDIRECT(ADDRESS(3+AM874,2,,,"var")),NULL)</f>
        <v>AlMgty90</v>
      </c>
      <c r="AM874" s="27">
        <v>7</v>
      </c>
      <c r="AN874" s="10"/>
      <c r="AO874" cm="1">
        <f t="array" aca="1" ref="AO874" ca="1">IF(INDIRECT(ADDRESS(3+$AM874,3,,,"var"))&lt;&gt;"&lt;=&gt;",INDIRECT(ADDRESS(3+$AM874,3,,,"var")),NULL)</f>
        <v>0</v>
      </c>
      <c r="AP874" cm="1">
        <f t="array" aca="1" ref="AP874" ca="1">IF(INDIRECT(ADDRESS(3+$AM874,4,,,"var"))&lt;&gt;"Si",INDIRECT(ADDRESS(3+$AM874,4,,,"var")),NULL)</f>
        <v>0.14199999999999999</v>
      </c>
      <c r="AQ874" cm="1">
        <f t="array" aca="1" ref="AQ874" ca="1">IF(INDIRECT(ADDRESS(3+$AM874,5,,,"var"))&lt;&gt;"&lt;=&gt;",INDIRECT(ADDRESS(3+$AM874,5,,,"var")),NULL)</f>
        <v>0</v>
      </c>
      <c r="AR874" cm="1">
        <f t="array" aca="1" ref="AR874" ca="1">IF(INDIRECT(ADDRESS(3+$AM874,6,,,"var"))&lt;&gt;"Fe",INDIRECT(ADDRESS(3+$AM874,6,,,"var")),NULL)</f>
        <v>6.7599999999999993E-2</v>
      </c>
      <c r="AS874" cm="1">
        <f t="array" aca="1" ref="AS874" ca="1">IF(INDIRECT(ADDRESS(3+$AM874,7,,,"var"))&lt;&gt;"&lt;=&gt;",INDIRECT(ADDRESS(3+$AM874,7,,,"var")),NULL)</f>
        <v>0</v>
      </c>
      <c r="AT874" cm="1">
        <f t="array" aca="1" ref="AT874" ca="1">IF(INDIRECT(ADDRESS(3+$AM874,8,,,"var"))&lt;&gt;"Cu",INDIRECT(ADDRESS(3+$AM874,8,,,"var")),NULL)</f>
        <v>2E-3</v>
      </c>
      <c r="AU874" cm="1">
        <f t="array" aca="1" ref="AU874" ca="1">IF(INDIRECT(ADDRESS(3+$AM874,9,,,"var"))&lt;&gt;"&lt;=&gt;",INDIRECT(ADDRESS(3+$AM874,9,,,"var")),NULL)</f>
        <v>0</v>
      </c>
      <c r="AV874" cm="1">
        <f t="array" aca="1" ref="AV874" ca="1">IF(INDIRECT(ADDRESS(3+$AM874,10,,,"var"))&lt;&gt;"Mn",INDIRECT(ADDRESS(3+$AM874,10,,,"var")),NULL)</f>
        <v>5.4999999999999997E-3</v>
      </c>
      <c r="AW874" cm="1">
        <f t="array" aca="1" ref="AW874" ca="1">IF(INDIRECT(ADDRESS(3+$AM874,11,,,"var"))&lt;&gt;"&lt;=&gt;",INDIRECT(ADDRESS(3+$AM874,11,,,"var")),NULL)</f>
        <v>0</v>
      </c>
      <c r="AX874" cm="1">
        <f t="array" aca="1" ref="AX874" ca="1">IF(INDIRECT(ADDRESS(3+$AM874,12,,,"var"))&lt;&gt;"Mg",INDIRECT(ADDRESS(3+$AM874,12,,,"var")),NULL)</f>
        <v>11.8</v>
      </c>
      <c r="AY874" cm="1">
        <f t="array" aca="1" ref="AY874" ca="1">IF(INDIRECT(ADDRESS(3+$AM874,13,,,"var"))&lt;&gt;"&lt;=&gt;",INDIRECT(ADDRESS(3+$AM874,13,,,"var")),NULL)</f>
        <v>0</v>
      </c>
      <c r="AZ874" cm="1">
        <f t="array" aca="1" ref="AZ874" ca="1">IF(INDIRECT(ADDRESS(3+$AM874,14,,,"var"))&lt;&gt;"Be",INDIRECT(ADDRESS(3+$AM874,14,,,"var")),NULL)</f>
        <v>3.8E-3</v>
      </c>
      <c r="BA874" s="61" cm="1">
        <f t="array" aca="1" ref="BA874" ca="1">IF(INDIRECT(ADDRESS(3+$AM874,15,,,"var"))&lt;&gt;"&lt;=&gt;",INDIRECT(ADDRESS(3+$AM874,15,,,"var")),NULL)</f>
        <v>0</v>
      </c>
      <c r="BB874" s="28" cm="1">
        <f t="array" aca="1" ref="BB874" ca="1">IF(INDIRECT(ADDRESS(3+$AM874,16,,,"var"))&lt;&gt;"Zn",INDIRECT(ADDRESS(3+$AM874,16,,,"var")),NULL)</f>
        <v>0</v>
      </c>
      <c r="BC874" s="61" cm="1">
        <f t="array" aca="1" ref="BC874" ca="1">IF(INDIRECT(ADDRESS(3+$AM874,17,,,"var"))&lt;&gt;"&lt;=&gt;",INDIRECT(ADDRESS(3+$AM874,17,,,"var")),NULL)</f>
        <v>0</v>
      </c>
      <c r="BD874" s="28" cm="1">
        <f t="array" aca="1" ref="BD874" ca="1">IF(INDIRECT(ADDRESS(3+$AM874,18,,,"var"))&lt;&gt;"Ti",INDIRECT(ADDRESS(3+$AM874,18,,,"var")),NULL)</f>
        <v>1.2E-2</v>
      </c>
      <c r="BE874" s="82" cm="1">
        <f t="array" aca="1" ref="BE874" ca="1">IF(INDIRECT(ADDRESS(3+$AM874,19,,,"var"))&lt;&gt;"D10",INDIRECT(ADDRESS(3+$AM874,19,,,"var")),NULL)</f>
        <v>0</v>
      </c>
      <c r="BF874" s="82" cm="1">
        <f t="array" aca="1" ref="BF874" ca="1">IF(INDIRECT(ADDRESS(3+$AM874,20,,,"var"))&lt;&gt;"D50",INDIRECT(ADDRESS(3+$AM874,20,,,"var")),NULL)</f>
        <v>38.799999999999997</v>
      </c>
      <c r="BG874" s="82" cm="1">
        <f t="array" aca="1" ref="BG874" ca="1">IF(INDIRECT(ADDRESS(3+$AM874,21,,,"var"))&lt;&gt;"D90",INDIRECT(ADDRESS(3+$AM874,21,,,"var")),NULL)</f>
        <v>0</v>
      </c>
      <c r="BH874" s="82" cm="1">
        <f t="array" aca="1" ref="BH874" ca="1">IF(INDIRECT(ADDRESS(3+$AM874,22,,,"var"))&lt;&gt;"Carney Funnel (s/50g)",INDIRECT(ADDRESS(3+$AM874,22,,,"var")),NULL)</f>
        <v>0</v>
      </c>
      <c r="BI874" s="82" cm="1">
        <f t="array" aca="1" ref="BI874" ca="1">IF(INDIRECT(ADDRESS(3+$AM874,23,,,"var"))&lt;&gt;"Schuttdichte",INDIRECT(ADDRESS(3+$AM874,23,,,"var")),NULL)</f>
        <v>0</v>
      </c>
      <c r="BJ874" s="82" cm="1">
        <f t="array" aca="1" ref="BJ874" ca="1">IF(INDIRECT(ADDRESS(3+$AM874,24,,,"var"))&lt;&gt;"Klopfdichte",INDIRECT(ADDRESS(3+$AM874,24,,,"var")),NULL)</f>
        <v>0</v>
      </c>
      <c r="BM874" s="94"/>
      <c r="BN874" s="28"/>
      <c r="BP874" s="28"/>
    </row>
    <row r="875" spans="1:68">
      <c r="A875" s="19">
        <v>2</v>
      </c>
      <c r="B875" s="19">
        <v>12</v>
      </c>
      <c r="C875" s="81" t="str">
        <f>var!Z$4</f>
        <v>SLM 280</v>
      </c>
      <c r="D875" s="81" t="str">
        <f>var!AG$4</f>
        <v>SLM 280 parameter dev.</v>
      </c>
      <c r="E875" s="10">
        <v>375</v>
      </c>
      <c r="F875" s="11">
        <v>1600</v>
      </c>
      <c r="G875" s="11">
        <v>60</v>
      </c>
      <c r="H875" s="21">
        <v>0.12</v>
      </c>
      <c r="I875" s="7">
        <v>100</v>
      </c>
      <c r="J875" s="81" t="str">
        <f>var!AD$2</f>
        <v>Density cube</v>
      </c>
      <c r="K875" s="81"/>
      <c r="L875" s="10"/>
      <c r="M875" s="81" t="str">
        <f>var!AF$2</f>
        <v>Stripes</v>
      </c>
      <c r="N875" s="10"/>
      <c r="O875" s="10"/>
      <c r="P875" s="10"/>
      <c r="Q875" s="10"/>
      <c r="R875" s="81"/>
      <c r="S875" s="81"/>
      <c r="T875" s="81"/>
      <c r="U875" s="81"/>
      <c r="V875" s="81"/>
      <c r="W875" s="81"/>
      <c r="X875" s="81"/>
      <c r="Y875" s="10"/>
      <c r="Z875" s="10"/>
      <c r="AA875" s="10"/>
      <c r="AB875" s="10"/>
      <c r="AC875" s="10"/>
      <c r="AD875" s="81"/>
      <c r="AE875" s="81"/>
      <c r="AF875" s="83">
        <v>1.431</v>
      </c>
      <c r="AG875" s="81"/>
      <c r="AH875" s="81">
        <f t="shared" si="29"/>
        <v>41.472000000000001</v>
      </c>
      <c r="AI875" s="81">
        <f t="shared" si="30"/>
        <v>32.552083333333336</v>
      </c>
      <c r="AJ875" s="10"/>
      <c r="AK875" s="24">
        <f>100-Tabelle1[[#This Row],[Porositaet Flaeche repolished IAPT]]</f>
        <v>98.569000000000003</v>
      </c>
      <c r="AL875" s="81" t="str" cm="1">
        <f t="array" aca="1" ref="AL875" ca="1">IF(INDIRECT(ADDRESS(3+AM875,2,,,"var"))&lt;&gt;"Name of powder",INDIRECT(ADDRESS(3+AM875,2,,,"var")),NULL)</f>
        <v>AlMgty90</v>
      </c>
      <c r="AM875" s="27">
        <v>7</v>
      </c>
      <c r="AN875" s="10"/>
      <c r="AO875" cm="1">
        <f t="array" aca="1" ref="AO875" ca="1">IF(INDIRECT(ADDRESS(3+$AM875,3,,,"var"))&lt;&gt;"&lt;=&gt;",INDIRECT(ADDRESS(3+$AM875,3,,,"var")),NULL)</f>
        <v>0</v>
      </c>
      <c r="AP875" cm="1">
        <f t="array" aca="1" ref="AP875" ca="1">IF(INDIRECT(ADDRESS(3+$AM875,4,,,"var"))&lt;&gt;"Si",INDIRECT(ADDRESS(3+$AM875,4,,,"var")),NULL)</f>
        <v>0.14199999999999999</v>
      </c>
      <c r="AQ875" cm="1">
        <f t="array" aca="1" ref="AQ875" ca="1">IF(INDIRECT(ADDRESS(3+$AM875,5,,,"var"))&lt;&gt;"&lt;=&gt;",INDIRECT(ADDRESS(3+$AM875,5,,,"var")),NULL)</f>
        <v>0</v>
      </c>
      <c r="AR875" cm="1">
        <f t="array" aca="1" ref="AR875" ca="1">IF(INDIRECT(ADDRESS(3+$AM875,6,,,"var"))&lt;&gt;"Fe",INDIRECT(ADDRESS(3+$AM875,6,,,"var")),NULL)</f>
        <v>6.7599999999999993E-2</v>
      </c>
      <c r="AS875" cm="1">
        <f t="array" aca="1" ref="AS875" ca="1">IF(INDIRECT(ADDRESS(3+$AM875,7,,,"var"))&lt;&gt;"&lt;=&gt;",INDIRECT(ADDRESS(3+$AM875,7,,,"var")),NULL)</f>
        <v>0</v>
      </c>
      <c r="AT875" cm="1">
        <f t="array" aca="1" ref="AT875" ca="1">IF(INDIRECT(ADDRESS(3+$AM875,8,,,"var"))&lt;&gt;"Cu",INDIRECT(ADDRESS(3+$AM875,8,,,"var")),NULL)</f>
        <v>2E-3</v>
      </c>
      <c r="AU875" cm="1">
        <f t="array" aca="1" ref="AU875" ca="1">IF(INDIRECT(ADDRESS(3+$AM875,9,,,"var"))&lt;&gt;"&lt;=&gt;",INDIRECT(ADDRESS(3+$AM875,9,,,"var")),NULL)</f>
        <v>0</v>
      </c>
      <c r="AV875" cm="1">
        <f t="array" aca="1" ref="AV875" ca="1">IF(INDIRECT(ADDRESS(3+$AM875,10,,,"var"))&lt;&gt;"Mn",INDIRECT(ADDRESS(3+$AM875,10,,,"var")),NULL)</f>
        <v>5.4999999999999997E-3</v>
      </c>
      <c r="AW875" cm="1">
        <f t="array" aca="1" ref="AW875" ca="1">IF(INDIRECT(ADDRESS(3+$AM875,11,,,"var"))&lt;&gt;"&lt;=&gt;",INDIRECT(ADDRESS(3+$AM875,11,,,"var")),NULL)</f>
        <v>0</v>
      </c>
      <c r="AX875" cm="1">
        <f t="array" aca="1" ref="AX875" ca="1">IF(INDIRECT(ADDRESS(3+$AM875,12,,,"var"))&lt;&gt;"Mg",INDIRECT(ADDRESS(3+$AM875,12,,,"var")),NULL)</f>
        <v>11.8</v>
      </c>
      <c r="AY875" cm="1">
        <f t="array" aca="1" ref="AY875" ca="1">IF(INDIRECT(ADDRESS(3+$AM875,13,,,"var"))&lt;&gt;"&lt;=&gt;",INDIRECT(ADDRESS(3+$AM875,13,,,"var")),NULL)</f>
        <v>0</v>
      </c>
      <c r="AZ875" cm="1">
        <f t="array" aca="1" ref="AZ875" ca="1">IF(INDIRECT(ADDRESS(3+$AM875,14,,,"var"))&lt;&gt;"Be",INDIRECT(ADDRESS(3+$AM875,14,,,"var")),NULL)</f>
        <v>3.8E-3</v>
      </c>
      <c r="BA875" s="61" cm="1">
        <f t="array" aca="1" ref="BA875" ca="1">IF(INDIRECT(ADDRESS(3+$AM875,15,,,"var"))&lt;&gt;"&lt;=&gt;",INDIRECT(ADDRESS(3+$AM875,15,,,"var")),NULL)</f>
        <v>0</v>
      </c>
      <c r="BB875" s="28" cm="1">
        <f t="array" aca="1" ref="BB875" ca="1">IF(INDIRECT(ADDRESS(3+$AM875,16,,,"var"))&lt;&gt;"Zn",INDIRECT(ADDRESS(3+$AM875,16,,,"var")),NULL)</f>
        <v>0</v>
      </c>
      <c r="BC875" s="61" cm="1">
        <f t="array" aca="1" ref="BC875" ca="1">IF(INDIRECT(ADDRESS(3+$AM875,17,,,"var"))&lt;&gt;"&lt;=&gt;",INDIRECT(ADDRESS(3+$AM875,17,,,"var")),NULL)</f>
        <v>0</v>
      </c>
      <c r="BD875" s="28" cm="1">
        <f t="array" aca="1" ref="BD875" ca="1">IF(INDIRECT(ADDRESS(3+$AM875,18,,,"var"))&lt;&gt;"Ti",INDIRECT(ADDRESS(3+$AM875,18,,,"var")),NULL)</f>
        <v>1.2E-2</v>
      </c>
      <c r="BE875" s="82" cm="1">
        <f t="array" aca="1" ref="BE875" ca="1">IF(INDIRECT(ADDRESS(3+$AM875,19,,,"var"))&lt;&gt;"D10",INDIRECT(ADDRESS(3+$AM875,19,,,"var")),NULL)</f>
        <v>0</v>
      </c>
      <c r="BF875" s="82" cm="1">
        <f t="array" aca="1" ref="BF875" ca="1">IF(INDIRECT(ADDRESS(3+$AM875,20,,,"var"))&lt;&gt;"D50",INDIRECT(ADDRESS(3+$AM875,20,,,"var")),NULL)</f>
        <v>38.799999999999997</v>
      </c>
      <c r="BG875" s="82" cm="1">
        <f t="array" aca="1" ref="BG875" ca="1">IF(INDIRECT(ADDRESS(3+$AM875,21,,,"var"))&lt;&gt;"D90",INDIRECT(ADDRESS(3+$AM875,21,,,"var")),NULL)</f>
        <v>0</v>
      </c>
      <c r="BH875" s="82" cm="1">
        <f t="array" aca="1" ref="BH875" ca="1">IF(INDIRECT(ADDRESS(3+$AM875,22,,,"var"))&lt;&gt;"Carney Funnel (s/50g)",INDIRECT(ADDRESS(3+$AM875,22,,,"var")),NULL)</f>
        <v>0</v>
      </c>
      <c r="BI875" s="82" cm="1">
        <f t="array" aca="1" ref="BI875" ca="1">IF(INDIRECT(ADDRESS(3+$AM875,23,,,"var"))&lt;&gt;"Schuttdichte",INDIRECT(ADDRESS(3+$AM875,23,,,"var")),NULL)</f>
        <v>0</v>
      </c>
      <c r="BJ875" s="82" cm="1">
        <f t="array" aca="1" ref="BJ875" ca="1">IF(INDIRECT(ADDRESS(3+$AM875,24,,,"var"))&lt;&gt;"Klopfdichte",INDIRECT(ADDRESS(3+$AM875,24,,,"var")),NULL)</f>
        <v>0</v>
      </c>
      <c r="BM875" s="94"/>
      <c r="BN875" s="28"/>
      <c r="BP875" s="28"/>
    </row>
    <row r="876" spans="1:68">
      <c r="A876" s="19">
        <v>2</v>
      </c>
      <c r="B876" s="19">
        <v>13</v>
      </c>
      <c r="C876" s="81" t="str">
        <f>var!Z$4</f>
        <v>SLM 280</v>
      </c>
      <c r="D876" s="81" t="str">
        <f>var!AG$4</f>
        <v>SLM 280 parameter dev.</v>
      </c>
      <c r="E876" s="10">
        <v>375</v>
      </c>
      <c r="F876" s="11">
        <v>950</v>
      </c>
      <c r="G876" s="11">
        <v>60</v>
      </c>
      <c r="H876" s="21">
        <v>0.14000000000000001</v>
      </c>
      <c r="I876" s="81">
        <v>100</v>
      </c>
      <c r="J876" s="81" t="str">
        <f>var!AD$2</f>
        <v>Density cube</v>
      </c>
      <c r="K876" s="81"/>
      <c r="L876" s="10"/>
      <c r="M876" s="81" t="str">
        <f>var!AF$2</f>
        <v>Stripes</v>
      </c>
      <c r="N876" s="10"/>
      <c r="O876" s="10"/>
      <c r="P876" s="10"/>
      <c r="Q876" s="10"/>
      <c r="R876" s="81"/>
      <c r="S876" s="81"/>
      <c r="T876" s="81"/>
      <c r="U876" s="81"/>
      <c r="V876" s="81"/>
      <c r="W876" s="81"/>
      <c r="X876" s="81"/>
      <c r="Y876" s="10"/>
      <c r="Z876" s="10"/>
      <c r="AA876" s="10"/>
      <c r="AB876" s="10"/>
      <c r="AC876" s="10"/>
      <c r="AD876" s="81"/>
      <c r="AE876" s="81"/>
      <c r="AF876" s="83">
        <v>1.5369999999999999</v>
      </c>
      <c r="AG876" s="81"/>
      <c r="AH876" s="81">
        <f t="shared" si="29"/>
        <v>28.728000000000002</v>
      </c>
      <c r="AI876" s="81">
        <f t="shared" si="30"/>
        <v>46.992481203007515</v>
      </c>
      <c r="AJ876" s="10"/>
      <c r="AK876" s="24">
        <f>100-Tabelle1[[#This Row],[Porositaet Flaeche repolished IAPT]]</f>
        <v>98.462999999999994</v>
      </c>
      <c r="AL876" t="str" cm="1">
        <f t="array" aca="1" ref="AL876" ca="1">IF(INDIRECT(ADDRESS(3+AM876,2,,,"var"))&lt;&gt;"Name of powder",INDIRECT(ADDRESS(3+AM876,2,,,"var")),NULL)</f>
        <v>AlMgty90</v>
      </c>
      <c r="AM876" s="27">
        <v>7</v>
      </c>
      <c r="AN876" s="10"/>
      <c r="AO876" cm="1">
        <f t="array" aca="1" ref="AO876" ca="1">IF(INDIRECT(ADDRESS(3+$AM876,3,,,"var"))&lt;&gt;"&lt;=&gt;",INDIRECT(ADDRESS(3+$AM876,3,,,"var")),NULL)</f>
        <v>0</v>
      </c>
      <c r="AP876" cm="1">
        <f t="array" aca="1" ref="AP876" ca="1">IF(INDIRECT(ADDRESS(3+$AM876,4,,,"var"))&lt;&gt;"Si",INDIRECT(ADDRESS(3+$AM876,4,,,"var")),NULL)</f>
        <v>0.14199999999999999</v>
      </c>
      <c r="AQ876" cm="1">
        <f t="array" aca="1" ref="AQ876" ca="1">IF(INDIRECT(ADDRESS(3+$AM876,5,,,"var"))&lt;&gt;"&lt;=&gt;",INDIRECT(ADDRESS(3+$AM876,5,,,"var")),NULL)</f>
        <v>0</v>
      </c>
      <c r="AR876" cm="1">
        <f t="array" aca="1" ref="AR876" ca="1">IF(INDIRECT(ADDRESS(3+$AM876,6,,,"var"))&lt;&gt;"Fe",INDIRECT(ADDRESS(3+$AM876,6,,,"var")),NULL)</f>
        <v>6.7599999999999993E-2</v>
      </c>
      <c r="AS876" cm="1">
        <f t="array" aca="1" ref="AS876" ca="1">IF(INDIRECT(ADDRESS(3+$AM876,7,,,"var"))&lt;&gt;"&lt;=&gt;",INDIRECT(ADDRESS(3+$AM876,7,,,"var")),NULL)</f>
        <v>0</v>
      </c>
      <c r="AT876" cm="1">
        <f t="array" aca="1" ref="AT876" ca="1">IF(INDIRECT(ADDRESS(3+$AM876,8,,,"var"))&lt;&gt;"Cu",INDIRECT(ADDRESS(3+$AM876,8,,,"var")),NULL)</f>
        <v>2E-3</v>
      </c>
      <c r="AU876" cm="1">
        <f t="array" aca="1" ref="AU876" ca="1">IF(INDIRECT(ADDRESS(3+$AM876,9,,,"var"))&lt;&gt;"&lt;=&gt;",INDIRECT(ADDRESS(3+$AM876,9,,,"var")),NULL)</f>
        <v>0</v>
      </c>
      <c r="AV876" cm="1">
        <f t="array" aca="1" ref="AV876" ca="1">IF(INDIRECT(ADDRESS(3+$AM876,10,,,"var"))&lt;&gt;"Mn",INDIRECT(ADDRESS(3+$AM876,10,,,"var")),NULL)</f>
        <v>5.4999999999999997E-3</v>
      </c>
      <c r="AW876" cm="1">
        <f t="array" aca="1" ref="AW876" ca="1">IF(INDIRECT(ADDRESS(3+$AM876,11,,,"var"))&lt;&gt;"&lt;=&gt;",INDIRECT(ADDRESS(3+$AM876,11,,,"var")),NULL)</f>
        <v>0</v>
      </c>
      <c r="AX876" cm="1">
        <f t="array" aca="1" ref="AX876" ca="1">IF(INDIRECT(ADDRESS(3+$AM876,12,,,"var"))&lt;&gt;"Mg",INDIRECT(ADDRESS(3+$AM876,12,,,"var")),NULL)</f>
        <v>11.8</v>
      </c>
      <c r="AY876" cm="1">
        <f t="array" aca="1" ref="AY876" ca="1">IF(INDIRECT(ADDRESS(3+$AM876,13,,,"var"))&lt;&gt;"&lt;=&gt;",INDIRECT(ADDRESS(3+$AM876,13,,,"var")),NULL)</f>
        <v>0</v>
      </c>
      <c r="AZ876" cm="1">
        <f t="array" aca="1" ref="AZ876" ca="1">IF(INDIRECT(ADDRESS(3+$AM876,14,,,"var"))&lt;&gt;"Be",INDIRECT(ADDRESS(3+$AM876,14,,,"var")),NULL)</f>
        <v>3.8E-3</v>
      </c>
      <c r="BA876" s="61" cm="1">
        <f t="array" aca="1" ref="BA876" ca="1">IF(INDIRECT(ADDRESS(3+$AM876,15,,,"var"))&lt;&gt;"&lt;=&gt;",INDIRECT(ADDRESS(3+$AM876,15,,,"var")),NULL)</f>
        <v>0</v>
      </c>
      <c r="BB876" s="28" cm="1">
        <f t="array" aca="1" ref="BB876" ca="1">IF(INDIRECT(ADDRESS(3+$AM876,16,,,"var"))&lt;&gt;"Zn",INDIRECT(ADDRESS(3+$AM876,16,,,"var")),NULL)</f>
        <v>0</v>
      </c>
      <c r="BC876" s="61" cm="1">
        <f t="array" aca="1" ref="BC876" ca="1">IF(INDIRECT(ADDRESS(3+$AM876,17,,,"var"))&lt;&gt;"&lt;=&gt;",INDIRECT(ADDRESS(3+$AM876,17,,,"var")),NULL)</f>
        <v>0</v>
      </c>
      <c r="BD876" s="28" cm="1">
        <f t="array" aca="1" ref="BD876" ca="1">IF(INDIRECT(ADDRESS(3+$AM876,18,,,"var"))&lt;&gt;"Ti",INDIRECT(ADDRESS(3+$AM876,18,,,"var")),NULL)</f>
        <v>1.2E-2</v>
      </c>
      <c r="BE876" s="82" cm="1">
        <f t="array" aca="1" ref="BE876" ca="1">IF(INDIRECT(ADDRESS(3+$AM876,19,,,"var"))&lt;&gt;"D10",INDIRECT(ADDRESS(3+$AM876,19,,,"var")),NULL)</f>
        <v>0</v>
      </c>
      <c r="BF876" s="82" cm="1">
        <f t="array" aca="1" ref="BF876" ca="1">IF(INDIRECT(ADDRESS(3+$AM876,20,,,"var"))&lt;&gt;"D50",INDIRECT(ADDRESS(3+$AM876,20,,,"var")),NULL)</f>
        <v>38.799999999999997</v>
      </c>
      <c r="BG876" s="82" cm="1">
        <f t="array" aca="1" ref="BG876" ca="1">IF(INDIRECT(ADDRESS(3+$AM876,21,,,"var"))&lt;&gt;"D90",INDIRECT(ADDRESS(3+$AM876,21,,,"var")),NULL)</f>
        <v>0</v>
      </c>
      <c r="BH876" s="82" cm="1">
        <f t="array" aca="1" ref="BH876" ca="1">IF(INDIRECT(ADDRESS(3+$AM876,22,,,"var"))&lt;&gt;"Carney Funnel (s/50g)",INDIRECT(ADDRESS(3+$AM876,22,,,"var")),NULL)</f>
        <v>0</v>
      </c>
      <c r="BI876" s="82" cm="1">
        <f t="array" aca="1" ref="BI876" ca="1">IF(INDIRECT(ADDRESS(3+$AM876,23,,,"var"))&lt;&gt;"Schuttdichte",INDIRECT(ADDRESS(3+$AM876,23,,,"var")),NULL)</f>
        <v>0</v>
      </c>
      <c r="BJ876" s="82" cm="1">
        <f t="array" aca="1" ref="BJ876" ca="1">IF(INDIRECT(ADDRESS(3+$AM876,24,,,"var"))&lt;&gt;"Klopfdichte",INDIRECT(ADDRESS(3+$AM876,24,,,"var")),NULL)</f>
        <v>0</v>
      </c>
      <c r="BM876" s="94"/>
      <c r="BN876" s="28"/>
      <c r="BP876" s="28"/>
    </row>
    <row r="877" spans="1:68">
      <c r="A877" s="19">
        <v>2</v>
      </c>
      <c r="B877" s="19">
        <v>14</v>
      </c>
      <c r="C877" s="81" t="str">
        <f>var!Z$4</f>
        <v>SLM 280</v>
      </c>
      <c r="D877" s="81" t="str">
        <f>var!AG$4</f>
        <v>SLM 280 parameter dev.</v>
      </c>
      <c r="E877" s="10">
        <v>375</v>
      </c>
      <c r="F877" s="11">
        <v>1450</v>
      </c>
      <c r="G877" s="11">
        <v>90</v>
      </c>
      <c r="H877" s="21">
        <v>0.1</v>
      </c>
      <c r="I877" s="81">
        <v>100</v>
      </c>
      <c r="J877" s="81" t="str">
        <f>var!AD$2</f>
        <v>Density cube</v>
      </c>
      <c r="K877" s="81"/>
      <c r="L877" s="10"/>
      <c r="M877" s="81" t="str">
        <f>var!AF$2</f>
        <v>Stripes</v>
      </c>
      <c r="N877" s="10"/>
      <c r="O877" s="10"/>
      <c r="P877" s="10"/>
      <c r="Q877" s="10"/>
      <c r="R877" s="81"/>
      <c r="S877" s="81"/>
      <c r="T877" s="81"/>
      <c r="U877" s="81"/>
      <c r="V877" s="81"/>
      <c r="W877" s="81"/>
      <c r="X877" s="81"/>
      <c r="Y877" s="10"/>
      <c r="Z877" s="10"/>
      <c r="AA877" s="10"/>
      <c r="AB877" s="10"/>
      <c r="AC877" s="10"/>
      <c r="AD877" s="81"/>
      <c r="AE877" s="81"/>
      <c r="AF877" s="83">
        <v>1.65</v>
      </c>
      <c r="AG877" s="81"/>
      <c r="AH877" s="81">
        <f t="shared" si="29"/>
        <v>46.980000000000004</v>
      </c>
      <c r="AI877" s="81">
        <f t="shared" si="30"/>
        <v>28.735632183908045</v>
      </c>
      <c r="AJ877" s="10"/>
      <c r="AK877" s="24">
        <f>100-Tabelle1[[#This Row],[Porositaet Flaeche repolished IAPT]]</f>
        <v>98.35</v>
      </c>
      <c r="AL877" t="str" cm="1">
        <f t="array" aca="1" ref="AL877" ca="1">IF(INDIRECT(ADDRESS(3+AM877,2,,,"var"))&lt;&gt;"Name of powder",INDIRECT(ADDRESS(3+AM877,2,,,"var")),NULL)</f>
        <v>AlMgty90</v>
      </c>
      <c r="AM877" s="27">
        <v>7</v>
      </c>
      <c r="AN877" s="10"/>
      <c r="AO877" cm="1">
        <f t="array" aca="1" ref="AO877" ca="1">IF(INDIRECT(ADDRESS(3+$AM877,3,,,"var"))&lt;&gt;"&lt;=&gt;",INDIRECT(ADDRESS(3+$AM877,3,,,"var")),NULL)</f>
        <v>0</v>
      </c>
      <c r="AP877" cm="1">
        <f t="array" aca="1" ref="AP877" ca="1">IF(INDIRECT(ADDRESS(3+$AM877,4,,,"var"))&lt;&gt;"Si",INDIRECT(ADDRESS(3+$AM877,4,,,"var")),NULL)</f>
        <v>0.14199999999999999</v>
      </c>
      <c r="AQ877" cm="1">
        <f t="array" aca="1" ref="AQ877" ca="1">IF(INDIRECT(ADDRESS(3+$AM877,5,,,"var"))&lt;&gt;"&lt;=&gt;",INDIRECT(ADDRESS(3+$AM877,5,,,"var")),NULL)</f>
        <v>0</v>
      </c>
      <c r="AR877" cm="1">
        <f t="array" aca="1" ref="AR877" ca="1">IF(INDIRECT(ADDRESS(3+$AM877,6,,,"var"))&lt;&gt;"Fe",INDIRECT(ADDRESS(3+$AM877,6,,,"var")),NULL)</f>
        <v>6.7599999999999993E-2</v>
      </c>
      <c r="AS877" cm="1">
        <f t="array" aca="1" ref="AS877" ca="1">IF(INDIRECT(ADDRESS(3+$AM877,7,,,"var"))&lt;&gt;"&lt;=&gt;",INDIRECT(ADDRESS(3+$AM877,7,,,"var")),NULL)</f>
        <v>0</v>
      </c>
      <c r="AT877" cm="1">
        <f t="array" aca="1" ref="AT877" ca="1">IF(INDIRECT(ADDRESS(3+$AM877,8,,,"var"))&lt;&gt;"Cu",INDIRECT(ADDRESS(3+$AM877,8,,,"var")),NULL)</f>
        <v>2E-3</v>
      </c>
      <c r="AU877" cm="1">
        <f t="array" aca="1" ref="AU877" ca="1">IF(INDIRECT(ADDRESS(3+$AM877,9,,,"var"))&lt;&gt;"&lt;=&gt;",INDIRECT(ADDRESS(3+$AM877,9,,,"var")),NULL)</f>
        <v>0</v>
      </c>
      <c r="AV877" cm="1">
        <f t="array" aca="1" ref="AV877" ca="1">IF(INDIRECT(ADDRESS(3+$AM877,10,,,"var"))&lt;&gt;"Mn",INDIRECT(ADDRESS(3+$AM877,10,,,"var")),NULL)</f>
        <v>5.4999999999999997E-3</v>
      </c>
      <c r="AW877" cm="1">
        <f t="array" aca="1" ref="AW877" ca="1">IF(INDIRECT(ADDRESS(3+$AM877,11,,,"var"))&lt;&gt;"&lt;=&gt;",INDIRECT(ADDRESS(3+$AM877,11,,,"var")),NULL)</f>
        <v>0</v>
      </c>
      <c r="AX877" cm="1">
        <f t="array" aca="1" ref="AX877" ca="1">IF(INDIRECT(ADDRESS(3+$AM877,12,,,"var"))&lt;&gt;"Mg",INDIRECT(ADDRESS(3+$AM877,12,,,"var")),NULL)</f>
        <v>11.8</v>
      </c>
      <c r="AY877" cm="1">
        <f t="array" aca="1" ref="AY877" ca="1">IF(INDIRECT(ADDRESS(3+$AM877,13,,,"var"))&lt;&gt;"&lt;=&gt;",INDIRECT(ADDRESS(3+$AM877,13,,,"var")),NULL)</f>
        <v>0</v>
      </c>
      <c r="AZ877" cm="1">
        <f t="array" aca="1" ref="AZ877" ca="1">IF(INDIRECT(ADDRESS(3+$AM877,14,,,"var"))&lt;&gt;"Be",INDIRECT(ADDRESS(3+$AM877,14,,,"var")),NULL)</f>
        <v>3.8E-3</v>
      </c>
      <c r="BA877" s="61" cm="1">
        <f t="array" aca="1" ref="BA877" ca="1">IF(INDIRECT(ADDRESS(3+$AM877,15,,,"var"))&lt;&gt;"&lt;=&gt;",INDIRECT(ADDRESS(3+$AM877,15,,,"var")),NULL)</f>
        <v>0</v>
      </c>
      <c r="BB877" s="28" cm="1">
        <f t="array" aca="1" ref="BB877" ca="1">IF(INDIRECT(ADDRESS(3+$AM877,16,,,"var"))&lt;&gt;"Zn",INDIRECT(ADDRESS(3+$AM877,16,,,"var")),NULL)</f>
        <v>0</v>
      </c>
      <c r="BC877" s="61" cm="1">
        <f t="array" aca="1" ref="BC877" ca="1">IF(INDIRECT(ADDRESS(3+$AM877,17,,,"var"))&lt;&gt;"&lt;=&gt;",INDIRECT(ADDRESS(3+$AM877,17,,,"var")),NULL)</f>
        <v>0</v>
      </c>
      <c r="BD877" s="28" cm="1">
        <f t="array" aca="1" ref="BD877" ca="1">IF(INDIRECT(ADDRESS(3+$AM877,18,,,"var"))&lt;&gt;"Ti",INDIRECT(ADDRESS(3+$AM877,18,,,"var")),NULL)</f>
        <v>1.2E-2</v>
      </c>
      <c r="BE877" s="82" cm="1">
        <f t="array" aca="1" ref="BE877" ca="1">IF(INDIRECT(ADDRESS(3+$AM877,19,,,"var"))&lt;&gt;"D10",INDIRECT(ADDRESS(3+$AM877,19,,,"var")),NULL)</f>
        <v>0</v>
      </c>
      <c r="BF877" s="82" cm="1">
        <f t="array" aca="1" ref="BF877" ca="1">IF(INDIRECT(ADDRESS(3+$AM877,20,,,"var"))&lt;&gt;"D50",INDIRECT(ADDRESS(3+$AM877,20,,,"var")),NULL)</f>
        <v>38.799999999999997</v>
      </c>
      <c r="BG877" s="82" cm="1">
        <f t="array" aca="1" ref="BG877" ca="1">IF(INDIRECT(ADDRESS(3+$AM877,21,,,"var"))&lt;&gt;"D90",INDIRECT(ADDRESS(3+$AM877,21,,,"var")),NULL)</f>
        <v>0</v>
      </c>
      <c r="BH877" s="82" cm="1">
        <f t="array" aca="1" ref="BH877" ca="1">IF(INDIRECT(ADDRESS(3+$AM877,22,,,"var"))&lt;&gt;"Carney Funnel (s/50g)",INDIRECT(ADDRESS(3+$AM877,22,,,"var")),NULL)</f>
        <v>0</v>
      </c>
      <c r="BI877" s="82" cm="1">
        <f t="array" aca="1" ref="BI877" ca="1">IF(INDIRECT(ADDRESS(3+$AM877,23,,,"var"))&lt;&gt;"Schuttdichte",INDIRECT(ADDRESS(3+$AM877,23,,,"var")),NULL)</f>
        <v>0</v>
      </c>
      <c r="BJ877" s="82" cm="1">
        <f t="array" aca="1" ref="BJ877" ca="1">IF(INDIRECT(ADDRESS(3+$AM877,24,,,"var"))&lt;&gt;"Klopfdichte",INDIRECT(ADDRESS(3+$AM877,24,,,"var")),NULL)</f>
        <v>0</v>
      </c>
      <c r="BM877" s="94"/>
      <c r="BN877" s="28"/>
      <c r="BP877" s="28"/>
    </row>
    <row r="878" spans="1:68">
      <c r="A878" s="19">
        <v>2</v>
      </c>
      <c r="B878" s="19">
        <v>15</v>
      </c>
      <c r="C878" s="81" t="str">
        <f>var!Z$4</f>
        <v>SLM 280</v>
      </c>
      <c r="D878" s="81" t="str">
        <f>var!AG$4</f>
        <v>SLM 280 parameter dev.</v>
      </c>
      <c r="E878" s="10">
        <v>375</v>
      </c>
      <c r="F878" s="11">
        <v>875</v>
      </c>
      <c r="G878" s="11">
        <v>90</v>
      </c>
      <c r="H878" s="21">
        <v>0.14000000000000001</v>
      </c>
      <c r="I878" s="81">
        <v>100</v>
      </c>
      <c r="J878" s="81" t="str">
        <f>var!AD$2</f>
        <v>Density cube</v>
      </c>
      <c r="K878" s="81"/>
      <c r="L878" s="10"/>
      <c r="M878" s="81" t="str">
        <f>var!AF$2</f>
        <v>Stripes</v>
      </c>
      <c r="N878" s="10"/>
      <c r="O878" s="10"/>
      <c r="P878" s="10"/>
      <c r="Q878" s="10"/>
      <c r="R878" s="81"/>
      <c r="S878" s="81"/>
      <c r="T878" s="81"/>
      <c r="U878" s="81"/>
      <c r="V878" s="81"/>
      <c r="W878" s="81"/>
      <c r="X878" s="81"/>
      <c r="Y878" s="10"/>
      <c r="Z878" s="10"/>
      <c r="AA878" s="10"/>
      <c r="AB878" s="10"/>
      <c r="AC878" s="10"/>
      <c r="AD878" s="81"/>
      <c r="AE878" s="81"/>
      <c r="AF878" s="83">
        <v>1.4550000000000001</v>
      </c>
      <c r="AG878" s="81"/>
      <c r="AH878" s="81">
        <f t="shared" si="29"/>
        <v>39.690000000000005</v>
      </c>
      <c r="AI878" s="81">
        <f t="shared" si="30"/>
        <v>34.013605442176868</v>
      </c>
      <c r="AJ878" s="10"/>
      <c r="AK878" s="24">
        <f>100-Tabelle1[[#This Row],[Porositaet Flaeche repolished IAPT]]</f>
        <v>98.545000000000002</v>
      </c>
      <c r="AL878" t="str" cm="1">
        <f t="array" aca="1" ref="AL878" ca="1">IF(INDIRECT(ADDRESS(3+AM878,2,,,"var"))&lt;&gt;"Name of powder",INDIRECT(ADDRESS(3+AM878,2,,,"var")),NULL)</f>
        <v>AlMgty90</v>
      </c>
      <c r="AM878" s="27">
        <v>7</v>
      </c>
      <c r="AN878" s="10"/>
      <c r="AO878" cm="1">
        <f t="array" aca="1" ref="AO878" ca="1">IF(INDIRECT(ADDRESS(3+$AM878,3,,,"var"))&lt;&gt;"&lt;=&gt;",INDIRECT(ADDRESS(3+$AM878,3,,,"var")),NULL)</f>
        <v>0</v>
      </c>
      <c r="AP878" cm="1">
        <f t="array" aca="1" ref="AP878" ca="1">IF(INDIRECT(ADDRESS(3+$AM878,4,,,"var"))&lt;&gt;"Si",INDIRECT(ADDRESS(3+$AM878,4,,,"var")),NULL)</f>
        <v>0.14199999999999999</v>
      </c>
      <c r="AQ878" cm="1">
        <f t="array" aca="1" ref="AQ878" ca="1">IF(INDIRECT(ADDRESS(3+$AM878,5,,,"var"))&lt;&gt;"&lt;=&gt;",INDIRECT(ADDRESS(3+$AM878,5,,,"var")),NULL)</f>
        <v>0</v>
      </c>
      <c r="AR878" cm="1">
        <f t="array" aca="1" ref="AR878" ca="1">IF(INDIRECT(ADDRESS(3+$AM878,6,,,"var"))&lt;&gt;"Fe",INDIRECT(ADDRESS(3+$AM878,6,,,"var")),NULL)</f>
        <v>6.7599999999999993E-2</v>
      </c>
      <c r="AS878" cm="1">
        <f t="array" aca="1" ref="AS878" ca="1">IF(INDIRECT(ADDRESS(3+$AM878,7,,,"var"))&lt;&gt;"&lt;=&gt;",INDIRECT(ADDRESS(3+$AM878,7,,,"var")),NULL)</f>
        <v>0</v>
      </c>
      <c r="AT878" cm="1">
        <f t="array" aca="1" ref="AT878" ca="1">IF(INDIRECT(ADDRESS(3+$AM878,8,,,"var"))&lt;&gt;"Cu",INDIRECT(ADDRESS(3+$AM878,8,,,"var")),NULL)</f>
        <v>2E-3</v>
      </c>
      <c r="AU878" cm="1">
        <f t="array" aca="1" ref="AU878" ca="1">IF(INDIRECT(ADDRESS(3+$AM878,9,,,"var"))&lt;&gt;"&lt;=&gt;",INDIRECT(ADDRESS(3+$AM878,9,,,"var")),NULL)</f>
        <v>0</v>
      </c>
      <c r="AV878" cm="1">
        <f t="array" aca="1" ref="AV878" ca="1">IF(INDIRECT(ADDRESS(3+$AM878,10,,,"var"))&lt;&gt;"Mn",INDIRECT(ADDRESS(3+$AM878,10,,,"var")),NULL)</f>
        <v>5.4999999999999997E-3</v>
      </c>
      <c r="AW878" cm="1">
        <f t="array" aca="1" ref="AW878" ca="1">IF(INDIRECT(ADDRESS(3+$AM878,11,,,"var"))&lt;&gt;"&lt;=&gt;",INDIRECT(ADDRESS(3+$AM878,11,,,"var")),NULL)</f>
        <v>0</v>
      </c>
      <c r="AX878" cm="1">
        <f t="array" aca="1" ref="AX878" ca="1">IF(INDIRECT(ADDRESS(3+$AM878,12,,,"var"))&lt;&gt;"Mg",INDIRECT(ADDRESS(3+$AM878,12,,,"var")),NULL)</f>
        <v>11.8</v>
      </c>
      <c r="AY878" cm="1">
        <f t="array" aca="1" ref="AY878" ca="1">IF(INDIRECT(ADDRESS(3+$AM878,13,,,"var"))&lt;&gt;"&lt;=&gt;",INDIRECT(ADDRESS(3+$AM878,13,,,"var")),NULL)</f>
        <v>0</v>
      </c>
      <c r="AZ878" cm="1">
        <f t="array" aca="1" ref="AZ878" ca="1">IF(INDIRECT(ADDRESS(3+$AM878,14,,,"var"))&lt;&gt;"Be",INDIRECT(ADDRESS(3+$AM878,14,,,"var")),NULL)</f>
        <v>3.8E-3</v>
      </c>
      <c r="BA878" s="61" cm="1">
        <f t="array" aca="1" ref="BA878" ca="1">IF(INDIRECT(ADDRESS(3+$AM878,15,,,"var"))&lt;&gt;"&lt;=&gt;",INDIRECT(ADDRESS(3+$AM878,15,,,"var")),NULL)</f>
        <v>0</v>
      </c>
      <c r="BB878" s="28" cm="1">
        <f t="array" aca="1" ref="BB878" ca="1">IF(INDIRECT(ADDRESS(3+$AM878,16,,,"var"))&lt;&gt;"Zn",INDIRECT(ADDRESS(3+$AM878,16,,,"var")),NULL)</f>
        <v>0</v>
      </c>
      <c r="BC878" s="61" cm="1">
        <f t="array" aca="1" ref="BC878" ca="1">IF(INDIRECT(ADDRESS(3+$AM878,17,,,"var"))&lt;&gt;"&lt;=&gt;",INDIRECT(ADDRESS(3+$AM878,17,,,"var")),NULL)</f>
        <v>0</v>
      </c>
      <c r="BD878" s="28" cm="1">
        <f t="array" aca="1" ref="BD878" ca="1">IF(INDIRECT(ADDRESS(3+$AM878,18,,,"var"))&lt;&gt;"Ti",INDIRECT(ADDRESS(3+$AM878,18,,,"var")),NULL)</f>
        <v>1.2E-2</v>
      </c>
      <c r="BE878" s="82" cm="1">
        <f t="array" aca="1" ref="BE878" ca="1">IF(INDIRECT(ADDRESS(3+$AM878,19,,,"var"))&lt;&gt;"D10",INDIRECT(ADDRESS(3+$AM878,19,,,"var")),NULL)</f>
        <v>0</v>
      </c>
      <c r="BF878" s="82" cm="1">
        <f t="array" aca="1" ref="BF878" ca="1">IF(INDIRECT(ADDRESS(3+$AM878,20,,,"var"))&lt;&gt;"D50",INDIRECT(ADDRESS(3+$AM878,20,,,"var")),NULL)</f>
        <v>38.799999999999997</v>
      </c>
      <c r="BG878" s="82" cm="1">
        <f t="array" aca="1" ref="BG878" ca="1">IF(INDIRECT(ADDRESS(3+$AM878,21,,,"var"))&lt;&gt;"D90",INDIRECT(ADDRESS(3+$AM878,21,,,"var")),NULL)</f>
        <v>0</v>
      </c>
      <c r="BH878" s="82" cm="1">
        <f t="array" aca="1" ref="BH878" ca="1">IF(INDIRECT(ADDRESS(3+$AM878,22,,,"var"))&lt;&gt;"Carney Funnel (s/50g)",INDIRECT(ADDRESS(3+$AM878,22,,,"var")),NULL)</f>
        <v>0</v>
      </c>
      <c r="BI878" s="82" cm="1">
        <f t="array" aca="1" ref="BI878" ca="1">IF(INDIRECT(ADDRESS(3+$AM878,23,,,"var"))&lt;&gt;"Schuttdichte",INDIRECT(ADDRESS(3+$AM878,23,,,"var")),NULL)</f>
        <v>0</v>
      </c>
      <c r="BJ878" s="82" cm="1">
        <f t="array" aca="1" ref="BJ878" ca="1">IF(INDIRECT(ADDRESS(3+$AM878,24,,,"var"))&lt;&gt;"Klopfdichte",INDIRECT(ADDRESS(3+$AM878,24,,,"var")),NULL)</f>
        <v>0</v>
      </c>
      <c r="BM878" s="94"/>
      <c r="BN878" s="28"/>
      <c r="BP878" s="28"/>
    </row>
    <row r="879" spans="1:68">
      <c r="A879" s="19">
        <v>2</v>
      </c>
      <c r="B879" s="19">
        <v>16</v>
      </c>
      <c r="C879" s="81" t="str">
        <f>var!Z$4</f>
        <v>SLM 280</v>
      </c>
      <c r="D879" s="81" t="str">
        <f>var!AG$4</f>
        <v>SLM 280 parameter dev.</v>
      </c>
      <c r="E879" s="10">
        <v>375</v>
      </c>
      <c r="F879" s="11">
        <v>1175</v>
      </c>
      <c r="G879" s="11">
        <v>60</v>
      </c>
      <c r="H879" s="21">
        <v>0.16</v>
      </c>
      <c r="I879" s="81">
        <v>100</v>
      </c>
      <c r="J879" s="81" t="str">
        <f>var!AD$2</f>
        <v>Density cube</v>
      </c>
      <c r="K879" s="81"/>
      <c r="L879" s="10"/>
      <c r="M879" s="81" t="str">
        <f>var!AF$2</f>
        <v>Stripes</v>
      </c>
      <c r="N879" s="10"/>
      <c r="O879" s="10"/>
      <c r="P879" s="10"/>
      <c r="Q879" s="10"/>
      <c r="R879" s="81"/>
      <c r="S879" s="81"/>
      <c r="T879" s="81"/>
      <c r="U879" s="81"/>
      <c r="V879" s="81"/>
      <c r="W879" s="81"/>
      <c r="X879" s="81"/>
      <c r="Y879" s="10"/>
      <c r="Z879" s="10"/>
      <c r="AA879" s="10"/>
      <c r="AB879" s="10"/>
      <c r="AC879" s="10"/>
      <c r="AD879" s="81"/>
      <c r="AE879" s="81"/>
      <c r="AF879" s="83">
        <v>1.56</v>
      </c>
      <c r="AG879" s="81"/>
      <c r="AH879" s="81">
        <f t="shared" si="29"/>
        <v>40.607999999999997</v>
      </c>
      <c r="AI879" s="81">
        <f t="shared" si="30"/>
        <v>33.244680851063833</v>
      </c>
      <c r="AJ879" s="10"/>
      <c r="AK879" s="24">
        <f>100-Tabelle1[[#This Row],[Porositaet Flaeche repolished IAPT]]</f>
        <v>98.44</v>
      </c>
      <c r="AL879" t="str" cm="1">
        <f t="array" aca="1" ref="AL879" ca="1">IF(INDIRECT(ADDRESS(3+AM879,2,,,"var"))&lt;&gt;"Name of powder",INDIRECT(ADDRESS(3+AM879,2,,,"var")),NULL)</f>
        <v>AlMgty90</v>
      </c>
      <c r="AM879" s="27">
        <v>7</v>
      </c>
      <c r="AN879" s="10"/>
      <c r="AO879" cm="1">
        <f t="array" aca="1" ref="AO879" ca="1">IF(INDIRECT(ADDRESS(3+$AM879,3,,,"var"))&lt;&gt;"&lt;=&gt;",INDIRECT(ADDRESS(3+$AM879,3,,,"var")),NULL)</f>
        <v>0</v>
      </c>
      <c r="AP879" cm="1">
        <f t="array" aca="1" ref="AP879" ca="1">IF(INDIRECT(ADDRESS(3+$AM879,4,,,"var"))&lt;&gt;"Si",INDIRECT(ADDRESS(3+$AM879,4,,,"var")),NULL)</f>
        <v>0.14199999999999999</v>
      </c>
      <c r="AQ879" cm="1">
        <f t="array" aca="1" ref="AQ879" ca="1">IF(INDIRECT(ADDRESS(3+$AM879,5,,,"var"))&lt;&gt;"&lt;=&gt;",INDIRECT(ADDRESS(3+$AM879,5,,,"var")),NULL)</f>
        <v>0</v>
      </c>
      <c r="AR879" cm="1">
        <f t="array" aca="1" ref="AR879" ca="1">IF(INDIRECT(ADDRESS(3+$AM879,6,,,"var"))&lt;&gt;"Fe",INDIRECT(ADDRESS(3+$AM879,6,,,"var")),NULL)</f>
        <v>6.7599999999999993E-2</v>
      </c>
      <c r="AS879" cm="1">
        <f t="array" aca="1" ref="AS879" ca="1">IF(INDIRECT(ADDRESS(3+$AM879,7,,,"var"))&lt;&gt;"&lt;=&gt;",INDIRECT(ADDRESS(3+$AM879,7,,,"var")),NULL)</f>
        <v>0</v>
      </c>
      <c r="AT879" cm="1">
        <f t="array" aca="1" ref="AT879" ca="1">IF(INDIRECT(ADDRESS(3+$AM879,8,,,"var"))&lt;&gt;"Cu",INDIRECT(ADDRESS(3+$AM879,8,,,"var")),NULL)</f>
        <v>2E-3</v>
      </c>
      <c r="AU879" cm="1">
        <f t="array" aca="1" ref="AU879" ca="1">IF(INDIRECT(ADDRESS(3+$AM879,9,,,"var"))&lt;&gt;"&lt;=&gt;",INDIRECT(ADDRESS(3+$AM879,9,,,"var")),NULL)</f>
        <v>0</v>
      </c>
      <c r="AV879" cm="1">
        <f t="array" aca="1" ref="AV879" ca="1">IF(INDIRECT(ADDRESS(3+$AM879,10,,,"var"))&lt;&gt;"Mn",INDIRECT(ADDRESS(3+$AM879,10,,,"var")),NULL)</f>
        <v>5.4999999999999997E-3</v>
      </c>
      <c r="AW879" cm="1">
        <f t="array" aca="1" ref="AW879" ca="1">IF(INDIRECT(ADDRESS(3+$AM879,11,,,"var"))&lt;&gt;"&lt;=&gt;",INDIRECT(ADDRESS(3+$AM879,11,,,"var")),NULL)</f>
        <v>0</v>
      </c>
      <c r="AX879" cm="1">
        <f t="array" aca="1" ref="AX879" ca="1">IF(INDIRECT(ADDRESS(3+$AM879,12,,,"var"))&lt;&gt;"Mg",INDIRECT(ADDRESS(3+$AM879,12,,,"var")),NULL)</f>
        <v>11.8</v>
      </c>
      <c r="AY879" cm="1">
        <f t="array" aca="1" ref="AY879" ca="1">IF(INDIRECT(ADDRESS(3+$AM879,13,,,"var"))&lt;&gt;"&lt;=&gt;",INDIRECT(ADDRESS(3+$AM879,13,,,"var")),NULL)</f>
        <v>0</v>
      </c>
      <c r="AZ879" cm="1">
        <f t="array" aca="1" ref="AZ879" ca="1">IF(INDIRECT(ADDRESS(3+$AM879,14,,,"var"))&lt;&gt;"Be",INDIRECT(ADDRESS(3+$AM879,14,,,"var")),NULL)</f>
        <v>3.8E-3</v>
      </c>
      <c r="BA879" s="61" cm="1">
        <f t="array" aca="1" ref="BA879" ca="1">IF(INDIRECT(ADDRESS(3+$AM879,15,,,"var"))&lt;&gt;"&lt;=&gt;",INDIRECT(ADDRESS(3+$AM879,15,,,"var")),NULL)</f>
        <v>0</v>
      </c>
      <c r="BB879" s="28" cm="1">
        <f t="array" aca="1" ref="BB879" ca="1">IF(INDIRECT(ADDRESS(3+$AM879,16,,,"var"))&lt;&gt;"Zn",INDIRECT(ADDRESS(3+$AM879,16,,,"var")),NULL)</f>
        <v>0</v>
      </c>
      <c r="BC879" s="61" cm="1">
        <f t="array" aca="1" ref="BC879" ca="1">IF(INDIRECT(ADDRESS(3+$AM879,17,,,"var"))&lt;&gt;"&lt;=&gt;",INDIRECT(ADDRESS(3+$AM879,17,,,"var")),NULL)</f>
        <v>0</v>
      </c>
      <c r="BD879" s="28" cm="1">
        <f t="array" aca="1" ref="BD879" ca="1">IF(INDIRECT(ADDRESS(3+$AM879,18,,,"var"))&lt;&gt;"Ti",INDIRECT(ADDRESS(3+$AM879,18,,,"var")),NULL)</f>
        <v>1.2E-2</v>
      </c>
      <c r="BE879" s="82" cm="1">
        <f t="array" aca="1" ref="BE879" ca="1">IF(INDIRECT(ADDRESS(3+$AM879,19,,,"var"))&lt;&gt;"D10",INDIRECT(ADDRESS(3+$AM879,19,,,"var")),NULL)</f>
        <v>0</v>
      </c>
      <c r="BF879" s="82" cm="1">
        <f t="array" aca="1" ref="BF879" ca="1">IF(INDIRECT(ADDRESS(3+$AM879,20,,,"var"))&lt;&gt;"D50",INDIRECT(ADDRESS(3+$AM879,20,,,"var")),NULL)</f>
        <v>38.799999999999997</v>
      </c>
      <c r="BG879" s="82" cm="1">
        <f t="array" aca="1" ref="BG879" ca="1">IF(INDIRECT(ADDRESS(3+$AM879,21,,,"var"))&lt;&gt;"D90",INDIRECT(ADDRESS(3+$AM879,21,,,"var")),NULL)</f>
        <v>0</v>
      </c>
      <c r="BH879" s="82" cm="1">
        <f t="array" aca="1" ref="BH879" ca="1">IF(INDIRECT(ADDRESS(3+$AM879,22,,,"var"))&lt;&gt;"Carney Funnel (s/50g)",INDIRECT(ADDRESS(3+$AM879,22,,,"var")),NULL)</f>
        <v>0</v>
      </c>
      <c r="BI879" s="82" cm="1">
        <f t="array" aca="1" ref="BI879" ca="1">IF(INDIRECT(ADDRESS(3+$AM879,23,,,"var"))&lt;&gt;"Schuttdichte",INDIRECT(ADDRESS(3+$AM879,23,,,"var")),NULL)</f>
        <v>0</v>
      </c>
      <c r="BJ879" s="82" cm="1">
        <f t="array" aca="1" ref="BJ879" ca="1">IF(INDIRECT(ADDRESS(3+$AM879,24,,,"var"))&lt;&gt;"Klopfdichte",INDIRECT(ADDRESS(3+$AM879,24,,,"var")),NULL)</f>
        <v>0</v>
      </c>
      <c r="BM879" s="94"/>
      <c r="BN879" s="28"/>
      <c r="BP879" s="28"/>
    </row>
    <row r="880" spans="1:68">
      <c r="A880" s="19">
        <v>2</v>
      </c>
      <c r="B880" s="19">
        <v>17</v>
      </c>
      <c r="C880" s="81" t="str">
        <f>var!Z$4</f>
        <v>SLM 280</v>
      </c>
      <c r="D880" s="81" t="str">
        <f>var!AG$4</f>
        <v>SLM 280 parameter dev.</v>
      </c>
      <c r="E880" s="10">
        <v>375</v>
      </c>
      <c r="F880" s="11">
        <v>2075</v>
      </c>
      <c r="G880" s="11">
        <v>60</v>
      </c>
      <c r="H880" s="21">
        <v>0.08</v>
      </c>
      <c r="I880" s="81">
        <v>100</v>
      </c>
      <c r="J880" s="81" t="str">
        <f>var!AD$2</f>
        <v>Density cube</v>
      </c>
      <c r="K880" s="81"/>
      <c r="L880" s="10"/>
      <c r="M880" s="81" t="str">
        <f>var!AF$2</f>
        <v>Stripes</v>
      </c>
      <c r="N880" s="10"/>
      <c r="O880" s="10"/>
      <c r="P880" s="10"/>
      <c r="Q880" s="10"/>
      <c r="R880" s="81"/>
      <c r="S880" s="81"/>
      <c r="T880" s="81"/>
      <c r="U880" s="81"/>
      <c r="V880" s="81"/>
      <c r="W880" s="81"/>
      <c r="X880" s="81"/>
      <c r="Y880" s="10"/>
      <c r="Z880" s="10"/>
      <c r="AA880" s="10"/>
      <c r="AB880" s="10"/>
      <c r="AC880" s="10"/>
      <c r="AD880" s="81"/>
      <c r="AE880" s="81"/>
      <c r="AF880" s="83">
        <v>1.6160000000000001</v>
      </c>
      <c r="AG880" s="81"/>
      <c r="AH880" s="81">
        <f t="shared" si="29"/>
        <v>35.856000000000002</v>
      </c>
      <c r="AI880" s="81">
        <f t="shared" si="30"/>
        <v>37.650602409638552</v>
      </c>
      <c r="AJ880" s="10"/>
      <c r="AK880" s="24">
        <f>100-Tabelle1[[#This Row],[Porositaet Flaeche repolished IAPT]]</f>
        <v>98.384</v>
      </c>
      <c r="AL880" s="81" t="str" cm="1">
        <f t="array" aca="1" ref="AL880" ca="1">IF(INDIRECT(ADDRESS(3+AM880,2,,,"var"))&lt;&gt;"Name of powder",INDIRECT(ADDRESS(3+AM880,2,,,"var")),NULL)</f>
        <v>AlMgty90</v>
      </c>
      <c r="AM880" s="27">
        <v>7</v>
      </c>
      <c r="AN880" s="10"/>
      <c r="AO880" cm="1">
        <f t="array" aca="1" ref="AO880" ca="1">IF(INDIRECT(ADDRESS(3+$AM880,3,,,"var"))&lt;&gt;"&lt;=&gt;",INDIRECT(ADDRESS(3+$AM880,3,,,"var")),NULL)</f>
        <v>0</v>
      </c>
      <c r="AP880" cm="1">
        <f t="array" aca="1" ref="AP880" ca="1">IF(INDIRECT(ADDRESS(3+$AM880,4,,,"var"))&lt;&gt;"Si",INDIRECT(ADDRESS(3+$AM880,4,,,"var")),NULL)</f>
        <v>0.14199999999999999</v>
      </c>
      <c r="AQ880" cm="1">
        <f t="array" aca="1" ref="AQ880" ca="1">IF(INDIRECT(ADDRESS(3+$AM880,5,,,"var"))&lt;&gt;"&lt;=&gt;",INDIRECT(ADDRESS(3+$AM880,5,,,"var")),NULL)</f>
        <v>0</v>
      </c>
      <c r="AR880" cm="1">
        <f t="array" aca="1" ref="AR880" ca="1">IF(INDIRECT(ADDRESS(3+$AM880,6,,,"var"))&lt;&gt;"Fe",INDIRECT(ADDRESS(3+$AM880,6,,,"var")),NULL)</f>
        <v>6.7599999999999993E-2</v>
      </c>
      <c r="AS880" cm="1">
        <f t="array" aca="1" ref="AS880" ca="1">IF(INDIRECT(ADDRESS(3+$AM880,7,,,"var"))&lt;&gt;"&lt;=&gt;",INDIRECT(ADDRESS(3+$AM880,7,,,"var")),NULL)</f>
        <v>0</v>
      </c>
      <c r="AT880" cm="1">
        <f t="array" aca="1" ref="AT880" ca="1">IF(INDIRECT(ADDRESS(3+$AM880,8,,,"var"))&lt;&gt;"Cu",INDIRECT(ADDRESS(3+$AM880,8,,,"var")),NULL)</f>
        <v>2E-3</v>
      </c>
      <c r="AU880" cm="1">
        <f t="array" aca="1" ref="AU880" ca="1">IF(INDIRECT(ADDRESS(3+$AM880,9,,,"var"))&lt;&gt;"&lt;=&gt;",INDIRECT(ADDRESS(3+$AM880,9,,,"var")),NULL)</f>
        <v>0</v>
      </c>
      <c r="AV880" cm="1">
        <f t="array" aca="1" ref="AV880" ca="1">IF(INDIRECT(ADDRESS(3+$AM880,10,,,"var"))&lt;&gt;"Mn",INDIRECT(ADDRESS(3+$AM880,10,,,"var")),NULL)</f>
        <v>5.4999999999999997E-3</v>
      </c>
      <c r="AW880" cm="1">
        <f t="array" aca="1" ref="AW880" ca="1">IF(INDIRECT(ADDRESS(3+$AM880,11,,,"var"))&lt;&gt;"&lt;=&gt;",INDIRECT(ADDRESS(3+$AM880,11,,,"var")),NULL)</f>
        <v>0</v>
      </c>
      <c r="AX880" cm="1">
        <f t="array" aca="1" ref="AX880" ca="1">IF(INDIRECT(ADDRESS(3+$AM880,12,,,"var"))&lt;&gt;"Mg",INDIRECT(ADDRESS(3+$AM880,12,,,"var")),NULL)</f>
        <v>11.8</v>
      </c>
      <c r="AY880" cm="1">
        <f t="array" aca="1" ref="AY880" ca="1">IF(INDIRECT(ADDRESS(3+$AM880,13,,,"var"))&lt;&gt;"&lt;=&gt;",INDIRECT(ADDRESS(3+$AM880,13,,,"var")),NULL)</f>
        <v>0</v>
      </c>
      <c r="AZ880" cm="1">
        <f t="array" aca="1" ref="AZ880" ca="1">IF(INDIRECT(ADDRESS(3+$AM880,14,,,"var"))&lt;&gt;"Be",INDIRECT(ADDRESS(3+$AM880,14,,,"var")),NULL)</f>
        <v>3.8E-3</v>
      </c>
      <c r="BA880" s="61" cm="1">
        <f t="array" aca="1" ref="BA880" ca="1">IF(INDIRECT(ADDRESS(3+$AM880,15,,,"var"))&lt;&gt;"&lt;=&gt;",INDIRECT(ADDRESS(3+$AM880,15,,,"var")),NULL)</f>
        <v>0</v>
      </c>
      <c r="BB880" s="28" cm="1">
        <f t="array" aca="1" ref="BB880" ca="1">IF(INDIRECT(ADDRESS(3+$AM880,16,,,"var"))&lt;&gt;"Zn",INDIRECT(ADDRESS(3+$AM880,16,,,"var")),NULL)</f>
        <v>0</v>
      </c>
      <c r="BC880" s="61" cm="1">
        <f t="array" aca="1" ref="BC880" ca="1">IF(INDIRECT(ADDRESS(3+$AM880,17,,,"var"))&lt;&gt;"&lt;=&gt;",INDIRECT(ADDRESS(3+$AM880,17,,,"var")),NULL)</f>
        <v>0</v>
      </c>
      <c r="BD880" s="28" cm="1">
        <f t="array" aca="1" ref="BD880" ca="1">IF(INDIRECT(ADDRESS(3+$AM880,18,,,"var"))&lt;&gt;"Ti",INDIRECT(ADDRESS(3+$AM880,18,,,"var")),NULL)</f>
        <v>1.2E-2</v>
      </c>
      <c r="BE880" s="82" cm="1">
        <f t="array" aca="1" ref="BE880" ca="1">IF(INDIRECT(ADDRESS(3+$AM880,19,,,"var"))&lt;&gt;"D10",INDIRECT(ADDRESS(3+$AM880,19,,,"var")),NULL)</f>
        <v>0</v>
      </c>
      <c r="BF880" s="82" cm="1">
        <f t="array" aca="1" ref="BF880" ca="1">IF(INDIRECT(ADDRESS(3+$AM880,20,,,"var"))&lt;&gt;"D50",INDIRECT(ADDRESS(3+$AM880,20,,,"var")),NULL)</f>
        <v>38.799999999999997</v>
      </c>
      <c r="BG880" s="82" cm="1">
        <f t="array" aca="1" ref="BG880" ca="1">IF(INDIRECT(ADDRESS(3+$AM880,21,,,"var"))&lt;&gt;"D90",INDIRECT(ADDRESS(3+$AM880,21,,,"var")),NULL)</f>
        <v>0</v>
      </c>
      <c r="BH880" s="82" cm="1">
        <f t="array" aca="1" ref="BH880" ca="1">IF(INDIRECT(ADDRESS(3+$AM880,22,,,"var"))&lt;&gt;"Carney Funnel (s/50g)",INDIRECT(ADDRESS(3+$AM880,22,,,"var")),NULL)</f>
        <v>0</v>
      </c>
      <c r="BI880" s="82" cm="1">
        <f t="array" aca="1" ref="BI880" ca="1">IF(INDIRECT(ADDRESS(3+$AM880,23,,,"var"))&lt;&gt;"Schuttdichte",INDIRECT(ADDRESS(3+$AM880,23,,,"var")),NULL)</f>
        <v>0</v>
      </c>
      <c r="BJ880" s="82" cm="1">
        <f t="array" aca="1" ref="BJ880" ca="1">IF(INDIRECT(ADDRESS(3+$AM880,24,,,"var"))&lt;&gt;"Klopfdichte",INDIRECT(ADDRESS(3+$AM880,24,,,"var")),NULL)</f>
        <v>0</v>
      </c>
      <c r="BM880" s="94"/>
      <c r="BN880" s="28"/>
      <c r="BP880" s="28"/>
    </row>
    <row r="881" spans="1:68">
      <c r="A881" s="19">
        <v>2</v>
      </c>
      <c r="B881" s="19">
        <v>18</v>
      </c>
      <c r="C881" s="81" t="str">
        <f>var!Z$4</f>
        <v>SLM 280</v>
      </c>
      <c r="D881" s="81" t="str">
        <f>var!AG$4</f>
        <v>SLM 280 parameter dev.</v>
      </c>
      <c r="E881" s="10">
        <v>375</v>
      </c>
      <c r="F881" s="11">
        <v>1325</v>
      </c>
      <c r="G881" s="11">
        <v>60</v>
      </c>
      <c r="H881" s="21">
        <v>0.1</v>
      </c>
      <c r="I881" s="81">
        <v>100</v>
      </c>
      <c r="J881" s="81" t="str">
        <f>var!AD$2</f>
        <v>Density cube</v>
      </c>
      <c r="K881" s="81"/>
      <c r="L881" s="10"/>
      <c r="M881" s="81" t="str">
        <f>var!AF$2</f>
        <v>Stripes</v>
      </c>
      <c r="N881" s="10"/>
      <c r="O881" s="10"/>
      <c r="P881" s="10"/>
      <c r="Q881" s="10"/>
      <c r="R881" s="81"/>
      <c r="S881" s="81"/>
      <c r="T881" s="81"/>
      <c r="U881" s="81"/>
      <c r="V881" s="81"/>
      <c r="W881" s="81"/>
      <c r="X881" s="81"/>
      <c r="Y881" s="10"/>
      <c r="Z881" s="10"/>
      <c r="AA881" s="10"/>
      <c r="AB881" s="10"/>
      <c r="AC881" s="10"/>
      <c r="AD881" s="81"/>
      <c r="AE881" s="81"/>
      <c r="AF881" s="83">
        <v>1.9610000000000001</v>
      </c>
      <c r="AG881" s="81"/>
      <c r="AH881" s="81">
        <f t="shared" si="29"/>
        <v>28.62</v>
      </c>
      <c r="AI881" s="81">
        <f t="shared" si="30"/>
        <v>47.169811320754718</v>
      </c>
      <c r="AJ881" s="10"/>
      <c r="AK881" s="24">
        <f>100-Tabelle1[[#This Row],[Porositaet Flaeche repolished IAPT]]</f>
        <v>98.039000000000001</v>
      </c>
      <c r="AL881" t="str" cm="1">
        <f t="array" aca="1" ref="AL881" ca="1">IF(INDIRECT(ADDRESS(3+AM881,2,,,"var"))&lt;&gt;"Name of powder",INDIRECT(ADDRESS(3+AM881,2,,,"var")),NULL)</f>
        <v>AlMgty90</v>
      </c>
      <c r="AM881" s="27">
        <v>7</v>
      </c>
      <c r="AN881" s="10"/>
      <c r="AO881" cm="1">
        <f t="array" aca="1" ref="AO881" ca="1">IF(INDIRECT(ADDRESS(3+$AM881,3,,,"var"))&lt;&gt;"&lt;=&gt;",INDIRECT(ADDRESS(3+$AM881,3,,,"var")),NULL)</f>
        <v>0</v>
      </c>
      <c r="AP881" cm="1">
        <f t="array" aca="1" ref="AP881" ca="1">IF(INDIRECT(ADDRESS(3+$AM881,4,,,"var"))&lt;&gt;"Si",INDIRECT(ADDRESS(3+$AM881,4,,,"var")),NULL)</f>
        <v>0.14199999999999999</v>
      </c>
      <c r="AQ881" cm="1">
        <f t="array" aca="1" ref="AQ881" ca="1">IF(INDIRECT(ADDRESS(3+$AM881,5,,,"var"))&lt;&gt;"&lt;=&gt;",INDIRECT(ADDRESS(3+$AM881,5,,,"var")),NULL)</f>
        <v>0</v>
      </c>
      <c r="AR881" cm="1">
        <f t="array" aca="1" ref="AR881" ca="1">IF(INDIRECT(ADDRESS(3+$AM881,6,,,"var"))&lt;&gt;"Fe",INDIRECT(ADDRESS(3+$AM881,6,,,"var")),NULL)</f>
        <v>6.7599999999999993E-2</v>
      </c>
      <c r="AS881" cm="1">
        <f t="array" aca="1" ref="AS881" ca="1">IF(INDIRECT(ADDRESS(3+$AM881,7,,,"var"))&lt;&gt;"&lt;=&gt;",INDIRECT(ADDRESS(3+$AM881,7,,,"var")),NULL)</f>
        <v>0</v>
      </c>
      <c r="AT881" cm="1">
        <f t="array" aca="1" ref="AT881" ca="1">IF(INDIRECT(ADDRESS(3+$AM881,8,,,"var"))&lt;&gt;"Cu",INDIRECT(ADDRESS(3+$AM881,8,,,"var")),NULL)</f>
        <v>2E-3</v>
      </c>
      <c r="AU881" cm="1">
        <f t="array" aca="1" ref="AU881" ca="1">IF(INDIRECT(ADDRESS(3+$AM881,9,,,"var"))&lt;&gt;"&lt;=&gt;",INDIRECT(ADDRESS(3+$AM881,9,,,"var")),NULL)</f>
        <v>0</v>
      </c>
      <c r="AV881" cm="1">
        <f t="array" aca="1" ref="AV881" ca="1">IF(INDIRECT(ADDRESS(3+$AM881,10,,,"var"))&lt;&gt;"Mn",INDIRECT(ADDRESS(3+$AM881,10,,,"var")),NULL)</f>
        <v>5.4999999999999997E-3</v>
      </c>
      <c r="AW881" cm="1">
        <f t="array" aca="1" ref="AW881" ca="1">IF(INDIRECT(ADDRESS(3+$AM881,11,,,"var"))&lt;&gt;"&lt;=&gt;",INDIRECT(ADDRESS(3+$AM881,11,,,"var")),NULL)</f>
        <v>0</v>
      </c>
      <c r="AX881" cm="1">
        <f t="array" aca="1" ref="AX881" ca="1">IF(INDIRECT(ADDRESS(3+$AM881,12,,,"var"))&lt;&gt;"Mg",INDIRECT(ADDRESS(3+$AM881,12,,,"var")),NULL)</f>
        <v>11.8</v>
      </c>
      <c r="AY881" cm="1">
        <f t="array" aca="1" ref="AY881" ca="1">IF(INDIRECT(ADDRESS(3+$AM881,13,,,"var"))&lt;&gt;"&lt;=&gt;",INDIRECT(ADDRESS(3+$AM881,13,,,"var")),NULL)</f>
        <v>0</v>
      </c>
      <c r="AZ881" cm="1">
        <f t="array" aca="1" ref="AZ881" ca="1">IF(INDIRECT(ADDRESS(3+$AM881,14,,,"var"))&lt;&gt;"Be",INDIRECT(ADDRESS(3+$AM881,14,,,"var")),NULL)</f>
        <v>3.8E-3</v>
      </c>
      <c r="BA881" s="61" cm="1">
        <f t="array" aca="1" ref="BA881" ca="1">IF(INDIRECT(ADDRESS(3+$AM881,15,,,"var"))&lt;&gt;"&lt;=&gt;",INDIRECT(ADDRESS(3+$AM881,15,,,"var")),NULL)</f>
        <v>0</v>
      </c>
      <c r="BB881" s="28" cm="1">
        <f t="array" aca="1" ref="BB881" ca="1">IF(INDIRECT(ADDRESS(3+$AM881,16,,,"var"))&lt;&gt;"Zn",INDIRECT(ADDRESS(3+$AM881,16,,,"var")),NULL)</f>
        <v>0</v>
      </c>
      <c r="BC881" s="61" cm="1">
        <f t="array" aca="1" ref="BC881" ca="1">IF(INDIRECT(ADDRESS(3+$AM881,17,,,"var"))&lt;&gt;"&lt;=&gt;",INDIRECT(ADDRESS(3+$AM881,17,,,"var")),NULL)</f>
        <v>0</v>
      </c>
      <c r="BD881" s="28" cm="1">
        <f t="array" aca="1" ref="BD881" ca="1">IF(INDIRECT(ADDRESS(3+$AM881,18,,,"var"))&lt;&gt;"Ti",INDIRECT(ADDRESS(3+$AM881,18,,,"var")),NULL)</f>
        <v>1.2E-2</v>
      </c>
      <c r="BE881" s="82" cm="1">
        <f t="array" aca="1" ref="BE881" ca="1">IF(INDIRECT(ADDRESS(3+$AM881,19,,,"var"))&lt;&gt;"D10",INDIRECT(ADDRESS(3+$AM881,19,,,"var")),NULL)</f>
        <v>0</v>
      </c>
      <c r="BF881" s="82" cm="1">
        <f t="array" aca="1" ref="BF881" ca="1">IF(INDIRECT(ADDRESS(3+$AM881,20,,,"var"))&lt;&gt;"D50",INDIRECT(ADDRESS(3+$AM881,20,,,"var")),NULL)</f>
        <v>38.799999999999997</v>
      </c>
      <c r="BG881" s="82" cm="1">
        <f t="array" aca="1" ref="BG881" ca="1">IF(INDIRECT(ADDRESS(3+$AM881,21,,,"var"))&lt;&gt;"D90",INDIRECT(ADDRESS(3+$AM881,21,,,"var")),NULL)</f>
        <v>0</v>
      </c>
      <c r="BH881" s="82" cm="1">
        <f t="array" aca="1" ref="BH881" ca="1">IF(INDIRECT(ADDRESS(3+$AM881,22,,,"var"))&lt;&gt;"Carney Funnel (s/50g)",INDIRECT(ADDRESS(3+$AM881,22,,,"var")),NULL)</f>
        <v>0</v>
      </c>
      <c r="BI881" s="82" cm="1">
        <f t="array" aca="1" ref="BI881" ca="1">IF(INDIRECT(ADDRESS(3+$AM881,23,,,"var"))&lt;&gt;"Schuttdichte",INDIRECT(ADDRESS(3+$AM881,23,,,"var")),NULL)</f>
        <v>0</v>
      </c>
      <c r="BJ881" s="82" cm="1">
        <f t="array" aca="1" ref="BJ881" ca="1">IF(INDIRECT(ADDRESS(3+$AM881,24,,,"var"))&lt;&gt;"Klopfdichte",INDIRECT(ADDRESS(3+$AM881,24,,,"var")),NULL)</f>
        <v>0</v>
      </c>
      <c r="BM881" s="94"/>
      <c r="BN881" s="28"/>
      <c r="BP881" s="28"/>
    </row>
    <row r="882" spans="1:68">
      <c r="A882" s="19">
        <v>2</v>
      </c>
      <c r="B882" s="19">
        <v>19</v>
      </c>
      <c r="C882" s="81" t="str">
        <f>var!Z$4</f>
        <v>SLM 280</v>
      </c>
      <c r="D882" s="81" t="str">
        <f>var!AG$4</f>
        <v>SLM 280 parameter dev.</v>
      </c>
      <c r="E882" s="10">
        <v>375</v>
      </c>
      <c r="F882" s="11">
        <v>1250</v>
      </c>
      <c r="G882" s="11">
        <v>90</v>
      </c>
      <c r="H882" s="21">
        <v>0.1</v>
      </c>
      <c r="I882" s="81">
        <v>100</v>
      </c>
      <c r="J882" s="81" t="str">
        <f>var!AD$2</f>
        <v>Density cube</v>
      </c>
      <c r="K882" s="81"/>
      <c r="L882" s="10"/>
      <c r="M882" s="81" t="str">
        <f>var!AF$2</f>
        <v>Stripes</v>
      </c>
      <c r="N882" s="10"/>
      <c r="O882" s="10"/>
      <c r="P882" s="10"/>
      <c r="Q882" s="10"/>
      <c r="R882" s="81"/>
      <c r="S882" s="81"/>
      <c r="T882" s="81"/>
      <c r="U882" s="81"/>
      <c r="V882" s="81"/>
      <c r="W882" s="81"/>
      <c r="X882" s="81"/>
      <c r="Y882" s="10"/>
      <c r="Z882" s="10"/>
      <c r="AA882" s="10"/>
      <c r="AB882" s="10"/>
      <c r="AC882" s="10"/>
      <c r="AD882" s="81"/>
      <c r="AE882" s="81"/>
      <c r="AF882" s="83">
        <v>1.4139999999999999</v>
      </c>
      <c r="AG882" s="81"/>
      <c r="AH882" s="81">
        <f t="shared" si="29"/>
        <v>40.5</v>
      </c>
      <c r="AI882" s="81">
        <f t="shared" si="30"/>
        <v>33.333333333333336</v>
      </c>
      <c r="AJ882" s="10"/>
      <c r="AK882" s="24">
        <f>100-Tabelle1[[#This Row],[Porositaet Flaeche repolished IAPT]]</f>
        <v>98.585999999999999</v>
      </c>
      <c r="AL882" t="str" cm="1">
        <f t="array" aca="1" ref="AL882" ca="1">IF(INDIRECT(ADDRESS(3+AM882,2,,,"var"))&lt;&gt;"Name of powder",INDIRECT(ADDRESS(3+AM882,2,,,"var")),NULL)</f>
        <v>AlMgty90</v>
      </c>
      <c r="AM882" s="27">
        <v>7</v>
      </c>
      <c r="AN882" s="10"/>
      <c r="AO882" cm="1">
        <f t="array" aca="1" ref="AO882" ca="1">IF(INDIRECT(ADDRESS(3+$AM882,3,,,"var"))&lt;&gt;"&lt;=&gt;",INDIRECT(ADDRESS(3+$AM882,3,,,"var")),NULL)</f>
        <v>0</v>
      </c>
      <c r="AP882" cm="1">
        <f t="array" aca="1" ref="AP882" ca="1">IF(INDIRECT(ADDRESS(3+$AM882,4,,,"var"))&lt;&gt;"Si",INDIRECT(ADDRESS(3+$AM882,4,,,"var")),NULL)</f>
        <v>0.14199999999999999</v>
      </c>
      <c r="AQ882" cm="1">
        <f t="array" aca="1" ref="AQ882" ca="1">IF(INDIRECT(ADDRESS(3+$AM882,5,,,"var"))&lt;&gt;"&lt;=&gt;",INDIRECT(ADDRESS(3+$AM882,5,,,"var")),NULL)</f>
        <v>0</v>
      </c>
      <c r="AR882" cm="1">
        <f t="array" aca="1" ref="AR882" ca="1">IF(INDIRECT(ADDRESS(3+$AM882,6,,,"var"))&lt;&gt;"Fe",INDIRECT(ADDRESS(3+$AM882,6,,,"var")),NULL)</f>
        <v>6.7599999999999993E-2</v>
      </c>
      <c r="AS882" cm="1">
        <f t="array" aca="1" ref="AS882" ca="1">IF(INDIRECT(ADDRESS(3+$AM882,7,,,"var"))&lt;&gt;"&lt;=&gt;",INDIRECT(ADDRESS(3+$AM882,7,,,"var")),NULL)</f>
        <v>0</v>
      </c>
      <c r="AT882" cm="1">
        <f t="array" aca="1" ref="AT882" ca="1">IF(INDIRECT(ADDRESS(3+$AM882,8,,,"var"))&lt;&gt;"Cu",INDIRECT(ADDRESS(3+$AM882,8,,,"var")),NULL)</f>
        <v>2E-3</v>
      </c>
      <c r="AU882" cm="1">
        <f t="array" aca="1" ref="AU882" ca="1">IF(INDIRECT(ADDRESS(3+$AM882,9,,,"var"))&lt;&gt;"&lt;=&gt;",INDIRECT(ADDRESS(3+$AM882,9,,,"var")),NULL)</f>
        <v>0</v>
      </c>
      <c r="AV882" cm="1">
        <f t="array" aca="1" ref="AV882" ca="1">IF(INDIRECT(ADDRESS(3+$AM882,10,,,"var"))&lt;&gt;"Mn",INDIRECT(ADDRESS(3+$AM882,10,,,"var")),NULL)</f>
        <v>5.4999999999999997E-3</v>
      </c>
      <c r="AW882" cm="1">
        <f t="array" aca="1" ref="AW882" ca="1">IF(INDIRECT(ADDRESS(3+$AM882,11,,,"var"))&lt;&gt;"&lt;=&gt;",INDIRECT(ADDRESS(3+$AM882,11,,,"var")),NULL)</f>
        <v>0</v>
      </c>
      <c r="AX882" cm="1">
        <f t="array" aca="1" ref="AX882" ca="1">IF(INDIRECT(ADDRESS(3+$AM882,12,,,"var"))&lt;&gt;"Mg",INDIRECT(ADDRESS(3+$AM882,12,,,"var")),NULL)</f>
        <v>11.8</v>
      </c>
      <c r="AY882" cm="1">
        <f t="array" aca="1" ref="AY882" ca="1">IF(INDIRECT(ADDRESS(3+$AM882,13,,,"var"))&lt;&gt;"&lt;=&gt;",INDIRECT(ADDRESS(3+$AM882,13,,,"var")),NULL)</f>
        <v>0</v>
      </c>
      <c r="AZ882" cm="1">
        <f t="array" aca="1" ref="AZ882" ca="1">IF(INDIRECT(ADDRESS(3+$AM882,14,,,"var"))&lt;&gt;"Be",INDIRECT(ADDRESS(3+$AM882,14,,,"var")),NULL)</f>
        <v>3.8E-3</v>
      </c>
      <c r="BA882" s="61" cm="1">
        <f t="array" aca="1" ref="BA882" ca="1">IF(INDIRECT(ADDRESS(3+$AM882,15,,,"var"))&lt;&gt;"&lt;=&gt;",INDIRECT(ADDRESS(3+$AM882,15,,,"var")),NULL)</f>
        <v>0</v>
      </c>
      <c r="BB882" s="28" cm="1">
        <f t="array" aca="1" ref="BB882" ca="1">IF(INDIRECT(ADDRESS(3+$AM882,16,,,"var"))&lt;&gt;"Zn",INDIRECT(ADDRESS(3+$AM882,16,,,"var")),NULL)</f>
        <v>0</v>
      </c>
      <c r="BC882" s="61" cm="1">
        <f t="array" aca="1" ref="BC882" ca="1">IF(INDIRECT(ADDRESS(3+$AM882,17,,,"var"))&lt;&gt;"&lt;=&gt;",INDIRECT(ADDRESS(3+$AM882,17,,,"var")),NULL)</f>
        <v>0</v>
      </c>
      <c r="BD882" s="28" cm="1">
        <f t="array" aca="1" ref="BD882" ca="1">IF(INDIRECT(ADDRESS(3+$AM882,18,,,"var"))&lt;&gt;"Ti",INDIRECT(ADDRESS(3+$AM882,18,,,"var")),NULL)</f>
        <v>1.2E-2</v>
      </c>
      <c r="BE882" s="82" cm="1">
        <f t="array" aca="1" ref="BE882" ca="1">IF(INDIRECT(ADDRESS(3+$AM882,19,,,"var"))&lt;&gt;"D10",INDIRECT(ADDRESS(3+$AM882,19,,,"var")),NULL)</f>
        <v>0</v>
      </c>
      <c r="BF882" s="82" cm="1">
        <f t="array" aca="1" ref="BF882" ca="1">IF(INDIRECT(ADDRESS(3+$AM882,20,,,"var"))&lt;&gt;"D50",INDIRECT(ADDRESS(3+$AM882,20,,,"var")),NULL)</f>
        <v>38.799999999999997</v>
      </c>
      <c r="BG882" s="82" cm="1">
        <f t="array" aca="1" ref="BG882" ca="1">IF(INDIRECT(ADDRESS(3+$AM882,21,,,"var"))&lt;&gt;"D90",INDIRECT(ADDRESS(3+$AM882,21,,,"var")),NULL)</f>
        <v>0</v>
      </c>
      <c r="BH882" s="82" cm="1">
        <f t="array" aca="1" ref="BH882" ca="1">IF(INDIRECT(ADDRESS(3+$AM882,22,,,"var"))&lt;&gt;"Carney Funnel (s/50g)",INDIRECT(ADDRESS(3+$AM882,22,,,"var")),NULL)</f>
        <v>0</v>
      </c>
      <c r="BI882" s="82" cm="1">
        <f t="array" aca="1" ref="BI882" ca="1">IF(INDIRECT(ADDRESS(3+$AM882,23,,,"var"))&lt;&gt;"Schuttdichte",INDIRECT(ADDRESS(3+$AM882,23,,,"var")),NULL)</f>
        <v>0</v>
      </c>
      <c r="BJ882" s="82" cm="1">
        <f t="array" aca="1" ref="BJ882" ca="1">IF(INDIRECT(ADDRESS(3+$AM882,24,,,"var"))&lt;&gt;"Klopfdichte",INDIRECT(ADDRESS(3+$AM882,24,,,"var")),NULL)</f>
        <v>0</v>
      </c>
      <c r="BM882" s="94"/>
      <c r="BN882" s="28"/>
      <c r="BP882" s="28"/>
    </row>
    <row r="883" spans="1:68">
      <c r="A883" s="19">
        <v>2</v>
      </c>
      <c r="B883" s="19">
        <v>20</v>
      </c>
      <c r="C883" s="81" t="str">
        <f>var!Z$4</f>
        <v>SLM 280</v>
      </c>
      <c r="D883" s="81" t="str">
        <f>var!AG$4</f>
        <v>SLM 280 parameter dev.</v>
      </c>
      <c r="E883" s="10">
        <v>375</v>
      </c>
      <c r="F883" s="11">
        <v>1375</v>
      </c>
      <c r="G883" s="11">
        <v>90</v>
      </c>
      <c r="H883" s="21">
        <v>0.12</v>
      </c>
      <c r="I883" s="81">
        <v>100</v>
      </c>
      <c r="J883" s="81" t="str">
        <f>var!AD$2</f>
        <v>Density cube</v>
      </c>
      <c r="L883" s="10"/>
      <c r="M883" t="str">
        <f>var!AF$2</f>
        <v>Stripes</v>
      </c>
      <c r="N883" s="10"/>
      <c r="O883" s="10"/>
      <c r="P883" s="10"/>
      <c r="Q883" s="10"/>
      <c r="R883" s="81"/>
      <c r="S883" s="81"/>
      <c r="T883" s="81"/>
      <c r="U883" s="81"/>
      <c r="V883" s="81"/>
      <c r="W883" s="81"/>
      <c r="X883" s="81"/>
      <c r="Y883" s="10"/>
      <c r="Z883" s="10"/>
      <c r="AA883" s="10"/>
      <c r="AB883" s="10"/>
      <c r="AC883" s="10"/>
      <c r="AD883" s="81"/>
      <c r="AE883" s="81"/>
      <c r="AF883" s="83">
        <v>1.829</v>
      </c>
      <c r="AG883" s="81"/>
      <c r="AH883">
        <f t="shared" si="29"/>
        <v>53.46</v>
      </c>
      <c r="AI883">
        <f t="shared" si="30"/>
        <v>25.252525252525253</v>
      </c>
      <c r="AJ883" s="10"/>
      <c r="AK883" s="24">
        <f>100-Tabelle1[[#This Row],[Porositaet Flaeche repolished IAPT]]</f>
        <v>98.171000000000006</v>
      </c>
      <c r="AL883" t="str" cm="1">
        <f t="array" aca="1" ref="AL883" ca="1">IF(INDIRECT(ADDRESS(3+AM883,2,,,"var"))&lt;&gt;"Name of powder",INDIRECT(ADDRESS(3+AM883,2,,,"var")),NULL)</f>
        <v>AlMgty90</v>
      </c>
      <c r="AM883" s="27">
        <v>7</v>
      </c>
      <c r="AN883" s="10"/>
      <c r="AO883" cm="1">
        <f t="array" aca="1" ref="AO883" ca="1">IF(INDIRECT(ADDRESS(3+$AM883,3,,,"var"))&lt;&gt;"&lt;=&gt;",INDIRECT(ADDRESS(3+$AM883,3,,,"var")),NULL)</f>
        <v>0</v>
      </c>
      <c r="AP883" cm="1">
        <f t="array" aca="1" ref="AP883" ca="1">IF(INDIRECT(ADDRESS(3+$AM883,4,,,"var"))&lt;&gt;"Si",INDIRECT(ADDRESS(3+$AM883,4,,,"var")),NULL)</f>
        <v>0.14199999999999999</v>
      </c>
      <c r="AQ883" cm="1">
        <f t="array" aca="1" ref="AQ883" ca="1">IF(INDIRECT(ADDRESS(3+$AM883,5,,,"var"))&lt;&gt;"&lt;=&gt;",INDIRECT(ADDRESS(3+$AM883,5,,,"var")),NULL)</f>
        <v>0</v>
      </c>
      <c r="AR883" cm="1">
        <f t="array" aca="1" ref="AR883" ca="1">IF(INDIRECT(ADDRESS(3+$AM883,6,,,"var"))&lt;&gt;"Fe",INDIRECT(ADDRESS(3+$AM883,6,,,"var")),NULL)</f>
        <v>6.7599999999999993E-2</v>
      </c>
      <c r="AS883" cm="1">
        <f t="array" aca="1" ref="AS883" ca="1">IF(INDIRECT(ADDRESS(3+$AM883,7,,,"var"))&lt;&gt;"&lt;=&gt;",INDIRECT(ADDRESS(3+$AM883,7,,,"var")),NULL)</f>
        <v>0</v>
      </c>
      <c r="AT883" cm="1">
        <f t="array" aca="1" ref="AT883" ca="1">IF(INDIRECT(ADDRESS(3+$AM883,8,,,"var"))&lt;&gt;"Cu",INDIRECT(ADDRESS(3+$AM883,8,,,"var")),NULL)</f>
        <v>2E-3</v>
      </c>
      <c r="AU883" cm="1">
        <f t="array" aca="1" ref="AU883" ca="1">IF(INDIRECT(ADDRESS(3+$AM883,9,,,"var"))&lt;&gt;"&lt;=&gt;",INDIRECT(ADDRESS(3+$AM883,9,,,"var")),NULL)</f>
        <v>0</v>
      </c>
      <c r="AV883" cm="1">
        <f t="array" aca="1" ref="AV883" ca="1">IF(INDIRECT(ADDRESS(3+$AM883,10,,,"var"))&lt;&gt;"Mn",INDIRECT(ADDRESS(3+$AM883,10,,,"var")),NULL)</f>
        <v>5.4999999999999997E-3</v>
      </c>
      <c r="AW883" cm="1">
        <f t="array" aca="1" ref="AW883" ca="1">IF(INDIRECT(ADDRESS(3+$AM883,11,,,"var"))&lt;&gt;"&lt;=&gt;",INDIRECT(ADDRESS(3+$AM883,11,,,"var")),NULL)</f>
        <v>0</v>
      </c>
      <c r="AX883" cm="1">
        <f t="array" aca="1" ref="AX883" ca="1">IF(INDIRECT(ADDRESS(3+$AM883,12,,,"var"))&lt;&gt;"Mg",INDIRECT(ADDRESS(3+$AM883,12,,,"var")),NULL)</f>
        <v>11.8</v>
      </c>
      <c r="AY883" cm="1">
        <f t="array" aca="1" ref="AY883" ca="1">IF(INDIRECT(ADDRESS(3+$AM883,13,,,"var"))&lt;&gt;"&lt;=&gt;",INDIRECT(ADDRESS(3+$AM883,13,,,"var")),NULL)</f>
        <v>0</v>
      </c>
      <c r="AZ883" cm="1">
        <f t="array" aca="1" ref="AZ883" ca="1">IF(INDIRECT(ADDRESS(3+$AM883,14,,,"var"))&lt;&gt;"Be",INDIRECT(ADDRESS(3+$AM883,14,,,"var")),NULL)</f>
        <v>3.8E-3</v>
      </c>
      <c r="BA883" s="61" cm="1">
        <f t="array" aca="1" ref="BA883" ca="1">IF(INDIRECT(ADDRESS(3+$AM883,15,,,"var"))&lt;&gt;"&lt;=&gt;",INDIRECT(ADDRESS(3+$AM883,15,,,"var")),NULL)</f>
        <v>0</v>
      </c>
      <c r="BB883" s="28" cm="1">
        <f t="array" aca="1" ref="BB883" ca="1">IF(INDIRECT(ADDRESS(3+$AM883,16,,,"var"))&lt;&gt;"Zn",INDIRECT(ADDRESS(3+$AM883,16,,,"var")),NULL)</f>
        <v>0</v>
      </c>
      <c r="BC883" s="61" cm="1">
        <f t="array" aca="1" ref="BC883" ca="1">IF(INDIRECT(ADDRESS(3+$AM883,17,,,"var"))&lt;&gt;"&lt;=&gt;",INDIRECT(ADDRESS(3+$AM883,17,,,"var")),NULL)</f>
        <v>0</v>
      </c>
      <c r="BD883" s="28" cm="1">
        <f t="array" aca="1" ref="BD883" ca="1">IF(INDIRECT(ADDRESS(3+$AM883,18,,,"var"))&lt;&gt;"Ti",INDIRECT(ADDRESS(3+$AM883,18,,,"var")),NULL)</f>
        <v>1.2E-2</v>
      </c>
      <c r="BE883" s="82" cm="1">
        <f t="array" aca="1" ref="BE883" ca="1">IF(INDIRECT(ADDRESS(3+$AM883,19,,,"var"))&lt;&gt;"D10",INDIRECT(ADDRESS(3+$AM883,19,,,"var")),NULL)</f>
        <v>0</v>
      </c>
      <c r="BF883" s="82" cm="1">
        <f t="array" aca="1" ref="BF883" ca="1">IF(INDIRECT(ADDRESS(3+$AM883,20,,,"var"))&lt;&gt;"D50",INDIRECT(ADDRESS(3+$AM883,20,,,"var")),NULL)</f>
        <v>38.799999999999997</v>
      </c>
      <c r="BG883" s="82" cm="1">
        <f t="array" aca="1" ref="BG883" ca="1">IF(INDIRECT(ADDRESS(3+$AM883,21,,,"var"))&lt;&gt;"D90",INDIRECT(ADDRESS(3+$AM883,21,,,"var")),NULL)</f>
        <v>0</v>
      </c>
      <c r="BH883" s="82" cm="1">
        <f t="array" aca="1" ref="BH883" ca="1">IF(INDIRECT(ADDRESS(3+$AM883,22,,,"var"))&lt;&gt;"Carney Funnel (s/50g)",INDIRECT(ADDRESS(3+$AM883,22,,,"var")),NULL)</f>
        <v>0</v>
      </c>
      <c r="BI883" s="82" cm="1">
        <f t="array" aca="1" ref="BI883" ca="1">IF(INDIRECT(ADDRESS(3+$AM883,23,,,"var"))&lt;&gt;"Schuttdichte",INDIRECT(ADDRESS(3+$AM883,23,,,"var")),NULL)</f>
        <v>0</v>
      </c>
      <c r="BJ883" s="82" cm="1">
        <f t="array" aca="1" ref="BJ883" ca="1">IF(INDIRECT(ADDRESS(3+$AM883,24,,,"var"))&lt;&gt;"Klopfdichte",INDIRECT(ADDRESS(3+$AM883,24,,,"var")),NULL)</f>
        <v>0</v>
      </c>
      <c r="BM883" s="94"/>
      <c r="BN883" s="28"/>
      <c r="BP883" s="28"/>
    </row>
    <row r="884" spans="1:68">
      <c r="A884" s="19">
        <v>2</v>
      </c>
      <c r="B884" s="19">
        <v>21</v>
      </c>
      <c r="C884" s="81" t="str">
        <f>var!Z$4</f>
        <v>SLM 280</v>
      </c>
      <c r="D884" s="81" t="str">
        <f>var!AG$4</f>
        <v>SLM 280 parameter dev.</v>
      </c>
      <c r="E884" s="10">
        <v>375</v>
      </c>
      <c r="F884" s="11">
        <v>1175</v>
      </c>
      <c r="G884" s="11">
        <v>90</v>
      </c>
      <c r="H884" s="21">
        <v>0.14000000000000001</v>
      </c>
      <c r="I884" s="81">
        <v>100</v>
      </c>
      <c r="J884" s="81" t="str">
        <f>var!AD$2</f>
        <v>Density cube</v>
      </c>
      <c r="L884" s="10"/>
      <c r="M884" t="str">
        <f>var!AF$2</f>
        <v>Stripes</v>
      </c>
      <c r="N884" s="10"/>
      <c r="O884" s="10"/>
      <c r="P884" s="10"/>
      <c r="Q884" s="10"/>
      <c r="R884" s="81"/>
      <c r="S884" s="81"/>
      <c r="T884" s="81"/>
      <c r="U884" s="81"/>
      <c r="V884" s="81"/>
      <c r="W884" s="81"/>
      <c r="X884" s="81"/>
      <c r="Y884" s="10"/>
      <c r="Z884" s="10"/>
      <c r="AA884" s="10"/>
      <c r="AB884" s="10"/>
      <c r="AC884" s="10"/>
      <c r="AD884" s="81"/>
      <c r="AE884" s="81"/>
      <c r="AF884" s="83">
        <v>1.9079999999999999</v>
      </c>
      <c r="AG884" s="81"/>
      <c r="AH884">
        <f t="shared" si="29"/>
        <v>53.298000000000009</v>
      </c>
      <c r="AI884">
        <f t="shared" si="30"/>
        <v>25.329280648429581</v>
      </c>
      <c r="AJ884" s="10"/>
      <c r="AK884" s="24">
        <f>100-Tabelle1[[#This Row],[Porositaet Flaeche repolished IAPT]]</f>
        <v>98.091999999999999</v>
      </c>
      <c r="AL884" t="str" cm="1">
        <f t="array" aca="1" ref="AL884" ca="1">IF(INDIRECT(ADDRESS(3+AM884,2,,,"var"))&lt;&gt;"Name of powder",INDIRECT(ADDRESS(3+AM884,2,,,"var")),NULL)</f>
        <v>AlMgty90</v>
      </c>
      <c r="AM884" s="27">
        <v>7</v>
      </c>
      <c r="AN884" s="10"/>
      <c r="AO884" cm="1">
        <f t="array" aca="1" ref="AO884" ca="1">IF(INDIRECT(ADDRESS(3+$AM884,3,,,"var"))&lt;&gt;"&lt;=&gt;",INDIRECT(ADDRESS(3+$AM884,3,,,"var")),NULL)</f>
        <v>0</v>
      </c>
      <c r="AP884" cm="1">
        <f t="array" aca="1" ref="AP884" ca="1">IF(INDIRECT(ADDRESS(3+$AM884,4,,,"var"))&lt;&gt;"Si",INDIRECT(ADDRESS(3+$AM884,4,,,"var")),NULL)</f>
        <v>0.14199999999999999</v>
      </c>
      <c r="AQ884" cm="1">
        <f t="array" aca="1" ref="AQ884" ca="1">IF(INDIRECT(ADDRESS(3+$AM884,5,,,"var"))&lt;&gt;"&lt;=&gt;",INDIRECT(ADDRESS(3+$AM884,5,,,"var")),NULL)</f>
        <v>0</v>
      </c>
      <c r="AR884" cm="1">
        <f t="array" aca="1" ref="AR884" ca="1">IF(INDIRECT(ADDRESS(3+$AM884,6,,,"var"))&lt;&gt;"Fe",INDIRECT(ADDRESS(3+$AM884,6,,,"var")),NULL)</f>
        <v>6.7599999999999993E-2</v>
      </c>
      <c r="AS884" cm="1">
        <f t="array" aca="1" ref="AS884" ca="1">IF(INDIRECT(ADDRESS(3+$AM884,7,,,"var"))&lt;&gt;"&lt;=&gt;",INDIRECT(ADDRESS(3+$AM884,7,,,"var")),NULL)</f>
        <v>0</v>
      </c>
      <c r="AT884" cm="1">
        <f t="array" aca="1" ref="AT884" ca="1">IF(INDIRECT(ADDRESS(3+$AM884,8,,,"var"))&lt;&gt;"Cu",INDIRECT(ADDRESS(3+$AM884,8,,,"var")),NULL)</f>
        <v>2E-3</v>
      </c>
      <c r="AU884" cm="1">
        <f t="array" aca="1" ref="AU884" ca="1">IF(INDIRECT(ADDRESS(3+$AM884,9,,,"var"))&lt;&gt;"&lt;=&gt;",INDIRECT(ADDRESS(3+$AM884,9,,,"var")),NULL)</f>
        <v>0</v>
      </c>
      <c r="AV884" cm="1">
        <f t="array" aca="1" ref="AV884" ca="1">IF(INDIRECT(ADDRESS(3+$AM884,10,,,"var"))&lt;&gt;"Mn",INDIRECT(ADDRESS(3+$AM884,10,,,"var")),NULL)</f>
        <v>5.4999999999999997E-3</v>
      </c>
      <c r="AW884" cm="1">
        <f t="array" aca="1" ref="AW884" ca="1">IF(INDIRECT(ADDRESS(3+$AM884,11,,,"var"))&lt;&gt;"&lt;=&gt;",INDIRECT(ADDRESS(3+$AM884,11,,,"var")),NULL)</f>
        <v>0</v>
      </c>
      <c r="AX884" cm="1">
        <f t="array" aca="1" ref="AX884" ca="1">IF(INDIRECT(ADDRESS(3+$AM884,12,,,"var"))&lt;&gt;"Mg",INDIRECT(ADDRESS(3+$AM884,12,,,"var")),NULL)</f>
        <v>11.8</v>
      </c>
      <c r="AY884" cm="1">
        <f t="array" aca="1" ref="AY884" ca="1">IF(INDIRECT(ADDRESS(3+$AM884,13,,,"var"))&lt;&gt;"&lt;=&gt;",INDIRECT(ADDRESS(3+$AM884,13,,,"var")),NULL)</f>
        <v>0</v>
      </c>
      <c r="AZ884" cm="1">
        <f t="array" aca="1" ref="AZ884" ca="1">IF(INDIRECT(ADDRESS(3+$AM884,14,,,"var"))&lt;&gt;"Be",INDIRECT(ADDRESS(3+$AM884,14,,,"var")),NULL)</f>
        <v>3.8E-3</v>
      </c>
      <c r="BA884" s="61" cm="1">
        <f t="array" aca="1" ref="BA884" ca="1">IF(INDIRECT(ADDRESS(3+$AM884,15,,,"var"))&lt;&gt;"&lt;=&gt;",INDIRECT(ADDRESS(3+$AM884,15,,,"var")),NULL)</f>
        <v>0</v>
      </c>
      <c r="BB884" s="28" cm="1">
        <f t="array" aca="1" ref="BB884" ca="1">IF(INDIRECT(ADDRESS(3+$AM884,16,,,"var"))&lt;&gt;"Zn",INDIRECT(ADDRESS(3+$AM884,16,,,"var")),NULL)</f>
        <v>0</v>
      </c>
      <c r="BC884" s="61" cm="1">
        <f t="array" aca="1" ref="BC884" ca="1">IF(INDIRECT(ADDRESS(3+$AM884,17,,,"var"))&lt;&gt;"&lt;=&gt;",INDIRECT(ADDRESS(3+$AM884,17,,,"var")),NULL)</f>
        <v>0</v>
      </c>
      <c r="BD884" s="28" cm="1">
        <f t="array" aca="1" ref="BD884" ca="1">IF(INDIRECT(ADDRESS(3+$AM884,18,,,"var"))&lt;&gt;"Ti",INDIRECT(ADDRESS(3+$AM884,18,,,"var")),NULL)</f>
        <v>1.2E-2</v>
      </c>
      <c r="BE884" s="82" cm="1">
        <f t="array" aca="1" ref="BE884" ca="1">IF(INDIRECT(ADDRESS(3+$AM884,19,,,"var"))&lt;&gt;"D10",INDIRECT(ADDRESS(3+$AM884,19,,,"var")),NULL)</f>
        <v>0</v>
      </c>
      <c r="BF884" s="82" cm="1">
        <f t="array" aca="1" ref="BF884" ca="1">IF(INDIRECT(ADDRESS(3+$AM884,20,,,"var"))&lt;&gt;"D50",INDIRECT(ADDRESS(3+$AM884,20,,,"var")),NULL)</f>
        <v>38.799999999999997</v>
      </c>
      <c r="BG884" s="82" cm="1">
        <f t="array" aca="1" ref="BG884" ca="1">IF(INDIRECT(ADDRESS(3+$AM884,21,,,"var"))&lt;&gt;"D90",INDIRECT(ADDRESS(3+$AM884,21,,,"var")),NULL)</f>
        <v>0</v>
      </c>
      <c r="BH884" s="82" cm="1">
        <f t="array" aca="1" ref="BH884" ca="1">IF(INDIRECT(ADDRESS(3+$AM884,22,,,"var"))&lt;&gt;"Carney Funnel (s/50g)",INDIRECT(ADDRESS(3+$AM884,22,,,"var")),NULL)</f>
        <v>0</v>
      </c>
      <c r="BI884" s="82" cm="1">
        <f t="array" aca="1" ref="BI884" ca="1">IF(INDIRECT(ADDRESS(3+$AM884,23,,,"var"))&lt;&gt;"Schuttdichte",INDIRECT(ADDRESS(3+$AM884,23,,,"var")),NULL)</f>
        <v>0</v>
      </c>
      <c r="BJ884" s="82" cm="1">
        <f t="array" aca="1" ref="BJ884" ca="1">IF(INDIRECT(ADDRESS(3+$AM884,24,,,"var"))&lt;&gt;"Klopfdichte",INDIRECT(ADDRESS(3+$AM884,24,,,"var")),NULL)</f>
        <v>0</v>
      </c>
      <c r="BM884" s="94"/>
      <c r="BN884" s="28"/>
      <c r="BP884" s="28"/>
    </row>
    <row r="885" spans="1:68">
      <c r="A885" s="19">
        <v>2</v>
      </c>
      <c r="B885" s="19">
        <v>22</v>
      </c>
      <c r="C885" s="81" t="str">
        <f>var!Z$4</f>
        <v>SLM 280</v>
      </c>
      <c r="D885" s="81" t="str">
        <f>var!AG$4</f>
        <v>SLM 280 parameter dev.</v>
      </c>
      <c r="E885" s="10">
        <v>375</v>
      </c>
      <c r="F885" s="11">
        <v>1875</v>
      </c>
      <c r="G885" s="11">
        <v>60</v>
      </c>
      <c r="H885" s="21">
        <v>0.1</v>
      </c>
      <c r="I885" s="81">
        <v>100</v>
      </c>
      <c r="J885" s="81" t="str">
        <f>var!AD$2</f>
        <v>Density cube</v>
      </c>
      <c r="L885" s="10"/>
      <c r="M885" t="str">
        <f>var!AF$2</f>
        <v>Stripes</v>
      </c>
      <c r="N885" s="10"/>
      <c r="O885" s="10"/>
      <c r="P885" s="10"/>
      <c r="Q885" s="10"/>
      <c r="R885" s="81"/>
      <c r="S885" s="81"/>
      <c r="T885" s="81"/>
      <c r="U885" s="81"/>
      <c r="V885" s="81"/>
      <c r="W885" s="81"/>
      <c r="X885" s="81"/>
      <c r="Y885" s="10"/>
      <c r="Z885" s="10"/>
      <c r="AA885" s="10"/>
      <c r="AB885" s="10"/>
      <c r="AC885" s="10"/>
      <c r="AD885" s="81"/>
      <c r="AE885" s="81"/>
      <c r="AF885" s="83">
        <v>1.7330000000000001</v>
      </c>
      <c r="AG885" s="81"/>
      <c r="AH885">
        <f t="shared" si="29"/>
        <v>40.5</v>
      </c>
      <c r="AI885">
        <f t="shared" si="30"/>
        <v>33.333333333333336</v>
      </c>
      <c r="AJ885" s="10"/>
      <c r="AK885" s="24">
        <f>100-Tabelle1[[#This Row],[Porositaet Flaeche repolished IAPT]]</f>
        <v>98.266999999999996</v>
      </c>
      <c r="AL885" t="str" cm="1">
        <f t="array" aca="1" ref="AL885" ca="1">IF(INDIRECT(ADDRESS(3+AM885,2,,,"var"))&lt;&gt;"Name of powder",INDIRECT(ADDRESS(3+AM885,2,,,"var")),NULL)</f>
        <v>AlMgty90</v>
      </c>
      <c r="AM885" s="27">
        <v>7</v>
      </c>
      <c r="AN885" s="10"/>
      <c r="AO885" cm="1">
        <f t="array" aca="1" ref="AO885" ca="1">IF(INDIRECT(ADDRESS(3+$AM885,3,,,"var"))&lt;&gt;"&lt;=&gt;",INDIRECT(ADDRESS(3+$AM885,3,,,"var")),NULL)</f>
        <v>0</v>
      </c>
      <c r="AP885" cm="1">
        <f t="array" aca="1" ref="AP885" ca="1">IF(INDIRECT(ADDRESS(3+$AM885,4,,,"var"))&lt;&gt;"Si",INDIRECT(ADDRESS(3+$AM885,4,,,"var")),NULL)</f>
        <v>0.14199999999999999</v>
      </c>
      <c r="AQ885" cm="1">
        <f t="array" aca="1" ref="AQ885" ca="1">IF(INDIRECT(ADDRESS(3+$AM885,5,,,"var"))&lt;&gt;"&lt;=&gt;",INDIRECT(ADDRESS(3+$AM885,5,,,"var")),NULL)</f>
        <v>0</v>
      </c>
      <c r="AR885" cm="1">
        <f t="array" aca="1" ref="AR885" ca="1">IF(INDIRECT(ADDRESS(3+$AM885,6,,,"var"))&lt;&gt;"Fe",INDIRECT(ADDRESS(3+$AM885,6,,,"var")),NULL)</f>
        <v>6.7599999999999993E-2</v>
      </c>
      <c r="AS885" cm="1">
        <f t="array" aca="1" ref="AS885" ca="1">IF(INDIRECT(ADDRESS(3+$AM885,7,,,"var"))&lt;&gt;"&lt;=&gt;",INDIRECT(ADDRESS(3+$AM885,7,,,"var")),NULL)</f>
        <v>0</v>
      </c>
      <c r="AT885" cm="1">
        <f t="array" aca="1" ref="AT885" ca="1">IF(INDIRECT(ADDRESS(3+$AM885,8,,,"var"))&lt;&gt;"Cu",INDIRECT(ADDRESS(3+$AM885,8,,,"var")),NULL)</f>
        <v>2E-3</v>
      </c>
      <c r="AU885" cm="1">
        <f t="array" aca="1" ref="AU885" ca="1">IF(INDIRECT(ADDRESS(3+$AM885,9,,,"var"))&lt;&gt;"&lt;=&gt;",INDIRECT(ADDRESS(3+$AM885,9,,,"var")),NULL)</f>
        <v>0</v>
      </c>
      <c r="AV885" cm="1">
        <f t="array" aca="1" ref="AV885" ca="1">IF(INDIRECT(ADDRESS(3+$AM885,10,,,"var"))&lt;&gt;"Mn",INDIRECT(ADDRESS(3+$AM885,10,,,"var")),NULL)</f>
        <v>5.4999999999999997E-3</v>
      </c>
      <c r="AW885" cm="1">
        <f t="array" aca="1" ref="AW885" ca="1">IF(INDIRECT(ADDRESS(3+$AM885,11,,,"var"))&lt;&gt;"&lt;=&gt;",INDIRECT(ADDRESS(3+$AM885,11,,,"var")),NULL)</f>
        <v>0</v>
      </c>
      <c r="AX885" cm="1">
        <f t="array" aca="1" ref="AX885" ca="1">IF(INDIRECT(ADDRESS(3+$AM885,12,,,"var"))&lt;&gt;"Mg",INDIRECT(ADDRESS(3+$AM885,12,,,"var")),NULL)</f>
        <v>11.8</v>
      </c>
      <c r="AY885" cm="1">
        <f t="array" aca="1" ref="AY885" ca="1">IF(INDIRECT(ADDRESS(3+$AM885,13,,,"var"))&lt;&gt;"&lt;=&gt;",INDIRECT(ADDRESS(3+$AM885,13,,,"var")),NULL)</f>
        <v>0</v>
      </c>
      <c r="AZ885" cm="1">
        <f t="array" aca="1" ref="AZ885" ca="1">IF(INDIRECT(ADDRESS(3+$AM885,14,,,"var"))&lt;&gt;"Be",INDIRECT(ADDRESS(3+$AM885,14,,,"var")),NULL)</f>
        <v>3.8E-3</v>
      </c>
      <c r="BA885" s="61" cm="1">
        <f t="array" aca="1" ref="BA885" ca="1">IF(INDIRECT(ADDRESS(3+$AM885,15,,,"var"))&lt;&gt;"&lt;=&gt;",INDIRECT(ADDRESS(3+$AM885,15,,,"var")),NULL)</f>
        <v>0</v>
      </c>
      <c r="BB885" s="28" cm="1">
        <f t="array" aca="1" ref="BB885" ca="1">IF(INDIRECT(ADDRESS(3+$AM885,16,,,"var"))&lt;&gt;"Zn",INDIRECT(ADDRESS(3+$AM885,16,,,"var")),NULL)</f>
        <v>0</v>
      </c>
      <c r="BC885" s="61" cm="1">
        <f t="array" aca="1" ref="BC885" ca="1">IF(INDIRECT(ADDRESS(3+$AM885,17,,,"var"))&lt;&gt;"&lt;=&gt;",INDIRECT(ADDRESS(3+$AM885,17,,,"var")),NULL)</f>
        <v>0</v>
      </c>
      <c r="BD885" s="28" cm="1">
        <f t="array" aca="1" ref="BD885" ca="1">IF(INDIRECT(ADDRESS(3+$AM885,18,,,"var"))&lt;&gt;"Ti",INDIRECT(ADDRESS(3+$AM885,18,,,"var")),NULL)</f>
        <v>1.2E-2</v>
      </c>
      <c r="BE885" s="82" cm="1">
        <f t="array" aca="1" ref="BE885" ca="1">IF(INDIRECT(ADDRESS(3+$AM885,19,,,"var"))&lt;&gt;"D10",INDIRECT(ADDRESS(3+$AM885,19,,,"var")),NULL)</f>
        <v>0</v>
      </c>
      <c r="BF885" s="82" cm="1">
        <f t="array" aca="1" ref="BF885" ca="1">IF(INDIRECT(ADDRESS(3+$AM885,20,,,"var"))&lt;&gt;"D50",INDIRECT(ADDRESS(3+$AM885,20,,,"var")),NULL)</f>
        <v>38.799999999999997</v>
      </c>
      <c r="BG885" s="82" cm="1">
        <f t="array" aca="1" ref="BG885" ca="1">IF(INDIRECT(ADDRESS(3+$AM885,21,,,"var"))&lt;&gt;"D90",INDIRECT(ADDRESS(3+$AM885,21,,,"var")),NULL)</f>
        <v>0</v>
      </c>
      <c r="BH885" s="82" cm="1">
        <f t="array" aca="1" ref="BH885" ca="1">IF(INDIRECT(ADDRESS(3+$AM885,22,,,"var"))&lt;&gt;"Carney Funnel (s/50g)",INDIRECT(ADDRESS(3+$AM885,22,,,"var")),NULL)</f>
        <v>0</v>
      </c>
      <c r="BI885" s="82" cm="1">
        <f t="array" aca="1" ref="BI885" ca="1">IF(INDIRECT(ADDRESS(3+$AM885,23,,,"var"))&lt;&gt;"Schuttdichte",INDIRECT(ADDRESS(3+$AM885,23,,,"var")),NULL)</f>
        <v>0</v>
      </c>
      <c r="BJ885" s="82" cm="1">
        <f t="array" aca="1" ref="BJ885" ca="1">IF(INDIRECT(ADDRESS(3+$AM885,24,,,"var"))&lt;&gt;"Klopfdichte",INDIRECT(ADDRESS(3+$AM885,24,,,"var")),NULL)</f>
        <v>0</v>
      </c>
      <c r="BM885" s="94"/>
      <c r="BN885" s="28"/>
      <c r="BP885" s="28"/>
    </row>
    <row r="886" spans="1:68">
      <c r="A886" s="19">
        <v>2</v>
      </c>
      <c r="B886" s="19">
        <v>23</v>
      </c>
      <c r="C886" s="81" t="str">
        <f>var!Z$4</f>
        <v>SLM 280</v>
      </c>
      <c r="D886" s="81" t="str">
        <f>var!AG$4</f>
        <v>SLM 280 parameter dev.</v>
      </c>
      <c r="E886" s="10">
        <v>375</v>
      </c>
      <c r="F886" s="11">
        <v>1325</v>
      </c>
      <c r="G886" s="11">
        <v>60</v>
      </c>
      <c r="H886" s="21">
        <v>0.14000000000000001</v>
      </c>
      <c r="I886" s="81">
        <v>100</v>
      </c>
      <c r="J886" s="81" t="str">
        <f>var!AD$2</f>
        <v>Density cube</v>
      </c>
      <c r="L886" s="10"/>
      <c r="M886" t="str">
        <f>var!AF$2</f>
        <v>Stripes</v>
      </c>
      <c r="N886" s="10"/>
      <c r="O886" s="10"/>
      <c r="P886" s="10"/>
      <c r="Q886" s="10"/>
      <c r="R886" s="81"/>
      <c r="S886" s="81"/>
      <c r="T886" s="81"/>
      <c r="U886" s="81"/>
      <c r="V886" s="81"/>
      <c r="W886" s="81"/>
      <c r="X886" s="81"/>
      <c r="Y886" s="10"/>
      <c r="Z886" s="10"/>
      <c r="AA886" s="10"/>
      <c r="AB886" s="10"/>
      <c r="AC886" s="10"/>
      <c r="AD886" s="81"/>
      <c r="AE886" s="81"/>
      <c r="AF886" s="83">
        <v>1.643</v>
      </c>
      <c r="AG886" s="81"/>
      <c r="AH886">
        <f t="shared" si="29"/>
        <v>40.068000000000005</v>
      </c>
      <c r="AI886">
        <f t="shared" si="30"/>
        <v>33.692722371967655</v>
      </c>
      <c r="AJ886" s="10"/>
      <c r="AK886" s="24">
        <f>100-Tabelle1[[#This Row],[Porositaet Flaeche repolished IAPT]]</f>
        <v>98.356999999999999</v>
      </c>
      <c r="AL886" t="str" cm="1">
        <f t="array" aca="1" ref="AL886" ca="1">IF(INDIRECT(ADDRESS(3+AM886,2,,,"var"))&lt;&gt;"Name of powder",INDIRECT(ADDRESS(3+AM886,2,,,"var")),NULL)</f>
        <v>AlMgty90</v>
      </c>
      <c r="AM886" s="27">
        <v>7</v>
      </c>
      <c r="AN886" s="10"/>
      <c r="AO886" cm="1">
        <f t="array" aca="1" ref="AO886" ca="1">IF(INDIRECT(ADDRESS(3+$AM886,3,,,"var"))&lt;&gt;"&lt;=&gt;",INDIRECT(ADDRESS(3+$AM886,3,,,"var")),NULL)</f>
        <v>0</v>
      </c>
      <c r="AP886" cm="1">
        <f t="array" aca="1" ref="AP886" ca="1">IF(INDIRECT(ADDRESS(3+$AM886,4,,,"var"))&lt;&gt;"Si",INDIRECT(ADDRESS(3+$AM886,4,,,"var")),NULL)</f>
        <v>0.14199999999999999</v>
      </c>
      <c r="AQ886" cm="1">
        <f t="array" aca="1" ref="AQ886" ca="1">IF(INDIRECT(ADDRESS(3+$AM886,5,,,"var"))&lt;&gt;"&lt;=&gt;",INDIRECT(ADDRESS(3+$AM886,5,,,"var")),NULL)</f>
        <v>0</v>
      </c>
      <c r="AR886" cm="1">
        <f t="array" aca="1" ref="AR886" ca="1">IF(INDIRECT(ADDRESS(3+$AM886,6,,,"var"))&lt;&gt;"Fe",INDIRECT(ADDRESS(3+$AM886,6,,,"var")),NULL)</f>
        <v>6.7599999999999993E-2</v>
      </c>
      <c r="AS886" cm="1">
        <f t="array" aca="1" ref="AS886" ca="1">IF(INDIRECT(ADDRESS(3+$AM886,7,,,"var"))&lt;&gt;"&lt;=&gt;",INDIRECT(ADDRESS(3+$AM886,7,,,"var")),NULL)</f>
        <v>0</v>
      </c>
      <c r="AT886" cm="1">
        <f t="array" aca="1" ref="AT886" ca="1">IF(INDIRECT(ADDRESS(3+$AM886,8,,,"var"))&lt;&gt;"Cu",INDIRECT(ADDRESS(3+$AM886,8,,,"var")),NULL)</f>
        <v>2E-3</v>
      </c>
      <c r="AU886" cm="1">
        <f t="array" aca="1" ref="AU886" ca="1">IF(INDIRECT(ADDRESS(3+$AM886,9,,,"var"))&lt;&gt;"&lt;=&gt;",INDIRECT(ADDRESS(3+$AM886,9,,,"var")),NULL)</f>
        <v>0</v>
      </c>
      <c r="AV886" cm="1">
        <f t="array" aca="1" ref="AV886" ca="1">IF(INDIRECT(ADDRESS(3+$AM886,10,,,"var"))&lt;&gt;"Mn",INDIRECT(ADDRESS(3+$AM886,10,,,"var")),NULL)</f>
        <v>5.4999999999999997E-3</v>
      </c>
      <c r="AW886" cm="1">
        <f t="array" aca="1" ref="AW886" ca="1">IF(INDIRECT(ADDRESS(3+$AM886,11,,,"var"))&lt;&gt;"&lt;=&gt;",INDIRECT(ADDRESS(3+$AM886,11,,,"var")),NULL)</f>
        <v>0</v>
      </c>
      <c r="AX886" cm="1">
        <f t="array" aca="1" ref="AX886" ca="1">IF(INDIRECT(ADDRESS(3+$AM886,12,,,"var"))&lt;&gt;"Mg",INDIRECT(ADDRESS(3+$AM886,12,,,"var")),NULL)</f>
        <v>11.8</v>
      </c>
      <c r="AY886" cm="1">
        <f t="array" aca="1" ref="AY886" ca="1">IF(INDIRECT(ADDRESS(3+$AM886,13,,,"var"))&lt;&gt;"&lt;=&gt;",INDIRECT(ADDRESS(3+$AM886,13,,,"var")),NULL)</f>
        <v>0</v>
      </c>
      <c r="AZ886" cm="1">
        <f t="array" aca="1" ref="AZ886" ca="1">IF(INDIRECT(ADDRESS(3+$AM886,14,,,"var"))&lt;&gt;"Be",INDIRECT(ADDRESS(3+$AM886,14,,,"var")),NULL)</f>
        <v>3.8E-3</v>
      </c>
      <c r="BA886" s="61" cm="1">
        <f t="array" aca="1" ref="BA886" ca="1">IF(INDIRECT(ADDRESS(3+$AM886,15,,,"var"))&lt;&gt;"&lt;=&gt;",INDIRECT(ADDRESS(3+$AM886,15,,,"var")),NULL)</f>
        <v>0</v>
      </c>
      <c r="BB886" s="28" cm="1">
        <f t="array" aca="1" ref="BB886" ca="1">IF(INDIRECT(ADDRESS(3+$AM886,16,,,"var"))&lt;&gt;"Zn",INDIRECT(ADDRESS(3+$AM886,16,,,"var")),NULL)</f>
        <v>0</v>
      </c>
      <c r="BC886" s="61" cm="1">
        <f t="array" aca="1" ref="BC886" ca="1">IF(INDIRECT(ADDRESS(3+$AM886,17,,,"var"))&lt;&gt;"&lt;=&gt;",INDIRECT(ADDRESS(3+$AM886,17,,,"var")),NULL)</f>
        <v>0</v>
      </c>
      <c r="BD886" s="28" cm="1">
        <f t="array" aca="1" ref="BD886" ca="1">IF(INDIRECT(ADDRESS(3+$AM886,18,,,"var"))&lt;&gt;"Ti",INDIRECT(ADDRESS(3+$AM886,18,,,"var")),NULL)</f>
        <v>1.2E-2</v>
      </c>
      <c r="BE886" s="82" cm="1">
        <f t="array" aca="1" ref="BE886" ca="1">IF(INDIRECT(ADDRESS(3+$AM886,19,,,"var"))&lt;&gt;"D10",INDIRECT(ADDRESS(3+$AM886,19,,,"var")),NULL)</f>
        <v>0</v>
      </c>
      <c r="BF886" s="82" cm="1">
        <f t="array" aca="1" ref="BF886" ca="1">IF(INDIRECT(ADDRESS(3+$AM886,20,,,"var"))&lt;&gt;"D50",INDIRECT(ADDRESS(3+$AM886,20,,,"var")),NULL)</f>
        <v>38.799999999999997</v>
      </c>
      <c r="BG886" s="82" cm="1">
        <f t="array" aca="1" ref="BG886" ca="1">IF(INDIRECT(ADDRESS(3+$AM886,21,,,"var"))&lt;&gt;"D90",INDIRECT(ADDRESS(3+$AM886,21,,,"var")),NULL)</f>
        <v>0</v>
      </c>
      <c r="BH886" s="82" cm="1">
        <f t="array" aca="1" ref="BH886" ca="1">IF(INDIRECT(ADDRESS(3+$AM886,22,,,"var"))&lt;&gt;"Carney Funnel (s/50g)",INDIRECT(ADDRESS(3+$AM886,22,,,"var")),NULL)</f>
        <v>0</v>
      </c>
      <c r="BI886" s="82" cm="1">
        <f t="array" aca="1" ref="BI886" ca="1">IF(INDIRECT(ADDRESS(3+$AM886,23,,,"var"))&lt;&gt;"Schuttdichte",INDIRECT(ADDRESS(3+$AM886,23,,,"var")),NULL)</f>
        <v>0</v>
      </c>
      <c r="BJ886" s="82" cm="1">
        <f t="array" aca="1" ref="BJ886" ca="1">IF(INDIRECT(ADDRESS(3+$AM886,24,,,"var"))&lt;&gt;"Klopfdichte",INDIRECT(ADDRESS(3+$AM886,24,,,"var")),NULL)</f>
        <v>0</v>
      </c>
      <c r="BM886" s="94"/>
      <c r="BN886" s="28"/>
      <c r="BP886" s="28"/>
    </row>
    <row r="887" spans="1:68">
      <c r="A887" s="19">
        <v>2</v>
      </c>
      <c r="B887" s="19">
        <v>24</v>
      </c>
      <c r="C887" s="81" t="str">
        <f>var!Z$4</f>
        <v>SLM 280</v>
      </c>
      <c r="D887" s="81" t="str">
        <f>var!AG$4</f>
        <v>SLM 280 parameter dev.</v>
      </c>
      <c r="E887" s="10">
        <v>375</v>
      </c>
      <c r="F887" s="11">
        <v>875</v>
      </c>
      <c r="G887" s="11">
        <v>90</v>
      </c>
      <c r="H887" s="21">
        <v>0.1</v>
      </c>
      <c r="I887" s="81">
        <v>100</v>
      </c>
      <c r="J887" s="81" t="str">
        <f>var!AD$2</f>
        <v>Density cube</v>
      </c>
      <c r="L887" s="10"/>
      <c r="M887" t="str">
        <f>var!AF$2</f>
        <v>Stripes</v>
      </c>
      <c r="N887" s="10"/>
      <c r="O887" s="10"/>
      <c r="P887" s="10"/>
      <c r="Q887" s="10"/>
      <c r="Y887" s="10"/>
      <c r="Z887" s="10"/>
      <c r="AA887" s="10"/>
      <c r="AB887" s="10"/>
      <c r="AC887" s="10"/>
      <c r="AF887" s="83">
        <v>2.3980000000000001</v>
      </c>
      <c r="AH887">
        <f t="shared" si="29"/>
        <v>28.35</v>
      </c>
      <c r="AI887">
        <f t="shared" si="30"/>
        <v>47.61904761904762</v>
      </c>
      <c r="AJ887" s="10"/>
      <c r="AK887" s="24">
        <f>100-Tabelle1[[#This Row],[Porositaet Flaeche repolished IAPT]]</f>
        <v>97.602000000000004</v>
      </c>
      <c r="AL887" s="81" t="str" cm="1">
        <f t="array" aca="1" ref="AL887" ca="1">IF(INDIRECT(ADDRESS(3+AM887,2,,,"var"))&lt;&gt;"Name of powder",INDIRECT(ADDRESS(3+AM887,2,,,"var")),NULL)</f>
        <v>AlMgty90</v>
      </c>
      <c r="AM887" s="27">
        <v>7</v>
      </c>
      <c r="AN887" s="10"/>
      <c r="AO887" cm="1">
        <f t="array" aca="1" ref="AO887" ca="1">IF(INDIRECT(ADDRESS(3+$AM887,3,,,"var"))&lt;&gt;"&lt;=&gt;",INDIRECT(ADDRESS(3+$AM887,3,,,"var")),NULL)</f>
        <v>0</v>
      </c>
      <c r="AP887" cm="1">
        <f t="array" aca="1" ref="AP887" ca="1">IF(INDIRECT(ADDRESS(3+$AM887,4,,,"var"))&lt;&gt;"Si",INDIRECT(ADDRESS(3+$AM887,4,,,"var")),NULL)</f>
        <v>0.14199999999999999</v>
      </c>
      <c r="AQ887" cm="1">
        <f t="array" aca="1" ref="AQ887" ca="1">IF(INDIRECT(ADDRESS(3+$AM887,5,,,"var"))&lt;&gt;"&lt;=&gt;",INDIRECT(ADDRESS(3+$AM887,5,,,"var")),NULL)</f>
        <v>0</v>
      </c>
      <c r="AR887" cm="1">
        <f t="array" aca="1" ref="AR887" ca="1">IF(INDIRECT(ADDRESS(3+$AM887,6,,,"var"))&lt;&gt;"Fe",INDIRECT(ADDRESS(3+$AM887,6,,,"var")),NULL)</f>
        <v>6.7599999999999993E-2</v>
      </c>
      <c r="AS887" cm="1">
        <f t="array" aca="1" ref="AS887" ca="1">IF(INDIRECT(ADDRESS(3+$AM887,7,,,"var"))&lt;&gt;"&lt;=&gt;",INDIRECT(ADDRESS(3+$AM887,7,,,"var")),NULL)</f>
        <v>0</v>
      </c>
      <c r="AT887" cm="1">
        <f t="array" aca="1" ref="AT887" ca="1">IF(INDIRECT(ADDRESS(3+$AM887,8,,,"var"))&lt;&gt;"Cu",INDIRECT(ADDRESS(3+$AM887,8,,,"var")),NULL)</f>
        <v>2E-3</v>
      </c>
      <c r="AU887" cm="1">
        <f t="array" aca="1" ref="AU887" ca="1">IF(INDIRECT(ADDRESS(3+$AM887,9,,,"var"))&lt;&gt;"&lt;=&gt;",INDIRECT(ADDRESS(3+$AM887,9,,,"var")),NULL)</f>
        <v>0</v>
      </c>
      <c r="AV887" cm="1">
        <f t="array" aca="1" ref="AV887" ca="1">IF(INDIRECT(ADDRESS(3+$AM887,10,,,"var"))&lt;&gt;"Mn",INDIRECT(ADDRESS(3+$AM887,10,,,"var")),NULL)</f>
        <v>5.4999999999999997E-3</v>
      </c>
      <c r="AW887" cm="1">
        <f t="array" aca="1" ref="AW887" ca="1">IF(INDIRECT(ADDRESS(3+$AM887,11,,,"var"))&lt;&gt;"&lt;=&gt;",INDIRECT(ADDRESS(3+$AM887,11,,,"var")),NULL)</f>
        <v>0</v>
      </c>
      <c r="AX887" cm="1">
        <f t="array" aca="1" ref="AX887" ca="1">IF(INDIRECT(ADDRESS(3+$AM887,12,,,"var"))&lt;&gt;"Mg",INDIRECT(ADDRESS(3+$AM887,12,,,"var")),NULL)</f>
        <v>11.8</v>
      </c>
      <c r="AY887" cm="1">
        <f t="array" aca="1" ref="AY887" ca="1">IF(INDIRECT(ADDRESS(3+$AM887,13,,,"var"))&lt;&gt;"&lt;=&gt;",INDIRECT(ADDRESS(3+$AM887,13,,,"var")),NULL)</f>
        <v>0</v>
      </c>
      <c r="AZ887" cm="1">
        <f t="array" aca="1" ref="AZ887" ca="1">IF(INDIRECT(ADDRESS(3+$AM887,14,,,"var"))&lt;&gt;"Be",INDIRECT(ADDRESS(3+$AM887,14,,,"var")),NULL)</f>
        <v>3.8E-3</v>
      </c>
      <c r="BA887" s="61" cm="1">
        <f t="array" aca="1" ref="BA887" ca="1">IF(INDIRECT(ADDRESS(3+$AM887,15,,,"var"))&lt;&gt;"&lt;=&gt;",INDIRECT(ADDRESS(3+$AM887,15,,,"var")),NULL)</f>
        <v>0</v>
      </c>
      <c r="BB887" s="28" cm="1">
        <f t="array" aca="1" ref="BB887" ca="1">IF(INDIRECT(ADDRESS(3+$AM887,16,,,"var"))&lt;&gt;"Zn",INDIRECT(ADDRESS(3+$AM887,16,,,"var")),NULL)</f>
        <v>0</v>
      </c>
      <c r="BC887" s="61" cm="1">
        <f t="array" aca="1" ref="BC887" ca="1">IF(INDIRECT(ADDRESS(3+$AM887,17,,,"var"))&lt;&gt;"&lt;=&gt;",INDIRECT(ADDRESS(3+$AM887,17,,,"var")),NULL)</f>
        <v>0</v>
      </c>
      <c r="BD887" s="28" cm="1">
        <f t="array" aca="1" ref="BD887" ca="1">IF(INDIRECT(ADDRESS(3+$AM887,18,,,"var"))&lt;&gt;"Ti",INDIRECT(ADDRESS(3+$AM887,18,,,"var")),NULL)</f>
        <v>1.2E-2</v>
      </c>
      <c r="BE887" s="82" cm="1">
        <f t="array" aca="1" ref="BE887" ca="1">IF(INDIRECT(ADDRESS(3+$AM887,19,,,"var"))&lt;&gt;"D10",INDIRECT(ADDRESS(3+$AM887,19,,,"var")),NULL)</f>
        <v>0</v>
      </c>
      <c r="BF887" s="82" cm="1">
        <f t="array" aca="1" ref="BF887" ca="1">IF(INDIRECT(ADDRESS(3+$AM887,20,,,"var"))&lt;&gt;"D50",INDIRECT(ADDRESS(3+$AM887,20,,,"var")),NULL)</f>
        <v>38.799999999999997</v>
      </c>
      <c r="BG887" s="82" cm="1">
        <f t="array" aca="1" ref="BG887" ca="1">IF(INDIRECT(ADDRESS(3+$AM887,21,,,"var"))&lt;&gt;"D90",INDIRECT(ADDRESS(3+$AM887,21,,,"var")),NULL)</f>
        <v>0</v>
      </c>
      <c r="BH887" s="82" cm="1">
        <f t="array" aca="1" ref="BH887" ca="1">IF(INDIRECT(ADDRESS(3+$AM887,22,,,"var"))&lt;&gt;"Carney Funnel (s/50g)",INDIRECT(ADDRESS(3+$AM887,22,,,"var")),NULL)</f>
        <v>0</v>
      </c>
      <c r="BI887" s="82" cm="1">
        <f t="array" aca="1" ref="BI887" ca="1">IF(INDIRECT(ADDRESS(3+$AM887,23,,,"var"))&lt;&gt;"Schuttdichte",INDIRECT(ADDRESS(3+$AM887,23,,,"var")),NULL)</f>
        <v>0</v>
      </c>
      <c r="BJ887" s="82" cm="1">
        <f t="array" aca="1" ref="BJ887" ca="1">IF(INDIRECT(ADDRESS(3+$AM887,24,,,"var"))&lt;&gt;"Klopfdichte",INDIRECT(ADDRESS(3+$AM887,24,,,"var")),NULL)</f>
        <v>0</v>
      </c>
      <c r="BM887" s="94"/>
      <c r="BN887" s="28"/>
      <c r="BP887" s="28"/>
    </row>
    <row r="888" spans="1:68">
      <c r="A888" s="19">
        <v>2</v>
      </c>
      <c r="B888" s="19">
        <v>25</v>
      </c>
      <c r="C888" s="81" t="str">
        <f>var!Z$4</f>
        <v>SLM 280</v>
      </c>
      <c r="D888" s="81" t="str">
        <f>var!AG$4</f>
        <v>SLM 280 parameter dev.</v>
      </c>
      <c r="E888" s="10">
        <v>375</v>
      </c>
      <c r="F888" s="11">
        <v>900</v>
      </c>
      <c r="G888" s="11">
        <v>90</v>
      </c>
      <c r="H888" s="21">
        <v>0.16</v>
      </c>
      <c r="I888" s="81">
        <v>100</v>
      </c>
      <c r="J888" s="81" t="str">
        <f>var!AD$2</f>
        <v>Density cube</v>
      </c>
      <c r="L888" s="10"/>
      <c r="M888" t="str">
        <f>var!AF$2</f>
        <v>Stripes</v>
      </c>
      <c r="N888" s="10"/>
      <c r="O888" s="10"/>
      <c r="P888" s="10"/>
      <c r="Q888" s="10"/>
      <c r="Y888" s="10"/>
      <c r="Z888" s="10"/>
      <c r="AA888" s="10"/>
      <c r="AB888" s="10"/>
      <c r="AC888" s="10"/>
      <c r="AF888" s="83">
        <v>2.4769999999999999</v>
      </c>
      <c r="AH888">
        <f t="shared" si="29"/>
        <v>46.656000000000006</v>
      </c>
      <c r="AI888">
        <f t="shared" si="30"/>
        <v>28.935185185185183</v>
      </c>
      <c r="AJ888" s="10"/>
      <c r="AK888" s="24">
        <f>100-Tabelle1[[#This Row],[Porositaet Flaeche repolished IAPT]]</f>
        <v>97.522999999999996</v>
      </c>
      <c r="AL888" s="81" t="str" cm="1">
        <f t="array" aca="1" ref="AL888" ca="1">IF(INDIRECT(ADDRESS(3+AM888,2,,,"var"))&lt;&gt;"Name of powder",INDIRECT(ADDRESS(3+AM888,2,,,"var")),NULL)</f>
        <v>AlMgty90</v>
      </c>
      <c r="AM888" s="27">
        <v>7</v>
      </c>
      <c r="AN888" s="10"/>
      <c r="AO888" cm="1">
        <f t="array" aca="1" ref="AO888" ca="1">IF(INDIRECT(ADDRESS(3+$AM888,3,,,"var"))&lt;&gt;"&lt;=&gt;",INDIRECT(ADDRESS(3+$AM888,3,,,"var")),NULL)</f>
        <v>0</v>
      </c>
      <c r="AP888" cm="1">
        <f t="array" aca="1" ref="AP888" ca="1">IF(INDIRECT(ADDRESS(3+$AM888,4,,,"var"))&lt;&gt;"Si",INDIRECT(ADDRESS(3+$AM888,4,,,"var")),NULL)</f>
        <v>0.14199999999999999</v>
      </c>
      <c r="AQ888" cm="1">
        <f t="array" aca="1" ref="AQ888" ca="1">IF(INDIRECT(ADDRESS(3+$AM888,5,,,"var"))&lt;&gt;"&lt;=&gt;",INDIRECT(ADDRESS(3+$AM888,5,,,"var")),NULL)</f>
        <v>0</v>
      </c>
      <c r="AR888" cm="1">
        <f t="array" aca="1" ref="AR888" ca="1">IF(INDIRECT(ADDRESS(3+$AM888,6,,,"var"))&lt;&gt;"Fe",INDIRECT(ADDRESS(3+$AM888,6,,,"var")),NULL)</f>
        <v>6.7599999999999993E-2</v>
      </c>
      <c r="AS888" cm="1">
        <f t="array" aca="1" ref="AS888" ca="1">IF(INDIRECT(ADDRESS(3+$AM888,7,,,"var"))&lt;&gt;"&lt;=&gt;",INDIRECT(ADDRESS(3+$AM888,7,,,"var")),NULL)</f>
        <v>0</v>
      </c>
      <c r="AT888" cm="1">
        <f t="array" aca="1" ref="AT888" ca="1">IF(INDIRECT(ADDRESS(3+$AM888,8,,,"var"))&lt;&gt;"Cu",INDIRECT(ADDRESS(3+$AM888,8,,,"var")),NULL)</f>
        <v>2E-3</v>
      </c>
      <c r="AU888" cm="1">
        <f t="array" aca="1" ref="AU888" ca="1">IF(INDIRECT(ADDRESS(3+$AM888,9,,,"var"))&lt;&gt;"&lt;=&gt;",INDIRECT(ADDRESS(3+$AM888,9,,,"var")),NULL)</f>
        <v>0</v>
      </c>
      <c r="AV888" cm="1">
        <f t="array" aca="1" ref="AV888" ca="1">IF(INDIRECT(ADDRESS(3+$AM888,10,,,"var"))&lt;&gt;"Mn",INDIRECT(ADDRESS(3+$AM888,10,,,"var")),NULL)</f>
        <v>5.4999999999999997E-3</v>
      </c>
      <c r="AW888" cm="1">
        <f t="array" aca="1" ref="AW888" ca="1">IF(INDIRECT(ADDRESS(3+$AM888,11,,,"var"))&lt;&gt;"&lt;=&gt;",INDIRECT(ADDRESS(3+$AM888,11,,,"var")),NULL)</f>
        <v>0</v>
      </c>
      <c r="AX888" cm="1">
        <f t="array" aca="1" ref="AX888" ca="1">IF(INDIRECT(ADDRESS(3+$AM888,12,,,"var"))&lt;&gt;"Mg",INDIRECT(ADDRESS(3+$AM888,12,,,"var")),NULL)</f>
        <v>11.8</v>
      </c>
      <c r="AY888" cm="1">
        <f t="array" aca="1" ref="AY888" ca="1">IF(INDIRECT(ADDRESS(3+$AM888,13,,,"var"))&lt;&gt;"&lt;=&gt;",INDIRECT(ADDRESS(3+$AM888,13,,,"var")),NULL)</f>
        <v>0</v>
      </c>
      <c r="AZ888" cm="1">
        <f t="array" aca="1" ref="AZ888" ca="1">IF(INDIRECT(ADDRESS(3+$AM888,14,,,"var"))&lt;&gt;"Be",INDIRECT(ADDRESS(3+$AM888,14,,,"var")),NULL)</f>
        <v>3.8E-3</v>
      </c>
      <c r="BA888" s="61" cm="1">
        <f t="array" aca="1" ref="BA888" ca="1">IF(INDIRECT(ADDRESS(3+$AM888,15,,,"var"))&lt;&gt;"&lt;=&gt;",INDIRECT(ADDRESS(3+$AM888,15,,,"var")),NULL)</f>
        <v>0</v>
      </c>
      <c r="BB888" s="28" cm="1">
        <f t="array" aca="1" ref="BB888" ca="1">IF(INDIRECT(ADDRESS(3+$AM888,16,,,"var"))&lt;&gt;"Zn",INDIRECT(ADDRESS(3+$AM888,16,,,"var")),NULL)</f>
        <v>0</v>
      </c>
      <c r="BC888" s="61" cm="1">
        <f t="array" aca="1" ref="BC888" ca="1">IF(INDIRECT(ADDRESS(3+$AM888,17,,,"var"))&lt;&gt;"&lt;=&gt;",INDIRECT(ADDRESS(3+$AM888,17,,,"var")),NULL)</f>
        <v>0</v>
      </c>
      <c r="BD888" s="28" cm="1">
        <f t="array" aca="1" ref="BD888" ca="1">IF(INDIRECT(ADDRESS(3+$AM888,18,,,"var"))&lt;&gt;"Ti",INDIRECT(ADDRESS(3+$AM888,18,,,"var")),NULL)</f>
        <v>1.2E-2</v>
      </c>
      <c r="BE888" s="82" cm="1">
        <f t="array" aca="1" ref="BE888" ca="1">IF(INDIRECT(ADDRESS(3+$AM888,19,,,"var"))&lt;&gt;"D10",INDIRECT(ADDRESS(3+$AM888,19,,,"var")),NULL)</f>
        <v>0</v>
      </c>
      <c r="BF888" s="82" cm="1">
        <f t="array" aca="1" ref="BF888" ca="1">IF(INDIRECT(ADDRESS(3+$AM888,20,,,"var"))&lt;&gt;"D50",INDIRECT(ADDRESS(3+$AM888,20,,,"var")),NULL)</f>
        <v>38.799999999999997</v>
      </c>
      <c r="BG888" s="82" cm="1">
        <f t="array" aca="1" ref="BG888" ca="1">IF(INDIRECT(ADDRESS(3+$AM888,21,,,"var"))&lt;&gt;"D90",INDIRECT(ADDRESS(3+$AM888,21,,,"var")),NULL)</f>
        <v>0</v>
      </c>
      <c r="BH888" s="82" cm="1">
        <f t="array" aca="1" ref="BH888" ca="1">IF(INDIRECT(ADDRESS(3+$AM888,22,,,"var"))&lt;&gt;"Carney Funnel (s/50g)",INDIRECT(ADDRESS(3+$AM888,22,,,"var")),NULL)</f>
        <v>0</v>
      </c>
      <c r="BI888" s="82" cm="1">
        <f t="array" aca="1" ref="BI888" ca="1">IF(INDIRECT(ADDRESS(3+$AM888,23,,,"var"))&lt;&gt;"Schuttdichte",INDIRECT(ADDRESS(3+$AM888,23,,,"var")),NULL)</f>
        <v>0</v>
      </c>
      <c r="BJ888" s="82" cm="1">
        <f t="array" aca="1" ref="BJ888" ca="1">IF(INDIRECT(ADDRESS(3+$AM888,24,,,"var"))&lt;&gt;"Klopfdichte",INDIRECT(ADDRESS(3+$AM888,24,,,"var")),NULL)</f>
        <v>0</v>
      </c>
      <c r="BM888" s="94"/>
      <c r="BN888" s="28"/>
      <c r="BP888" s="28"/>
    </row>
    <row r="889" spans="1:68">
      <c r="A889" s="19">
        <v>2</v>
      </c>
      <c r="B889" s="19">
        <v>26</v>
      </c>
      <c r="C889" s="81" t="str">
        <f>var!Z$4</f>
        <v>SLM 280</v>
      </c>
      <c r="D889" s="81" t="str">
        <f>var!AG$4</f>
        <v>SLM 280 parameter dev.</v>
      </c>
      <c r="E889" s="10">
        <v>375</v>
      </c>
      <c r="F889" s="11">
        <v>1025</v>
      </c>
      <c r="G889" s="11">
        <v>90</v>
      </c>
      <c r="H889" s="21">
        <v>0.16</v>
      </c>
      <c r="I889" s="81">
        <v>100</v>
      </c>
      <c r="J889" s="81" t="str">
        <f>var!AD$2</f>
        <v>Density cube</v>
      </c>
      <c r="L889" s="10"/>
      <c r="M889" t="str">
        <f>var!AF$2</f>
        <v>Stripes</v>
      </c>
      <c r="N889" s="10"/>
      <c r="O889" s="10"/>
      <c r="P889" s="10"/>
      <c r="Q889" s="10"/>
      <c r="R889" s="81"/>
      <c r="S889" s="81"/>
      <c r="T889" s="81"/>
      <c r="U889" s="81"/>
      <c r="V889" s="81"/>
      <c r="W889" s="81"/>
      <c r="X889" s="81"/>
      <c r="Y889" s="10"/>
      <c r="Z889" s="10"/>
      <c r="AA889" s="10"/>
      <c r="AB889" s="10"/>
      <c r="AC889" s="10"/>
      <c r="AD889" s="81"/>
      <c r="AE889" s="81"/>
      <c r="AF889" s="83">
        <v>3.8769999999999998</v>
      </c>
      <c r="AG889" s="81"/>
      <c r="AH889">
        <f t="shared" si="29"/>
        <v>53.136000000000003</v>
      </c>
      <c r="AI889">
        <f t="shared" si="30"/>
        <v>25.40650406504065</v>
      </c>
      <c r="AJ889" s="10"/>
      <c r="AK889" s="24">
        <f>100-Tabelle1[[#This Row],[Porositaet Flaeche repolished IAPT]]</f>
        <v>96.123000000000005</v>
      </c>
      <c r="AL889" s="81" t="str" cm="1">
        <f t="array" aca="1" ref="AL889" ca="1">IF(INDIRECT(ADDRESS(3+AM889,2,,,"var"))&lt;&gt;"Name of powder",INDIRECT(ADDRESS(3+AM889,2,,,"var")),NULL)</f>
        <v>AlMgty90</v>
      </c>
      <c r="AM889" s="27">
        <v>7</v>
      </c>
      <c r="AN889" s="10"/>
      <c r="AO889" cm="1">
        <f t="array" aca="1" ref="AO889" ca="1">IF(INDIRECT(ADDRESS(3+$AM889,3,,,"var"))&lt;&gt;"&lt;=&gt;",INDIRECT(ADDRESS(3+$AM889,3,,,"var")),NULL)</f>
        <v>0</v>
      </c>
      <c r="AP889" cm="1">
        <f t="array" aca="1" ref="AP889" ca="1">IF(INDIRECT(ADDRESS(3+$AM889,4,,,"var"))&lt;&gt;"Si",INDIRECT(ADDRESS(3+$AM889,4,,,"var")),NULL)</f>
        <v>0.14199999999999999</v>
      </c>
      <c r="AQ889" cm="1">
        <f t="array" aca="1" ref="AQ889" ca="1">IF(INDIRECT(ADDRESS(3+$AM889,5,,,"var"))&lt;&gt;"&lt;=&gt;",INDIRECT(ADDRESS(3+$AM889,5,,,"var")),NULL)</f>
        <v>0</v>
      </c>
      <c r="AR889" cm="1">
        <f t="array" aca="1" ref="AR889" ca="1">IF(INDIRECT(ADDRESS(3+$AM889,6,,,"var"))&lt;&gt;"Fe",INDIRECT(ADDRESS(3+$AM889,6,,,"var")),NULL)</f>
        <v>6.7599999999999993E-2</v>
      </c>
      <c r="AS889" cm="1">
        <f t="array" aca="1" ref="AS889" ca="1">IF(INDIRECT(ADDRESS(3+$AM889,7,,,"var"))&lt;&gt;"&lt;=&gt;",INDIRECT(ADDRESS(3+$AM889,7,,,"var")),NULL)</f>
        <v>0</v>
      </c>
      <c r="AT889" cm="1">
        <f t="array" aca="1" ref="AT889" ca="1">IF(INDIRECT(ADDRESS(3+$AM889,8,,,"var"))&lt;&gt;"Cu",INDIRECT(ADDRESS(3+$AM889,8,,,"var")),NULL)</f>
        <v>2E-3</v>
      </c>
      <c r="AU889" cm="1">
        <f t="array" aca="1" ref="AU889" ca="1">IF(INDIRECT(ADDRESS(3+$AM889,9,,,"var"))&lt;&gt;"&lt;=&gt;",INDIRECT(ADDRESS(3+$AM889,9,,,"var")),NULL)</f>
        <v>0</v>
      </c>
      <c r="AV889" cm="1">
        <f t="array" aca="1" ref="AV889" ca="1">IF(INDIRECT(ADDRESS(3+$AM889,10,,,"var"))&lt;&gt;"Mn",INDIRECT(ADDRESS(3+$AM889,10,,,"var")),NULL)</f>
        <v>5.4999999999999997E-3</v>
      </c>
      <c r="AW889" cm="1">
        <f t="array" aca="1" ref="AW889" ca="1">IF(INDIRECT(ADDRESS(3+$AM889,11,,,"var"))&lt;&gt;"&lt;=&gt;",INDIRECT(ADDRESS(3+$AM889,11,,,"var")),NULL)</f>
        <v>0</v>
      </c>
      <c r="AX889" cm="1">
        <f t="array" aca="1" ref="AX889" ca="1">IF(INDIRECT(ADDRESS(3+$AM889,12,,,"var"))&lt;&gt;"Mg",INDIRECT(ADDRESS(3+$AM889,12,,,"var")),NULL)</f>
        <v>11.8</v>
      </c>
      <c r="AY889" cm="1">
        <f t="array" aca="1" ref="AY889" ca="1">IF(INDIRECT(ADDRESS(3+$AM889,13,,,"var"))&lt;&gt;"&lt;=&gt;",INDIRECT(ADDRESS(3+$AM889,13,,,"var")),NULL)</f>
        <v>0</v>
      </c>
      <c r="AZ889" cm="1">
        <f t="array" aca="1" ref="AZ889" ca="1">IF(INDIRECT(ADDRESS(3+$AM889,14,,,"var"))&lt;&gt;"Be",INDIRECT(ADDRESS(3+$AM889,14,,,"var")),NULL)</f>
        <v>3.8E-3</v>
      </c>
      <c r="BA889" s="61" cm="1">
        <f t="array" aca="1" ref="BA889" ca="1">IF(INDIRECT(ADDRESS(3+$AM889,15,,,"var"))&lt;&gt;"&lt;=&gt;",INDIRECT(ADDRESS(3+$AM889,15,,,"var")),NULL)</f>
        <v>0</v>
      </c>
      <c r="BB889" s="28" cm="1">
        <f t="array" aca="1" ref="BB889" ca="1">IF(INDIRECT(ADDRESS(3+$AM889,16,,,"var"))&lt;&gt;"Zn",INDIRECT(ADDRESS(3+$AM889,16,,,"var")),NULL)</f>
        <v>0</v>
      </c>
      <c r="BC889" s="61" cm="1">
        <f t="array" aca="1" ref="BC889" ca="1">IF(INDIRECT(ADDRESS(3+$AM889,17,,,"var"))&lt;&gt;"&lt;=&gt;",INDIRECT(ADDRESS(3+$AM889,17,,,"var")),NULL)</f>
        <v>0</v>
      </c>
      <c r="BD889" s="28" cm="1">
        <f t="array" aca="1" ref="BD889" ca="1">IF(INDIRECT(ADDRESS(3+$AM889,18,,,"var"))&lt;&gt;"Ti",INDIRECT(ADDRESS(3+$AM889,18,,,"var")),NULL)</f>
        <v>1.2E-2</v>
      </c>
      <c r="BE889" s="82" cm="1">
        <f t="array" aca="1" ref="BE889" ca="1">IF(INDIRECT(ADDRESS(3+$AM889,19,,,"var"))&lt;&gt;"D10",INDIRECT(ADDRESS(3+$AM889,19,,,"var")),NULL)</f>
        <v>0</v>
      </c>
      <c r="BF889" s="82" cm="1">
        <f t="array" aca="1" ref="BF889" ca="1">IF(INDIRECT(ADDRESS(3+$AM889,20,,,"var"))&lt;&gt;"D50",INDIRECT(ADDRESS(3+$AM889,20,,,"var")),NULL)</f>
        <v>38.799999999999997</v>
      </c>
      <c r="BG889" s="82" cm="1">
        <f t="array" aca="1" ref="BG889" ca="1">IF(INDIRECT(ADDRESS(3+$AM889,21,,,"var"))&lt;&gt;"D90",INDIRECT(ADDRESS(3+$AM889,21,,,"var")),NULL)</f>
        <v>0</v>
      </c>
      <c r="BH889" s="82" cm="1">
        <f t="array" aca="1" ref="BH889" ca="1">IF(INDIRECT(ADDRESS(3+$AM889,22,,,"var"))&lt;&gt;"Carney Funnel (s/50g)",INDIRECT(ADDRESS(3+$AM889,22,,,"var")),NULL)</f>
        <v>0</v>
      </c>
      <c r="BI889" s="82" cm="1">
        <f t="array" aca="1" ref="BI889" ca="1">IF(INDIRECT(ADDRESS(3+$AM889,23,,,"var"))&lt;&gt;"Schuttdichte",INDIRECT(ADDRESS(3+$AM889,23,,,"var")),NULL)</f>
        <v>0</v>
      </c>
      <c r="BJ889" s="82" cm="1">
        <f t="array" aca="1" ref="BJ889" ca="1">IF(INDIRECT(ADDRESS(3+$AM889,24,,,"var"))&lt;&gt;"Klopfdichte",INDIRECT(ADDRESS(3+$AM889,24,,,"var")),NULL)</f>
        <v>0</v>
      </c>
      <c r="BM889" s="94"/>
      <c r="BN889" s="28"/>
      <c r="BP889" s="28"/>
    </row>
    <row r="890" spans="1:68">
      <c r="A890" s="19">
        <v>2</v>
      </c>
      <c r="B890" s="19">
        <v>27</v>
      </c>
      <c r="C890" s="81" t="str">
        <f>var!Z$4</f>
        <v>SLM 280</v>
      </c>
      <c r="D890" s="81" t="str">
        <f>var!AG$4</f>
        <v>SLM 280 parameter dev.</v>
      </c>
      <c r="E890" s="10">
        <v>375</v>
      </c>
      <c r="F890" s="11">
        <v>1025</v>
      </c>
      <c r="G890" s="11">
        <v>120</v>
      </c>
      <c r="H890" s="21">
        <v>0.12</v>
      </c>
      <c r="I890" s="81">
        <v>100</v>
      </c>
      <c r="J890" s="81" t="str">
        <f>var!AD$2</f>
        <v>Density cube</v>
      </c>
      <c r="L890" s="10"/>
      <c r="M890" t="str">
        <f>var!AF$2</f>
        <v>Stripes</v>
      </c>
      <c r="N890" s="10"/>
      <c r="O890" s="10"/>
      <c r="P890" s="10"/>
      <c r="Q890" s="10"/>
      <c r="Y890" s="10"/>
      <c r="Z890" s="10"/>
      <c r="AA890" s="10"/>
      <c r="AB890" s="10"/>
      <c r="AC890" s="10"/>
      <c r="AF890" s="83">
        <v>2.2040000000000002</v>
      </c>
      <c r="AH890">
        <f t="shared" si="29"/>
        <v>53.136000000000003</v>
      </c>
      <c r="AI890">
        <f t="shared" si="30"/>
        <v>25.40650406504065</v>
      </c>
      <c r="AJ890" s="10"/>
      <c r="AK890" s="24">
        <f>100-Tabelle1[[#This Row],[Porositaet Flaeche repolished IAPT]]</f>
        <v>97.796000000000006</v>
      </c>
      <c r="AL890" s="81" t="str" cm="1">
        <f t="array" aca="1" ref="AL890" ca="1">IF(INDIRECT(ADDRESS(3+AM890,2,,,"var"))&lt;&gt;"Name of powder",INDIRECT(ADDRESS(3+AM890,2,,,"var")),NULL)</f>
        <v>AlMgty90</v>
      </c>
      <c r="AM890" s="27">
        <v>7</v>
      </c>
      <c r="AN890" s="10"/>
      <c r="AO890" cm="1">
        <f t="array" aca="1" ref="AO890" ca="1">IF(INDIRECT(ADDRESS(3+$AM890,3,,,"var"))&lt;&gt;"&lt;=&gt;",INDIRECT(ADDRESS(3+$AM890,3,,,"var")),NULL)</f>
        <v>0</v>
      </c>
      <c r="AP890" cm="1">
        <f t="array" aca="1" ref="AP890" ca="1">IF(INDIRECT(ADDRESS(3+$AM890,4,,,"var"))&lt;&gt;"Si",INDIRECT(ADDRESS(3+$AM890,4,,,"var")),NULL)</f>
        <v>0.14199999999999999</v>
      </c>
      <c r="AQ890" cm="1">
        <f t="array" aca="1" ref="AQ890" ca="1">IF(INDIRECT(ADDRESS(3+$AM890,5,,,"var"))&lt;&gt;"&lt;=&gt;",INDIRECT(ADDRESS(3+$AM890,5,,,"var")),NULL)</f>
        <v>0</v>
      </c>
      <c r="AR890" cm="1">
        <f t="array" aca="1" ref="AR890" ca="1">IF(INDIRECT(ADDRESS(3+$AM890,6,,,"var"))&lt;&gt;"Fe",INDIRECT(ADDRESS(3+$AM890,6,,,"var")),NULL)</f>
        <v>6.7599999999999993E-2</v>
      </c>
      <c r="AS890" cm="1">
        <f t="array" aca="1" ref="AS890" ca="1">IF(INDIRECT(ADDRESS(3+$AM890,7,,,"var"))&lt;&gt;"&lt;=&gt;",INDIRECT(ADDRESS(3+$AM890,7,,,"var")),NULL)</f>
        <v>0</v>
      </c>
      <c r="AT890" cm="1">
        <f t="array" aca="1" ref="AT890" ca="1">IF(INDIRECT(ADDRESS(3+$AM890,8,,,"var"))&lt;&gt;"Cu",INDIRECT(ADDRESS(3+$AM890,8,,,"var")),NULL)</f>
        <v>2E-3</v>
      </c>
      <c r="AU890" cm="1">
        <f t="array" aca="1" ref="AU890" ca="1">IF(INDIRECT(ADDRESS(3+$AM890,9,,,"var"))&lt;&gt;"&lt;=&gt;",INDIRECT(ADDRESS(3+$AM890,9,,,"var")),NULL)</f>
        <v>0</v>
      </c>
      <c r="AV890" cm="1">
        <f t="array" aca="1" ref="AV890" ca="1">IF(INDIRECT(ADDRESS(3+$AM890,10,,,"var"))&lt;&gt;"Mn",INDIRECT(ADDRESS(3+$AM890,10,,,"var")),NULL)</f>
        <v>5.4999999999999997E-3</v>
      </c>
      <c r="AW890" cm="1">
        <f t="array" aca="1" ref="AW890" ca="1">IF(INDIRECT(ADDRESS(3+$AM890,11,,,"var"))&lt;&gt;"&lt;=&gt;",INDIRECT(ADDRESS(3+$AM890,11,,,"var")),NULL)</f>
        <v>0</v>
      </c>
      <c r="AX890" cm="1">
        <f t="array" aca="1" ref="AX890" ca="1">IF(INDIRECT(ADDRESS(3+$AM890,12,,,"var"))&lt;&gt;"Mg",INDIRECT(ADDRESS(3+$AM890,12,,,"var")),NULL)</f>
        <v>11.8</v>
      </c>
      <c r="AY890" cm="1">
        <f t="array" aca="1" ref="AY890" ca="1">IF(INDIRECT(ADDRESS(3+$AM890,13,,,"var"))&lt;&gt;"&lt;=&gt;",INDIRECT(ADDRESS(3+$AM890,13,,,"var")),NULL)</f>
        <v>0</v>
      </c>
      <c r="AZ890" cm="1">
        <f t="array" aca="1" ref="AZ890" ca="1">IF(INDIRECT(ADDRESS(3+$AM890,14,,,"var"))&lt;&gt;"Be",INDIRECT(ADDRESS(3+$AM890,14,,,"var")),NULL)</f>
        <v>3.8E-3</v>
      </c>
      <c r="BA890" s="61" cm="1">
        <f t="array" aca="1" ref="BA890" ca="1">IF(INDIRECT(ADDRESS(3+$AM890,15,,,"var"))&lt;&gt;"&lt;=&gt;",INDIRECT(ADDRESS(3+$AM890,15,,,"var")),NULL)</f>
        <v>0</v>
      </c>
      <c r="BB890" s="28" cm="1">
        <f t="array" aca="1" ref="BB890" ca="1">IF(INDIRECT(ADDRESS(3+$AM890,16,,,"var"))&lt;&gt;"Zn",INDIRECT(ADDRESS(3+$AM890,16,,,"var")),NULL)</f>
        <v>0</v>
      </c>
      <c r="BC890" s="61" cm="1">
        <f t="array" aca="1" ref="BC890" ca="1">IF(INDIRECT(ADDRESS(3+$AM890,17,,,"var"))&lt;&gt;"&lt;=&gt;",INDIRECT(ADDRESS(3+$AM890,17,,,"var")),NULL)</f>
        <v>0</v>
      </c>
      <c r="BD890" s="28" cm="1">
        <f t="array" aca="1" ref="BD890" ca="1">IF(INDIRECT(ADDRESS(3+$AM890,18,,,"var"))&lt;&gt;"Ti",INDIRECT(ADDRESS(3+$AM890,18,,,"var")),NULL)</f>
        <v>1.2E-2</v>
      </c>
      <c r="BE890" s="82" cm="1">
        <f t="array" aca="1" ref="BE890" ca="1">IF(INDIRECT(ADDRESS(3+$AM890,19,,,"var"))&lt;&gt;"D10",INDIRECT(ADDRESS(3+$AM890,19,,,"var")),NULL)</f>
        <v>0</v>
      </c>
      <c r="BF890" s="82" cm="1">
        <f t="array" aca="1" ref="BF890" ca="1">IF(INDIRECT(ADDRESS(3+$AM890,20,,,"var"))&lt;&gt;"D50",INDIRECT(ADDRESS(3+$AM890,20,,,"var")),NULL)</f>
        <v>38.799999999999997</v>
      </c>
      <c r="BG890" s="82" cm="1">
        <f t="array" aca="1" ref="BG890" ca="1">IF(INDIRECT(ADDRESS(3+$AM890,21,,,"var"))&lt;&gt;"D90",INDIRECT(ADDRESS(3+$AM890,21,,,"var")),NULL)</f>
        <v>0</v>
      </c>
      <c r="BH890" s="82" cm="1">
        <f t="array" aca="1" ref="BH890" ca="1">IF(INDIRECT(ADDRESS(3+$AM890,22,,,"var"))&lt;&gt;"Carney Funnel (s/50g)",INDIRECT(ADDRESS(3+$AM890,22,,,"var")),NULL)</f>
        <v>0</v>
      </c>
      <c r="BI890" s="82" cm="1">
        <f t="array" aca="1" ref="BI890" ca="1">IF(INDIRECT(ADDRESS(3+$AM890,23,,,"var"))&lt;&gt;"Schuttdichte",INDIRECT(ADDRESS(3+$AM890,23,,,"var")),NULL)</f>
        <v>0</v>
      </c>
      <c r="BJ890" s="82" cm="1">
        <f t="array" aca="1" ref="BJ890" ca="1">IF(INDIRECT(ADDRESS(3+$AM890,24,,,"var"))&lt;&gt;"Klopfdichte",INDIRECT(ADDRESS(3+$AM890,24,,,"var")),NULL)</f>
        <v>0</v>
      </c>
      <c r="BM890" s="94"/>
      <c r="BN890" s="28"/>
      <c r="BP890" s="28"/>
    </row>
    <row r="891" spans="1:68">
      <c r="A891" s="19">
        <v>2</v>
      </c>
      <c r="B891" s="19">
        <v>28</v>
      </c>
      <c r="C891" s="81" t="str">
        <f>var!Z$4</f>
        <v>SLM 280</v>
      </c>
      <c r="D891" s="81" t="str">
        <f>var!AG$4</f>
        <v>SLM 280 parameter dev.</v>
      </c>
      <c r="E891" s="10">
        <v>375</v>
      </c>
      <c r="F891" s="11">
        <v>825</v>
      </c>
      <c r="G891" s="11">
        <v>60</v>
      </c>
      <c r="H891" s="21">
        <v>0.16</v>
      </c>
      <c r="I891" s="81">
        <v>100</v>
      </c>
      <c r="J891" s="81" t="str">
        <f>var!AD$2</f>
        <v>Density cube</v>
      </c>
      <c r="K891" s="81"/>
      <c r="L891" s="10"/>
      <c r="M891" s="81" t="str">
        <f>var!AF$2</f>
        <v>Stripes</v>
      </c>
      <c r="N891" s="10"/>
      <c r="O891" s="10"/>
      <c r="P891" s="10"/>
      <c r="Q891" s="10"/>
      <c r="R891" s="81"/>
      <c r="S891" s="81"/>
      <c r="T891" s="81"/>
      <c r="U891" s="81"/>
      <c r="V891" s="81"/>
      <c r="W891" s="81"/>
      <c r="X891" s="81"/>
      <c r="Y891" s="10"/>
      <c r="Z891" s="10"/>
      <c r="AA891" s="10"/>
      <c r="AB891" s="10"/>
      <c r="AC891" s="10"/>
      <c r="AD891" s="81"/>
      <c r="AE891" s="81"/>
      <c r="AF891" s="83">
        <v>1.944</v>
      </c>
      <c r="AG891" s="81"/>
      <c r="AH891" s="81">
        <f t="shared" si="29"/>
        <v>28.512</v>
      </c>
      <c r="AI891" s="81">
        <f t="shared" si="30"/>
        <v>47.348484848484851</v>
      </c>
      <c r="AJ891" s="10"/>
      <c r="AK891" s="24">
        <f>100-Tabelle1[[#This Row],[Porositaet Flaeche repolished IAPT]]</f>
        <v>98.055999999999997</v>
      </c>
      <c r="AL891" s="81" t="str" cm="1">
        <f t="array" aca="1" ref="AL891" ca="1">IF(INDIRECT(ADDRESS(3+AM891,2,,,"var"))&lt;&gt;"Name of powder",INDIRECT(ADDRESS(3+AM891,2,,,"var")),NULL)</f>
        <v>AlMgty90</v>
      </c>
      <c r="AM891" s="27">
        <v>7</v>
      </c>
      <c r="AN891" s="10"/>
      <c r="AO891" cm="1">
        <f t="array" aca="1" ref="AO891" ca="1">IF(INDIRECT(ADDRESS(3+$AM891,3,,,"var"))&lt;&gt;"&lt;=&gt;",INDIRECT(ADDRESS(3+$AM891,3,,,"var")),NULL)</f>
        <v>0</v>
      </c>
      <c r="AP891" cm="1">
        <f t="array" aca="1" ref="AP891" ca="1">IF(INDIRECT(ADDRESS(3+$AM891,4,,,"var"))&lt;&gt;"Si",INDIRECT(ADDRESS(3+$AM891,4,,,"var")),NULL)</f>
        <v>0.14199999999999999</v>
      </c>
      <c r="AQ891" cm="1">
        <f t="array" aca="1" ref="AQ891" ca="1">IF(INDIRECT(ADDRESS(3+$AM891,5,,,"var"))&lt;&gt;"&lt;=&gt;",INDIRECT(ADDRESS(3+$AM891,5,,,"var")),NULL)</f>
        <v>0</v>
      </c>
      <c r="AR891" cm="1">
        <f t="array" aca="1" ref="AR891" ca="1">IF(INDIRECT(ADDRESS(3+$AM891,6,,,"var"))&lt;&gt;"Fe",INDIRECT(ADDRESS(3+$AM891,6,,,"var")),NULL)</f>
        <v>6.7599999999999993E-2</v>
      </c>
      <c r="AS891" cm="1">
        <f t="array" aca="1" ref="AS891" ca="1">IF(INDIRECT(ADDRESS(3+$AM891,7,,,"var"))&lt;&gt;"&lt;=&gt;",INDIRECT(ADDRESS(3+$AM891,7,,,"var")),NULL)</f>
        <v>0</v>
      </c>
      <c r="AT891" cm="1">
        <f t="array" aca="1" ref="AT891" ca="1">IF(INDIRECT(ADDRESS(3+$AM891,8,,,"var"))&lt;&gt;"Cu",INDIRECT(ADDRESS(3+$AM891,8,,,"var")),NULL)</f>
        <v>2E-3</v>
      </c>
      <c r="AU891" cm="1">
        <f t="array" aca="1" ref="AU891" ca="1">IF(INDIRECT(ADDRESS(3+$AM891,9,,,"var"))&lt;&gt;"&lt;=&gt;",INDIRECT(ADDRESS(3+$AM891,9,,,"var")),NULL)</f>
        <v>0</v>
      </c>
      <c r="AV891" cm="1">
        <f t="array" aca="1" ref="AV891" ca="1">IF(INDIRECT(ADDRESS(3+$AM891,10,,,"var"))&lt;&gt;"Mn",INDIRECT(ADDRESS(3+$AM891,10,,,"var")),NULL)</f>
        <v>5.4999999999999997E-3</v>
      </c>
      <c r="AW891" cm="1">
        <f t="array" aca="1" ref="AW891" ca="1">IF(INDIRECT(ADDRESS(3+$AM891,11,,,"var"))&lt;&gt;"&lt;=&gt;",INDIRECT(ADDRESS(3+$AM891,11,,,"var")),NULL)</f>
        <v>0</v>
      </c>
      <c r="AX891" cm="1">
        <f t="array" aca="1" ref="AX891" ca="1">IF(INDIRECT(ADDRESS(3+$AM891,12,,,"var"))&lt;&gt;"Mg",INDIRECT(ADDRESS(3+$AM891,12,,,"var")),NULL)</f>
        <v>11.8</v>
      </c>
      <c r="AY891" cm="1">
        <f t="array" aca="1" ref="AY891" ca="1">IF(INDIRECT(ADDRESS(3+$AM891,13,,,"var"))&lt;&gt;"&lt;=&gt;",INDIRECT(ADDRESS(3+$AM891,13,,,"var")),NULL)</f>
        <v>0</v>
      </c>
      <c r="AZ891" cm="1">
        <f t="array" aca="1" ref="AZ891" ca="1">IF(INDIRECT(ADDRESS(3+$AM891,14,,,"var"))&lt;&gt;"Be",INDIRECT(ADDRESS(3+$AM891,14,,,"var")),NULL)</f>
        <v>3.8E-3</v>
      </c>
      <c r="BA891" s="61" cm="1">
        <f t="array" aca="1" ref="BA891" ca="1">IF(INDIRECT(ADDRESS(3+$AM891,15,,,"var"))&lt;&gt;"&lt;=&gt;",INDIRECT(ADDRESS(3+$AM891,15,,,"var")),NULL)</f>
        <v>0</v>
      </c>
      <c r="BB891" s="28" cm="1">
        <f t="array" aca="1" ref="BB891" ca="1">IF(INDIRECT(ADDRESS(3+$AM891,16,,,"var"))&lt;&gt;"Zn",INDIRECT(ADDRESS(3+$AM891,16,,,"var")),NULL)</f>
        <v>0</v>
      </c>
      <c r="BC891" s="61" cm="1">
        <f t="array" aca="1" ref="BC891" ca="1">IF(INDIRECT(ADDRESS(3+$AM891,17,,,"var"))&lt;&gt;"&lt;=&gt;",INDIRECT(ADDRESS(3+$AM891,17,,,"var")),NULL)</f>
        <v>0</v>
      </c>
      <c r="BD891" s="28" cm="1">
        <f t="array" aca="1" ref="BD891" ca="1">IF(INDIRECT(ADDRESS(3+$AM891,18,,,"var"))&lt;&gt;"Ti",INDIRECT(ADDRESS(3+$AM891,18,,,"var")),NULL)</f>
        <v>1.2E-2</v>
      </c>
      <c r="BE891" s="82" cm="1">
        <f t="array" aca="1" ref="BE891" ca="1">IF(INDIRECT(ADDRESS(3+$AM891,19,,,"var"))&lt;&gt;"D10",INDIRECT(ADDRESS(3+$AM891,19,,,"var")),NULL)</f>
        <v>0</v>
      </c>
      <c r="BF891" s="82" cm="1">
        <f t="array" aca="1" ref="BF891" ca="1">IF(INDIRECT(ADDRESS(3+$AM891,20,,,"var"))&lt;&gt;"D50",INDIRECT(ADDRESS(3+$AM891,20,,,"var")),NULL)</f>
        <v>38.799999999999997</v>
      </c>
      <c r="BG891" s="82" cm="1">
        <f t="array" aca="1" ref="BG891" ca="1">IF(INDIRECT(ADDRESS(3+$AM891,21,,,"var"))&lt;&gt;"D90",INDIRECT(ADDRESS(3+$AM891,21,,,"var")),NULL)</f>
        <v>0</v>
      </c>
      <c r="BH891" s="82" cm="1">
        <f t="array" aca="1" ref="BH891" ca="1">IF(INDIRECT(ADDRESS(3+$AM891,22,,,"var"))&lt;&gt;"Carney Funnel (s/50g)",INDIRECT(ADDRESS(3+$AM891,22,,,"var")),NULL)</f>
        <v>0</v>
      </c>
      <c r="BI891" s="82" cm="1">
        <f t="array" aca="1" ref="BI891" ca="1">IF(INDIRECT(ADDRESS(3+$AM891,23,,,"var"))&lt;&gt;"Schuttdichte",INDIRECT(ADDRESS(3+$AM891,23,,,"var")),NULL)</f>
        <v>0</v>
      </c>
      <c r="BJ891" s="82" cm="1">
        <f t="array" aca="1" ref="BJ891" ca="1">IF(INDIRECT(ADDRESS(3+$AM891,24,,,"var"))&lt;&gt;"Klopfdichte",INDIRECT(ADDRESS(3+$AM891,24,,,"var")),NULL)</f>
        <v>0</v>
      </c>
      <c r="BM891" s="94"/>
      <c r="BN891" s="28"/>
      <c r="BP891" s="28"/>
    </row>
    <row r="892" spans="1:68">
      <c r="A892" s="19">
        <v>2</v>
      </c>
      <c r="B892" s="19">
        <v>29</v>
      </c>
      <c r="C892" s="81" t="str">
        <f>var!Z$4</f>
        <v>SLM 280</v>
      </c>
      <c r="D892" s="81" t="str">
        <f>var!AG$4</f>
        <v>SLM 280 parameter dev.</v>
      </c>
      <c r="E892" s="10">
        <v>375</v>
      </c>
      <c r="F892" s="11">
        <v>1350</v>
      </c>
      <c r="G892" s="11">
        <v>90</v>
      </c>
      <c r="H892" s="21">
        <v>0.08</v>
      </c>
      <c r="I892" s="81">
        <v>100</v>
      </c>
      <c r="J892" s="81" t="str">
        <f>var!AD$2</f>
        <v>Density cube</v>
      </c>
      <c r="K892" s="81"/>
      <c r="L892" s="10"/>
      <c r="M892" s="81" t="str">
        <f>var!AF$2</f>
        <v>Stripes</v>
      </c>
      <c r="N892" s="10"/>
      <c r="O892" s="10"/>
      <c r="P892" s="10"/>
      <c r="Q892" s="10"/>
      <c r="R892" s="81"/>
      <c r="S892" s="81"/>
      <c r="T892" s="81"/>
      <c r="U892" s="81"/>
      <c r="V892" s="81"/>
      <c r="W892" s="81"/>
      <c r="X892" s="81"/>
      <c r="Y892" s="10"/>
      <c r="Z892" s="10"/>
      <c r="AA892" s="10"/>
      <c r="AB892" s="10"/>
      <c r="AC892" s="10"/>
      <c r="AD892" s="81"/>
      <c r="AE892" s="81"/>
      <c r="AF892" s="83">
        <v>2.21</v>
      </c>
      <c r="AG892" s="81"/>
      <c r="AH892" s="81">
        <f t="shared" si="29"/>
        <v>34.992000000000004</v>
      </c>
      <c r="AI892" s="81">
        <f t="shared" si="30"/>
        <v>38.580246913580247</v>
      </c>
      <c r="AJ892" s="10"/>
      <c r="AK892" s="24">
        <f>100-Tabelle1[[#This Row],[Porositaet Flaeche repolished IAPT]]</f>
        <v>97.79</v>
      </c>
      <c r="AL892" s="81" t="str" cm="1">
        <f t="array" aca="1" ref="AL892" ca="1">IF(INDIRECT(ADDRESS(3+AM892,2,,,"var"))&lt;&gt;"Name of powder",INDIRECT(ADDRESS(3+AM892,2,,,"var")),NULL)</f>
        <v>AlMgty90</v>
      </c>
      <c r="AM892" s="27">
        <v>7</v>
      </c>
      <c r="AN892" s="10"/>
      <c r="AO892" cm="1">
        <f t="array" aca="1" ref="AO892" ca="1">IF(INDIRECT(ADDRESS(3+$AM892,3,,,"var"))&lt;&gt;"&lt;=&gt;",INDIRECT(ADDRESS(3+$AM892,3,,,"var")),NULL)</f>
        <v>0</v>
      </c>
      <c r="AP892" cm="1">
        <f t="array" aca="1" ref="AP892" ca="1">IF(INDIRECT(ADDRESS(3+$AM892,4,,,"var"))&lt;&gt;"Si",INDIRECT(ADDRESS(3+$AM892,4,,,"var")),NULL)</f>
        <v>0.14199999999999999</v>
      </c>
      <c r="AQ892" cm="1">
        <f t="array" aca="1" ref="AQ892" ca="1">IF(INDIRECT(ADDRESS(3+$AM892,5,,,"var"))&lt;&gt;"&lt;=&gt;",INDIRECT(ADDRESS(3+$AM892,5,,,"var")),NULL)</f>
        <v>0</v>
      </c>
      <c r="AR892" cm="1">
        <f t="array" aca="1" ref="AR892" ca="1">IF(INDIRECT(ADDRESS(3+$AM892,6,,,"var"))&lt;&gt;"Fe",INDIRECT(ADDRESS(3+$AM892,6,,,"var")),NULL)</f>
        <v>6.7599999999999993E-2</v>
      </c>
      <c r="AS892" cm="1">
        <f t="array" aca="1" ref="AS892" ca="1">IF(INDIRECT(ADDRESS(3+$AM892,7,,,"var"))&lt;&gt;"&lt;=&gt;",INDIRECT(ADDRESS(3+$AM892,7,,,"var")),NULL)</f>
        <v>0</v>
      </c>
      <c r="AT892" cm="1">
        <f t="array" aca="1" ref="AT892" ca="1">IF(INDIRECT(ADDRESS(3+$AM892,8,,,"var"))&lt;&gt;"Cu",INDIRECT(ADDRESS(3+$AM892,8,,,"var")),NULL)</f>
        <v>2E-3</v>
      </c>
      <c r="AU892" cm="1">
        <f t="array" aca="1" ref="AU892" ca="1">IF(INDIRECT(ADDRESS(3+$AM892,9,,,"var"))&lt;&gt;"&lt;=&gt;",INDIRECT(ADDRESS(3+$AM892,9,,,"var")),NULL)</f>
        <v>0</v>
      </c>
      <c r="AV892" cm="1">
        <f t="array" aca="1" ref="AV892" ca="1">IF(INDIRECT(ADDRESS(3+$AM892,10,,,"var"))&lt;&gt;"Mn",INDIRECT(ADDRESS(3+$AM892,10,,,"var")),NULL)</f>
        <v>5.4999999999999997E-3</v>
      </c>
      <c r="AW892" cm="1">
        <f t="array" aca="1" ref="AW892" ca="1">IF(INDIRECT(ADDRESS(3+$AM892,11,,,"var"))&lt;&gt;"&lt;=&gt;",INDIRECT(ADDRESS(3+$AM892,11,,,"var")),NULL)</f>
        <v>0</v>
      </c>
      <c r="AX892" cm="1">
        <f t="array" aca="1" ref="AX892" ca="1">IF(INDIRECT(ADDRESS(3+$AM892,12,,,"var"))&lt;&gt;"Mg",INDIRECT(ADDRESS(3+$AM892,12,,,"var")),NULL)</f>
        <v>11.8</v>
      </c>
      <c r="AY892" cm="1">
        <f t="array" aca="1" ref="AY892" ca="1">IF(INDIRECT(ADDRESS(3+$AM892,13,,,"var"))&lt;&gt;"&lt;=&gt;",INDIRECT(ADDRESS(3+$AM892,13,,,"var")),NULL)</f>
        <v>0</v>
      </c>
      <c r="AZ892" cm="1">
        <f t="array" aca="1" ref="AZ892" ca="1">IF(INDIRECT(ADDRESS(3+$AM892,14,,,"var"))&lt;&gt;"Be",INDIRECT(ADDRESS(3+$AM892,14,,,"var")),NULL)</f>
        <v>3.8E-3</v>
      </c>
      <c r="BA892" s="61" cm="1">
        <f t="array" aca="1" ref="BA892" ca="1">IF(INDIRECT(ADDRESS(3+$AM892,15,,,"var"))&lt;&gt;"&lt;=&gt;",INDIRECT(ADDRESS(3+$AM892,15,,,"var")),NULL)</f>
        <v>0</v>
      </c>
      <c r="BB892" s="28" cm="1">
        <f t="array" aca="1" ref="BB892" ca="1">IF(INDIRECT(ADDRESS(3+$AM892,16,,,"var"))&lt;&gt;"Zn",INDIRECT(ADDRESS(3+$AM892,16,,,"var")),NULL)</f>
        <v>0</v>
      </c>
      <c r="BC892" s="61" cm="1">
        <f t="array" aca="1" ref="BC892" ca="1">IF(INDIRECT(ADDRESS(3+$AM892,17,,,"var"))&lt;&gt;"&lt;=&gt;",INDIRECT(ADDRESS(3+$AM892,17,,,"var")),NULL)</f>
        <v>0</v>
      </c>
      <c r="BD892" s="28" cm="1">
        <f t="array" aca="1" ref="BD892" ca="1">IF(INDIRECT(ADDRESS(3+$AM892,18,,,"var"))&lt;&gt;"Ti",INDIRECT(ADDRESS(3+$AM892,18,,,"var")),NULL)</f>
        <v>1.2E-2</v>
      </c>
      <c r="BE892" s="82" cm="1">
        <f t="array" aca="1" ref="BE892" ca="1">IF(INDIRECT(ADDRESS(3+$AM892,19,,,"var"))&lt;&gt;"D10",INDIRECT(ADDRESS(3+$AM892,19,,,"var")),NULL)</f>
        <v>0</v>
      </c>
      <c r="BF892" s="82" cm="1">
        <f t="array" aca="1" ref="BF892" ca="1">IF(INDIRECT(ADDRESS(3+$AM892,20,,,"var"))&lt;&gt;"D50",INDIRECT(ADDRESS(3+$AM892,20,,,"var")),NULL)</f>
        <v>38.799999999999997</v>
      </c>
      <c r="BG892" s="82" cm="1">
        <f t="array" aca="1" ref="BG892" ca="1">IF(INDIRECT(ADDRESS(3+$AM892,21,,,"var"))&lt;&gt;"D90",INDIRECT(ADDRESS(3+$AM892,21,,,"var")),NULL)</f>
        <v>0</v>
      </c>
      <c r="BH892" s="82" cm="1">
        <f t="array" aca="1" ref="BH892" ca="1">IF(INDIRECT(ADDRESS(3+$AM892,22,,,"var"))&lt;&gt;"Carney Funnel (s/50g)",INDIRECT(ADDRESS(3+$AM892,22,,,"var")),NULL)</f>
        <v>0</v>
      </c>
      <c r="BI892" s="82" cm="1">
        <f t="array" aca="1" ref="BI892" ca="1">IF(INDIRECT(ADDRESS(3+$AM892,23,,,"var"))&lt;&gt;"Schuttdichte",INDIRECT(ADDRESS(3+$AM892,23,,,"var")),NULL)</f>
        <v>0</v>
      </c>
      <c r="BJ892" s="82" cm="1">
        <f t="array" aca="1" ref="BJ892" ca="1">IF(INDIRECT(ADDRESS(3+$AM892,24,,,"var"))&lt;&gt;"Klopfdichte",INDIRECT(ADDRESS(3+$AM892,24,,,"var")),NULL)</f>
        <v>0</v>
      </c>
      <c r="BM892" s="94"/>
      <c r="BN892" s="28"/>
      <c r="BP892" s="28"/>
    </row>
    <row r="893" spans="1:68">
      <c r="A893" s="19">
        <v>2</v>
      </c>
      <c r="B893" s="19">
        <v>30</v>
      </c>
      <c r="C893" s="81" t="str">
        <f>var!Z$4</f>
        <v>SLM 280</v>
      </c>
      <c r="D893" s="81" t="str">
        <f>var!AG$4</f>
        <v>SLM 280 parameter dev.</v>
      </c>
      <c r="E893" s="10">
        <v>375</v>
      </c>
      <c r="F893" s="11">
        <v>1100</v>
      </c>
      <c r="G893" s="11">
        <v>120</v>
      </c>
      <c r="H893" s="21">
        <v>0.1</v>
      </c>
      <c r="I893" s="81">
        <v>100</v>
      </c>
      <c r="J893" s="81" t="str">
        <f>var!AD$2</f>
        <v>Density cube</v>
      </c>
      <c r="K893" s="81"/>
      <c r="L893" s="10"/>
      <c r="M893" s="81" t="str">
        <f>var!AF$2</f>
        <v>Stripes</v>
      </c>
      <c r="N893" s="10"/>
      <c r="O893" s="10"/>
      <c r="P893" s="10"/>
      <c r="Q893" s="10"/>
      <c r="R893" s="81"/>
      <c r="S893" s="81"/>
      <c r="T893" s="81"/>
      <c r="U893" s="81"/>
      <c r="V893" s="81"/>
      <c r="W893" s="81"/>
      <c r="X893" s="81"/>
      <c r="Y893" s="10"/>
      <c r="Z893" s="10"/>
      <c r="AA893" s="10"/>
      <c r="AB893" s="10"/>
      <c r="AC893" s="10"/>
      <c r="AD893" s="81"/>
      <c r="AE893" s="81"/>
      <c r="AF893" s="83">
        <v>2.004</v>
      </c>
      <c r="AG893" s="81"/>
      <c r="AH893" s="81">
        <f t="shared" si="29"/>
        <v>47.52</v>
      </c>
      <c r="AI893" s="81">
        <f t="shared" si="30"/>
        <v>28.409090909090907</v>
      </c>
      <c r="AJ893" s="10"/>
      <c r="AK893" s="24">
        <f>100-Tabelle1[[#This Row],[Porositaet Flaeche repolished IAPT]]</f>
        <v>97.995999999999995</v>
      </c>
      <c r="AL893" s="81" t="str" cm="1">
        <f t="array" aca="1" ref="AL893" ca="1">IF(INDIRECT(ADDRESS(3+AM893,2,,,"var"))&lt;&gt;"Name of powder",INDIRECT(ADDRESS(3+AM893,2,,,"var")),NULL)</f>
        <v>AlMgty90</v>
      </c>
      <c r="AM893" s="27">
        <v>7</v>
      </c>
      <c r="AN893" s="10"/>
      <c r="AO893" cm="1">
        <f t="array" aca="1" ref="AO893" ca="1">IF(INDIRECT(ADDRESS(3+$AM893,3,,,"var"))&lt;&gt;"&lt;=&gt;",INDIRECT(ADDRESS(3+$AM893,3,,,"var")),NULL)</f>
        <v>0</v>
      </c>
      <c r="AP893" cm="1">
        <f t="array" aca="1" ref="AP893" ca="1">IF(INDIRECT(ADDRESS(3+$AM893,4,,,"var"))&lt;&gt;"Si",INDIRECT(ADDRESS(3+$AM893,4,,,"var")),NULL)</f>
        <v>0.14199999999999999</v>
      </c>
      <c r="AQ893" cm="1">
        <f t="array" aca="1" ref="AQ893" ca="1">IF(INDIRECT(ADDRESS(3+$AM893,5,,,"var"))&lt;&gt;"&lt;=&gt;",INDIRECT(ADDRESS(3+$AM893,5,,,"var")),NULL)</f>
        <v>0</v>
      </c>
      <c r="AR893" cm="1">
        <f t="array" aca="1" ref="AR893" ca="1">IF(INDIRECT(ADDRESS(3+$AM893,6,,,"var"))&lt;&gt;"Fe",INDIRECT(ADDRESS(3+$AM893,6,,,"var")),NULL)</f>
        <v>6.7599999999999993E-2</v>
      </c>
      <c r="AS893" cm="1">
        <f t="array" aca="1" ref="AS893" ca="1">IF(INDIRECT(ADDRESS(3+$AM893,7,,,"var"))&lt;&gt;"&lt;=&gt;",INDIRECT(ADDRESS(3+$AM893,7,,,"var")),NULL)</f>
        <v>0</v>
      </c>
      <c r="AT893" cm="1">
        <f t="array" aca="1" ref="AT893" ca="1">IF(INDIRECT(ADDRESS(3+$AM893,8,,,"var"))&lt;&gt;"Cu",INDIRECT(ADDRESS(3+$AM893,8,,,"var")),NULL)</f>
        <v>2E-3</v>
      </c>
      <c r="AU893" cm="1">
        <f t="array" aca="1" ref="AU893" ca="1">IF(INDIRECT(ADDRESS(3+$AM893,9,,,"var"))&lt;&gt;"&lt;=&gt;",INDIRECT(ADDRESS(3+$AM893,9,,,"var")),NULL)</f>
        <v>0</v>
      </c>
      <c r="AV893" cm="1">
        <f t="array" aca="1" ref="AV893" ca="1">IF(INDIRECT(ADDRESS(3+$AM893,10,,,"var"))&lt;&gt;"Mn",INDIRECT(ADDRESS(3+$AM893,10,,,"var")),NULL)</f>
        <v>5.4999999999999997E-3</v>
      </c>
      <c r="AW893" cm="1">
        <f t="array" aca="1" ref="AW893" ca="1">IF(INDIRECT(ADDRESS(3+$AM893,11,,,"var"))&lt;&gt;"&lt;=&gt;",INDIRECT(ADDRESS(3+$AM893,11,,,"var")),NULL)</f>
        <v>0</v>
      </c>
      <c r="AX893" cm="1">
        <f t="array" aca="1" ref="AX893" ca="1">IF(INDIRECT(ADDRESS(3+$AM893,12,,,"var"))&lt;&gt;"Mg",INDIRECT(ADDRESS(3+$AM893,12,,,"var")),NULL)</f>
        <v>11.8</v>
      </c>
      <c r="AY893" cm="1">
        <f t="array" aca="1" ref="AY893" ca="1">IF(INDIRECT(ADDRESS(3+$AM893,13,,,"var"))&lt;&gt;"&lt;=&gt;",INDIRECT(ADDRESS(3+$AM893,13,,,"var")),NULL)</f>
        <v>0</v>
      </c>
      <c r="AZ893" cm="1">
        <f t="array" aca="1" ref="AZ893" ca="1">IF(INDIRECT(ADDRESS(3+$AM893,14,,,"var"))&lt;&gt;"Be",INDIRECT(ADDRESS(3+$AM893,14,,,"var")),NULL)</f>
        <v>3.8E-3</v>
      </c>
      <c r="BA893" s="61" cm="1">
        <f t="array" aca="1" ref="BA893" ca="1">IF(INDIRECT(ADDRESS(3+$AM893,15,,,"var"))&lt;&gt;"&lt;=&gt;",INDIRECT(ADDRESS(3+$AM893,15,,,"var")),NULL)</f>
        <v>0</v>
      </c>
      <c r="BB893" s="28" cm="1">
        <f t="array" aca="1" ref="BB893" ca="1">IF(INDIRECT(ADDRESS(3+$AM893,16,,,"var"))&lt;&gt;"Zn",INDIRECT(ADDRESS(3+$AM893,16,,,"var")),NULL)</f>
        <v>0</v>
      </c>
      <c r="BC893" s="61" cm="1">
        <f t="array" aca="1" ref="BC893" ca="1">IF(INDIRECT(ADDRESS(3+$AM893,17,,,"var"))&lt;&gt;"&lt;=&gt;",INDIRECT(ADDRESS(3+$AM893,17,,,"var")),NULL)</f>
        <v>0</v>
      </c>
      <c r="BD893" s="28" cm="1">
        <f t="array" aca="1" ref="BD893" ca="1">IF(INDIRECT(ADDRESS(3+$AM893,18,,,"var"))&lt;&gt;"Ti",INDIRECT(ADDRESS(3+$AM893,18,,,"var")),NULL)</f>
        <v>1.2E-2</v>
      </c>
      <c r="BE893" s="82" cm="1">
        <f t="array" aca="1" ref="BE893" ca="1">IF(INDIRECT(ADDRESS(3+$AM893,19,,,"var"))&lt;&gt;"D10",INDIRECT(ADDRESS(3+$AM893,19,,,"var")),NULL)</f>
        <v>0</v>
      </c>
      <c r="BF893" s="82" cm="1">
        <f t="array" aca="1" ref="BF893" ca="1">IF(INDIRECT(ADDRESS(3+$AM893,20,,,"var"))&lt;&gt;"D50",INDIRECT(ADDRESS(3+$AM893,20,,,"var")),NULL)</f>
        <v>38.799999999999997</v>
      </c>
      <c r="BG893" s="82" cm="1">
        <f t="array" aca="1" ref="BG893" ca="1">IF(INDIRECT(ADDRESS(3+$AM893,21,,,"var"))&lt;&gt;"D90",INDIRECT(ADDRESS(3+$AM893,21,,,"var")),NULL)</f>
        <v>0</v>
      </c>
      <c r="BH893" s="82" cm="1">
        <f t="array" aca="1" ref="BH893" ca="1">IF(INDIRECT(ADDRESS(3+$AM893,22,,,"var"))&lt;&gt;"Carney Funnel (s/50g)",INDIRECT(ADDRESS(3+$AM893,22,,,"var")),NULL)</f>
        <v>0</v>
      </c>
      <c r="BI893" s="82" cm="1">
        <f t="array" aca="1" ref="BI893" ca="1">IF(INDIRECT(ADDRESS(3+$AM893,23,,,"var"))&lt;&gt;"Schuttdichte",INDIRECT(ADDRESS(3+$AM893,23,,,"var")),NULL)</f>
        <v>0</v>
      </c>
      <c r="BJ893" s="82" cm="1">
        <f t="array" aca="1" ref="BJ893" ca="1">IF(INDIRECT(ADDRESS(3+$AM893,24,,,"var"))&lt;&gt;"Klopfdichte",INDIRECT(ADDRESS(3+$AM893,24,,,"var")),NULL)</f>
        <v>0</v>
      </c>
      <c r="BM893" s="94"/>
      <c r="BN893" s="28"/>
      <c r="BP893" s="28"/>
    </row>
    <row r="894" spans="1:68">
      <c r="A894" s="19">
        <v>2</v>
      </c>
      <c r="B894" s="19">
        <v>31</v>
      </c>
      <c r="C894" s="81" t="str">
        <f>var!Z$4</f>
        <v>SLM 280</v>
      </c>
      <c r="D894" s="81" t="str">
        <f>var!AG$4</f>
        <v>SLM 280 parameter dev.</v>
      </c>
      <c r="E894" s="10">
        <v>375</v>
      </c>
      <c r="F894" s="11">
        <v>900</v>
      </c>
      <c r="G894" s="11">
        <v>120</v>
      </c>
      <c r="H894" s="21">
        <v>0.12</v>
      </c>
      <c r="I894" s="81">
        <v>100</v>
      </c>
      <c r="J894" s="81" t="str">
        <f>var!AD$2</f>
        <v>Density cube</v>
      </c>
      <c r="K894" s="81"/>
      <c r="L894" s="10"/>
      <c r="M894" s="81" t="str">
        <f>var!AF$2</f>
        <v>Stripes</v>
      </c>
      <c r="N894" s="10"/>
      <c r="O894" s="10"/>
      <c r="P894" s="10"/>
      <c r="Q894" s="10"/>
      <c r="R894" s="81"/>
      <c r="S894" s="81"/>
      <c r="T894" s="81"/>
      <c r="U894" s="81"/>
      <c r="V894" s="81"/>
      <c r="W894" s="81"/>
      <c r="X894" s="81"/>
      <c r="Y894" s="10"/>
      <c r="Z894" s="10"/>
      <c r="AA894" s="10"/>
      <c r="AB894" s="10"/>
      <c r="AC894" s="10"/>
      <c r="AD894" s="81"/>
      <c r="AE894" s="81"/>
      <c r="AF894" s="83">
        <v>2.1040000000000001</v>
      </c>
      <c r="AG894" s="81"/>
      <c r="AH894" s="81">
        <f t="shared" si="29"/>
        <v>46.655999999999999</v>
      </c>
      <c r="AI894" s="81">
        <f t="shared" si="30"/>
        <v>28.935185185185187</v>
      </c>
      <c r="AJ894" s="10"/>
      <c r="AK894" s="24">
        <f>100-Tabelle1[[#This Row],[Porositaet Flaeche repolished IAPT]]</f>
        <v>97.896000000000001</v>
      </c>
      <c r="AL894" s="81" t="str" cm="1">
        <f t="array" aca="1" ref="AL894" ca="1">IF(INDIRECT(ADDRESS(3+AM894,2,,,"var"))&lt;&gt;"Name of powder",INDIRECT(ADDRESS(3+AM894,2,,,"var")),NULL)</f>
        <v>AlMgty90</v>
      </c>
      <c r="AM894" s="27">
        <v>7</v>
      </c>
      <c r="AN894" s="10"/>
      <c r="AO894" cm="1">
        <f t="array" aca="1" ref="AO894" ca="1">IF(INDIRECT(ADDRESS(3+$AM894,3,,,"var"))&lt;&gt;"&lt;=&gt;",INDIRECT(ADDRESS(3+$AM894,3,,,"var")),NULL)</f>
        <v>0</v>
      </c>
      <c r="AP894" cm="1">
        <f t="array" aca="1" ref="AP894" ca="1">IF(INDIRECT(ADDRESS(3+$AM894,4,,,"var"))&lt;&gt;"Si",INDIRECT(ADDRESS(3+$AM894,4,,,"var")),NULL)</f>
        <v>0.14199999999999999</v>
      </c>
      <c r="AQ894" cm="1">
        <f t="array" aca="1" ref="AQ894" ca="1">IF(INDIRECT(ADDRESS(3+$AM894,5,,,"var"))&lt;&gt;"&lt;=&gt;",INDIRECT(ADDRESS(3+$AM894,5,,,"var")),NULL)</f>
        <v>0</v>
      </c>
      <c r="AR894" cm="1">
        <f t="array" aca="1" ref="AR894" ca="1">IF(INDIRECT(ADDRESS(3+$AM894,6,,,"var"))&lt;&gt;"Fe",INDIRECT(ADDRESS(3+$AM894,6,,,"var")),NULL)</f>
        <v>6.7599999999999993E-2</v>
      </c>
      <c r="AS894" cm="1">
        <f t="array" aca="1" ref="AS894" ca="1">IF(INDIRECT(ADDRESS(3+$AM894,7,,,"var"))&lt;&gt;"&lt;=&gt;",INDIRECT(ADDRESS(3+$AM894,7,,,"var")),NULL)</f>
        <v>0</v>
      </c>
      <c r="AT894" cm="1">
        <f t="array" aca="1" ref="AT894" ca="1">IF(INDIRECT(ADDRESS(3+$AM894,8,,,"var"))&lt;&gt;"Cu",INDIRECT(ADDRESS(3+$AM894,8,,,"var")),NULL)</f>
        <v>2E-3</v>
      </c>
      <c r="AU894" cm="1">
        <f t="array" aca="1" ref="AU894" ca="1">IF(INDIRECT(ADDRESS(3+$AM894,9,,,"var"))&lt;&gt;"&lt;=&gt;",INDIRECT(ADDRESS(3+$AM894,9,,,"var")),NULL)</f>
        <v>0</v>
      </c>
      <c r="AV894" cm="1">
        <f t="array" aca="1" ref="AV894" ca="1">IF(INDIRECT(ADDRESS(3+$AM894,10,,,"var"))&lt;&gt;"Mn",INDIRECT(ADDRESS(3+$AM894,10,,,"var")),NULL)</f>
        <v>5.4999999999999997E-3</v>
      </c>
      <c r="AW894" cm="1">
        <f t="array" aca="1" ref="AW894" ca="1">IF(INDIRECT(ADDRESS(3+$AM894,11,,,"var"))&lt;&gt;"&lt;=&gt;",INDIRECT(ADDRESS(3+$AM894,11,,,"var")),NULL)</f>
        <v>0</v>
      </c>
      <c r="AX894" cm="1">
        <f t="array" aca="1" ref="AX894" ca="1">IF(INDIRECT(ADDRESS(3+$AM894,12,,,"var"))&lt;&gt;"Mg",INDIRECT(ADDRESS(3+$AM894,12,,,"var")),NULL)</f>
        <v>11.8</v>
      </c>
      <c r="AY894" cm="1">
        <f t="array" aca="1" ref="AY894" ca="1">IF(INDIRECT(ADDRESS(3+$AM894,13,,,"var"))&lt;&gt;"&lt;=&gt;",INDIRECT(ADDRESS(3+$AM894,13,,,"var")),NULL)</f>
        <v>0</v>
      </c>
      <c r="AZ894" cm="1">
        <f t="array" aca="1" ref="AZ894" ca="1">IF(INDIRECT(ADDRESS(3+$AM894,14,,,"var"))&lt;&gt;"Be",INDIRECT(ADDRESS(3+$AM894,14,,,"var")),NULL)</f>
        <v>3.8E-3</v>
      </c>
      <c r="BA894" s="61" cm="1">
        <f t="array" aca="1" ref="BA894" ca="1">IF(INDIRECT(ADDRESS(3+$AM894,15,,,"var"))&lt;&gt;"&lt;=&gt;",INDIRECT(ADDRESS(3+$AM894,15,,,"var")),NULL)</f>
        <v>0</v>
      </c>
      <c r="BB894" s="28" cm="1">
        <f t="array" aca="1" ref="BB894" ca="1">IF(INDIRECT(ADDRESS(3+$AM894,16,,,"var"))&lt;&gt;"Zn",INDIRECT(ADDRESS(3+$AM894,16,,,"var")),NULL)</f>
        <v>0</v>
      </c>
      <c r="BC894" s="61" cm="1">
        <f t="array" aca="1" ref="BC894" ca="1">IF(INDIRECT(ADDRESS(3+$AM894,17,,,"var"))&lt;&gt;"&lt;=&gt;",INDIRECT(ADDRESS(3+$AM894,17,,,"var")),NULL)</f>
        <v>0</v>
      </c>
      <c r="BD894" s="28" cm="1">
        <f t="array" aca="1" ref="BD894" ca="1">IF(INDIRECT(ADDRESS(3+$AM894,18,,,"var"))&lt;&gt;"Ti",INDIRECT(ADDRESS(3+$AM894,18,,,"var")),NULL)</f>
        <v>1.2E-2</v>
      </c>
      <c r="BE894" s="82" cm="1">
        <f t="array" aca="1" ref="BE894" ca="1">IF(INDIRECT(ADDRESS(3+$AM894,19,,,"var"))&lt;&gt;"D10",INDIRECT(ADDRESS(3+$AM894,19,,,"var")),NULL)</f>
        <v>0</v>
      </c>
      <c r="BF894" s="82" cm="1">
        <f t="array" aca="1" ref="BF894" ca="1">IF(INDIRECT(ADDRESS(3+$AM894,20,,,"var"))&lt;&gt;"D50",INDIRECT(ADDRESS(3+$AM894,20,,,"var")),NULL)</f>
        <v>38.799999999999997</v>
      </c>
      <c r="BG894" s="82" cm="1">
        <f t="array" aca="1" ref="BG894" ca="1">IF(INDIRECT(ADDRESS(3+$AM894,21,,,"var"))&lt;&gt;"D90",INDIRECT(ADDRESS(3+$AM894,21,,,"var")),NULL)</f>
        <v>0</v>
      </c>
      <c r="BH894" s="82" cm="1">
        <f t="array" aca="1" ref="BH894" ca="1">IF(INDIRECT(ADDRESS(3+$AM894,22,,,"var"))&lt;&gt;"Carney Funnel (s/50g)",INDIRECT(ADDRESS(3+$AM894,22,,,"var")),NULL)</f>
        <v>0</v>
      </c>
      <c r="BI894" s="82" cm="1">
        <f t="array" aca="1" ref="BI894" ca="1">IF(INDIRECT(ADDRESS(3+$AM894,23,,,"var"))&lt;&gt;"Schuttdichte",INDIRECT(ADDRESS(3+$AM894,23,,,"var")),NULL)</f>
        <v>0</v>
      </c>
      <c r="BJ894" s="82" cm="1">
        <f t="array" aca="1" ref="BJ894" ca="1">IF(INDIRECT(ADDRESS(3+$AM894,24,,,"var"))&lt;&gt;"Klopfdichte",INDIRECT(ADDRESS(3+$AM894,24,,,"var")),NULL)</f>
        <v>0</v>
      </c>
      <c r="BM894" s="94"/>
      <c r="BN894" s="28"/>
      <c r="BP894" s="28"/>
    </row>
    <row r="895" spans="1:68">
      <c r="A895" s="19">
        <v>2</v>
      </c>
      <c r="B895" s="19">
        <v>32</v>
      </c>
      <c r="C895" s="81" t="str">
        <f>var!Z$4</f>
        <v>SLM 280</v>
      </c>
      <c r="D895" s="81" t="str">
        <f>var!AG$4</f>
        <v>SLM 280 parameter dev.</v>
      </c>
      <c r="E895" s="10">
        <v>375</v>
      </c>
      <c r="F895" s="11">
        <v>825</v>
      </c>
      <c r="G895" s="11">
        <v>120</v>
      </c>
      <c r="H895" s="21">
        <v>0.08</v>
      </c>
      <c r="I895" s="81">
        <v>100</v>
      </c>
      <c r="J895" s="81" t="str">
        <f>var!AD$2</f>
        <v>Density cube</v>
      </c>
      <c r="K895" s="81"/>
      <c r="L895" s="10"/>
      <c r="M895" s="81" t="str">
        <f>var!AF$2</f>
        <v>Stripes</v>
      </c>
      <c r="N895" s="10"/>
      <c r="O895" s="10"/>
      <c r="P895" s="10"/>
      <c r="Q895" s="10"/>
      <c r="R895" s="81"/>
      <c r="S895" s="81"/>
      <c r="T895" s="81"/>
      <c r="U895" s="81"/>
      <c r="V895" s="81"/>
      <c r="W895" s="81"/>
      <c r="X895" s="81"/>
      <c r="Y895" s="10"/>
      <c r="Z895" s="10"/>
      <c r="AA895" s="10"/>
      <c r="AB895" s="10"/>
      <c r="AC895" s="10"/>
      <c r="AD895" s="81"/>
      <c r="AE895" s="81"/>
      <c r="AF895" s="83">
        <v>2.8730000000000002</v>
      </c>
      <c r="AG895" s="81"/>
      <c r="AH895" s="81">
        <f t="shared" si="29"/>
        <v>28.512</v>
      </c>
      <c r="AI895" s="81">
        <f t="shared" si="30"/>
        <v>47.348484848484851</v>
      </c>
      <c r="AJ895" s="10"/>
      <c r="AK895" s="24">
        <f>100-Tabelle1[[#This Row],[Porositaet Flaeche repolished IAPT]]</f>
        <v>97.126999999999995</v>
      </c>
      <c r="AL895" s="81" t="str" cm="1">
        <f t="array" aca="1" ref="AL895" ca="1">IF(INDIRECT(ADDRESS(3+AM895,2,,,"var"))&lt;&gt;"Name of powder",INDIRECT(ADDRESS(3+AM895,2,,,"var")),NULL)</f>
        <v>AlMgty90</v>
      </c>
      <c r="AM895" s="27">
        <v>7</v>
      </c>
      <c r="AN895" s="10"/>
      <c r="AO895" cm="1">
        <f t="array" aca="1" ref="AO895" ca="1">IF(INDIRECT(ADDRESS(3+$AM895,3,,,"var"))&lt;&gt;"&lt;=&gt;",INDIRECT(ADDRESS(3+$AM895,3,,,"var")),NULL)</f>
        <v>0</v>
      </c>
      <c r="AP895" cm="1">
        <f t="array" aca="1" ref="AP895" ca="1">IF(INDIRECT(ADDRESS(3+$AM895,4,,,"var"))&lt;&gt;"Si",INDIRECT(ADDRESS(3+$AM895,4,,,"var")),NULL)</f>
        <v>0.14199999999999999</v>
      </c>
      <c r="AQ895" cm="1">
        <f t="array" aca="1" ref="AQ895" ca="1">IF(INDIRECT(ADDRESS(3+$AM895,5,,,"var"))&lt;&gt;"&lt;=&gt;",INDIRECT(ADDRESS(3+$AM895,5,,,"var")),NULL)</f>
        <v>0</v>
      </c>
      <c r="AR895" cm="1">
        <f t="array" aca="1" ref="AR895" ca="1">IF(INDIRECT(ADDRESS(3+$AM895,6,,,"var"))&lt;&gt;"Fe",INDIRECT(ADDRESS(3+$AM895,6,,,"var")),NULL)</f>
        <v>6.7599999999999993E-2</v>
      </c>
      <c r="AS895" cm="1">
        <f t="array" aca="1" ref="AS895" ca="1">IF(INDIRECT(ADDRESS(3+$AM895,7,,,"var"))&lt;&gt;"&lt;=&gt;",INDIRECT(ADDRESS(3+$AM895,7,,,"var")),NULL)</f>
        <v>0</v>
      </c>
      <c r="AT895" cm="1">
        <f t="array" aca="1" ref="AT895" ca="1">IF(INDIRECT(ADDRESS(3+$AM895,8,,,"var"))&lt;&gt;"Cu",INDIRECT(ADDRESS(3+$AM895,8,,,"var")),NULL)</f>
        <v>2E-3</v>
      </c>
      <c r="AU895" cm="1">
        <f t="array" aca="1" ref="AU895" ca="1">IF(INDIRECT(ADDRESS(3+$AM895,9,,,"var"))&lt;&gt;"&lt;=&gt;",INDIRECT(ADDRESS(3+$AM895,9,,,"var")),NULL)</f>
        <v>0</v>
      </c>
      <c r="AV895" cm="1">
        <f t="array" aca="1" ref="AV895" ca="1">IF(INDIRECT(ADDRESS(3+$AM895,10,,,"var"))&lt;&gt;"Mn",INDIRECT(ADDRESS(3+$AM895,10,,,"var")),NULL)</f>
        <v>5.4999999999999997E-3</v>
      </c>
      <c r="AW895" cm="1">
        <f t="array" aca="1" ref="AW895" ca="1">IF(INDIRECT(ADDRESS(3+$AM895,11,,,"var"))&lt;&gt;"&lt;=&gt;",INDIRECT(ADDRESS(3+$AM895,11,,,"var")),NULL)</f>
        <v>0</v>
      </c>
      <c r="AX895" cm="1">
        <f t="array" aca="1" ref="AX895" ca="1">IF(INDIRECT(ADDRESS(3+$AM895,12,,,"var"))&lt;&gt;"Mg",INDIRECT(ADDRESS(3+$AM895,12,,,"var")),NULL)</f>
        <v>11.8</v>
      </c>
      <c r="AY895" cm="1">
        <f t="array" aca="1" ref="AY895" ca="1">IF(INDIRECT(ADDRESS(3+$AM895,13,,,"var"))&lt;&gt;"&lt;=&gt;",INDIRECT(ADDRESS(3+$AM895,13,,,"var")),NULL)</f>
        <v>0</v>
      </c>
      <c r="AZ895" cm="1">
        <f t="array" aca="1" ref="AZ895" ca="1">IF(INDIRECT(ADDRESS(3+$AM895,14,,,"var"))&lt;&gt;"Be",INDIRECT(ADDRESS(3+$AM895,14,,,"var")),NULL)</f>
        <v>3.8E-3</v>
      </c>
      <c r="BA895" s="61" cm="1">
        <f t="array" aca="1" ref="BA895" ca="1">IF(INDIRECT(ADDRESS(3+$AM895,15,,,"var"))&lt;&gt;"&lt;=&gt;",INDIRECT(ADDRESS(3+$AM895,15,,,"var")),NULL)</f>
        <v>0</v>
      </c>
      <c r="BB895" s="28" cm="1">
        <f t="array" aca="1" ref="BB895" ca="1">IF(INDIRECT(ADDRESS(3+$AM895,16,,,"var"))&lt;&gt;"Zn",INDIRECT(ADDRESS(3+$AM895,16,,,"var")),NULL)</f>
        <v>0</v>
      </c>
      <c r="BC895" s="61" cm="1">
        <f t="array" aca="1" ref="BC895" ca="1">IF(INDIRECT(ADDRESS(3+$AM895,17,,,"var"))&lt;&gt;"&lt;=&gt;",INDIRECT(ADDRESS(3+$AM895,17,,,"var")),NULL)</f>
        <v>0</v>
      </c>
      <c r="BD895" s="28" cm="1">
        <f t="array" aca="1" ref="BD895" ca="1">IF(INDIRECT(ADDRESS(3+$AM895,18,,,"var"))&lt;&gt;"Ti",INDIRECT(ADDRESS(3+$AM895,18,,,"var")),NULL)</f>
        <v>1.2E-2</v>
      </c>
      <c r="BE895" s="82" cm="1">
        <f t="array" aca="1" ref="BE895" ca="1">IF(INDIRECT(ADDRESS(3+$AM895,19,,,"var"))&lt;&gt;"D10",INDIRECT(ADDRESS(3+$AM895,19,,,"var")),NULL)</f>
        <v>0</v>
      </c>
      <c r="BF895" s="82" cm="1">
        <f t="array" aca="1" ref="BF895" ca="1">IF(INDIRECT(ADDRESS(3+$AM895,20,,,"var"))&lt;&gt;"D50",INDIRECT(ADDRESS(3+$AM895,20,,,"var")),NULL)</f>
        <v>38.799999999999997</v>
      </c>
      <c r="BG895" s="82" cm="1">
        <f t="array" aca="1" ref="BG895" ca="1">IF(INDIRECT(ADDRESS(3+$AM895,21,,,"var"))&lt;&gt;"D90",INDIRECT(ADDRESS(3+$AM895,21,,,"var")),NULL)</f>
        <v>0</v>
      </c>
      <c r="BH895" s="82" cm="1">
        <f t="array" aca="1" ref="BH895" ca="1">IF(INDIRECT(ADDRESS(3+$AM895,22,,,"var"))&lt;&gt;"Carney Funnel (s/50g)",INDIRECT(ADDRESS(3+$AM895,22,,,"var")),NULL)</f>
        <v>0</v>
      </c>
      <c r="BI895" s="82" cm="1">
        <f t="array" aca="1" ref="BI895" ca="1">IF(INDIRECT(ADDRESS(3+$AM895,23,,,"var"))&lt;&gt;"Schuttdichte",INDIRECT(ADDRESS(3+$AM895,23,,,"var")),NULL)</f>
        <v>0</v>
      </c>
      <c r="BJ895" s="82" cm="1">
        <f t="array" aca="1" ref="BJ895" ca="1">IF(INDIRECT(ADDRESS(3+$AM895,24,,,"var"))&lt;&gt;"Klopfdichte",INDIRECT(ADDRESS(3+$AM895,24,,,"var")),NULL)</f>
        <v>0</v>
      </c>
      <c r="BM895" s="94"/>
      <c r="BN895" s="28"/>
      <c r="BP895" s="28"/>
    </row>
    <row r="896" spans="1:68">
      <c r="A896" s="19">
        <v>2</v>
      </c>
      <c r="B896" s="19">
        <v>33</v>
      </c>
      <c r="C896" s="81" t="str">
        <f>var!Z$4</f>
        <v>SLM 280</v>
      </c>
      <c r="D896" s="81" t="str">
        <f>var!AG$4</f>
        <v>SLM 280 parameter dev.</v>
      </c>
      <c r="E896" s="10">
        <v>375</v>
      </c>
      <c r="F896" s="11">
        <v>1250</v>
      </c>
      <c r="G896" s="11">
        <v>120</v>
      </c>
      <c r="H896" s="21">
        <v>0.1</v>
      </c>
      <c r="I896" s="81">
        <v>100</v>
      </c>
      <c r="J896" s="81" t="str">
        <f>var!AD$2</f>
        <v>Density cube</v>
      </c>
      <c r="L896" s="10"/>
      <c r="M896" t="str">
        <f>var!AF$2</f>
        <v>Stripes</v>
      </c>
      <c r="N896" s="10"/>
      <c r="O896" s="10"/>
      <c r="P896" s="10"/>
      <c r="Q896" s="10"/>
      <c r="Y896" s="10"/>
      <c r="Z896" s="10"/>
      <c r="AA896" s="10"/>
      <c r="AB896" s="10"/>
      <c r="AC896" s="10"/>
      <c r="AF896" s="83">
        <v>2.8479999999999999</v>
      </c>
      <c r="AH896">
        <f t="shared" si="29"/>
        <v>54</v>
      </c>
      <c r="AI896">
        <f t="shared" si="30"/>
        <v>25</v>
      </c>
      <c r="AJ896" s="10"/>
      <c r="AK896" s="24">
        <f>100-Tabelle1[[#This Row],[Porositaet Flaeche repolished IAPT]]</f>
        <v>97.152000000000001</v>
      </c>
      <c r="AL896" s="81" t="str" cm="1">
        <f t="array" aca="1" ref="AL896" ca="1">IF(INDIRECT(ADDRESS(3+AM896,2,,,"var"))&lt;&gt;"Name of powder",INDIRECT(ADDRESS(3+AM896,2,,,"var")),NULL)</f>
        <v>AlMgty90</v>
      </c>
      <c r="AM896" s="27">
        <v>7</v>
      </c>
      <c r="AN896" s="10"/>
      <c r="AO896" cm="1">
        <f t="array" aca="1" ref="AO896" ca="1">IF(INDIRECT(ADDRESS(3+$AM896,3,,,"var"))&lt;&gt;"&lt;=&gt;",INDIRECT(ADDRESS(3+$AM896,3,,,"var")),NULL)</f>
        <v>0</v>
      </c>
      <c r="AP896" cm="1">
        <f t="array" aca="1" ref="AP896" ca="1">IF(INDIRECT(ADDRESS(3+$AM896,4,,,"var"))&lt;&gt;"Si",INDIRECT(ADDRESS(3+$AM896,4,,,"var")),NULL)</f>
        <v>0.14199999999999999</v>
      </c>
      <c r="AQ896" cm="1">
        <f t="array" aca="1" ref="AQ896" ca="1">IF(INDIRECT(ADDRESS(3+$AM896,5,,,"var"))&lt;&gt;"&lt;=&gt;",INDIRECT(ADDRESS(3+$AM896,5,,,"var")),NULL)</f>
        <v>0</v>
      </c>
      <c r="AR896" cm="1">
        <f t="array" aca="1" ref="AR896" ca="1">IF(INDIRECT(ADDRESS(3+$AM896,6,,,"var"))&lt;&gt;"Fe",INDIRECT(ADDRESS(3+$AM896,6,,,"var")),NULL)</f>
        <v>6.7599999999999993E-2</v>
      </c>
      <c r="AS896" cm="1">
        <f t="array" aca="1" ref="AS896" ca="1">IF(INDIRECT(ADDRESS(3+$AM896,7,,,"var"))&lt;&gt;"&lt;=&gt;",INDIRECT(ADDRESS(3+$AM896,7,,,"var")),NULL)</f>
        <v>0</v>
      </c>
      <c r="AT896" cm="1">
        <f t="array" aca="1" ref="AT896" ca="1">IF(INDIRECT(ADDRESS(3+$AM896,8,,,"var"))&lt;&gt;"Cu",INDIRECT(ADDRESS(3+$AM896,8,,,"var")),NULL)</f>
        <v>2E-3</v>
      </c>
      <c r="AU896" cm="1">
        <f t="array" aca="1" ref="AU896" ca="1">IF(INDIRECT(ADDRESS(3+$AM896,9,,,"var"))&lt;&gt;"&lt;=&gt;",INDIRECT(ADDRESS(3+$AM896,9,,,"var")),NULL)</f>
        <v>0</v>
      </c>
      <c r="AV896" cm="1">
        <f t="array" aca="1" ref="AV896" ca="1">IF(INDIRECT(ADDRESS(3+$AM896,10,,,"var"))&lt;&gt;"Mn",INDIRECT(ADDRESS(3+$AM896,10,,,"var")),NULL)</f>
        <v>5.4999999999999997E-3</v>
      </c>
      <c r="AW896" cm="1">
        <f t="array" aca="1" ref="AW896" ca="1">IF(INDIRECT(ADDRESS(3+$AM896,11,,,"var"))&lt;&gt;"&lt;=&gt;",INDIRECT(ADDRESS(3+$AM896,11,,,"var")),NULL)</f>
        <v>0</v>
      </c>
      <c r="AX896" cm="1">
        <f t="array" aca="1" ref="AX896" ca="1">IF(INDIRECT(ADDRESS(3+$AM896,12,,,"var"))&lt;&gt;"Mg",INDIRECT(ADDRESS(3+$AM896,12,,,"var")),NULL)</f>
        <v>11.8</v>
      </c>
      <c r="AY896" cm="1">
        <f t="array" aca="1" ref="AY896" ca="1">IF(INDIRECT(ADDRESS(3+$AM896,13,,,"var"))&lt;&gt;"&lt;=&gt;",INDIRECT(ADDRESS(3+$AM896,13,,,"var")),NULL)</f>
        <v>0</v>
      </c>
      <c r="AZ896" cm="1">
        <f t="array" aca="1" ref="AZ896" ca="1">IF(INDIRECT(ADDRESS(3+$AM896,14,,,"var"))&lt;&gt;"Be",INDIRECT(ADDRESS(3+$AM896,14,,,"var")),NULL)</f>
        <v>3.8E-3</v>
      </c>
      <c r="BA896" s="61" cm="1">
        <f t="array" aca="1" ref="BA896" ca="1">IF(INDIRECT(ADDRESS(3+$AM896,15,,,"var"))&lt;&gt;"&lt;=&gt;",INDIRECT(ADDRESS(3+$AM896,15,,,"var")),NULL)</f>
        <v>0</v>
      </c>
      <c r="BB896" s="28" cm="1">
        <f t="array" aca="1" ref="BB896" ca="1">IF(INDIRECT(ADDRESS(3+$AM896,16,,,"var"))&lt;&gt;"Zn",INDIRECT(ADDRESS(3+$AM896,16,,,"var")),NULL)</f>
        <v>0</v>
      </c>
      <c r="BC896" s="61" cm="1">
        <f t="array" aca="1" ref="BC896" ca="1">IF(INDIRECT(ADDRESS(3+$AM896,17,,,"var"))&lt;&gt;"&lt;=&gt;",INDIRECT(ADDRESS(3+$AM896,17,,,"var")),NULL)</f>
        <v>0</v>
      </c>
      <c r="BD896" s="28" cm="1">
        <f t="array" aca="1" ref="BD896" ca="1">IF(INDIRECT(ADDRESS(3+$AM896,18,,,"var"))&lt;&gt;"Ti",INDIRECT(ADDRESS(3+$AM896,18,,,"var")),NULL)</f>
        <v>1.2E-2</v>
      </c>
      <c r="BE896" s="82" cm="1">
        <f t="array" aca="1" ref="BE896" ca="1">IF(INDIRECT(ADDRESS(3+$AM896,19,,,"var"))&lt;&gt;"D10",INDIRECT(ADDRESS(3+$AM896,19,,,"var")),NULL)</f>
        <v>0</v>
      </c>
      <c r="BF896" s="82" cm="1">
        <f t="array" aca="1" ref="BF896" ca="1">IF(INDIRECT(ADDRESS(3+$AM896,20,,,"var"))&lt;&gt;"D50",INDIRECT(ADDRESS(3+$AM896,20,,,"var")),NULL)</f>
        <v>38.799999999999997</v>
      </c>
      <c r="BG896" s="82" cm="1">
        <f t="array" aca="1" ref="BG896" ca="1">IF(INDIRECT(ADDRESS(3+$AM896,21,,,"var"))&lt;&gt;"D90",INDIRECT(ADDRESS(3+$AM896,21,,,"var")),NULL)</f>
        <v>0</v>
      </c>
      <c r="BH896" s="82" cm="1">
        <f t="array" aca="1" ref="BH896" ca="1">IF(INDIRECT(ADDRESS(3+$AM896,22,,,"var"))&lt;&gt;"Carney Funnel (s/50g)",INDIRECT(ADDRESS(3+$AM896,22,,,"var")),NULL)</f>
        <v>0</v>
      </c>
      <c r="BI896" s="82" cm="1">
        <f t="array" aca="1" ref="BI896" ca="1">IF(INDIRECT(ADDRESS(3+$AM896,23,,,"var"))&lt;&gt;"Schuttdichte",INDIRECT(ADDRESS(3+$AM896,23,,,"var")),NULL)</f>
        <v>0</v>
      </c>
      <c r="BJ896" s="82" cm="1">
        <f t="array" aca="1" ref="BJ896" ca="1">IF(INDIRECT(ADDRESS(3+$AM896,24,,,"var"))&lt;&gt;"Klopfdichte",INDIRECT(ADDRESS(3+$AM896,24,,,"var")),NULL)</f>
        <v>0</v>
      </c>
      <c r="BM896" s="94"/>
      <c r="BN896" s="28"/>
      <c r="BP896" s="28"/>
    </row>
    <row r="897" spans="1:68">
      <c r="A897" s="19">
        <v>2</v>
      </c>
      <c r="B897" s="19">
        <v>34</v>
      </c>
      <c r="C897" s="81" t="str">
        <f>var!Z$4</f>
        <v>SLM 280</v>
      </c>
      <c r="D897" s="81" t="str">
        <f>var!AG$4</f>
        <v>SLM 280 parameter dev.</v>
      </c>
      <c r="E897" s="10">
        <v>375</v>
      </c>
      <c r="F897" s="11">
        <v>775</v>
      </c>
      <c r="G897" s="11">
        <v>120</v>
      </c>
      <c r="H897" s="21">
        <v>0.16</v>
      </c>
      <c r="I897" s="81">
        <v>100</v>
      </c>
      <c r="J897" s="81" t="str">
        <f>var!AD$2</f>
        <v>Density cube</v>
      </c>
      <c r="L897" s="10"/>
      <c r="M897" t="str">
        <f>var!AF$2</f>
        <v>Stripes</v>
      </c>
      <c r="N897" s="10"/>
      <c r="O897" s="10"/>
      <c r="P897" s="10"/>
      <c r="Q897" s="10"/>
      <c r="Y897" s="10"/>
      <c r="Z897" s="10"/>
      <c r="AA897" s="10"/>
      <c r="AB897" s="10"/>
      <c r="AC897" s="10"/>
      <c r="AF897" s="83">
        <v>2.512</v>
      </c>
      <c r="AH897">
        <f t="shared" si="29"/>
        <v>53.568000000000005</v>
      </c>
      <c r="AI897">
        <f t="shared" si="30"/>
        <v>25.201612903225804</v>
      </c>
      <c r="AJ897" s="10"/>
      <c r="AK897" s="24">
        <f>100-Tabelle1[[#This Row],[Porositaet Flaeche repolished IAPT]]</f>
        <v>97.488</v>
      </c>
      <c r="AL897" s="81" t="str" cm="1">
        <f t="array" aca="1" ref="AL897" ca="1">IF(INDIRECT(ADDRESS(3+AM897,2,,,"var"))&lt;&gt;"Name of powder",INDIRECT(ADDRESS(3+AM897,2,,,"var")),NULL)</f>
        <v>AlMgty90</v>
      </c>
      <c r="AM897" s="27">
        <v>7</v>
      </c>
      <c r="AN897" s="10"/>
      <c r="AO897" cm="1">
        <f t="array" aca="1" ref="AO897" ca="1">IF(INDIRECT(ADDRESS(3+$AM897,3,,,"var"))&lt;&gt;"&lt;=&gt;",INDIRECT(ADDRESS(3+$AM897,3,,,"var")),NULL)</f>
        <v>0</v>
      </c>
      <c r="AP897" cm="1">
        <f t="array" aca="1" ref="AP897" ca="1">IF(INDIRECT(ADDRESS(3+$AM897,4,,,"var"))&lt;&gt;"Si",INDIRECT(ADDRESS(3+$AM897,4,,,"var")),NULL)</f>
        <v>0.14199999999999999</v>
      </c>
      <c r="AQ897" cm="1">
        <f t="array" aca="1" ref="AQ897" ca="1">IF(INDIRECT(ADDRESS(3+$AM897,5,,,"var"))&lt;&gt;"&lt;=&gt;",INDIRECT(ADDRESS(3+$AM897,5,,,"var")),NULL)</f>
        <v>0</v>
      </c>
      <c r="AR897" cm="1">
        <f t="array" aca="1" ref="AR897" ca="1">IF(INDIRECT(ADDRESS(3+$AM897,6,,,"var"))&lt;&gt;"Fe",INDIRECT(ADDRESS(3+$AM897,6,,,"var")),NULL)</f>
        <v>6.7599999999999993E-2</v>
      </c>
      <c r="AS897" cm="1">
        <f t="array" aca="1" ref="AS897" ca="1">IF(INDIRECT(ADDRESS(3+$AM897,7,,,"var"))&lt;&gt;"&lt;=&gt;",INDIRECT(ADDRESS(3+$AM897,7,,,"var")),NULL)</f>
        <v>0</v>
      </c>
      <c r="AT897" cm="1">
        <f t="array" aca="1" ref="AT897" ca="1">IF(INDIRECT(ADDRESS(3+$AM897,8,,,"var"))&lt;&gt;"Cu",INDIRECT(ADDRESS(3+$AM897,8,,,"var")),NULL)</f>
        <v>2E-3</v>
      </c>
      <c r="AU897" cm="1">
        <f t="array" aca="1" ref="AU897" ca="1">IF(INDIRECT(ADDRESS(3+$AM897,9,,,"var"))&lt;&gt;"&lt;=&gt;",INDIRECT(ADDRESS(3+$AM897,9,,,"var")),NULL)</f>
        <v>0</v>
      </c>
      <c r="AV897" cm="1">
        <f t="array" aca="1" ref="AV897" ca="1">IF(INDIRECT(ADDRESS(3+$AM897,10,,,"var"))&lt;&gt;"Mn",INDIRECT(ADDRESS(3+$AM897,10,,,"var")),NULL)</f>
        <v>5.4999999999999997E-3</v>
      </c>
      <c r="AW897" cm="1">
        <f t="array" aca="1" ref="AW897" ca="1">IF(INDIRECT(ADDRESS(3+$AM897,11,,,"var"))&lt;&gt;"&lt;=&gt;",INDIRECT(ADDRESS(3+$AM897,11,,,"var")),NULL)</f>
        <v>0</v>
      </c>
      <c r="AX897" cm="1">
        <f t="array" aca="1" ref="AX897" ca="1">IF(INDIRECT(ADDRESS(3+$AM897,12,,,"var"))&lt;&gt;"Mg",INDIRECT(ADDRESS(3+$AM897,12,,,"var")),NULL)</f>
        <v>11.8</v>
      </c>
      <c r="AY897" cm="1">
        <f t="array" aca="1" ref="AY897" ca="1">IF(INDIRECT(ADDRESS(3+$AM897,13,,,"var"))&lt;&gt;"&lt;=&gt;",INDIRECT(ADDRESS(3+$AM897,13,,,"var")),NULL)</f>
        <v>0</v>
      </c>
      <c r="AZ897" cm="1">
        <f t="array" aca="1" ref="AZ897" ca="1">IF(INDIRECT(ADDRESS(3+$AM897,14,,,"var"))&lt;&gt;"Be",INDIRECT(ADDRESS(3+$AM897,14,,,"var")),NULL)</f>
        <v>3.8E-3</v>
      </c>
      <c r="BA897" s="61" cm="1">
        <f t="array" aca="1" ref="BA897" ca="1">IF(INDIRECT(ADDRESS(3+$AM897,15,,,"var"))&lt;&gt;"&lt;=&gt;",INDIRECT(ADDRESS(3+$AM897,15,,,"var")),NULL)</f>
        <v>0</v>
      </c>
      <c r="BB897" s="28" cm="1">
        <f t="array" aca="1" ref="BB897" ca="1">IF(INDIRECT(ADDRESS(3+$AM897,16,,,"var"))&lt;&gt;"Zn",INDIRECT(ADDRESS(3+$AM897,16,,,"var")),NULL)</f>
        <v>0</v>
      </c>
      <c r="BC897" s="61" cm="1">
        <f t="array" aca="1" ref="BC897" ca="1">IF(INDIRECT(ADDRESS(3+$AM897,17,,,"var"))&lt;&gt;"&lt;=&gt;",INDIRECT(ADDRESS(3+$AM897,17,,,"var")),NULL)</f>
        <v>0</v>
      </c>
      <c r="BD897" s="28" cm="1">
        <f t="array" aca="1" ref="BD897" ca="1">IF(INDIRECT(ADDRESS(3+$AM897,18,,,"var"))&lt;&gt;"Ti",INDIRECT(ADDRESS(3+$AM897,18,,,"var")),NULL)</f>
        <v>1.2E-2</v>
      </c>
      <c r="BE897" s="82" cm="1">
        <f t="array" aca="1" ref="BE897" ca="1">IF(INDIRECT(ADDRESS(3+$AM897,19,,,"var"))&lt;&gt;"D10",INDIRECT(ADDRESS(3+$AM897,19,,,"var")),NULL)</f>
        <v>0</v>
      </c>
      <c r="BF897" s="82" cm="1">
        <f t="array" aca="1" ref="BF897" ca="1">IF(INDIRECT(ADDRESS(3+$AM897,20,,,"var"))&lt;&gt;"D50",INDIRECT(ADDRESS(3+$AM897,20,,,"var")),NULL)</f>
        <v>38.799999999999997</v>
      </c>
      <c r="BG897" s="82" cm="1">
        <f t="array" aca="1" ref="BG897" ca="1">IF(INDIRECT(ADDRESS(3+$AM897,21,,,"var"))&lt;&gt;"D90",INDIRECT(ADDRESS(3+$AM897,21,,,"var")),NULL)</f>
        <v>0</v>
      </c>
      <c r="BH897" s="82" cm="1">
        <f t="array" aca="1" ref="BH897" ca="1">IF(INDIRECT(ADDRESS(3+$AM897,22,,,"var"))&lt;&gt;"Carney Funnel (s/50g)",INDIRECT(ADDRESS(3+$AM897,22,,,"var")),NULL)</f>
        <v>0</v>
      </c>
      <c r="BI897" s="82" cm="1">
        <f t="array" aca="1" ref="BI897" ca="1">IF(INDIRECT(ADDRESS(3+$AM897,23,,,"var"))&lt;&gt;"Schuttdichte",INDIRECT(ADDRESS(3+$AM897,23,,,"var")),NULL)</f>
        <v>0</v>
      </c>
      <c r="BJ897" s="82" cm="1">
        <f t="array" aca="1" ref="BJ897" ca="1">IF(INDIRECT(ADDRESS(3+$AM897,24,,,"var"))&lt;&gt;"Klopfdichte",INDIRECT(ADDRESS(3+$AM897,24,,,"var")),NULL)</f>
        <v>0</v>
      </c>
      <c r="BM897" s="94"/>
      <c r="BN897" s="28"/>
      <c r="BP897" s="28"/>
    </row>
    <row r="898" spans="1:68">
      <c r="A898" s="19">
        <v>2</v>
      </c>
      <c r="B898" s="19">
        <v>35</v>
      </c>
      <c r="C898" s="81" t="str">
        <f>var!Z$4</f>
        <v>SLM 280</v>
      </c>
      <c r="D898" s="81" t="str">
        <f>var!AG$4</f>
        <v>SLM 280 parameter dev.</v>
      </c>
      <c r="E898" s="10">
        <v>375</v>
      </c>
      <c r="F898" s="11">
        <v>875</v>
      </c>
      <c r="G898" s="11">
        <v>90</v>
      </c>
      <c r="H898" s="21">
        <v>0.12</v>
      </c>
      <c r="I898" s="81">
        <v>100</v>
      </c>
      <c r="J898" s="81" t="str">
        <f>var!AD$2</f>
        <v>Density cube</v>
      </c>
      <c r="L898" s="10"/>
      <c r="M898" t="str">
        <f>var!AF$2</f>
        <v>Stripes</v>
      </c>
      <c r="N898" s="10"/>
      <c r="O898" s="10"/>
      <c r="P898" s="10"/>
      <c r="Q898" s="10"/>
      <c r="R898" s="81"/>
      <c r="S898" s="81"/>
      <c r="T898" s="81"/>
      <c r="U898" s="81"/>
      <c r="V898" s="81"/>
      <c r="W898" s="81"/>
      <c r="X898" s="81"/>
      <c r="Y898" s="10"/>
      <c r="Z898" s="10"/>
      <c r="AA898" s="10"/>
      <c r="AB898" s="10"/>
      <c r="AC898" s="10"/>
      <c r="AD898" s="81"/>
      <c r="AE898" s="81"/>
      <c r="AF898" s="83">
        <v>3.4460000000000002</v>
      </c>
      <c r="AG898" s="81"/>
      <c r="AH898">
        <f t="shared" ref="AH898:AH961" si="31">(F898*(G898/1000)*H898)*3.6</f>
        <v>34.019999999999996</v>
      </c>
      <c r="AI898">
        <f t="shared" ref="AI898:AI961" si="32">E898/(F898*(G898/1000)*H898)</f>
        <v>39.682539682539684</v>
      </c>
      <c r="AJ898" s="10"/>
      <c r="AK898" s="24">
        <f>100-Tabelle1[[#This Row],[Porositaet Flaeche repolished IAPT]]</f>
        <v>96.554000000000002</v>
      </c>
      <c r="AL898" s="81" t="str" cm="1">
        <f t="array" aca="1" ref="AL898" ca="1">IF(INDIRECT(ADDRESS(3+AM898,2,,,"var"))&lt;&gt;"Name of powder",INDIRECT(ADDRESS(3+AM898,2,,,"var")),NULL)</f>
        <v>AlMgty90</v>
      </c>
      <c r="AM898" s="27">
        <v>7</v>
      </c>
      <c r="AN898" s="10"/>
      <c r="AO898" cm="1">
        <f t="array" aca="1" ref="AO898" ca="1">IF(INDIRECT(ADDRESS(3+$AM898,3,,,"var"))&lt;&gt;"&lt;=&gt;",INDIRECT(ADDRESS(3+$AM898,3,,,"var")),NULL)</f>
        <v>0</v>
      </c>
      <c r="AP898" cm="1">
        <f t="array" aca="1" ref="AP898" ca="1">IF(INDIRECT(ADDRESS(3+$AM898,4,,,"var"))&lt;&gt;"Si",INDIRECT(ADDRESS(3+$AM898,4,,,"var")),NULL)</f>
        <v>0.14199999999999999</v>
      </c>
      <c r="AQ898" cm="1">
        <f t="array" aca="1" ref="AQ898" ca="1">IF(INDIRECT(ADDRESS(3+$AM898,5,,,"var"))&lt;&gt;"&lt;=&gt;",INDIRECT(ADDRESS(3+$AM898,5,,,"var")),NULL)</f>
        <v>0</v>
      </c>
      <c r="AR898" cm="1">
        <f t="array" aca="1" ref="AR898" ca="1">IF(INDIRECT(ADDRESS(3+$AM898,6,,,"var"))&lt;&gt;"Fe",INDIRECT(ADDRESS(3+$AM898,6,,,"var")),NULL)</f>
        <v>6.7599999999999993E-2</v>
      </c>
      <c r="AS898" cm="1">
        <f t="array" aca="1" ref="AS898" ca="1">IF(INDIRECT(ADDRESS(3+$AM898,7,,,"var"))&lt;&gt;"&lt;=&gt;",INDIRECT(ADDRESS(3+$AM898,7,,,"var")),NULL)</f>
        <v>0</v>
      </c>
      <c r="AT898" cm="1">
        <f t="array" aca="1" ref="AT898" ca="1">IF(INDIRECT(ADDRESS(3+$AM898,8,,,"var"))&lt;&gt;"Cu",INDIRECT(ADDRESS(3+$AM898,8,,,"var")),NULL)</f>
        <v>2E-3</v>
      </c>
      <c r="AU898" cm="1">
        <f t="array" aca="1" ref="AU898" ca="1">IF(INDIRECT(ADDRESS(3+$AM898,9,,,"var"))&lt;&gt;"&lt;=&gt;",INDIRECT(ADDRESS(3+$AM898,9,,,"var")),NULL)</f>
        <v>0</v>
      </c>
      <c r="AV898" cm="1">
        <f t="array" aca="1" ref="AV898" ca="1">IF(INDIRECT(ADDRESS(3+$AM898,10,,,"var"))&lt;&gt;"Mn",INDIRECT(ADDRESS(3+$AM898,10,,,"var")),NULL)</f>
        <v>5.4999999999999997E-3</v>
      </c>
      <c r="AW898" cm="1">
        <f t="array" aca="1" ref="AW898" ca="1">IF(INDIRECT(ADDRESS(3+$AM898,11,,,"var"))&lt;&gt;"&lt;=&gt;",INDIRECT(ADDRESS(3+$AM898,11,,,"var")),NULL)</f>
        <v>0</v>
      </c>
      <c r="AX898" cm="1">
        <f t="array" aca="1" ref="AX898" ca="1">IF(INDIRECT(ADDRESS(3+$AM898,12,,,"var"))&lt;&gt;"Mg",INDIRECT(ADDRESS(3+$AM898,12,,,"var")),NULL)</f>
        <v>11.8</v>
      </c>
      <c r="AY898" cm="1">
        <f t="array" aca="1" ref="AY898" ca="1">IF(INDIRECT(ADDRESS(3+$AM898,13,,,"var"))&lt;&gt;"&lt;=&gt;",INDIRECT(ADDRESS(3+$AM898,13,,,"var")),NULL)</f>
        <v>0</v>
      </c>
      <c r="AZ898" cm="1">
        <f t="array" aca="1" ref="AZ898" ca="1">IF(INDIRECT(ADDRESS(3+$AM898,14,,,"var"))&lt;&gt;"Be",INDIRECT(ADDRESS(3+$AM898,14,,,"var")),NULL)</f>
        <v>3.8E-3</v>
      </c>
      <c r="BA898" s="61" cm="1">
        <f t="array" aca="1" ref="BA898" ca="1">IF(INDIRECT(ADDRESS(3+$AM898,15,,,"var"))&lt;&gt;"&lt;=&gt;",INDIRECT(ADDRESS(3+$AM898,15,,,"var")),NULL)</f>
        <v>0</v>
      </c>
      <c r="BB898" s="28" cm="1">
        <f t="array" aca="1" ref="BB898" ca="1">IF(INDIRECT(ADDRESS(3+$AM898,16,,,"var"))&lt;&gt;"Zn",INDIRECT(ADDRESS(3+$AM898,16,,,"var")),NULL)</f>
        <v>0</v>
      </c>
      <c r="BC898" s="61" cm="1">
        <f t="array" aca="1" ref="BC898" ca="1">IF(INDIRECT(ADDRESS(3+$AM898,17,,,"var"))&lt;&gt;"&lt;=&gt;",INDIRECT(ADDRESS(3+$AM898,17,,,"var")),NULL)</f>
        <v>0</v>
      </c>
      <c r="BD898" s="28" cm="1">
        <f t="array" aca="1" ref="BD898" ca="1">IF(INDIRECT(ADDRESS(3+$AM898,18,,,"var"))&lt;&gt;"Ti",INDIRECT(ADDRESS(3+$AM898,18,,,"var")),NULL)</f>
        <v>1.2E-2</v>
      </c>
      <c r="BE898" s="82" cm="1">
        <f t="array" aca="1" ref="BE898" ca="1">IF(INDIRECT(ADDRESS(3+$AM898,19,,,"var"))&lt;&gt;"D10",INDIRECT(ADDRESS(3+$AM898,19,,,"var")),NULL)</f>
        <v>0</v>
      </c>
      <c r="BF898" s="82" cm="1">
        <f t="array" aca="1" ref="BF898" ca="1">IF(INDIRECT(ADDRESS(3+$AM898,20,,,"var"))&lt;&gt;"D50",INDIRECT(ADDRESS(3+$AM898,20,,,"var")),NULL)</f>
        <v>38.799999999999997</v>
      </c>
      <c r="BG898" s="82" cm="1">
        <f t="array" aca="1" ref="BG898" ca="1">IF(INDIRECT(ADDRESS(3+$AM898,21,,,"var"))&lt;&gt;"D90",INDIRECT(ADDRESS(3+$AM898,21,,,"var")),NULL)</f>
        <v>0</v>
      </c>
      <c r="BH898" s="82" cm="1">
        <f t="array" aca="1" ref="BH898" ca="1">IF(INDIRECT(ADDRESS(3+$AM898,22,,,"var"))&lt;&gt;"Carney Funnel (s/50g)",INDIRECT(ADDRESS(3+$AM898,22,,,"var")),NULL)</f>
        <v>0</v>
      </c>
      <c r="BI898" s="82" cm="1">
        <f t="array" aca="1" ref="BI898" ca="1">IF(INDIRECT(ADDRESS(3+$AM898,23,,,"var"))&lt;&gt;"Schuttdichte",INDIRECT(ADDRESS(3+$AM898,23,,,"var")),NULL)</f>
        <v>0</v>
      </c>
      <c r="BJ898" s="82" cm="1">
        <f t="array" aca="1" ref="BJ898" ca="1">IF(INDIRECT(ADDRESS(3+$AM898,24,,,"var"))&lt;&gt;"Klopfdichte",INDIRECT(ADDRESS(3+$AM898,24,,,"var")),NULL)</f>
        <v>0</v>
      </c>
      <c r="BM898" s="94"/>
      <c r="BN898" s="28"/>
      <c r="BP898" s="28"/>
    </row>
    <row r="899" spans="1:68">
      <c r="A899" s="19">
        <v>2</v>
      </c>
      <c r="B899" s="19">
        <v>36</v>
      </c>
      <c r="C899" s="81" t="str">
        <f>var!Z$4</f>
        <v>SLM 280</v>
      </c>
      <c r="D899" s="81" t="str">
        <f>var!AG$4</f>
        <v>SLM 280 parameter dev.</v>
      </c>
      <c r="E899" s="10">
        <v>375</v>
      </c>
      <c r="F899" s="11">
        <v>1375</v>
      </c>
      <c r="G899" s="11">
        <v>120</v>
      </c>
      <c r="H899" s="21">
        <v>0.08</v>
      </c>
      <c r="I899" s="81">
        <v>100</v>
      </c>
      <c r="J899" s="81" t="str">
        <f>var!AD$2</f>
        <v>Density cube</v>
      </c>
      <c r="L899" s="10"/>
      <c r="M899" t="str">
        <f>var!AF$2</f>
        <v>Stripes</v>
      </c>
      <c r="N899" s="10"/>
      <c r="O899" s="10"/>
      <c r="P899" s="10"/>
      <c r="Q899" s="10"/>
      <c r="R899" s="81"/>
      <c r="S899" s="81"/>
      <c r="T899" s="81"/>
      <c r="U899" s="81"/>
      <c r="V899" s="81"/>
      <c r="W899" s="81"/>
      <c r="X899" s="81"/>
      <c r="Y899" s="10"/>
      <c r="Z899" s="10"/>
      <c r="AA899" s="10"/>
      <c r="AB899" s="10"/>
      <c r="AC899" s="10"/>
      <c r="AD899" s="81"/>
      <c r="AE899" s="81"/>
      <c r="AF899" s="83">
        <v>2.194</v>
      </c>
      <c r="AG899" s="81"/>
      <c r="AH899">
        <f t="shared" si="31"/>
        <v>47.52</v>
      </c>
      <c r="AI899">
        <f t="shared" si="32"/>
        <v>28.409090909090907</v>
      </c>
      <c r="AJ899" s="10"/>
      <c r="AK899" s="24">
        <f>100-Tabelle1[[#This Row],[Porositaet Flaeche repolished IAPT]]</f>
        <v>97.805999999999997</v>
      </c>
      <c r="AL899" s="81" t="str" cm="1">
        <f t="array" aca="1" ref="AL899" ca="1">IF(INDIRECT(ADDRESS(3+AM899,2,,,"var"))&lt;&gt;"Name of powder",INDIRECT(ADDRESS(3+AM899,2,,,"var")),NULL)</f>
        <v>AlMgty90</v>
      </c>
      <c r="AM899" s="27">
        <v>7</v>
      </c>
      <c r="AN899" s="10"/>
      <c r="AO899" cm="1">
        <f t="array" aca="1" ref="AO899" ca="1">IF(INDIRECT(ADDRESS(3+$AM899,3,,,"var"))&lt;&gt;"&lt;=&gt;",INDIRECT(ADDRESS(3+$AM899,3,,,"var")),NULL)</f>
        <v>0</v>
      </c>
      <c r="AP899" cm="1">
        <f t="array" aca="1" ref="AP899" ca="1">IF(INDIRECT(ADDRESS(3+$AM899,4,,,"var"))&lt;&gt;"Si",INDIRECT(ADDRESS(3+$AM899,4,,,"var")),NULL)</f>
        <v>0.14199999999999999</v>
      </c>
      <c r="AQ899" cm="1">
        <f t="array" aca="1" ref="AQ899" ca="1">IF(INDIRECT(ADDRESS(3+$AM899,5,,,"var"))&lt;&gt;"&lt;=&gt;",INDIRECT(ADDRESS(3+$AM899,5,,,"var")),NULL)</f>
        <v>0</v>
      </c>
      <c r="AR899" cm="1">
        <f t="array" aca="1" ref="AR899" ca="1">IF(INDIRECT(ADDRESS(3+$AM899,6,,,"var"))&lt;&gt;"Fe",INDIRECT(ADDRESS(3+$AM899,6,,,"var")),NULL)</f>
        <v>6.7599999999999993E-2</v>
      </c>
      <c r="AS899" cm="1">
        <f t="array" aca="1" ref="AS899" ca="1">IF(INDIRECT(ADDRESS(3+$AM899,7,,,"var"))&lt;&gt;"&lt;=&gt;",INDIRECT(ADDRESS(3+$AM899,7,,,"var")),NULL)</f>
        <v>0</v>
      </c>
      <c r="AT899" cm="1">
        <f t="array" aca="1" ref="AT899" ca="1">IF(INDIRECT(ADDRESS(3+$AM899,8,,,"var"))&lt;&gt;"Cu",INDIRECT(ADDRESS(3+$AM899,8,,,"var")),NULL)</f>
        <v>2E-3</v>
      </c>
      <c r="AU899" cm="1">
        <f t="array" aca="1" ref="AU899" ca="1">IF(INDIRECT(ADDRESS(3+$AM899,9,,,"var"))&lt;&gt;"&lt;=&gt;",INDIRECT(ADDRESS(3+$AM899,9,,,"var")),NULL)</f>
        <v>0</v>
      </c>
      <c r="AV899" cm="1">
        <f t="array" aca="1" ref="AV899" ca="1">IF(INDIRECT(ADDRESS(3+$AM899,10,,,"var"))&lt;&gt;"Mn",INDIRECT(ADDRESS(3+$AM899,10,,,"var")),NULL)</f>
        <v>5.4999999999999997E-3</v>
      </c>
      <c r="AW899" cm="1">
        <f t="array" aca="1" ref="AW899" ca="1">IF(INDIRECT(ADDRESS(3+$AM899,11,,,"var"))&lt;&gt;"&lt;=&gt;",INDIRECT(ADDRESS(3+$AM899,11,,,"var")),NULL)</f>
        <v>0</v>
      </c>
      <c r="AX899" cm="1">
        <f t="array" aca="1" ref="AX899" ca="1">IF(INDIRECT(ADDRESS(3+$AM899,12,,,"var"))&lt;&gt;"Mg",INDIRECT(ADDRESS(3+$AM899,12,,,"var")),NULL)</f>
        <v>11.8</v>
      </c>
      <c r="AY899" cm="1">
        <f t="array" aca="1" ref="AY899" ca="1">IF(INDIRECT(ADDRESS(3+$AM899,13,,,"var"))&lt;&gt;"&lt;=&gt;",INDIRECT(ADDRESS(3+$AM899,13,,,"var")),NULL)</f>
        <v>0</v>
      </c>
      <c r="AZ899" cm="1">
        <f t="array" aca="1" ref="AZ899" ca="1">IF(INDIRECT(ADDRESS(3+$AM899,14,,,"var"))&lt;&gt;"Be",INDIRECT(ADDRESS(3+$AM899,14,,,"var")),NULL)</f>
        <v>3.8E-3</v>
      </c>
      <c r="BA899" s="61" cm="1">
        <f t="array" aca="1" ref="BA899" ca="1">IF(INDIRECT(ADDRESS(3+$AM899,15,,,"var"))&lt;&gt;"&lt;=&gt;",INDIRECT(ADDRESS(3+$AM899,15,,,"var")),NULL)</f>
        <v>0</v>
      </c>
      <c r="BB899" s="28" cm="1">
        <f t="array" aca="1" ref="BB899" ca="1">IF(INDIRECT(ADDRESS(3+$AM899,16,,,"var"))&lt;&gt;"Zn",INDIRECT(ADDRESS(3+$AM899,16,,,"var")),NULL)</f>
        <v>0</v>
      </c>
      <c r="BC899" s="61" cm="1">
        <f t="array" aca="1" ref="BC899" ca="1">IF(INDIRECT(ADDRESS(3+$AM899,17,,,"var"))&lt;&gt;"&lt;=&gt;",INDIRECT(ADDRESS(3+$AM899,17,,,"var")),NULL)</f>
        <v>0</v>
      </c>
      <c r="BD899" s="28" cm="1">
        <f t="array" aca="1" ref="BD899" ca="1">IF(INDIRECT(ADDRESS(3+$AM899,18,,,"var"))&lt;&gt;"Ti",INDIRECT(ADDRESS(3+$AM899,18,,,"var")),NULL)</f>
        <v>1.2E-2</v>
      </c>
      <c r="BE899" s="82" cm="1">
        <f t="array" aca="1" ref="BE899" ca="1">IF(INDIRECT(ADDRESS(3+$AM899,19,,,"var"))&lt;&gt;"D10",INDIRECT(ADDRESS(3+$AM899,19,,,"var")),NULL)</f>
        <v>0</v>
      </c>
      <c r="BF899" s="82" cm="1">
        <f t="array" aca="1" ref="BF899" ca="1">IF(INDIRECT(ADDRESS(3+$AM899,20,,,"var"))&lt;&gt;"D50",INDIRECT(ADDRESS(3+$AM899,20,,,"var")),NULL)</f>
        <v>38.799999999999997</v>
      </c>
      <c r="BG899" s="82" cm="1">
        <f t="array" aca="1" ref="BG899" ca="1">IF(INDIRECT(ADDRESS(3+$AM899,21,,,"var"))&lt;&gt;"D90",INDIRECT(ADDRESS(3+$AM899,21,,,"var")),NULL)</f>
        <v>0</v>
      </c>
      <c r="BH899" s="82" cm="1">
        <f t="array" aca="1" ref="BH899" ca="1">IF(INDIRECT(ADDRESS(3+$AM899,22,,,"var"))&lt;&gt;"Carney Funnel (s/50g)",INDIRECT(ADDRESS(3+$AM899,22,,,"var")),NULL)</f>
        <v>0</v>
      </c>
      <c r="BI899" s="82" cm="1">
        <f t="array" aca="1" ref="BI899" ca="1">IF(INDIRECT(ADDRESS(3+$AM899,23,,,"var"))&lt;&gt;"Schuttdichte",INDIRECT(ADDRESS(3+$AM899,23,,,"var")),NULL)</f>
        <v>0</v>
      </c>
      <c r="BJ899" s="82" cm="1">
        <f t="array" aca="1" ref="BJ899" ca="1">IF(INDIRECT(ADDRESS(3+$AM899,24,,,"var"))&lt;&gt;"Klopfdichte",INDIRECT(ADDRESS(3+$AM899,24,,,"var")),NULL)</f>
        <v>0</v>
      </c>
      <c r="BM899" s="94"/>
      <c r="BN899" s="28"/>
      <c r="BP899" s="28"/>
    </row>
    <row r="900" spans="1:68">
      <c r="A900" s="19">
        <v>2</v>
      </c>
      <c r="B900" s="19">
        <v>37</v>
      </c>
      <c r="C900" s="81" t="str">
        <f>var!Z$4</f>
        <v>SLM 280</v>
      </c>
      <c r="D900" s="81" t="str">
        <f>var!AG$4</f>
        <v>SLM 280 parameter dev.</v>
      </c>
      <c r="E900" s="10">
        <v>375</v>
      </c>
      <c r="F900" s="11">
        <v>1825</v>
      </c>
      <c r="G900" s="11">
        <v>60</v>
      </c>
      <c r="H900" s="21">
        <v>0.12</v>
      </c>
      <c r="I900" s="81">
        <v>100</v>
      </c>
      <c r="J900" s="81" t="str">
        <f>var!AD$2</f>
        <v>Density cube</v>
      </c>
      <c r="L900" s="10"/>
      <c r="M900" t="str">
        <f>var!AF$2</f>
        <v>Stripes</v>
      </c>
      <c r="N900" s="10"/>
      <c r="O900" s="10"/>
      <c r="P900" s="10"/>
      <c r="Q900" s="10"/>
      <c r="R900" s="81"/>
      <c r="S900" s="81"/>
      <c r="T900" s="81"/>
      <c r="U900" s="81"/>
      <c r="V900" s="81"/>
      <c r="W900" s="81"/>
      <c r="X900" s="81"/>
      <c r="Y900" s="10"/>
      <c r="Z900" s="10"/>
      <c r="AA900" s="10"/>
      <c r="AB900" s="10"/>
      <c r="AC900" s="10"/>
      <c r="AD900" s="81"/>
      <c r="AE900" s="81"/>
      <c r="AF900" s="83">
        <v>2.0019999999999998</v>
      </c>
      <c r="AG900" s="81"/>
      <c r="AH900">
        <f t="shared" si="31"/>
        <v>47.303999999999995</v>
      </c>
      <c r="AI900">
        <f t="shared" si="32"/>
        <v>28.538812785388131</v>
      </c>
      <c r="AJ900" s="10"/>
      <c r="AK900" s="24">
        <f>100-Tabelle1[[#This Row],[Porositaet Flaeche repolished IAPT]]</f>
        <v>97.998000000000005</v>
      </c>
      <c r="AL900" s="81" t="str" cm="1">
        <f t="array" aca="1" ref="AL900" ca="1">IF(INDIRECT(ADDRESS(3+AM900,2,,,"var"))&lt;&gt;"Name of powder",INDIRECT(ADDRESS(3+AM900,2,,,"var")),NULL)</f>
        <v>AlMgty90</v>
      </c>
      <c r="AM900" s="27">
        <v>7</v>
      </c>
      <c r="AN900" s="10"/>
      <c r="AO900" cm="1">
        <f t="array" aca="1" ref="AO900" ca="1">IF(INDIRECT(ADDRESS(3+$AM900,3,,,"var"))&lt;&gt;"&lt;=&gt;",INDIRECT(ADDRESS(3+$AM900,3,,,"var")),NULL)</f>
        <v>0</v>
      </c>
      <c r="AP900" cm="1">
        <f t="array" aca="1" ref="AP900" ca="1">IF(INDIRECT(ADDRESS(3+$AM900,4,,,"var"))&lt;&gt;"Si",INDIRECT(ADDRESS(3+$AM900,4,,,"var")),NULL)</f>
        <v>0.14199999999999999</v>
      </c>
      <c r="AQ900" cm="1">
        <f t="array" aca="1" ref="AQ900" ca="1">IF(INDIRECT(ADDRESS(3+$AM900,5,,,"var"))&lt;&gt;"&lt;=&gt;",INDIRECT(ADDRESS(3+$AM900,5,,,"var")),NULL)</f>
        <v>0</v>
      </c>
      <c r="AR900" cm="1">
        <f t="array" aca="1" ref="AR900" ca="1">IF(INDIRECT(ADDRESS(3+$AM900,6,,,"var"))&lt;&gt;"Fe",INDIRECT(ADDRESS(3+$AM900,6,,,"var")),NULL)</f>
        <v>6.7599999999999993E-2</v>
      </c>
      <c r="AS900" cm="1">
        <f t="array" aca="1" ref="AS900" ca="1">IF(INDIRECT(ADDRESS(3+$AM900,7,,,"var"))&lt;&gt;"&lt;=&gt;",INDIRECT(ADDRESS(3+$AM900,7,,,"var")),NULL)</f>
        <v>0</v>
      </c>
      <c r="AT900" cm="1">
        <f t="array" aca="1" ref="AT900" ca="1">IF(INDIRECT(ADDRESS(3+$AM900,8,,,"var"))&lt;&gt;"Cu",INDIRECT(ADDRESS(3+$AM900,8,,,"var")),NULL)</f>
        <v>2E-3</v>
      </c>
      <c r="AU900" cm="1">
        <f t="array" aca="1" ref="AU900" ca="1">IF(INDIRECT(ADDRESS(3+$AM900,9,,,"var"))&lt;&gt;"&lt;=&gt;",INDIRECT(ADDRESS(3+$AM900,9,,,"var")),NULL)</f>
        <v>0</v>
      </c>
      <c r="AV900" cm="1">
        <f t="array" aca="1" ref="AV900" ca="1">IF(INDIRECT(ADDRESS(3+$AM900,10,,,"var"))&lt;&gt;"Mn",INDIRECT(ADDRESS(3+$AM900,10,,,"var")),NULL)</f>
        <v>5.4999999999999997E-3</v>
      </c>
      <c r="AW900" cm="1">
        <f t="array" aca="1" ref="AW900" ca="1">IF(INDIRECT(ADDRESS(3+$AM900,11,,,"var"))&lt;&gt;"&lt;=&gt;",INDIRECT(ADDRESS(3+$AM900,11,,,"var")),NULL)</f>
        <v>0</v>
      </c>
      <c r="AX900" cm="1">
        <f t="array" aca="1" ref="AX900" ca="1">IF(INDIRECT(ADDRESS(3+$AM900,12,,,"var"))&lt;&gt;"Mg",INDIRECT(ADDRESS(3+$AM900,12,,,"var")),NULL)</f>
        <v>11.8</v>
      </c>
      <c r="AY900" cm="1">
        <f t="array" aca="1" ref="AY900" ca="1">IF(INDIRECT(ADDRESS(3+$AM900,13,,,"var"))&lt;&gt;"&lt;=&gt;",INDIRECT(ADDRESS(3+$AM900,13,,,"var")),NULL)</f>
        <v>0</v>
      </c>
      <c r="AZ900" cm="1">
        <f t="array" aca="1" ref="AZ900" ca="1">IF(INDIRECT(ADDRESS(3+$AM900,14,,,"var"))&lt;&gt;"Be",INDIRECT(ADDRESS(3+$AM900,14,,,"var")),NULL)</f>
        <v>3.8E-3</v>
      </c>
      <c r="BA900" s="61" cm="1">
        <f t="array" aca="1" ref="BA900" ca="1">IF(INDIRECT(ADDRESS(3+$AM900,15,,,"var"))&lt;&gt;"&lt;=&gt;",INDIRECT(ADDRESS(3+$AM900,15,,,"var")),NULL)</f>
        <v>0</v>
      </c>
      <c r="BB900" s="28" cm="1">
        <f t="array" aca="1" ref="BB900" ca="1">IF(INDIRECT(ADDRESS(3+$AM900,16,,,"var"))&lt;&gt;"Zn",INDIRECT(ADDRESS(3+$AM900,16,,,"var")),NULL)</f>
        <v>0</v>
      </c>
      <c r="BC900" s="61" cm="1">
        <f t="array" aca="1" ref="BC900" ca="1">IF(INDIRECT(ADDRESS(3+$AM900,17,,,"var"))&lt;&gt;"&lt;=&gt;",INDIRECT(ADDRESS(3+$AM900,17,,,"var")),NULL)</f>
        <v>0</v>
      </c>
      <c r="BD900" s="28" cm="1">
        <f t="array" aca="1" ref="BD900" ca="1">IF(INDIRECT(ADDRESS(3+$AM900,18,,,"var"))&lt;&gt;"Ti",INDIRECT(ADDRESS(3+$AM900,18,,,"var")),NULL)</f>
        <v>1.2E-2</v>
      </c>
      <c r="BE900" s="82" cm="1">
        <f t="array" aca="1" ref="BE900" ca="1">IF(INDIRECT(ADDRESS(3+$AM900,19,,,"var"))&lt;&gt;"D10",INDIRECT(ADDRESS(3+$AM900,19,,,"var")),NULL)</f>
        <v>0</v>
      </c>
      <c r="BF900" s="82" cm="1">
        <f t="array" aca="1" ref="BF900" ca="1">IF(INDIRECT(ADDRESS(3+$AM900,20,,,"var"))&lt;&gt;"D50",INDIRECT(ADDRESS(3+$AM900,20,,,"var")),NULL)</f>
        <v>38.799999999999997</v>
      </c>
      <c r="BG900" s="82" cm="1">
        <f t="array" aca="1" ref="BG900" ca="1">IF(INDIRECT(ADDRESS(3+$AM900,21,,,"var"))&lt;&gt;"D90",INDIRECT(ADDRESS(3+$AM900,21,,,"var")),NULL)</f>
        <v>0</v>
      </c>
      <c r="BH900" s="82" cm="1">
        <f t="array" aca="1" ref="BH900" ca="1">IF(INDIRECT(ADDRESS(3+$AM900,22,,,"var"))&lt;&gt;"Carney Funnel (s/50g)",INDIRECT(ADDRESS(3+$AM900,22,,,"var")),NULL)</f>
        <v>0</v>
      </c>
      <c r="BI900" s="82" cm="1">
        <f t="array" aca="1" ref="BI900" ca="1">IF(INDIRECT(ADDRESS(3+$AM900,23,,,"var"))&lt;&gt;"Schuttdichte",INDIRECT(ADDRESS(3+$AM900,23,,,"var")),NULL)</f>
        <v>0</v>
      </c>
      <c r="BJ900" s="82" cm="1">
        <f t="array" aca="1" ref="BJ900" ca="1">IF(INDIRECT(ADDRESS(3+$AM900,24,,,"var"))&lt;&gt;"Klopfdichte",INDIRECT(ADDRESS(3+$AM900,24,,,"var")),NULL)</f>
        <v>0</v>
      </c>
      <c r="BM900" s="94"/>
      <c r="BN900" s="28"/>
      <c r="BP900" s="28"/>
    </row>
    <row r="901" spans="1:68">
      <c r="A901" s="19">
        <v>2</v>
      </c>
      <c r="B901" s="19">
        <v>38</v>
      </c>
      <c r="C901" s="81" t="str">
        <f>var!Z$4</f>
        <v>SLM 280</v>
      </c>
      <c r="D901" s="81" t="str">
        <f>var!AG$4</f>
        <v>SLM 280 parameter dev.</v>
      </c>
      <c r="E901" s="10">
        <v>375</v>
      </c>
      <c r="F901" s="11">
        <v>1650</v>
      </c>
      <c r="G901" s="11">
        <v>90</v>
      </c>
      <c r="H901" s="21">
        <v>0.1</v>
      </c>
      <c r="I901" s="81">
        <v>100</v>
      </c>
      <c r="J901" s="81" t="str">
        <f>var!AD$2</f>
        <v>Density cube</v>
      </c>
      <c r="L901" s="10"/>
      <c r="M901" t="str">
        <f>var!AF$2</f>
        <v>Stripes</v>
      </c>
      <c r="N901" s="10"/>
      <c r="O901" s="10"/>
      <c r="P901" s="10"/>
      <c r="Q901" s="10"/>
      <c r="R901" s="81"/>
      <c r="S901" s="81"/>
      <c r="T901" s="81"/>
      <c r="U901" s="81"/>
      <c r="V901" s="81"/>
      <c r="W901" s="81"/>
      <c r="X901" s="81"/>
      <c r="Y901" s="10"/>
      <c r="Z901" s="10"/>
      <c r="AA901" s="10"/>
      <c r="AB901" s="10"/>
      <c r="AC901" s="10"/>
      <c r="AD901" s="81"/>
      <c r="AE901" s="81"/>
      <c r="AF901" s="83">
        <v>2.3490000000000002</v>
      </c>
      <c r="AG901" s="81"/>
      <c r="AH901">
        <f t="shared" si="31"/>
        <v>53.460000000000008</v>
      </c>
      <c r="AI901">
        <f t="shared" si="32"/>
        <v>25.252525252525249</v>
      </c>
      <c r="AJ901" s="10"/>
      <c r="AK901" s="24">
        <f>100-Tabelle1[[#This Row],[Porositaet Flaeche repolished IAPT]]</f>
        <v>97.650999999999996</v>
      </c>
      <c r="AL901" s="81" t="str" cm="1">
        <f t="array" aca="1" ref="AL901" ca="1">IF(INDIRECT(ADDRESS(3+AM901,2,,,"var"))&lt;&gt;"Name of powder",INDIRECT(ADDRESS(3+AM901,2,,,"var")),NULL)</f>
        <v>AlMgty90</v>
      </c>
      <c r="AM901" s="27">
        <v>7</v>
      </c>
      <c r="AN901" s="10"/>
      <c r="AO901" cm="1">
        <f t="array" aca="1" ref="AO901" ca="1">IF(INDIRECT(ADDRESS(3+$AM901,3,,,"var"))&lt;&gt;"&lt;=&gt;",INDIRECT(ADDRESS(3+$AM901,3,,,"var")),NULL)</f>
        <v>0</v>
      </c>
      <c r="AP901" cm="1">
        <f t="array" aca="1" ref="AP901" ca="1">IF(INDIRECT(ADDRESS(3+$AM901,4,,,"var"))&lt;&gt;"Si",INDIRECT(ADDRESS(3+$AM901,4,,,"var")),NULL)</f>
        <v>0.14199999999999999</v>
      </c>
      <c r="AQ901" cm="1">
        <f t="array" aca="1" ref="AQ901" ca="1">IF(INDIRECT(ADDRESS(3+$AM901,5,,,"var"))&lt;&gt;"&lt;=&gt;",INDIRECT(ADDRESS(3+$AM901,5,,,"var")),NULL)</f>
        <v>0</v>
      </c>
      <c r="AR901" cm="1">
        <f t="array" aca="1" ref="AR901" ca="1">IF(INDIRECT(ADDRESS(3+$AM901,6,,,"var"))&lt;&gt;"Fe",INDIRECT(ADDRESS(3+$AM901,6,,,"var")),NULL)</f>
        <v>6.7599999999999993E-2</v>
      </c>
      <c r="AS901" cm="1">
        <f t="array" aca="1" ref="AS901" ca="1">IF(INDIRECT(ADDRESS(3+$AM901,7,,,"var"))&lt;&gt;"&lt;=&gt;",INDIRECT(ADDRESS(3+$AM901,7,,,"var")),NULL)</f>
        <v>0</v>
      </c>
      <c r="AT901" cm="1">
        <f t="array" aca="1" ref="AT901" ca="1">IF(INDIRECT(ADDRESS(3+$AM901,8,,,"var"))&lt;&gt;"Cu",INDIRECT(ADDRESS(3+$AM901,8,,,"var")),NULL)</f>
        <v>2E-3</v>
      </c>
      <c r="AU901" cm="1">
        <f t="array" aca="1" ref="AU901" ca="1">IF(INDIRECT(ADDRESS(3+$AM901,9,,,"var"))&lt;&gt;"&lt;=&gt;",INDIRECT(ADDRESS(3+$AM901,9,,,"var")),NULL)</f>
        <v>0</v>
      </c>
      <c r="AV901" cm="1">
        <f t="array" aca="1" ref="AV901" ca="1">IF(INDIRECT(ADDRESS(3+$AM901,10,,,"var"))&lt;&gt;"Mn",INDIRECT(ADDRESS(3+$AM901,10,,,"var")),NULL)</f>
        <v>5.4999999999999997E-3</v>
      </c>
      <c r="AW901" cm="1">
        <f t="array" aca="1" ref="AW901" ca="1">IF(INDIRECT(ADDRESS(3+$AM901,11,,,"var"))&lt;&gt;"&lt;=&gt;",INDIRECT(ADDRESS(3+$AM901,11,,,"var")),NULL)</f>
        <v>0</v>
      </c>
      <c r="AX901" cm="1">
        <f t="array" aca="1" ref="AX901" ca="1">IF(INDIRECT(ADDRESS(3+$AM901,12,,,"var"))&lt;&gt;"Mg",INDIRECT(ADDRESS(3+$AM901,12,,,"var")),NULL)</f>
        <v>11.8</v>
      </c>
      <c r="AY901" cm="1">
        <f t="array" aca="1" ref="AY901" ca="1">IF(INDIRECT(ADDRESS(3+$AM901,13,,,"var"))&lt;&gt;"&lt;=&gt;",INDIRECT(ADDRESS(3+$AM901,13,,,"var")),NULL)</f>
        <v>0</v>
      </c>
      <c r="AZ901" cm="1">
        <f t="array" aca="1" ref="AZ901" ca="1">IF(INDIRECT(ADDRESS(3+$AM901,14,,,"var"))&lt;&gt;"Be",INDIRECT(ADDRESS(3+$AM901,14,,,"var")),NULL)</f>
        <v>3.8E-3</v>
      </c>
      <c r="BA901" s="61" cm="1">
        <f t="array" aca="1" ref="BA901" ca="1">IF(INDIRECT(ADDRESS(3+$AM901,15,,,"var"))&lt;&gt;"&lt;=&gt;",INDIRECT(ADDRESS(3+$AM901,15,,,"var")),NULL)</f>
        <v>0</v>
      </c>
      <c r="BB901" s="28" cm="1">
        <f t="array" aca="1" ref="BB901" ca="1">IF(INDIRECT(ADDRESS(3+$AM901,16,,,"var"))&lt;&gt;"Zn",INDIRECT(ADDRESS(3+$AM901,16,,,"var")),NULL)</f>
        <v>0</v>
      </c>
      <c r="BC901" s="61" cm="1">
        <f t="array" aca="1" ref="BC901" ca="1">IF(INDIRECT(ADDRESS(3+$AM901,17,,,"var"))&lt;&gt;"&lt;=&gt;",INDIRECT(ADDRESS(3+$AM901,17,,,"var")),NULL)</f>
        <v>0</v>
      </c>
      <c r="BD901" s="28" cm="1">
        <f t="array" aca="1" ref="BD901" ca="1">IF(INDIRECT(ADDRESS(3+$AM901,18,,,"var"))&lt;&gt;"Ti",INDIRECT(ADDRESS(3+$AM901,18,,,"var")),NULL)</f>
        <v>1.2E-2</v>
      </c>
      <c r="BE901" s="82" cm="1">
        <f t="array" aca="1" ref="BE901" ca="1">IF(INDIRECT(ADDRESS(3+$AM901,19,,,"var"))&lt;&gt;"D10",INDIRECT(ADDRESS(3+$AM901,19,,,"var")),NULL)</f>
        <v>0</v>
      </c>
      <c r="BF901" s="82" cm="1">
        <f t="array" aca="1" ref="BF901" ca="1">IF(INDIRECT(ADDRESS(3+$AM901,20,,,"var"))&lt;&gt;"D50",INDIRECT(ADDRESS(3+$AM901,20,,,"var")),NULL)</f>
        <v>38.799999999999997</v>
      </c>
      <c r="BG901" s="82" cm="1">
        <f t="array" aca="1" ref="BG901" ca="1">IF(INDIRECT(ADDRESS(3+$AM901,21,,,"var"))&lt;&gt;"D90",INDIRECT(ADDRESS(3+$AM901,21,,,"var")),NULL)</f>
        <v>0</v>
      </c>
      <c r="BH901" s="82" cm="1">
        <f t="array" aca="1" ref="BH901" ca="1">IF(INDIRECT(ADDRESS(3+$AM901,22,,,"var"))&lt;&gt;"Carney Funnel (s/50g)",INDIRECT(ADDRESS(3+$AM901,22,,,"var")),NULL)</f>
        <v>0</v>
      </c>
      <c r="BI901" s="82" cm="1">
        <f t="array" aca="1" ref="BI901" ca="1">IF(INDIRECT(ADDRESS(3+$AM901,23,,,"var"))&lt;&gt;"Schuttdichte",INDIRECT(ADDRESS(3+$AM901,23,,,"var")),NULL)</f>
        <v>0</v>
      </c>
      <c r="BJ901" s="82" cm="1">
        <f t="array" aca="1" ref="BJ901" ca="1">IF(INDIRECT(ADDRESS(3+$AM901,24,,,"var"))&lt;&gt;"Klopfdichte",INDIRECT(ADDRESS(3+$AM901,24,,,"var")),NULL)</f>
        <v>0</v>
      </c>
      <c r="BM901" s="94"/>
      <c r="BN901" s="28"/>
      <c r="BP901" s="28"/>
    </row>
    <row r="902" spans="1:68">
      <c r="A902" s="19">
        <v>2</v>
      </c>
      <c r="B902" s="19">
        <v>39</v>
      </c>
      <c r="C902" s="81" t="str">
        <f>var!Z$4</f>
        <v>SLM 280</v>
      </c>
      <c r="D902" s="81" t="str">
        <f>var!AG$4</f>
        <v>SLM 280 parameter dev.</v>
      </c>
      <c r="E902" s="10">
        <v>375</v>
      </c>
      <c r="F902" s="11">
        <v>1850</v>
      </c>
      <c r="G902" s="11">
        <v>90</v>
      </c>
      <c r="H902" s="21">
        <v>0.08</v>
      </c>
      <c r="I902" s="81">
        <v>100</v>
      </c>
      <c r="J902" s="81" t="str">
        <f>var!AD$2</f>
        <v>Density cube</v>
      </c>
      <c r="L902" s="10"/>
      <c r="M902" t="str">
        <f>var!AF$2</f>
        <v>Stripes</v>
      </c>
      <c r="N902" s="10"/>
      <c r="O902" s="10"/>
      <c r="P902" s="10"/>
      <c r="Q902" s="10"/>
      <c r="Y902" s="10"/>
      <c r="Z902" s="10"/>
      <c r="AA902" s="10"/>
      <c r="AB902" s="10"/>
      <c r="AC902" s="10"/>
      <c r="AF902" s="83">
        <v>2.363</v>
      </c>
      <c r="AH902">
        <f t="shared" si="31"/>
        <v>47.952000000000005</v>
      </c>
      <c r="AI902">
        <f t="shared" si="32"/>
        <v>28.153153153153152</v>
      </c>
      <c r="AJ902" s="10"/>
      <c r="AK902" s="24">
        <f>100-Tabelle1[[#This Row],[Porositaet Flaeche repolished IAPT]]</f>
        <v>97.637</v>
      </c>
      <c r="AL902" s="81" t="str" cm="1">
        <f t="array" aca="1" ref="AL902" ca="1">IF(INDIRECT(ADDRESS(3+AM902,2,,,"var"))&lt;&gt;"Name of powder",INDIRECT(ADDRESS(3+AM902,2,,,"var")),NULL)</f>
        <v>AlMgty90</v>
      </c>
      <c r="AM902" s="27">
        <v>7</v>
      </c>
      <c r="AN902" s="10"/>
      <c r="AO902" cm="1">
        <f t="array" aca="1" ref="AO902" ca="1">IF(INDIRECT(ADDRESS(3+$AM902,3,,,"var"))&lt;&gt;"&lt;=&gt;",INDIRECT(ADDRESS(3+$AM902,3,,,"var")),NULL)</f>
        <v>0</v>
      </c>
      <c r="AP902" cm="1">
        <f t="array" aca="1" ref="AP902" ca="1">IF(INDIRECT(ADDRESS(3+$AM902,4,,,"var"))&lt;&gt;"Si",INDIRECT(ADDRESS(3+$AM902,4,,,"var")),NULL)</f>
        <v>0.14199999999999999</v>
      </c>
      <c r="AQ902" cm="1">
        <f t="array" aca="1" ref="AQ902" ca="1">IF(INDIRECT(ADDRESS(3+$AM902,5,,,"var"))&lt;&gt;"&lt;=&gt;",INDIRECT(ADDRESS(3+$AM902,5,,,"var")),NULL)</f>
        <v>0</v>
      </c>
      <c r="AR902" cm="1">
        <f t="array" aca="1" ref="AR902" ca="1">IF(INDIRECT(ADDRESS(3+$AM902,6,,,"var"))&lt;&gt;"Fe",INDIRECT(ADDRESS(3+$AM902,6,,,"var")),NULL)</f>
        <v>6.7599999999999993E-2</v>
      </c>
      <c r="AS902" cm="1">
        <f t="array" aca="1" ref="AS902" ca="1">IF(INDIRECT(ADDRESS(3+$AM902,7,,,"var"))&lt;&gt;"&lt;=&gt;",INDIRECT(ADDRESS(3+$AM902,7,,,"var")),NULL)</f>
        <v>0</v>
      </c>
      <c r="AT902" cm="1">
        <f t="array" aca="1" ref="AT902" ca="1">IF(INDIRECT(ADDRESS(3+$AM902,8,,,"var"))&lt;&gt;"Cu",INDIRECT(ADDRESS(3+$AM902,8,,,"var")),NULL)</f>
        <v>2E-3</v>
      </c>
      <c r="AU902" cm="1">
        <f t="array" aca="1" ref="AU902" ca="1">IF(INDIRECT(ADDRESS(3+$AM902,9,,,"var"))&lt;&gt;"&lt;=&gt;",INDIRECT(ADDRESS(3+$AM902,9,,,"var")),NULL)</f>
        <v>0</v>
      </c>
      <c r="AV902" cm="1">
        <f t="array" aca="1" ref="AV902" ca="1">IF(INDIRECT(ADDRESS(3+$AM902,10,,,"var"))&lt;&gt;"Mn",INDIRECT(ADDRESS(3+$AM902,10,,,"var")),NULL)</f>
        <v>5.4999999999999997E-3</v>
      </c>
      <c r="AW902" cm="1">
        <f t="array" aca="1" ref="AW902" ca="1">IF(INDIRECT(ADDRESS(3+$AM902,11,,,"var"))&lt;&gt;"&lt;=&gt;",INDIRECT(ADDRESS(3+$AM902,11,,,"var")),NULL)</f>
        <v>0</v>
      </c>
      <c r="AX902" cm="1">
        <f t="array" aca="1" ref="AX902" ca="1">IF(INDIRECT(ADDRESS(3+$AM902,12,,,"var"))&lt;&gt;"Mg",INDIRECT(ADDRESS(3+$AM902,12,,,"var")),NULL)</f>
        <v>11.8</v>
      </c>
      <c r="AY902" cm="1">
        <f t="array" aca="1" ref="AY902" ca="1">IF(INDIRECT(ADDRESS(3+$AM902,13,,,"var"))&lt;&gt;"&lt;=&gt;",INDIRECT(ADDRESS(3+$AM902,13,,,"var")),NULL)</f>
        <v>0</v>
      </c>
      <c r="AZ902" cm="1">
        <f t="array" aca="1" ref="AZ902" ca="1">IF(INDIRECT(ADDRESS(3+$AM902,14,,,"var"))&lt;&gt;"Be",INDIRECT(ADDRESS(3+$AM902,14,,,"var")),NULL)</f>
        <v>3.8E-3</v>
      </c>
      <c r="BA902" s="61" cm="1">
        <f t="array" aca="1" ref="BA902" ca="1">IF(INDIRECT(ADDRESS(3+$AM902,15,,,"var"))&lt;&gt;"&lt;=&gt;",INDIRECT(ADDRESS(3+$AM902,15,,,"var")),NULL)</f>
        <v>0</v>
      </c>
      <c r="BB902" s="28" cm="1">
        <f t="array" aca="1" ref="BB902" ca="1">IF(INDIRECT(ADDRESS(3+$AM902,16,,,"var"))&lt;&gt;"Zn",INDIRECT(ADDRESS(3+$AM902,16,,,"var")),NULL)</f>
        <v>0</v>
      </c>
      <c r="BC902" s="61" cm="1">
        <f t="array" aca="1" ref="BC902" ca="1">IF(INDIRECT(ADDRESS(3+$AM902,17,,,"var"))&lt;&gt;"&lt;=&gt;",INDIRECT(ADDRESS(3+$AM902,17,,,"var")),NULL)</f>
        <v>0</v>
      </c>
      <c r="BD902" s="28" cm="1">
        <f t="array" aca="1" ref="BD902" ca="1">IF(INDIRECT(ADDRESS(3+$AM902,18,,,"var"))&lt;&gt;"Ti",INDIRECT(ADDRESS(3+$AM902,18,,,"var")),NULL)</f>
        <v>1.2E-2</v>
      </c>
      <c r="BE902" s="82" cm="1">
        <f t="array" aca="1" ref="BE902" ca="1">IF(INDIRECT(ADDRESS(3+$AM902,19,,,"var"))&lt;&gt;"D10",INDIRECT(ADDRESS(3+$AM902,19,,,"var")),NULL)</f>
        <v>0</v>
      </c>
      <c r="BF902" s="82" cm="1">
        <f t="array" aca="1" ref="BF902" ca="1">IF(INDIRECT(ADDRESS(3+$AM902,20,,,"var"))&lt;&gt;"D50",INDIRECT(ADDRESS(3+$AM902,20,,,"var")),NULL)</f>
        <v>38.799999999999997</v>
      </c>
      <c r="BG902" s="82" cm="1">
        <f t="array" aca="1" ref="BG902" ca="1">IF(INDIRECT(ADDRESS(3+$AM902,21,,,"var"))&lt;&gt;"D90",INDIRECT(ADDRESS(3+$AM902,21,,,"var")),NULL)</f>
        <v>0</v>
      </c>
      <c r="BH902" s="82" cm="1">
        <f t="array" aca="1" ref="BH902" ca="1">IF(INDIRECT(ADDRESS(3+$AM902,22,,,"var"))&lt;&gt;"Carney Funnel (s/50g)",INDIRECT(ADDRESS(3+$AM902,22,,,"var")),NULL)</f>
        <v>0</v>
      </c>
      <c r="BI902" s="82" cm="1">
        <f t="array" aca="1" ref="BI902" ca="1">IF(INDIRECT(ADDRESS(3+$AM902,23,,,"var"))&lt;&gt;"Schuttdichte",INDIRECT(ADDRESS(3+$AM902,23,,,"var")),NULL)</f>
        <v>0</v>
      </c>
      <c r="BJ902" s="82" cm="1">
        <f t="array" aca="1" ref="BJ902" ca="1">IF(INDIRECT(ADDRESS(3+$AM902,24,,,"var"))&lt;&gt;"Klopfdichte",INDIRECT(ADDRESS(3+$AM902,24,,,"var")),NULL)</f>
        <v>0</v>
      </c>
      <c r="BM902" s="94"/>
      <c r="BN902" s="28"/>
      <c r="BP902" s="28"/>
    </row>
    <row r="903" spans="1:68">
      <c r="A903" s="19">
        <v>2</v>
      </c>
      <c r="B903" s="19">
        <v>40</v>
      </c>
      <c r="C903" s="81" t="str">
        <f>var!Z$4</f>
        <v>SLM 280</v>
      </c>
      <c r="D903" s="81" t="str">
        <f>var!AG$4</f>
        <v>SLM 280 parameter dev.</v>
      </c>
      <c r="E903" s="10">
        <v>375</v>
      </c>
      <c r="F903" s="11">
        <v>2300</v>
      </c>
      <c r="G903" s="11">
        <v>60</v>
      </c>
      <c r="H903" s="21">
        <v>0.08</v>
      </c>
      <c r="I903" s="81">
        <v>100</v>
      </c>
      <c r="J903" s="81" t="str">
        <f>var!AD$2</f>
        <v>Density cube</v>
      </c>
      <c r="L903" s="10"/>
      <c r="M903" t="str">
        <f>var!AF$2</f>
        <v>Stripes</v>
      </c>
      <c r="N903" s="10"/>
      <c r="O903" s="10"/>
      <c r="P903" s="10"/>
      <c r="Q903" s="10"/>
      <c r="Y903" s="10"/>
      <c r="Z903" s="10"/>
      <c r="AA903" s="10"/>
      <c r="AB903" s="10"/>
      <c r="AC903" s="10"/>
      <c r="AF903" s="83">
        <v>2.1549999999999998</v>
      </c>
      <c r="AH903">
        <f t="shared" si="31"/>
        <v>39.744000000000007</v>
      </c>
      <c r="AI903">
        <f t="shared" si="32"/>
        <v>33.967391304347821</v>
      </c>
      <c r="AJ903" s="10"/>
      <c r="AK903" s="24">
        <f>100-Tabelle1[[#This Row],[Porositaet Flaeche repolished IAPT]]</f>
        <v>97.844999999999999</v>
      </c>
      <c r="AL903" s="81" t="str" cm="1">
        <f t="array" aca="1" ref="AL903" ca="1">IF(INDIRECT(ADDRESS(3+AM903,2,,,"var"))&lt;&gt;"Name of powder",INDIRECT(ADDRESS(3+AM903,2,,,"var")),NULL)</f>
        <v>AlMgty90</v>
      </c>
      <c r="AM903" s="27">
        <v>7</v>
      </c>
      <c r="AN903" s="10"/>
      <c r="AO903" cm="1">
        <f t="array" aca="1" ref="AO903" ca="1">IF(INDIRECT(ADDRESS(3+$AM903,3,,,"var"))&lt;&gt;"&lt;=&gt;",INDIRECT(ADDRESS(3+$AM903,3,,,"var")),NULL)</f>
        <v>0</v>
      </c>
      <c r="AP903" cm="1">
        <f t="array" aca="1" ref="AP903" ca="1">IF(INDIRECT(ADDRESS(3+$AM903,4,,,"var"))&lt;&gt;"Si",INDIRECT(ADDRESS(3+$AM903,4,,,"var")),NULL)</f>
        <v>0.14199999999999999</v>
      </c>
      <c r="AQ903" cm="1">
        <f t="array" aca="1" ref="AQ903" ca="1">IF(INDIRECT(ADDRESS(3+$AM903,5,,,"var"))&lt;&gt;"&lt;=&gt;",INDIRECT(ADDRESS(3+$AM903,5,,,"var")),NULL)</f>
        <v>0</v>
      </c>
      <c r="AR903" cm="1">
        <f t="array" aca="1" ref="AR903" ca="1">IF(INDIRECT(ADDRESS(3+$AM903,6,,,"var"))&lt;&gt;"Fe",INDIRECT(ADDRESS(3+$AM903,6,,,"var")),NULL)</f>
        <v>6.7599999999999993E-2</v>
      </c>
      <c r="AS903" cm="1">
        <f t="array" aca="1" ref="AS903" ca="1">IF(INDIRECT(ADDRESS(3+$AM903,7,,,"var"))&lt;&gt;"&lt;=&gt;",INDIRECT(ADDRESS(3+$AM903,7,,,"var")),NULL)</f>
        <v>0</v>
      </c>
      <c r="AT903" cm="1">
        <f t="array" aca="1" ref="AT903" ca="1">IF(INDIRECT(ADDRESS(3+$AM903,8,,,"var"))&lt;&gt;"Cu",INDIRECT(ADDRESS(3+$AM903,8,,,"var")),NULL)</f>
        <v>2E-3</v>
      </c>
      <c r="AU903" cm="1">
        <f t="array" aca="1" ref="AU903" ca="1">IF(INDIRECT(ADDRESS(3+$AM903,9,,,"var"))&lt;&gt;"&lt;=&gt;",INDIRECT(ADDRESS(3+$AM903,9,,,"var")),NULL)</f>
        <v>0</v>
      </c>
      <c r="AV903" cm="1">
        <f t="array" aca="1" ref="AV903" ca="1">IF(INDIRECT(ADDRESS(3+$AM903,10,,,"var"))&lt;&gt;"Mn",INDIRECT(ADDRESS(3+$AM903,10,,,"var")),NULL)</f>
        <v>5.4999999999999997E-3</v>
      </c>
      <c r="AW903" cm="1">
        <f t="array" aca="1" ref="AW903" ca="1">IF(INDIRECT(ADDRESS(3+$AM903,11,,,"var"))&lt;&gt;"&lt;=&gt;",INDIRECT(ADDRESS(3+$AM903,11,,,"var")),NULL)</f>
        <v>0</v>
      </c>
      <c r="AX903" cm="1">
        <f t="array" aca="1" ref="AX903" ca="1">IF(INDIRECT(ADDRESS(3+$AM903,12,,,"var"))&lt;&gt;"Mg",INDIRECT(ADDRESS(3+$AM903,12,,,"var")),NULL)</f>
        <v>11.8</v>
      </c>
      <c r="AY903" cm="1">
        <f t="array" aca="1" ref="AY903" ca="1">IF(INDIRECT(ADDRESS(3+$AM903,13,,,"var"))&lt;&gt;"&lt;=&gt;",INDIRECT(ADDRESS(3+$AM903,13,,,"var")),NULL)</f>
        <v>0</v>
      </c>
      <c r="AZ903" cm="1">
        <f t="array" aca="1" ref="AZ903" ca="1">IF(INDIRECT(ADDRESS(3+$AM903,14,,,"var"))&lt;&gt;"Be",INDIRECT(ADDRESS(3+$AM903,14,,,"var")),NULL)</f>
        <v>3.8E-3</v>
      </c>
      <c r="BA903" s="61" cm="1">
        <f t="array" aca="1" ref="BA903" ca="1">IF(INDIRECT(ADDRESS(3+$AM903,15,,,"var"))&lt;&gt;"&lt;=&gt;",INDIRECT(ADDRESS(3+$AM903,15,,,"var")),NULL)</f>
        <v>0</v>
      </c>
      <c r="BB903" s="28" cm="1">
        <f t="array" aca="1" ref="BB903" ca="1">IF(INDIRECT(ADDRESS(3+$AM903,16,,,"var"))&lt;&gt;"Zn",INDIRECT(ADDRESS(3+$AM903,16,,,"var")),NULL)</f>
        <v>0</v>
      </c>
      <c r="BC903" s="61" cm="1">
        <f t="array" aca="1" ref="BC903" ca="1">IF(INDIRECT(ADDRESS(3+$AM903,17,,,"var"))&lt;&gt;"&lt;=&gt;",INDIRECT(ADDRESS(3+$AM903,17,,,"var")),NULL)</f>
        <v>0</v>
      </c>
      <c r="BD903" s="28" cm="1">
        <f t="array" aca="1" ref="BD903" ca="1">IF(INDIRECT(ADDRESS(3+$AM903,18,,,"var"))&lt;&gt;"Ti",INDIRECT(ADDRESS(3+$AM903,18,,,"var")),NULL)</f>
        <v>1.2E-2</v>
      </c>
      <c r="BE903" s="82" cm="1">
        <f t="array" aca="1" ref="BE903" ca="1">IF(INDIRECT(ADDRESS(3+$AM903,19,,,"var"))&lt;&gt;"D10",INDIRECT(ADDRESS(3+$AM903,19,,,"var")),NULL)</f>
        <v>0</v>
      </c>
      <c r="BF903" s="82" cm="1">
        <f t="array" aca="1" ref="BF903" ca="1">IF(INDIRECT(ADDRESS(3+$AM903,20,,,"var"))&lt;&gt;"D50",INDIRECT(ADDRESS(3+$AM903,20,,,"var")),NULL)</f>
        <v>38.799999999999997</v>
      </c>
      <c r="BG903" s="82" cm="1">
        <f t="array" aca="1" ref="BG903" ca="1">IF(INDIRECT(ADDRESS(3+$AM903,21,,,"var"))&lt;&gt;"D90",INDIRECT(ADDRESS(3+$AM903,21,,,"var")),NULL)</f>
        <v>0</v>
      </c>
      <c r="BH903" s="82" cm="1">
        <f t="array" aca="1" ref="BH903" ca="1">IF(INDIRECT(ADDRESS(3+$AM903,22,,,"var"))&lt;&gt;"Carney Funnel (s/50g)",INDIRECT(ADDRESS(3+$AM903,22,,,"var")),NULL)</f>
        <v>0</v>
      </c>
      <c r="BI903" s="82" cm="1">
        <f t="array" aca="1" ref="BI903" ca="1">IF(INDIRECT(ADDRESS(3+$AM903,23,,,"var"))&lt;&gt;"Schuttdichte",INDIRECT(ADDRESS(3+$AM903,23,,,"var")),NULL)</f>
        <v>0</v>
      </c>
      <c r="BJ903" s="82" cm="1">
        <f t="array" aca="1" ref="BJ903" ca="1">IF(INDIRECT(ADDRESS(3+$AM903,24,,,"var"))&lt;&gt;"Klopfdichte",INDIRECT(ADDRESS(3+$AM903,24,,,"var")),NULL)</f>
        <v>0</v>
      </c>
      <c r="BM903" s="94"/>
      <c r="BN903" s="28"/>
      <c r="BP903" s="28"/>
    </row>
    <row r="904" spans="1:68">
      <c r="A904" s="19">
        <v>2</v>
      </c>
      <c r="B904" s="19">
        <v>41</v>
      </c>
      <c r="C904" s="81" t="str">
        <f>var!Z$4</f>
        <v>SLM 280</v>
      </c>
      <c r="D904" s="81" t="str">
        <f>var!AG$4</f>
        <v>SLM 280 parameter dev.</v>
      </c>
      <c r="E904" s="10">
        <v>375</v>
      </c>
      <c r="F904" s="11">
        <v>1550</v>
      </c>
      <c r="G904" s="11">
        <v>60</v>
      </c>
      <c r="H904" s="21">
        <v>0.14000000000000001</v>
      </c>
      <c r="I904" s="81">
        <v>100</v>
      </c>
      <c r="J904" s="81" t="str">
        <f>var!AD$2</f>
        <v>Density cube</v>
      </c>
      <c r="L904" s="10"/>
      <c r="M904" t="str">
        <f>var!AF$2</f>
        <v>Stripes</v>
      </c>
      <c r="N904" s="10"/>
      <c r="O904" s="10"/>
      <c r="P904" s="10"/>
      <c r="Q904" s="10"/>
      <c r="R904" s="81"/>
      <c r="S904" s="81"/>
      <c r="T904" s="81"/>
      <c r="U904" s="81"/>
      <c r="V904" s="81"/>
      <c r="W904" s="81"/>
      <c r="X904" s="81"/>
      <c r="Y904" s="10"/>
      <c r="Z904" s="10"/>
      <c r="AA904" s="10"/>
      <c r="AB904" s="10"/>
      <c r="AC904" s="10"/>
      <c r="AD904" s="81"/>
      <c r="AE904" s="81"/>
      <c r="AF904" s="83">
        <v>2.1349999999999998</v>
      </c>
      <c r="AG904" s="81"/>
      <c r="AH904">
        <f t="shared" si="31"/>
        <v>46.872000000000007</v>
      </c>
      <c r="AI904">
        <f t="shared" si="32"/>
        <v>28.801843317972349</v>
      </c>
      <c r="AJ904" s="10"/>
      <c r="AK904" s="24">
        <f>100-Tabelle1[[#This Row],[Porositaet Flaeche repolished IAPT]]</f>
        <v>97.864999999999995</v>
      </c>
      <c r="AL904" s="81" t="str" cm="1">
        <f t="array" aca="1" ref="AL904" ca="1">IF(INDIRECT(ADDRESS(3+AM904,2,,,"var"))&lt;&gt;"Name of powder",INDIRECT(ADDRESS(3+AM904,2,,,"var")),NULL)</f>
        <v>AlMgty90</v>
      </c>
      <c r="AM904" s="27">
        <v>7</v>
      </c>
      <c r="AN904" s="10"/>
      <c r="AO904" cm="1">
        <f t="array" aca="1" ref="AO904" ca="1">IF(INDIRECT(ADDRESS(3+$AM904,3,,,"var"))&lt;&gt;"&lt;=&gt;",INDIRECT(ADDRESS(3+$AM904,3,,,"var")),NULL)</f>
        <v>0</v>
      </c>
      <c r="AP904" cm="1">
        <f t="array" aca="1" ref="AP904" ca="1">IF(INDIRECT(ADDRESS(3+$AM904,4,,,"var"))&lt;&gt;"Si",INDIRECT(ADDRESS(3+$AM904,4,,,"var")),NULL)</f>
        <v>0.14199999999999999</v>
      </c>
      <c r="AQ904" cm="1">
        <f t="array" aca="1" ref="AQ904" ca="1">IF(INDIRECT(ADDRESS(3+$AM904,5,,,"var"))&lt;&gt;"&lt;=&gt;",INDIRECT(ADDRESS(3+$AM904,5,,,"var")),NULL)</f>
        <v>0</v>
      </c>
      <c r="AR904" cm="1">
        <f t="array" aca="1" ref="AR904" ca="1">IF(INDIRECT(ADDRESS(3+$AM904,6,,,"var"))&lt;&gt;"Fe",INDIRECT(ADDRESS(3+$AM904,6,,,"var")),NULL)</f>
        <v>6.7599999999999993E-2</v>
      </c>
      <c r="AS904" cm="1">
        <f t="array" aca="1" ref="AS904" ca="1">IF(INDIRECT(ADDRESS(3+$AM904,7,,,"var"))&lt;&gt;"&lt;=&gt;",INDIRECT(ADDRESS(3+$AM904,7,,,"var")),NULL)</f>
        <v>0</v>
      </c>
      <c r="AT904" cm="1">
        <f t="array" aca="1" ref="AT904" ca="1">IF(INDIRECT(ADDRESS(3+$AM904,8,,,"var"))&lt;&gt;"Cu",INDIRECT(ADDRESS(3+$AM904,8,,,"var")),NULL)</f>
        <v>2E-3</v>
      </c>
      <c r="AU904" cm="1">
        <f t="array" aca="1" ref="AU904" ca="1">IF(INDIRECT(ADDRESS(3+$AM904,9,,,"var"))&lt;&gt;"&lt;=&gt;",INDIRECT(ADDRESS(3+$AM904,9,,,"var")),NULL)</f>
        <v>0</v>
      </c>
      <c r="AV904" cm="1">
        <f t="array" aca="1" ref="AV904" ca="1">IF(INDIRECT(ADDRESS(3+$AM904,10,,,"var"))&lt;&gt;"Mn",INDIRECT(ADDRESS(3+$AM904,10,,,"var")),NULL)</f>
        <v>5.4999999999999997E-3</v>
      </c>
      <c r="AW904" cm="1">
        <f t="array" aca="1" ref="AW904" ca="1">IF(INDIRECT(ADDRESS(3+$AM904,11,,,"var"))&lt;&gt;"&lt;=&gt;",INDIRECT(ADDRESS(3+$AM904,11,,,"var")),NULL)</f>
        <v>0</v>
      </c>
      <c r="AX904" cm="1">
        <f t="array" aca="1" ref="AX904" ca="1">IF(INDIRECT(ADDRESS(3+$AM904,12,,,"var"))&lt;&gt;"Mg",INDIRECT(ADDRESS(3+$AM904,12,,,"var")),NULL)</f>
        <v>11.8</v>
      </c>
      <c r="AY904" cm="1">
        <f t="array" aca="1" ref="AY904" ca="1">IF(INDIRECT(ADDRESS(3+$AM904,13,,,"var"))&lt;&gt;"&lt;=&gt;",INDIRECT(ADDRESS(3+$AM904,13,,,"var")),NULL)</f>
        <v>0</v>
      </c>
      <c r="AZ904" cm="1">
        <f t="array" aca="1" ref="AZ904" ca="1">IF(INDIRECT(ADDRESS(3+$AM904,14,,,"var"))&lt;&gt;"Be",INDIRECT(ADDRESS(3+$AM904,14,,,"var")),NULL)</f>
        <v>3.8E-3</v>
      </c>
      <c r="BA904" s="61" cm="1">
        <f t="array" aca="1" ref="BA904" ca="1">IF(INDIRECT(ADDRESS(3+$AM904,15,,,"var"))&lt;&gt;"&lt;=&gt;",INDIRECT(ADDRESS(3+$AM904,15,,,"var")),NULL)</f>
        <v>0</v>
      </c>
      <c r="BB904" s="28" cm="1">
        <f t="array" aca="1" ref="BB904" ca="1">IF(INDIRECT(ADDRESS(3+$AM904,16,,,"var"))&lt;&gt;"Zn",INDIRECT(ADDRESS(3+$AM904,16,,,"var")),NULL)</f>
        <v>0</v>
      </c>
      <c r="BC904" s="61" cm="1">
        <f t="array" aca="1" ref="BC904" ca="1">IF(INDIRECT(ADDRESS(3+$AM904,17,,,"var"))&lt;&gt;"&lt;=&gt;",INDIRECT(ADDRESS(3+$AM904,17,,,"var")),NULL)</f>
        <v>0</v>
      </c>
      <c r="BD904" s="28" cm="1">
        <f t="array" aca="1" ref="BD904" ca="1">IF(INDIRECT(ADDRESS(3+$AM904,18,,,"var"))&lt;&gt;"Ti",INDIRECT(ADDRESS(3+$AM904,18,,,"var")),NULL)</f>
        <v>1.2E-2</v>
      </c>
      <c r="BE904" s="82" cm="1">
        <f t="array" aca="1" ref="BE904" ca="1">IF(INDIRECT(ADDRESS(3+$AM904,19,,,"var"))&lt;&gt;"D10",INDIRECT(ADDRESS(3+$AM904,19,,,"var")),NULL)</f>
        <v>0</v>
      </c>
      <c r="BF904" s="82" cm="1">
        <f t="array" aca="1" ref="BF904" ca="1">IF(INDIRECT(ADDRESS(3+$AM904,20,,,"var"))&lt;&gt;"D50",INDIRECT(ADDRESS(3+$AM904,20,,,"var")),NULL)</f>
        <v>38.799999999999997</v>
      </c>
      <c r="BG904" s="82" cm="1">
        <f t="array" aca="1" ref="BG904" ca="1">IF(INDIRECT(ADDRESS(3+$AM904,21,,,"var"))&lt;&gt;"D90",INDIRECT(ADDRESS(3+$AM904,21,,,"var")),NULL)</f>
        <v>0</v>
      </c>
      <c r="BH904" s="82" cm="1">
        <f t="array" aca="1" ref="BH904" ca="1">IF(INDIRECT(ADDRESS(3+$AM904,22,,,"var"))&lt;&gt;"Carney Funnel (s/50g)",INDIRECT(ADDRESS(3+$AM904,22,,,"var")),NULL)</f>
        <v>0</v>
      </c>
      <c r="BI904" s="82" cm="1">
        <f t="array" aca="1" ref="BI904" ca="1">IF(INDIRECT(ADDRESS(3+$AM904,23,,,"var"))&lt;&gt;"Schuttdichte",INDIRECT(ADDRESS(3+$AM904,23,,,"var")),NULL)</f>
        <v>0</v>
      </c>
      <c r="BJ904" s="82" cm="1">
        <f t="array" aca="1" ref="BJ904" ca="1">IF(INDIRECT(ADDRESS(3+$AM904,24,,,"var"))&lt;&gt;"Klopfdichte",INDIRECT(ADDRESS(3+$AM904,24,,,"var")),NULL)</f>
        <v>0</v>
      </c>
      <c r="BM904" s="94"/>
      <c r="BN904" s="28"/>
      <c r="BP904" s="28"/>
    </row>
    <row r="905" spans="1:68">
      <c r="A905" s="19">
        <v>2</v>
      </c>
      <c r="B905" s="19">
        <v>42</v>
      </c>
      <c r="C905" s="81" t="str">
        <f>var!Z$4</f>
        <v>SLM 280</v>
      </c>
      <c r="D905" s="81" t="str">
        <f>var!AG$4</f>
        <v>SLM 280 parameter dev.</v>
      </c>
      <c r="E905" s="10">
        <v>375</v>
      </c>
      <c r="F905" s="11">
        <v>1775</v>
      </c>
      <c r="G905" s="11">
        <v>60</v>
      </c>
      <c r="H905" s="21">
        <v>0.14000000000000001</v>
      </c>
      <c r="I905" s="81">
        <v>100</v>
      </c>
      <c r="J905" s="81" t="str">
        <f>var!AD$2</f>
        <v>Density cube</v>
      </c>
      <c r="L905" s="10"/>
      <c r="M905" t="str">
        <f>var!AF$2</f>
        <v>Stripes</v>
      </c>
      <c r="N905" s="10"/>
      <c r="O905" s="10"/>
      <c r="P905" s="10"/>
      <c r="Q905" s="10"/>
      <c r="R905" s="81"/>
      <c r="S905" s="81"/>
      <c r="T905" s="81"/>
      <c r="U905" s="81"/>
      <c r="V905" s="81"/>
      <c r="W905" s="81"/>
      <c r="X905" s="81"/>
      <c r="Y905" s="10"/>
      <c r="Z905" s="10"/>
      <c r="AA905" s="10"/>
      <c r="AB905" s="10"/>
      <c r="AC905" s="10"/>
      <c r="AD905" s="81"/>
      <c r="AE905" s="81"/>
      <c r="AF905" s="83">
        <v>2.399</v>
      </c>
      <c r="AG905" s="81"/>
      <c r="AH905">
        <f t="shared" si="31"/>
        <v>53.676000000000009</v>
      </c>
      <c r="AI905">
        <f t="shared" si="32"/>
        <v>25.150905432595572</v>
      </c>
      <c r="AJ905" s="10"/>
      <c r="AK905" s="24">
        <f>100-Tabelle1[[#This Row],[Porositaet Flaeche repolished IAPT]]</f>
        <v>97.600999999999999</v>
      </c>
      <c r="AL905" s="81" t="str" cm="1">
        <f t="array" aca="1" ref="AL905" ca="1">IF(INDIRECT(ADDRESS(3+AM905,2,,,"var"))&lt;&gt;"Name of powder",INDIRECT(ADDRESS(3+AM905,2,,,"var")),NULL)</f>
        <v>AlMgty90</v>
      </c>
      <c r="AM905" s="27">
        <v>7</v>
      </c>
      <c r="AN905" s="10"/>
      <c r="AO905" cm="1">
        <f t="array" aca="1" ref="AO905" ca="1">IF(INDIRECT(ADDRESS(3+$AM905,3,,,"var"))&lt;&gt;"&lt;=&gt;",INDIRECT(ADDRESS(3+$AM905,3,,,"var")),NULL)</f>
        <v>0</v>
      </c>
      <c r="AP905" cm="1">
        <f t="array" aca="1" ref="AP905" ca="1">IF(INDIRECT(ADDRESS(3+$AM905,4,,,"var"))&lt;&gt;"Si",INDIRECT(ADDRESS(3+$AM905,4,,,"var")),NULL)</f>
        <v>0.14199999999999999</v>
      </c>
      <c r="AQ905" cm="1">
        <f t="array" aca="1" ref="AQ905" ca="1">IF(INDIRECT(ADDRESS(3+$AM905,5,,,"var"))&lt;&gt;"&lt;=&gt;",INDIRECT(ADDRESS(3+$AM905,5,,,"var")),NULL)</f>
        <v>0</v>
      </c>
      <c r="AR905" cm="1">
        <f t="array" aca="1" ref="AR905" ca="1">IF(INDIRECT(ADDRESS(3+$AM905,6,,,"var"))&lt;&gt;"Fe",INDIRECT(ADDRESS(3+$AM905,6,,,"var")),NULL)</f>
        <v>6.7599999999999993E-2</v>
      </c>
      <c r="AS905" cm="1">
        <f t="array" aca="1" ref="AS905" ca="1">IF(INDIRECT(ADDRESS(3+$AM905,7,,,"var"))&lt;&gt;"&lt;=&gt;",INDIRECT(ADDRESS(3+$AM905,7,,,"var")),NULL)</f>
        <v>0</v>
      </c>
      <c r="AT905" cm="1">
        <f t="array" aca="1" ref="AT905" ca="1">IF(INDIRECT(ADDRESS(3+$AM905,8,,,"var"))&lt;&gt;"Cu",INDIRECT(ADDRESS(3+$AM905,8,,,"var")),NULL)</f>
        <v>2E-3</v>
      </c>
      <c r="AU905" cm="1">
        <f t="array" aca="1" ref="AU905" ca="1">IF(INDIRECT(ADDRESS(3+$AM905,9,,,"var"))&lt;&gt;"&lt;=&gt;",INDIRECT(ADDRESS(3+$AM905,9,,,"var")),NULL)</f>
        <v>0</v>
      </c>
      <c r="AV905" cm="1">
        <f t="array" aca="1" ref="AV905" ca="1">IF(INDIRECT(ADDRESS(3+$AM905,10,,,"var"))&lt;&gt;"Mn",INDIRECT(ADDRESS(3+$AM905,10,,,"var")),NULL)</f>
        <v>5.4999999999999997E-3</v>
      </c>
      <c r="AW905" cm="1">
        <f t="array" aca="1" ref="AW905" ca="1">IF(INDIRECT(ADDRESS(3+$AM905,11,,,"var"))&lt;&gt;"&lt;=&gt;",INDIRECT(ADDRESS(3+$AM905,11,,,"var")),NULL)</f>
        <v>0</v>
      </c>
      <c r="AX905" cm="1">
        <f t="array" aca="1" ref="AX905" ca="1">IF(INDIRECT(ADDRESS(3+$AM905,12,,,"var"))&lt;&gt;"Mg",INDIRECT(ADDRESS(3+$AM905,12,,,"var")),NULL)</f>
        <v>11.8</v>
      </c>
      <c r="AY905" cm="1">
        <f t="array" aca="1" ref="AY905" ca="1">IF(INDIRECT(ADDRESS(3+$AM905,13,,,"var"))&lt;&gt;"&lt;=&gt;",INDIRECT(ADDRESS(3+$AM905,13,,,"var")),NULL)</f>
        <v>0</v>
      </c>
      <c r="AZ905" cm="1">
        <f t="array" aca="1" ref="AZ905" ca="1">IF(INDIRECT(ADDRESS(3+$AM905,14,,,"var"))&lt;&gt;"Be",INDIRECT(ADDRESS(3+$AM905,14,,,"var")),NULL)</f>
        <v>3.8E-3</v>
      </c>
      <c r="BA905" s="61" cm="1">
        <f t="array" aca="1" ref="BA905" ca="1">IF(INDIRECT(ADDRESS(3+$AM905,15,,,"var"))&lt;&gt;"&lt;=&gt;",INDIRECT(ADDRESS(3+$AM905,15,,,"var")),NULL)</f>
        <v>0</v>
      </c>
      <c r="BB905" s="28" cm="1">
        <f t="array" aca="1" ref="BB905" ca="1">IF(INDIRECT(ADDRESS(3+$AM905,16,,,"var"))&lt;&gt;"Zn",INDIRECT(ADDRESS(3+$AM905,16,,,"var")),NULL)</f>
        <v>0</v>
      </c>
      <c r="BC905" s="61" cm="1">
        <f t="array" aca="1" ref="BC905" ca="1">IF(INDIRECT(ADDRESS(3+$AM905,17,,,"var"))&lt;&gt;"&lt;=&gt;",INDIRECT(ADDRESS(3+$AM905,17,,,"var")),NULL)</f>
        <v>0</v>
      </c>
      <c r="BD905" s="28" cm="1">
        <f t="array" aca="1" ref="BD905" ca="1">IF(INDIRECT(ADDRESS(3+$AM905,18,,,"var"))&lt;&gt;"Ti",INDIRECT(ADDRESS(3+$AM905,18,,,"var")),NULL)</f>
        <v>1.2E-2</v>
      </c>
      <c r="BE905" s="82" cm="1">
        <f t="array" aca="1" ref="BE905" ca="1">IF(INDIRECT(ADDRESS(3+$AM905,19,,,"var"))&lt;&gt;"D10",INDIRECT(ADDRESS(3+$AM905,19,,,"var")),NULL)</f>
        <v>0</v>
      </c>
      <c r="BF905" s="82" cm="1">
        <f t="array" aca="1" ref="BF905" ca="1">IF(INDIRECT(ADDRESS(3+$AM905,20,,,"var"))&lt;&gt;"D50",INDIRECT(ADDRESS(3+$AM905,20,,,"var")),NULL)</f>
        <v>38.799999999999997</v>
      </c>
      <c r="BG905" s="82" cm="1">
        <f t="array" aca="1" ref="BG905" ca="1">IF(INDIRECT(ADDRESS(3+$AM905,21,,,"var"))&lt;&gt;"D90",INDIRECT(ADDRESS(3+$AM905,21,,,"var")),NULL)</f>
        <v>0</v>
      </c>
      <c r="BH905" s="82" cm="1">
        <f t="array" aca="1" ref="BH905" ca="1">IF(INDIRECT(ADDRESS(3+$AM905,22,,,"var"))&lt;&gt;"Carney Funnel (s/50g)",INDIRECT(ADDRESS(3+$AM905,22,,,"var")),NULL)</f>
        <v>0</v>
      </c>
      <c r="BI905" s="82" cm="1">
        <f t="array" aca="1" ref="BI905" ca="1">IF(INDIRECT(ADDRESS(3+$AM905,23,,,"var"))&lt;&gt;"Schuttdichte",INDIRECT(ADDRESS(3+$AM905,23,,,"var")),NULL)</f>
        <v>0</v>
      </c>
      <c r="BJ905" s="82" cm="1">
        <f t="array" aca="1" ref="BJ905" ca="1">IF(INDIRECT(ADDRESS(3+$AM905,24,,,"var"))&lt;&gt;"Klopfdichte",INDIRECT(ADDRESS(3+$AM905,24,,,"var")),NULL)</f>
        <v>0</v>
      </c>
      <c r="BM905" s="94"/>
      <c r="BN905" s="28"/>
      <c r="BP905" s="28"/>
    </row>
    <row r="906" spans="1:68">
      <c r="A906" s="19">
        <v>2</v>
      </c>
      <c r="B906" s="19">
        <v>43</v>
      </c>
      <c r="C906" s="81" t="str">
        <f>var!Z$4</f>
        <v>SLM 280</v>
      </c>
      <c r="D906" s="81" t="str">
        <f>var!AG$4</f>
        <v>SLM 280 parameter dev.</v>
      </c>
      <c r="E906" s="10">
        <v>375</v>
      </c>
      <c r="F906" s="11">
        <v>1575</v>
      </c>
      <c r="G906" s="11">
        <v>90</v>
      </c>
      <c r="H906" s="21">
        <v>0.08</v>
      </c>
      <c r="I906" s="81">
        <v>100</v>
      </c>
      <c r="J906" s="81" t="str">
        <f>var!AD$2</f>
        <v>Density cube</v>
      </c>
      <c r="L906" s="10"/>
      <c r="M906" t="str">
        <f>var!AF$2</f>
        <v>Stripes</v>
      </c>
      <c r="N906" s="10"/>
      <c r="O906" s="10"/>
      <c r="P906" s="10"/>
      <c r="Q906" s="10"/>
      <c r="Y906" s="10"/>
      <c r="Z906" s="10"/>
      <c r="AA906" s="10"/>
      <c r="AB906" s="10"/>
      <c r="AC906" s="10"/>
      <c r="AF906" s="83">
        <v>2.35</v>
      </c>
      <c r="AH906">
        <f t="shared" si="31"/>
        <v>40.823999999999998</v>
      </c>
      <c r="AI906">
        <f t="shared" si="32"/>
        <v>33.06878306878307</v>
      </c>
      <c r="AJ906" s="10"/>
      <c r="AK906" s="24">
        <f>100-Tabelle1[[#This Row],[Porositaet Flaeche repolished IAPT]]</f>
        <v>97.65</v>
      </c>
      <c r="AL906" s="81" t="str" cm="1">
        <f t="array" aca="1" ref="AL906" ca="1">IF(INDIRECT(ADDRESS(3+AM906,2,,,"var"))&lt;&gt;"Name of powder",INDIRECT(ADDRESS(3+AM906,2,,,"var")),NULL)</f>
        <v>AlMgty90</v>
      </c>
      <c r="AM906" s="27">
        <v>7</v>
      </c>
      <c r="AN906" s="10"/>
      <c r="AO906" cm="1">
        <f t="array" aca="1" ref="AO906" ca="1">IF(INDIRECT(ADDRESS(3+$AM906,3,,,"var"))&lt;&gt;"&lt;=&gt;",INDIRECT(ADDRESS(3+$AM906,3,,,"var")),NULL)</f>
        <v>0</v>
      </c>
      <c r="AP906" cm="1">
        <f t="array" aca="1" ref="AP906" ca="1">IF(INDIRECT(ADDRESS(3+$AM906,4,,,"var"))&lt;&gt;"Si",INDIRECT(ADDRESS(3+$AM906,4,,,"var")),NULL)</f>
        <v>0.14199999999999999</v>
      </c>
      <c r="AQ906" cm="1">
        <f t="array" aca="1" ref="AQ906" ca="1">IF(INDIRECT(ADDRESS(3+$AM906,5,,,"var"))&lt;&gt;"&lt;=&gt;",INDIRECT(ADDRESS(3+$AM906,5,,,"var")),NULL)</f>
        <v>0</v>
      </c>
      <c r="AR906" cm="1">
        <f t="array" aca="1" ref="AR906" ca="1">IF(INDIRECT(ADDRESS(3+$AM906,6,,,"var"))&lt;&gt;"Fe",INDIRECT(ADDRESS(3+$AM906,6,,,"var")),NULL)</f>
        <v>6.7599999999999993E-2</v>
      </c>
      <c r="AS906" cm="1">
        <f t="array" aca="1" ref="AS906" ca="1">IF(INDIRECT(ADDRESS(3+$AM906,7,,,"var"))&lt;&gt;"&lt;=&gt;",INDIRECT(ADDRESS(3+$AM906,7,,,"var")),NULL)</f>
        <v>0</v>
      </c>
      <c r="AT906" cm="1">
        <f t="array" aca="1" ref="AT906" ca="1">IF(INDIRECT(ADDRESS(3+$AM906,8,,,"var"))&lt;&gt;"Cu",INDIRECT(ADDRESS(3+$AM906,8,,,"var")),NULL)</f>
        <v>2E-3</v>
      </c>
      <c r="AU906" cm="1">
        <f t="array" aca="1" ref="AU906" ca="1">IF(INDIRECT(ADDRESS(3+$AM906,9,,,"var"))&lt;&gt;"&lt;=&gt;",INDIRECT(ADDRESS(3+$AM906,9,,,"var")),NULL)</f>
        <v>0</v>
      </c>
      <c r="AV906" cm="1">
        <f t="array" aca="1" ref="AV906" ca="1">IF(INDIRECT(ADDRESS(3+$AM906,10,,,"var"))&lt;&gt;"Mn",INDIRECT(ADDRESS(3+$AM906,10,,,"var")),NULL)</f>
        <v>5.4999999999999997E-3</v>
      </c>
      <c r="AW906" cm="1">
        <f t="array" aca="1" ref="AW906" ca="1">IF(INDIRECT(ADDRESS(3+$AM906,11,,,"var"))&lt;&gt;"&lt;=&gt;",INDIRECT(ADDRESS(3+$AM906,11,,,"var")),NULL)</f>
        <v>0</v>
      </c>
      <c r="AX906" cm="1">
        <f t="array" aca="1" ref="AX906" ca="1">IF(INDIRECT(ADDRESS(3+$AM906,12,,,"var"))&lt;&gt;"Mg",INDIRECT(ADDRESS(3+$AM906,12,,,"var")),NULL)</f>
        <v>11.8</v>
      </c>
      <c r="AY906" cm="1">
        <f t="array" aca="1" ref="AY906" ca="1">IF(INDIRECT(ADDRESS(3+$AM906,13,,,"var"))&lt;&gt;"&lt;=&gt;",INDIRECT(ADDRESS(3+$AM906,13,,,"var")),NULL)</f>
        <v>0</v>
      </c>
      <c r="AZ906" cm="1">
        <f t="array" aca="1" ref="AZ906" ca="1">IF(INDIRECT(ADDRESS(3+$AM906,14,,,"var"))&lt;&gt;"Be",INDIRECT(ADDRESS(3+$AM906,14,,,"var")),NULL)</f>
        <v>3.8E-3</v>
      </c>
      <c r="BA906" s="61" cm="1">
        <f t="array" aca="1" ref="BA906" ca="1">IF(INDIRECT(ADDRESS(3+$AM906,15,,,"var"))&lt;&gt;"&lt;=&gt;",INDIRECT(ADDRESS(3+$AM906,15,,,"var")),NULL)</f>
        <v>0</v>
      </c>
      <c r="BB906" s="28" cm="1">
        <f t="array" aca="1" ref="BB906" ca="1">IF(INDIRECT(ADDRESS(3+$AM906,16,,,"var"))&lt;&gt;"Zn",INDIRECT(ADDRESS(3+$AM906,16,,,"var")),NULL)</f>
        <v>0</v>
      </c>
      <c r="BC906" s="61" cm="1">
        <f t="array" aca="1" ref="BC906" ca="1">IF(INDIRECT(ADDRESS(3+$AM906,17,,,"var"))&lt;&gt;"&lt;=&gt;",INDIRECT(ADDRESS(3+$AM906,17,,,"var")),NULL)</f>
        <v>0</v>
      </c>
      <c r="BD906" s="28" cm="1">
        <f t="array" aca="1" ref="BD906" ca="1">IF(INDIRECT(ADDRESS(3+$AM906,18,,,"var"))&lt;&gt;"Ti",INDIRECT(ADDRESS(3+$AM906,18,,,"var")),NULL)</f>
        <v>1.2E-2</v>
      </c>
      <c r="BE906" s="82" cm="1">
        <f t="array" aca="1" ref="BE906" ca="1">IF(INDIRECT(ADDRESS(3+$AM906,19,,,"var"))&lt;&gt;"D10",INDIRECT(ADDRESS(3+$AM906,19,,,"var")),NULL)</f>
        <v>0</v>
      </c>
      <c r="BF906" s="82" cm="1">
        <f t="array" aca="1" ref="BF906" ca="1">IF(INDIRECT(ADDRESS(3+$AM906,20,,,"var"))&lt;&gt;"D50",INDIRECT(ADDRESS(3+$AM906,20,,,"var")),NULL)</f>
        <v>38.799999999999997</v>
      </c>
      <c r="BG906" s="82" cm="1">
        <f t="array" aca="1" ref="BG906" ca="1">IF(INDIRECT(ADDRESS(3+$AM906,21,,,"var"))&lt;&gt;"D90",INDIRECT(ADDRESS(3+$AM906,21,,,"var")),NULL)</f>
        <v>0</v>
      </c>
      <c r="BH906" s="82" cm="1">
        <f t="array" aca="1" ref="BH906" ca="1">IF(INDIRECT(ADDRESS(3+$AM906,22,,,"var"))&lt;&gt;"Carney Funnel (s/50g)",INDIRECT(ADDRESS(3+$AM906,22,,,"var")),NULL)</f>
        <v>0</v>
      </c>
      <c r="BI906" s="82" cm="1">
        <f t="array" aca="1" ref="BI906" ca="1">IF(INDIRECT(ADDRESS(3+$AM906,23,,,"var"))&lt;&gt;"Schuttdichte",INDIRECT(ADDRESS(3+$AM906,23,,,"var")),NULL)</f>
        <v>0</v>
      </c>
      <c r="BJ906" s="82" cm="1">
        <f t="array" aca="1" ref="BJ906" ca="1">IF(INDIRECT(ADDRESS(3+$AM906,24,,,"var"))&lt;&gt;"Klopfdichte",INDIRECT(ADDRESS(3+$AM906,24,,,"var")),NULL)</f>
        <v>0</v>
      </c>
      <c r="BM906" s="94"/>
      <c r="BN906" s="28"/>
      <c r="BP906" s="28"/>
    </row>
    <row r="907" spans="1:68">
      <c r="A907" s="19">
        <v>2</v>
      </c>
      <c r="B907" s="19">
        <v>44</v>
      </c>
      <c r="C907" s="81" t="str">
        <f>var!Z$4</f>
        <v>SLM 280</v>
      </c>
      <c r="D907" s="81" t="str">
        <f>var!AG$4</f>
        <v>SLM 280 parameter dev.</v>
      </c>
      <c r="E907" s="10">
        <v>375</v>
      </c>
      <c r="F907" s="11">
        <v>875</v>
      </c>
      <c r="G907" s="11">
        <v>120</v>
      </c>
      <c r="H907" s="21">
        <v>0.14000000000000001</v>
      </c>
      <c r="I907" s="81">
        <v>100</v>
      </c>
      <c r="J907" s="81" t="str">
        <f>var!AD$2</f>
        <v>Density cube</v>
      </c>
      <c r="L907" s="10"/>
      <c r="M907" t="str">
        <f>var!AF$2</f>
        <v>Stripes</v>
      </c>
      <c r="N907" s="10"/>
      <c r="O907" s="10"/>
      <c r="P907" s="10"/>
      <c r="Q907" s="10"/>
      <c r="Y907" s="10"/>
      <c r="Z907" s="10"/>
      <c r="AA907" s="10"/>
      <c r="AB907" s="10"/>
      <c r="AC907" s="10"/>
      <c r="AF907" s="83">
        <v>3.9369999999999998</v>
      </c>
      <c r="AH907">
        <f t="shared" si="31"/>
        <v>52.92</v>
      </c>
      <c r="AI907">
        <f t="shared" si="32"/>
        <v>25.510204081632651</v>
      </c>
      <c r="AJ907" s="10"/>
      <c r="AK907" s="24">
        <f>100-Tabelle1[[#This Row],[Porositaet Flaeche repolished IAPT]]</f>
        <v>96.063000000000002</v>
      </c>
      <c r="AL907" s="81" t="str" cm="1">
        <f t="array" aca="1" ref="AL907" ca="1">IF(INDIRECT(ADDRESS(3+AM907,2,,,"var"))&lt;&gt;"Name of powder",INDIRECT(ADDRESS(3+AM907,2,,,"var")),NULL)</f>
        <v>AlMgty90</v>
      </c>
      <c r="AM907" s="27">
        <v>7</v>
      </c>
      <c r="AN907" s="10"/>
      <c r="AO907" cm="1">
        <f t="array" aca="1" ref="AO907" ca="1">IF(INDIRECT(ADDRESS(3+$AM907,3,,,"var"))&lt;&gt;"&lt;=&gt;",INDIRECT(ADDRESS(3+$AM907,3,,,"var")),NULL)</f>
        <v>0</v>
      </c>
      <c r="AP907" cm="1">
        <f t="array" aca="1" ref="AP907" ca="1">IF(INDIRECT(ADDRESS(3+$AM907,4,,,"var"))&lt;&gt;"Si",INDIRECT(ADDRESS(3+$AM907,4,,,"var")),NULL)</f>
        <v>0.14199999999999999</v>
      </c>
      <c r="AQ907" cm="1">
        <f t="array" aca="1" ref="AQ907" ca="1">IF(INDIRECT(ADDRESS(3+$AM907,5,,,"var"))&lt;&gt;"&lt;=&gt;",INDIRECT(ADDRESS(3+$AM907,5,,,"var")),NULL)</f>
        <v>0</v>
      </c>
      <c r="AR907" cm="1">
        <f t="array" aca="1" ref="AR907" ca="1">IF(INDIRECT(ADDRESS(3+$AM907,6,,,"var"))&lt;&gt;"Fe",INDIRECT(ADDRESS(3+$AM907,6,,,"var")),NULL)</f>
        <v>6.7599999999999993E-2</v>
      </c>
      <c r="AS907" cm="1">
        <f t="array" aca="1" ref="AS907" ca="1">IF(INDIRECT(ADDRESS(3+$AM907,7,,,"var"))&lt;&gt;"&lt;=&gt;",INDIRECT(ADDRESS(3+$AM907,7,,,"var")),NULL)</f>
        <v>0</v>
      </c>
      <c r="AT907" cm="1">
        <f t="array" aca="1" ref="AT907" ca="1">IF(INDIRECT(ADDRESS(3+$AM907,8,,,"var"))&lt;&gt;"Cu",INDIRECT(ADDRESS(3+$AM907,8,,,"var")),NULL)</f>
        <v>2E-3</v>
      </c>
      <c r="AU907" cm="1">
        <f t="array" aca="1" ref="AU907" ca="1">IF(INDIRECT(ADDRESS(3+$AM907,9,,,"var"))&lt;&gt;"&lt;=&gt;",INDIRECT(ADDRESS(3+$AM907,9,,,"var")),NULL)</f>
        <v>0</v>
      </c>
      <c r="AV907" cm="1">
        <f t="array" aca="1" ref="AV907" ca="1">IF(INDIRECT(ADDRESS(3+$AM907,10,,,"var"))&lt;&gt;"Mn",INDIRECT(ADDRESS(3+$AM907,10,,,"var")),NULL)</f>
        <v>5.4999999999999997E-3</v>
      </c>
      <c r="AW907" cm="1">
        <f t="array" aca="1" ref="AW907" ca="1">IF(INDIRECT(ADDRESS(3+$AM907,11,,,"var"))&lt;&gt;"&lt;=&gt;",INDIRECT(ADDRESS(3+$AM907,11,,,"var")),NULL)</f>
        <v>0</v>
      </c>
      <c r="AX907" cm="1">
        <f t="array" aca="1" ref="AX907" ca="1">IF(INDIRECT(ADDRESS(3+$AM907,12,,,"var"))&lt;&gt;"Mg",INDIRECT(ADDRESS(3+$AM907,12,,,"var")),NULL)</f>
        <v>11.8</v>
      </c>
      <c r="AY907" cm="1">
        <f t="array" aca="1" ref="AY907" ca="1">IF(INDIRECT(ADDRESS(3+$AM907,13,,,"var"))&lt;&gt;"&lt;=&gt;",INDIRECT(ADDRESS(3+$AM907,13,,,"var")),NULL)</f>
        <v>0</v>
      </c>
      <c r="AZ907" cm="1">
        <f t="array" aca="1" ref="AZ907" ca="1">IF(INDIRECT(ADDRESS(3+$AM907,14,,,"var"))&lt;&gt;"Be",INDIRECT(ADDRESS(3+$AM907,14,,,"var")),NULL)</f>
        <v>3.8E-3</v>
      </c>
      <c r="BA907" s="61" cm="1">
        <f t="array" aca="1" ref="BA907" ca="1">IF(INDIRECT(ADDRESS(3+$AM907,15,,,"var"))&lt;&gt;"&lt;=&gt;",INDIRECT(ADDRESS(3+$AM907,15,,,"var")),NULL)</f>
        <v>0</v>
      </c>
      <c r="BB907" s="28" cm="1">
        <f t="array" aca="1" ref="BB907" ca="1">IF(INDIRECT(ADDRESS(3+$AM907,16,,,"var"))&lt;&gt;"Zn",INDIRECT(ADDRESS(3+$AM907,16,,,"var")),NULL)</f>
        <v>0</v>
      </c>
      <c r="BC907" s="61" cm="1">
        <f t="array" aca="1" ref="BC907" ca="1">IF(INDIRECT(ADDRESS(3+$AM907,17,,,"var"))&lt;&gt;"&lt;=&gt;",INDIRECT(ADDRESS(3+$AM907,17,,,"var")),NULL)</f>
        <v>0</v>
      </c>
      <c r="BD907" s="28" cm="1">
        <f t="array" aca="1" ref="BD907" ca="1">IF(INDIRECT(ADDRESS(3+$AM907,18,,,"var"))&lt;&gt;"Ti",INDIRECT(ADDRESS(3+$AM907,18,,,"var")),NULL)</f>
        <v>1.2E-2</v>
      </c>
      <c r="BE907" s="82" cm="1">
        <f t="array" aca="1" ref="BE907" ca="1">IF(INDIRECT(ADDRESS(3+$AM907,19,,,"var"))&lt;&gt;"D10",INDIRECT(ADDRESS(3+$AM907,19,,,"var")),NULL)</f>
        <v>0</v>
      </c>
      <c r="BF907" s="82" cm="1">
        <f t="array" aca="1" ref="BF907" ca="1">IF(INDIRECT(ADDRESS(3+$AM907,20,,,"var"))&lt;&gt;"D50",INDIRECT(ADDRESS(3+$AM907,20,,,"var")),NULL)</f>
        <v>38.799999999999997</v>
      </c>
      <c r="BG907" s="82" cm="1">
        <f t="array" aca="1" ref="BG907" ca="1">IF(INDIRECT(ADDRESS(3+$AM907,21,,,"var"))&lt;&gt;"D90",INDIRECT(ADDRESS(3+$AM907,21,,,"var")),NULL)</f>
        <v>0</v>
      </c>
      <c r="BH907" s="82" cm="1">
        <f t="array" aca="1" ref="BH907" ca="1">IF(INDIRECT(ADDRESS(3+$AM907,22,,,"var"))&lt;&gt;"Carney Funnel (s/50g)",INDIRECT(ADDRESS(3+$AM907,22,,,"var")),NULL)</f>
        <v>0</v>
      </c>
      <c r="BI907" s="82" cm="1">
        <f t="array" aca="1" ref="BI907" ca="1">IF(INDIRECT(ADDRESS(3+$AM907,23,,,"var"))&lt;&gt;"Schuttdichte",INDIRECT(ADDRESS(3+$AM907,23,,,"var")),NULL)</f>
        <v>0</v>
      </c>
      <c r="BJ907" s="82" cm="1">
        <f t="array" aca="1" ref="BJ907" ca="1">IF(INDIRECT(ADDRESS(3+$AM907,24,,,"var"))&lt;&gt;"Klopfdichte",INDIRECT(ADDRESS(3+$AM907,24,,,"var")),NULL)</f>
        <v>0</v>
      </c>
      <c r="BM907" s="94"/>
      <c r="BN907" s="28"/>
      <c r="BP907" s="28"/>
    </row>
    <row r="908" spans="1:68">
      <c r="A908" s="19">
        <v>2</v>
      </c>
      <c r="B908" s="19">
        <v>45</v>
      </c>
      <c r="C908" s="81" t="str">
        <f>var!Z$4</f>
        <v>SLM 280</v>
      </c>
      <c r="D908" s="81" t="str">
        <f>var!AG$4</f>
        <v>SLM 280 parameter dev.</v>
      </c>
      <c r="E908" s="10">
        <v>375</v>
      </c>
      <c r="F908" s="11">
        <v>825</v>
      </c>
      <c r="G908" s="11">
        <v>120</v>
      </c>
      <c r="H908" s="21">
        <v>0.1</v>
      </c>
      <c r="I908" s="81">
        <v>100</v>
      </c>
      <c r="J908" s="81" t="str">
        <f>var!AD$2</f>
        <v>Density cube</v>
      </c>
      <c r="L908" s="10"/>
      <c r="M908" t="str">
        <f>var!AF$2</f>
        <v>Stripes</v>
      </c>
      <c r="N908" s="10"/>
      <c r="O908" s="10"/>
      <c r="P908" s="10"/>
      <c r="Q908" s="10"/>
      <c r="R908" s="81"/>
      <c r="S908" s="81"/>
      <c r="T908" s="81"/>
      <c r="U908" s="81"/>
      <c r="V908" s="81"/>
      <c r="W908" s="81"/>
      <c r="X908" s="81"/>
      <c r="Y908" s="10"/>
      <c r="Z908" s="10"/>
      <c r="AA908" s="10"/>
      <c r="AB908" s="10"/>
      <c r="AC908" s="10"/>
      <c r="AD908" s="81"/>
      <c r="AE908" s="81"/>
      <c r="AF908" s="83">
        <v>2.996</v>
      </c>
      <c r="AG908" s="81"/>
      <c r="AH908">
        <f t="shared" si="31"/>
        <v>35.64</v>
      </c>
      <c r="AI908">
        <f t="shared" si="32"/>
        <v>37.878787878787875</v>
      </c>
      <c r="AJ908" s="10"/>
      <c r="AK908" s="24">
        <f>100-Tabelle1[[#This Row],[Porositaet Flaeche repolished IAPT]]</f>
        <v>97.004000000000005</v>
      </c>
      <c r="AL908" s="81" t="str" cm="1">
        <f t="array" aca="1" ref="AL908" ca="1">IF(INDIRECT(ADDRESS(3+AM908,2,,,"var"))&lt;&gt;"Name of powder",INDIRECT(ADDRESS(3+AM908,2,,,"var")),NULL)</f>
        <v>AlMgty90</v>
      </c>
      <c r="AM908" s="27">
        <v>7</v>
      </c>
      <c r="AN908" s="10"/>
      <c r="AO908" cm="1">
        <f t="array" aca="1" ref="AO908" ca="1">IF(INDIRECT(ADDRESS(3+$AM908,3,,,"var"))&lt;&gt;"&lt;=&gt;",INDIRECT(ADDRESS(3+$AM908,3,,,"var")),NULL)</f>
        <v>0</v>
      </c>
      <c r="AP908" cm="1">
        <f t="array" aca="1" ref="AP908" ca="1">IF(INDIRECT(ADDRESS(3+$AM908,4,,,"var"))&lt;&gt;"Si",INDIRECT(ADDRESS(3+$AM908,4,,,"var")),NULL)</f>
        <v>0.14199999999999999</v>
      </c>
      <c r="AQ908" cm="1">
        <f t="array" aca="1" ref="AQ908" ca="1">IF(INDIRECT(ADDRESS(3+$AM908,5,,,"var"))&lt;&gt;"&lt;=&gt;",INDIRECT(ADDRESS(3+$AM908,5,,,"var")),NULL)</f>
        <v>0</v>
      </c>
      <c r="AR908" cm="1">
        <f t="array" aca="1" ref="AR908" ca="1">IF(INDIRECT(ADDRESS(3+$AM908,6,,,"var"))&lt;&gt;"Fe",INDIRECT(ADDRESS(3+$AM908,6,,,"var")),NULL)</f>
        <v>6.7599999999999993E-2</v>
      </c>
      <c r="AS908" cm="1">
        <f t="array" aca="1" ref="AS908" ca="1">IF(INDIRECT(ADDRESS(3+$AM908,7,,,"var"))&lt;&gt;"&lt;=&gt;",INDIRECT(ADDRESS(3+$AM908,7,,,"var")),NULL)</f>
        <v>0</v>
      </c>
      <c r="AT908" cm="1">
        <f t="array" aca="1" ref="AT908" ca="1">IF(INDIRECT(ADDRESS(3+$AM908,8,,,"var"))&lt;&gt;"Cu",INDIRECT(ADDRESS(3+$AM908,8,,,"var")),NULL)</f>
        <v>2E-3</v>
      </c>
      <c r="AU908" cm="1">
        <f t="array" aca="1" ref="AU908" ca="1">IF(INDIRECT(ADDRESS(3+$AM908,9,,,"var"))&lt;&gt;"&lt;=&gt;",INDIRECT(ADDRESS(3+$AM908,9,,,"var")),NULL)</f>
        <v>0</v>
      </c>
      <c r="AV908" cm="1">
        <f t="array" aca="1" ref="AV908" ca="1">IF(INDIRECT(ADDRESS(3+$AM908,10,,,"var"))&lt;&gt;"Mn",INDIRECT(ADDRESS(3+$AM908,10,,,"var")),NULL)</f>
        <v>5.4999999999999997E-3</v>
      </c>
      <c r="AW908" cm="1">
        <f t="array" aca="1" ref="AW908" ca="1">IF(INDIRECT(ADDRESS(3+$AM908,11,,,"var"))&lt;&gt;"&lt;=&gt;",INDIRECT(ADDRESS(3+$AM908,11,,,"var")),NULL)</f>
        <v>0</v>
      </c>
      <c r="AX908" cm="1">
        <f t="array" aca="1" ref="AX908" ca="1">IF(INDIRECT(ADDRESS(3+$AM908,12,,,"var"))&lt;&gt;"Mg",INDIRECT(ADDRESS(3+$AM908,12,,,"var")),NULL)</f>
        <v>11.8</v>
      </c>
      <c r="AY908" cm="1">
        <f t="array" aca="1" ref="AY908" ca="1">IF(INDIRECT(ADDRESS(3+$AM908,13,,,"var"))&lt;&gt;"&lt;=&gt;",INDIRECT(ADDRESS(3+$AM908,13,,,"var")),NULL)</f>
        <v>0</v>
      </c>
      <c r="AZ908" cm="1">
        <f t="array" aca="1" ref="AZ908" ca="1">IF(INDIRECT(ADDRESS(3+$AM908,14,,,"var"))&lt;&gt;"Be",INDIRECT(ADDRESS(3+$AM908,14,,,"var")),NULL)</f>
        <v>3.8E-3</v>
      </c>
      <c r="BA908" s="61" cm="1">
        <f t="array" aca="1" ref="BA908" ca="1">IF(INDIRECT(ADDRESS(3+$AM908,15,,,"var"))&lt;&gt;"&lt;=&gt;",INDIRECT(ADDRESS(3+$AM908,15,,,"var")),NULL)</f>
        <v>0</v>
      </c>
      <c r="BB908" s="28" cm="1">
        <f t="array" aca="1" ref="BB908" ca="1">IF(INDIRECT(ADDRESS(3+$AM908,16,,,"var"))&lt;&gt;"Zn",INDIRECT(ADDRESS(3+$AM908,16,,,"var")),NULL)</f>
        <v>0</v>
      </c>
      <c r="BC908" s="61" cm="1">
        <f t="array" aca="1" ref="BC908" ca="1">IF(INDIRECT(ADDRESS(3+$AM908,17,,,"var"))&lt;&gt;"&lt;=&gt;",INDIRECT(ADDRESS(3+$AM908,17,,,"var")),NULL)</f>
        <v>0</v>
      </c>
      <c r="BD908" s="28" cm="1">
        <f t="array" aca="1" ref="BD908" ca="1">IF(INDIRECT(ADDRESS(3+$AM908,18,,,"var"))&lt;&gt;"Ti",INDIRECT(ADDRESS(3+$AM908,18,,,"var")),NULL)</f>
        <v>1.2E-2</v>
      </c>
      <c r="BE908" s="82" cm="1">
        <f t="array" aca="1" ref="BE908" ca="1">IF(INDIRECT(ADDRESS(3+$AM908,19,,,"var"))&lt;&gt;"D10",INDIRECT(ADDRESS(3+$AM908,19,,,"var")),NULL)</f>
        <v>0</v>
      </c>
      <c r="BF908" s="82" cm="1">
        <f t="array" aca="1" ref="BF908" ca="1">IF(INDIRECT(ADDRESS(3+$AM908,20,,,"var"))&lt;&gt;"D50",INDIRECT(ADDRESS(3+$AM908,20,,,"var")),NULL)</f>
        <v>38.799999999999997</v>
      </c>
      <c r="BG908" s="82" cm="1">
        <f t="array" aca="1" ref="BG908" ca="1">IF(INDIRECT(ADDRESS(3+$AM908,21,,,"var"))&lt;&gt;"D90",INDIRECT(ADDRESS(3+$AM908,21,,,"var")),NULL)</f>
        <v>0</v>
      </c>
      <c r="BH908" s="82" cm="1">
        <f t="array" aca="1" ref="BH908" ca="1">IF(INDIRECT(ADDRESS(3+$AM908,22,,,"var"))&lt;&gt;"Carney Funnel (s/50g)",INDIRECT(ADDRESS(3+$AM908,22,,,"var")),NULL)</f>
        <v>0</v>
      </c>
      <c r="BI908" s="82" cm="1">
        <f t="array" aca="1" ref="BI908" ca="1">IF(INDIRECT(ADDRESS(3+$AM908,23,,,"var"))&lt;&gt;"Schuttdichte",INDIRECT(ADDRESS(3+$AM908,23,,,"var")),NULL)</f>
        <v>0</v>
      </c>
      <c r="BJ908" s="82" cm="1">
        <f t="array" aca="1" ref="BJ908" ca="1">IF(INDIRECT(ADDRESS(3+$AM908,24,,,"var"))&lt;&gt;"Klopfdichte",INDIRECT(ADDRESS(3+$AM908,24,,,"var")),NULL)</f>
        <v>0</v>
      </c>
      <c r="BM908" s="94"/>
      <c r="BN908" s="28"/>
      <c r="BP908" s="28"/>
    </row>
    <row r="909" spans="1:68">
      <c r="A909" s="19">
        <v>2</v>
      </c>
      <c r="B909" s="19">
        <v>46</v>
      </c>
      <c r="C909" s="81" t="str">
        <f>var!Z$4</f>
        <v>SLM 280</v>
      </c>
      <c r="D909" s="81" t="str">
        <f>var!AG$4</f>
        <v>SLM 280 parameter dev.</v>
      </c>
      <c r="E909" s="10">
        <v>375</v>
      </c>
      <c r="F909" s="11">
        <v>1375</v>
      </c>
      <c r="G909" s="11">
        <v>60</v>
      </c>
      <c r="H909" s="21">
        <v>0.16</v>
      </c>
      <c r="I909" s="81">
        <v>100</v>
      </c>
      <c r="J909" s="81" t="str">
        <f>var!AD$2</f>
        <v>Density cube</v>
      </c>
      <c r="L909" s="10"/>
      <c r="M909" t="str">
        <f>var!AF$2</f>
        <v>Stripes</v>
      </c>
      <c r="N909" s="10"/>
      <c r="O909" s="10"/>
      <c r="P909" s="10"/>
      <c r="Q909" s="10"/>
      <c r="R909" s="81"/>
      <c r="S909" s="81"/>
      <c r="T909" s="81"/>
      <c r="U909" s="81"/>
      <c r="V909" s="81"/>
      <c r="W909" s="81"/>
      <c r="X909" s="81"/>
      <c r="Y909" s="10"/>
      <c r="Z909" s="10"/>
      <c r="AA909" s="10"/>
      <c r="AB909" s="10"/>
      <c r="AC909" s="10"/>
      <c r="AD909" s="81"/>
      <c r="AE909" s="81"/>
      <c r="AF909" s="83">
        <v>2.073</v>
      </c>
      <c r="AG909" s="81"/>
      <c r="AH909">
        <f t="shared" si="31"/>
        <v>47.52</v>
      </c>
      <c r="AI909">
        <f t="shared" si="32"/>
        <v>28.409090909090907</v>
      </c>
      <c r="AJ909" s="10"/>
      <c r="AK909" s="24">
        <f>100-Tabelle1[[#This Row],[Porositaet Flaeche repolished IAPT]]</f>
        <v>97.927000000000007</v>
      </c>
      <c r="AL909" s="81" t="str" cm="1">
        <f t="array" aca="1" ref="AL909" ca="1">IF(INDIRECT(ADDRESS(3+AM909,2,,,"var"))&lt;&gt;"Name of powder",INDIRECT(ADDRESS(3+AM909,2,,,"var")),NULL)</f>
        <v>AlMgty90</v>
      </c>
      <c r="AM909" s="27">
        <v>7</v>
      </c>
      <c r="AN909" s="10"/>
      <c r="AO909" cm="1">
        <f t="array" aca="1" ref="AO909" ca="1">IF(INDIRECT(ADDRESS(3+$AM909,3,,,"var"))&lt;&gt;"&lt;=&gt;",INDIRECT(ADDRESS(3+$AM909,3,,,"var")),NULL)</f>
        <v>0</v>
      </c>
      <c r="AP909" cm="1">
        <f t="array" aca="1" ref="AP909" ca="1">IF(INDIRECT(ADDRESS(3+$AM909,4,,,"var"))&lt;&gt;"Si",INDIRECT(ADDRESS(3+$AM909,4,,,"var")),NULL)</f>
        <v>0.14199999999999999</v>
      </c>
      <c r="AQ909" cm="1">
        <f t="array" aca="1" ref="AQ909" ca="1">IF(INDIRECT(ADDRESS(3+$AM909,5,,,"var"))&lt;&gt;"&lt;=&gt;",INDIRECT(ADDRESS(3+$AM909,5,,,"var")),NULL)</f>
        <v>0</v>
      </c>
      <c r="AR909" cm="1">
        <f t="array" aca="1" ref="AR909" ca="1">IF(INDIRECT(ADDRESS(3+$AM909,6,,,"var"))&lt;&gt;"Fe",INDIRECT(ADDRESS(3+$AM909,6,,,"var")),NULL)</f>
        <v>6.7599999999999993E-2</v>
      </c>
      <c r="AS909" cm="1">
        <f t="array" aca="1" ref="AS909" ca="1">IF(INDIRECT(ADDRESS(3+$AM909,7,,,"var"))&lt;&gt;"&lt;=&gt;",INDIRECT(ADDRESS(3+$AM909,7,,,"var")),NULL)</f>
        <v>0</v>
      </c>
      <c r="AT909" cm="1">
        <f t="array" aca="1" ref="AT909" ca="1">IF(INDIRECT(ADDRESS(3+$AM909,8,,,"var"))&lt;&gt;"Cu",INDIRECT(ADDRESS(3+$AM909,8,,,"var")),NULL)</f>
        <v>2E-3</v>
      </c>
      <c r="AU909" cm="1">
        <f t="array" aca="1" ref="AU909" ca="1">IF(INDIRECT(ADDRESS(3+$AM909,9,,,"var"))&lt;&gt;"&lt;=&gt;",INDIRECT(ADDRESS(3+$AM909,9,,,"var")),NULL)</f>
        <v>0</v>
      </c>
      <c r="AV909" cm="1">
        <f t="array" aca="1" ref="AV909" ca="1">IF(INDIRECT(ADDRESS(3+$AM909,10,,,"var"))&lt;&gt;"Mn",INDIRECT(ADDRESS(3+$AM909,10,,,"var")),NULL)</f>
        <v>5.4999999999999997E-3</v>
      </c>
      <c r="AW909" cm="1">
        <f t="array" aca="1" ref="AW909" ca="1">IF(INDIRECT(ADDRESS(3+$AM909,11,,,"var"))&lt;&gt;"&lt;=&gt;",INDIRECT(ADDRESS(3+$AM909,11,,,"var")),NULL)</f>
        <v>0</v>
      </c>
      <c r="AX909" cm="1">
        <f t="array" aca="1" ref="AX909" ca="1">IF(INDIRECT(ADDRESS(3+$AM909,12,,,"var"))&lt;&gt;"Mg",INDIRECT(ADDRESS(3+$AM909,12,,,"var")),NULL)</f>
        <v>11.8</v>
      </c>
      <c r="AY909" cm="1">
        <f t="array" aca="1" ref="AY909" ca="1">IF(INDIRECT(ADDRESS(3+$AM909,13,,,"var"))&lt;&gt;"&lt;=&gt;",INDIRECT(ADDRESS(3+$AM909,13,,,"var")),NULL)</f>
        <v>0</v>
      </c>
      <c r="AZ909" cm="1">
        <f t="array" aca="1" ref="AZ909" ca="1">IF(INDIRECT(ADDRESS(3+$AM909,14,,,"var"))&lt;&gt;"Be",INDIRECT(ADDRESS(3+$AM909,14,,,"var")),NULL)</f>
        <v>3.8E-3</v>
      </c>
      <c r="BA909" s="61" cm="1">
        <f t="array" aca="1" ref="BA909" ca="1">IF(INDIRECT(ADDRESS(3+$AM909,15,,,"var"))&lt;&gt;"&lt;=&gt;",INDIRECT(ADDRESS(3+$AM909,15,,,"var")),NULL)</f>
        <v>0</v>
      </c>
      <c r="BB909" s="28" cm="1">
        <f t="array" aca="1" ref="BB909" ca="1">IF(INDIRECT(ADDRESS(3+$AM909,16,,,"var"))&lt;&gt;"Zn",INDIRECT(ADDRESS(3+$AM909,16,,,"var")),NULL)</f>
        <v>0</v>
      </c>
      <c r="BC909" s="61" cm="1">
        <f t="array" aca="1" ref="BC909" ca="1">IF(INDIRECT(ADDRESS(3+$AM909,17,,,"var"))&lt;&gt;"&lt;=&gt;",INDIRECT(ADDRESS(3+$AM909,17,,,"var")),NULL)</f>
        <v>0</v>
      </c>
      <c r="BD909" s="28" cm="1">
        <f t="array" aca="1" ref="BD909" ca="1">IF(INDIRECT(ADDRESS(3+$AM909,18,,,"var"))&lt;&gt;"Ti",INDIRECT(ADDRESS(3+$AM909,18,,,"var")),NULL)</f>
        <v>1.2E-2</v>
      </c>
      <c r="BE909" s="82" cm="1">
        <f t="array" aca="1" ref="BE909" ca="1">IF(INDIRECT(ADDRESS(3+$AM909,19,,,"var"))&lt;&gt;"D10",INDIRECT(ADDRESS(3+$AM909,19,,,"var")),NULL)</f>
        <v>0</v>
      </c>
      <c r="BF909" s="82" cm="1">
        <f t="array" aca="1" ref="BF909" ca="1">IF(INDIRECT(ADDRESS(3+$AM909,20,,,"var"))&lt;&gt;"D50",INDIRECT(ADDRESS(3+$AM909,20,,,"var")),NULL)</f>
        <v>38.799999999999997</v>
      </c>
      <c r="BG909" s="82" cm="1">
        <f t="array" aca="1" ref="BG909" ca="1">IF(INDIRECT(ADDRESS(3+$AM909,21,,,"var"))&lt;&gt;"D90",INDIRECT(ADDRESS(3+$AM909,21,,,"var")),NULL)</f>
        <v>0</v>
      </c>
      <c r="BH909" s="82" cm="1">
        <f t="array" aca="1" ref="BH909" ca="1">IF(INDIRECT(ADDRESS(3+$AM909,22,,,"var"))&lt;&gt;"Carney Funnel (s/50g)",INDIRECT(ADDRESS(3+$AM909,22,,,"var")),NULL)</f>
        <v>0</v>
      </c>
      <c r="BI909" s="82" cm="1">
        <f t="array" aca="1" ref="BI909" ca="1">IF(INDIRECT(ADDRESS(3+$AM909,23,,,"var"))&lt;&gt;"Schuttdichte",INDIRECT(ADDRESS(3+$AM909,23,,,"var")),NULL)</f>
        <v>0</v>
      </c>
      <c r="BJ909" s="82" cm="1">
        <f t="array" aca="1" ref="BJ909" ca="1">IF(INDIRECT(ADDRESS(3+$AM909,24,,,"var"))&lt;&gt;"Klopfdichte",INDIRECT(ADDRESS(3+$AM909,24,,,"var")),NULL)</f>
        <v>0</v>
      </c>
      <c r="BM909" s="94"/>
      <c r="BN909" s="28"/>
      <c r="BP909" s="28"/>
    </row>
    <row r="910" spans="1:68">
      <c r="A910" s="19">
        <v>2</v>
      </c>
      <c r="B910" s="19">
        <v>47</v>
      </c>
      <c r="C910" s="81" t="str">
        <f>var!Z$4</f>
        <v>SLM 280</v>
      </c>
      <c r="D910" s="81" t="str">
        <f>var!AG$4</f>
        <v>SLM 280 parameter dev.</v>
      </c>
      <c r="E910" s="10">
        <v>375</v>
      </c>
      <c r="F910" s="11">
        <v>800</v>
      </c>
      <c r="G910" s="11">
        <v>90</v>
      </c>
      <c r="H910" s="21">
        <v>0.16</v>
      </c>
      <c r="I910" s="81">
        <v>100</v>
      </c>
      <c r="J910" s="81" t="str">
        <f>var!AD$2</f>
        <v>Density cube</v>
      </c>
      <c r="L910" s="10"/>
      <c r="M910" t="str">
        <f>var!AF$2</f>
        <v>Stripes</v>
      </c>
      <c r="N910" s="10"/>
      <c r="O910" s="10"/>
      <c r="P910" s="10"/>
      <c r="Q910" s="10"/>
      <c r="R910" s="81"/>
      <c r="S910" s="81"/>
      <c r="T910" s="81"/>
      <c r="U910" s="81"/>
      <c r="V910" s="81"/>
      <c r="W910" s="81"/>
      <c r="X910" s="81"/>
      <c r="Y910" s="10"/>
      <c r="Z910" s="10"/>
      <c r="AA910" s="10"/>
      <c r="AB910" s="10"/>
      <c r="AC910" s="10"/>
      <c r="AD910" s="81"/>
      <c r="AE910" s="81"/>
      <c r="AF910" s="83">
        <v>2.76</v>
      </c>
      <c r="AG910" s="81"/>
      <c r="AH910">
        <f t="shared" si="31"/>
        <v>41.472000000000001</v>
      </c>
      <c r="AI910">
        <f t="shared" si="32"/>
        <v>32.552083333333336</v>
      </c>
      <c r="AJ910" s="10"/>
      <c r="AK910" s="24">
        <f>100-Tabelle1[[#This Row],[Porositaet Flaeche repolished IAPT]]</f>
        <v>97.24</v>
      </c>
      <c r="AL910" s="81" t="str" cm="1">
        <f t="array" aca="1" ref="AL910" ca="1">IF(INDIRECT(ADDRESS(3+AM910,2,,,"var"))&lt;&gt;"Name of powder",INDIRECT(ADDRESS(3+AM910,2,,,"var")),NULL)</f>
        <v>AlMgty90</v>
      </c>
      <c r="AM910" s="27">
        <v>7</v>
      </c>
      <c r="AN910" s="10"/>
      <c r="AO910" cm="1">
        <f t="array" aca="1" ref="AO910" ca="1">IF(INDIRECT(ADDRESS(3+$AM910,3,,,"var"))&lt;&gt;"&lt;=&gt;",INDIRECT(ADDRESS(3+$AM910,3,,,"var")),NULL)</f>
        <v>0</v>
      </c>
      <c r="AP910" cm="1">
        <f t="array" aca="1" ref="AP910" ca="1">IF(INDIRECT(ADDRESS(3+$AM910,4,,,"var"))&lt;&gt;"Si",INDIRECT(ADDRESS(3+$AM910,4,,,"var")),NULL)</f>
        <v>0.14199999999999999</v>
      </c>
      <c r="AQ910" cm="1">
        <f t="array" aca="1" ref="AQ910" ca="1">IF(INDIRECT(ADDRESS(3+$AM910,5,,,"var"))&lt;&gt;"&lt;=&gt;",INDIRECT(ADDRESS(3+$AM910,5,,,"var")),NULL)</f>
        <v>0</v>
      </c>
      <c r="AR910" cm="1">
        <f t="array" aca="1" ref="AR910" ca="1">IF(INDIRECT(ADDRESS(3+$AM910,6,,,"var"))&lt;&gt;"Fe",INDIRECT(ADDRESS(3+$AM910,6,,,"var")),NULL)</f>
        <v>6.7599999999999993E-2</v>
      </c>
      <c r="AS910" cm="1">
        <f t="array" aca="1" ref="AS910" ca="1">IF(INDIRECT(ADDRESS(3+$AM910,7,,,"var"))&lt;&gt;"&lt;=&gt;",INDIRECT(ADDRESS(3+$AM910,7,,,"var")),NULL)</f>
        <v>0</v>
      </c>
      <c r="AT910" cm="1">
        <f t="array" aca="1" ref="AT910" ca="1">IF(INDIRECT(ADDRESS(3+$AM910,8,,,"var"))&lt;&gt;"Cu",INDIRECT(ADDRESS(3+$AM910,8,,,"var")),NULL)</f>
        <v>2E-3</v>
      </c>
      <c r="AU910" cm="1">
        <f t="array" aca="1" ref="AU910" ca="1">IF(INDIRECT(ADDRESS(3+$AM910,9,,,"var"))&lt;&gt;"&lt;=&gt;",INDIRECT(ADDRESS(3+$AM910,9,,,"var")),NULL)</f>
        <v>0</v>
      </c>
      <c r="AV910" cm="1">
        <f t="array" aca="1" ref="AV910" ca="1">IF(INDIRECT(ADDRESS(3+$AM910,10,,,"var"))&lt;&gt;"Mn",INDIRECT(ADDRESS(3+$AM910,10,,,"var")),NULL)</f>
        <v>5.4999999999999997E-3</v>
      </c>
      <c r="AW910" cm="1">
        <f t="array" aca="1" ref="AW910" ca="1">IF(INDIRECT(ADDRESS(3+$AM910,11,,,"var"))&lt;&gt;"&lt;=&gt;",INDIRECT(ADDRESS(3+$AM910,11,,,"var")),NULL)</f>
        <v>0</v>
      </c>
      <c r="AX910" cm="1">
        <f t="array" aca="1" ref="AX910" ca="1">IF(INDIRECT(ADDRESS(3+$AM910,12,,,"var"))&lt;&gt;"Mg",INDIRECT(ADDRESS(3+$AM910,12,,,"var")),NULL)</f>
        <v>11.8</v>
      </c>
      <c r="AY910" cm="1">
        <f t="array" aca="1" ref="AY910" ca="1">IF(INDIRECT(ADDRESS(3+$AM910,13,,,"var"))&lt;&gt;"&lt;=&gt;",INDIRECT(ADDRESS(3+$AM910,13,,,"var")),NULL)</f>
        <v>0</v>
      </c>
      <c r="AZ910" cm="1">
        <f t="array" aca="1" ref="AZ910" ca="1">IF(INDIRECT(ADDRESS(3+$AM910,14,,,"var"))&lt;&gt;"Be",INDIRECT(ADDRESS(3+$AM910,14,,,"var")),NULL)</f>
        <v>3.8E-3</v>
      </c>
      <c r="BA910" s="61" cm="1">
        <f t="array" aca="1" ref="BA910" ca="1">IF(INDIRECT(ADDRESS(3+$AM910,15,,,"var"))&lt;&gt;"&lt;=&gt;",INDIRECT(ADDRESS(3+$AM910,15,,,"var")),NULL)</f>
        <v>0</v>
      </c>
      <c r="BB910" cm="1">
        <f t="array" aca="1" ref="BB910" ca="1">IF(INDIRECT(ADDRESS(3+$AM910,16,,,"var"))&lt;&gt;"Zn",INDIRECT(ADDRESS(3+$AM910,16,,,"var")),NULL)</f>
        <v>0</v>
      </c>
      <c r="BC910" s="61" cm="1">
        <f t="array" aca="1" ref="BC910" ca="1">IF(INDIRECT(ADDRESS(3+$AM910,17,,,"var"))&lt;&gt;"&lt;=&gt;",INDIRECT(ADDRESS(3+$AM910,17,,,"var")),NULL)</f>
        <v>0</v>
      </c>
      <c r="BD910" cm="1">
        <f t="array" aca="1" ref="BD910" ca="1">IF(INDIRECT(ADDRESS(3+$AM910,18,,,"var"))&lt;&gt;"Ti",INDIRECT(ADDRESS(3+$AM910,18,,,"var")),NULL)</f>
        <v>1.2E-2</v>
      </c>
      <c r="BE910" s="82" cm="1">
        <f t="array" aca="1" ref="BE910" ca="1">IF(INDIRECT(ADDRESS(3+$AM910,19,,,"var"))&lt;&gt;"D10",INDIRECT(ADDRESS(3+$AM910,19,,,"var")),NULL)</f>
        <v>0</v>
      </c>
      <c r="BF910" s="82" cm="1">
        <f t="array" aca="1" ref="BF910" ca="1">IF(INDIRECT(ADDRESS(3+$AM910,20,,,"var"))&lt;&gt;"D50",INDIRECT(ADDRESS(3+$AM910,20,,,"var")),NULL)</f>
        <v>38.799999999999997</v>
      </c>
      <c r="BG910" s="82" cm="1">
        <f t="array" aca="1" ref="BG910" ca="1">IF(INDIRECT(ADDRESS(3+$AM910,21,,,"var"))&lt;&gt;"D90",INDIRECT(ADDRESS(3+$AM910,21,,,"var")),NULL)</f>
        <v>0</v>
      </c>
      <c r="BH910" s="82" cm="1">
        <f t="array" aca="1" ref="BH910" ca="1">IF(INDIRECT(ADDRESS(3+$AM910,22,,,"var"))&lt;&gt;"Carney Funnel (s/50g)",INDIRECT(ADDRESS(3+$AM910,22,,,"var")),NULL)</f>
        <v>0</v>
      </c>
      <c r="BI910" s="82" cm="1">
        <f t="array" aca="1" ref="BI910" ca="1">IF(INDIRECT(ADDRESS(3+$AM910,23,,,"var"))&lt;&gt;"Schuttdichte",INDIRECT(ADDRESS(3+$AM910,23,,,"var")),NULL)</f>
        <v>0</v>
      </c>
      <c r="BJ910" s="82" cm="1">
        <f t="array" aca="1" ref="BJ910" ca="1">IF(INDIRECT(ADDRESS(3+$AM910,24,,,"var"))&lt;&gt;"Klopfdichte",INDIRECT(ADDRESS(3+$AM910,24,,,"var")),NULL)</f>
        <v>0</v>
      </c>
      <c r="BM910" s="94"/>
    </row>
    <row r="911" spans="1:68">
      <c r="A911" s="19">
        <v>2</v>
      </c>
      <c r="B911" s="19">
        <v>48</v>
      </c>
      <c r="C911" s="81" t="str">
        <f>var!Z$4</f>
        <v>SLM 280</v>
      </c>
      <c r="D911" s="81" t="str">
        <f>var!AG$4</f>
        <v>SLM 280 parameter dev.</v>
      </c>
      <c r="E911" s="10">
        <v>375</v>
      </c>
      <c r="F911" s="11">
        <v>1550</v>
      </c>
      <c r="G911" s="11">
        <v>120</v>
      </c>
      <c r="H911" s="21">
        <v>0.08</v>
      </c>
      <c r="I911" s="81">
        <v>100</v>
      </c>
      <c r="J911" s="81" t="str">
        <f>var!AD$2</f>
        <v>Density cube</v>
      </c>
      <c r="K911" s="81"/>
      <c r="L911" s="10"/>
      <c r="M911" s="81" t="str">
        <f>var!AF$2</f>
        <v>Stripes</v>
      </c>
      <c r="N911" s="10"/>
      <c r="O911" s="10"/>
      <c r="P911" s="10"/>
      <c r="Q911" s="10"/>
      <c r="R911" s="81"/>
      <c r="S911" s="81"/>
      <c r="T911" s="81"/>
      <c r="U911" s="81"/>
      <c r="V911" s="81"/>
      <c r="W911" s="81"/>
      <c r="X911" s="81"/>
      <c r="Y911" s="10"/>
      <c r="Z911" s="10"/>
      <c r="AA911" s="10"/>
      <c r="AB911" s="10"/>
      <c r="AC911" s="10"/>
      <c r="AD911" s="81"/>
      <c r="AE911" s="81"/>
      <c r="AF911" s="83">
        <v>3.1040000000000001</v>
      </c>
      <c r="AG911" s="81"/>
      <c r="AH911" s="81">
        <f t="shared" si="31"/>
        <v>53.568000000000005</v>
      </c>
      <c r="AI911" s="81">
        <f t="shared" si="32"/>
        <v>25.201612903225804</v>
      </c>
      <c r="AJ911" s="10"/>
      <c r="AK911" s="24">
        <f>100-Tabelle1[[#This Row],[Porositaet Flaeche repolished IAPT]]</f>
        <v>96.896000000000001</v>
      </c>
      <c r="AL911" s="81" t="str" cm="1">
        <f t="array" aca="1" ref="AL911" ca="1">IF(INDIRECT(ADDRESS(3+AM911,2,,,"var"))&lt;&gt;"Name of powder",INDIRECT(ADDRESS(3+AM911,2,,,"var")),NULL)</f>
        <v>AlMgty90</v>
      </c>
      <c r="AM911" s="27">
        <v>7</v>
      </c>
      <c r="AN911" s="10"/>
      <c r="AO911" cm="1">
        <f t="array" aca="1" ref="AO911" ca="1">IF(INDIRECT(ADDRESS(3+$AM911,3,,,"var"))&lt;&gt;"&lt;=&gt;",INDIRECT(ADDRESS(3+$AM911,3,,,"var")),NULL)</f>
        <v>0</v>
      </c>
      <c r="AP911" cm="1">
        <f t="array" aca="1" ref="AP911" ca="1">IF(INDIRECT(ADDRESS(3+$AM911,4,,,"var"))&lt;&gt;"Si",INDIRECT(ADDRESS(3+$AM911,4,,,"var")),NULL)</f>
        <v>0.14199999999999999</v>
      </c>
      <c r="AQ911" cm="1">
        <f t="array" aca="1" ref="AQ911" ca="1">IF(INDIRECT(ADDRESS(3+$AM911,5,,,"var"))&lt;&gt;"&lt;=&gt;",INDIRECT(ADDRESS(3+$AM911,5,,,"var")),NULL)</f>
        <v>0</v>
      </c>
      <c r="AR911" cm="1">
        <f t="array" aca="1" ref="AR911" ca="1">IF(INDIRECT(ADDRESS(3+$AM911,6,,,"var"))&lt;&gt;"Fe",INDIRECT(ADDRESS(3+$AM911,6,,,"var")),NULL)</f>
        <v>6.7599999999999993E-2</v>
      </c>
      <c r="AS911" cm="1">
        <f t="array" aca="1" ref="AS911" ca="1">IF(INDIRECT(ADDRESS(3+$AM911,7,,,"var"))&lt;&gt;"&lt;=&gt;",INDIRECT(ADDRESS(3+$AM911,7,,,"var")),NULL)</f>
        <v>0</v>
      </c>
      <c r="AT911" cm="1">
        <f t="array" aca="1" ref="AT911" ca="1">IF(INDIRECT(ADDRESS(3+$AM911,8,,,"var"))&lt;&gt;"Cu",INDIRECT(ADDRESS(3+$AM911,8,,,"var")),NULL)</f>
        <v>2E-3</v>
      </c>
      <c r="AU911" cm="1">
        <f t="array" aca="1" ref="AU911" ca="1">IF(INDIRECT(ADDRESS(3+$AM911,9,,,"var"))&lt;&gt;"&lt;=&gt;",INDIRECT(ADDRESS(3+$AM911,9,,,"var")),NULL)</f>
        <v>0</v>
      </c>
      <c r="AV911" cm="1">
        <f t="array" aca="1" ref="AV911" ca="1">IF(INDIRECT(ADDRESS(3+$AM911,10,,,"var"))&lt;&gt;"Mn",INDIRECT(ADDRESS(3+$AM911,10,,,"var")),NULL)</f>
        <v>5.4999999999999997E-3</v>
      </c>
      <c r="AW911" cm="1">
        <f t="array" aca="1" ref="AW911" ca="1">IF(INDIRECT(ADDRESS(3+$AM911,11,,,"var"))&lt;&gt;"&lt;=&gt;",INDIRECT(ADDRESS(3+$AM911,11,,,"var")),NULL)</f>
        <v>0</v>
      </c>
      <c r="AX911" cm="1">
        <f t="array" aca="1" ref="AX911" ca="1">IF(INDIRECT(ADDRESS(3+$AM911,12,,,"var"))&lt;&gt;"Mg",INDIRECT(ADDRESS(3+$AM911,12,,,"var")),NULL)</f>
        <v>11.8</v>
      </c>
      <c r="AY911" cm="1">
        <f t="array" aca="1" ref="AY911" ca="1">IF(INDIRECT(ADDRESS(3+$AM911,13,,,"var"))&lt;&gt;"&lt;=&gt;",INDIRECT(ADDRESS(3+$AM911,13,,,"var")),NULL)</f>
        <v>0</v>
      </c>
      <c r="AZ911" cm="1">
        <f t="array" aca="1" ref="AZ911" ca="1">IF(INDIRECT(ADDRESS(3+$AM911,14,,,"var"))&lt;&gt;"Be",INDIRECT(ADDRESS(3+$AM911,14,,,"var")),NULL)</f>
        <v>3.8E-3</v>
      </c>
      <c r="BA911" s="61" cm="1">
        <f t="array" aca="1" ref="BA911" ca="1">IF(INDIRECT(ADDRESS(3+$AM911,15,,,"var"))&lt;&gt;"&lt;=&gt;",INDIRECT(ADDRESS(3+$AM911,15,,,"var")),NULL)</f>
        <v>0</v>
      </c>
      <c r="BB911" cm="1">
        <f t="array" aca="1" ref="BB911" ca="1">IF(INDIRECT(ADDRESS(3+$AM911,16,,,"var"))&lt;&gt;"Zn",INDIRECT(ADDRESS(3+$AM911,16,,,"var")),NULL)</f>
        <v>0</v>
      </c>
      <c r="BC911" s="61" cm="1">
        <f t="array" aca="1" ref="BC911" ca="1">IF(INDIRECT(ADDRESS(3+$AM911,17,,,"var"))&lt;&gt;"&lt;=&gt;",INDIRECT(ADDRESS(3+$AM911,17,,,"var")),NULL)</f>
        <v>0</v>
      </c>
      <c r="BD911" cm="1">
        <f t="array" aca="1" ref="BD911" ca="1">IF(INDIRECT(ADDRESS(3+$AM911,18,,,"var"))&lt;&gt;"Ti",INDIRECT(ADDRESS(3+$AM911,18,,,"var")),NULL)</f>
        <v>1.2E-2</v>
      </c>
      <c r="BE911" s="82" cm="1">
        <f t="array" aca="1" ref="BE911" ca="1">IF(INDIRECT(ADDRESS(3+$AM911,19,,,"var"))&lt;&gt;"D10",INDIRECT(ADDRESS(3+$AM911,19,,,"var")),NULL)</f>
        <v>0</v>
      </c>
      <c r="BF911" s="82" cm="1">
        <f t="array" aca="1" ref="BF911" ca="1">IF(INDIRECT(ADDRESS(3+$AM911,20,,,"var"))&lt;&gt;"D50",INDIRECT(ADDRESS(3+$AM911,20,,,"var")),NULL)</f>
        <v>38.799999999999997</v>
      </c>
      <c r="BG911" s="82" cm="1">
        <f t="array" aca="1" ref="BG911" ca="1">IF(INDIRECT(ADDRESS(3+$AM911,21,,,"var"))&lt;&gt;"D90",INDIRECT(ADDRESS(3+$AM911,21,,,"var")),NULL)</f>
        <v>0</v>
      </c>
      <c r="BH911" s="82" cm="1">
        <f t="array" aca="1" ref="BH911" ca="1">IF(INDIRECT(ADDRESS(3+$AM911,22,,,"var"))&lt;&gt;"Carney Funnel (s/50g)",INDIRECT(ADDRESS(3+$AM911,22,,,"var")),NULL)</f>
        <v>0</v>
      </c>
      <c r="BI911" s="82" cm="1">
        <f t="array" aca="1" ref="BI911" ca="1">IF(INDIRECT(ADDRESS(3+$AM911,23,,,"var"))&lt;&gt;"Schuttdichte",INDIRECT(ADDRESS(3+$AM911,23,,,"var")),NULL)</f>
        <v>0</v>
      </c>
      <c r="BJ911" s="82" cm="1">
        <f t="array" aca="1" ref="BJ911" ca="1">IF(INDIRECT(ADDRESS(3+$AM911,24,,,"var"))&lt;&gt;"Klopfdichte",INDIRECT(ADDRESS(3+$AM911,24,,,"var")),NULL)</f>
        <v>0</v>
      </c>
      <c r="BM911" s="94"/>
    </row>
    <row r="912" spans="1:68">
      <c r="A912" s="19">
        <v>2</v>
      </c>
      <c r="B912" s="19">
        <v>49</v>
      </c>
      <c r="C912" s="81" t="str">
        <f>var!Z$4</f>
        <v>SLM 280</v>
      </c>
      <c r="D912" s="81" t="str">
        <f>var!AG$4</f>
        <v>SLM 280 parameter dev.</v>
      </c>
      <c r="E912" s="10">
        <v>375</v>
      </c>
      <c r="F912" s="11">
        <v>775</v>
      </c>
      <c r="G912" s="11">
        <v>120</v>
      </c>
      <c r="H912" s="21">
        <v>0.12</v>
      </c>
      <c r="I912" s="81">
        <v>100</v>
      </c>
      <c r="J912" s="81" t="str">
        <f>var!AD$2</f>
        <v>Density cube</v>
      </c>
      <c r="L912" s="10"/>
      <c r="M912" t="str">
        <f>var!AF$2</f>
        <v>Stripes</v>
      </c>
      <c r="N912" s="10"/>
      <c r="O912" s="10"/>
      <c r="P912" s="10"/>
      <c r="Q912" s="10"/>
      <c r="R912" s="81"/>
      <c r="S912" s="81"/>
      <c r="T912" s="81"/>
      <c r="U912" s="81"/>
      <c r="V912" s="81"/>
      <c r="W912" s="81"/>
      <c r="X912" s="81"/>
      <c r="Y912" s="10"/>
      <c r="Z912" s="10"/>
      <c r="AA912" s="10"/>
      <c r="AB912" s="10"/>
      <c r="AC912" s="10"/>
      <c r="AD912" s="81"/>
      <c r="AE912" s="81"/>
      <c r="AF912" s="83">
        <v>3.2290000000000001</v>
      </c>
      <c r="AG912" s="81"/>
      <c r="AH912">
        <f t="shared" si="31"/>
        <v>40.176000000000002</v>
      </c>
      <c r="AI912">
        <f t="shared" si="32"/>
        <v>33.602150537634408</v>
      </c>
      <c r="AJ912" s="10"/>
      <c r="AK912" s="24">
        <f>100-Tabelle1[[#This Row],[Porositaet Flaeche repolished IAPT]]</f>
        <v>96.771000000000001</v>
      </c>
      <c r="AL912" s="81" t="str" cm="1">
        <f t="array" aca="1" ref="AL912" ca="1">IF(INDIRECT(ADDRESS(3+AM912,2,,,"var"))&lt;&gt;"Name of powder",INDIRECT(ADDRESS(3+AM912,2,,,"var")),NULL)</f>
        <v>AlMgty90</v>
      </c>
      <c r="AM912" s="27">
        <v>7</v>
      </c>
      <c r="AN912" s="10"/>
      <c r="AO912" cm="1">
        <f t="array" aca="1" ref="AO912" ca="1">IF(INDIRECT(ADDRESS(3+$AM912,3,,,"var"))&lt;&gt;"&lt;=&gt;",INDIRECT(ADDRESS(3+$AM912,3,,,"var")),NULL)</f>
        <v>0</v>
      </c>
      <c r="AP912" cm="1">
        <f t="array" aca="1" ref="AP912" ca="1">IF(INDIRECT(ADDRESS(3+$AM912,4,,,"var"))&lt;&gt;"Si",INDIRECT(ADDRESS(3+$AM912,4,,,"var")),NULL)</f>
        <v>0.14199999999999999</v>
      </c>
      <c r="AQ912" cm="1">
        <f t="array" aca="1" ref="AQ912" ca="1">IF(INDIRECT(ADDRESS(3+$AM912,5,,,"var"))&lt;&gt;"&lt;=&gt;",INDIRECT(ADDRESS(3+$AM912,5,,,"var")),NULL)</f>
        <v>0</v>
      </c>
      <c r="AR912" cm="1">
        <f t="array" aca="1" ref="AR912" ca="1">IF(INDIRECT(ADDRESS(3+$AM912,6,,,"var"))&lt;&gt;"Fe",INDIRECT(ADDRESS(3+$AM912,6,,,"var")),NULL)</f>
        <v>6.7599999999999993E-2</v>
      </c>
      <c r="AS912" cm="1">
        <f t="array" aca="1" ref="AS912" ca="1">IF(INDIRECT(ADDRESS(3+$AM912,7,,,"var"))&lt;&gt;"&lt;=&gt;",INDIRECT(ADDRESS(3+$AM912,7,,,"var")),NULL)</f>
        <v>0</v>
      </c>
      <c r="AT912" cm="1">
        <f t="array" aca="1" ref="AT912" ca="1">IF(INDIRECT(ADDRESS(3+$AM912,8,,,"var"))&lt;&gt;"Cu",INDIRECT(ADDRESS(3+$AM912,8,,,"var")),NULL)</f>
        <v>2E-3</v>
      </c>
      <c r="AU912" cm="1">
        <f t="array" aca="1" ref="AU912" ca="1">IF(INDIRECT(ADDRESS(3+$AM912,9,,,"var"))&lt;&gt;"&lt;=&gt;",INDIRECT(ADDRESS(3+$AM912,9,,,"var")),NULL)</f>
        <v>0</v>
      </c>
      <c r="AV912" cm="1">
        <f t="array" aca="1" ref="AV912" ca="1">IF(INDIRECT(ADDRESS(3+$AM912,10,,,"var"))&lt;&gt;"Mn",INDIRECT(ADDRESS(3+$AM912,10,,,"var")),NULL)</f>
        <v>5.4999999999999997E-3</v>
      </c>
      <c r="AW912" cm="1">
        <f t="array" aca="1" ref="AW912" ca="1">IF(INDIRECT(ADDRESS(3+$AM912,11,,,"var"))&lt;&gt;"&lt;=&gt;",INDIRECT(ADDRESS(3+$AM912,11,,,"var")),NULL)</f>
        <v>0</v>
      </c>
      <c r="AX912" cm="1">
        <f t="array" aca="1" ref="AX912" ca="1">IF(INDIRECT(ADDRESS(3+$AM912,12,,,"var"))&lt;&gt;"Mg",INDIRECT(ADDRESS(3+$AM912,12,,,"var")),NULL)</f>
        <v>11.8</v>
      </c>
      <c r="AY912" cm="1">
        <f t="array" aca="1" ref="AY912" ca="1">IF(INDIRECT(ADDRESS(3+$AM912,13,,,"var"))&lt;&gt;"&lt;=&gt;",INDIRECT(ADDRESS(3+$AM912,13,,,"var")),NULL)</f>
        <v>0</v>
      </c>
      <c r="AZ912" cm="1">
        <f t="array" aca="1" ref="AZ912" ca="1">IF(INDIRECT(ADDRESS(3+$AM912,14,,,"var"))&lt;&gt;"Be",INDIRECT(ADDRESS(3+$AM912,14,,,"var")),NULL)</f>
        <v>3.8E-3</v>
      </c>
      <c r="BA912" s="61" cm="1">
        <f t="array" aca="1" ref="BA912" ca="1">IF(INDIRECT(ADDRESS(3+$AM912,15,,,"var"))&lt;&gt;"&lt;=&gt;",INDIRECT(ADDRESS(3+$AM912,15,,,"var")),NULL)</f>
        <v>0</v>
      </c>
      <c r="BB912" cm="1">
        <f t="array" aca="1" ref="BB912" ca="1">IF(INDIRECT(ADDRESS(3+$AM912,16,,,"var"))&lt;&gt;"Zn",INDIRECT(ADDRESS(3+$AM912,16,,,"var")),NULL)</f>
        <v>0</v>
      </c>
      <c r="BC912" s="61" cm="1">
        <f t="array" aca="1" ref="BC912" ca="1">IF(INDIRECT(ADDRESS(3+$AM912,17,,,"var"))&lt;&gt;"&lt;=&gt;",INDIRECT(ADDRESS(3+$AM912,17,,,"var")),NULL)</f>
        <v>0</v>
      </c>
      <c r="BD912" cm="1">
        <f t="array" aca="1" ref="BD912" ca="1">IF(INDIRECT(ADDRESS(3+$AM912,18,,,"var"))&lt;&gt;"Ti",INDIRECT(ADDRESS(3+$AM912,18,,,"var")),NULL)</f>
        <v>1.2E-2</v>
      </c>
      <c r="BE912" s="82" cm="1">
        <f t="array" aca="1" ref="BE912" ca="1">IF(INDIRECT(ADDRESS(3+$AM912,19,,,"var"))&lt;&gt;"D10",INDIRECT(ADDRESS(3+$AM912,19,,,"var")),NULL)</f>
        <v>0</v>
      </c>
      <c r="BF912" s="82" cm="1">
        <f t="array" aca="1" ref="BF912" ca="1">IF(INDIRECT(ADDRESS(3+$AM912,20,,,"var"))&lt;&gt;"D50",INDIRECT(ADDRESS(3+$AM912,20,,,"var")),NULL)</f>
        <v>38.799999999999997</v>
      </c>
      <c r="BG912" s="82" cm="1">
        <f t="array" aca="1" ref="BG912" ca="1">IF(INDIRECT(ADDRESS(3+$AM912,21,,,"var"))&lt;&gt;"D90",INDIRECT(ADDRESS(3+$AM912,21,,,"var")),NULL)</f>
        <v>0</v>
      </c>
      <c r="BH912" s="82" cm="1">
        <f t="array" aca="1" ref="BH912" ca="1">IF(INDIRECT(ADDRESS(3+$AM912,22,,,"var"))&lt;&gt;"Carney Funnel (s/50g)",INDIRECT(ADDRESS(3+$AM912,22,,,"var")),NULL)</f>
        <v>0</v>
      </c>
      <c r="BI912" s="82" cm="1">
        <f t="array" aca="1" ref="BI912" ca="1">IF(INDIRECT(ADDRESS(3+$AM912,23,,,"var"))&lt;&gt;"Schuttdichte",INDIRECT(ADDRESS(3+$AM912,23,,,"var")),NULL)</f>
        <v>0</v>
      </c>
      <c r="BJ912" s="82" cm="1">
        <f t="array" aca="1" ref="BJ912" ca="1">IF(INDIRECT(ADDRESS(3+$AM912,24,,,"var"))&lt;&gt;"Klopfdichte",INDIRECT(ADDRESS(3+$AM912,24,,,"var")),NULL)</f>
        <v>0</v>
      </c>
      <c r="BM912" s="94"/>
    </row>
    <row r="913" spans="1:65">
      <c r="A913" s="19">
        <v>2</v>
      </c>
      <c r="B913" s="19">
        <v>50</v>
      </c>
      <c r="C913" s="81" t="str">
        <f>var!Z$4</f>
        <v>SLM 280</v>
      </c>
      <c r="D913" s="81" t="str">
        <f>var!AG$4</f>
        <v>SLM 280 parameter dev.</v>
      </c>
      <c r="E913" s="10">
        <v>375</v>
      </c>
      <c r="F913" s="11">
        <v>775</v>
      </c>
      <c r="G913" s="11">
        <v>120</v>
      </c>
      <c r="H913" s="21">
        <v>0.14000000000000001</v>
      </c>
      <c r="I913" s="81">
        <v>100</v>
      </c>
      <c r="J913" s="81" t="str">
        <f>var!AD$2</f>
        <v>Density cube</v>
      </c>
      <c r="L913" s="10"/>
      <c r="M913" t="str">
        <f>var!AF$2</f>
        <v>Stripes</v>
      </c>
      <c r="N913" s="10"/>
      <c r="O913" s="10"/>
      <c r="P913" s="10"/>
      <c r="Q913" s="10"/>
      <c r="R913" s="81"/>
      <c r="S913" s="81"/>
      <c r="T913" s="81"/>
      <c r="U913" s="81"/>
      <c r="V913" s="81"/>
      <c r="W913" s="81"/>
      <c r="X913" s="81"/>
      <c r="Y913" s="10"/>
      <c r="Z913" s="10"/>
      <c r="AA913" s="10"/>
      <c r="AB913" s="10"/>
      <c r="AC913" s="10"/>
      <c r="AD913" s="81"/>
      <c r="AE913" s="81"/>
      <c r="AF913" s="83">
        <v>3.16</v>
      </c>
      <c r="AG913" s="81"/>
      <c r="AH913">
        <f t="shared" si="31"/>
        <v>46.872000000000007</v>
      </c>
      <c r="AI913">
        <f t="shared" si="32"/>
        <v>28.801843317972349</v>
      </c>
      <c r="AJ913" s="10"/>
      <c r="AK913" s="24">
        <f>100-Tabelle1[[#This Row],[Porositaet Flaeche repolished IAPT]]</f>
        <v>96.84</v>
      </c>
      <c r="AL913" s="81" t="str" cm="1">
        <f t="array" aca="1" ref="AL913" ca="1">IF(INDIRECT(ADDRESS(3+AM913,2,,,"var"))&lt;&gt;"Name of powder",INDIRECT(ADDRESS(3+AM913,2,,,"var")),NULL)</f>
        <v>AlMgty90</v>
      </c>
      <c r="AM913" s="27">
        <v>7</v>
      </c>
      <c r="AN913" s="10"/>
      <c r="AO913" cm="1">
        <f t="array" aca="1" ref="AO913" ca="1">IF(INDIRECT(ADDRESS(3+$AM913,3,,,"var"))&lt;&gt;"&lt;=&gt;",INDIRECT(ADDRESS(3+$AM913,3,,,"var")),NULL)</f>
        <v>0</v>
      </c>
      <c r="AP913" cm="1">
        <f t="array" aca="1" ref="AP913" ca="1">IF(INDIRECT(ADDRESS(3+$AM913,4,,,"var"))&lt;&gt;"Si",INDIRECT(ADDRESS(3+$AM913,4,,,"var")),NULL)</f>
        <v>0.14199999999999999</v>
      </c>
      <c r="AQ913" cm="1">
        <f t="array" aca="1" ref="AQ913" ca="1">IF(INDIRECT(ADDRESS(3+$AM913,5,,,"var"))&lt;&gt;"&lt;=&gt;",INDIRECT(ADDRESS(3+$AM913,5,,,"var")),NULL)</f>
        <v>0</v>
      </c>
      <c r="AR913" cm="1">
        <f t="array" aca="1" ref="AR913" ca="1">IF(INDIRECT(ADDRESS(3+$AM913,6,,,"var"))&lt;&gt;"Fe",INDIRECT(ADDRESS(3+$AM913,6,,,"var")),NULL)</f>
        <v>6.7599999999999993E-2</v>
      </c>
      <c r="AS913" cm="1">
        <f t="array" aca="1" ref="AS913" ca="1">IF(INDIRECT(ADDRESS(3+$AM913,7,,,"var"))&lt;&gt;"&lt;=&gt;",INDIRECT(ADDRESS(3+$AM913,7,,,"var")),NULL)</f>
        <v>0</v>
      </c>
      <c r="AT913" cm="1">
        <f t="array" aca="1" ref="AT913" ca="1">IF(INDIRECT(ADDRESS(3+$AM913,8,,,"var"))&lt;&gt;"Cu",INDIRECT(ADDRESS(3+$AM913,8,,,"var")),NULL)</f>
        <v>2E-3</v>
      </c>
      <c r="AU913" cm="1">
        <f t="array" aca="1" ref="AU913" ca="1">IF(INDIRECT(ADDRESS(3+$AM913,9,,,"var"))&lt;&gt;"&lt;=&gt;",INDIRECT(ADDRESS(3+$AM913,9,,,"var")),NULL)</f>
        <v>0</v>
      </c>
      <c r="AV913" cm="1">
        <f t="array" aca="1" ref="AV913" ca="1">IF(INDIRECT(ADDRESS(3+$AM913,10,,,"var"))&lt;&gt;"Mn",INDIRECT(ADDRESS(3+$AM913,10,,,"var")),NULL)</f>
        <v>5.4999999999999997E-3</v>
      </c>
      <c r="AW913" cm="1">
        <f t="array" aca="1" ref="AW913" ca="1">IF(INDIRECT(ADDRESS(3+$AM913,11,,,"var"))&lt;&gt;"&lt;=&gt;",INDIRECT(ADDRESS(3+$AM913,11,,,"var")),NULL)</f>
        <v>0</v>
      </c>
      <c r="AX913" cm="1">
        <f t="array" aca="1" ref="AX913" ca="1">IF(INDIRECT(ADDRESS(3+$AM913,12,,,"var"))&lt;&gt;"Mg",INDIRECT(ADDRESS(3+$AM913,12,,,"var")),NULL)</f>
        <v>11.8</v>
      </c>
      <c r="AY913" cm="1">
        <f t="array" aca="1" ref="AY913" ca="1">IF(INDIRECT(ADDRESS(3+$AM913,13,,,"var"))&lt;&gt;"&lt;=&gt;",INDIRECT(ADDRESS(3+$AM913,13,,,"var")),NULL)</f>
        <v>0</v>
      </c>
      <c r="AZ913" cm="1">
        <f t="array" aca="1" ref="AZ913" ca="1">IF(INDIRECT(ADDRESS(3+$AM913,14,,,"var"))&lt;&gt;"Be",INDIRECT(ADDRESS(3+$AM913,14,,,"var")),NULL)</f>
        <v>3.8E-3</v>
      </c>
      <c r="BA913" s="61" cm="1">
        <f t="array" aca="1" ref="BA913" ca="1">IF(INDIRECT(ADDRESS(3+$AM913,15,,,"var"))&lt;&gt;"&lt;=&gt;",INDIRECT(ADDRESS(3+$AM913,15,,,"var")),NULL)</f>
        <v>0</v>
      </c>
      <c r="BB913" cm="1">
        <f t="array" aca="1" ref="BB913" ca="1">IF(INDIRECT(ADDRESS(3+$AM913,16,,,"var"))&lt;&gt;"Zn",INDIRECT(ADDRESS(3+$AM913,16,,,"var")),NULL)</f>
        <v>0</v>
      </c>
      <c r="BC913" s="61" cm="1">
        <f t="array" aca="1" ref="BC913" ca="1">IF(INDIRECT(ADDRESS(3+$AM913,17,,,"var"))&lt;&gt;"&lt;=&gt;",INDIRECT(ADDRESS(3+$AM913,17,,,"var")),NULL)</f>
        <v>0</v>
      </c>
      <c r="BD913" cm="1">
        <f t="array" aca="1" ref="BD913" ca="1">IF(INDIRECT(ADDRESS(3+$AM913,18,,,"var"))&lt;&gt;"Ti",INDIRECT(ADDRESS(3+$AM913,18,,,"var")),NULL)</f>
        <v>1.2E-2</v>
      </c>
      <c r="BE913" s="82" cm="1">
        <f t="array" aca="1" ref="BE913" ca="1">IF(INDIRECT(ADDRESS(3+$AM913,19,,,"var"))&lt;&gt;"D10",INDIRECT(ADDRESS(3+$AM913,19,,,"var")),NULL)</f>
        <v>0</v>
      </c>
      <c r="BF913" s="82" cm="1">
        <f t="array" aca="1" ref="BF913" ca="1">IF(INDIRECT(ADDRESS(3+$AM913,20,,,"var"))&lt;&gt;"D50",INDIRECT(ADDRESS(3+$AM913,20,,,"var")),NULL)</f>
        <v>38.799999999999997</v>
      </c>
      <c r="BG913" s="82" cm="1">
        <f t="array" aca="1" ref="BG913" ca="1">IF(INDIRECT(ADDRESS(3+$AM913,21,,,"var"))&lt;&gt;"D90",INDIRECT(ADDRESS(3+$AM913,21,,,"var")),NULL)</f>
        <v>0</v>
      </c>
      <c r="BH913" s="82" cm="1">
        <f t="array" aca="1" ref="BH913" ca="1">IF(INDIRECT(ADDRESS(3+$AM913,22,,,"var"))&lt;&gt;"Carney Funnel (s/50g)",INDIRECT(ADDRESS(3+$AM913,22,,,"var")),NULL)</f>
        <v>0</v>
      </c>
      <c r="BI913" s="82" cm="1">
        <f t="array" aca="1" ref="BI913" ca="1">IF(INDIRECT(ADDRESS(3+$AM913,23,,,"var"))&lt;&gt;"Schuttdichte",INDIRECT(ADDRESS(3+$AM913,23,,,"var")),NULL)</f>
        <v>0</v>
      </c>
      <c r="BJ913" s="82" cm="1">
        <f t="array" aca="1" ref="BJ913" ca="1">IF(INDIRECT(ADDRESS(3+$AM913,24,,,"var"))&lt;&gt;"Klopfdichte",INDIRECT(ADDRESS(3+$AM913,24,,,"var")),NULL)</f>
        <v>0</v>
      </c>
      <c r="BM913" s="94"/>
    </row>
    <row r="914" spans="1:65">
      <c r="A914" s="19">
        <v>2</v>
      </c>
      <c r="B914" s="19">
        <v>51</v>
      </c>
      <c r="C914" s="81" t="str">
        <f>var!Z$4</f>
        <v>SLM 280</v>
      </c>
      <c r="D914" s="81" t="str">
        <f>var!AG$4</f>
        <v>SLM 280 parameter dev.</v>
      </c>
      <c r="E914" s="10">
        <v>375</v>
      </c>
      <c r="F914" s="11">
        <v>2175</v>
      </c>
      <c r="G914" s="11">
        <v>60</v>
      </c>
      <c r="H914" s="21">
        <v>0.1</v>
      </c>
      <c r="I914" s="81">
        <v>100</v>
      </c>
      <c r="J914" s="81" t="str">
        <f>var!AD$2</f>
        <v>Density cube</v>
      </c>
      <c r="K914" s="81"/>
      <c r="L914" s="10"/>
      <c r="M914" t="str">
        <f>var!AF$2</f>
        <v>Stripes</v>
      </c>
      <c r="N914" s="10"/>
      <c r="O914" s="10"/>
      <c r="P914" s="10"/>
      <c r="Q914" s="10"/>
      <c r="R914" s="81"/>
      <c r="S914" s="81"/>
      <c r="T914" s="81"/>
      <c r="U914" s="81"/>
      <c r="V914" s="81"/>
      <c r="W914" s="81"/>
      <c r="X914" s="81"/>
      <c r="Y914" s="10"/>
      <c r="Z914" s="10"/>
      <c r="AA914" s="10"/>
      <c r="AB914" s="10"/>
      <c r="AC914" s="10"/>
      <c r="AD914" s="81"/>
      <c r="AE914" s="81"/>
      <c r="AF914" s="83">
        <v>2.7879999999999998</v>
      </c>
      <c r="AG914" s="81"/>
      <c r="AH914">
        <f t="shared" si="31"/>
        <v>46.980000000000004</v>
      </c>
      <c r="AI914">
        <f t="shared" si="32"/>
        <v>28.735632183908045</v>
      </c>
      <c r="AJ914" s="10"/>
      <c r="AK914" s="24">
        <f>100-Tabelle1[[#This Row],[Porositaet Flaeche repolished IAPT]]</f>
        <v>97.212000000000003</v>
      </c>
      <c r="AL914" s="81" t="str" cm="1">
        <f t="array" aca="1" ref="AL914" ca="1">IF(INDIRECT(ADDRESS(3+AM914,2,,,"var"))&lt;&gt;"Name of powder",INDIRECT(ADDRESS(3+AM914,2,,,"var")),NULL)</f>
        <v>AlMgty90</v>
      </c>
      <c r="AM914" s="27">
        <v>7</v>
      </c>
      <c r="AN914" s="10"/>
      <c r="AO914" cm="1">
        <f t="array" aca="1" ref="AO914" ca="1">IF(INDIRECT(ADDRESS(3+$AM914,3,,,"var"))&lt;&gt;"&lt;=&gt;",INDIRECT(ADDRESS(3+$AM914,3,,,"var")),NULL)</f>
        <v>0</v>
      </c>
      <c r="AP914" cm="1">
        <f t="array" aca="1" ref="AP914" ca="1">IF(INDIRECT(ADDRESS(3+$AM914,4,,,"var"))&lt;&gt;"Si",INDIRECT(ADDRESS(3+$AM914,4,,,"var")),NULL)</f>
        <v>0.14199999999999999</v>
      </c>
      <c r="AQ914" cm="1">
        <f t="array" aca="1" ref="AQ914" ca="1">IF(INDIRECT(ADDRESS(3+$AM914,5,,,"var"))&lt;&gt;"&lt;=&gt;",INDIRECT(ADDRESS(3+$AM914,5,,,"var")),NULL)</f>
        <v>0</v>
      </c>
      <c r="AR914" cm="1">
        <f t="array" aca="1" ref="AR914" ca="1">IF(INDIRECT(ADDRESS(3+$AM914,6,,,"var"))&lt;&gt;"Fe",INDIRECT(ADDRESS(3+$AM914,6,,,"var")),NULL)</f>
        <v>6.7599999999999993E-2</v>
      </c>
      <c r="AS914" cm="1">
        <f t="array" aca="1" ref="AS914" ca="1">IF(INDIRECT(ADDRESS(3+$AM914,7,,,"var"))&lt;&gt;"&lt;=&gt;",INDIRECT(ADDRESS(3+$AM914,7,,,"var")),NULL)</f>
        <v>0</v>
      </c>
      <c r="AT914" cm="1">
        <f t="array" aca="1" ref="AT914" ca="1">IF(INDIRECT(ADDRESS(3+$AM914,8,,,"var"))&lt;&gt;"Cu",INDIRECT(ADDRESS(3+$AM914,8,,,"var")),NULL)</f>
        <v>2E-3</v>
      </c>
      <c r="AU914" cm="1">
        <f t="array" aca="1" ref="AU914" ca="1">IF(INDIRECT(ADDRESS(3+$AM914,9,,,"var"))&lt;&gt;"&lt;=&gt;",INDIRECT(ADDRESS(3+$AM914,9,,,"var")),NULL)</f>
        <v>0</v>
      </c>
      <c r="AV914" cm="1">
        <f t="array" aca="1" ref="AV914" ca="1">IF(INDIRECT(ADDRESS(3+$AM914,10,,,"var"))&lt;&gt;"Mn",INDIRECT(ADDRESS(3+$AM914,10,,,"var")),NULL)</f>
        <v>5.4999999999999997E-3</v>
      </c>
      <c r="AW914" cm="1">
        <f t="array" aca="1" ref="AW914" ca="1">IF(INDIRECT(ADDRESS(3+$AM914,11,,,"var"))&lt;&gt;"&lt;=&gt;",INDIRECT(ADDRESS(3+$AM914,11,,,"var")),NULL)</f>
        <v>0</v>
      </c>
      <c r="AX914" cm="1">
        <f t="array" aca="1" ref="AX914" ca="1">IF(INDIRECT(ADDRESS(3+$AM914,12,,,"var"))&lt;&gt;"Mg",INDIRECT(ADDRESS(3+$AM914,12,,,"var")),NULL)</f>
        <v>11.8</v>
      </c>
      <c r="AY914" cm="1">
        <f t="array" aca="1" ref="AY914" ca="1">IF(INDIRECT(ADDRESS(3+$AM914,13,,,"var"))&lt;&gt;"&lt;=&gt;",INDIRECT(ADDRESS(3+$AM914,13,,,"var")),NULL)</f>
        <v>0</v>
      </c>
      <c r="AZ914" cm="1">
        <f t="array" aca="1" ref="AZ914" ca="1">IF(INDIRECT(ADDRESS(3+$AM914,14,,,"var"))&lt;&gt;"Be",INDIRECT(ADDRESS(3+$AM914,14,,,"var")),NULL)</f>
        <v>3.8E-3</v>
      </c>
      <c r="BA914" s="61" cm="1">
        <f t="array" aca="1" ref="BA914" ca="1">IF(INDIRECT(ADDRESS(3+$AM914,15,,,"var"))&lt;&gt;"&lt;=&gt;",INDIRECT(ADDRESS(3+$AM914,15,,,"var")),NULL)</f>
        <v>0</v>
      </c>
      <c r="BB914" cm="1">
        <f t="array" aca="1" ref="BB914" ca="1">IF(INDIRECT(ADDRESS(3+$AM914,16,,,"var"))&lt;&gt;"Zn",INDIRECT(ADDRESS(3+$AM914,16,,,"var")),NULL)</f>
        <v>0</v>
      </c>
      <c r="BC914" s="61" cm="1">
        <f t="array" aca="1" ref="BC914" ca="1">IF(INDIRECT(ADDRESS(3+$AM914,17,,,"var"))&lt;&gt;"&lt;=&gt;",INDIRECT(ADDRESS(3+$AM914,17,,,"var")),NULL)</f>
        <v>0</v>
      </c>
      <c r="BD914" cm="1">
        <f t="array" aca="1" ref="BD914" ca="1">IF(INDIRECT(ADDRESS(3+$AM914,18,,,"var"))&lt;&gt;"Ti",INDIRECT(ADDRESS(3+$AM914,18,,,"var")),NULL)</f>
        <v>1.2E-2</v>
      </c>
      <c r="BE914" s="82" cm="1">
        <f t="array" aca="1" ref="BE914" ca="1">IF(INDIRECT(ADDRESS(3+$AM914,19,,,"var"))&lt;&gt;"D10",INDIRECT(ADDRESS(3+$AM914,19,,,"var")),NULL)</f>
        <v>0</v>
      </c>
      <c r="BF914" s="82" cm="1">
        <f t="array" aca="1" ref="BF914" ca="1">IF(INDIRECT(ADDRESS(3+$AM914,20,,,"var"))&lt;&gt;"D50",INDIRECT(ADDRESS(3+$AM914,20,,,"var")),NULL)</f>
        <v>38.799999999999997</v>
      </c>
      <c r="BG914" s="82" cm="1">
        <f t="array" aca="1" ref="BG914" ca="1">IF(INDIRECT(ADDRESS(3+$AM914,21,,,"var"))&lt;&gt;"D90",INDIRECT(ADDRESS(3+$AM914,21,,,"var")),NULL)</f>
        <v>0</v>
      </c>
      <c r="BH914" s="82" cm="1">
        <f t="array" aca="1" ref="BH914" ca="1">IF(INDIRECT(ADDRESS(3+$AM914,22,,,"var"))&lt;&gt;"Carney Funnel (s/50g)",INDIRECT(ADDRESS(3+$AM914,22,,,"var")),NULL)</f>
        <v>0</v>
      </c>
      <c r="BI914" s="82" cm="1">
        <f t="array" aca="1" ref="BI914" ca="1">IF(INDIRECT(ADDRESS(3+$AM914,23,,,"var"))&lt;&gt;"Schuttdichte",INDIRECT(ADDRESS(3+$AM914,23,,,"var")),NULL)</f>
        <v>0</v>
      </c>
      <c r="BJ914" s="82" cm="1">
        <f t="array" aca="1" ref="BJ914" ca="1">IF(INDIRECT(ADDRESS(3+$AM914,24,,,"var"))&lt;&gt;"Klopfdichte",INDIRECT(ADDRESS(3+$AM914,24,,,"var")),NULL)</f>
        <v>0</v>
      </c>
      <c r="BM914" s="94"/>
    </row>
    <row r="915" spans="1:65">
      <c r="A915" s="19">
        <v>2</v>
      </c>
      <c r="B915" s="19">
        <v>52</v>
      </c>
      <c r="C915" s="81" t="str">
        <f>var!Z$4</f>
        <v>SLM 280</v>
      </c>
      <c r="D915" s="81" t="str">
        <f>var!AG$4</f>
        <v>SLM 280 parameter dev.</v>
      </c>
      <c r="E915" s="10">
        <v>375</v>
      </c>
      <c r="F915" s="11">
        <v>2500</v>
      </c>
      <c r="G915" s="11">
        <v>60</v>
      </c>
      <c r="H915" s="21">
        <v>0.08</v>
      </c>
      <c r="I915" s="81">
        <v>100</v>
      </c>
      <c r="J915" s="81" t="str">
        <f>var!AD$2</f>
        <v>Density cube</v>
      </c>
      <c r="K915" s="81"/>
      <c r="L915" s="10"/>
      <c r="M915" t="str">
        <f>var!AF$2</f>
        <v>Stripes</v>
      </c>
      <c r="N915" s="10"/>
      <c r="O915" s="10"/>
      <c r="P915" s="10"/>
      <c r="Q915" s="10"/>
      <c r="R915" s="81"/>
      <c r="S915" s="81"/>
      <c r="T915" s="81"/>
      <c r="U915" s="81"/>
      <c r="V915" s="81"/>
      <c r="W915" s="81"/>
      <c r="X915" s="81"/>
      <c r="Y915" s="10"/>
      <c r="Z915" s="10"/>
      <c r="AA915" s="10"/>
      <c r="AB915" s="10"/>
      <c r="AC915" s="10"/>
      <c r="AD915" s="81"/>
      <c r="AE915" s="81"/>
      <c r="AF915" s="83">
        <v>2.9809999999999999</v>
      </c>
      <c r="AG915" s="81"/>
      <c r="AH915">
        <f t="shared" si="31"/>
        <v>43.2</v>
      </c>
      <c r="AI915">
        <f t="shared" si="32"/>
        <v>31.25</v>
      </c>
      <c r="AJ915" s="10"/>
      <c r="AK915" s="24">
        <f>100-Tabelle1[[#This Row],[Porositaet Flaeche repolished IAPT]]</f>
        <v>97.019000000000005</v>
      </c>
      <c r="AL915" s="81" t="str" cm="1">
        <f t="array" aca="1" ref="AL915" ca="1">IF(INDIRECT(ADDRESS(3+AM915,2,,,"var"))&lt;&gt;"Name of powder",INDIRECT(ADDRESS(3+AM915,2,,,"var")),NULL)</f>
        <v>AlMgty90</v>
      </c>
      <c r="AM915" s="27">
        <v>7</v>
      </c>
      <c r="AN915" s="10"/>
      <c r="AO915" cm="1">
        <f t="array" aca="1" ref="AO915" ca="1">IF(INDIRECT(ADDRESS(3+$AM915,3,,,"var"))&lt;&gt;"&lt;=&gt;",INDIRECT(ADDRESS(3+$AM915,3,,,"var")),NULL)</f>
        <v>0</v>
      </c>
      <c r="AP915" cm="1">
        <f t="array" aca="1" ref="AP915" ca="1">IF(INDIRECT(ADDRESS(3+$AM915,4,,,"var"))&lt;&gt;"Si",INDIRECT(ADDRESS(3+$AM915,4,,,"var")),NULL)</f>
        <v>0.14199999999999999</v>
      </c>
      <c r="AQ915" cm="1">
        <f t="array" aca="1" ref="AQ915" ca="1">IF(INDIRECT(ADDRESS(3+$AM915,5,,,"var"))&lt;&gt;"&lt;=&gt;",INDIRECT(ADDRESS(3+$AM915,5,,,"var")),NULL)</f>
        <v>0</v>
      </c>
      <c r="AR915" cm="1">
        <f t="array" aca="1" ref="AR915" ca="1">IF(INDIRECT(ADDRESS(3+$AM915,6,,,"var"))&lt;&gt;"Fe",INDIRECT(ADDRESS(3+$AM915,6,,,"var")),NULL)</f>
        <v>6.7599999999999993E-2</v>
      </c>
      <c r="AS915" cm="1">
        <f t="array" aca="1" ref="AS915" ca="1">IF(INDIRECT(ADDRESS(3+$AM915,7,,,"var"))&lt;&gt;"&lt;=&gt;",INDIRECT(ADDRESS(3+$AM915,7,,,"var")),NULL)</f>
        <v>0</v>
      </c>
      <c r="AT915" cm="1">
        <f t="array" aca="1" ref="AT915" ca="1">IF(INDIRECT(ADDRESS(3+$AM915,8,,,"var"))&lt;&gt;"Cu",INDIRECT(ADDRESS(3+$AM915,8,,,"var")),NULL)</f>
        <v>2E-3</v>
      </c>
      <c r="AU915" cm="1">
        <f t="array" aca="1" ref="AU915" ca="1">IF(INDIRECT(ADDRESS(3+$AM915,9,,,"var"))&lt;&gt;"&lt;=&gt;",INDIRECT(ADDRESS(3+$AM915,9,,,"var")),NULL)</f>
        <v>0</v>
      </c>
      <c r="AV915" cm="1">
        <f t="array" aca="1" ref="AV915" ca="1">IF(INDIRECT(ADDRESS(3+$AM915,10,,,"var"))&lt;&gt;"Mn",INDIRECT(ADDRESS(3+$AM915,10,,,"var")),NULL)</f>
        <v>5.4999999999999997E-3</v>
      </c>
      <c r="AW915" cm="1">
        <f t="array" aca="1" ref="AW915" ca="1">IF(INDIRECT(ADDRESS(3+$AM915,11,,,"var"))&lt;&gt;"&lt;=&gt;",INDIRECT(ADDRESS(3+$AM915,11,,,"var")),NULL)</f>
        <v>0</v>
      </c>
      <c r="AX915" cm="1">
        <f t="array" aca="1" ref="AX915" ca="1">IF(INDIRECT(ADDRESS(3+$AM915,12,,,"var"))&lt;&gt;"Mg",INDIRECT(ADDRESS(3+$AM915,12,,,"var")),NULL)</f>
        <v>11.8</v>
      </c>
      <c r="AY915" cm="1">
        <f t="array" aca="1" ref="AY915" ca="1">IF(INDIRECT(ADDRESS(3+$AM915,13,,,"var"))&lt;&gt;"&lt;=&gt;",INDIRECT(ADDRESS(3+$AM915,13,,,"var")),NULL)</f>
        <v>0</v>
      </c>
      <c r="AZ915" cm="1">
        <f t="array" aca="1" ref="AZ915" ca="1">IF(INDIRECT(ADDRESS(3+$AM915,14,,,"var"))&lt;&gt;"Be",INDIRECT(ADDRESS(3+$AM915,14,,,"var")),NULL)</f>
        <v>3.8E-3</v>
      </c>
      <c r="BA915" s="61" cm="1">
        <f t="array" aca="1" ref="BA915" ca="1">IF(INDIRECT(ADDRESS(3+$AM915,15,,,"var"))&lt;&gt;"&lt;=&gt;",INDIRECT(ADDRESS(3+$AM915,15,,,"var")),NULL)</f>
        <v>0</v>
      </c>
      <c r="BB915" cm="1">
        <f t="array" aca="1" ref="BB915" ca="1">IF(INDIRECT(ADDRESS(3+$AM915,16,,,"var"))&lt;&gt;"Zn",INDIRECT(ADDRESS(3+$AM915,16,,,"var")),NULL)</f>
        <v>0</v>
      </c>
      <c r="BC915" s="61" cm="1">
        <f t="array" aca="1" ref="BC915" ca="1">IF(INDIRECT(ADDRESS(3+$AM915,17,,,"var"))&lt;&gt;"&lt;=&gt;",INDIRECT(ADDRESS(3+$AM915,17,,,"var")),NULL)</f>
        <v>0</v>
      </c>
      <c r="BD915" cm="1">
        <f t="array" aca="1" ref="BD915" ca="1">IF(INDIRECT(ADDRESS(3+$AM915,18,,,"var"))&lt;&gt;"Ti",INDIRECT(ADDRESS(3+$AM915,18,,,"var")),NULL)</f>
        <v>1.2E-2</v>
      </c>
      <c r="BE915" s="82" cm="1">
        <f t="array" aca="1" ref="BE915" ca="1">IF(INDIRECT(ADDRESS(3+$AM915,19,,,"var"))&lt;&gt;"D10",INDIRECT(ADDRESS(3+$AM915,19,,,"var")),NULL)</f>
        <v>0</v>
      </c>
      <c r="BF915" s="82" cm="1">
        <f t="array" aca="1" ref="BF915" ca="1">IF(INDIRECT(ADDRESS(3+$AM915,20,,,"var"))&lt;&gt;"D50",INDIRECT(ADDRESS(3+$AM915,20,,,"var")),NULL)</f>
        <v>38.799999999999997</v>
      </c>
      <c r="BG915" s="82" cm="1">
        <f t="array" aca="1" ref="BG915" ca="1">IF(INDIRECT(ADDRESS(3+$AM915,21,,,"var"))&lt;&gt;"D90",INDIRECT(ADDRESS(3+$AM915,21,,,"var")),NULL)</f>
        <v>0</v>
      </c>
      <c r="BH915" s="82" cm="1">
        <f t="array" aca="1" ref="BH915" ca="1">IF(INDIRECT(ADDRESS(3+$AM915,22,,,"var"))&lt;&gt;"Carney Funnel (s/50g)",INDIRECT(ADDRESS(3+$AM915,22,,,"var")),NULL)</f>
        <v>0</v>
      </c>
      <c r="BI915" s="82" cm="1">
        <f t="array" aca="1" ref="BI915" ca="1">IF(INDIRECT(ADDRESS(3+$AM915,23,,,"var"))&lt;&gt;"Schuttdichte",INDIRECT(ADDRESS(3+$AM915,23,,,"var")),NULL)</f>
        <v>0</v>
      </c>
      <c r="BJ915" s="82" cm="1">
        <f t="array" aca="1" ref="BJ915" ca="1">IF(INDIRECT(ADDRESS(3+$AM915,24,,,"var"))&lt;&gt;"Klopfdichte",INDIRECT(ADDRESS(3+$AM915,24,,,"var")),NULL)</f>
        <v>0</v>
      </c>
      <c r="BM915" s="94"/>
    </row>
    <row r="916" spans="1:65">
      <c r="A916" s="19">
        <v>2</v>
      </c>
      <c r="B916" s="19">
        <v>53</v>
      </c>
      <c r="C916" s="81" t="str">
        <f>var!Z$4</f>
        <v>SLM 280</v>
      </c>
      <c r="D916" s="81" t="str">
        <f>var!AG$4</f>
        <v>SLM 280 parameter dev.</v>
      </c>
      <c r="E916" s="10">
        <v>375</v>
      </c>
      <c r="F916" s="11">
        <v>2075</v>
      </c>
      <c r="G916" s="11">
        <v>90</v>
      </c>
      <c r="H916" s="21">
        <v>0.08</v>
      </c>
      <c r="I916" s="81">
        <v>100</v>
      </c>
      <c r="J916" s="81" t="str">
        <f>var!AD$2</f>
        <v>Density cube</v>
      </c>
      <c r="L916" s="10"/>
      <c r="M916" t="str">
        <f>var!AF$2</f>
        <v>Stripes</v>
      </c>
      <c r="N916" s="10"/>
      <c r="O916" s="10"/>
      <c r="P916" s="10"/>
      <c r="Q916" s="10"/>
      <c r="R916" s="81"/>
      <c r="S916" s="81"/>
      <c r="T916" s="81"/>
      <c r="U916" s="81"/>
      <c r="V916" s="81"/>
      <c r="W916" s="81"/>
      <c r="X916" s="81"/>
      <c r="Y916" s="10"/>
      <c r="Z916" s="10"/>
      <c r="AA916" s="10"/>
      <c r="AB916" s="10"/>
      <c r="AC916" s="10"/>
      <c r="AD916" s="81"/>
      <c r="AE916" s="81"/>
      <c r="AF916" s="83">
        <v>3.452</v>
      </c>
      <c r="AG916" s="81"/>
      <c r="AH916">
        <f t="shared" si="31"/>
        <v>53.783999999999999</v>
      </c>
      <c r="AI916">
        <f t="shared" si="32"/>
        <v>25.100401606425702</v>
      </c>
      <c r="AJ916" s="10"/>
      <c r="AK916" s="24">
        <f>100-Tabelle1[[#This Row],[Porositaet Flaeche repolished IAPT]]</f>
        <v>96.548000000000002</v>
      </c>
      <c r="AL916" s="81" t="str" cm="1">
        <f t="array" aca="1" ref="AL916" ca="1">IF(INDIRECT(ADDRESS(3+AM916,2,,,"var"))&lt;&gt;"Name of powder",INDIRECT(ADDRESS(3+AM916,2,,,"var")),NULL)</f>
        <v>AlMgty90</v>
      </c>
      <c r="AM916" s="27">
        <v>7</v>
      </c>
      <c r="AN916" s="10"/>
      <c r="AO916" cm="1">
        <f t="array" aca="1" ref="AO916" ca="1">IF(INDIRECT(ADDRESS(3+$AM916,3,,,"var"))&lt;&gt;"&lt;=&gt;",INDIRECT(ADDRESS(3+$AM916,3,,,"var")),NULL)</f>
        <v>0</v>
      </c>
      <c r="AP916" cm="1">
        <f t="array" aca="1" ref="AP916" ca="1">IF(INDIRECT(ADDRESS(3+$AM916,4,,,"var"))&lt;&gt;"Si",INDIRECT(ADDRESS(3+$AM916,4,,,"var")),NULL)</f>
        <v>0.14199999999999999</v>
      </c>
      <c r="AQ916" cm="1">
        <f t="array" aca="1" ref="AQ916" ca="1">IF(INDIRECT(ADDRESS(3+$AM916,5,,,"var"))&lt;&gt;"&lt;=&gt;",INDIRECT(ADDRESS(3+$AM916,5,,,"var")),NULL)</f>
        <v>0</v>
      </c>
      <c r="AR916" cm="1">
        <f t="array" aca="1" ref="AR916" ca="1">IF(INDIRECT(ADDRESS(3+$AM916,6,,,"var"))&lt;&gt;"Fe",INDIRECT(ADDRESS(3+$AM916,6,,,"var")),NULL)</f>
        <v>6.7599999999999993E-2</v>
      </c>
      <c r="AS916" cm="1">
        <f t="array" aca="1" ref="AS916" ca="1">IF(INDIRECT(ADDRESS(3+$AM916,7,,,"var"))&lt;&gt;"&lt;=&gt;",INDIRECT(ADDRESS(3+$AM916,7,,,"var")),NULL)</f>
        <v>0</v>
      </c>
      <c r="AT916" cm="1">
        <f t="array" aca="1" ref="AT916" ca="1">IF(INDIRECT(ADDRESS(3+$AM916,8,,,"var"))&lt;&gt;"Cu",INDIRECT(ADDRESS(3+$AM916,8,,,"var")),NULL)</f>
        <v>2E-3</v>
      </c>
      <c r="AU916" cm="1">
        <f t="array" aca="1" ref="AU916" ca="1">IF(INDIRECT(ADDRESS(3+$AM916,9,,,"var"))&lt;&gt;"&lt;=&gt;",INDIRECT(ADDRESS(3+$AM916,9,,,"var")),NULL)</f>
        <v>0</v>
      </c>
      <c r="AV916" cm="1">
        <f t="array" aca="1" ref="AV916" ca="1">IF(INDIRECT(ADDRESS(3+$AM916,10,,,"var"))&lt;&gt;"Mn",INDIRECT(ADDRESS(3+$AM916,10,,,"var")),NULL)</f>
        <v>5.4999999999999997E-3</v>
      </c>
      <c r="AW916" cm="1">
        <f t="array" aca="1" ref="AW916" ca="1">IF(INDIRECT(ADDRESS(3+$AM916,11,,,"var"))&lt;&gt;"&lt;=&gt;",INDIRECT(ADDRESS(3+$AM916,11,,,"var")),NULL)</f>
        <v>0</v>
      </c>
      <c r="AX916" cm="1">
        <f t="array" aca="1" ref="AX916" ca="1">IF(INDIRECT(ADDRESS(3+$AM916,12,,,"var"))&lt;&gt;"Mg",INDIRECT(ADDRESS(3+$AM916,12,,,"var")),NULL)</f>
        <v>11.8</v>
      </c>
      <c r="AY916" cm="1">
        <f t="array" aca="1" ref="AY916" ca="1">IF(INDIRECT(ADDRESS(3+$AM916,13,,,"var"))&lt;&gt;"&lt;=&gt;",INDIRECT(ADDRESS(3+$AM916,13,,,"var")),NULL)</f>
        <v>0</v>
      </c>
      <c r="AZ916" cm="1">
        <f t="array" aca="1" ref="AZ916" ca="1">IF(INDIRECT(ADDRESS(3+$AM916,14,,,"var"))&lt;&gt;"Be",INDIRECT(ADDRESS(3+$AM916,14,,,"var")),NULL)</f>
        <v>3.8E-3</v>
      </c>
      <c r="BA916" s="61" cm="1">
        <f t="array" aca="1" ref="BA916" ca="1">IF(INDIRECT(ADDRESS(3+$AM916,15,,,"var"))&lt;&gt;"&lt;=&gt;",INDIRECT(ADDRESS(3+$AM916,15,,,"var")),NULL)</f>
        <v>0</v>
      </c>
      <c r="BB916" cm="1">
        <f t="array" aca="1" ref="BB916" ca="1">IF(INDIRECT(ADDRESS(3+$AM916,16,,,"var"))&lt;&gt;"Zn",INDIRECT(ADDRESS(3+$AM916,16,,,"var")),NULL)</f>
        <v>0</v>
      </c>
      <c r="BC916" s="61" cm="1">
        <f t="array" aca="1" ref="BC916" ca="1">IF(INDIRECT(ADDRESS(3+$AM916,17,,,"var"))&lt;&gt;"&lt;=&gt;",INDIRECT(ADDRESS(3+$AM916,17,,,"var")),NULL)</f>
        <v>0</v>
      </c>
      <c r="BD916" cm="1">
        <f t="array" aca="1" ref="BD916" ca="1">IF(INDIRECT(ADDRESS(3+$AM916,18,,,"var"))&lt;&gt;"Ti",INDIRECT(ADDRESS(3+$AM916,18,,,"var")),NULL)</f>
        <v>1.2E-2</v>
      </c>
      <c r="BE916" s="82" cm="1">
        <f t="array" aca="1" ref="BE916" ca="1">IF(INDIRECT(ADDRESS(3+$AM916,19,,,"var"))&lt;&gt;"D10",INDIRECT(ADDRESS(3+$AM916,19,,,"var")),NULL)</f>
        <v>0</v>
      </c>
      <c r="BF916" s="82" cm="1">
        <f t="array" aca="1" ref="BF916" ca="1">IF(INDIRECT(ADDRESS(3+$AM916,20,,,"var"))&lt;&gt;"D50",INDIRECT(ADDRESS(3+$AM916,20,,,"var")),NULL)</f>
        <v>38.799999999999997</v>
      </c>
      <c r="BG916" s="82" cm="1">
        <f t="array" aca="1" ref="BG916" ca="1">IF(INDIRECT(ADDRESS(3+$AM916,21,,,"var"))&lt;&gt;"D90",INDIRECT(ADDRESS(3+$AM916,21,,,"var")),NULL)</f>
        <v>0</v>
      </c>
      <c r="BH916" s="82" cm="1">
        <f t="array" aca="1" ref="BH916" ca="1">IF(INDIRECT(ADDRESS(3+$AM916,22,,,"var"))&lt;&gt;"Carney Funnel (s/50g)",INDIRECT(ADDRESS(3+$AM916,22,,,"var")),NULL)</f>
        <v>0</v>
      </c>
      <c r="BI916" s="82" cm="1">
        <f t="array" aca="1" ref="BI916" ca="1">IF(INDIRECT(ADDRESS(3+$AM916,23,,,"var"))&lt;&gt;"Schuttdichte",INDIRECT(ADDRESS(3+$AM916,23,,,"var")),NULL)</f>
        <v>0</v>
      </c>
      <c r="BJ916" s="82" cm="1">
        <f t="array" aca="1" ref="BJ916" ca="1">IF(INDIRECT(ADDRESS(3+$AM916,24,,,"var"))&lt;&gt;"Klopfdichte",INDIRECT(ADDRESS(3+$AM916,24,,,"var")),NULL)</f>
        <v>0</v>
      </c>
      <c r="BM916" s="94"/>
    </row>
    <row r="917" spans="1:65">
      <c r="A917" s="19">
        <v>2</v>
      </c>
      <c r="B917" s="19">
        <v>54</v>
      </c>
      <c r="C917" s="81" t="str">
        <f>var!Z$4</f>
        <v>SLM 280</v>
      </c>
      <c r="D917" s="81" t="str">
        <f>var!AG$4</f>
        <v>SLM 280 parameter dev.</v>
      </c>
      <c r="E917" s="10">
        <v>375</v>
      </c>
      <c r="F917" s="11">
        <v>750</v>
      </c>
      <c r="G917" s="11">
        <v>90</v>
      </c>
      <c r="H917" s="21">
        <v>0.14000000000000001</v>
      </c>
      <c r="I917" s="81">
        <v>100</v>
      </c>
      <c r="J917" s="81" t="str">
        <f>var!AD$2</f>
        <v>Density cube</v>
      </c>
      <c r="L917" s="10"/>
      <c r="M917" t="str">
        <f>var!AF$2</f>
        <v>Stripes</v>
      </c>
      <c r="N917" s="10"/>
      <c r="O917" s="10"/>
      <c r="P917" s="10"/>
      <c r="Q917" s="10"/>
      <c r="R917" s="81"/>
      <c r="S917" s="81"/>
      <c r="T917" s="81"/>
      <c r="U917" s="81"/>
      <c r="V917" s="81"/>
      <c r="W917" s="81"/>
      <c r="X917" s="81"/>
      <c r="Y917" s="10"/>
      <c r="Z917" s="10"/>
      <c r="AA917" s="10"/>
      <c r="AB917" s="10"/>
      <c r="AC917" s="10"/>
      <c r="AD917" s="81"/>
      <c r="AE917" s="81"/>
      <c r="AF917" s="83">
        <v>5.0720000000000001</v>
      </c>
      <c r="AG917" s="81"/>
      <c r="AH917">
        <f t="shared" si="31"/>
        <v>34.020000000000003</v>
      </c>
      <c r="AI917">
        <f t="shared" si="32"/>
        <v>39.682539682539677</v>
      </c>
      <c r="AJ917" s="10"/>
      <c r="AK917" s="24">
        <f>100-Tabelle1[[#This Row],[Porositaet Flaeche repolished IAPT]]</f>
        <v>94.927999999999997</v>
      </c>
      <c r="AL917" s="81" t="str" cm="1">
        <f t="array" aca="1" ref="AL917" ca="1">IF(INDIRECT(ADDRESS(3+AM917,2,,,"var"))&lt;&gt;"Name of powder",INDIRECT(ADDRESS(3+AM917,2,,,"var")),NULL)</f>
        <v>AlMgty90</v>
      </c>
      <c r="AM917" s="27">
        <v>7</v>
      </c>
      <c r="AN917" s="10"/>
      <c r="AO917" cm="1">
        <f t="array" aca="1" ref="AO917" ca="1">IF(INDIRECT(ADDRESS(3+$AM917,3,,,"var"))&lt;&gt;"&lt;=&gt;",INDIRECT(ADDRESS(3+$AM917,3,,,"var")),NULL)</f>
        <v>0</v>
      </c>
      <c r="AP917" cm="1">
        <f t="array" aca="1" ref="AP917" ca="1">IF(INDIRECT(ADDRESS(3+$AM917,4,,,"var"))&lt;&gt;"Si",INDIRECT(ADDRESS(3+$AM917,4,,,"var")),NULL)</f>
        <v>0.14199999999999999</v>
      </c>
      <c r="AQ917" cm="1">
        <f t="array" aca="1" ref="AQ917" ca="1">IF(INDIRECT(ADDRESS(3+$AM917,5,,,"var"))&lt;&gt;"&lt;=&gt;",INDIRECT(ADDRESS(3+$AM917,5,,,"var")),NULL)</f>
        <v>0</v>
      </c>
      <c r="AR917" cm="1">
        <f t="array" aca="1" ref="AR917" ca="1">IF(INDIRECT(ADDRESS(3+$AM917,6,,,"var"))&lt;&gt;"Fe",INDIRECT(ADDRESS(3+$AM917,6,,,"var")),NULL)</f>
        <v>6.7599999999999993E-2</v>
      </c>
      <c r="AS917" cm="1">
        <f t="array" aca="1" ref="AS917" ca="1">IF(INDIRECT(ADDRESS(3+$AM917,7,,,"var"))&lt;&gt;"&lt;=&gt;",INDIRECT(ADDRESS(3+$AM917,7,,,"var")),NULL)</f>
        <v>0</v>
      </c>
      <c r="AT917" cm="1">
        <f t="array" aca="1" ref="AT917" ca="1">IF(INDIRECT(ADDRESS(3+$AM917,8,,,"var"))&lt;&gt;"Cu",INDIRECT(ADDRESS(3+$AM917,8,,,"var")),NULL)</f>
        <v>2E-3</v>
      </c>
      <c r="AU917" cm="1">
        <f t="array" aca="1" ref="AU917" ca="1">IF(INDIRECT(ADDRESS(3+$AM917,9,,,"var"))&lt;&gt;"&lt;=&gt;",INDIRECT(ADDRESS(3+$AM917,9,,,"var")),NULL)</f>
        <v>0</v>
      </c>
      <c r="AV917" cm="1">
        <f t="array" aca="1" ref="AV917" ca="1">IF(INDIRECT(ADDRESS(3+$AM917,10,,,"var"))&lt;&gt;"Mn",INDIRECT(ADDRESS(3+$AM917,10,,,"var")),NULL)</f>
        <v>5.4999999999999997E-3</v>
      </c>
      <c r="AW917" cm="1">
        <f t="array" aca="1" ref="AW917" ca="1">IF(INDIRECT(ADDRESS(3+$AM917,11,,,"var"))&lt;&gt;"&lt;=&gt;",INDIRECT(ADDRESS(3+$AM917,11,,,"var")),NULL)</f>
        <v>0</v>
      </c>
      <c r="AX917" cm="1">
        <f t="array" aca="1" ref="AX917" ca="1">IF(INDIRECT(ADDRESS(3+$AM917,12,,,"var"))&lt;&gt;"Mg",INDIRECT(ADDRESS(3+$AM917,12,,,"var")),NULL)</f>
        <v>11.8</v>
      </c>
      <c r="AY917" cm="1">
        <f t="array" aca="1" ref="AY917" ca="1">IF(INDIRECT(ADDRESS(3+$AM917,13,,,"var"))&lt;&gt;"&lt;=&gt;",INDIRECT(ADDRESS(3+$AM917,13,,,"var")),NULL)</f>
        <v>0</v>
      </c>
      <c r="AZ917" cm="1">
        <f t="array" aca="1" ref="AZ917" ca="1">IF(INDIRECT(ADDRESS(3+$AM917,14,,,"var"))&lt;&gt;"Be",INDIRECT(ADDRESS(3+$AM917,14,,,"var")),NULL)</f>
        <v>3.8E-3</v>
      </c>
      <c r="BA917" s="61" cm="1">
        <f t="array" aca="1" ref="BA917" ca="1">IF(INDIRECT(ADDRESS(3+$AM917,15,,,"var"))&lt;&gt;"&lt;=&gt;",INDIRECT(ADDRESS(3+$AM917,15,,,"var")),NULL)</f>
        <v>0</v>
      </c>
      <c r="BB917" cm="1">
        <f t="array" aca="1" ref="BB917" ca="1">IF(INDIRECT(ADDRESS(3+$AM917,16,,,"var"))&lt;&gt;"Zn",INDIRECT(ADDRESS(3+$AM917,16,,,"var")),NULL)</f>
        <v>0</v>
      </c>
      <c r="BC917" s="61" cm="1">
        <f t="array" aca="1" ref="BC917" ca="1">IF(INDIRECT(ADDRESS(3+$AM917,17,,,"var"))&lt;&gt;"&lt;=&gt;",INDIRECT(ADDRESS(3+$AM917,17,,,"var")),NULL)</f>
        <v>0</v>
      </c>
      <c r="BD917" cm="1">
        <f t="array" aca="1" ref="BD917" ca="1">IF(INDIRECT(ADDRESS(3+$AM917,18,,,"var"))&lt;&gt;"Ti",INDIRECT(ADDRESS(3+$AM917,18,,,"var")),NULL)</f>
        <v>1.2E-2</v>
      </c>
      <c r="BE917" s="82" cm="1">
        <f t="array" aca="1" ref="BE917" ca="1">IF(INDIRECT(ADDRESS(3+$AM917,19,,,"var"))&lt;&gt;"D10",INDIRECT(ADDRESS(3+$AM917,19,,,"var")),NULL)</f>
        <v>0</v>
      </c>
      <c r="BF917" s="82" cm="1">
        <f t="array" aca="1" ref="BF917" ca="1">IF(INDIRECT(ADDRESS(3+$AM917,20,,,"var"))&lt;&gt;"D50",INDIRECT(ADDRESS(3+$AM917,20,,,"var")),NULL)</f>
        <v>38.799999999999997</v>
      </c>
      <c r="BG917" s="82" cm="1">
        <f t="array" aca="1" ref="BG917" ca="1">IF(INDIRECT(ADDRESS(3+$AM917,21,,,"var"))&lt;&gt;"D90",INDIRECT(ADDRESS(3+$AM917,21,,,"var")),NULL)</f>
        <v>0</v>
      </c>
      <c r="BH917" s="82" cm="1">
        <f t="array" aca="1" ref="BH917" ca="1">IF(INDIRECT(ADDRESS(3+$AM917,22,,,"var"))&lt;&gt;"Carney Funnel (s/50g)",INDIRECT(ADDRESS(3+$AM917,22,,,"var")),NULL)</f>
        <v>0</v>
      </c>
      <c r="BI917" s="82" cm="1">
        <f t="array" aca="1" ref="BI917" ca="1">IF(INDIRECT(ADDRESS(3+$AM917,23,,,"var"))&lt;&gt;"Schuttdichte",INDIRECT(ADDRESS(3+$AM917,23,,,"var")),NULL)</f>
        <v>0</v>
      </c>
      <c r="BJ917" s="82" cm="1">
        <f t="array" aca="1" ref="BJ917" ca="1">IF(INDIRECT(ADDRESS(3+$AM917,24,,,"var"))&lt;&gt;"Klopfdichte",INDIRECT(ADDRESS(3+$AM917,24,,,"var")),NULL)</f>
        <v>0</v>
      </c>
      <c r="BM917" s="94"/>
    </row>
    <row r="918" spans="1:65">
      <c r="A918" s="19">
        <v>2</v>
      </c>
      <c r="B918" s="19">
        <v>55</v>
      </c>
      <c r="C918" s="81" t="str">
        <f>var!Z$4</f>
        <v>SLM 280</v>
      </c>
      <c r="D918" s="81" t="str">
        <f>var!AG$4</f>
        <v>SLM 280 parameter dev.</v>
      </c>
      <c r="E918" s="10">
        <v>375</v>
      </c>
      <c r="F918" s="11">
        <v>1550</v>
      </c>
      <c r="G918" s="11">
        <v>60</v>
      </c>
      <c r="H918" s="21">
        <v>0.16</v>
      </c>
      <c r="I918" s="81">
        <v>100</v>
      </c>
      <c r="J918" s="81" t="str">
        <f>var!AD$2</f>
        <v>Density cube</v>
      </c>
      <c r="K918" s="81"/>
      <c r="L918" s="10"/>
      <c r="M918" t="str">
        <f>var!AF$2</f>
        <v>Stripes</v>
      </c>
      <c r="N918" s="10"/>
      <c r="O918" s="10"/>
      <c r="P918" s="10"/>
      <c r="Q918" s="10"/>
      <c r="R918" s="81"/>
      <c r="S918" s="81"/>
      <c r="T918" s="81"/>
      <c r="U918" s="81"/>
      <c r="V918" s="81"/>
      <c r="W918" s="81"/>
      <c r="X918" s="81"/>
      <c r="Y918" s="10"/>
      <c r="Z918" s="10"/>
      <c r="AA918" s="10"/>
      <c r="AB918" s="10"/>
      <c r="AC918" s="10"/>
      <c r="AD918" s="81"/>
      <c r="AE918" s="81"/>
      <c r="AF918" s="83">
        <v>1.972</v>
      </c>
      <c r="AG918" s="81"/>
      <c r="AH918">
        <f t="shared" si="31"/>
        <v>53.568000000000005</v>
      </c>
      <c r="AI918">
        <f t="shared" si="32"/>
        <v>25.201612903225804</v>
      </c>
      <c r="AJ918" s="10"/>
      <c r="AK918" s="24">
        <f>100-Tabelle1[[#This Row],[Porositaet Flaeche repolished IAPT]]</f>
        <v>98.028000000000006</v>
      </c>
      <c r="AL918" s="81" t="str" cm="1">
        <f t="array" aca="1" ref="AL918" ca="1">IF(INDIRECT(ADDRESS(3+AM918,2,,,"var"))&lt;&gt;"Name of powder",INDIRECT(ADDRESS(3+AM918,2,,,"var")),NULL)</f>
        <v>AlMgty90</v>
      </c>
      <c r="AM918" s="27">
        <v>7</v>
      </c>
      <c r="AN918" s="10"/>
      <c r="AO918" cm="1">
        <f t="array" aca="1" ref="AO918" ca="1">IF(INDIRECT(ADDRESS(3+$AM918,3,,,"var"))&lt;&gt;"&lt;=&gt;",INDIRECT(ADDRESS(3+$AM918,3,,,"var")),NULL)</f>
        <v>0</v>
      </c>
      <c r="AP918" cm="1">
        <f t="array" aca="1" ref="AP918" ca="1">IF(INDIRECT(ADDRESS(3+$AM918,4,,,"var"))&lt;&gt;"Si",INDIRECT(ADDRESS(3+$AM918,4,,,"var")),NULL)</f>
        <v>0.14199999999999999</v>
      </c>
      <c r="AQ918" cm="1">
        <f t="array" aca="1" ref="AQ918" ca="1">IF(INDIRECT(ADDRESS(3+$AM918,5,,,"var"))&lt;&gt;"&lt;=&gt;",INDIRECT(ADDRESS(3+$AM918,5,,,"var")),NULL)</f>
        <v>0</v>
      </c>
      <c r="AR918" cm="1">
        <f t="array" aca="1" ref="AR918" ca="1">IF(INDIRECT(ADDRESS(3+$AM918,6,,,"var"))&lt;&gt;"Fe",INDIRECT(ADDRESS(3+$AM918,6,,,"var")),NULL)</f>
        <v>6.7599999999999993E-2</v>
      </c>
      <c r="AS918" cm="1">
        <f t="array" aca="1" ref="AS918" ca="1">IF(INDIRECT(ADDRESS(3+$AM918,7,,,"var"))&lt;&gt;"&lt;=&gt;",INDIRECT(ADDRESS(3+$AM918,7,,,"var")),NULL)</f>
        <v>0</v>
      </c>
      <c r="AT918" cm="1">
        <f t="array" aca="1" ref="AT918" ca="1">IF(INDIRECT(ADDRESS(3+$AM918,8,,,"var"))&lt;&gt;"Cu",INDIRECT(ADDRESS(3+$AM918,8,,,"var")),NULL)</f>
        <v>2E-3</v>
      </c>
      <c r="AU918" cm="1">
        <f t="array" aca="1" ref="AU918" ca="1">IF(INDIRECT(ADDRESS(3+$AM918,9,,,"var"))&lt;&gt;"&lt;=&gt;",INDIRECT(ADDRESS(3+$AM918,9,,,"var")),NULL)</f>
        <v>0</v>
      </c>
      <c r="AV918" cm="1">
        <f t="array" aca="1" ref="AV918" ca="1">IF(INDIRECT(ADDRESS(3+$AM918,10,,,"var"))&lt;&gt;"Mn",INDIRECT(ADDRESS(3+$AM918,10,,,"var")),NULL)</f>
        <v>5.4999999999999997E-3</v>
      </c>
      <c r="AW918" cm="1">
        <f t="array" aca="1" ref="AW918" ca="1">IF(INDIRECT(ADDRESS(3+$AM918,11,,,"var"))&lt;&gt;"&lt;=&gt;",INDIRECT(ADDRESS(3+$AM918,11,,,"var")),NULL)</f>
        <v>0</v>
      </c>
      <c r="AX918" cm="1">
        <f t="array" aca="1" ref="AX918" ca="1">IF(INDIRECT(ADDRESS(3+$AM918,12,,,"var"))&lt;&gt;"Mg",INDIRECT(ADDRESS(3+$AM918,12,,,"var")),NULL)</f>
        <v>11.8</v>
      </c>
      <c r="AY918" cm="1">
        <f t="array" aca="1" ref="AY918" ca="1">IF(INDIRECT(ADDRESS(3+$AM918,13,,,"var"))&lt;&gt;"&lt;=&gt;",INDIRECT(ADDRESS(3+$AM918,13,,,"var")),NULL)</f>
        <v>0</v>
      </c>
      <c r="AZ918" cm="1">
        <f t="array" aca="1" ref="AZ918" ca="1">IF(INDIRECT(ADDRESS(3+$AM918,14,,,"var"))&lt;&gt;"Be",INDIRECT(ADDRESS(3+$AM918,14,,,"var")),NULL)</f>
        <v>3.8E-3</v>
      </c>
      <c r="BA918" s="61" cm="1">
        <f t="array" aca="1" ref="BA918" ca="1">IF(INDIRECT(ADDRESS(3+$AM918,15,,,"var"))&lt;&gt;"&lt;=&gt;",INDIRECT(ADDRESS(3+$AM918,15,,,"var")),NULL)</f>
        <v>0</v>
      </c>
      <c r="BB918" cm="1">
        <f t="array" aca="1" ref="BB918" ca="1">IF(INDIRECT(ADDRESS(3+$AM918,16,,,"var"))&lt;&gt;"Zn",INDIRECT(ADDRESS(3+$AM918,16,,,"var")),NULL)</f>
        <v>0</v>
      </c>
      <c r="BC918" s="61" cm="1">
        <f t="array" aca="1" ref="BC918" ca="1">IF(INDIRECT(ADDRESS(3+$AM918,17,,,"var"))&lt;&gt;"&lt;=&gt;",INDIRECT(ADDRESS(3+$AM918,17,,,"var")),NULL)</f>
        <v>0</v>
      </c>
      <c r="BD918" cm="1">
        <f t="array" aca="1" ref="BD918" ca="1">IF(INDIRECT(ADDRESS(3+$AM918,18,,,"var"))&lt;&gt;"Ti",INDIRECT(ADDRESS(3+$AM918,18,,,"var")),NULL)</f>
        <v>1.2E-2</v>
      </c>
      <c r="BE918" s="82" cm="1">
        <f t="array" aca="1" ref="BE918" ca="1">IF(INDIRECT(ADDRESS(3+$AM918,19,,,"var"))&lt;&gt;"D10",INDIRECT(ADDRESS(3+$AM918,19,,,"var")),NULL)</f>
        <v>0</v>
      </c>
      <c r="BF918" s="82" cm="1">
        <f t="array" aca="1" ref="BF918" ca="1">IF(INDIRECT(ADDRESS(3+$AM918,20,,,"var"))&lt;&gt;"D50",INDIRECT(ADDRESS(3+$AM918,20,,,"var")),NULL)</f>
        <v>38.799999999999997</v>
      </c>
      <c r="BG918" s="82" cm="1">
        <f t="array" aca="1" ref="BG918" ca="1">IF(INDIRECT(ADDRESS(3+$AM918,21,,,"var"))&lt;&gt;"D90",INDIRECT(ADDRESS(3+$AM918,21,,,"var")),NULL)</f>
        <v>0</v>
      </c>
      <c r="BH918" s="82" cm="1">
        <f t="array" aca="1" ref="BH918" ca="1">IF(INDIRECT(ADDRESS(3+$AM918,22,,,"var"))&lt;&gt;"Carney Funnel (s/50g)",INDIRECT(ADDRESS(3+$AM918,22,,,"var")),NULL)</f>
        <v>0</v>
      </c>
      <c r="BI918" s="82" cm="1">
        <f t="array" aca="1" ref="BI918" ca="1">IF(INDIRECT(ADDRESS(3+$AM918,23,,,"var"))&lt;&gt;"Schuttdichte",INDIRECT(ADDRESS(3+$AM918,23,,,"var")),NULL)</f>
        <v>0</v>
      </c>
      <c r="BJ918" s="82" cm="1">
        <f t="array" aca="1" ref="BJ918" ca="1">IF(INDIRECT(ADDRESS(3+$AM918,24,,,"var"))&lt;&gt;"Klopfdichte",INDIRECT(ADDRESS(3+$AM918,24,,,"var")),NULL)</f>
        <v>0</v>
      </c>
      <c r="BM918" s="94"/>
    </row>
    <row r="919" spans="1:65">
      <c r="A919" s="19">
        <v>2</v>
      </c>
      <c r="B919" s="19">
        <v>56</v>
      </c>
      <c r="C919" s="81" t="str">
        <f>var!Z$4</f>
        <v>SLM 280</v>
      </c>
      <c r="D919" s="81" t="str">
        <f>var!AG$4</f>
        <v>SLM 280 parameter dev.</v>
      </c>
      <c r="E919" s="10">
        <v>375</v>
      </c>
      <c r="F919" s="11">
        <v>2075</v>
      </c>
      <c r="G919" s="11">
        <v>60</v>
      </c>
      <c r="H919" s="21">
        <v>0.12</v>
      </c>
      <c r="I919" s="81">
        <v>100</v>
      </c>
      <c r="J919" s="81" t="str">
        <f>var!AD$2</f>
        <v>Density cube</v>
      </c>
      <c r="K919" s="81"/>
      <c r="L919" s="10"/>
      <c r="M919" t="str">
        <f>var!AF$2</f>
        <v>Stripes</v>
      </c>
      <c r="N919" s="10"/>
      <c r="O919" s="10"/>
      <c r="P919" s="10"/>
      <c r="Q919" s="10"/>
      <c r="R919" s="81"/>
      <c r="S919" s="81"/>
      <c r="T919" s="81"/>
      <c r="U919" s="81"/>
      <c r="V919" s="81"/>
      <c r="W919" s="81"/>
      <c r="X919" s="81"/>
      <c r="Y919" s="10"/>
      <c r="Z919" s="10"/>
      <c r="AA919" s="10"/>
      <c r="AB919" s="10"/>
      <c r="AC919" s="10"/>
      <c r="AD919" s="81"/>
      <c r="AE919" s="81"/>
      <c r="AF919" s="83">
        <v>4.0330000000000004</v>
      </c>
      <c r="AG919" s="81"/>
      <c r="AH919">
        <f t="shared" si="31"/>
        <v>53.783999999999999</v>
      </c>
      <c r="AI919">
        <f t="shared" si="32"/>
        <v>25.100401606425702</v>
      </c>
      <c r="AJ919" s="10"/>
      <c r="AK919" s="24">
        <f>100-Tabelle1[[#This Row],[Porositaet Flaeche repolished IAPT]]</f>
        <v>95.966999999999999</v>
      </c>
      <c r="AL919" s="81" t="str" cm="1">
        <f t="array" aca="1" ref="AL919" ca="1">IF(INDIRECT(ADDRESS(3+AM919,2,,,"var"))&lt;&gt;"Name of powder",INDIRECT(ADDRESS(3+AM919,2,,,"var")),NULL)</f>
        <v>AlMgty90</v>
      </c>
      <c r="AM919" s="27">
        <v>7</v>
      </c>
      <c r="AN919" s="10"/>
      <c r="AO919" cm="1">
        <f t="array" aca="1" ref="AO919" ca="1">IF(INDIRECT(ADDRESS(3+$AM919,3,,,"var"))&lt;&gt;"&lt;=&gt;",INDIRECT(ADDRESS(3+$AM919,3,,,"var")),NULL)</f>
        <v>0</v>
      </c>
      <c r="AP919" cm="1">
        <f t="array" aca="1" ref="AP919" ca="1">IF(INDIRECT(ADDRESS(3+$AM919,4,,,"var"))&lt;&gt;"Si",INDIRECT(ADDRESS(3+$AM919,4,,,"var")),NULL)</f>
        <v>0.14199999999999999</v>
      </c>
      <c r="AQ919" cm="1">
        <f t="array" aca="1" ref="AQ919" ca="1">IF(INDIRECT(ADDRESS(3+$AM919,5,,,"var"))&lt;&gt;"&lt;=&gt;",INDIRECT(ADDRESS(3+$AM919,5,,,"var")),NULL)</f>
        <v>0</v>
      </c>
      <c r="AR919" cm="1">
        <f t="array" aca="1" ref="AR919" ca="1">IF(INDIRECT(ADDRESS(3+$AM919,6,,,"var"))&lt;&gt;"Fe",INDIRECT(ADDRESS(3+$AM919,6,,,"var")),NULL)</f>
        <v>6.7599999999999993E-2</v>
      </c>
      <c r="AS919" cm="1">
        <f t="array" aca="1" ref="AS919" ca="1">IF(INDIRECT(ADDRESS(3+$AM919,7,,,"var"))&lt;&gt;"&lt;=&gt;",INDIRECT(ADDRESS(3+$AM919,7,,,"var")),NULL)</f>
        <v>0</v>
      </c>
      <c r="AT919" cm="1">
        <f t="array" aca="1" ref="AT919" ca="1">IF(INDIRECT(ADDRESS(3+$AM919,8,,,"var"))&lt;&gt;"Cu",INDIRECT(ADDRESS(3+$AM919,8,,,"var")),NULL)</f>
        <v>2E-3</v>
      </c>
      <c r="AU919" cm="1">
        <f t="array" aca="1" ref="AU919" ca="1">IF(INDIRECT(ADDRESS(3+$AM919,9,,,"var"))&lt;&gt;"&lt;=&gt;",INDIRECT(ADDRESS(3+$AM919,9,,,"var")),NULL)</f>
        <v>0</v>
      </c>
      <c r="AV919" cm="1">
        <f t="array" aca="1" ref="AV919" ca="1">IF(INDIRECT(ADDRESS(3+$AM919,10,,,"var"))&lt;&gt;"Mn",INDIRECT(ADDRESS(3+$AM919,10,,,"var")),NULL)</f>
        <v>5.4999999999999997E-3</v>
      </c>
      <c r="AW919" cm="1">
        <f t="array" aca="1" ref="AW919" ca="1">IF(INDIRECT(ADDRESS(3+$AM919,11,,,"var"))&lt;&gt;"&lt;=&gt;",INDIRECT(ADDRESS(3+$AM919,11,,,"var")),NULL)</f>
        <v>0</v>
      </c>
      <c r="AX919" cm="1">
        <f t="array" aca="1" ref="AX919" ca="1">IF(INDIRECT(ADDRESS(3+$AM919,12,,,"var"))&lt;&gt;"Mg",INDIRECT(ADDRESS(3+$AM919,12,,,"var")),NULL)</f>
        <v>11.8</v>
      </c>
      <c r="AY919" cm="1">
        <f t="array" aca="1" ref="AY919" ca="1">IF(INDIRECT(ADDRESS(3+$AM919,13,,,"var"))&lt;&gt;"&lt;=&gt;",INDIRECT(ADDRESS(3+$AM919,13,,,"var")),NULL)</f>
        <v>0</v>
      </c>
      <c r="AZ919" cm="1">
        <f t="array" aca="1" ref="AZ919" ca="1">IF(INDIRECT(ADDRESS(3+$AM919,14,,,"var"))&lt;&gt;"Be",INDIRECT(ADDRESS(3+$AM919,14,,,"var")),NULL)</f>
        <v>3.8E-3</v>
      </c>
      <c r="BA919" s="61" cm="1">
        <f t="array" aca="1" ref="BA919" ca="1">IF(INDIRECT(ADDRESS(3+$AM919,15,,,"var"))&lt;&gt;"&lt;=&gt;",INDIRECT(ADDRESS(3+$AM919,15,,,"var")),NULL)</f>
        <v>0</v>
      </c>
      <c r="BB919" cm="1">
        <f t="array" aca="1" ref="BB919" ca="1">IF(INDIRECT(ADDRESS(3+$AM919,16,,,"var"))&lt;&gt;"Zn",INDIRECT(ADDRESS(3+$AM919,16,,,"var")),NULL)</f>
        <v>0</v>
      </c>
      <c r="BC919" s="61" cm="1">
        <f t="array" aca="1" ref="BC919" ca="1">IF(INDIRECT(ADDRESS(3+$AM919,17,,,"var"))&lt;&gt;"&lt;=&gt;",INDIRECT(ADDRESS(3+$AM919,17,,,"var")),NULL)</f>
        <v>0</v>
      </c>
      <c r="BD919" cm="1">
        <f t="array" aca="1" ref="BD919" ca="1">IF(INDIRECT(ADDRESS(3+$AM919,18,,,"var"))&lt;&gt;"Ti",INDIRECT(ADDRESS(3+$AM919,18,,,"var")),NULL)</f>
        <v>1.2E-2</v>
      </c>
      <c r="BE919" s="82" cm="1">
        <f t="array" aca="1" ref="BE919" ca="1">IF(INDIRECT(ADDRESS(3+$AM919,19,,,"var"))&lt;&gt;"D10",INDIRECT(ADDRESS(3+$AM919,19,,,"var")),NULL)</f>
        <v>0</v>
      </c>
      <c r="BF919" s="82" cm="1">
        <f t="array" aca="1" ref="BF919" ca="1">IF(INDIRECT(ADDRESS(3+$AM919,20,,,"var"))&lt;&gt;"D50",INDIRECT(ADDRESS(3+$AM919,20,,,"var")),NULL)</f>
        <v>38.799999999999997</v>
      </c>
      <c r="BG919" s="82" cm="1">
        <f t="array" aca="1" ref="BG919" ca="1">IF(INDIRECT(ADDRESS(3+$AM919,21,,,"var"))&lt;&gt;"D90",INDIRECT(ADDRESS(3+$AM919,21,,,"var")),NULL)</f>
        <v>0</v>
      </c>
      <c r="BH919" s="82" cm="1">
        <f t="array" aca="1" ref="BH919" ca="1">IF(INDIRECT(ADDRESS(3+$AM919,22,,,"var"))&lt;&gt;"Carney Funnel (s/50g)",INDIRECT(ADDRESS(3+$AM919,22,,,"var")),NULL)</f>
        <v>0</v>
      </c>
      <c r="BI919" s="82" cm="1">
        <f t="array" aca="1" ref="BI919" ca="1">IF(INDIRECT(ADDRESS(3+$AM919,23,,,"var"))&lt;&gt;"Schuttdichte",INDIRECT(ADDRESS(3+$AM919,23,,,"var")),NULL)</f>
        <v>0</v>
      </c>
      <c r="BJ919" s="82" cm="1">
        <f t="array" aca="1" ref="BJ919" ca="1">IF(INDIRECT(ADDRESS(3+$AM919,24,,,"var"))&lt;&gt;"Klopfdichte",INDIRECT(ADDRESS(3+$AM919,24,,,"var")),NULL)</f>
        <v>0</v>
      </c>
      <c r="BM919" s="94"/>
    </row>
    <row r="920" spans="1:65">
      <c r="A920" s="19">
        <v>2</v>
      </c>
      <c r="B920" s="19">
        <v>57</v>
      </c>
      <c r="C920" s="81" t="str">
        <f>var!Z$4</f>
        <v>SLM 280</v>
      </c>
      <c r="D920" s="81" t="str">
        <f>var!AG$4</f>
        <v>SLM 280 parameter dev.</v>
      </c>
      <c r="E920" s="10">
        <v>375</v>
      </c>
      <c r="F920" s="11">
        <v>700</v>
      </c>
      <c r="G920" s="11">
        <v>120</v>
      </c>
      <c r="H920" s="21">
        <v>0.16</v>
      </c>
      <c r="I920" s="81">
        <v>100</v>
      </c>
      <c r="J920" s="81" t="str">
        <f>var!AD$2</f>
        <v>Density cube</v>
      </c>
      <c r="L920" s="10"/>
      <c r="M920" t="str">
        <f>var!AF$2</f>
        <v>Stripes</v>
      </c>
      <c r="N920" s="10"/>
      <c r="O920" s="10"/>
      <c r="P920" s="10"/>
      <c r="Q920" s="10"/>
      <c r="R920" s="81"/>
      <c r="S920" s="81"/>
      <c r="T920" s="81"/>
      <c r="U920" s="81"/>
      <c r="V920" s="81"/>
      <c r="W920" s="81"/>
      <c r="X920" s="81"/>
      <c r="Y920" s="10"/>
      <c r="Z920" s="10"/>
      <c r="AA920" s="10"/>
      <c r="AB920" s="10"/>
      <c r="AC920" s="10"/>
      <c r="AD920" s="81"/>
      <c r="AE920" s="81"/>
      <c r="AF920" s="83">
        <v>4.7699999999999996</v>
      </c>
      <c r="AG920" s="81"/>
      <c r="AH920">
        <f t="shared" si="31"/>
        <v>48.384</v>
      </c>
      <c r="AI920">
        <f t="shared" si="32"/>
        <v>27.901785714285715</v>
      </c>
      <c r="AJ920" s="10"/>
      <c r="AK920" s="24">
        <f>100-Tabelle1[[#This Row],[Porositaet Flaeche repolished IAPT]]</f>
        <v>95.23</v>
      </c>
      <c r="AL920" s="81" t="str" cm="1">
        <f t="array" aca="1" ref="AL920" ca="1">IF(INDIRECT(ADDRESS(3+AM920,2,,,"var"))&lt;&gt;"Name of powder",INDIRECT(ADDRESS(3+AM920,2,,,"var")),NULL)</f>
        <v>AlMgty90</v>
      </c>
      <c r="AM920" s="27">
        <v>7</v>
      </c>
      <c r="AN920" s="10"/>
      <c r="AO920" cm="1">
        <f t="array" aca="1" ref="AO920" ca="1">IF(INDIRECT(ADDRESS(3+$AM920,3,,,"var"))&lt;&gt;"&lt;=&gt;",INDIRECT(ADDRESS(3+$AM920,3,,,"var")),NULL)</f>
        <v>0</v>
      </c>
      <c r="AP920" cm="1">
        <f t="array" aca="1" ref="AP920" ca="1">IF(INDIRECT(ADDRESS(3+$AM920,4,,,"var"))&lt;&gt;"Si",INDIRECT(ADDRESS(3+$AM920,4,,,"var")),NULL)</f>
        <v>0.14199999999999999</v>
      </c>
      <c r="AQ920" cm="1">
        <f t="array" aca="1" ref="AQ920" ca="1">IF(INDIRECT(ADDRESS(3+$AM920,5,,,"var"))&lt;&gt;"&lt;=&gt;",INDIRECT(ADDRESS(3+$AM920,5,,,"var")),NULL)</f>
        <v>0</v>
      </c>
      <c r="AR920" cm="1">
        <f t="array" aca="1" ref="AR920" ca="1">IF(INDIRECT(ADDRESS(3+$AM920,6,,,"var"))&lt;&gt;"Fe",INDIRECT(ADDRESS(3+$AM920,6,,,"var")),NULL)</f>
        <v>6.7599999999999993E-2</v>
      </c>
      <c r="AS920" cm="1">
        <f t="array" aca="1" ref="AS920" ca="1">IF(INDIRECT(ADDRESS(3+$AM920,7,,,"var"))&lt;&gt;"&lt;=&gt;",INDIRECT(ADDRESS(3+$AM920,7,,,"var")),NULL)</f>
        <v>0</v>
      </c>
      <c r="AT920" cm="1">
        <f t="array" aca="1" ref="AT920" ca="1">IF(INDIRECT(ADDRESS(3+$AM920,8,,,"var"))&lt;&gt;"Cu",INDIRECT(ADDRESS(3+$AM920,8,,,"var")),NULL)</f>
        <v>2E-3</v>
      </c>
      <c r="AU920" cm="1">
        <f t="array" aca="1" ref="AU920" ca="1">IF(INDIRECT(ADDRESS(3+$AM920,9,,,"var"))&lt;&gt;"&lt;=&gt;",INDIRECT(ADDRESS(3+$AM920,9,,,"var")),NULL)</f>
        <v>0</v>
      </c>
      <c r="AV920" cm="1">
        <f t="array" aca="1" ref="AV920" ca="1">IF(INDIRECT(ADDRESS(3+$AM920,10,,,"var"))&lt;&gt;"Mn",INDIRECT(ADDRESS(3+$AM920,10,,,"var")),NULL)</f>
        <v>5.4999999999999997E-3</v>
      </c>
      <c r="AW920" cm="1">
        <f t="array" aca="1" ref="AW920" ca="1">IF(INDIRECT(ADDRESS(3+$AM920,11,,,"var"))&lt;&gt;"&lt;=&gt;",INDIRECT(ADDRESS(3+$AM920,11,,,"var")),NULL)</f>
        <v>0</v>
      </c>
      <c r="AX920" cm="1">
        <f t="array" aca="1" ref="AX920" ca="1">IF(INDIRECT(ADDRESS(3+$AM920,12,,,"var"))&lt;&gt;"Mg",INDIRECT(ADDRESS(3+$AM920,12,,,"var")),NULL)</f>
        <v>11.8</v>
      </c>
      <c r="AY920" cm="1">
        <f t="array" aca="1" ref="AY920" ca="1">IF(INDIRECT(ADDRESS(3+$AM920,13,,,"var"))&lt;&gt;"&lt;=&gt;",INDIRECT(ADDRESS(3+$AM920,13,,,"var")),NULL)</f>
        <v>0</v>
      </c>
      <c r="AZ920" cm="1">
        <f t="array" aca="1" ref="AZ920" ca="1">IF(INDIRECT(ADDRESS(3+$AM920,14,,,"var"))&lt;&gt;"Be",INDIRECT(ADDRESS(3+$AM920,14,,,"var")),NULL)</f>
        <v>3.8E-3</v>
      </c>
      <c r="BA920" s="61" cm="1">
        <f t="array" aca="1" ref="BA920" ca="1">IF(INDIRECT(ADDRESS(3+$AM920,15,,,"var"))&lt;&gt;"&lt;=&gt;",INDIRECT(ADDRESS(3+$AM920,15,,,"var")),NULL)</f>
        <v>0</v>
      </c>
      <c r="BB920" cm="1">
        <f t="array" aca="1" ref="BB920" ca="1">IF(INDIRECT(ADDRESS(3+$AM920,16,,,"var"))&lt;&gt;"Zn",INDIRECT(ADDRESS(3+$AM920,16,,,"var")),NULL)</f>
        <v>0</v>
      </c>
      <c r="BC920" s="61" cm="1">
        <f t="array" aca="1" ref="BC920" ca="1">IF(INDIRECT(ADDRESS(3+$AM920,17,,,"var"))&lt;&gt;"&lt;=&gt;",INDIRECT(ADDRESS(3+$AM920,17,,,"var")),NULL)</f>
        <v>0</v>
      </c>
      <c r="BD920" cm="1">
        <f t="array" aca="1" ref="BD920" ca="1">IF(INDIRECT(ADDRESS(3+$AM920,18,,,"var"))&lt;&gt;"Ti",INDIRECT(ADDRESS(3+$AM920,18,,,"var")),NULL)</f>
        <v>1.2E-2</v>
      </c>
      <c r="BE920" s="82" cm="1">
        <f t="array" aca="1" ref="BE920" ca="1">IF(INDIRECT(ADDRESS(3+$AM920,19,,,"var"))&lt;&gt;"D10",INDIRECT(ADDRESS(3+$AM920,19,,,"var")),NULL)</f>
        <v>0</v>
      </c>
      <c r="BF920" s="82" cm="1">
        <f t="array" aca="1" ref="BF920" ca="1">IF(INDIRECT(ADDRESS(3+$AM920,20,,,"var"))&lt;&gt;"D50",INDIRECT(ADDRESS(3+$AM920,20,,,"var")),NULL)</f>
        <v>38.799999999999997</v>
      </c>
      <c r="BG920" s="82" cm="1">
        <f t="array" aca="1" ref="BG920" ca="1">IF(INDIRECT(ADDRESS(3+$AM920,21,,,"var"))&lt;&gt;"D90",INDIRECT(ADDRESS(3+$AM920,21,,,"var")),NULL)</f>
        <v>0</v>
      </c>
      <c r="BH920" s="82" cm="1">
        <f t="array" aca="1" ref="BH920" ca="1">IF(INDIRECT(ADDRESS(3+$AM920,22,,,"var"))&lt;&gt;"Carney Funnel (s/50g)",INDIRECT(ADDRESS(3+$AM920,22,,,"var")),NULL)</f>
        <v>0</v>
      </c>
      <c r="BI920" s="82" cm="1">
        <f t="array" aca="1" ref="BI920" ca="1">IF(INDIRECT(ADDRESS(3+$AM920,23,,,"var"))&lt;&gt;"Schuttdichte",INDIRECT(ADDRESS(3+$AM920,23,,,"var")),NULL)</f>
        <v>0</v>
      </c>
      <c r="BJ920" s="82" cm="1">
        <f t="array" aca="1" ref="BJ920" ca="1">IF(INDIRECT(ADDRESS(3+$AM920,24,,,"var"))&lt;&gt;"Klopfdichte",INDIRECT(ADDRESS(3+$AM920,24,,,"var")),NULL)</f>
        <v>0</v>
      </c>
      <c r="BM920" s="94"/>
    </row>
    <row r="921" spans="1:65">
      <c r="A921" s="19">
        <v>2</v>
      </c>
      <c r="B921" s="19">
        <v>58</v>
      </c>
      <c r="C921" s="81" t="str">
        <f>var!Z$4</f>
        <v>SLM 280</v>
      </c>
      <c r="D921" s="81" t="str">
        <f>var!AG$4</f>
        <v>SLM 280 parameter dev.</v>
      </c>
      <c r="E921" s="10">
        <v>375</v>
      </c>
      <c r="F921" s="11">
        <v>2500</v>
      </c>
      <c r="G921" s="11">
        <v>60</v>
      </c>
      <c r="H921" s="21">
        <v>0.1</v>
      </c>
      <c r="I921" s="81">
        <v>100</v>
      </c>
      <c r="J921" s="81" t="str">
        <f>var!AD$2</f>
        <v>Density cube</v>
      </c>
      <c r="K921" s="81"/>
      <c r="L921" s="10"/>
      <c r="M921" t="str">
        <f>var!AF$2</f>
        <v>Stripes</v>
      </c>
      <c r="N921" s="10"/>
      <c r="O921" s="10"/>
      <c r="P921" s="10"/>
      <c r="Q921" s="10"/>
      <c r="R921" s="81"/>
      <c r="S921" s="81"/>
      <c r="T921" s="81"/>
      <c r="U921" s="81"/>
      <c r="V921" s="81"/>
      <c r="W921" s="81"/>
      <c r="X921" s="81"/>
      <c r="Y921" s="10"/>
      <c r="Z921" s="10"/>
      <c r="AA921" s="10"/>
      <c r="AB921" s="10"/>
      <c r="AC921" s="10"/>
      <c r="AD921" s="81"/>
      <c r="AE921" s="81"/>
      <c r="AF921" s="83">
        <v>4.4320000000000004</v>
      </c>
      <c r="AG921" s="81"/>
      <c r="AH921">
        <f t="shared" si="31"/>
        <v>54</v>
      </c>
      <c r="AI921">
        <f t="shared" si="32"/>
        <v>25</v>
      </c>
      <c r="AJ921" s="10"/>
      <c r="AK921" s="24">
        <f>100-Tabelle1[[#This Row],[Porositaet Flaeche repolished IAPT]]</f>
        <v>95.567999999999998</v>
      </c>
      <c r="AL921" s="81" t="str" cm="1">
        <f t="array" aca="1" ref="AL921" ca="1">IF(INDIRECT(ADDRESS(3+AM921,2,,,"var"))&lt;&gt;"Name of powder",INDIRECT(ADDRESS(3+AM921,2,,,"var")),NULL)</f>
        <v>AlMgty90</v>
      </c>
      <c r="AM921" s="27">
        <v>7</v>
      </c>
      <c r="AN921" s="10"/>
      <c r="AO921" cm="1">
        <f t="array" aca="1" ref="AO921" ca="1">IF(INDIRECT(ADDRESS(3+$AM921,3,,,"var"))&lt;&gt;"&lt;=&gt;",INDIRECT(ADDRESS(3+$AM921,3,,,"var")),NULL)</f>
        <v>0</v>
      </c>
      <c r="AP921" cm="1">
        <f t="array" aca="1" ref="AP921" ca="1">IF(INDIRECT(ADDRESS(3+$AM921,4,,,"var"))&lt;&gt;"Si",INDIRECT(ADDRESS(3+$AM921,4,,,"var")),NULL)</f>
        <v>0.14199999999999999</v>
      </c>
      <c r="AQ921" cm="1">
        <f t="array" aca="1" ref="AQ921" ca="1">IF(INDIRECT(ADDRESS(3+$AM921,5,,,"var"))&lt;&gt;"&lt;=&gt;",INDIRECT(ADDRESS(3+$AM921,5,,,"var")),NULL)</f>
        <v>0</v>
      </c>
      <c r="AR921" cm="1">
        <f t="array" aca="1" ref="AR921" ca="1">IF(INDIRECT(ADDRESS(3+$AM921,6,,,"var"))&lt;&gt;"Fe",INDIRECT(ADDRESS(3+$AM921,6,,,"var")),NULL)</f>
        <v>6.7599999999999993E-2</v>
      </c>
      <c r="AS921" cm="1">
        <f t="array" aca="1" ref="AS921" ca="1">IF(INDIRECT(ADDRESS(3+$AM921,7,,,"var"))&lt;&gt;"&lt;=&gt;",INDIRECT(ADDRESS(3+$AM921,7,,,"var")),NULL)</f>
        <v>0</v>
      </c>
      <c r="AT921" cm="1">
        <f t="array" aca="1" ref="AT921" ca="1">IF(INDIRECT(ADDRESS(3+$AM921,8,,,"var"))&lt;&gt;"Cu",INDIRECT(ADDRESS(3+$AM921,8,,,"var")),NULL)</f>
        <v>2E-3</v>
      </c>
      <c r="AU921" cm="1">
        <f t="array" aca="1" ref="AU921" ca="1">IF(INDIRECT(ADDRESS(3+$AM921,9,,,"var"))&lt;&gt;"&lt;=&gt;",INDIRECT(ADDRESS(3+$AM921,9,,,"var")),NULL)</f>
        <v>0</v>
      </c>
      <c r="AV921" cm="1">
        <f t="array" aca="1" ref="AV921" ca="1">IF(INDIRECT(ADDRESS(3+$AM921,10,,,"var"))&lt;&gt;"Mn",INDIRECT(ADDRESS(3+$AM921,10,,,"var")),NULL)</f>
        <v>5.4999999999999997E-3</v>
      </c>
      <c r="AW921" cm="1">
        <f t="array" aca="1" ref="AW921" ca="1">IF(INDIRECT(ADDRESS(3+$AM921,11,,,"var"))&lt;&gt;"&lt;=&gt;",INDIRECT(ADDRESS(3+$AM921,11,,,"var")),NULL)</f>
        <v>0</v>
      </c>
      <c r="AX921" cm="1">
        <f t="array" aca="1" ref="AX921" ca="1">IF(INDIRECT(ADDRESS(3+$AM921,12,,,"var"))&lt;&gt;"Mg",INDIRECT(ADDRESS(3+$AM921,12,,,"var")),NULL)</f>
        <v>11.8</v>
      </c>
      <c r="AY921" cm="1">
        <f t="array" aca="1" ref="AY921" ca="1">IF(INDIRECT(ADDRESS(3+$AM921,13,,,"var"))&lt;&gt;"&lt;=&gt;",INDIRECT(ADDRESS(3+$AM921,13,,,"var")),NULL)</f>
        <v>0</v>
      </c>
      <c r="AZ921" cm="1">
        <f t="array" aca="1" ref="AZ921" ca="1">IF(INDIRECT(ADDRESS(3+$AM921,14,,,"var"))&lt;&gt;"Be",INDIRECT(ADDRESS(3+$AM921,14,,,"var")),NULL)</f>
        <v>3.8E-3</v>
      </c>
      <c r="BA921" s="61" cm="1">
        <f t="array" aca="1" ref="BA921" ca="1">IF(INDIRECT(ADDRESS(3+$AM921,15,,,"var"))&lt;&gt;"&lt;=&gt;",INDIRECT(ADDRESS(3+$AM921,15,,,"var")),NULL)</f>
        <v>0</v>
      </c>
      <c r="BB921" cm="1">
        <f t="array" aca="1" ref="BB921" ca="1">IF(INDIRECT(ADDRESS(3+$AM921,16,,,"var"))&lt;&gt;"Zn",INDIRECT(ADDRESS(3+$AM921,16,,,"var")),NULL)</f>
        <v>0</v>
      </c>
      <c r="BC921" s="61" cm="1">
        <f t="array" aca="1" ref="BC921" ca="1">IF(INDIRECT(ADDRESS(3+$AM921,17,,,"var"))&lt;&gt;"&lt;=&gt;",INDIRECT(ADDRESS(3+$AM921,17,,,"var")),NULL)</f>
        <v>0</v>
      </c>
      <c r="BD921" cm="1">
        <f t="array" aca="1" ref="BD921" ca="1">IF(INDIRECT(ADDRESS(3+$AM921,18,,,"var"))&lt;&gt;"Ti",INDIRECT(ADDRESS(3+$AM921,18,,,"var")),NULL)</f>
        <v>1.2E-2</v>
      </c>
      <c r="BE921" s="82" cm="1">
        <f t="array" aca="1" ref="BE921" ca="1">IF(INDIRECT(ADDRESS(3+$AM921,19,,,"var"))&lt;&gt;"D10",INDIRECT(ADDRESS(3+$AM921,19,,,"var")),NULL)</f>
        <v>0</v>
      </c>
      <c r="BF921" s="82" cm="1">
        <f t="array" aca="1" ref="BF921" ca="1">IF(INDIRECT(ADDRESS(3+$AM921,20,,,"var"))&lt;&gt;"D50",INDIRECT(ADDRESS(3+$AM921,20,,,"var")),NULL)</f>
        <v>38.799999999999997</v>
      </c>
      <c r="BG921" s="82" cm="1">
        <f t="array" aca="1" ref="BG921" ca="1">IF(INDIRECT(ADDRESS(3+$AM921,21,,,"var"))&lt;&gt;"D90",INDIRECT(ADDRESS(3+$AM921,21,,,"var")),NULL)</f>
        <v>0</v>
      </c>
      <c r="BH921" s="82" cm="1">
        <f t="array" aca="1" ref="BH921" ca="1">IF(INDIRECT(ADDRESS(3+$AM921,22,,,"var"))&lt;&gt;"Carney Funnel (s/50g)",INDIRECT(ADDRESS(3+$AM921,22,,,"var")),NULL)</f>
        <v>0</v>
      </c>
      <c r="BI921" s="82" cm="1">
        <f t="array" aca="1" ref="BI921" ca="1">IF(INDIRECT(ADDRESS(3+$AM921,23,,,"var"))&lt;&gt;"Schuttdichte",INDIRECT(ADDRESS(3+$AM921,23,,,"var")),NULL)</f>
        <v>0</v>
      </c>
      <c r="BJ921" s="82" cm="1">
        <f t="array" aca="1" ref="BJ921" ca="1">IF(INDIRECT(ADDRESS(3+$AM921,24,,,"var"))&lt;&gt;"Klopfdichte",INDIRECT(ADDRESS(3+$AM921,24,,,"var")),NULL)</f>
        <v>0</v>
      </c>
      <c r="BM921" s="94"/>
    </row>
    <row r="922" spans="1:65">
      <c r="A922" s="19">
        <v>2</v>
      </c>
      <c r="B922" s="19">
        <v>59</v>
      </c>
      <c r="C922" s="81" t="str">
        <f>var!Z$4</f>
        <v>SLM 280</v>
      </c>
      <c r="D922" s="81" t="str">
        <f>var!AG$4</f>
        <v>SLM 280 parameter dev.</v>
      </c>
      <c r="E922" s="10">
        <v>375</v>
      </c>
      <c r="F922" s="11">
        <v>675</v>
      </c>
      <c r="G922" s="11">
        <v>90</v>
      </c>
      <c r="H922" s="21">
        <v>0.16</v>
      </c>
      <c r="I922" s="81">
        <v>100</v>
      </c>
      <c r="J922" s="81" t="str">
        <f>var!AD$2</f>
        <v>Density cube</v>
      </c>
      <c r="K922" s="81"/>
      <c r="L922" s="10"/>
      <c r="M922" t="str">
        <f>var!AF$2</f>
        <v>Stripes</v>
      </c>
      <c r="N922" s="10"/>
      <c r="O922" s="10"/>
      <c r="P922" s="10"/>
      <c r="Q922" s="10"/>
      <c r="R922" s="81"/>
      <c r="S922" s="81"/>
      <c r="T922" s="81"/>
      <c r="U922" s="81"/>
      <c r="V922" s="81"/>
      <c r="W922" s="81"/>
      <c r="X922" s="81"/>
      <c r="Y922" s="10"/>
      <c r="Z922" s="10"/>
      <c r="AA922" s="10"/>
      <c r="AB922" s="10"/>
      <c r="AC922" s="10"/>
      <c r="AD922" s="81"/>
      <c r="AE922" s="81"/>
      <c r="AF922" s="83">
        <v>5.2839999999999998</v>
      </c>
      <c r="AG922" s="81"/>
      <c r="AH922">
        <f t="shared" si="31"/>
        <v>34.992000000000004</v>
      </c>
      <c r="AI922">
        <f t="shared" si="32"/>
        <v>38.580246913580247</v>
      </c>
      <c r="AJ922" s="10"/>
      <c r="AK922" s="24">
        <f>100-Tabelle1[[#This Row],[Porositaet Flaeche repolished IAPT]]</f>
        <v>94.715999999999994</v>
      </c>
      <c r="AL922" s="81" t="str" cm="1">
        <f t="array" aca="1" ref="AL922" ca="1">IF(INDIRECT(ADDRESS(3+AM922,2,,,"var"))&lt;&gt;"Name of powder",INDIRECT(ADDRESS(3+AM922,2,,,"var")),NULL)</f>
        <v>AlMgty90</v>
      </c>
      <c r="AM922" s="27">
        <v>7</v>
      </c>
      <c r="AN922" s="10"/>
      <c r="AO922" cm="1">
        <f t="array" aca="1" ref="AO922" ca="1">IF(INDIRECT(ADDRESS(3+$AM922,3,,,"var"))&lt;&gt;"&lt;=&gt;",INDIRECT(ADDRESS(3+$AM922,3,,,"var")),NULL)</f>
        <v>0</v>
      </c>
      <c r="AP922" cm="1">
        <f t="array" aca="1" ref="AP922" ca="1">IF(INDIRECT(ADDRESS(3+$AM922,4,,,"var"))&lt;&gt;"Si",INDIRECT(ADDRESS(3+$AM922,4,,,"var")),NULL)</f>
        <v>0.14199999999999999</v>
      </c>
      <c r="AQ922" cm="1">
        <f t="array" aca="1" ref="AQ922" ca="1">IF(INDIRECT(ADDRESS(3+$AM922,5,,,"var"))&lt;&gt;"&lt;=&gt;",INDIRECT(ADDRESS(3+$AM922,5,,,"var")),NULL)</f>
        <v>0</v>
      </c>
      <c r="AR922" cm="1">
        <f t="array" aca="1" ref="AR922" ca="1">IF(INDIRECT(ADDRESS(3+$AM922,6,,,"var"))&lt;&gt;"Fe",INDIRECT(ADDRESS(3+$AM922,6,,,"var")),NULL)</f>
        <v>6.7599999999999993E-2</v>
      </c>
      <c r="AS922" cm="1">
        <f t="array" aca="1" ref="AS922" ca="1">IF(INDIRECT(ADDRESS(3+$AM922,7,,,"var"))&lt;&gt;"&lt;=&gt;",INDIRECT(ADDRESS(3+$AM922,7,,,"var")),NULL)</f>
        <v>0</v>
      </c>
      <c r="AT922" cm="1">
        <f t="array" aca="1" ref="AT922" ca="1">IF(INDIRECT(ADDRESS(3+$AM922,8,,,"var"))&lt;&gt;"Cu",INDIRECT(ADDRESS(3+$AM922,8,,,"var")),NULL)</f>
        <v>2E-3</v>
      </c>
      <c r="AU922" cm="1">
        <f t="array" aca="1" ref="AU922" ca="1">IF(INDIRECT(ADDRESS(3+$AM922,9,,,"var"))&lt;&gt;"&lt;=&gt;",INDIRECT(ADDRESS(3+$AM922,9,,,"var")),NULL)</f>
        <v>0</v>
      </c>
      <c r="AV922" cm="1">
        <f t="array" aca="1" ref="AV922" ca="1">IF(INDIRECT(ADDRESS(3+$AM922,10,,,"var"))&lt;&gt;"Mn",INDIRECT(ADDRESS(3+$AM922,10,,,"var")),NULL)</f>
        <v>5.4999999999999997E-3</v>
      </c>
      <c r="AW922" cm="1">
        <f t="array" aca="1" ref="AW922" ca="1">IF(INDIRECT(ADDRESS(3+$AM922,11,,,"var"))&lt;&gt;"&lt;=&gt;",INDIRECT(ADDRESS(3+$AM922,11,,,"var")),NULL)</f>
        <v>0</v>
      </c>
      <c r="AX922" cm="1">
        <f t="array" aca="1" ref="AX922" ca="1">IF(INDIRECT(ADDRESS(3+$AM922,12,,,"var"))&lt;&gt;"Mg",INDIRECT(ADDRESS(3+$AM922,12,,,"var")),NULL)</f>
        <v>11.8</v>
      </c>
      <c r="AY922" cm="1">
        <f t="array" aca="1" ref="AY922" ca="1">IF(INDIRECT(ADDRESS(3+$AM922,13,,,"var"))&lt;&gt;"&lt;=&gt;",INDIRECT(ADDRESS(3+$AM922,13,,,"var")),NULL)</f>
        <v>0</v>
      </c>
      <c r="AZ922" cm="1">
        <f t="array" aca="1" ref="AZ922" ca="1">IF(INDIRECT(ADDRESS(3+$AM922,14,,,"var"))&lt;&gt;"Be",INDIRECT(ADDRESS(3+$AM922,14,,,"var")),NULL)</f>
        <v>3.8E-3</v>
      </c>
      <c r="BA922" s="61" cm="1">
        <f t="array" aca="1" ref="BA922" ca="1">IF(INDIRECT(ADDRESS(3+$AM922,15,,,"var"))&lt;&gt;"&lt;=&gt;",INDIRECT(ADDRESS(3+$AM922,15,,,"var")),NULL)</f>
        <v>0</v>
      </c>
      <c r="BB922" cm="1">
        <f t="array" aca="1" ref="BB922" ca="1">IF(INDIRECT(ADDRESS(3+$AM922,16,,,"var"))&lt;&gt;"Zn",INDIRECT(ADDRESS(3+$AM922,16,,,"var")),NULL)</f>
        <v>0</v>
      </c>
      <c r="BC922" s="61" cm="1">
        <f t="array" aca="1" ref="BC922" ca="1">IF(INDIRECT(ADDRESS(3+$AM922,17,,,"var"))&lt;&gt;"&lt;=&gt;",INDIRECT(ADDRESS(3+$AM922,17,,,"var")),NULL)</f>
        <v>0</v>
      </c>
      <c r="BD922" cm="1">
        <f t="array" aca="1" ref="BD922" ca="1">IF(INDIRECT(ADDRESS(3+$AM922,18,,,"var"))&lt;&gt;"Ti",INDIRECT(ADDRESS(3+$AM922,18,,,"var")),NULL)</f>
        <v>1.2E-2</v>
      </c>
      <c r="BE922" s="82" cm="1">
        <f t="array" aca="1" ref="BE922" ca="1">IF(INDIRECT(ADDRESS(3+$AM922,19,,,"var"))&lt;&gt;"D10",INDIRECT(ADDRESS(3+$AM922,19,,,"var")),NULL)</f>
        <v>0</v>
      </c>
      <c r="BF922" s="82" cm="1">
        <f t="array" aca="1" ref="BF922" ca="1">IF(INDIRECT(ADDRESS(3+$AM922,20,,,"var"))&lt;&gt;"D50",INDIRECT(ADDRESS(3+$AM922,20,,,"var")),NULL)</f>
        <v>38.799999999999997</v>
      </c>
      <c r="BG922" s="82" cm="1">
        <f t="array" aca="1" ref="BG922" ca="1">IF(INDIRECT(ADDRESS(3+$AM922,21,,,"var"))&lt;&gt;"D90",INDIRECT(ADDRESS(3+$AM922,21,,,"var")),NULL)</f>
        <v>0</v>
      </c>
      <c r="BH922" s="82" cm="1">
        <f t="array" aca="1" ref="BH922" ca="1">IF(INDIRECT(ADDRESS(3+$AM922,22,,,"var"))&lt;&gt;"Carney Funnel (s/50g)",INDIRECT(ADDRESS(3+$AM922,22,,,"var")),NULL)</f>
        <v>0</v>
      </c>
      <c r="BI922" s="82" cm="1">
        <f t="array" aca="1" ref="BI922" ca="1">IF(INDIRECT(ADDRESS(3+$AM922,23,,,"var"))&lt;&gt;"Schuttdichte",INDIRECT(ADDRESS(3+$AM922,23,,,"var")),NULL)</f>
        <v>0</v>
      </c>
      <c r="BJ922" s="82" cm="1">
        <f t="array" aca="1" ref="BJ922" ca="1">IF(INDIRECT(ADDRESS(3+$AM922,24,,,"var"))&lt;&gt;"Klopfdichte",INDIRECT(ADDRESS(3+$AM922,24,,,"var")),NULL)</f>
        <v>0</v>
      </c>
      <c r="BM922" s="94"/>
    </row>
    <row r="923" spans="1:65">
      <c r="A923" s="19">
        <v>2</v>
      </c>
      <c r="B923" s="19">
        <v>60</v>
      </c>
      <c r="C923" s="81" t="str">
        <f>var!Z$4</f>
        <v>SLM 280</v>
      </c>
      <c r="D923" s="81" t="str">
        <f>var!AG$4</f>
        <v>SLM 280 parameter dev.</v>
      </c>
      <c r="E923" s="10">
        <v>375</v>
      </c>
      <c r="F923" s="11">
        <v>675</v>
      </c>
      <c r="G923" s="11">
        <v>120</v>
      </c>
      <c r="H923" s="21">
        <v>0.14000000000000001</v>
      </c>
      <c r="I923" s="7">
        <v>100</v>
      </c>
      <c r="J923" s="81" t="str">
        <f>var!AD$2</f>
        <v>Density cube</v>
      </c>
      <c r="K923" s="81"/>
      <c r="L923" s="10"/>
      <c r="M923" t="str">
        <f>var!AF$2</f>
        <v>Stripes</v>
      </c>
      <c r="N923" s="10"/>
      <c r="O923" s="10"/>
      <c r="P923" s="10"/>
      <c r="Q923" s="10"/>
      <c r="R923" s="81"/>
      <c r="S923" s="81"/>
      <c r="T923" s="81"/>
      <c r="U923" s="81"/>
      <c r="V923" s="81"/>
      <c r="W923" s="81"/>
      <c r="X923" s="81"/>
      <c r="Y923" s="10"/>
      <c r="Z923" s="10"/>
      <c r="AA923" s="10"/>
      <c r="AB923" s="10"/>
      <c r="AC923" s="10"/>
      <c r="AD923" s="81"/>
      <c r="AE923" s="81"/>
      <c r="AF923" s="83">
        <v>5.2990000000000004</v>
      </c>
      <c r="AG923" s="81"/>
      <c r="AH923">
        <f t="shared" si="31"/>
        <v>40.824000000000005</v>
      </c>
      <c r="AI923">
        <f t="shared" si="32"/>
        <v>33.068783068783063</v>
      </c>
      <c r="AJ923" s="10"/>
      <c r="AK923" s="24">
        <f>100-Tabelle1[[#This Row],[Porositaet Flaeche repolished IAPT]]</f>
        <v>94.700999999999993</v>
      </c>
      <c r="AL923" s="81" t="str" cm="1">
        <f t="array" aca="1" ref="AL923" ca="1">IF(INDIRECT(ADDRESS(3+AM923,2,,,"var"))&lt;&gt;"Name of powder",INDIRECT(ADDRESS(3+AM923,2,,,"var")),NULL)</f>
        <v>AlMgty90</v>
      </c>
      <c r="AM923" s="27">
        <v>7</v>
      </c>
      <c r="AN923" s="10"/>
      <c r="AO923" cm="1">
        <f t="array" aca="1" ref="AO923" ca="1">IF(INDIRECT(ADDRESS(3+$AM923,3,,,"var"))&lt;&gt;"&lt;=&gt;",INDIRECT(ADDRESS(3+$AM923,3,,,"var")),NULL)</f>
        <v>0</v>
      </c>
      <c r="AP923" cm="1">
        <f t="array" aca="1" ref="AP923" ca="1">IF(INDIRECT(ADDRESS(3+$AM923,4,,,"var"))&lt;&gt;"Si",INDIRECT(ADDRESS(3+$AM923,4,,,"var")),NULL)</f>
        <v>0.14199999999999999</v>
      </c>
      <c r="AQ923" cm="1">
        <f t="array" aca="1" ref="AQ923" ca="1">IF(INDIRECT(ADDRESS(3+$AM923,5,,,"var"))&lt;&gt;"&lt;=&gt;",INDIRECT(ADDRESS(3+$AM923,5,,,"var")),NULL)</f>
        <v>0</v>
      </c>
      <c r="AR923" cm="1">
        <f t="array" aca="1" ref="AR923" ca="1">IF(INDIRECT(ADDRESS(3+$AM923,6,,,"var"))&lt;&gt;"Fe",INDIRECT(ADDRESS(3+$AM923,6,,,"var")),NULL)</f>
        <v>6.7599999999999993E-2</v>
      </c>
      <c r="AS923" cm="1">
        <f t="array" aca="1" ref="AS923" ca="1">IF(INDIRECT(ADDRESS(3+$AM923,7,,,"var"))&lt;&gt;"&lt;=&gt;",INDIRECT(ADDRESS(3+$AM923,7,,,"var")),NULL)</f>
        <v>0</v>
      </c>
      <c r="AT923" cm="1">
        <f t="array" aca="1" ref="AT923" ca="1">IF(INDIRECT(ADDRESS(3+$AM923,8,,,"var"))&lt;&gt;"Cu",INDIRECT(ADDRESS(3+$AM923,8,,,"var")),NULL)</f>
        <v>2E-3</v>
      </c>
      <c r="AU923" cm="1">
        <f t="array" aca="1" ref="AU923" ca="1">IF(INDIRECT(ADDRESS(3+$AM923,9,,,"var"))&lt;&gt;"&lt;=&gt;",INDIRECT(ADDRESS(3+$AM923,9,,,"var")),NULL)</f>
        <v>0</v>
      </c>
      <c r="AV923" cm="1">
        <f t="array" aca="1" ref="AV923" ca="1">IF(INDIRECT(ADDRESS(3+$AM923,10,,,"var"))&lt;&gt;"Mn",INDIRECT(ADDRESS(3+$AM923,10,,,"var")),NULL)</f>
        <v>5.4999999999999997E-3</v>
      </c>
      <c r="AW923" cm="1">
        <f t="array" aca="1" ref="AW923" ca="1">IF(INDIRECT(ADDRESS(3+$AM923,11,,,"var"))&lt;&gt;"&lt;=&gt;",INDIRECT(ADDRESS(3+$AM923,11,,,"var")),NULL)</f>
        <v>0</v>
      </c>
      <c r="AX923" cm="1">
        <f t="array" aca="1" ref="AX923" ca="1">IF(INDIRECT(ADDRESS(3+$AM923,12,,,"var"))&lt;&gt;"Mg",INDIRECT(ADDRESS(3+$AM923,12,,,"var")),NULL)</f>
        <v>11.8</v>
      </c>
      <c r="AY923" cm="1">
        <f t="array" aca="1" ref="AY923" ca="1">IF(INDIRECT(ADDRESS(3+$AM923,13,,,"var"))&lt;&gt;"&lt;=&gt;",INDIRECT(ADDRESS(3+$AM923,13,,,"var")),NULL)</f>
        <v>0</v>
      </c>
      <c r="AZ923" cm="1">
        <f t="array" aca="1" ref="AZ923" ca="1">IF(INDIRECT(ADDRESS(3+$AM923,14,,,"var"))&lt;&gt;"Be",INDIRECT(ADDRESS(3+$AM923,14,,,"var")),NULL)</f>
        <v>3.8E-3</v>
      </c>
      <c r="BA923" s="61" cm="1">
        <f t="array" aca="1" ref="BA923" ca="1">IF(INDIRECT(ADDRESS(3+$AM923,15,,,"var"))&lt;&gt;"&lt;=&gt;",INDIRECT(ADDRESS(3+$AM923,15,,,"var")),NULL)</f>
        <v>0</v>
      </c>
      <c r="BB923" cm="1">
        <f t="array" aca="1" ref="BB923" ca="1">IF(INDIRECT(ADDRESS(3+$AM923,16,,,"var"))&lt;&gt;"Zn",INDIRECT(ADDRESS(3+$AM923,16,,,"var")),NULL)</f>
        <v>0</v>
      </c>
      <c r="BC923" s="61" cm="1">
        <f t="array" aca="1" ref="BC923" ca="1">IF(INDIRECT(ADDRESS(3+$AM923,17,,,"var"))&lt;&gt;"&lt;=&gt;",INDIRECT(ADDRESS(3+$AM923,17,,,"var")),NULL)</f>
        <v>0</v>
      </c>
      <c r="BD923" cm="1">
        <f t="array" aca="1" ref="BD923" ca="1">IF(INDIRECT(ADDRESS(3+$AM923,18,,,"var"))&lt;&gt;"Ti",INDIRECT(ADDRESS(3+$AM923,18,,,"var")),NULL)</f>
        <v>1.2E-2</v>
      </c>
      <c r="BE923" s="82" cm="1">
        <f t="array" aca="1" ref="BE923" ca="1">IF(INDIRECT(ADDRESS(3+$AM923,19,,,"var"))&lt;&gt;"D10",INDIRECT(ADDRESS(3+$AM923,19,,,"var")),NULL)</f>
        <v>0</v>
      </c>
      <c r="BF923" s="82" cm="1">
        <f t="array" aca="1" ref="BF923" ca="1">IF(INDIRECT(ADDRESS(3+$AM923,20,,,"var"))&lt;&gt;"D50",INDIRECT(ADDRESS(3+$AM923,20,,,"var")),NULL)</f>
        <v>38.799999999999997</v>
      </c>
      <c r="BG923" s="82" cm="1">
        <f t="array" aca="1" ref="BG923" ca="1">IF(INDIRECT(ADDRESS(3+$AM923,21,,,"var"))&lt;&gt;"D90",INDIRECT(ADDRESS(3+$AM923,21,,,"var")),NULL)</f>
        <v>0</v>
      </c>
      <c r="BH923" s="82" cm="1">
        <f t="array" aca="1" ref="BH923" ca="1">IF(INDIRECT(ADDRESS(3+$AM923,22,,,"var"))&lt;&gt;"Carney Funnel (s/50g)",INDIRECT(ADDRESS(3+$AM923,22,,,"var")),NULL)</f>
        <v>0</v>
      </c>
      <c r="BI923" s="82" cm="1">
        <f t="array" aca="1" ref="BI923" ca="1">IF(INDIRECT(ADDRESS(3+$AM923,23,,,"var"))&lt;&gt;"Schuttdichte",INDIRECT(ADDRESS(3+$AM923,23,,,"var")),NULL)</f>
        <v>0</v>
      </c>
      <c r="BJ923" s="82" cm="1">
        <f t="array" aca="1" ref="BJ923" ca="1">IF(INDIRECT(ADDRESS(3+$AM923,24,,,"var"))&lt;&gt;"Klopfdichte",INDIRECT(ADDRESS(3+$AM923,24,,,"var")),NULL)</f>
        <v>0</v>
      </c>
      <c r="BM923" s="94"/>
    </row>
    <row r="924" spans="1:65">
      <c r="A924" s="19">
        <v>2</v>
      </c>
      <c r="B924" s="19">
        <v>61</v>
      </c>
      <c r="C924" s="81" t="str">
        <f>var!Z$4</f>
        <v>SLM 280</v>
      </c>
      <c r="D924" s="81" t="str">
        <f>var!AG$4</f>
        <v>SLM 280 parameter dev.</v>
      </c>
      <c r="E924" s="10">
        <v>375</v>
      </c>
      <c r="F924" s="11">
        <v>625</v>
      </c>
      <c r="G924" s="11">
        <v>90</v>
      </c>
      <c r="H924" s="21">
        <v>0.14000000000000001</v>
      </c>
      <c r="I924" s="81">
        <v>100</v>
      </c>
      <c r="J924" s="81" t="str">
        <f>var!AD$2</f>
        <v>Density cube</v>
      </c>
      <c r="K924" s="81"/>
      <c r="L924" s="10"/>
      <c r="M924" t="str">
        <f>var!AF$2</f>
        <v>Stripes</v>
      </c>
      <c r="N924" s="10"/>
      <c r="O924" s="10"/>
      <c r="P924" s="10"/>
      <c r="Q924" s="10"/>
      <c r="R924" s="81"/>
      <c r="S924" s="81"/>
      <c r="T924" s="81"/>
      <c r="U924" s="81"/>
      <c r="V924" s="81"/>
      <c r="W924" s="81"/>
      <c r="X924" s="81"/>
      <c r="Y924" s="10"/>
      <c r="Z924" s="10"/>
      <c r="AA924" s="10"/>
      <c r="AB924" s="10"/>
      <c r="AC924" s="10"/>
      <c r="AD924" s="81"/>
      <c r="AE924" s="81"/>
      <c r="AF924" s="83">
        <v>7.8730000000000002</v>
      </c>
      <c r="AG924" s="81"/>
      <c r="AH924">
        <f t="shared" si="31"/>
        <v>28.350000000000005</v>
      </c>
      <c r="AI924">
        <f t="shared" si="32"/>
        <v>47.619047619047613</v>
      </c>
      <c r="AJ924" s="10"/>
      <c r="AK924" s="24">
        <f>100-Tabelle1[[#This Row],[Porositaet Flaeche repolished IAPT]]</f>
        <v>92.126999999999995</v>
      </c>
      <c r="AL924" s="81" t="str" cm="1">
        <f t="array" aca="1" ref="AL924" ca="1">IF(INDIRECT(ADDRESS(3+AM924,2,,,"var"))&lt;&gt;"Name of powder",INDIRECT(ADDRESS(3+AM924,2,,,"var")),NULL)</f>
        <v>AlMgty90</v>
      </c>
      <c r="AM924" s="27">
        <v>7</v>
      </c>
      <c r="AN924" s="10"/>
      <c r="AO924" cm="1">
        <f t="array" aca="1" ref="AO924" ca="1">IF(INDIRECT(ADDRESS(3+$AM924,3,,,"var"))&lt;&gt;"&lt;=&gt;",INDIRECT(ADDRESS(3+$AM924,3,,,"var")),NULL)</f>
        <v>0</v>
      </c>
      <c r="AP924" cm="1">
        <f t="array" aca="1" ref="AP924" ca="1">IF(INDIRECT(ADDRESS(3+$AM924,4,,,"var"))&lt;&gt;"Si",INDIRECT(ADDRESS(3+$AM924,4,,,"var")),NULL)</f>
        <v>0.14199999999999999</v>
      </c>
      <c r="AQ924" cm="1">
        <f t="array" aca="1" ref="AQ924" ca="1">IF(INDIRECT(ADDRESS(3+$AM924,5,,,"var"))&lt;&gt;"&lt;=&gt;",INDIRECT(ADDRESS(3+$AM924,5,,,"var")),NULL)</f>
        <v>0</v>
      </c>
      <c r="AR924" cm="1">
        <f t="array" aca="1" ref="AR924" ca="1">IF(INDIRECT(ADDRESS(3+$AM924,6,,,"var"))&lt;&gt;"Fe",INDIRECT(ADDRESS(3+$AM924,6,,,"var")),NULL)</f>
        <v>6.7599999999999993E-2</v>
      </c>
      <c r="AS924" cm="1">
        <f t="array" aca="1" ref="AS924" ca="1">IF(INDIRECT(ADDRESS(3+$AM924,7,,,"var"))&lt;&gt;"&lt;=&gt;",INDIRECT(ADDRESS(3+$AM924,7,,,"var")),NULL)</f>
        <v>0</v>
      </c>
      <c r="AT924" cm="1">
        <f t="array" aca="1" ref="AT924" ca="1">IF(INDIRECT(ADDRESS(3+$AM924,8,,,"var"))&lt;&gt;"Cu",INDIRECT(ADDRESS(3+$AM924,8,,,"var")),NULL)</f>
        <v>2E-3</v>
      </c>
      <c r="AU924" cm="1">
        <f t="array" aca="1" ref="AU924" ca="1">IF(INDIRECT(ADDRESS(3+$AM924,9,,,"var"))&lt;&gt;"&lt;=&gt;",INDIRECT(ADDRESS(3+$AM924,9,,,"var")),NULL)</f>
        <v>0</v>
      </c>
      <c r="AV924" cm="1">
        <f t="array" aca="1" ref="AV924" ca="1">IF(INDIRECT(ADDRESS(3+$AM924,10,,,"var"))&lt;&gt;"Mn",INDIRECT(ADDRESS(3+$AM924,10,,,"var")),NULL)</f>
        <v>5.4999999999999997E-3</v>
      </c>
      <c r="AW924" cm="1">
        <f t="array" aca="1" ref="AW924" ca="1">IF(INDIRECT(ADDRESS(3+$AM924,11,,,"var"))&lt;&gt;"&lt;=&gt;",INDIRECT(ADDRESS(3+$AM924,11,,,"var")),NULL)</f>
        <v>0</v>
      </c>
      <c r="AX924" cm="1">
        <f t="array" aca="1" ref="AX924" ca="1">IF(INDIRECT(ADDRESS(3+$AM924,12,,,"var"))&lt;&gt;"Mg",INDIRECT(ADDRESS(3+$AM924,12,,,"var")),NULL)</f>
        <v>11.8</v>
      </c>
      <c r="AY924" cm="1">
        <f t="array" aca="1" ref="AY924" ca="1">IF(INDIRECT(ADDRESS(3+$AM924,13,,,"var"))&lt;&gt;"&lt;=&gt;",INDIRECT(ADDRESS(3+$AM924,13,,,"var")),NULL)</f>
        <v>0</v>
      </c>
      <c r="AZ924" cm="1">
        <f t="array" aca="1" ref="AZ924" ca="1">IF(INDIRECT(ADDRESS(3+$AM924,14,,,"var"))&lt;&gt;"Be",INDIRECT(ADDRESS(3+$AM924,14,,,"var")),NULL)</f>
        <v>3.8E-3</v>
      </c>
      <c r="BA924" s="61" cm="1">
        <f t="array" aca="1" ref="BA924" ca="1">IF(INDIRECT(ADDRESS(3+$AM924,15,,,"var"))&lt;&gt;"&lt;=&gt;",INDIRECT(ADDRESS(3+$AM924,15,,,"var")),NULL)</f>
        <v>0</v>
      </c>
      <c r="BB924" cm="1">
        <f t="array" aca="1" ref="BB924" ca="1">IF(INDIRECT(ADDRESS(3+$AM924,16,,,"var"))&lt;&gt;"Zn",INDIRECT(ADDRESS(3+$AM924,16,,,"var")),NULL)</f>
        <v>0</v>
      </c>
      <c r="BC924" s="61" cm="1">
        <f t="array" aca="1" ref="BC924" ca="1">IF(INDIRECT(ADDRESS(3+$AM924,17,,,"var"))&lt;&gt;"&lt;=&gt;",INDIRECT(ADDRESS(3+$AM924,17,,,"var")),NULL)</f>
        <v>0</v>
      </c>
      <c r="BD924" cm="1">
        <f t="array" aca="1" ref="BD924" ca="1">IF(INDIRECT(ADDRESS(3+$AM924,18,,,"var"))&lt;&gt;"Ti",INDIRECT(ADDRESS(3+$AM924,18,,,"var")),NULL)</f>
        <v>1.2E-2</v>
      </c>
      <c r="BE924" s="82" cm="1">
        <f t="array" aca="1" ref="BE924" ca="1">IF(INDIRECT(ADDRESS(3+$AM924,19,,,"var"))&lt;&gt;"D10",INDIRECT(ADDRESS(3+$AM924,19,,,"var")),NULL)</f>
        <v>0</v>
      </c>
      <c r="BF924" s="82" cm="1">
        <f t="array" aca="1" ref="BF924" ca="1">IF(INDIRECT(ADDRESS(3+$AM924,20,,,"var"))&lt;&gt;"D50",INDIRECT(ADDRESS(3+$AM924,20,,,"var")),NULL)</f>
        <v>38.799999999999997</v>
      </c>
      <c r="BG924" s="82" cm="1">
        <f t="array" aca="1" ref="BG924" ca="1">IF(INDIRECT(ADDRESS(3+$AM924,21,,,"var"))&lt;&gt;"D90",INDIRECT(ADDRESS(3+$AM924,21,,,"var")),NULL)</f>
        <v>0</v>
      </c>
      <c r="BH924" s="82" cm="1">
        <f t="array" aca="1" ref="BH924" ca="1">IF(INDIRECT(ADDRESS(3+$AM924,22,,,"var"))&lt;&gt;"Carney Funnel (s/50g)",INDIRECT(ADDRESS(3+$AM924,22,,,"var")),NULL)</f>
        <v>0</v>
      </c>
      <c r="BI924" s="82" cm="1">
        <f t="array" aca="1" ref="BI924" ca="1">IF(INDIRECT(ADDRESS(3+$AM924,23,,,"var"))&lt;&gt;"Schuttdichte",INDIRECT(ADDRESS(3+$AM924,23,,,"var")),NULL)</f>
        <v>0</v>
      </c>
      <c r="BJ924" s="82" cm="1">
        <f t="array" aca="1" ref="BJ924" ca="1">IF(INDIRECT(ADDRESS(3+$AM924,24,,,"var"))&lt;&gt;"Klopfdichte",INDIRECT(ADDRESS(3+$AM924,24,,,"var")),NULL)</f>
        <v>0</v>
      </c>
      <c r="BM924" s="94"/>
    </row>
    <row r="925" spans="1:65">
      <c r="A925" s="19">
        <v>2</v>
      </c>
      <c r="B925" s="19">
        <v>62</v>
      </c>
      <c r="C925" s="81" t="str">
        <f>var!Z$4</f>
        <v>SLM 280</v>
      </c>
      <c r="D925" s="81" t="str">
        <f>var!AG$4</f>
        <v>SLM 280 parameter dev.</v>
      </c>
      <c r="E925" s="10">
        <v>375</v>
      </c>
      <c r="F925" s="11">
        <v>675</v>
      </c>
      <c r="G925" s="11">
        <v>120</v>
      </c>
      <c r="H925" s="21">
        <v>0.1</v>
      </c>
      <c r="I925" s="7">
        <v>100</v>
      </c>
      <c r="J925" s="81" t="str">
        <f>var!AD$2</f>
        <v>Density cube</v>
      </c>
      <c r="K925" s="81"/>
      <c r="L925" s="10"/>
      <c r="M925" s="81" t="str">
        <f>var!AF$2</f>
        <v>Stripes</v>
      </c>
      <c r="N925" s="10"/>
      <c r="O925" s="10"/>
      <c r="P925" s="10"/>
      <c r="Q925" s="10"/>
      <c r="R925" s="81"/>
      <c r="S925" s="81"/>
      <c r="T925" s="81"/>
      <c r="U925" s="81"/>
      <c r="V925" s="81"/>
      <c r="W925" s="81"/>
      <c r="X925" s="81"/>
      <c r="Y925" s="10"/>
      <c r="Z925" s="10"/>
      <c r="AA925" s="10"/>
      <c r="AB925" s="10"/>
      <c r="AC925" s="10"/>
      <c r="AD925" s="81"/>
      <c r="AE925" s="81"/>
      <c r="AF925" s="83">
        <v>8.1590000000000007</v>
      </c>
      <c r="AG925" s="81"/>
      <c r="AH925" s="81">
        <f t="shared" si="31"/>
        <v>29.16</v>
      </c>
      <c r="AI925">
        <f t="shared" si="32"/>
        <v>46.296296296296298</v>
      </c>
      <c r="AJ925" s="10"/>
      <c r="AK925" s="24">
        <f>100-Tabelle1[[#This Row],[Porositaet Flaeche repolished IAPT]]</f>
        <v>91.840999999999994</v>
      </c>
      <c r="AL925" s="81" t="str" cm="1">
        <f t="array" aca="1" ref="AL925" ca="1">IF(INDIRECT(ADDRESS(3+AM925,2,,,"var"))&lt;&gt;"Name of powder",INDIRECT(ADDRESS(3+AM925,2,,,"var")),NULL)</f>
        <v>AlMgty90</v>
      </c>
      <c r="AM925" s="27">
        <v>7</v>
      </c>
      <c r="AN925" s="10"/>
      <c r="AO925" cm="1">
        <f t="array" aca="1" ref="AO925" ca="1">IF(INDIRECT(ADDRESS(3+$AM925,3,,,"var"))&lt;&gt;"&lt;=&gt;",INDIRECT(ADDRESS(3+$AM925,3,,,"var")),NULL)</f>
        <v>0</v>
      </c>
      <c r="AP925" cm="1">
        <f t="array" aca="1" ref="AP925" ca="1">IF(INDIRECT(ADDRESS(3+$AM925,4,,,"var"))&lt;&gt;"Si",INDIRECT(ADDRESS(3+$AM925,4,,,"var")),NULL)</f>
        <v>0.14199999999999999</v>
      </c>
      <c r="AQ925" cm="1">
        <f t="array" aca="1" ref="AQ925" ca="1">IF(INDIRECT(ADDRESS(3+$AM925,5,,,"var"))&lt;&gt;"&lt;=&gt;",INDIRECT(ADDRESS(3+$AM925,5,,,"var")),NULL)</f>
        <v>0</v>
      </c>
      <c r="AR925" cm="1">
        <f t="array" aca="1" ref="AR925" ca="1">IF(INDIRECT(ADDRESS(3+$AM925,6,,,"var"))&lt;&gt;"Fe",INDIRECT(ADDRESS(3+$AM925,6,,,"var")),NULL)</f>
        <v>6.7599999999999993E-2</v>
      </c>
      <c r="AS925" cm="1">
        <f t="array" aca="1" ref="AS925" ca="1">IF(INDIRECT(ADDRESS(3+$AM925,7,,,"var"))&lt;&gt;"&lt;=&gt;",INDIRECT(ADDRESS(3+$AM925,7,,,"var")),NULL)</f>
        <v>0</v>
      </c>
      <c r="AT925" cm="1">
        <f t="array" aca="1" ref="AT925" ca="1">IF(INDIRECT(ADDRESS(3+$AM925,8,,,"var"))&lt;&gt;"Cu",INDIRECT(ADDRESS(3+$AM925,8,,,"var")),NULL)</f>
        <v>2E-3</v>
      </c>
      <c r="AU925" cm="1">
        <f t="array" aca="1" ref="AU925" ca="1">IF(INDIRECT(ADDRESS(3+$AM925,9,,,"var"))&lt;&gt;"&lt;=&gt;",INDIRECT(ADDRESS(3+$AM925,9,,,"var")),NULL)</f>
        <v>0</v>
      </c>
      <c r="AV925" cm="1">
        <f t="array" aca="1" ref="AV925" ca="1">IF(INDIRECT(ADDRESS(3+$AM925,10,,,"var"))&lt;&gt;"Mn",INDIRECT(ADDRESS(3+$AM925,10,,,"var")),NULL)</f>
        <v>5.4999999999999997E-3</v>
      </c>
      <c r="AW925" cm="1">
        <f t="array" aca="1" ref="AW925" ca="1">IF(INDIRECT(ADDRESS(3+$AM925,11,,,"var"))&lt;&gt;"&lt;=&gt;",INDIRECT(ADDRESS(3+$AM925,11,,,"var")),NULL)</f>
        <v>0</v>
      </c>
      <c r="AX925" cm="1">
        <f t="array" aca="1" ref="AX925" ca="1">IF(INDIRECT(ADDRESS(3+$AM925,12,,,"var"))&lt;&gt;"Mg",INDIRECT(ADDRESS(3+$AM925,12,,,"var")),NULL)</f>
        <v>11.8</v>
      </c>
      <c r="AY925" cm="1">
        <f t="array" aca="1" ref="AY925" ca="1">IF(INDIRECT(ADDRESS(3+$AM925,13,,,"var"))&lt;&gt;"&lt;=&gt;",INDIRECT(ADDRESS(3+$AM925,13,,,"var")),NULL)</f>
        <v>0</v>
      </c>
      <c r="AZ925" cm="1">
        <f t="array" aca="1" ref="AZ925" ca="1">IF(INDIRECT(ADDRESS(3+$AM925,14,,,"var"))&lt;&gt;"Be",INDIRECT(ADDRESS(3+$AM925,14,,,"var")),NULL)</f>
        <v>3.8E-3</v>
      </c>
      <c r="BA925" s="61" cm="1">
        <f t="array" aca="1" ref="BA925" ca="1">IF(INDIRECT(ADDRESS(3+$AM925,15,,,"var"))&lt;&gt;"&lt;=&gt;",INDIRECT(ADDRESS(3+$AM925,15,,,"var")),NULL)</f>
        <v>0</v>
      </c>
      <c r="BB925" cm="1">
        <f t="array" aca="1" ref="BB925" ca="1">IF(INDIRECT(ADDRESS(3+$AM925,16,,,"var"))&lt;&gt;"Zn",INDIRECT(ADDRESS(3+$AM925,16,,,"var")),NULL)</f>
        <v>0</v>
      </c>
      <c r="BC925" s="61" cm="1">
        <f t="array" aca="1" ref="BC925" ca="1">IF(INDIRECT(ADDRESS(3+$AM925,17,,,"var"))&lt;&gt;"&lt;=&gt;",INDIRECT(ADDRESS(3+$AM925,17,,,"var")),NULL)</f>
        <v>0</v>
      </c>
      <c r="BD925" cm="1">
        <f t="array" aca="1" ref="BD925" ca="1">IF(INDIRECT(ADDRESS(3+$AM925,18,,,"var"))&lt;&gt;"Ti",INDIRECT(ADDRESS(3+$AM925,18,,,"var")),NULL)</f>
        <v>1.2E-2</v>
      </c>
      <c r="BE925" s="82" cm="1">
        <f t="array" aca="1" ref="BE925" ca="1">IF(INDIRECT(ADDRESS(3+$AM925,19,,,"var"))&lt;&gt;"D10",INDIRECT(ADDRESS(3+$AM925,19,,,"var")),NULL)</f>
        <v>0</v>
      </c>
      <c r="BF925" s="82" cm="1">
        <f t="array" aca="1" ref="BF925" ca="1">IF(INDIRECT(ADDRESS(3+$AM925,20,,,"var"))&lt;&gt;"D50",INDIRECT(ADDRESS(3+$AM925,20,,,"var")),NULL)</f>
        <v>38.799999999999997</v>
      </c>
      <c r="BG925" s="82" cm="1">
        <f t="array" aca="1" ref="BG925" ca="1">IF(INDIRECT(ADDRESS(3+$AM925,21,,,"var"))&lt;&gt;"D90",INDIRECT(ADDRESS(3+$AM925,21,,,"var")),NULL)</f>
        <v>0</v>
      </c>
      <c r="BH925" s="82" cm="1">
        <f t="array" aca="1" ref="BH925" ca="1">IF(INDIRECT(ADDRESS(3+$AM925,22,,,"var"))&lt;&gt;"Carney Funnel (s/50g)",INDIRECT(ADDRESS(3+$AM925,22,,,"var")),NULL)</f>
        <v>0</v>
      </c>
      <c r="BI925" s="82" cm="1">
        <f t="array" aca="1" ref="BI925" ca="1">IF(INDIRECT(ADDRESS(3+$AM925,23,,,"var"))&lt;&gt;"Schuttdichte",INDIRECT(ADDRESS(3+$AM925,23,,,"var")),NULL)</f>
        <v>0</v>
      </c>
      <c r="BJ925" s="82" cm="1">
        <f t="array" aca="1" ref="BJ925" ca="1">IF(INDIRECT(ADDRESS(3+$AM925,24,,,"var"))&lt;&gt;"Klopfdichte",INDIRECT(ADDRESS(3+$AM925,24,,,"var")),NULL)</f>
        <v>0</v>
      </c>
      <c r="BM925" s="94"/>
    </row>
    <row r="926" spans="1:65">
      <c r="A926" s="19">
        <v>2</v>
      </c>
      <c r="B926" s="19">
        <v>63</v>
      </c>
      <c r="C926" s="81" t="str">
        <f>var!Z$4</f>
        <v>SLM 280</v>
      </c>
      <c r="D926" s="81" t="str">
        <f>var!AG$4</f>
        <v>SLM 280 parameter dev.</v>
      </c>
      <c r="E926" s="10">
        <v>375</v>
      </c>
      <c r="F926" s="11">
        <v>725</v>
      </c>
      <c r="G926" s="11">
        <v>90</v>
      </c>
      <c r="H926" s="21">
        <v>0.12</v>
      </c>
      <c r="I926" s="81">
        <v>100</v>
      </c>
      <c r="J926" s="81" t="str">
        <f>var!AD$2</f>
        <v>Density cube</v>
      </c>
      <c r="K926" s="81"/>
      <c r="L926" s="10"/>
      <c r="M926" s="81" t="str">
        <f>var!AF$2</f>
        <v>Stripes</v>
      </c>
      <c r="N926" s="10"/>
      <c r="O926" s="10"/>
      <c r="P926" s="10"/>
      <c r="Q926" s="10"/>
      <c r="R926" s="81"/>
      <c r="S926" s="81"/>
      <c r="T926" s="81"/>
      <c r="U926" s="81"/>
      <c r="V926" s="81"/>
      <c r="W926" s="81"/>
      <c r="X926" s="81"/>
      <c r="Y926" s="10"/>
      <c r="Z926" s="10"/>
      <c r="AA926" s="10"/>
      <c r="AB926" s="10"/>
      <c r="AC926" s="10"/>
      <c r="AD926" s="81"/>
      <c r="AE926" s="81"/>
      <c r="AF926" s="83">
        <v>8.2889999999999997</v>
      </c>
      <c r="AG926" s="81"/>
      <c r="AH926" s="81">
        <f t="shared" si="31"/>
        <v>28.188000000000002</v>
      </c>
      <c r="AI926" s="81">
        <f t="shared" si="32"/>
        <v>47.892720306513411</v>
      </c>
      <c r="AJ926" s="10"/>
      <c r="AK926" s="24">
        <f>100-Tabelle1[[#This Row],[Porositaet Flaeche repolished IAPT]]</f>
        <v>91.710999999999999</v>
      </c>
      <c r="AL926" s="81" t="str" cm="1">
        <f t="array" aca="1" ref="AL926" ca="1">IF(INDIRECT(ADDRESS(3+AM926,2,,,"var"))&lt;&gt;"Name of powder",INDIRECT(ADDRESS(3+AM926,2,,,"var")),NULL)</f>
        <v>AlMgty90</v>
      </c>
      <c r="AM926" s="27">
        <v>7</v>
      </c>
      <c r="AN926" s="10"/>
      <c r="AO926" cm="1">
        <f t="array" aca="1" ref="AO926" ca="1">IF(INDIRECT(ADDRESS(3+$AM926,3,,,"var"))&lt;&gt;"&lt;=&gt;",INDIRECT(ADDRESS(3+$AM926,3,,,"var")),NULL)</f>
        <v>0</v>
      </c>
      <c r="AP926" cm="1">
        <f t="array" aca="1" ref="AP926" ca="1">IF(INDIRECT(ADDRESS(3+$AM926,4,,,"var"))&lt;&gt;"Si",INDIRECT(ADDRESS(3+$AM926,4,,,"var")),NULL)</f>
        <v>0.14199999999999999</v>
      </c>
      <c r="AQ926" cm="1">
        <f t="array" aca="1" ref="AQ926" ca="1">IF(INDIRECT(ADDRESS(3+$AM926,5,,,"var"))&lt;&gt;"&lt;=&gt;",INDIRECT(ADDRESS(3+$AM926,5,,,"var")),NULL)</f>
        <v>0</v>
      </c>
      <c r="AR926" cm="1">
        <f t="array" aca="1" ref="AR926" ca="1">IF(INDIRECT(ADDRESS(3+$AM926,6,,,"var"))&lt;&gt;"Fe",INDIRECT(ADDRESS(3+$AM926,6,,,"var")),NULL)</f>
        <v>6.7599999999999993E-2</v>
      </c>
      <c r="AS926" cm="1">
        <f t="array" aca="1" ref="AS926" ca="1">IF(INDIRECT(ADDRESS(3+$AM926,7,,,"var"))&lt;&gt;"&lt;=&gt;",INDIRECT(ADDRESS(3+$AM926,7,,,"var")),NULL)</f>
        <v>0</v>
      </c>
      <c r="AT926" cm="1">
        <f t="array" aca="1" ref="AT926" ca="1">IF(INDIRECT(ADDRESS(3+$AM926,8,,,"var"))&lt;&gt;"Cu",INDIRECT(ADDRESS(3+$AM926,8,,,"var")),NULL)</f>
        <v>2E-3</v>
      </c>
      <c r="AU926" cm="1">
        <f t="array" aca="1" ref="AU926" ca="1">IF(INDIRECT(ADDRESS(3+$AM926,9,,,"var"))&lt;&gt;"&lt;=&gt;",INDIRECT(ADDRESS(3+$AM926,9,,,"var")),NULL)</f>
        <v>0</v>
      </c>
      <c r="AV926" cm="1">
        <f t="array" aca="1" ref="AV926" ca="1">IF(INDIRECT(ADDRESS(3+$AM926,10,,,"var"))&lt;&gt;"Mn",INDIRECT(ADDRESS(3+$AM926,10,,,"var")),NULL)</f>
        <v>5.4999999999999997E-3</v>
      </c>
      <c r="AW926" cm="1">
        <f t="array" aca="1" ref="AW926" ca="1">IF(INDIRECT(ADDRESS(3+$AM926,11,,,"var"))&lt;&gt;"&lt;=&gt;",INDIRECT(ADDRESS(3+$AM926,11,,,"var")),NULL)</f>
        <v>0</v>
      </c>
      <c r="AX926" cm="1">
        <f t="array" aca="1" ref="AX926" ca="1">IF(INDIRECT(ADDRESS(3+$AM926,12,,,"var"))&lt;&gt;"Mg",INDIRECT(ADDRESS(3+$AM926,12,,,"var")),NULL)</f>
        <v>11.8</v>
      </c>
      <c r="AY926" cm="1">
        <f t="array" aca="1" ref="AY926" ca="1">IF(INDIRECT(ADDRESS(3+$AM926,13,,,"var"))&lt;&gt;"&lt;=&gt;",INDIRECT(ADDRESS(3+$AM926,13,,,"var")),NULL)</f>
        <v>0</v>
      </c>
      <c r="AZ926" cm="1">
        <f t="array" aca="1" ref="AZ926" ca="1">IF(INDIRECT(ADDRESS(3+$AM926,14,,,"var"))&lt;&gt;"Be",INDIRECT(ADDRESS(3+$AM926,14,,,"var")),NULL)</f>
        <v>3.8E-3</v>
      </c>
      <c r="BA926" s="61" cm="1">
        <f t="array" aca="1" ref="BA926" ca="1">IF(INDIRECT(ADDRESS(3+$AM926,15,,,"var"))&lt;&gt;"&lt;=&gt;",INDIRECT(ADDRESS(3+$AM926,15,,,"var")),NULL)</f>
        <v>0</v>
      </c>
      <c r="BB926" cm="1">
        <f t="array" aca="1" ref="BB926" ca="1">IF(INDIRECT(ADDRESS(3+$AM926,16,,,"var"))&lt;&gt;"Zn",INDIRECT(ADDRESS(3+$AM926,16,,,"var")),NULL)</f>
        <v>0</v>
      </c>
      <c r="BC926" s="61" cm="1">
        <f t="array" aca="1" ref="BC926" ca="1">IF(INDIRECT(ADDRESS(3+$AM926,17,,,"var"))&lt;&gt;"&lt;=&gt;",INDIRECT(ADDRESS(3+$AM926,17,,,"var")),NULL)</f>
        <v>0</v>
      </c>
      <c r="BD926" cm="1">
        <f t="array" aca="1" ref="BD926" ca="1">IF(INDIRECT(ADDRESS(3+$AM926,18,,,"var"))&lt;&gt;"Ti",INDIRECT(ADDRESS(3+$AM926,18,,,"var")),NULL)</f>
        <v>1.2E-2</v>
      </c>
      <c r="BE926" s="82" cm="1">
        <f t="array" aca="1" ref="BE926" ca="1">IF(INDIRECT(ADDRESS(3+$AM926,19,,,"var"))&lt;&gt;"D10",INDIRECT(ADDRESS(3+$AM926,19,,,"var")),NULL)</f>
        <v>0</v>
      </c>
      <c r="BF926" s="82" cm="1">
        <f t="array" aca="1" ref="BF926" ca="1">IF(INDIRECT(ADDRESS(3+$AM926,20,,,"var"))&lt;&gt;"D50",INDIRECT(ADDRESS(3+$AM926,20,,,"var")),NULL)</f>
        <v>38.799999999999997</v>
      </c>
      <c r="BG926" s="82" cm="1">
        <f t="array" aca="1" ref="BG926" ca="1">IF(INDIRECT(ADDRESS(3+$AM926,21,,,"var"))&lt;&gt;"D90",INDIRECT(ADDRESS(3+$AM926,21,,,"var")),NULL)</f>
        <v>0</v>
      </c>
      <c r="BH926" s="82" cm="1">
        <f t="array" aca="1" ref="BH926" ca="1">IF(INDIRECT(ADDRESS(3+$AM926,22,,,"var"))&lt;&gt;"Carney Funnel (s/50g)",INDIRECT(ADDRESS(3+$AM926,22,,,"var")),NULL)</f>
        <v>0</v>
      </c>
      <c r="BI926" s="82" cm="1">
        <f t="array" aca="1" ref="BI926" ca="1">IF(INDIRECT(ADDRESS(3+$AM926,23,,,"var"))&lt;&gt;"Schuttdichte",INDIRECT(ADDRESS(3+$AM926,23,,,"var")),NULL)</f>
        <v>0</v>
      </c>
      <c r="BJ926" s="82" cm="1">
        <f t="array" aca="1" ref="BJ926" ca="1">IF(INDIRECT(ADDRESS(3+$AM926,24,,,"var"))&lt;&gt;"Klopfdichte",INDIRECT(ADDRESS(3+$AM926,24,,,"var")),NULL)</f>
        <v>0</v>
      </c>
      <c r="BM926" s="94"/>
    </row>
    <row r="927" spans="1:65">
      <c r="A927" s="19">
        <v>2</v>
      </c>
      <c r="B927" s="19">
        <v>64</v>
      </c>
      <c r="C927" s="81" t="str">
        <f>var!Z$4</f>
        <v>SLM 280</v>
      </c>
      <c r="D927" s="81" t="str">
        <f>var!AG$4</f>
        <v>SLM 280 parameter dev.</v>
      </c>
      <c r="E927" s="10">
        <v>375</v>
      </c>
      <c r="F927" s="11">
        <v>550</v>
      </c>
      <c r="G927" s="11">
        <v>90</v>
      </c>
      <c r="H927" s="21">
        <v>0.16</v>
      </c>
      <c r="I927" s="81">
        <v>100</v>
      </c>
      <c r="J927" s="76"/>
      <c r="K927" s="81"/>
      <c r="L927" s="10"/>
      <c r="M927" s="81" t="str">
        <f>var!AF$2</f>
        <v>Stripes</v>
      </c>
      <c r="N927" s="10"/>
      <c r="O927" s="10"/>
      <c r="P927" s="10"/>
      <c r="Q927" s="10"/>
      <c r="R927" s="81"/>
      <c r="S927" s="81"/>
      <c r="T927" s="81"/>
      <c r="U927" s="81"/>
      <c r="V927" s="81"/>
      <c r="W927" s="81"/>
      <c r="X927" s="81"/>
      <c r="Y927" s="10"/>
      <c r="Z927" s="10"/>
      <c r="AA927" s="10"/>
      <c r="AB927" s="10"/>
      <c r="AC927" s="10"/>
      <c r="AD927" s="81"/>
      <c r="AE927" s="81"/>
      <c r="AF927" s="83">
        <v>7.9930000000000003</v>
      </c>
      <c r="AG927" s="81"/>
      <c r="AH927" s="81">
        <f t="shared" si="31"/>
        <v>28.512</v>
      </c>
      <c r="AI927" s="81">
        <f t="shared" si="32"/>
        <v>47.348484848484851</v>
      </c>
      <c r="AJ927" s="10"/>
      <c r="AK927" s="24">
        <f>100-Tabelle1[[#This Row],[Porositaet Flaeche repolished IAPT]]</f>
        <v>92.007000000000005</v>
      </c>
      <c r="AL927" s="81" t="str" cm="1">
        <f t="array" aca="1" ref="AL927" ca="1">IF(INDIRECT(ADDRESS(3+AM927,2,,,"var"))&lt;&gt;"Name of powder",INDIRECT(ADDRESS(3+AM927,2,,,"var")),NULL)</f>
        <v>AlMgty90</v>
      </c>
      <c r="AM927" s="27">
        <v>7</v>
      </c>
      <c r="AN927" s="10"/>
      <c r="AO927" cm="1">
        <f t="array" aca="1" ref="AO927" ca="1">IF(INDIRECT(ADDRESS(3+$AM927,3,,,"var"))&lt;&gt;"&lt;=&gt;",INDIRECT(ADDRESS(3+$AM927,3,,,"var")),NULL)</f>
        <v>0</v>
      </c>
      <c r="AP927" cm="1">
        <f t="array" aca="1" ref="AP927" ca="1">IF(INDIRECT(ADDRESS(3+$AM927,4,,,"var"))&lt;&gt;"Si",INDIRECT(ADDRESS(3+$AM927,4,,,"var")),NULL)</f>
        <v>0.14199999999999999</v>
      </c>
      <c r="AQ927" cm="1">
        <f t="array" aca="1" ref="AQ927" ca="1">IF(INDIRECT(ADDRESS(3+$AM927,5,,,"var"))&lt;&gt;"&lt;=&gt;",INDIRECT(ADDRESS(3+$AM927,5,,,"var")),NULL)</f>
        <v>0</v>
      </c>
      <c r="AR927" cm="1">
        <f t="array" aca="1" ref="AR927" ca="1">IF(INDIRECT(ADDRESS(3+$AM927,6,,,"var"))&lt;&gt;"Fe",INDIRECT(ADDRESS(3+$AM927,6,,,"var")),NULL)</f>
        <v>6.7599999999999993E-2</v>
      </c>
      <c r="AS927" cm="1">
        <f t="array" aca="1" ref="AS927" ca="1">IF(INDIRECT(ADDRESS(3+$AM927,7,,,"var"))&lt;&gt;"&lt;=&gt;",INDIRECT(ADDRESS(3+$AM927,7,,,"var")),NULL)</f>
        <v>0</v>
      </c>
      <c r="AT927" cm="1">
        <f t="array" aca="1" ref="AT927" ca="1">IF(INDIRECT(ADDRESS(3+$AM927,8,,,"var"))&lt;&gt;"Cu",INDIRECT(ADDRESS(3+$AM927,8,,,"var")),NULL)</f>
        <v>2E-3</v>
      </c>
      <c r="AU927" cm="1">
        <f t="array" aca="1" ref="AU927" ca="1">IF(INDIRECT(ADDRESS(3+$AM927,9,,,"var"))&lt;&gt;"&lt;=&gt;",INDIRECT(ADDRESS(3+$AM927,9,,,"var")),NULL)</f>
        <v>0</v>
      </c>
      <c r="AV927" cm="1">
        <f t="array" aca="1" ref="AV927" ca="1">IF(INDIRECT(ADDRESS(3+$AM927,10,,,"var"))&lt;&gt;"Mn",INDIRECT(ADDRESS(3+$AM927,10,,,"var")),NULL)</f>
        <v>5.4999999999999997E-3</v>
      </c>
      <c r="AW927" cm="1">
        <f t="array" aca="1" ref="AW927" ca="1">IF(INDIRECT(ADDRESS(3+$AM927,11,,,"var"))&lt;&gt;"&lt;=&gt;",INDIRECT(ADDRESS(3+$AM927,11,,,"var")),NULL)</f>
        <v>0</v>
      </c>
      <c r="AX927" cm="1">
        <f t="array" aca="1" ref="AX927" ca="1">IF(INDIRECT(ADDRESS(3+$AM927,12,,,"var"))&lt;&gt;"Mg",INDIRECT(ADDRESS(3+$AM927,12,,,"var")),NULL)</f>
        <v>11.8</v>
      </c>
      <c r="AY927" cm="1">
        <f t="array" aca="1" ref="AY927" ca="1">IF(INDIRECT(ADDRESS(3+$AM927,13,,,"var"))&lt;&gt;"&lt;=&gt;",INDIRECT(ADDRESS(3+$AM927,13,,,"var")),NULL)</f>
        <v>0</v>
      </c>
      <c r="AZ927" cm="1">
        <f t="array" aca="1" ref="AZ927" ca="1">IF(INDIRECT(ADDRESS(3+$AM927,14,,,"var"))&lt;&gt;"Be",INDIRECT(ADDRESS(3+$AM927,14,,,"var")),NULL)</f>
        <v>3.8E-3</v>
      </c>
      <c r="BA927" s="61" cm="1">
        <f t="array" aca="1" ref="BA927" ca="1">IF(INDIRECT(ADDRESS(3+$AM927,15,,,"var"))&lt;&gt;"&lt;=&gt;",INDIRECT(ADDRESS(3+$AM927,15,,,"var")),NULL)</f>
        <v>0</v>
      </c>
      <c r="BB927" cm="1">
        <f t="array" aca="1" ref="BB927" ca="1">IF(INDIRECT(ADDRESS(3+$AM927,16,,,"var"))&lt;&gt;"Zn",INDIRECT(ADDRESS(3+$AM927,16,,,"var")),NULL)</f>
        <v>0</v>
      </c>
      <c r="BC927" s="61" cm="1">
        <f t="array" aca="1" ref="BC927" ca="1">IF(INDIRECT(ADDRESS(3+$AM927,17,,,"var"))&lt;&gt;"&lt;=&gt;",INDIRECT(ADDRESS(3+$AM927,17,,,"var")),NULL)</f>
        <v>0</v>
      </c>
      <c r="BD927" cm="1">
        <f t="array" aca="1" ref="BD927" ca="1">IF(INDIRECT(ADDRESS(3+$AM927,18,,,"var"))&lt;&gt;"Ti",INDIRECT(ADDRESS(3+$AM927,18,,,"var")),NULL)</f>
        <v>1.2E-2</v>
      </c>
      <c r="BE927" s="82" cm="1">
        <f t="array" aca="1" ref="BE927" ca="1">IF(INDIRECT(ADDRESS(3+$AM927,19,,,"var"))&lt;&gt;"D10",INDIRECT(ADDRESS(3+$AM927,19,,,"var")),NULL)</f>
        <v>0</v>
      </c>
      <c r="BF927" s="82" cm="1">
        <f t="array" aca="1" ref="BF927" ca="1">IF(INDIRECT(ADDRESS(3+$AM927,20,,,"var"))&lt;&gt;"D50",INDIRECT(ADDRESS(3+$AM927,20,,,"var")),NULL)</f>
        <v>38.799999999999997</v>
      </c>
      <c r="BG927" s="82" cm="1">
        <f t="array" aca="1" ref="BG927" ca="1">IF(INDIRECT(ADDRESS(3+$AM927,21,,,"var"))&lt;&gt;"D90",INDIRECT(ADDRESS(3+$AM927,21,,,"var")),NULL)</f>
        <v>0</v>
      </c>
      <c r="BH927" s="82" cm="1">
        <f t="array" aca="1" ref="BH927" ca="1">IF(INDIRECT(ADDRESS(3+$AM927,22,,,"var"))&lt;&gt;"Carney Funnel (s/50g)",INDIRECT(ADDRESS(3+$AM927,22,,,"var")),NULL)</f>
        <v>0</v>
      </c>
      <c r="BI927" s="82" cm="1">
        <f t="array" aca="1" ref="BI927" ca="1">IF(INDIRECT(ADDRESS(3+$AM927,23,,,"var"))&lt;&gt;"Schuttdichte",INDIRECT(ADDRESS(3+$AM927,23,,,"var")),NULL)</f>
        <v>0</v>
      </c>
      <c r="BJ927" s="82" cm="1">
        <f t="array" aca="1" ref="BJ927" ca="1">IF(INDIRECT(ADDRESS(3+$AM927,24,,,"var"))&lt;&gt;"Klopfdichte",INDIRECT(ADDRESS(3+$AM927,24,,,"var")),NULL)</f>
        <v>0</v>
      </c>
      <c r="BM927" s="94"/>
    </row>
    <row r="928" spans="1:65">
      <c r="A928" s="19">
        <v>2</v>
      </c>
      <c r="B928" s="19">
        <v>65</v>
      </c>
      <c r="C928" s="81" t="str">
        <f>var!Z$4</f>
        <v>SLM 280</v>
      </c>
      <c r="D928" s="81" t="str">
        <f>var!AG$4</f>
        <v>SLM 280 parameter dev.</v>
      </c>
      <c r="E928" s="10">
        <v>375</v>
      </c>
      <c r="F928" s="11">
        <v>600</v>
      </c>
      <c r="G928" s="11">
        <v>120</v>
      </c>
      <c r="H928" s="21">
        <v>0.16</v>
      </c>
      <c r="I928" s="7">
        <v>100</v>
      </c>
      <c r="J928" s="76"/>
      <c r="K928" s="81"/>
      <c r="L928" s="10"/>
      <c r="M928" s="81" t="str">
        <f>var!AF$2</f>
        <v>Stripes</v>
      </c>
      <c r="N928" s="10"/>
      <c r="O928" s="10"/>
      <c r="P928" s="10"/>
      <c r="Q928" s="10"/>
      <c r="R928" s="81"/>
      <c r="S928" s="81"/>
      <c r="T928" s="81"/>
      <c r="U928" s="81"/>
      <c r="V928" s="81"/>
      <c r="W928" s="81"/>
      <c r="X928" s="81"/>
      <c r="Y928" s="10"/>
      <c r="Z928" s="10"/>
      <c r="AA928" s="10"/>
      <c r="AB928" s="10"/>
      <c r="AC928" s="10"/>
      <c r="AD928" s="81"/>
      <c r="AE928" s="81"/>
      <c r="AF928" s="83">
        <v>8.9740000000000002</v>
      </c>
      <c r="AG928" s="81"/>
      <c r="AH928" s="81">
        <f t="shared" si="31"/>
        <v>41.472000000000001</v>
      </c>
      <c r="AI928" s="81">
        <f t="shared" si="32"/>
        <v>32.552083333333336</v>
      </c>
      <c r="AJ928" s="10"/>
      <c r="AK928" s="24">
        <f>100-Tabelle1[[#This Row],[Porositaet Flaeche repolished IAPT]]</f>
        <v>91.025999999999996</v>
      </c>
      <c r="AL928" s="81" t="str" cm="1">
        <f t="array" aca="1" ref="AL928" ca="1">IF(INDIRECT(ADDRESS(3+AM928,2,,,"var"))&lt;&gt;"Name of powder",INDIRECT(ADDRESS(3+AM928,2,,,"var")),NULL)</f>
        <v>AlMgty90</v>
      </c>
      <c r="AM928" s="27">
        <v>7</v>
      </c>
      <c r="AN928" s="10"/>
      <c r="AO928" cm="1">
        <f t="array" aca="1" ref="AO928" ca="1">IF(INDIRECT(ADDRESS(3+$AM928,3,,,"var"))&lt;&gt;"&lt;=&gt;",INDIRECT(ADDRESS(3+$AM928,3,,,"var")),NULL)</f>
        <v>0</v>
      </c>
      <c r="AP928" cm="1">
        <f t="array" aca="1" ref="AP928" ca="1">IF(INDIRECT(ADDRESS(3+$AM928,4,,,"var"))&lt;&gt;"Si",INDIRECT(ADDRESS(3+$AM928,4,,,"var")),NULL)</f>
        <v>0.14199999999999999</v>
      </c>
      <c r="AQ928" cm="1">
        <f t="array" aca="1" ref="AQ928" ca="1">IF(INDIRECT(ADDRESS(3+$AM928,5,,,"var"))&lt;&gt;"&lt;=&gt;",INDIRECT(ADDRESS(3+$AM928,5,,,"var")),NULL)</f>
        <v>0</v>
      </c>
      <c r="AR928" cm="1">
        <f t="array" aca="1" ref="AR928" ca="1">IF(INDIRECT(ADDRESS(3+$AM928,6,,,"var"))&lt;&gt;"Fe",INDIRECT(ADDRESS(3+$AM928,6,,,"var")),NULL)</f>
        <v>6.7599999999999993E-2</v>
      </c>
      <c r="AS928" cm="1">
        <f t="array" aca="1" ref="AS928" ca="1">IF(INDIRECT(ADDRESS(3+$AM928,7,,,"var"))&lt;&gt;"&lt;=&gt;",INDIRECT(ADDRESS(3+$AM928,7,,,"var")),NULL)</f>
        <v>0</v>
      </c>
      <c r="AT928" cm="1">
        <f t="array" aca="1" ref="AT928" ca="1">IF(INDIRECT(ADDRESS(3+$AM928,8,,,"var"))&lt;&gt;"Cu",INDIRECT(ADDRESS(3+$AM928,8,,,"var")),NULL)</f>
        <v>2E-3</v>
      </c>
      <c r="AU928" cm="1">
        <f t="array" aca="1" ref="AU928" ca="1">IF(INDIRECT(ADDRESS(3+$AM928,9,,,"var"))&lt;&gt;"&lt;=&gt;",INDIRECT(ADDRESS(3+$AM928,9,,,"var")),NULL)</f>
        <v>0</v>
      </c>
      <c r="AV928" cm="1">
        <f t="array" aca="1" ref="AV928" ca="1">IF(INDIRECT(ADDRESS(3+$AM928,10,,,"var"))&lt;&gt;"Mn",INDIRECT(ADDRESS(3+$AM928,10,,,"var")),NULL)</f>
        <v>5.4999999999999997E-3</v>
      </c>
      <c r="AW928" cm="1">
        <f t="array" aca="1" ref="AW928" ca="1">IF(INDIRECT(ADDRESS(3+$AM928,11,,,"var"))&lt;&gt;"&lt;=&gt;",INDIRECT(ADDRESS(3+$AM928,11,,,"var")),NULL)</f>
        <v>0</v>
      </c>
      <c r="AX928" cm="1">
        <f t="array" aca="1" ref="AX928" ca="1">IF(INDIRECT(ADDRESS(3+$AM928,12,,,"var"))&lt;&gt;"Mg",INDIRECT(ADDRESS(3+$AM928,12,,,"var")),NULL)</f>
        <v>11.8</v>
      </c>
      <c r="AY928" cm="1">
        <f t="array" aca="1" ref="AY928" ca="1">IF(INDIRECT(ADDRESS(3+$AM928,13,,,"var"))&lt;&gt;"&lt;=&gt;",INDIRECT(ADDRESS(3+$AM928,13,,,"var")),NULL)</f>
        <v>0</v>
      </c>
      <c r="AZ928" cm="1">
        <f t="array" aca="1" ref="AZ928" ca="1">IF(INDIRECT(ADDRESS(3+$AM928,14,,,"var"))&lt;&gt;"Be",INDIRECT(ADDRESS(3+$AM928,14,,,"var")),NULL)</f>
        <v>3.8E-3</v>
      </c>
      <c r="BA928" s="61" cm="1">
        <f t="array" aca="1" ref="BA928" ca="1">IF(INDIRECT(ADDRESS(3+$AM928,15,,,"var"))&lt;&gt;"&lt;=&gt;",INDIRECT(ADDRESS(3+$AM928,15,,,"var")),NULL)</f>
        <v>0</v>
      </c>
      <c r="BB928" cm="1">
        <f t="array" aca="1" ref="BB928" ca="1">IF(INDIRECT(ADDRESS(3+$AM928,16,,,"var"))&lt;&gt;"Zn",INDIRECT(ADDRESS(3+$AM928,16,,,"var")),NULL)</f>
        <v>0</v>
      </c>
      <c r="BC928" s="61" cm="1">
        <f t="array" aca="1" ref="BC928" ca="1">IF(INDIRECT(ADDRESS(3+$AM928,17,,,"var"))&lt;&gt;"&lt;=&gt;",INDIRECT(ADDRESS(3+$AM928,17,,,"var")),NULL)</f>
        <v>0</v>
      </c>
      <c r="BD928" cm="1">
        <f t="array" aca="1" ref="BD928" ca="1">IF(INDIRECT(ADDRESS(3+$AM928,18,,,"var"))&lt;&gt;"Ti",INDIRECT(ADDRESS(3+$AM928,18,,,"var")),NULL)</f>
        <v>1.2E-2</v>
      </c>
      <c r="BE928" s="82" cm="1">
        <f t="array" aca="1" ref="BE928" ca="1">IF(INDIRECT(ADDRESS(3+$AM928,19,,,"var"))&lt;&gt;"D10",INDIRECT(ADDRESS(3+$AM928,19,,,"var")),NULL)</f>
        <v>0</v>
      </c>
      <c r="BF928" s="82" cm="1">
        <f t="array" aca="1" ref="BF928" ca="1">IF(INDIRECT(ADDRESS(3+$AM928,20,,,"var"))&lt;&gt;"D50",INDIRECT(ADDRESS(3+$AM928,20,,,"var")),NULL)</f>
        <v>38.799999999999997</v>
      </c>
      <c r="BG928" s="82" cm="1">
        <f t="array" aca="1" ref="BG928" ca="1">IF(INDIRECT(ADDRESS(3+$AM928,21,,,"var"))&lt;&gt;"D90",INDIRECT(ADDRESS(3+$AM928,21,,,"var")),NULL)</f>
        <v>0</v>
      </c>
      <c r="BH928" s="82" cm="1">
        <f t="array" aca="1" ref="BH928" ca="1">IF(INDIRECT(ADDRESS(3+$AM928,22,,,"var"))&lt;&gt;"Carney Funnel (s/50g)",INDIRECT(ADDRESS(3+$AM928,22,,,"var")),NULL)</f>
        <v>0</v>
      </c>
      <c r="BI928" s="82" cm="1">
        <f t="array" aca="1" ref="BI928" ca="1">IF(INDIRECT(ADDRESS(3+$AM928,23,,,"var"))&lt;&gt;"Schuttdichte",INDIRECT(ADDRESS(3+$AM928,23,,,"var")),NULL)</f>
        <v>0</v>
      </c>
      <c r="BJ928" s="82" cm="1">
        <f t="array" aca="1" ref="BJ928" ca="1">IF(INDIRECT(ADDRESS(3+$AM928,24,,,"var"))&lt;&gt;"Klopfdichte",INDIRECT(ADDRESS(3+$AM928,24,,,"var")),NULL)</f>
        <v>0</v>
      </c>
      <c r="BM928" s="94"/>
    </row>
    <row r="929" spans="1:65">
      <c r="A929" s="19">
        <v>2</v>
      </c>
      <c r="B929" s="19">
        <v>66</v>
      </c>
      <c r="C929" s="81" t="str">
        <f>var!Z$4</f>
        <v>SLM 280</v>
      </c>
      <c r="D929" s="81" t="str">
        <f>var!AG$4</f>
        <v>SLM 280 parameter dev.</v>
      </c>
      <c r="E929" s="10">
        <v>375</v>
      </c>
      <c r="F929" s="11">
        <v>675</v>
      </c>
      <c r="G929" s="11">
        <v>120</v>
      </c>
      <c r="H929" s="21">
        <v>0.12</v>
      </c>
      <c r="I929" s="7">
        <v>100</v>
      </c>
      <c r="J929" s="76"/>
      <c r="K929" s="81"/>
      <c r="L929" s="10"/>
      <c r="M929" s="81" t="str">
        <f>var!AF$2</f>
        <v>Stripes</v>
      </c>
      <c r="N929" s="10"/>
      <c r="O929" s="10"/>
      <c r="P929" s="10"/>
      <c r="Q929" s="10"/>
      <c r="R929" s="81"/>
      <c r="S929" s="81"/>
      <c r="T929" s="81"/>
      <c r="U929" s="81"/>
      <c r="V929" s="81"/>
      <c r="W929" s="81"/>
      <c r="X929" s="81"/>
      <c r="Y929" s="10"/>
      <c r="Z929" s="10"/>
      <c r="AA929" s="10"/>
      <c r="AB929" s="10"/>
      <c r="AC929" s="10"/>
      <c r="AD929" s="81"/>
      <c r="AE929" s="81"/>
      <c r="AF929" s="83">
        <v>11.603999999999999</v>
      </c>
      <c r="AG929" s="81"/>
      <c r="AH929" s="81">
        <f t="shared" si="31"/>
        <v>34.991999999999997</v>
      </c>
      <c r="AI929" s="81">
        <f t="shared" si="32"/>
        <v>38.580246913580254</v>
      </c>
      <c r="AJ929" s="10"/>
      <c r="AK929" s="24">
        <f>100-Tabelle1[[#This Row],[Porositaet Flaeche repolished IAPT]]</f>
        <v>88.396000000000001</v>
      </c>
      <c r="AL929" s="81" t="str" cm="1">
        <f t="array" aca="1" ref="AL929" ca="1">IF(INDIRECT(ADDRESS(3+AM929,2,,,"var"))&lt;&gt;"Name of powder",INDIRECT(ADDRESS(3+AM929,2,,,"var")),NULL)</f>
        <v>AlMgty90</v>
      </c>
      <c r="AM929" s="27">
        <v>7</v>
      </c>
      <c r="AN929" s="10"/>
      <c r="AO929" cm="1">
        <f t="array" aca="1" ref="AO929" ca="1">IF(INDIRECT(ADDRESS(3+$AM929,3,,,"var"))&lt;&gt;"&lt;=&gt;",INDIRECT(ADDRESS(3+$AM929,3,,,"var")),NULL)</f>
        <v>0</v>
      </c>
      <c r="AP929" cm="1">
        <f t="array" aca="1" ref="AP929" ca="1">IF(INDIRECT(ADDRESS(3+$AM929,4,,,"var"))&lt;&gt;"Si",INDIRECT(ADDRESS(3+$AM929,4,,,"var")),NULL)</f>
        <v>0.14199999999999999</v>
      </c>
      <c r="AQ929" cm="1">
        <f t="array" aca="1" ref="AQ929" ca="1">IF(INDIRECT(ADDRESS(3+$AM929,5,,,"var"))&lt;&gt;"&lt;=&gt;",INDIRECT(ADDRESS(3+$AM929,5,,,"var")),NULL)</f>
        <v>0</v>
      </c>
      <c r="AR929" cm="1">
        <f t="array" aca="1" ref="AR929" ca="1">IF(INDIRECT(ADDRESS(3+$AM929,6,,,"var"))&lt;&gt;"Fe",INDIRECT(ADDRESS(3+$AM929,6,,,"var")),NULL)</f>
        <v>6.7599999999999993E-2</v>
      </c>
      <c r="AS929" cm="1">
        <f t="array" aca="1" ref="AS929" ca="1">IF(INDIRECT(ADDRESS(3+$AM929,7,,,"var"))&lt;&gt;"&lt;=&gt;",INDIRECT(ADDRESS(3+$AM929,7,,,"var")),NULL)</f>
        <v>0</v>
      </c>
      <c r="AT929" cm="1">
        <f t="array" aca="1" ref="AT929" ca="1">IF(INDIRECT(ADDRESS(3+$AM929,8,,,"var"))&lt;&gt;"Cu",INDIRECT(ADDRESS(3+$AM929,8,,,"var")),NULL)</f>
        <v>2E-3</v>
      </c>
      <c r="AU929" cm="1">
        <f t="array" aca="1" ref="AU929" ca="1">IF(INDIRECT(ADDRESS(3+$AM929,9,,,"var"))&lt;&gt;"&lt;=&gt;",INDIRECT(ADDRESS(3+$AM929,9,,,"var")),NULL)</f>
        <v>0</v>
      </c>
      <c r="AV929" cm="1">
        <f t="array" aca="1" ref="AV929" ca="1">IF(INDIRECT(ADDRESS(3+$AM929,10,,,"var"))&lt;&gt;"Mn",INDIRECT(ADDRESS(3+$AM929,10,,,"var")),NULL)</f>
        <v>5.4999999999999997E-3</v>
      </c>
      <c r="AW929" cm="1">
        <f t="array" aca="1" ref="AW929" ca="1">IF(INDIRECT(ADDRESS(3+$AM929,11,,,"var"))&lt;&gt;"&lt;=&gt;",INDIRECT(ADDRESS(3+$AM929,11,,,"var")),NULL)</f>
        <v>0</v>
      </c>
      <c r="AX929" cm="1">
        <f t="array" aca="1" ref="AX929" ca="1">IF(INDIRECT(ADDRESS(3+$AM929,12,,,"var"))&lt;&gt;"Mg",INDIRECT(ADDRESS(3+$AM929,12,,,"var")),NULL)</f>
        <v>11.8</v>
      </c>
      <c r="AY929" cm="1">
        <f t="array" aca="1" ref="AY929" ca="1">IF(INDIRECT(ADDRESS(3+$AM929,13,,,"var"))&lt;&gt;"&lt;=&gt;",INDIRECT(ADDRESS(3+$AM929,13,,,"var")),NULL)</f>
        <v>0</v>
      </c>
      <c r="AZ929" cm="1">
        <f t="array" aca="1" ref="AZ929" ca="1">IF(INDIRECT(ADDRESS(3+$AM929,14,,,"var"))&lt;&gt;"Be",INDIRECT(ADDRESS(3+$AM929,14,,,"var")),NULL)</f>
        <v>3.8E-3</v>
      </c>
      <c r="BA929" s="61" cm="1">
        <f t="array" aca="1" ref="BA929" ca="1">IF(INDIRECT(ADDRESS(3+$AM929,15,,,"var"))&lt;&gt;"&lt;=&gt;",INDIRECT(ADDRESS(3+$AM929,15,,,"var")),NULL)</f>
        <v>0</v>
      </c>
      <c r="BB929" cm="1">
        <f t="array" aca="1" ref="BB929" ca="1">IF(INDIRECT(ADDRESS(3+$AM929,16,,,"var"))&lt;&gt;"Zn",INDIRECT(ADDRESS(3+$AM929,16,,,"var")),NULL)</f>
        <v>0</v>
      </c>
      <c r="BC929" s="61" cm="1">
        <f t="array" aca="1" ref="BC929" ca="1">IF(INDIRECT(ADDRESS(3+$AM929,17,,,"var"))&lt;&gt;"&lt;=&gt;",INDIRECT(ADDRESS(3+$AM929,17,,,"var")),NULL)</f>
        <v>0</v>
      </c>
      <c r="BD929" cm="1">
        <f t="array" aca="1" ref="BD929" ca="1">IF(INDIRECT(ADDRESS(3+$AM929,18,,,"var"))&lt;&gt;"Ti",INDIRECT(ADDRESS(3+$AM929,18,,,"var")),NULL)</f>
        <v>1.2E-2</v>
      </c>
      <c r="BE929" s="82" cm="1">
        <f t="array" aca="1" ref="BE929" ca="1">IF(INDIRECT(ADDRESS(3+$AM929,19,,,"var"))&lt;&gt;"D10",INDIRECT(ADDRESS(3+$AM929,19,,,"var")),NULL)</f>
        <v>0</v>
      </c>
      <c r="BF929" s="82" cm="1">
        <f t="array" aca="1" ref="BF929" ca="1">IF(INDIRECT(ADDRESS(3+$AM929,20,,,"var"))&lt;&gt;"D50",INDIRECT(ADDRESS(3+$AM929,20,,,"var")),NULL)</f>
        <v>38.799999999999997</v>
      </c>
      <c r="BG929" s="82" cm="1">
        <f t="array" aca="1" ref="BG929" ca="1">IF(INDIRECT(ADDRESS(3+$AM929,21,,,"var"))&lt;&gt;"D90",INDIRECT(ADDRESS(3+$AM929,21,,,"var")),NULL)</f>
        <v>0</v>
      </c>
      <c r="BH929" s="82" cm="1">
        <f t="array" aca="1" ref="BH929" ca="1">IF(INDIRECT(ADDRESS(3+$AM929,22,,,"var"))&lt;&gt;"Carney Funnel (s/50g)",INDIRECT(ADDRESS(3+$AM929,22,,,"var")),NULL)</f>
        <v>0</v>
      </c>
      <c r="BI929" s="82" cm="1">
        <f t="array" aca="1" ref="BI929" ca="1">IF(INDIRECT(ADDRESS(3+$AM929,23,,,"var"))&lt;&gt;"Schuttdichte",INDIRECT(ADDRESS(3+$AM929,23,,,"var")),NULL)</f>
        <v>0</v>
      </c>
      <c r="BJ929" s="82" cm="1">
        <f t="array" aca="1" ref="BJ929" ca="1">IF(INDIRECT(ADDRESS(3+$AM929,24,,,"var"))&lt;&gt;"Klopfdichte",INDIRECT(ADDRESS(3+$AM929,24,,,"var")),NULL)</f>
        <v>0</v>
      </c>
      <c r="BM929" s="94"/>
    </row>
    <row r="930" spans="1:65">
      <c r="A930" s="19">
        <v>2</v>
      </c>
      <c r="B930" s="19">
        <v>67</v>
      </c>
      <c r="C930" s="81" t="str">
        <f>var!Z$4</f>
        <v>SLM 280</v>
      </c>
      <c r="D930" s="81" t="str">
        <f>var!AG$4</f>
        <v>SLM 280 parameter dev.</v>
      </c>
      <c r="E930" s="10">
        <v>375</v>
      </c>
      <c r="F930" s="11">
        <v>425</v>
      </c>
      <c r="G930" s="11">
        <v>120</v>
      </c>
      <c r="H930" s="21">
        <v>0.16</v>
      </c>
      <c r="I930" s="81">
        <v>100</v>
      </c>
      <c r="J930" s="76"/>
      <c r="K930" s="81"/>
      <c r="L930" s="10"/>
      <c r="M930" s="81" t="str">
        <f>var!AF$2</f>
        <v>Stripes</v>
      </c>
      <c r="N930" s="10"/>
      <c r="O930" s="10"/>
      <c r="P930" s="10"/>
      <c r="Q930" s="10"/>
      <c r="R930" s="81"/>
      <c r="S930" s="81"/>
      <c r="T930" s="81"/>
      <c r="U930" s="81"/>
      <c r="V930" s="81"/>
      <c r="W930" s="81"/>
      <c r="X930" s="81"/>
      <c r="Y930" s="10"/>
      <c r="Z930" s="10"/>
      <c r="AA930" s="10"/>
      <c r="AB930" s="10"/>
      <c r="AC930" s="10"/>
      <c r="AD930" s="81"/>
      <c r="AE930" s="81"/>
      <c r="AF930" s="83">
        <v>12.06</v>
      </c>
      <c r="AG930" s="81"/>
      <c r="AH930" s="81">
        <f t="shared" si="31"/>
        <v>29.376000000000001</v>
      </c>
      <c r="AI930" s="81">
        <f t="shared" si="32"/>
        <v>45.955882352941174</v>
      </c>
      <c r="AJ930" s="10"/>
      <c r="AK930" s="24">
        <f>100-Tabelle1[[#This Row],[Porositaet Flaeche repolished IAPT]]</f>
        <v>87.94</v>
      </c>
      <c r="AL930" t="str" cm="1">
        <f t="array" aca="1" ref="AL930" ca="1">IF(INDIRECT(ADDRESS(3+AM930,2,,,"var"))&lt;&gt;"Name of powder",INDIRECT(ADDRESS(3+AM930,2,,,"var")),NULL)</f>
        <v>AlMgty90</v>
      </c>
      <c r="AM930" s="27">
        <v>7</v>
      </c>
      <c r="AN930" s="10"/>
      <c r="AO930" cm="1">
        <f t="array" aca="1" ref="AO930" ca="1">IF(INDIRECT(ADDRESS(3+$AM930,3,,,"var"))&lt;&gt;"&lt;=&gt;",INDIRECT(ADDRESS(3+$AM930,3,,,"var")),NULL)</f>
        <v>0</v>
      </c>
      <c r="AP930" cm="1">
        <f t="array" aca="1" ref="AP930" ca="1">IF(INDIRECT(ADDRESS(3+$AM930,4,,,"var"))&lt;&gt;"Si",INDIRECT(ADDRESS(3+$AM930,4,,,"var")),NULL)</f>
        <v>0.14199999999999999</v>
      </c>
      <c r="AQ930" cm="1">
        <f t="array" aca="1" ref="AQ930" ca="1">IF(INDIRECT(ADDRESS(3+$AM930,5,,,"var"))&lt;&gt;"&lt;=&gt;",INDIRECT(ADDRESS(3+$AM930,5,,,"var")),NULL)</f>
        <v>0</v>
      </c>
      <c r="AR930" cm="1">
        <f t="array" aca="1" ref="AR930" ca="1">IF(INDIRECT(ADDRESS(3+$AM930,6,,,"var"))&lt;&gt;"Fe",INDIRECT(ADDRESS(3+$AM930,6,,,"var")),NULL)</f>
        <v>6.7599999999999993E-2</v>
      </c>
      <c r="AS930" cm="1">
        <f t="array" aca="1" ref="AS930" ca="1">IF(INDIRECT(ADDRESS(3+$AM930,7,,,"var"))&lt;&gt;"&lt;=&gt;",INDIRECT(ADDRESS(3+$AM930,7,,,"var")),NULL)</f>
        <v>0</v>
      </c>
      <c r="AT930" cm="1">
        <f t="array" aca="1" ref="AT930" ca="1">IF(INDIRECT(ADDRESS(3+$AM930,8,,,"var"))&lt;&gt;"Cu",INDIRECT(ADDRESS(3+$AM930,8,,,"var")),NULL)</f>
        <v>2E-3</v>
      </c>
      <c r="AU930" cm="1">
        <f t="array" aca="1" ref="AU930" ca="1">IF(INDIRECT(ADDRESS(3+$AM930,9,,,"var"))&lt;&gt;"&lt;=&gt;",INDIRECT(ADDRESS(3+$AM930,9,,,"var")),NULL)</f>
        <v>0</v>
      </c>
      <c r="AV930" cm="1">
        <f t="array" aca="1" ref="AV930" ca="1">IF(INDIRECT(ADDRESS(3+$AM930,10,,,"var"))&lt;&gt;"Mn",INDIRECT(ADDRESS(3+$AM930,10,,,"var")),NULL)</f>
        <v>5.4999999999999997E-3</v>
      </c>
      <c r="AW930" cm="1">
        <f t="array" aca="1" ref="AW930" ca="1">IF(INDIRECT(ADDRESS(3+$AM930,11,,,"var"))&lt;&gt;"&lt;=&gt;",INDIRECT(ADDRESS(3+$AM930,11,,,"var")),NULL)</f>
        <v>0</v>
      </c>
      <c r="AX930" cm="1">
        <f t="array" aca="1" ref="AX930" ca="1">IF(INDIRECT(ADDRESS(3+$AM930,12,,,"var"))&lt;&gt;"Mg",INDIRECT(ADDRESS(3+$AM930,12,,,"var")),NULL)</f>
        <v>11.8</v>
      </c>
      <c r="AY930" cm="1">
        <f t="array" aca="1" ref="AY930" ca="1">IF(INDIRECT(ADDRESS(3+$AM930,13,,,"var"))&lt;&gt;"&lt;=&gt;",INDIRECT(ADDRESS(3+$AM930,13,,,"var")),NULL)</f>
        <v>0</v>
      </c>
      <c r="AZ930" cm="1">
        <f t="array" aca="1" ref="AZ930" ca="1">IF(INDIRECT(ADDRESS(3+$AM930,14,,,"var"))&lt;&gt;"Be",INDIRECT(ADDRESS(3+$AM930,14,,,"var")),NULL)</f>
        <v>3.8E-3</v>
      </c>
      <c r="BA930" s="61" cm="1">
        <f t="array" aca="1" ref="BA930" ca="1">IF(INDIRECT(ADDRESS(3+$AM930,15,,,"var"))&lt;&gt;"&lt;=&gt;",INDIRECT(ADDRESS(3+$AM930,15,,,"var")),NULL)</f>
        <v>0</v>
      </c>
      <c r="BB930" cm="1">
        <f t="array" aca="1" ref="BB930" ca="1">IF(INDIRECT(ADDRESS(3+$AM930,16,,,"var"))&lt;&gt;"Zn",INDIRECT(ADDRESS(3+$AM930,16,,,"var")),NULL)</f>
        <v>0</v>
      </c>
      <c r="BC930" s="61" cm="1">
        <f t="array" aca="1" ref="BC930" ca="1">IF(INDIRECT(ADDRESS(3+$AM930,17,,,"var"))&lt;&gt;"&lt;=&gt;",INDIRECT(ADDRESS(3+$AM930,17,,,"var")),NULL)</f>
        <v>0</v>
      </c>
      <c r="BD930" cm="1">
        <f t="array" aca="1" ref="BD930" ca="1">IF(INDIRECT(ADDRESS(3+$AM930,18,,,"var"))&lt;&gt;"Ti",INDIRECT(ADDRESS(3+$AM930,18,,,"var")),NULL)</f>
        <v>1.2E-2</v>
      </c>
      <c r="BE930" s="82" cm="1">
        <f t="array" aca="1" ref="BE930" ca="1">IF(INDIRECT(ADDRESS(3+$AM930,19,,,"var"))&lt;&gt;"D10",INDIRECT(ADDRESS(3+$AM930,19,,,"var")),NULL)</f>
        <v>0</v>
      </c>
      <c r="BF930" s="82" cm="1">
        <f t="array" aca="1" ref="BF930" ca="1">IF(INDIRECT(ADDRESS(3+$AM930,20,,,"var"))&lt;&gt;"D50",INDIRECT(ADDRESS(3+$AM930,20,,,"var")),NULL)</f>
        <v>38.799999999999997</v>
      </c>
      <c r="BG930" s="82" cm="1">
        <f t="array" aca="1" ref="BG930" ca="1">IF(INDIRECT(ADDRESS(3+$AM930,21,,,"var"))&lt;&gt;"D90",INDIRECT(ADDRESS(3+$AM930,21,,,"var")),NULL)</f>
        <v>0</v>
      </c>
      <c r="BH930" s="82" cm="1">
        <f t="array" aca="1" ref="BH930" ca="1">IF(INDIRECT(ADDRESS(3+$AM930,22,,,"var"))&lt;&gt;"Carney Funnel (s/50g)",INDIRECT(ADDRESS(3+$AM930,22,,,"var")),NULL)</f>
        <v>0</v>
      </c>
      <c r="BI930" s="82" cm="1">
        <f t="array" aca="1" ref="BI930" ca="1">IF(INDIRECT(ADDRESS(3+$AM930,23,,,"var"))&lt;&gt;"Schuttdichte",INDIRECT(ADDRESS(3+$AM930,23,,,"var")),NULL)</f>
        <v>0</v>
      </c>
      <c r="BJ930" s="82" cm="1">
        <f t="array" aca="1" ref="BJ930" ca="1">IF(INDIRECT(ADDRESS(3+$AM930,24,,,"var"))&lt;&gt;"Klopfdichte",INDIRECT(ADDRESS(3+$AM930,24,,,"var")),NULL)</f>
        <v>0</v>
      </c>
      <c r="BM930" s="94"/>
    </row>
    <row r="931" spans="1:65">
      <c r="A931" s="19">
        <v>2</v>
      </c>
      <c r="B931" s="19">
        <v>68</v>
      </c>
      <c r="C931" s="81" t="str">
        <f>var!Z$4</f>
        <v>SLM 280</v>
      </c>
      <c r="D931" s="81" t="str">
        <f>var!AG$4</f>
        <v>SLM 280 parameter dev.</v>
      </c>
      <c r="E931" s="10">
        <v>375</v>
      </c>
      <c r="F931" s="11">
        <v>475</v>
      </c>
      <c r="G931" s="11">
        <v>120</v>
      </c>
      <c r="H931" s="21">
        <v>0.14000000000000001</v>
      </c>
      <c r="I931" s="81">
        <v>100</v>
      </c>
      <c r="J931" s="76"/>
      <c r="K931" s="81"/>
      <c r="L931" s="10"/>
      <c r="M931" s="81" t="str">
        <f>var!AF$2</f>
        <v>Stripes</v>
      </c>
      <c r="N931" s="10"/>
      <c r="O931" s="10"/>
      <c r="P931" s="10"/>
      <c r="Q931" s="10"/>
      <c r="R931" s="81"/>
      <c r="S931" s="81"/>
      <c r="T931" s="81"/>
      <c r="U931" s="81"/>
      <c r="V931" s="81"/>
      <c r="W931" s="81"/>
      <c r="X931" s="81"/>
      <c r="Y931" s="10"/>
      <c r="Z931" s="10"/>
      <c r="AA931" s="10"/>
      <c r="AB931" s="10"/>
      <c r="AC931" s="10"/>
      <c r="AD931" s="81"/>
      <c r="AE931" s="81"/>
      <c r="AF931" s="83">
        <v>12.728</v>
      </c>
      <c r="AG931" s="81"/>
      <c r="AH931" s="81">
        <f t="shared" si="31"/>
        <v>28.728000000000002</v>
      </c>
      <c r="AI931" s="81">
        <f t="shared" si="32"/>
        <v>46.992481203007515</v>
      </c>
      <c r="AJ931" s="10"/>
      <c r="AK931" s="24">
        <f>100-Tabelle1[[#This Row],[Porositaet Flaeche repolished IAPT]]</f>
        <v>87.272000000000006</v>
      </c>
      <c r="AL931" t="str" cm="1">
        <f t="array" aca="1" ref="AL931" ca="1">IF(INDIRECT(ADDRESS(3+AM931,2,,,"var"))&lt;&gt;"Name of powder",INDIRECT(ADDRESS(3+AM931,2,,,"var")),NULL)</f>
        <v>AlMgty90</v>
      </c>
      <c r="AM931" s="27">
        <v>7</v>
      </c>
      <c r="AN931" s="10"/>
      <c r="AO931" cm="1">
        <f t="array" aca="1" ref="AO931" ca="1">IF(INDIRECT(ADDRESS(3+$AM931,3,,,"var"))&lt;&gt;"&lt;=&gt;",INDIRECT(ADDRESS(3+$AM931,3,,,"var")),NULL)</f>
        <v>0</v>
      </c>
      <c r="AP931" cm="1">
        <f t="array" aca="1" ref="AP931" ca="1">IF(INDIRECT(ADDRESS(3+$AM931,4,,,"var"))&lt;&gt;"Si",INDIRECT(ADDRESS(3+$AM931,4,,,"var")),NULL)</f>
        <v>0.14199999999999999</v>
      </c>
      <c r="AQ931" cm="1">
        <f t="array" aca="1" ref="AQ931" ca="1">IF(INDIRECT(ADDRESS(3+$AM931,5,,,"var"))&lt;&gt;"&lt;=&gt;",INDIRECT(ADDRESS(3+$AM931,5,,,"var")),NULL)</f>
        <v>0</v>
      </c>
      <c r="AR931" cm="1">
        <f t="array" aca="1" ref="AR931" ca="1">IF(INDIRECT(ADDRESS(3+$AM931,6,,,"var"))&lt;&gt;"Fe",INDIRECT(ADDRESS(3+$AM931,6,,,"var")),NULL)</f>
        <v>6.7599999999999993E-2</v>
      </c>
      <c r="AS931" cm="1">
        <f t="array" aca="1" ref="AS931" ca="1">IF(INDIRECT(ADDRESS(3+$AM931,7,,,"var"))&lt;&gt;"&lt;=&gt;",INDIRECT(ADDRESS(3+$AM931,7,,,"var")),NULL)</f>
        <v>0</v>
      </c>
      <c r="AT931" cm="1">
        <f t="array" aca="1" ref="AT931" ca="1">IF(INDIRECT(ADDRESS(3+$AM931,8,,,"var"))&lt;&gt;"Cu",INDIRECT(ADDRESS(3+$AM931,8,,,"var")),NULL)</f>
        <v>2E-3</v>
      </c>
      <c r="AU931" cm="1">
        <f t="array" aca="1" ref="AU931" ca="1">IF(INDIRECT(ADDRESS(3+$AM931,9,,,"var"))&lt;&gt;"&lt;=&gt;",INDIRECT(ADDRESS(3+$AM931,9,,,"var")),NULL)</f>
        <v>0</v>
      </c>
      <c r="AV931" cm="1">
        <f t="array" aca="1" ref="AV931" ca="1">IF(INDIRECT(ADDRESS(3+$AM931,10,,,"var"))&lt;&gt;"Mn",INDIRECT(ADDRESS(3+$AM931,10,,,"var")),NULL)</f>
        <v>5.4999999999999997E-3</v>
      </c>
      <c r="AW931" cm="1">
        <f t="array" aca="1" ref="AW931" ca="1">IF(INDIRECT(ADDRESS(3+$AM931,11,,,"var"))&lt;&gt;"&lt;=&gt;",INDIRECT(ADDRESS(3+$AM931,11,,,"var")),NULL)</f>
        <v>0</v>
      </c>
      <c r="AX931" cm="1">
        <f t="array" aca="1" ref="AX931" ca="1">IF(INDIRECT(ADDRESS(3+$AM931,12,,,"var"))&lt;&gt;"Mg",INDIRECT(ADDRESS(3+$AM931,12,,,"var")),NULL)</f>
        <v>11.8</v>
      </c>
      <c r="AY931" cm="1">
        <f t="array" aca="1" ref="AY931" ca="1">IF(INDIRECT(ADDRESS(3+$AM931,13,,,"var"))&lt;&gt;"&lt;=&gt;",INDIRECT(ADDRESS(3+$AM931,13,,,"var")),NULL)</f>
        <v>0</v>
      </c>
      <c r="AZ931" cm="1">
        <f t="array" aca="1" ref="AZ931" ca="1">IF(INDIRECT(ADDRESS(3+$AM931,14,,,"var"))&lt;&gt;"Be",INDIRECT(ADDRESS(3+$AM931,14,,,"var")),NULL)</f>
        <v>3.8E-3</v>
      </c>
      <c r="BA931" s="61" cm="1">
        <f t="array" aca="1" ref="BA931" ca="1">IF(INDIRECT(ADDRESS(3+$AM931,15,,,"var"))&lt;&gt;"&lt;=&gt;",INDIRECT(ADDRESS(3+$AM931,15,,,"var")),NULL)</f>
        <v>0</v>
      </c>
      <c r="BB931" cm="1">
        <f t="array" aca="1" ref="BB931" ca="1">IF(INDIRECT(ADDRESS(3+$AM931,16,,,"var"))&lt;&gt;"Zn",INDIRECT(ADDRESS(3+$AM931,16,,,"var")),NULL)</f>
        <v>0</v>
      </c>
      <c r="BC931" s="61" cm="1">
        <f t="array" aca="1" ref="BC931" ca="1">IF(INDIRECT(ADDRESS(3+$AM931,17,,,"var"))&lt;&gt;"&lt;=&gt;",INDIRECT(ADDRESS(3+$AM931,17,,,"var")),NULL)</f>
        <v>0</v>
      </c>
      <c r="BD931" cm="1">
        <f t="array" aca="1" ref="BD931" ca="1">IF(INDIRECT(ADDRESS(3+$AM931,18,,,"var"))&lt;&gt;"Ti",INDIRECT(ADDRESS(3+$AM931,18,,,"var")),NULL)</f>
        <v>1.2E-2</v>
      </c>
      <c r="BE931" s="82" cm="1">
        <f t="array" aca="1" ref="BE931" ca="1">IF(INDIRECT(ADDRESS(3+$AM931,19,,,"var"))&lt;&gt;"D10",INDIRECT(ADDRESS(3+$AM931,19,,,"var")),NULL)</f>
        <v>0</v>
      </c>
      <c r="BF931" s="82" cm="1">
        <f t="array" aca="1" ref="BF931" ca="1">IF(INDIRECT(ADDRESS(3+$AM931,20,,,"var"))&lt;&gt;"D50",INDIRECT(ADDRESS(3+$AM931,20,,,"var")),NULL)</f>
        <v>38.799999999999997</v>
      </c>
      <c r="BG931" s="82" cm="1">
        <f t="array" aca="1" ref="BG931" ca="1">IF(INDIRECT(ADDRESS(3+$AM931,21,,,"var"))&lt;&gt;"D90",INDIRECT(ADDRESS(3+$AM931,21,,,"var")),NULL)</f>
        <v>0</v>
      </c>
      <c r="BH931" s="82" cm="1">
        <f t="array" aca="1" ref="BH931" ca="1">IF(INDIRECT(ADDRESS(3+$AM931,22,,,"var"))&lt;&gt;"Carney Funnel (s/50g)",INDIRECT(ADDRESS(3+$AM931,22,,,"var")),NULL)</f>
        <v>0</v>
      </c>
      <c r="BI931" s="82" cm="1">
        <f t="array" aca="1" ref="BI931" ca="1">IF(INDIRECT(ADDRESS(3+$AM931,23,,,"var"))&lt;&gt;"Schuttdichte",INDIRECT(ADDRESS(3+$AM931,23,,,"var")),NULL)</f>
        <v>0</v>
      </c>
      <c r="BJ931" s="82" cm="1">
        <f t="array" aca="1" ref="BJ931" ca="1">IF(INDIRECT(ADDRESS(3+$AM931,24,,,"var"))&lt;&gt;"Klopfdichte",INDIRECT(ADDRESS(3+$AM931,24,,,"var")),NULL)</f>
        <v>0</v>
      </c>
      <c r="BM931" s="94"/>
    </row>
    <row r="932" spans="1:65">
      <c r="A932" s="19">
        <v>2</v>
      </c>
      <c r="B932" s="19">
        <v>69</v>
      </c>
      <c r="C932" s="81" t="str">
        <f>var!Z$4</f>
        <v>SLM 280</v>
      </c>
      <c r="D932" s="81" t="str">
        <f>var!AG$4</f>
        <v>SLM 280 parameter dev.</v>
      </c>
      <c r="E932" s="10">
        <v>375</v>
      </c>
      <c r="F932" s="11">
        <v>575</v>
      </c>
      <c r="G932" s="11">
        <v>120</v>
      </c>
      <c r="H932" s="21">
        <v>0.14000000000000001</v>
      </c>
      <c r="I932" s="7">
        <v>100</v>
      </c>
      <c r="J932" s="76"/>
      <c r="K932" s="81"/>
      <c r="L932" s="10"/>
      <c r="M932" s="81" t="str">
        <f>var!AF$2</f>
        <v>Stripes</v>
      </c>
      <c r="N932" s="10"/>
      <c r="O932" s="10"/>
      <c r="P932" s="10"/>
      <c r="Q932" s="10"/>
      <c r="R932" s="81"/>
      <c r="S932" s="81"/>
      <c r="T932" s="81"/>
      <c r="U932" s="81"/>
      <c r="V932" s="81"/>
      <c r="W932" s="81"/>
      <c r="X932" s="81"/>
      <c r="Y932" s="10"/>
      <c r="Z932" s="10"/>
      <c r="AA932" s="10"/>
      <c r="AB932" s="10"/>
      <c r="AC932" s="10"/>
      <c r="AD932" s="81"/>
      <c r="AE932" s="81"/>
      <c r="AF932" s="83">
        <v>13.503</v>
      </c>
      <c r="AG932" s="81"/>
      <c r="AH932" s="81">
        <f t="shared" si="31"/>
        <v>34.776000000000003</v>
      </c>
      <c r="AI932" s="81">
        <f t="shared" si="32"/>
        <v>38.819875776397517</v>
      </c>
      <c r="AJ932" s="10"/>
      <c r="AK932" s="24">
        <f>100-Tabelle1[[#This Row],[Porositaet Flaeche repolished IAPT]]</f>
        <v>86.497</v>
      </c>
      <c r="AL932" s="81" t="str" cm="1">
        <f t="array" aca="1" ref="AL932" ca="1">IF(INDIRECT(ADDRESS(3+AM932,2,,,"var"))&lt;&gt;"Name of powder",INDIRECT(ADDRESS(3+AM932,2,,,"var")),NULL)</f>
        <v>AlMgty90</v>
      </c>
      <c r="AM932" s="27">
        <v>7</v>
      </c>
      <c r="AN932" s="10"/>
      <c r="AO932" cm="1">
        <f t="array" aca="1" ref="AO932" ca="1">IF(INDIRECT(ADDRESS(3+$AM932,3,,,"var"))&lt;&gt;"&lt;=&gt;",INDIRECT(ADDRESS(3+$AM932,3,,,"var")),NULL)</f>
        <v>0</v>
      </c>
      <c r="AP932" cm="1">
        <f t="array" aca="1" ref="AP932" ca="1">IF(INDIRECT(ADDRESS(3+$AM932,4,,,"var"))&lt;&gt;"Si",INDIRECT(ADDRESS(3+$AM932,4,,,"var")),NULL)</f>
        <v>0.14199999999999999</v>
      </c>
      <c r="AQ932" cm="1">
        <f t="array" aca="1" ref="AQ932" ca="1">IF(INDIRECT(ADDRESS(3+$AM932,5,,,"var"))&lt;&gt;"&lt;=&gt;",INDIRECT(ADDRESS(3+$AM932,5,,,"var")),NULL)</f>
        <v>0</v>
      </c>
      <c r="AR932" cm="1">
        <f t="array" aca="1" ref="AR932" ca="1">IF(INDIRECT(ADDRESS(3+$AM932,6,,,"var"))&lt;&gt;"Fe",INDIRECT(ADDRESS(3+$AM932,6,,,"var")),NULL)</f>
        <v>6.7599999999999993E-2</v>
      </c>
      <c r="AS932" cm="1">
        <f t="array" aca="1" ref="AS932" ca="1">IF(INDIRECT(ADDRESS(3+$AM932,7,,,"var"))&lt;&gt;"&lt;=&gt;",INDIRECT(ADDRESS(3+$AM932,7,,,"var")),NULL)</f>
        <v>0</v>
      </c>
      <c r="AT932" cm="1">
        <f t="array" aca="1" ref="AT932" ca="1">IF(INDIRECT(ADDRESS(3+$AM932,8,,,"var"))&lt;&gt;"Cu",INDIRECT(ADDRESS(3+$AM932,8,,,"var")),NULL)</f>
        <v>2E-3</v>
      </c>
      <c r="AU932" cm="1">
        <f t="array" aca="1" ref="AU932" ca="1">IF(INDIRECT(ADDRESS(3+$AM932,9,,,"var"))&lt;&gt;"&lt;=&gt;",INDIRECT(ADDRESS(3+$AM932,9,,,"var")),NULL)</f>
        <v>0</v>
      </c>
      <c r="AV932" cm="1">
        <f t="array" aca="1" ref="AV932" ca="1">IF(INDIRECT(ADDRESS(3+$AM932,10,,,"var"))&lt;&gt;"Mn",INDIRECT(ADDRESS(3+$AM932,10,,,"var")),NULL)</f>
        <v>5.4999999999999997E-3</v>
      </c>
      <c r="AW932" cm="1">
        <f t="array" aca="1" ref="AW932" ca="1">IF(INDIRECT(ADDRESS(3+$AM932,11,,,"var"))&lt;&gt;"&lt;=&gt;",INDIRECT(ADDRESS(3+$AM932,11,,,"var")),NULL)</f>
        <v>0</v>
      </c>
      <c r="AX932" cm="1">
        <f t="array" aca="1" ref="AX932" ca="1">IF(INDIRECT(ADDRESS(3+$AM932,12,,,"var"))&lt;&gt;"Mg",INDIRECT(ADDRESS(3+$AM932,12,,,"var")),NULL)</f>
        <v>11.8</v>
      </c>
      <c r="AY932" cm="1">
        <f t="array" aca="1" ref="AY932" ca="1">IF(INDIRECT(ADDRESS(3+$AM932,13,,,"var"))&lt;&gt;"&lt;=&gt;",INDIRECT(ADDRESS(3+$AM932,13,,,"var")),NULL)</f>
        <v>0</v>
      </c>
      <c r="AZ932" cm="1">
        <f t="array" aca="1" ref="AZ932" ca="1">IF(INDIRECT(ADDRESS(3+$AM932,14,,,"var"))&lt;&gt;"Be",INDIRECT(ADDRESS(3+$AM932,14,,,"var")),NULL)</f>
        <v>3.8E-3</v>
      </c>
      <c r="BA932" s="61" cm="1">
        <f t="array" aca="1" ref="BA932" ca="1">IF(INDIRECT(ADDRESS(3+$AM932,15,,,"var"))&lt;&gt;"&lt;=&gt;",INDIRECT(ADDRESS(3+$AM932,15,,,"var")),NULL)</f>
        <v>0</v>
      </c>
      <c r="BB932" cm="1">
        <f t="array" aca="1" ref="BB932" ca="1">IF(INDIRECT(ADDRESS(3+$AM932,16,,,"var"))&lt;&gt;"Zn",INDIRECT(ADDRESS(3+$AM932,16,,,"var")),NULL)</f>
        <v>0</v>
      </c>
      <c r="BC932" s="61" cm="1">
        <f t="array" aca="1" ref="BC932" ca="1">IF(INDIRECT(ADDRESS(3+$AM932,17,,,"var"))&lt;&gt;"&lt;=&gt;",INDIRECT(ADDRESS(3+$AM932,17,,,"var")),NULL)</f>
        <v>0</v>
      </c>
      <c r="BD932" cm="1">
        <f t="array" aca="1" ref="BD932" ca="1">IF(INDIRECT(ADDRESS(3+$AM932,18,,,"var"))&lt;&gt;"Ti",INDIRECT(ADDRESS(3+$AM932,18,,,"var")),NULL)</f>
        <v>1.2E-2</v>
      </c>
      <c r="BE932" s="82" cm="1">
        <f t="array" aca="1" ref="BE932" ca="1">IF(INDIRECT(ADDRESS(3+$AM932,19,,,"var"))&lt;&gt;"D10",INDIRECT(ADDRESS(3+$AM932,19,,,"var")),NULL)</f>
        <v>0</v>
      </c>
      <c r="BF932" s="82" cm="1">
        <f t="array" aca="1" ref="BF932" ca="1">IF(INDIRECT(ADDRESS(3+$AM932,20,,,"var"))&lt;&gt;"D50",INDIRECT(ADDRESS(3+$AM932,20,,,"var")),NULL)</f>
        <v>38.799999999999997</v>
      </c>
      <c r="BG932" s="82" cm="1">
        <f t="array" aca="1" ref="BG932" ca="1">IF(INDIRECT(ADDRESS(3+$AM932,21,,,"var"))&lt;&gt;"D90",INDIRECT(ADDRESS(3+$AM932,21,,,"var")),NULL)</f>
        <v>0</v>
      </c>
      <c r="BH932" s="82" cm="1">
        <f t="array" aca="1" ref="BH932" ca="1">IF(INDIRECT(ADDRESS(3+$AM932,22,,,"var"))&lt;&gt;"Carney Funnel (s/50g)",INDIRECT(ADDRESS(3+$AM932,22,,,"var")),NULL)</f>
        <v>0</v>
      </c>
      <c r="BI932" s="82" cm="1">
        <f t="array" aca="1" ref="BI932" ca="1">IF(INDIRECT(ADDRESS(3+$AM932,23,,,"var"))&lt;&gt;"Schuttdichte",INDIRECT(ADDRESS(3+$AM932,23,,,"var")),NULL)</f>
        <v>0</v>
      </c>
      <c r="BJ932" s="82" cm="1">
        <f t="array" aca="1" ref="BJ932" ca="1">IF(INDIRECT(ADDRESS(3+$AM932,24,,,"var"))&lt;&gt;"Klopfdichte",INDIRECT(ADDRESS(3+$AM932,24,,,"var")),NULL)</f>
        <v>0</v>
      </c>
      <c r="BM932" s="94"/>
    </row>
    <row r="933" spans="1:65">
      <c r="A933" s="19">
        <v>2</v>
      </c>
      <c r="B933" s="19">
        <v>70</v>
      </c>
      <c r="C933" s="81" t="str">
        <f>var!Z$4</f>
        <v>SLM 280</v>
      </c>
      <c r="D933" s="81" t="str">
        <f>var!AG$4</f>
        <v>SLM 280 parameter dev.</v>
      </c>
      <c r="E933" s="10">
        <v>375</v>
      </c>
      <c r="F933" s="11">
        <v>500</v>
      </c>
      <c r="G933" s="11">
        <v>120</v>
      </c>
      <c r="H933" s="21">
        <v>0.16</v>
      </c>
      <c r="I933" s="81">
        <v>100</v>
      </c>
      <c r="J933" s="76"/>
      <c r="K933" s="81"/>
      <c r="L933" s="10"/>
      <c r="M933" s="81" t="str">
        <f>var!AF$2</f>
        <v>Stripes</v>
      </c>
      <c r="N933" s="10"/>
      <c r="O933" s="10"/>
      <c r="P933" s="10"/>
      <c r="Q933" s="10"/>
      <c r="R933" s="81"/>
      <c r="S933" s="81"/>
      <c r="T933" s="81"/>
      <c r="U933" s="81"/>
      <c r="V933" s="81"/>
      <c r="W933" s="81"/>
      <c r="X933" s="81"/>
      <c r="Y933" s="10"/>
      <c r="Z933" s="10"/>
      <c r="AA933" s="10"/>
      <c r="AB933" s="10"/>
      <c r="AC933" s="10"/>
      <c r="AD933" s="81"/>
      <c r="AE933" s="81"/>
      <c r="AF933" s="83">
        <v>13.146000000000001</v>
      </c>
      <c r="AG933" s="81"/>
      <c r="AH933" s="81">
        <f t="shared" si="31"/>
        <v>34.56</v>
      </c>
      <c r="AI933" s="81">
        <f t="shared" si="32"/>
        <v>39.0625</v>
      </c>
      <c r="AJ933" s="10"/>
      <c r="AK933" s="24">
        <f>100-Tabelle1[[#This Row],[Porositaet Flaeche repolished IAPT]]</f>
        <v>86.853999999999999</v>
      </c>
      <c r="AL933" t="str" cm="1">
        <f t="array" aca="1" ref="AL933" ca="1">IF(INDIRECT(ADDRESS(3+AM933,2,,,"var"))&lt;&gt;"Name of powder",INDIRECT(ADDRESS(3+AM933,2,,,"var")),NULL)</f>
        <v>AlMgty90</v>
      </c>
      <c r="AM933" s="27">
        <v>7</v>
      </c>
      <c r="AN933" s="10"/>
      <c r="AO933" cm="1">
        <f t="array" aca="1" ref="AO933" ca="1">IF(INDIRECT(ADDRESS(3+$AM933,3,,,"var"))&lt;&gt;"&lt;=&gt;",INDIRECT(ADDRESS(3+$AM933,3,,,"var")),NULL)</f>
        <v>0</v>
      </c>
      <c r="AP933" cm="1">
        <f t="array" aca="1" ref="AP933" ca="1">IF(INDIRECT(ADDRESS(3+$AM933,4,,,"var"))&lt;&gt;"Si",INDIRECT(ADDRESS(3+$AM933,4,,,"var")),NULL)</f>
        <v>0.14199999999999999</v>
      </c>
      <c r="AQ933" cm="1">
        <f t="array" aca="1" ref="AQ933" ca="1">IF(INDIRECT(ADDRESS(3+$AM933,5,,,"var"))&lt;&gt;"&lt;=&gt;",INDIRECT(ADDRESS(3+$AM933,5,,,"var")),NULL)</f>
        <v>0</v>
      </c>
      <c r="AR933" cm="1">
        <f t="array" aca="1" ref="AR933" ca="1">IF(INDIRECT(ADDRESS(3+$AM933,6,,,"var"))&lt;&gt;"Fe",INDIRECT(ADDRESS(3+$AM933,6,,,"var")),NULL)</f>
        <v>6.7599999999999993E-2</v>
      </c>
      <c r="AS933" cm="1">
        <f t="array" aca="1" ref="AS933" ca="1">IF(INDIRECT(ADDRESS(3+$AM933,7,,,"var"))&lt;&gt;"&lt;=&gt;",INDIRECT(ADDRESS(3+$AM933,7,,,"var")),NULL)</f>
        <v>0</v>
      </c>
      <c r="AT933" cm="1">
        <f t="array" aca="1" ref="AT933" ca="1">IF(INDIRECT(ADDRESS(3+$AM933,8,,,"var"))&lt;&gt;"Cu",INDIRECT(ADDRESS(3+$AM933,8,,,"var")),NULL)</f>
        <v>2E-3</v>
      </c>
      <c r="AU933" cm="1">
        <f t="array" aca="1" ref="AU933" ca="1">IF(INDIRECT(ADDRESS(3+$AM933,9,,,"var"))&lt;&gt;"&lt;=&gt;",INDIRECT(ADDRESS(3+$AM933,9,,,"var")),NULL)</f>
        <v>0</v>
      </c>
      <c r="AV933" cm="1">
        <f t="array" aca="1" ref="AV933" ca="1">IF(INDIRECT(ADDRESS(3+$AM933,10,,,"var"))&lt;&gt;"Mn",INDIRECT(ADDRESS(3+$AM933,10,,,"var")),NULL)</f>
        <v>5.4999999999999997E-3</v>
      </c>
      <c r="AW933" cm="1">
        <f t="array" aca="1" ref="AW933" ca="1">IF(INDIRECT(ADDRESS(3+$AM933,11,,,"var"))&lt;&gt;"&lt;=&gt;",INDIRECT(ADDRESS(3+$AM933,11,,,"var")),NULL)</f>
        <v>0</v>
      </c>
      <c r="AX933" cm="1">
        <f t="array" aca="1" ref="AX933" ca="1">IF(INDIRECT(ADDRESS(3+$AM933,12,,,"var"))&lt;&gt;"Mg",INDIRECT(ADDRESS(3+$AM933,12,,,"var")),NULL)</f>
        <v>11.8</v>
      </c>
      <c r="AY933" cm="1">
        <f t="array" aca="1" ref="AY933" ca="1">IF(INDIRECT(ADDRESS(3+$AM933,13,,,"var"))&lt;&gt;"&lt;=&gt;",INDIRECT(ADDRESS(3+$AM933,13,,,"var")),NULL)</f>
        <v>0</v>
      </c>
      <c r="AZ933" cm="1">
        <f t="array" aca="1" ref="AZ933" ca="1">IF(INDIRECT(ADDRESS(3+$AM933,14,,,"var"))&lt;&gt;"Be",INDIRECT(ADDRESS(3+$AM933,14,,,"var")),NULL)</f>
        <v>3.8E-3</v>
      </c>
      <c r="BA933" s="61" cm="1">
        <f t="array" aca="1" ref="BA933" ca="1">IF(INDIRECT(ADDRESS(3+$AM933,15,,,"var"))&lt;&gt;"&lt;=&gt;",INDIRECT(ADDRESS(3+$AM933,15,,,"var")),NULL)</f>
        <v>0</v>
      </c>
      <c r="BB933" cm="1">
        <f t="array" aca="1" ref="BB933" ca="1">IF(INDIRECT(ADDRESS(3+$AM933,16,,,"var"))&lt;&gt;"Zn",INDIRECT(ADDRESS(3+$AM933,16,,,"var")),NULL)</f>
        <v>0</v>
      </c>
      <c r="BC933" s="61" cm="1">
        <f t="array" aca="1" ref="BC933" ca="1">IF(INDIRECT(ADDRESS(3+$AM933,17,,,"var"))&lt;&gt;"&lt;=&gt;",INDIRECT(ADDRESS(3+$AM933,17,,,"var")),NULL)</f>
        <v>0</v>
      </c>
      <c r="BD933" cm="1">
        <f t="array" aca="1" ref="BD933" ca="1">IF(INDIRECT(ADDRESS(3+$AM933,18,,,"var"))&lt;&gt;"Ti",INDIRECT(ADDRESS(3+$AM933,18,,,"var")),NULL)</f>
        <v>1.2E-2</v>
      </c>
      <c r="BE933" s="82" cm="1">
        <f t="array" aca="1" ref="BE933" ca="1">IF(INDIRECT(ADDRESS(3+$AM933,19,,,"var"))&lt;&gt;"D10",INDIRECT(ADDRESS(3+$AM933,19,,,"var")),NULL)</f>
        <v>0</v>
      </c>
      <c r="BF933" s="82" cm="1">
        <f t="array" aca="1" ref="BF933" ca="1">IF(INDIRECT(ADDRESS(3+$AM933,20,,,"var"))&lt;&gt;"D50",INDIRECT(ADDRESS(3+$AM933,20,,,"var")),NULL)</f>
        <v>38.799999999999997</v>
      </c>
      <c r="BG933" s="82" cm="1">
        <f t="array" aca="1" ref="BG933" ca="1">IF(INDIRECT(ADDRESS(3+$AM933,21,,,"var"))&lt;&gt;"D90",INDIRECT(ADDRESS(3+$AM933,21,,,"var")),NULL)</f>
        <v>0</v>
      </c>
      <c r="BH933" s="82" cm="1">
        <f t="array" aca="1" ref="BH933" ca="1">IF(INDIRECT(ADDRESS(3+$AM933,22,,,"var"))&lt;&gt;"Carney Funnel (s/50g)",INDIRECT(ADDRESS(3+$AM933,22,,,"var")),NULL)</f>
        <v>0</v>
      </c>
      <c r="BI933" s="82" cm="1">
        <f t="array" aca="1" ref="BI933" ca="1">IF(INDIRECT(ADDRESS(3+$AM933,23,,,"var"))&lt;&gt;"Schuttdichte",INDIRECT(ADDRESS(3+$AM933,23,,,"var")),NULL)</f>
        <v>0</v>
      </c>
      <c r="BJ933" s="82" cm="1">
        <f t="array" aca="1" ref="BJ933" ca="1">IF(INDIRECT(ADDRESS(3+$AM933,24,,,"var"))&lt;&gt;"Klopfdichte",INDIRECT(ADDRESS(3+$AM933,24,,,"var")),NULL)</f>
        <v>0</v>
      </c>
      <c r="BM933" s="94"/>
    </row>
    <row r="934" spans="1:65">
      <c r="A934" s="19">
        <v>2</v>
      </c>
      <c r="B934" s="19">
        <v>71</v>
      </c>
      <c r="C934" s="81" t="str">
        <f>var!Z$4</f>
        <v>SLM 280</v>
      </c>
      <c r="D934" s="81" t="str">
        <f>var!AG$4</f>
        <v>SLM 280 parameter dev.</v>
      </c>
      <c r="E934" s="10">
        <v>375</v>
      </c>
      <c r="F934" s="11">
        <v>550</v>
      </c>
      <c r="G934" s="11">
        <v>120</v>
      </c>
      <c r="H934" s="21">
        <v>0.12</v>
      </c>
      <c r="I934" s="7">
        <v>100</v>
      </c>
      <c r="J934" s="76"/>
      <c r="K934" s="81"/>
      <c r="L934" s="10"/>
      <c r="M934" s="81" t="str">
        <f>var!AF$2</f>
        <v>Stripes</v>
      </c>
      <c r="N934" s="10"/>
      <c r="O934" s="10"/>
      <c r="P934" s="10"/>
      <c r="Q934" s="10"/>
      <c r="R934" s="81"/>
      <c r="S934" s="81"/>
      <c r="T934" s="81"/>
      <c r="U934" s="81"/>
      <c r="V934" s="81"/>
      <c r="W934" s="81"/>
      <c r="X934" s="81"/>
      <c r="Y934" s="10"/>
      <c r="Z934" s="10"/>
      <c r="AA934" s="10"/>
      <c r="AB934" s="10"/>
      <c r="AC934" s="10"/>
      <c r="AD934" s="81"/>
      <c r="AE934" s="81"/>
      <c r="AF934" s="83">
        <v>14.561999999999999</v>
      </c>
      <c r="AG934" s="81"/>
      <c r="AH934" s="81">
        <f t="shared" si="31"/>
        <v>28.512</v>
      </c>
      <c r="AI934" s="81">
        <f t="shared" si="32"/>
        <v>47.348484848484851</v>
      </c>
      <c r="AJ934" s="10"/>
      <c r="AK934" s="24">
        <f>100-Tabelle1[[#This Row],[Porositaet Flaeche repolished IAPT]]</f>
        <v>85.438000000000002</v>
      </c>
      <c r="AL934" t="str" cm="1">
        <f t="array" aca="1" ref="AL934" ca="1">IF(INDIRECT(ADDRESS(3+AM934,2,,,"var"))&lt;&gt;"Name of powder",INDIRECT(ADDRESS(3+AM934,2,,,"var")),NULL)</f>
        <v>AlMgty90</v>
      </c>
      <c r="AM934" s="27">
        <v>7</v>
      </c>
      <c r="AN934" s="10"/>
      <c r="AO934" cm="1">
        <f t="array" aca="1" ref="AO934" ca="1">IF(INDIRECT(ADDRESS(3+$AM934,3,,,"var"))&lt;&gt;"&lt;=&gt;",INDIRECT(ADDRESS(3+$AM934,3,,,"var")),NULL)</f>
        <v>0</v>
      </c>
      <c r="AP934" cm="1">
        <f t="array" aca="1" ref="AP934" ca="1">IF(INDIRECT(ADDRESS(3+$AM934,4,,,"var"))&lt;&gt;"Si",INDIRECT(ADDRESS(3+$AM934,4,,,"var")),NULL)</f>
        <v>0.14199999999999999</v>
      </c>
      <c r="AQ934" cm="1">
        <f t="array" aca="1" ref="AQ934" ca="1">IF(INDIRECT(ADDRESS(3+$AM934,5,,,"var"))&lt;&gt;"&lt;=&gt;",INDIRECT(ADDRESS(3+$AM934,5,,,"var")),NULL)</f>
        <v>0</v>
      </c>
      <c r="AR934" cm="1">
        <f t="array" aca="1" ref="AR934" ca="1">IF(INDIRECT(ADDRESS(3+$AM934,6,,,"var"))&lt;&gt;"Fe",INDIRECT(ADDRESS(3+$AM934,6,,,"var")),NULL)</f>
        <v>6.7599999999999993E-2</v>
      </c>
      <c r="AS934" cm="1">
        <f t="array" aca="1" ref="AS934" ca="1">IF(INDIRECT(ADDRESS(3+$AM934,7,,,"var"))&lt;&gt;"&lt;=&gt;",INDIRECT(ADDRESS(3+$AM934,7,,,"var")),NULL)</f>
        <v>0</v>
      </c>
      <c r="AT934" cm="1">
        <f t="array" aca="1" ref="AT934" ca="1">IF(INDIRECT(ADDRESS(3+$AM934,8,,,"var"))&lt;&gt;"Cu",INDIRECT(ADDRESS(3+$AM934,8,,,"var")),NULL)</f>
        <v>2E-3</v>
      </c>
      <c r="AU934" cm="1">
        <f t="array" aca="1" ref="AU934" ca="1">IF(INDIRECT(ADDRESS(3+$AM934,9,,,"var"))&lt;&gt;"&lt;=&gt;",INDIRECT(ADDRESS(3+$AM934,9,,,"var")),NULL)</f>
        <v>0</v>
      </c>
      <c r="AV934" cm="1">
        <f t="array" aca="1" ref="AV934" ca="1">IF(INDIRECT(ADDRESS(3+$AM934,10,,,"var"))&lt;&gt;"Mn",INDIRECT(ADDRESS(3+$AM934,10,,,"var")),NULL)</f>
        <v>5.4999999999999997E-3</v>
      </c>
      <c r="AW934" cm="1">
        <f t="array" aca="1" ref="AW934" ca="1">IF(INDIRECT(ADDRESS(3+$AM934,11,,,"var"))&lt;&gt;"&lt;=&gt;",INDIRECT(ADDRESS(3+$AM934,11,,,"var")),NULL)</f>
        <v>0</v>
      </c>
      <c r="AX934" cm="1">
        <f t="array" aca="1" ref="AX934" ca="1">IF(INDIRECT(ADDRESS(3+$AM934,12,,,"var"))&lt;&gt;"Mg",INDIRECT(ADDRESS(3+$AM934,12,,,"var")),NULL)</f>
        <v>11.8</v>
      </c>
      <c r="AY934" cm="1">
        <f t="array" aca="1" ref="AY934" ca="1">IF(INDIRECT(ADDRESS(3+$AM934,13,,,"var"))&lt;&gt;"&lt;=&gt;",INDIRECT(ADDRESS(3+$AM934,13,,,"var")),NULL)</f>
        <v>0</v>
      </c>
      <c r="AZ934" cm="1">
        <f t="array" aca="1" ref="AZ934" ca="1">IF(INDIRECT(ADDRESS(3+$AM934,14,,,"var"))&lt;&gt;"Be",INDIRECT(ADDRESS(3+$AM934,14,,,"var")),NULL)</f>
        <v>3.8E-3</v>
      </c>
      <c r="BA934" s="61" cm="1">
        <f t="array" aca="1" ref="BA934" ca="1">IF(INDIRECT(ADDRESS(3+$AM934,15,,,"var"))&lt;&gt;"&lt;=&gt;",INDIRECT(ADDRESS(3+$AM934,15,,,"var")),NULL)</f>
        <v>0</v>
      </c>
      <c r="BB934" cm="1">
        <f t="array" aca="1" ref="BB934" ca="1">IF(INDIRECT(ADDRESS(3+$AM934,16,,,"var"))&lt;&gt;"Zn",INDIRECT(ADDRESS(3+$AM934,16,,,"var")),NULL)</f>
        <v>0</v>
      </c>
      <c r="BC934" s="61" cm="1">
        <f t="array" aca="1" ref="BC934" ca="1">IF(INDIRECT(ADDRESS(3+$AM934,17,,,"var"))&lt;&gt;"&lt;=&gt;",INDIRECT(ADDRESS(3+$AM934,17,,,"var")),NULL)</f>
        <v>0</v>
      </c>
      <c r="BD934" cm="1">
        <f t="array" aca="1" ref="BD934" ca="1">IF(INDIRECT(ADDRESS(3+$AM934,18,,,"var"))&lt;&gt;"Ti",INDIRECT(ADDRESS(3+$AM934,18,,,"var")),NULL)</f>
        <v>1.2E-2</v>
      </c>
      <c r="BE934" s="82" cm="1">
        <f t="array" aca="1" ref="BE934" ca="1">IF(INDIRECT(ADDRESS(3+$AM934,19,,,"var"))&lt;&gt;"D10",INDIRECT(ADDRESS(3+$AM934,19,,,"var")),NULL)</f>
        <v>0</v>
      </c>
      <c r="BF934" s="82" cm="1">
        <f t="array" aca="1" ref="BF934" ca="1">IF(INDIRECT(ADDRESS(3+$AM934,20,,,"var"))&lt;&gt;"D50",INDIRECT(ADDRESS(3+$AM934,20,,,"var")),NULL)</f>
        <v>38.799999999999997</v>
      </c>
      <c r="BG934" s="82" cm="1">
        <f t="array" aca="1" ref="BG934" ca="1">IF(INDIRECT(ADDRESS(3+$AM934,21,,,"var"))&lt;&gt;"D90",INDIRECT(ADDRESS(3+$AM934,21,,,"var")),NULL)</f>
        <v>0</v>
      </c>
      <c r="BH934" s="82" cm="1">
        <f t="array" aca="1" ref="BH934" ca="1">IF(INDIRECT(ADDRESS(3+$AM934,22,,,"var"))&lt;&gt;"Carney Funnel (s/50g)",INDIRECT(ADDRESS(3+$AM934,22,,,"var")),NULL)</f>
        <v>0</v>
      </c>
      <c r="BI934" s="82" cm="1">
        <f t="array" aca="1" ref="BI934" ca="1">IF(INDIRECT(ADDRESS(3+$AM934,23,,,"var"))&lt;&gt;"Schuttdichte",INDIRECT(ADDRESS(3+$AM934,23,,,"var")),NULL)</f>
        <v>0</v>
      </c>
      <c r="BJ934" s="82" cm="1">
        <f t="array" aca="1" ref="BJ934" ca="1">IF(INDIRECT(ADDRESS(3+$AM934,24,,,"var"))&lt;&gt;"Klopfdichte",INDIRECT(ADDRESS(3+$AM934,24,,,"var")),NULL)</f>
        <v>0</v>
      </c>
      <c r="BM934" s="94"/>
    </row>
    <row r="935" spans="1:65">
      <c r="A935" s="19">
        <v>2</v>
      </c>
      <c r="B935" s="19">
        <v>72</v>
      </c>
      <c r="C935" s="81" t="str">
        <f>var!Z$4</f>
        <v>SLM 280</v>
      </c>
      <c r="D935" s="81" t="str">
        <f>var!AG$4</f>
        <v>SLM 280 parameter dev.</v>
      </c>
      <c r="E935" s="10">
        <v>375</v>
      </c>
      <c r="F935" s="11">
        <v>1600</v>
      </c>
      <c r="G935" s="11">
        <v>60</v>
      </c>
      <c r="H935" s="21">
        <v>0.1</v>
      </c>
      <c r="I935" s="77">
        <v>100</v>
      </c>
      <c r="J935" s="76"/>
      <c r="K935" s="81"/>
      <c r="L935" s="10"/>
      <c r="M935" s="81" t="str">
        <f>var!AF$2</f>
        <v>Stripes</v>
      </c>
      <c r="N935" s="10"/>
      <c r="O935" s="10"/>
      <c r="P935" s="10"/>
      <c r="Q935" s="10"/>
      <c r="R935" s="81"/>
      <c r="S935" s="81"/>
      <c r="T935" s="81"/>
      <c r="U935" s="81"/>
      <c r="V935" s="81"/>
      <c r="W935" s="81"/>
      <c r="X935" s="81"/>
      <c r="Y935" s="10"/>
      <c r="Z935" s="10"/>
      <c r="AA935" s="10"/>
      <c r="AB935" s="10"/>
      <c r="AC935" s="10"/>
      <c r="AD935" s="81"/>
      <c r="AE935" s="81"/>
      <c r="AF935" s="83">
        <v>1.1459999999999999</v>
      </c>
      <c r="AG935" s="81"/>
      <c r="AH935" s="81">
        <f t="shared" si="31"/>
        <v>34.560000000000009</v>
      </c>
      <c r="AI935" s="81">
        <f t="shared" si="32"/>
        <v>39.062499999999993</v>
      </c>
      <c r="AJ935" s="10"/>
      <c r="AK935" s="24">
        <f>100-Tabelle1[[#This Row],[Porositaet Flaeche repolished IAPT]]</f>
        <v>98.853999999999999</v>
      </c>
      <c r="AL935" s="12" t="str" cm="1">
        <f t="array" aca="1" ref="AL935" ca="1">IF(INDIRECT(ADDRESS(3+AM935,2,,,"var"))&lt;&gt;"Name of powder",INDIRECT(ADDRESS(3+AM935,2,,,"var")),NULL)</f>
        <v>AlMgty90</v>
      </c>
      <c r="AM935" s="27">
        <v>7</v>
      </c>
      <c r="AN935" s="10"/>
      <c r="AO935" cm="1">
        <f t="array" aca="1" ref="AO935" ca="1">IF(INDIRECT(ADDRESS(3+$AM935,3,,,"var"))&lt;&gt;"&lt;=&gt;",INDIRECT(ADDRESS(3+$AM935,3,,,"var")),NULL)</f>
        <v>0</v>
      </c>
      <c r="AP935" cm="1">
        <f t="array" aca="1" ref="AP935" ca="1">IF(INDIRECT(ADDRESS(3+$AM935,4,,,"var"))&lt;&gt;"Si",INDIRECT(ADDRESS(3+$AM935,4,,,"var")),NULL)</f>
        <v>0.14199999999999999</v>
      </c>
      <c r="AQ935" cm="1">
        <f t="array" aca="1" ref="AQ935" ca="1">IF(INDIRECT(ADDRESS(3+$AM935,5,,,"var"))&lt;&gt;"&lt;=&gt;",INDIRECT(ADDRESS(3+$AM935,5,,,"var")),NULL)</f>
        <v>0</v>
      </c>
      <c r="AR935" cm="1">
        <f t="array" aca="1" ref="AR935" ca="1">IF(INDIRECT(ADDRESS(3+$AM935,6,,,"var"))&lt;&gt;"Fe",INDIRECT(ADDRESS(3+$AM935,6,,,"var")),NULL)</f>
        <v>6.7599999999999993E-2</v>
      </c>
      <c r="AS935" cm="1">
        <f t="array" aca="1" ref="AS935" ca="1">IF(INDIRECT(ADDRESS(3+$AM935,7,,,"var"))&lt;&gt;"&lt;=&gt;",INDIRECT(ADDRESS(3+$AM935,7,,,"var")),NULL)</f>
        <v>0</v>
      </c>
      <c r="AT935" cm="1">
        <f t="array" aca="1" ref="AT935" ca="1">IF(INDIRECT(ADDRESS(3+$AM935,8,,,"var"))&lt;&gt;"Cu",INDIRECT(ADDRESS(3+$AM935,8,,,"var")),NULL)</f>
        <v>2E-3</v>
      </c>
      <c r="AU935" cm="1">
        <f t="array" aca="1" ref="AU935" ca="1">IF(INDIRECT(ADDRESS(3+$AM935,9,,,"var"))&lt;&gt;"&lt;=&gt;",INDIRECT(ADDRESS(3+$AM935,9,,,"var")),NULL)</f>
        <v>0</v>
      </c>
      <c r="AV935" cm="1">
        <f t="array" aca="1" ref="AV935" ca="1">IF(INDIRECT(ADDRESS(3+$AM935,10,,,"var"))&lt;&gt;"Mn",INDIRECT(ADDRESS(3+$AM935,10,,,"var")),NULL)</f>
        <v>5.4999999999999997E-3</v>
      </c>
      <c r="AW935" cm="1">
        <f t="array" aca="1" ref="AW935" ca="1">IF(INDIRECT(ADDRESS(3+$AM935,11,,,"var"))&lt;&gt;"&lt;=&gt;",INDIRECT(ADDRESS(3+$AM935,11,,,"var")),NULL)</f>
        <v>0</v>
      </c>
      <c r="AX935" cm="1">
        <f t="array" aca="1" ref="AX935" ca="1">IF(INDIRECT(ADDRESS(3+$AM935,12,,,"var"))&lt;&gt;"Mg",INDIRECT(ADDRESS(3+$AM935,12,,,"var")),NULL)</f>
        <v>11.8</v>
      </c>
      <c r="AY935" cm="1">
        <f t="array" aca="1" ref="AY935" ca="1">IF(INDIRECT(ADDRESS(3+$AM935,13,,,"var"))&lt;&gt;"&lt;=&gt;",INDIRECT(ADDRESS(3+$AM935,13,,,"var")),NULL)</f>
        <v>0</v>
      </c>
      <c r="AZ935" cm="1">
        <f t="array" aca="1" ref="AZ935" ca="1">IF(INDIRECT(ADDRESS(3+$AM935,14,,,"var"))&lt;&gt;"Be",INDIRECT(ADDRESS(3+$AM935,14,,,"var")),NULL)</f>
        <v>3.8E-3</v>
      </c>
      <c r="BA935" s="61" cm="1">
        <f t="array" aca="1" ref="BA935" ca="1">IF(INDIRECT(ADDRESS(3+$AM935,15,,,"var"))&lt;&gt;"&lt;=&gt;",INDIRECT(ADDRESS(3+$AM935,15,,,"var")),NULL)</f>
        <v>0</v>
      </c>
      <c r="BB935" cm="1">
        <f t="array" aca="1" ref="BB935" ca="1">IF(INDIRECT(ADDRESS(3+$AM935,16,,,"var"))&lt;&gt;"Zn",INDIRECT(ADDRESS(3+$AM935,16,,,"var")),NULL)</f>
        <v>0</v>
      </c>
      <c r="BC935" s="61" cm="1">
        <f t="array" aca="1" ref="BC935" ca="1">IF(INDIRECT(ADDRESS(3+$AM935,17,,,"var"))&lt;&gt;"&lt;=&gt;",INDIRECT(ADDRESS(3+$AM935,17,,,"var")),NULL)</f>
        <v>0</v>
      </c>
      <c r="BD935" cm="1">
        <f t="array" aca="1" ref="BD935" ca="1">IF(INDIRECT(ADDRESS(3+$AM935,18,,,"var"))&lt;&gt;"Ti",INDIRECT(ADDRESS(3+$AM935,18,,,"var")),NULL)</f>
        <v>1.2E-2</v>
      </c>
      <c r="BE935" s="82" cm="1">
        <f t="array" aca="1" ref="BE935" ca="1">IF(INDIRECT(ADDRESS(3+$AM935,19,,,"var"))&lt;&gt;"D10",INDIRECT(ADDRESS(3+$AM935,19,,,"var")),NULL)</f>
        <v>0</v>
      </c>
      <c r="BF935" s="82" cm="1">
        <f t="array" aca="1" ref="BF935" ca="1">IF(INDIRECT(ADDRESS(3+$AM935,20,,,"var"))&lt;&gt;"D50",INDIRECT(ADDRESS(3+$AM935,20,,,"var")),NULL)</f>
        <v>38.799999999999997</v>
      </c>
      <c r="BG935" s="82" cm="1">
        <f t="array" aca="1" ref="BG935" ca="1">IF(INDIRECT(ADDRESS(3+$AM935,21,,,"var"))&lt;&gt;"D90",INDIRECT(ADDRESS(3+$AM935,21,,,"var")),NULL)</f>
        <v>0</v>
      </c>
      <c r="BH935" s="82" cm="1">
        <f t="array" aca="1" ref="BH935" ca="1">IF(INDIRECT(ADDRESS(3+$AM935,22,,,"var"))&lt;&gt;"Carney Funnel (s/50g)",INDIRECT(ADDRESS(3+$AM935,22,,,"var")),NULL)</f>
        <v>0</v>
      </c>
      <c r="BI935" s="82" cm="1">
        <f t="array" aca="1" ref="BI935" ca="1">IF(INDIRECT(ADDRESS(3+$AM935,23,,,"var"))&lt;&gt;"Schuttdichte",INDIRECT(ADDRESS(3+$AM935,23,,,"var")),NULL)</f>
        <v>0</v>
      </c>
      <c r="BJ935" s="82" cm="1">
        <f t="array" aca="1" ref="BJ935" ca="1">IF(INDIRECT(ADDRESS(3+$AM935,24,,,"var"))&lt;&gt;"Klopfdichte",INDIRECT(ADDRESS(3+$AM935,24,,,"var")),NULL)</f>
        <v>0</v>
      </c>
      <c r="BL935" t="str">
        <f>var!AB$4</f>
        <v>parameter and powder check</v>
      </c>
      <c r="BM935" s="94"/>
    </row>
    <row r="936" spans="1:65">
      <c r="A936" s="19">
        <v>2</v>
      </c>
      <c r="B936" s="19">
        <v>73</v>
      </c>
      <c r="C936" s="81" t="str">
        <f>var!Z$4</f>
        <v>SLM 280</v>
      </c>
      <c r="D936" s="81" t="str">
        <f>var!AG$4</f>
        <v>SLM 280 parameter dev.</v>
      </c>
      <c r="E936" s="10">
        <v>375</v>
      </c>
      <c r="F936" s="11">
        <v>1050</v>
      </c>
      <c r="G936" s="11">
        <v>90</v>
      </c>
      <c r="H936" s="21">
        <v>0.1</v>
      </c>
      <c r="I936" s="77">
        <v>100</v>
      </c>
      <c r="J936" s="76"/>
      <c r="L936" s="10"/>
      <c r="M936" t="str">
        <f>var!AF$2</f>
        <v>Stripes</v>
      </c>
      <c r="N936" s="10"/>
      <c r="O936" s="10"/>
      <c r="P936" s="10"/>
      <c r="Q936" s="10"/>
      <c r="R936" s="81"/>
      <c r="S936" s="81"/>
      <c r="T936" s="81"/>
      <c r="U936" s="81"/>
      <c r="V936" s="81"/>
      <c r="W936" s="81"/>
      <c r="X936" s="81"/>
      <c r="Y936" s="10"/>
      <c r="Z936" s="10"/>
      <c r="AA936" s="10"/>
      <c r="AB936" s="10"/>
      <c r="AC936" s="10"/>
      <c r="AD936" s="81"/>
      <c r="AE936" s="81"/>
      <c r="AF936" s="83">
        <v>1.4179999999999999</v>
      </c>
      <c r="AG936" s="81"/>
      <c r="AH936">
        <f t="shared" si="31"/>
        <v>34.020000000000003</v>
      </c>
      <c r="AI936">
        <f t="shared" si="32"/>
        <v>39.682539682539677</v>
      </c>
      <c r="AJ936" s="10"/>
      <c r="AK936" s="24">
        <f>100-Tabelle1[[#This Row],[Porositaet Flaeche repolished IAPT]]</f>
        <v>98.581999999999994</v>
      </c>
      <c r="AL936" s="12" t="str" cm="1">
        <f t="array" aca="1" ref="AL936" ca="1">IF(INDIRECT(ADDRESS(3+AM936,2,,,"var"))&lt;&gt;"Name of powder",INDIRECT(ADDRESS(3+AM936,2,,,"var")),NULL)</f>
        <v>AlMgty90</v>
      </c>
      <c r="AM936" s="27">
        <v>7</v>
      </c>
      <c r="AN936" s="10"/>
      <c r="AO936" cm="1">
        <f t="array" aca="1" ref="AO936" ca="1">IF(INDIRECT(ADDRESS(3+$AM936,3,,,"var"))&lt;&gt;"&lt;=&gt;",INDIRECT(ADDRESS(3+$AM936,3,,,"var")),NULL)</f>
        <v>0</v>
      </c>
      <c r="AP936" cm="1">
        <f t="array" aca="1" ref="AP936" ca="1">IF(INDIRECT(ADDRESS(3+$AM936,4,,,"var"))&lt;&gt;"Si",INDIRECT(ADDRESS(3+$AM936,4,,,"var")),NULL)</f>
        <v>0.14199999999999999</v>
      </c>
      <c r="AQ936" cm="1">
        <f t="array" aca="1" ref="AQ936" ca="1">IF(INDIRECT(ADDRESS(3+$AM936,5,,,"var"))&lt;&gt;"&lt;=&gt;",INDIRECT(ADDRESS(3+$AM936,5,,,"var")),NULL)</f>
        <v>0</v>
      </c>
      <c r="AR936" cm="1">
        <f t="array" aca="1" ref="AR936" ca="1">IF(INDIRECT(ADDRESS(3+$AM936,6,,,"var"))&lt;&gt;"Fe",INDIRECT(ADDRESS(3+$AM936,6,,,"var")),NULL)</f>
        <v>6.7599999999999993E-2</v>
      </c>
      <c r="AS936" cm="1">
        <f t="array" aca="1" ref="AS936" ca="1">IF(INDIRECT(ADDRESS(3+$AM936,7,,,"var"))&lt;&gt;"&lt;=&gt;",INDIRECT(ADDRESS(3+$AM936,7,,,"var")),NULL)</f>
        <v>0</v>
      </c>
      <c r="AT936" cm="1">
        <f t="array" aca="1" ref="AT936" ca="1">IF(INDIRECT(ADDRESS(3+$AM936,8,,,"var"))&lt;&gt;"Cu",INDIRECT(ADDRESS(3+$AM936,8,,,"var")),NULL)</f>
        <v>2E-3</v>
      </c>
      <c r="AU936" cm="1">
        <f t="array" aca="1" ref="AU936" ca="1">IF(INDIRECT(ADDRESS(3+$AM936,9,,,"var"))&lt;&gt;"&lt;=&gt;",INDIRECT(ADDRESS(3+$AM936,9,,,"var")),NULL)</f>
        <v>0</v>
      </c>
      <c r="AV936" cm="1">
        <f t="array" aca="1" ref="AV936" ca="1">IF(INDIRECT(ADDRESS(3+$AM936,10,,,"var"))&lt;&gt;"Mn",INDIRECT(ADDRESS(3+$AM936,10,,,"var")),NULL)</f>
        <v>5.4999999999999997E-3</v>
      </c>
      <c r="AW936" cm="1">
        <f t="array" aca="1" ref="AW936" ca="1">IF(INDIRECT(ADDRESS(3+$AM936,11,,,"var"))&lt;&gt;"&lt;=&gt;",INDIRECT(ADDRESS(3+$AM936,11,,,"var")),NULL)</f>
        <v>0</v>
      </c>
      <c r="AX936" cm="1">
        <f t="array" aca="1" ref="AX936" ca="1">IF(INDIRECT(ADDRESS(3+$AM936,12,,,"var"))&lt;&gt;"Mg",INDIRECT(ADDRESS(3+$AM936,12,,,"var")),NULL)</f>
        <v>11.8</v>
      </c>
      <c r="AY936" cm="1">
        <f t="array" aca="1" ref="AY936" ca="1">IF(INDIRECT(ADDRESS(3+$AM936,13,,,"var"))&lt;&gt;"&lt;=&gt;",INDIRECT(ADDRESS(3+$AM936,13,,,"var")),NULL)</f>
        <v>0</v>
      </c>
      <c r="AZ936" cm="1">
        <f t="array" aca="1" ref="AZ936" ca="1">IF(INDIRECT(ADDRESS(3+$AM936,14,,,"var"))&lt;&gt;"Be",INDIRECT(ADDRESS(3+$AM936,14,,,"var")),NULL)</f>
        <v>3.8E-3</v>
      </c>
      <c r="BA936" s="61" cm="1">
        <f t="array" aca="1" ref="BA936" ca="1">IF(INDIRECT(ADDRESS(3+$AM936,15,,,"var"))&lt;&gt;"&lt;=&gt;",INDIRECT(ADDRESS(3+$AM936,15,,,"var")),NULL)</f>
        <v>0</v>
      </c>
      <c r="BB936" cm="1">
        <f t="array" aca="1" ref="BB936" ca="1">IF(INDIRECT(ADDRESS(3+$AM936,16,,,"var"))&lt;&gt;"Zn",INDIRECT(ADDRESS(3+$AM936,16,,,"var")),NULL)</f>
        <v>0</v>
      </c>
      <c r="BC936" s="61" cm="1">
        <f t="array" aca="1" ref="BC936" ca="1">IF(INDIRECT(ADDRESS(3+$AM936,17,,,"var"))&lt;&gt;"&lt;=&gt;",INDIRECT(ADDRESS(3+$AM936,17,,,"var")),NULL)</f>
        <v>0</v>
      </c>
      <c r="BD936" cm="1">
        <f t="array" aca="1" ref="BD936" ca="1">IF(INDIRECT(ADDRESS(3+$AM936,18,,,"var"))&lt;&gt;"Ti",INDIRECT(ADDRESS(3+$AM936,18,,,"var")),NULL)</f>
        <v>1.2E-2</v>
      </c>
      <c r="BE936" s="82" cm="1">
        <f t="array" aca="1" ref="BE936" ca="1">IF(INDIRECT(ADDRESS(3+$AM936,19,,,"var"))&lt;&gt;"D10",INDIRECT(ADDRESS(3+$AM936,19,,,"var")),NULL)</f>
        <v>0</v>
      </c>
      <c r="BF936" s="82" cm="1">
        <f t="array" aca="1" ref="BF936" ca="1">IF(INDIRECT(ADDRESS(3+$AM936,20,,,"var"))&lt;&gt;"D50",INDIRECT(ADDRESS(3+$AM936,20,,,"var")),NULL)</f>
        <v>38.799999999999997</v>
      </c>
      <c r="BG936" s="82" cm="1">
        <f t="array" aca="1" ref="BG936" ca="1">IF(INDIRECT(ADDRESS(3+$AM936,21,,,"var"))&lt;&gt;"D90",INDIRECT(ADDRESS(3+$AM936,21,,,"var")),NULL)</f>
        <v>0</v>
      </c>
      <c r="BH936" s="82" cm="1">
        <f t="array" aca="1" ref="BH936" ca="1">IF(INDIRECT(ADDRESS(3+$AM936,22,,,"var"))&lt;&gt;"Carney Funnel (s/50g)",INDIRECT(ADDRESS(3+$AM936,22,,,"var")),NULL)</f>
        <v>0</v>
      </c>
      <c r="BI936" s="82" cm="1">
        <f t="array" aca="1" ref="BI936" ca="1">IF(INDIRECT(ADDRESS(3+$AM936,23,,,"var"))&lt;&gt;"Schuttdichte",INDIRECT(ADDRESS(3+$AM936,23,,,"var")),NULL)</f>
        <v>0</v>
      </c>
      <c r="BJ936" s="82" cm="1">
        <f t="array" aca="1" ref="BJ936" ca="1">IF(INDIRECT(ADDRESS(3+$AM936,24,,,"var"))&lt;&gt;"Klopfdichte",INDIRECT(ADDRESS(3+$AM936,24,,,"var")),NULL)</f>
        <v>0</v>
      </c>
      <c r="BL936" t="str">
        <f>var!AB$4</f>
        <v>parameter and powder check</v>
      </c>
      <c r="BM936" s="94"/>
    </row>
    <row r="937" spans="1:65">
      <c r="A937" s="19">
        <v>2</v>
      </c>
      <c r="B937" s="19">
        <v>74</v>
      </c>
      <c r="C937" s="81" t="str">
        <f>var!Z$4</f>
        <v>SLM 280</v>
      </c>
      <c r="D937" s="81" t="str">
        <f>var!AG$4</f>
        <v>SLM 280 parameter dev.</v>
      </c>
      <c r="E937" s="10">
        <v>375</v>
      </c>
      <c r="F937" s="11">
        <v>1650</v>
      </c>
      <c r="G937" s="11">
        <v>60</v>
      </c>
      <c r="H937" s="21">
        <v>0.08</v>
      </c>
      <c r="I937" s="77">
        <v>100</v>
      </c>
      <c r="J937" s="76"/>
      <c r="K937" s="81"/>
      <c r="L937" s="10"/>
      <c r="M937" t="str">
        <f>var!AF$2</f>
        <v>Stripes</v>
      </c>
      <c r="N937" s="10"/>
      <c r="O937" s="10"/>
      <c r="P937" s="10"/>
      <c r="Q937" s="10"/>
      <c r="R937" s="81"/>
      <c r="S937" s="81"/>
      <c r="T937" s="81"/>
      <c r="U937" s="81"/>
      <c r="V937" s="81"/>
      <c r="W937" s="81"/>
      <c r="X937" s="81"/>
      <c r="Y937" s="10"/>
      <c r="Z937" s="10"/>
      <c r="AA937" s="10"/>
      <c r="AB937" s="10"/>
      <c r="AC937" s="10"/>
      <c r="AD937" s="81"/>
      <c r="AE937" s="81"/>
      <c r="AF937" s="83">
        <v>1.1739999999999999</v>
      </c>
      <c r="AG937" s="81"/>
      <c r="AH937">
        <f t="shared" si="31"/>
        <v>28.512</v>
      </c>
      <c r="AI937">
        <f t="shared" si="32"/>
        <v>47.348484848484851</v>
      </c>
      <c r="AJ937" s="10"/>
      <c r="AK937" s="24">
        <f>100-Tabelle1[[#This Row],[Porositaet Flaeche repolished IAPT]]</f>
        <v>98.825999999999993</v>
      </c>
      <c r="AL937" s="12" t="str" cm="1">
        <f t="array" aca="1" ref="AL937" ca="1">IF(INDIRECT(ADDRESS(3+AM937,2,,,"var"))&lt;&gt;"Name of powder",INDIRECT(ADDRESS(3+AM937,2,,,"var")),NULL)</f>
        <v>AlMgty90</v>
      </c>
      <c r="AM937" s="27">
        <v>7</v>
      </c>
      <c r="AN937" s="10"/>
      <c r="AO937" cm="1">
        <f t="array" aca="1" ref="AO937" ca="1">IF(INDIRECT(ADDRESS(3+$AM937,3,,,"var"))&lt;&gt;"&lt;=&gt;",INDIRECT(ADDRESS(3+$AM937,3,,,"var")),NULL)</f>
        <v>0</v>
      </c>
      <c r="AP937" cm="1">
        <f t="array" aca="1" ref="AP937" ca="1">IF(INDIRECT(ADDRESS(3+$AM937,4,,,"var"))&lt;&gt;"Si",INDIRECT(ADDRESS(3+$AM937,4,,,"var")),NULL)</f>
        <v>0.14199999999999999</v>
      </c>
      <c r="AQ937" cm="1">
        <f t="array" aca="1" ref="AQ937" ca="1">IF(INDIRECT(ADDRESS(3+$AM937,5,,,"var"))&lt;&gt;"&lt;=&gt;",INDIRECT(ADDRESS(3+$AM937,5,,,"var")),NULL)</f>
        <v>0</v>
      </c>
      <c r="AR937" cm="1">
        <f t="array" aca="1" ref="AR937" ca="1">IF(INDIRECT(ADDRESS(3+$AM937,6,,,"var"))&lt;&gt;"Fe",INDIRECT(ADDRESS(3+$AM937,6,,,"var")),NULL)</f>
        <v>6.7599999999999993E-2</v>
      </c>
      <c r="AS937" cm="1">
        <f t="array" aca="1" ref="AS937" ca="1">IF(INDIRECT(ADDRESS(3+$AM937,7,,,"var"))&lt;&gt;"&lt;=&gt;",INDIRECT(ADDRESS(3+$AM937,7,,,"var")),NULL)</f>
        <v>0</v>
      </c>
      <c r="AT937" cm="1">
        <f t="array" aca="1" ref="AT937" ca="1">IF(INDIRECT(ADDRESS(3+$AM937,8,,,"var"))&lt;&gt;"Cu",INDIRECT(ADDRESS(3+$AM937,8,,,"var")),NULL)</f>
        <v>2E-3</v>
      </c>
      <c r="AU937" cm="1">
        <f t="array" aca="1" ref="AU937" ca="1">IF(INDIRECT(ADDRESS(3+$AM937,9,,,"var"))&lt;&gt;"&lt;=&gt;",INDIRECT(ADDRESS(3+$AM937,9,,,"var")),NULL)</f>
        <v>0</v>
      </c>
      <c r="AV937" cm="1">
        <f t="array" aca="1" ref="AV937" ca="1">IF(INDIRECT(ADDRESS(3+$AM937,10,,,"var"))&lt;&gt;"Mn",INDIRECT(ADDRESS(3+$AM937,10,,,"var")),NULL)</f>
        <v>5.4999999999999997E-3</v>
      </c>
      <c r="AW937" cm="1">
        <f t="array" aca="1" ref="AW937" ca="1">IF(INDIRECT(ADDRESS(3+$AM937,11,,,"var"))&lt;&gt;"&lt;=&gt;",INDIRECT(ADDRESS(3+$AM937,11,,,"var")),NULL)</f>
        <v>0</v>
      </c>
      <c r="AX937" cm="1">
        <f t="array" aca="1" ref="AX937" ca="1">IF(INDIRECT(ADDRESS(3+$AM937,12,,,"var"))&lt;&gt;"Mg",INDIRECT(ADDRESS(3+$AM937,12,,,"var")),NULL)</f>
        <v>11.8</v>
      </c>
      <c r="AY937" cm="1">
        <f t="array" aca="1" ref="AY937" ca="1">IF(INDIRECT(ADDRESS(3+$AM937,13,,,"var"))&lt;&gt;"&lt;=&gt;",INDIRECT(ADDRESS(3+$AM937,13,,,"var")),NULL)</f>
        <v>0</v>
      </c>
      <c r="AZ937" cm="1">
        <f t="array" aca="1" ref="AZ937" ca="1">IF(INDIRECT(ADDRESS(3+$AM937,14,,,"var"))&lt;&gt;"Be",INDIRECT(ADDRESS(3+$AM937,14,,,"var")),NULL)</f>
        <v>3.8E-3</v>
      </c>
      <c r="BA937" s="61" cm="1">
        <f t="array" aca="1" ref="BA937" ca="1">IF(INDIRECT(ADDRESS(3+$AM937,15,,,"var"))&lt;&gt;"&lt;=&gt;",INDIRECT(ADDRESS(3+$AM937,15,,,"var")),NULL)</f>
        <v>0</v>
      </c>
      <c r="BB937" cm="1">
        <f t="array" aca="1" ref="BB937" ca="1">IF(INDIRECT(ADDRESS(3+$AM937,16,,,"var"))&lt;&gt;"Zn",INDIRECT(ADDRESS(3+$AM937,16,,,"var")),NULL)</f>
        <v>0</v>
      </c>
      <c r="BC937" s="61" cm="1">
        <f t="array" aca="1" ref="BC937" ca="1">IF(INDIRECT(ADDRESS(3+$AM937,17,,,"var"))&lt;&gt;"&lt;=&gt;",INDIRECT(ADDRESS(3+$AM937,17,,,"var")),NULL)</f>
        <v>0</v>
      </c>
      <c r="BD937" cm="1">
        <f t="array" aca="1" ref="BD937" ca="1">IF(INDIRECT(ADDRESS(3+$AM937,18,,,"var"))&lt;&gt;"Ti",INDIRECT(ADDRESS(3+$AM937,18,,,"var")),NULL)</f>
        <v>1.2E-2</v>
      </c>
      <c r="BE937" s="82" cm="1">
        <f t="array" aca="1" ref="BE937" ca="1">IF(INDIRECT(ADDRESS(3+$AM937,19,,,"var"))&lt;&gt;"D10",INDIRECT(ADDRESS(3+$AM937,19,,,"var")),NULL)</f>
        <v>0</v>
      </c>
      <c r="BF937" s="82" cm="1">
        <f t="array" aca="1" ref="BF937" ca="1">IF(INDIRECT(ADDRESS(3+$AM937,20,,,"var"))&lt;&gt;"D50",INDIRECT(ADDRESS(3+$AM937,20,,,"var")),NULL)</f>
        <v>38.799999999999997</v>
      </c>
      <c r="BG937" s="82" cm="1">
        <f t="array" aca="1" ref="BG937" ca="1">IF(INDIRECT(ADDRESS(3+$AM937,21,,,"var"))&lt;&gt;"D90",INDIRECT(ADDRESS(3+$AM937,21,,,"var")),NULL)</f>
        <v>0</v>
      </c>
      <c r="BH937" s="82" cm="1">
        <f t="array" aca="1" ref="BH937" ca="1">IF(INDIRECT(ADDRESS(3+$AM937,22,,,"var"))&lt;&gt;"Carney Funnel (s/50g)",INDIRECT(ADDRESS(3+$AM937,22,,,"var")),NULL)</f>
        <v>0</v>
      </c>
      <c r="BI937" s="82" cm="1">
        <f t="array" aca="1" ref="BI937" ca="1">IF(INDIRECT(ADDRESS(3+$AM937,23,,,"var"))&lt;&gt;"Schuttdichte",INDIRECT(ADDRESS(3+$AM937,23,,,"var")),NULL)</f>
        <v>0</v>
      </c>
      <c r="BJ937" s="82" cm="1">
        <f t="array" aca="1" ref="BJ937" ca="1">IF(INDIRECT(ADDRESS(3+$AM937,24,,,"var"))&lt;&gt;"Klopfdichte",INDIRECT(ADDRESS(3+$AM937,24,,,"var")),NULL)</f>
        <v>0</v>
      </c>
      <c r="BL937" t="str">
        <f>var!AB$4</f>
        <v>parameter and powder check</v>
      </c>
      <c r="BM937" s="94"/>
    </row>
    <row r="938" spans="1:65">
      <c r="A938" s="19">
        <v>2</v>
      </c>
      <c r="B938" s="19">
        <v>75</v>
      </c>
      <c r="C938" s="81" t="str">
        <f>var!Z$4</f>
        <v>SLM 280</v>
      </c>
      <c r="D938" s="81" t="str">
        <f>var!AG$4</f>
        <v>SLM 280 parameter dev.</v>
      </c>
      <c r="E938" s="10">
        <v>375</v>
      </c>
      <c r="F938" s="11">
        <v>1025</v>
      </c>
      <c r="G938" s="11">
        <v>120</v>
      </c>
      <c r="H938" s="21">
        <v>0.08</v>
      </c>
      <c r="I938" s="81">
        <v>100</v>
      </c>
      <c r="J938" s="76"/>
      <c r="K938" s="81"/>
      <c r="L938" s="10"/>
      <c r="M938" t="str">
        <f>var!AF$2</f>
        <v>Stripes</v>
      </c>
      <c r="N938" s="10"/>
      <c r="O938" s="10"/>
      <c r="P938" s="10"/>
      <c r="Q938" s="10"/>
      <c r="R938" s="81"/>
      <c r="S938" s="81"/>
      <c r="T938" s="81"/>
      <c r="U938" s="81"/>
      <c r="V938" s="81"/>
      <c r="W938" s="81"/>
      <c r="X938" s="81"/>
      <c r="Y938" s="10"/>
      <c r="Z938" s="10"/>
      <c r="AA938" s="10"/>
      <c r="AB938" s="10"/>
      <c r="AC938" s="10"/>
      <c r="AD938" s="81"/>
      <c r="AE938" s="81"/>
      <c r="AF938" s="83">
        <v>1.1990000000000001</v>
      </c>
      <c r="AG938" s="81"/>
      <c r="AH938">
        <f t="shared" si="31"/>
        <v>35.423999999999999</v>
      </c>
      <c r="AI938">
        <f t="shared" si="32"/>
        <v>38.109756097560975</v>
      </c>
      <c r="AJ938" s="10"/>
      <c r="AK938" s="24">
        <f>100-Tabelle1[[#This Row],[Porositaet Flaeche repolished IAPT]]</f>
        <v>98.801000000000002</v>
      </c>
      <c r="AL938" s="12" t="str" cm="1">
        <f t="array" aca="1" ref="AL938" ca="1">IF(INDIRECT(ADDRESS(3+AM938,2,,,"var"))&lt;&gt;"Name of powder",INDIRECT(ADDRESS(3+AM938,2,,,"var")),NULL)</f>
        <v>AlMgty90</v>
      </c>
      <c r="AM938" s="27">
        <v>7</v>
      </c>
      <c r="AN938" s="10"/>
      <c r="AO938" cm="1">
        <f t="array" aca="1" ref="AO938" ca="1">IF(INDIRECT(ADDRESS(3+$AM938,3,,,"var"))&lt;&gt;"&lt;=&gt;",INDIRECT(ADDRESS(3+$AM938,3,,,"var")),NULL)</f>
        <v>0</v>
      </c>
      <c r="AP938" cm="1">
        <f t="array" aca="1" ref="AP938" ca="1">IF(INDIRECT(ADDRESS(3+$AM938,4,,,"var"))&lt;&gt;"Si",INDIRECT(ADDRESS(3+$AM938,4,,,"var")),NULL)</f>
        <v>0.14199999999999999</v>
      </c>
      <c r="AQ938" cm="1">
        <f t="array" aca="1" ref="AQ938" ca="1">IF(INDIRECT(ADDRESS(3+$AM938,5,,,"var"))&lt;&gt;"&lt;=&gt;",INDIRECT(ADDRESS(3+$AM938,5,,,"var")),NULL)</f>
        <v>0</v>
      </c>
      <c r="AR938" cm="1">
        <f t="array" aca="1" ref="AR938" ca="1">IF(INDIRECT(ADDRESS(3+$AM938,6,,,"var"))&lt;&gt;"Fe",INDIRECT(ADDRESS(3+$AM938,6,,,"var")),NULL)</f>
        <v>6.7599999999999993E-2</v>
      </c>
      <c r="AS938" cm="1">
        <f t="array" aca="1" ref="AS938" ca="1">IF(INDIRECT(ADDRESS(3+$AM938,7,,,"var"))&lt;&gt;"&lt;=&gt;",INDIRECT(ADDRESS(3+$AM938,7,,,"var")),NULL)</f>
        <v>0</v>
      </c>
      <c r="AT938" cm="1">
        <f t="array" aca="1" ref="AT938" ca="1">IF(INDIRECT(ADDRESS(3+$AM938,8,,,"var"))&lt;&gt;"Cu",INDIRECT(ADDRESS(3+$AM938,8,,,"var")),NULL)</f>
        <v>2E-3</v>
      </c>
      <c r="AU938" cm="1">
        <f t="array" aca="1" ref="AU938" ca="1">IF(INDIRECT(ADDRESS(3+$AM938,9,,,"var"))&lt;&gt;"&lt;=&gt;",INDIRECT(ADDRESS(3+$AM938,9,,,"var")),NULL)</f>
        <v>0</v>
      </c>
      <c r="AV938" cm="1">
        <f t="array" aca="1" ref="AV938" ca="1">IF(INDIRECT(ADDRESS(3+$AM938,10,,,"var"))&lt;&gt;"Mn",INDIRECT(ADDRESS(3+$AM938,10,,,"var")),NULL)</f>
        <v>5.4999999999999997E-3</v>
      </c>
      <c r="AW938" cm="1">
        <f t="array" aca="1" ref="AW938" ca="1">IF(INDIRECT(ADDRESS(3+$AM938,11,,,"var"))&lt;&gt;"&lt;=&gt;",INDIRECT(ADDRESS(3+$AM938,11,,,"var")),NULL)</f>
        <v>0</v>
      </c>
      <c r="AX938" cm="1">
        <f t="array" aca="1" ref="AX938" ca="1">IF(INDIRECT(ADDRESS(3+$AM938,12,,,"var"))&lt;&gt;"Mg",INDIRECT(ADDRESS(3+$AM938,12,,,"var")),NULL)</f>
        <v>11.8</v>
      </c>
      <c r="AY938" cm="1">
        <f t="array" aca="1" ref="AY938" ca="1">IF(INDIRECT(ADDRESS(3+$AM938,13,,,"var"))&lt;&gt;"&lt;=&gt;",INDIRECT(ADDRESS(3+$AM938,13,,,"var")),NULL)</f>
        <v>0</v>
      </c>
      <c r="AZ938" cm="1">
        <f t="array" aca="1" ref="AZ938" ca="1">IF(INDIRECT(ADDRESS(3+$AM938,14,,,"var"))&lt;&gt;"Be",INDIRECT(ADDRESS(3+$AM938,14,,,"var")),NULL)</f>
        <v>3.8E-3</v>
      </c>
      <c r="BA938" s="61" cm="1">
        <f t="array" aca="1" ref="BA938" ca="1">IF(INDIRECT(ADDRESS(3+$AM938,15,,,"var"))&lt;&gt;"&lt;=&gt;",INDIRECT(ADDRESS(3+$AM938,15,,,"var")),NULL)</f>
        <v>0</v>
      </c>
      <c r="BB938" cm="1">
        <f t="array" aca="1" ref="BB938" ca="1">IF(INDIRECT(ADDRESS(3+$AM938,16,,,"var"))&lt;&gt;"Zn",INDIRECT(ADDRESS(3+$AM938,16,,,"var")),NULL)</f>
        <v>0</v>
      </c>
      <c r="BC938" s="61" cm="1">
        <f t="array" aca="1" ref="BC938" ca="1">IF(INDIRECT(ADDRESS(3+$AM938,17,,,"var"))&lt;&gt;"&lt;=&gt;",INDIRECT(ADDRESS(3+$AM938,17,,,"var")),NULL)</f>
        <v>0</v>
      </c>
      <c r="BD938" cm="1">
        <f t="array" aca="1" ref="BD938" ca="1">IF(INDIRECT(ADDRESS(3+$AM938,18,,,"var"))&lt;&gt;"Ti",INDIRECT(ADDRESS(3+$AM938,18,,,"var")),NULL)</f>
        <v>1.2E-2</v>
      </c>
      <c r="BE938" s="82" cm="1">
        <f t="array" aca="1" ref="BE938" ca="1">IF(INDIRECT(ADDRESS(3+$AM938,19,,,"var"))&lt;&gt;"D10",INDIRECT(ADDRESS(3+$AM938,19,,,"var")),NULL)</f>
        <v>0</v>
      </c>
      <c r="BF938" s="82" cm="1">
        <f t="array" aca="1" ref="BF938" ca="1">IF(INDIRECT(ADDRESS(3+$AM938,20,,,"var"))&lt;&gt;"D50",INDIRECT(ADDRESS(3+$AM938,20,,,"var")),NULL)</f>
        <v>38.799999999999997</v>
      </c>
      <c r="BG938" s="82" cm="1">
        <f t="array" aca="1" ref="BG938" ca="1">IF(INDIRECT(ADDRESS(3+$AM938,21,,,"var"))&lt;&gt;"D90",INDIRECT(ADDRESS(3+$AM938,21,,,"var")),NULL)</f>
        <v>0</v>
      </c>
      <c r="BH938" s="82" cm="1">
        <f t="array" aca="1" ref="BH938" ca="1">IF(INDIRECT(ADDRESS(3+$AM938,22,,,"var"))&lt;&gt;"Carney Funnel (s/50g)",INDIRECT(ADDRESS(3+$AM938,22,,,"var")),NULL)</f>
        <v>0</v>
      </c>
      <c r="BI938" s="82" cm="1">
        <f t="array" aca="1" ref="BI938" ca="1">IF(INDIRECT(ADDRESS(3+$AM938,23,,,"var"))&lt;&gt;"Schuttdichte",INDIRECT(ADDRESS(3+$AM938,23,,,"var")),NULL)</f>
        <v>0</v>
      </c>
      <c r="BJ938" s="82" cm="1">
        <f t="array" aca="1" ref="BJ938" ca="1">IF(INDIRECT(ADDRESS(3+$AM938,24,,,"var"))&lt;&gt;"Klopfdichte",INDIRECT(ADDRESS(3+$AM938,24,,,"var")),NULL)</f>
        <v>0</v>
      </c>
      <c r="BL938" t="str">
        <f>var!AB$4</f>
        <v>parameter and powder check</v>
      </c>
      <c r="BM938" s="94"/>
    </row>
    <row r="939" spans="1:65">
      <c r="A939" s="19">
        <v>3</v>
      </c>
      <c r="B939" s="19">
        <v>1</v>
      </c>
      <c r="C939" s="81" t="str">
        <f>var!Z$4</f>
        <v>SLM 280</v>
      </c>
      <c r="D939" s="81" t="str">
        <f>var!AG$4</f>
        <v>SLM 280 parameter dev.</v>
      </c>
      <c r="E939" s="10">
        <v>375</v>
      </c>
      <c r="F939" s="11">
        <v>1450</v>
      </c>
      <c r="G939" s="20">
        <v>50</v>
      </c>
      <c r="H939" s="21">
        <v>0.08</v>
      </c>
      <c r="I939" s="81">
        <v>100</v>
      </c>
      <c r="J939" s="81" t="str">
        <f>var!AD$2</f>
        <v>Density cube</v>
      </c>
      <c r="L939" s="10"/>
      <c r="M939" t="str">
        <f>var!AF$2</f>
        <v>Stripes</v>
      </c>
      <c r="N939" s="10"/>
      <c r="O939" s="10"/>
      <c r="P939" s="10"/>
      <c r="Q939" s="10"/>
      <c r="R939" s="81"/>
      <c r="S939" s="81"/>
      <c r="T939" s="81"/>
      <c r="U939" s="81"/>
      <c r="V939" s="81"/>
      <c r="W939" s="81"/>
      <c r="X939" s="81"/>
      <c r="Y939" s="10"/>
      <c r="Z939" s="10"/>
      <c r="AA939" s="10"/>
      <c r="AB939" s="10"/>
      <c r="AC939" s="10"/>
      <c r="AD939" s="81"/>
      <c r="AE939" s="81"/>
      <c r="AF939" s="81"/>
      <c r="AG939" s="81"/>
      <c r="AH939">
        <f t="shared" si="31"/>
        <v>20.88</v>
      </c>
      <c r="AI939">
        <f t="shared" si="32"/>
        <v>64.65517241379311</v>
      </c>
      <c r="AJ939" s="10"/>
      <c r="AK939" s="81">
        <v>99.733000000000004</v>
      </c>
      <c r="AL939" t="str" cm="1">
        <f t="array" aca="1" ref="AL939" ca="1">IF(INDIRECT(ADDRESS(3+AM939,2,,,"var"))&lt;&gt;"Name of powder",INDIRECT(ADDRESS(3+AM939,2,,,"var")),NULL)</f>
        <v>AlMgty90</v>
      </c>
      <c r="AM939" s="27">
        <v>7</v>
      </c>
      <c r="AN939" s="10"/>
      <c r="AO939" cm="1">
        <f t="array" aca="1" ref="AO939" ca="1">IF(INDIRECT(ADDRESS(3+$AM939,3,,,"var"))&lt;&gt;"&lt;=&gt;",INDIRECT(ADDRESS(3+$AM939,3,,,"var")),NULL)</f>
        <v>0</v>
      </c>
      <c r="AP939" cm="1">
        <f t="array" aca="1" ref="AP939" ca="1">IF(INDIRECT(ADDRESS(3+$AM939,4,,,"var"))&lt;&gt;"Si",INDIRECT(ADDRESS(3+$AM939,4,,,"var")),NULL)</f>
        <v>0.14199999999999999</v>
      </c>
      <c r="AQ939" cm="1">
        <f t="array" aca="1" ref="AQ939" ca="1">IF(INDIRECT(ADDRESS(3+$AM939,5,,,"var"))&lt;&gt;"&lt;=&gt;",INDIRECT(ADDRESS(3+$AM939,5,,,"var")),NULL)</f>
        <v>0</v>
      </c>
      <c r="AR939" cm="1">
        <f t="array" aca="1" ref="AR939" ca="1">IF(INDIRECT(ADDRESS(3+$AM939,6,,,"var"))&lt;&gt;"Fe",INDIRECT(ADDRESS(3+$AM939,6,,,"var")),NULL)</f>
        <v>6.7599999999999993E-2</v>
      </c>
      <c r="AS939" cm="1">
        <f t="array" aca="1" ref="AS939" ca="1">IF(INDIRECT(ADDRESS(3+$AM939,7,,,"var"))&lt;&gt;"&lt;=&gt;",INDIRECT(ADDRESS(3+$AM939,7,,,"var")),NULL)</f>
        <v>0</v>
      </c>
      <c r="AT939" cm="1">
        <f t="array" aca="1" ref="AT939" ca="1">IF(INDIRECT(ADDRESS(3+$AM939,8,,,"var"))&lt;&gt;"Cu",INDIRECT(ADDRESS(3+$AM939,8,,,"var")),NULL)</f>
        <v>2E-3</v>
      </c>
      <c r="AU939" cm="1">
        <f t="array" aca="1" ref="AU939" ca="1">IF(INDIRECT(ADDRESS(3+$AM939,9,,,"var"))&lt;&gt;"&lt;=&gt;",INDIRECT(ADDRESS(3+$AM939,9,,,"var")),NULL)</f>
        <v>0</v>
      </c>
      <c r="AV939" cm="1">
        <f t="array" aca="1" ref="AV939" ca="1">IF(INDIRECT(ADDRESS(3+$AM939,10,,,"var"))&lt;&gt;"Mn",INDIRECT(ADDRESS(3+$AM939,10,,,"var")),NULL)</f>
        <v>5.4999999999999997E-3</v>
      </c>
      <c r="AW939" cm="1">
        <f t="array" aca="1" ref="AW939" ca="1">IF(INDIRECT(ADDRESS(3+$AM939,11,,,"var"))&lt;&gt;"&lt;=&gt;",INDIRECT(ADDRESS(3+$AM939,11,,,"var")),NULL)</f>
        <v>0</v>
      </c>
      <c r="AX939" cm="1">
        <f t="array" aca="1" ref="AX939" ca="1">IF(INDIRECT(ADDRESS(3+$AM939,12,,,"var"))&lt;&gt;"Mg",INDIRECT(ADDRESS(3+$AM939,12,,,"var")),NULL)</f>
        <v>11.8</v>
      </c>
      <c r="AY939" cm="1">
        <f t="array" aca="1" ref="AY939" ca="1">IF(INDIRECT(ADDRESS(3+$AM939,13,,,"var"))&lt;&gt;"&lt;=&gt;",INDIRECT(ADDRESS(3+$AM939,13,,,"var")),NULL)</f>
        <v>0</v>
      </c>
      <c r="AZ939" cm="1">
        <f t="array" aca="1" ref="AZ939" ca="1">IF(INDIRECT(ADDRESS(3+$AM939,14,,,"var"))&lt;&gt;"Be",INDIRECT(ADDRESS(3+$AM939,14,,,"var")),NULL)</f>
        <v>3.8E-3</v>
      </c>
      <c r="BA939" s="61" cm="1">
        <f t="array" aca="1" ref="BA939" ca="1">IF(INDIRECT(ADDRESS(3+$AM939,15,,,"var"))&lt;&gt;"&lt;=&gt;",INDIRECT(ADDRESS(3+$AM939,15,,,"var")),NULL)</f>
        <v>0</v>
      </c>
      <c r="BB939" cm="1">
        <f t="array" aca="1" ref="BB939" ca="1">IF(INDIRECT(ADDRESS(3+$AM939,16,,,"var"))&lt;&gt;"Zn",INDIRECT(ADDRESS(3+$AM939,16,,,"var")),NULL)</f>
        <v>0</v>
      </c>
      <c r="BC939" s="61" cm="1">
        <f t="array" aca="1" ref="BC939" ca="1">IF(INDIRECT(ADDRESS(3+$AM939,17,,,"var"))&lt;&gt;"&lt;=&gt;",INDIRECT(ADDRESS(3+$AM939,17,,,"var")),NULL)</f>
        <v>0</v>
      </c>
      <c r="BD939" cm="1">
        <f t="array" aca="1" ref="BD939" ca="1">IF(INDIRECT(ADDRESS(3+$AM939,18,,,"var"))&lt;&gt;"Ti",INDIRECT(ADDRESS(3+$AM939,18,,,"var")),NULL)</f>
        <v>1.2E-2</v>
      </c>
      <c r="BE939" s="82" cm="1">
        <f t="array" aca="1" ref="BE939" ca="1">IF(INDIRECT(ADDRESS(3+$AM939,19,,,"var"))&lt;&gt;"D10",INDIRECT(ADDRESS(3+$AM939,19,,,"var")),NULL)</f>
        <v>0</v>
      </c>
      <c r="BF939" s="82" cm="1">
        <f t="array" aca="1" ref="BF939" ca="1">IF(INDIRECT(ADDRESS(3+$AM939,20,,,"var"))&lt;&gt;"D50",INDIRECT(ADDRESS(3+$AM939,20,,,"var")),NULL)</f>
        <v>38.799999999999997</v>
      </c>
      <c r="BG939" s="82" cm="1">
        <f t="array" aca="1" ref="BG939" ca="1">IF(INDIRECT(ADDRESS(3+$AM939,21,,,"var"))&lt;&gt;"D90",INDIRECT(ADDRESS(3+$AM939,21,,,"var")),NULL)</f>
        <v>0</v>
      </c>
      <c r="BH939" s="82" cm="1">
        <f t="array" aca="1" ref="BH939" ca="1">IF(INDIRECT(ADDRESS(3+$AM939,22,,,"var"))&lt;&gt;"Carney Funnel (s/50g)",INDIRECT(ADDRESS(3+$AM939,22,,,"var")),NULL)</f>
        <v>0</v>
      </c>
      <c r="BI939" s="82" cm="1">
        <f t="array" aca="1" ref="BI939" ca="1">IF(INDIRECT(ADDRESS(3+$AM939,23,,,"var"))&lt;&gt;"Schuttdichte",INDIRECT(ADDRESS(3+$AM939,23,,,"var")),NULL)</f>
        <v>0</v>
      </c>
      <c r="BJ939" s="82" cm="1">
        <f t="array" aca="1" ref="BJ939" ca="1">IF(INDIRECT(ADDRESS(3+$AM939,24,,,"var"))&lt;&gt;"Klopfdichte",INDIRECT(ADDRESS(3+$AM939,24,,,"var")),NULL)</f>
        <v>0</v>
      </c>
      <c r="BM939" s="94"/>
    </row>
    <row r="940" spans="1:65">
      <c r="A940" s="19">
        <v>3</v>
      </c>
      <c r="B940" s="19">
        <v>2</v>
      </c>
      <c r="C940" s="81" t="str">
        <f>var!Z$4</f>
        <v>SLM 280</v>
      </c>
      <c r="D940" s="81" t="str">
        <f>var!AG$4</f>
        <v>SLM 280 parameter dev.</v>
      </c>
      <c r="E940" s="10">
        <v>375</v>
      </c>
      <c r="F940" s="11">
        <v>1700</v>
      </c>
      <c r="G940" s="20">
        <v>50</v>
      </c>
      <c r="H940" s="21">
        <v>0.08</v>
      </c>
      <c r="I940" s="81">
        <v>100</v>
      </c>
      <c r="J940" s="81" t="str">
        <f>var!AD$2</f>
        <v>Density cube</v>
      </c>
      <c r="L940" s="10"/>
      <c r="M940" t="str">
        <f>var!AF$2</f>
        <v>Stripes</v>
      </c>
      <c r="N940" s="10"/>
      <c r="O940" s="10"/>
      <c r="P940" s="10"/>
      <c r="Q940" s="10"/>
      <c r="R940" s="81"/>
      <c r="S940" s="81"/>
      <c r="T940" s="81"/>
      <c r="U940" s="81"/>
      <c r="V940" s="81"/>
      <c r="W940" s="81"/>
      <c r="X940" s="81"/>
      <c r="Y940" s="10"/>
      <c r="Z940" s="10"/>
      <c r="AA940" s="10"/>
      <c r="AB940" s="10"/>
      <c r="AC940" s="10"/>
      <c r="AD940" s="81"/>
      <c r="AE940" s="81"/>
      <c r="AF940" s="81"/>
      <c r="AG940" s="81"/>
      <c r="AH940">
        <f t="shared" si="31"/>
        <v>24.48</v>
      </c>
      <c r="AI940">
        <f t="shared" si="32"/>
        <v>55.147058823529413</v>
      </c>
      <c r="AJ940" s="10"/>
      <c r="AK940" s="81">
        <v>99.628</v>
      </c>
      <c r="AL940" t="str" cm="1">
        <f t="array" aca="1" ref="AL940" ca="1">IF(INDIRECT(ADDRESS(3+AM940,2,,,"var"))&lt;&gt;"Name of powder",INDIRECT(ADDRESS(3+AM940,2,,,"var")),NULL)</f>
        <v>AlMgty90</v>
      </c>
      <c r="AM940" s="27">
        <v>7</v>
      </c>
      <c r="AN940" s="10"/>
      <c r="AO940" cm="1">
        <f t="array" aca="1" ref="AO940" ca="1">IF(INDIRECT(ADDRESS(3+$AM940,3,,,"var"))&lt;&gt;"&lt;=&gt;",INDIRECT(ADDRESS(3+$AM940,3,,,"var")),NULL)</f>
        <v>0</v>
      </c>
      <c r="AP940" cm="1">
        <f t="array" aca="1" ref="AP940" ca="1">IF(INDIRECT(ADDRESS(3+$AM940,4,,,"var"))&lt;&gt;"Si",INDIRECT(ADDRESS(3+$AM940,4,,,"var")),NULL)</f>
        <v>0.14199999999999999</v>
      </c>
      <c r="AQ940" cm="1">
        <f t="array" aca="1" ref="AQ940" ca="1">IF(INDIRECT(ADDRESS(3+$AM940,5,,,"var"))&lt;&gt;"&lt;=&gt;",INDIRECT(ADDRESS(3+$AM940,5,,,"var")),NULL)</f>
        <v>0</v>
      </c>
      <c r="AR940" cm="1">
        <f t="array" aca="1" ref="AR940" ca="1">IF(INDIRECT(ADDRESS(3+$AM940,6,,,"var"))&lt;&gt;"Fe",INDIRECT(ADDRESS(3+$AM940,6,,,"var")),NULL)</f>
        <v>6.7599999999999993E-2</v>
      </c>
      <c r="AS940" cm="1">
        <f t="array" aca="1" ref="AS940" ca="1">IF(INDIRECT(ADDRESS(3+$AM940,7,,,"var"))&lt;&gt;"&lt;=&gt;",INDIRECT(ADDRESS(3+$AM940,7,,,"var")),NULL)</f>
        <v>0</v>
      </c>
      <c r="AT940" cm="1">
        <f t="array" aca="1" ref="AT940" ca="1">IF(INDIRECT(ADDRESS(3+$AM940,8,,,"var"))&lt;&gt;"Cu",INDIRECT(ADDRESS(3+$AM940,8,,,"var")),NULL)</f>
        <v>2E-3</v>
      </c>
      <c r="AU940" cm="1">
        <f t="array" aca="1" ref="AU940" ca="1">IF(INDIRECT(ADDRESS(3+$AM940,9,,,"var"))&lt;&gt;"&lt;=&gt;",INDIRECT(ADDRESS(3+$AM940,9,,,"var")),NULL)</f>
        <v>0</v>
      </c>
      <c r="AV940" cm="1">
        <f t="array" aca="1" ref="AV940" ca="1">IF(INDIRECT(ADDRESS(3+$AM940,10,,,"var"))&lt;&gt;"Mn",INDIRECT(ADDRESS(3+$AM940,10,,,"var")),NULL)</f>
        <v>5.4999999999999997E-3</v>
      </c>
      <c r="AW940" cm="1">
        <f t="array" aca="1" ref="AW940" ca="1">IF(INDIRECT(ADDRESS(3+$AM940,11,,,"var"))&lt;&gt;"&lt;=&gt;",INDIRECT(ADDRESS(3+$AM940,11,,,"var")),NULL)</f>
        <v>0</v>
      </c>
      <c r="AX940" cm="1">
        <f t="array" aca="1" ref="AX940" ca="1">IF(INDIRECT(ADDRESS(3+$AM940,12,,,"var"))&lt;&gt;"Mg",INDIRECT(ADDRESS(3+$AM940,12,,,"var")),NULL)</f>
        <v>11.8</v>
      </c>
      <c r="AY940" cm="1">
        <f t="array" aca="1" ref="AY940" ca="1">IF(INDIRECT(ADDRESS(3+$AM940,13,,,"var"))&lt;&gt;"&lt;=&gt;",INDIRECT(ADDRESS(3+$AM940,13,,,"var")),NULL)</f>
        <v>0</v>
      </c>
      <c r="AZ940" cm="1">
        <f t="array" aca="1" ref="AZ940" ca="1">IF(INDIRECT(ADDRESS(3+$AM940,14,,,"var"))&lt;&gt;"Be",INDIRECT(ADDRESS(3+$AM940,14,,,"var")),NULL)</f>
        <v>3.8E-3</v>
      </c>
      <c r="BA940" s="61" cm="1">
        <f t="array" aca="1" ref="BA940" ca="1">IF(INDIRECT(ADDRESS(3+$AM940,15,,,"var"))&lt;&gt;"&lt;=&gt;",INDIRECT(ADDRESS(3+$AM940,15,,,"var")),NULL)</f>
        <v>0</v>
      </c>
      <c r="BB940" cm="1">
        <f t="array" aca="1" ref="BB940" ca="1">IF(INDIRECT(ADDRESS(3+$AM940,16,,,"var"))&lt;&gt;"Zn",INDIRECT(ADDRESS(3+$AM940,16,,,"var")),NULL)</f>
        <v>0</v>
      </c>
      <c r="BC940" s="61" cm="1">
        <f t="array" aca="1" ref="BC940" ca="1">IF(INDIRECT(ADDRESS(3+$AM940,17,,,"var"))&lt;&gt;"&lt;=&gt;",INDIRECT(ADDRESS(3+$AM940,17,,,"var")),NULL)</f>
        <v>0</v>
      </c>
      <c r="BD940" cm="1">
        <f t="array" aca="1" ref="BD940" ca="1">IF(INDIRECT(ADDRESS(3+$AM940,18,,,"var"))&lt;&gt;"Ti",INDIRECT(ADDRESS(3+$AM940,18,,,"var")),NULL)</f>
        <v>1.2E-2</v>
      </c>
      <c r="BE940" s="82" cm="1">
        <f t="array" aca="1" ref="BE940" ca="1">IF(INDIRECT(ADDRESS(3+$AM940,19,,,"var"))&lt;&gt;"D10",INDIRECT(ADDRESS(3+$AM940,19,,,"var")),NULL)</f>
        <v>0</v>
      </c>
      <c r="BF940" s="82" cm="1">
        <f t="array" aca="1" ref="BF940" ca="1">IF(INDIRECT(ADDRESS(3+$AM940,20,,,"var"))&lt;&gt;"D50",INDIRECT(ADDRESS(3+$AM940,20,,,"var")),NULL)</f>
        <v>38.799999999999997</v>
      </c>
      <c r="BG940" s="82" cm="1">
        <f t="array" aca="1" ref="BG940" ca="1">IF(INDIRECT(ADDRESS(3+$AM940,21,,,"var"))&lt;&gt;"D90",INDIRECT(ADDRESS(3+$AM940,21,,,"var")),NULL)</f>
        <v>0</v>
      </c>
      <c r="BH940" s="82" cm="1">
        <f t="array" aca="1" ref="BH940" ca="1">IF(INDIRECT(ADDRESS(3+$AM940,22,,,"var"))&lt;&gt;"Carney Funnel (s/50g)",INDIRECT(ADDRESS(3+$AM940,22,,,"var")),NULL)</f>
        <v>0</v>
      </c>
      <c r="BI940" s="82" cm="1">
        <f t="array" aca="1" ref="BI940" ca="1">IF(INDIRECT(ADDRESS(3+$AM940,23,,,"var"))&lt;&gt;"Schuttdichte",INDIRECT(ADDRESS(3+$AM940,23,,,"var")),NULL)</f>
        <v>0</v>
      </c>
      <c r="BJ940" s="82" cm="1">
        <f t="array" aca="1" ref="BJ940" ca="1">IF(INDIRECT(ADDRESS(3+$AM940,24,,,"var"))&lt;&gt;"Klopfdichte",INDIRECT(ADDRESS(3+$AM940,24,,,"var")),NULL)</f>
        <v>0</v>
      </c>
      <c r="BM940" s="94"/>
    </row>
    <row r="941" spans="1:65">
      <c r="A941" s="19">
        <v>3</v>
      </c>
      <c r="B941" s="19">
        <v>3</v>
      </c>
      <c r="C941" s="81" t="str">
        <f>var!Z$4</f>
        <v>SLM 280</v>
      </c>
      <c r="D941" s="81" t="str">
        <f>var!AG$4</f>
        <v>SLM 280 parameter dev.</v>
      </c>
      <c r="E941" s="10">
        <v>375</v>
      </c>
      <c r="F941" s="11">
        <v>1525</v>
      </c>
      <c r="G941" s="20">
        <v>60</v>
      </c>
      <c r="H941" s="21">
        <v>0.08</v>
      </c>
      <c r="I941" s="81">
        <v>100</v>
      </c>
      <c r="J941" s="81" t="str">
        <f>var!AD$2</f>
        <v>Density cube</v>
      </c>
      <c r="L941" s="10"/>
      <c r="M941" t="str">
        <f>var!AF$2</f>
        <v>Stripes</v>
      </c>
      <c r="N941" s="10"/>
      <c r="O941" s="10"/>
      <c r="P941" s="10"/>
      <c r="Q941" s="10"/>
      <c r="R941" s="81"/>
      <c r="S941" s="81"/>
      <c r="T941" s="81"/>
      <c r="U941" s="81"/>
      <c r="V941" s="81"/>
      <c r="W941" s="81"/>
      <c r="X941" s="81"/>
      <c r="Y941" s="10"/>
      <c r="Z941" s="10"/>
      <c r="AA941" s="10"/>
      <c r="AB941" s="10"/>
      <c r="AC941" s="10"/>
      <c r="AD941" s="81"/>
      <c r="AE941" s="81"/>
      <c r="AF941" s="81"/>
      <c r="AG941" s="81"/>
      <c r="AH941">
        <f t="shared" si="31"/>
        <v>26.352</v>
      </c>
      <c r="AI941">
        <f t="shared" si="32"/>
        <v>51.229508196721312</v>
      </c>
      <c r="AJ941" s="10"/>
      <c r="AK941" s="81">
        <v>99.602999999999994</v>
      </c>
      <c r="AL941" t="str" cm="1">
        <f t="array" aca="1" ref="AL941" ca="1">IF(INDIRECT(ADDRESS(3+AM941,2,,,"var"))&lt;&gt;"Name of powder",INDIRECT(ADDRESS(3+AM941,2,,,"var")),NULL)</f>
        <v>AlMgty90</v>
      </c>
      <c r="AM941" s="27">
        <v>7</v>
      </c>
      <c r="AN941" s="10"/>
      <c r="AO941" cm="1">
        <f t="array" aca="1" ref="AO941" ca="1">IF(INDIRECT(ADDRESS(3+$AM941,3,,,"var"))&lt;&gt;"&lt;=&gt;",INDIRECT(ADDRESS(3+$AM941,3,,,"var")),NULL)</f>
        <v>0</v>
      </c>
      <c r="AP941" cm="1">
        <f t="array" aca="1" ref="AP941" ca="1">IF(INDIRECT(ADDRESS(3+$AM941,4,,,"var"))&lt;&gt;"Si",INDIRECT(ADDRESS(3+$AM941,4,,,"var")),NULL)</f>
        <v>0.14199999999999999</v>
      </c>
      <c r="AQ941" cm="1">
        <f t="array" aca="1" ref="AQ941" ca="1">IF(INDIRECT(ADDRESS(3+$AM941,5,,,"var"))&lt;&gt;"&lt;=&gt;",INDIRECT(ADDRESS(3+$AM941,5,,,"var")),NULL)</f>
        <v>0</v>
      </c>
      <c r="AR941" cm="1">
        <f t="array" aca="1" ref="AR941" ca="1">IF(INDIRECT(ADDRESS(3+$AM941,6,,,"var"))&lt;&gt;"Fe",INDIRECT(ADDRESS(3+$AM941,6,,,"var")),NULL)</f>
        <v>6.7599999999999993E-2</v>
      </c>
      <c r="AS941" cm="1">
        <f t="array" aca="1" ref="AS941" ca="1">IF(INDIRECT(ADDRESS(3+$AM941,7,,,"var"))&lt;&gt;"&lt;=&gt;",INDIRECT(ADDRESS(3+$AM941,7,,,"var")),NULL)</f>
        <v>0</v>
      </c>
      <c r="AT941" cm="1">
        <f t="array" aca="1" ref="AT941" ca="1">IF(INDIRECT(ADDRESS(3+$AM941,8,,,"var"))&lt;&gt;"Cu",INDIRECT(ADDRESS(3+$AM941,8,,,"var")),NULL)</f>
        <v>2E-3</v>
      </c>
      <c r="AU941" cm="1">
        <f t="array" aca="1" ref="AU941" ca="1">IF(INDIRECT(ADDRESS(3+$AM941,9,,,"var"))&lt;&gt;"&lt;=&gt;",INDIRECT(ADDRESS(3+$AM941,9,,,"var")),NULL)</f>
        <v>0</v>
      </c>
      <c r="AV941" cm="1">
        <f t="array" aca="1" ref="AV941" ca="1">IF(INDIRECT(ADDRESS(3+$AM941,10,,,"var"))&lt;&gt;"Mn",INDIRECT(ADDRESS(3+$AM941,10,,,"var")),NULL)</f>
        <v>5.4999999999999997E-3</v>
      </c>
      <c r="AW941" cm="1">
        <f t="array" aca="1" ref="AW941" ca="1">IF(INDIRECT(ADDRESS(3+$AM941,11,,,"var"))&lt;&gt;"&lt;=&gt;",INDIRECT(ADDRESS(3+$AM941,11,,,"var")),NULL)</f>
        <v>0</v>
      </c>
      <c r="AX941" cm="1">
        <f t="array" aca="1" ref="AX941" ca="1">IF(INDIRECT(ADDRESS(3+$AM941,12,,,"var"))&lt;&gt;"Mg",INDIRECT(ADDRESS(3+$AM941,12,,,"var")),NULL)</f>
        <v>11.8</v>
      </c>
      <c r="AY941" cm="1">
        <f t="array" aca="1" ref="AY941" ca="1">IF(INDIRECT(ADDRESS(3+$AM941,13,,,"var"))&lt;&gt;"&lt;=&gt;",INDIRECT(ADDRESS(3+$AM941,13,,,"var")),NULL)</f>
        <v>0</v>
      </c>
      <c r="AZ941" cm="1">
        <f t="array" aca="1" ref="AZ941" ca="1">IF(INDIRECT(ADDRESS(3+$AM941,14,,,"var"))&lt;&gt;"Be",INDIRECT(ADDRESS(3+$AM941,14,,,"var")),NULL)</f>
        <v>3.8E-3</v>
      </c>
      <c r="BA941" s="61" cm="1">
        <f t="array" aca="1" ref="BA941" ca="1">IF(INDIRECT(ADDRESS(3+$AM941,15,,,"var"))&lt;&gt;"&lt;=&gt;",INDIRECT(ADDRESS(3+$AM941,15,,,"var")),NULL)</f>
        <v>0</v>
      </c>
      <c r="BB941" cm="1">
        <f t="array" aca="1" ref="BB941" ca="1">IF(INDIRECT(ADDRESS(3+$AM941,16,,,"var"))&lt;&gt;"Zn",INDIRECT(ADDRESS(3+$AM941,16,,,"var")),NULL)</f>
        <v>0</v>
      </c>
      <c r="BC941" s="61" cm="1">
        <f t="array" aca="1" ref="BC941" ca="1">IF(INDIRECT(ADDRESS(3+$AM941,17,,,"var"))&lt;&gt;"&lt;=&gt;",INDIRECT(ADDRESS(3+$AM941,17,,,"var")),NULL)</f>
        <v>0</v>
      </c>
      <c r="BD941" cm="1">
        <f t="array" aca="1" ref="BD941" ca="1">IF(INDIRECT(ADDRESS(3+$AM941,18,,,"var"))&lt;&gt;"Ti",INDIRECT(ADDRESS(3+$AM941,18,,,"var")),NULL)</f>
        <v>1.2E-2</v>
      </c>
      <c r="BE941" s="82" cm="1">
        <f t="array" aca="1" ref="BE941" ca="1">IF(INDIRECT(ADDRESS(3+$AM941,19,,,"var"))&lt;&gt;"D10",INDIRECT(ADDRESS(3+$AM941,19,,,"var")),NULL)</f>
        <v>0</v>
      </c>
      <c r="BF941" s="82" cm="1">
        <f t="array" aca="1" ref="BF941" ca="1">IF(INDIRECT(ADDRESS(3+$AM941,20,,,"var"))&lt;&gt;"D50",INDIRECT(ADDRESS(3+$AM941,20,,,"var")),NULL)</f>
        <v>38.799999999999997</v>
      </c>
      <c r="BG941" s="82" cm="1">
        <f t="array" aca="1" ref="BG941" ca="1">IF(INDIRECT(ADDRESS(3+$AM941,21,,,"var"))&lt;&gt;"D90",INDIRECT(ADDRESS(3+$AM941,21,,,"var")),NULL)</f>
        <v>0</v>
      </c>
      <c r="BH941" s="82" cm="1">
        <f t="array" aca="1" ref="BH941" ca="1">IF(INDIRECT(ADDRESS(3+$AM941,22,,,"var"))&lt;&gt;"Carney Funnel (s/50g)",INDIRECT(ADDRESS(3+$AM941,22,,,"var")),NULL)</f>
        <v>0</v>
      </c>
      <c r="BI941" s="82" cm="1">
        <f t="array" aca="1" ref="BI941" ca="1">IF(INDIRECT(ADDRESS(3+$AM941,23,,,"var"))&lt;&gt;"Schuttdichte",INDIRECT(ADDRESS(3+$AM941,23,,,"var")),NULL)</f>
        <v>0</v>
      </c>
      <c r="BJ941" s="82" cm="1">
        <f t="array" aca="1" ref="BJ941" ca="1">IF(INDIRECT(ADDRESS(3+$AM941,24,,,"var"))&lt;&gt;"Klopfdichte",INDIRECT(ADDRESS(3+$AM941,24,,,"var")),NULL)</f>
        <v>0</v>
      </c>
      <c r="BM941" s="94"/>
    </row>
    <row r="942" spans="1:65">
      <c r="A942" s="19">
        <v>3</v>
      </c>
      <c r="B942" s="19">
        <v>4</v>
      </c>
      <c r="C942" s="81" t="str">
        <f>var!Z$4</f>
        <v>SLM 280</v>
      </c>
      <c r="D942" s="81" t="str">
        <f>var!AG$4</f>
        <v>SLM 280 parameter dev.</v>
      </c>
      <c r="E942" s="10">
        <v>375</v>
      </c>
      <c r="F942" s="11">
        <v>1175</v>
      </c>
      <c r="G942" s="20">
        <v>50</v>
      </c>
      <c r="H942" s="21">
        <v>0.1</v>
      </c>
      <c r="I942" s="81">
        <v>100</v>
      </c>
      <c r="J942" s="81" t="str">
        <f>var!AD$2</f>
        <v>Density cube</v>
      </c>
      <c r="L942" s="10"/>
      <c r="M942" t="str">
        <f>var!AF$2</f>
        <v>Stripes</v>
      </c>
      <c r="N942" s="10"/>
      <c r="O942" s="10"/>
      <c r="P942" s="10"/>
      <c r="Q942" s="10"/>
      <c r="R942" s="81"/>
      <c r="S942" s="81"/>
      <c r="T942" s="81"/>
      <c r="U942" s="81"/>
      <c r="V942" s="81"/>
      <c r="W942" s="81"/>
      <c r="X942" s="81"/>
      <c r="Y942" s="10"/>
      <c r="Z942" s="10"/>
      <c r="AA942" s="10"/>
      <c r="AB942" s="10"/>
      <c r="AC942" s="10"/>
      <c r="AD942" s="81"/>
      <c r="AE942" s="81"/>
      <c r="AF942" s="81"/>
      <c r="AG942" s="81"/>
      <c r="AH942">
        <f t="shared" si="31"/>
        <v>21.150000000000002</v>
      </c>
      <c r="AI942">
        <f t="shared" si="32"/>
        <v>63.829787234042556</v>
      </c>
      <c r="AJ942" s="10"/>
      <c r="AK942" s="81">
        <v>99.537000000000006</v>
      </c>
      <c r="AL942" t="str" cm="1">
        <f t="array" aca="1" ref="AL942" ca="1">IF(INDIRECT(ADDRESS(3+AM942,2,,,"var"))&lt;&gt;"Name of powder",INDIRECT(ADDRESS(3+AM942,2,,,"var")),NULL)</f>
        <v>AlMgty90</v>
      </c>
      <c r="AM942" s="27">
        <v>7</v>
      </c>
      <c r="AN942" s="10"/>
      <c r="AO942" cm="1">
        <f t="array" aca="1" ref="AO942" ca="1">IF(INDIRECT(ADDRESS(3+$AM942,3,,,"var"))&lt;&gt;"&lt;=&gt;",INDIRECT(ADDRESS(3+$AM942,3,,,"var")),NULL)</f>
        <v>0</v>
      </c>
      <c r="AP942" cm="1">
        <f t="array" aca="1" ref="AP942" ca="1">IF(INDIRECT(ADDRESS(3+$AM942,4,,,"var"))&lt;&gt;"Si",INDIRECT(ADDRESS(3+$AM942,4,,,"var")),NULL)</f>
        <v>0.14199999999999999</v>
      </c>
      <c r="AQ942" cm="1">
        <f t="array" aca="1" ref="AQ942" ca="1">IF(INDIRECT(ADDRESS(3+$AM942,5,,,"var"))&lt;&gt;"&lt;=&gt;",INDIRECT(ADDRESS(3+$AM942,5,,,"var")),NULL)</f>
        <v>0</v>
      </c>
      <c r="AR942" cm="1">
        <f t="array" aca="1" ref="AR942" ca="1">IF(INDIRECT(ADDRESS(3+$AM942,6,,,"var"))&lt;&gt;"Fe",INDIRECT(ADDRESS(3+$AM942,6,,,"var")),NULL)</f>
        <v>6.7599999999999993E-2</v>
      </c>
      <c r="AS942" cm="1">
        <f t="array" aca="1" ref="AS942" ca="1">IF(INDIRECT(ADDRESS(3+$AM942,7,,,"var"))&lt;&gt;"&lt;=&gt;",INDIRECT(ADDRESS(3+$AM942,7,,,"var")),NULL)</f>
        <v>0</v>
      </c>
      <c r="AT942" cm="1">
        <f t="array" aca="1" ref="AT942" ca="1">IF(INDIRECT(ADDRESS(3+$AM942,8,,,"var"))&lt;&gt;"Cu",INDIRECT(ADDRESS(3+$AM942,8,,,"var")),NULL)</f>
        <v>2E-3</v>
      </c>
      <c r="AU942" cm="1">
        <f t="array" aca="1" ref="AU942" ca="1">IF(INDIRECT(ADDRESS(3+$AM942,9,,,"var"))&lt;&gt;"&lt;=&gt;",INDIRECT(ADDRESS(3+$AM942,9,,,"var")),NULL)</f>
        <v>0</v>
      </c>
      <c r="AV942" cm="1">
        <f t="array" aca="1" ref="AV942" ca="1">IF(INDIRECT(ADDRESS(3+$AM942,10,,,"var"))&lt;&gt;"Mn",INDIRECT(ADDRESS(3+$AM942,10,,,"var")),NULL)</f>
        <v>5.4999999999999997E-3</v>
      </c>
      <c r="AW942" cm="1">
        <f t="array" aca="1" ref="AW942" ca="1">IF(INDIRECT(ADDRESS(3+$AM942,11,,,"var"))&lt;&gt;"&lt;=&gt;",INDIRECT(ADDRESS(3+$AM942,11,,,"var")),NULL)</f>
        <v>0</v>
      </c>
      <c r="AX942" cm="1">
        <f t="array" aca="1" ref="AX942" ca="1">IF(INDIRECT(ADDRESS(3+$AM942,12,,,"var"))&lt;&gt;"Mg",INDIRECT(ADDRESS(3+$AM942,12,,,"var")),NULL)</f>
        <v>11.8</v>
      </c>
      <c r="AY942" cm="1">
        <f t="array" aca="1" ref="AY942" ca="1">IF(INDIRECT(ADDRESS(3+$AM942,13,,,"var"))&lt;&gt;"&lt;=&gt;",INDIRECT(ADDRESS(3+$AM942,13,,,"var")),NULL)</f>
        <v>0</v>
      </c>
      <c r="AZ942" cm="1">
        <f t="array" aca="1" ref="AZ942" ca="1">IF(INDIRECT(ADDRESS(3+$AM942,14,,,"var"))&lt;&gt;"Be",INDIRECT(ADDRESS(3+$AM942,14,,,"var")),NULL)</f>
        <v>3.8E-3</v>
      </c>
      <c r="BA942" s="61" cm="1">
        <f t="array" aca="1" ref="BA942" ca="1">IF(INDIRECT(ADDRESS(3+$AM942,15,,,"var"))&lt;&gt;"&lt;=&gt;",INDIRECT(ADDRESS(3+$AM942,15,,,"var")),NULL)</f>
        <v>0</v>
      </c>
      <c r="BB942" cm="1">
        <f t="array" aca="1" ref="BB942" ca="1">IF(INDIRECT(ADDRESS(3+$AM942,16,,,"var"))&lt;&gt;"Zn",INDIRECT(ADDRESS(3+$AM942,16,,,"var")),NULL)</f>
        <v>0</v>
      </c>
      <c r="BC942" s="61" cm="1">
        <f t="array" aca="1" ref="BC942" ca="1">IF(INDIRECT(ADDRESS(3+$AM942,17,,,"var"))&lt;&gt;"&lt;=&gt;",INDIRECT(ADDRESS(3+$AM942,17,,,"var")),NULL)</f>
        <v>0</v>
      </c>
      <c r="BD942" cm="1">
        <f t="array" aca="1" ref="BD942" ca="1">IF(INDIRECT(ADDRESS(3+$AM942,18,,,"var"))&lt;&gt;"Ti",INDIRECT(ADDRESS(3+$AM942,18,,,"var")),NULL)</f>
        <v>1.2E-2</v>
      </c>
      <c r="BE942" s="82" cm="1">
        <f t="array" aca="1" ref="BE942" ca="1">IF(INDIRECT(ADDRESS(3+$AM942,19,,,"var"))&lt;&gt;"D10",INDIRECT(ADDRESS(3+$AM942,19,,,"var")),NULL)</f>
        <v>0</v>
      </c>
      <c r="BF942" s="82" cm="1">
        <f t="array" aca="1" ref="BF942" ca="1">IF(INDIRECT(ADDRESS(3+$AM942,20,,,"var"))&lt;&gt;"D50",INDIRECT(ADDRESS(3+$AM942,20,,,"var")),NULL)</f>
        <v>38.799999999999997</v>
      </c>
      <c r="BG942" s="82" cm="1">
        <f t="array" aca="1" ref="BG942" ca="1">IF(INDIRECT(ADDRESS(3+$AM942,21,,,"var"))&lt;&gt;"D90",INDIRECT(ADDRESS(3+$AM942,21,,,"var")),NULL)</f>
        <v>0</v>
      </c>
      <c r="BH942" s="82" cm="1">
        <f t="array" aca="1" ref="BH942" ca="1">IF(INDIRECT(ADDRESS(3+$AM942,22,,,"var"))&lt;&gt;"Carney Funnel (s/50g)",INDIRECT(ADDRESS(3+$AM942,22,,,"var")),NULL)</f>
        <v>0</v>
      </c>
      <c r="BI942" s="82" cm="1">
        <f t="array" aca="1" ref="BI942" ca="1">IF(INDIRECT(ADDRESS(3+$AM942,23,,,"var"))&lt;&gt;"Schuttdichte",INDIRECT(ADDRESS(3+$AM942,23,,,"var")),NULL)</f>
        <v>0</v>
      </c>
      <c r="BJ942" s="82" cm="1">
        <f t="array" aca="1" ref="BJ942" ca="1">IF(INDIRECT(ADDRESS(3+$AM942,24,,,"var"))&lt;&gt;"Klopfdichte",INDIRECT(ADDRESS(3+$AM942,24,,,"var")),NULL)</f>
        <v>0</v>
      </c>
      <c r="BM942" s="94"/>
    </row>
    <row r="943" spans="1:65">
      <c r="A943" s="19">
        <v>3</v>
      </c>
      <c r="B943" s="19">
        <v>5</v>
      </c>
      <c r="C943" s="81" t="str">
        <f>var!Z$4</f>
        <v>SLM 280</v>
      </c>
      <c r="D943" s="81" t="str">
        <f>var!AG$4</f>
        <v>SLM 280 parameter dev.</v>
      </c>
      <c r="E943" s="10">
        <v>375</v>
      </c>
      <c r="F943" s="11">
        <v>1500</v>
      </c>
      <c r="G943" s="20">
        <v>50</v>
      </c>
      <c r="H943" s="21">
        <v>0.1</v>
      </c>
      <c r="I943" s="81">
        <v>100</v>
      </c>
      <c r="J943" s="81" t="str">
        <f>var!AD$2</f>
        <v>Density cube</v>
      </c>
      <c r="L943" s="10"/>
      <c r="M943" t="str">
        <f>var!AF$2</f>
        <v>Stripes</v>
      </c>
      <c r="N943" s="10"/>
      <c r="O943" s="10"/>
      <c r="P943" s="10"/>
      <c r="Q943" s="10"/>
      <c r="R943" s="81"/>
      <c r="S943" s="81"/>
      <c r="T943" s="81"/>
      <c r="U943" s="81"/>
      <c r="V943" s="81"/>
      <c r="W943" s="81"/>
      <c r="X943" s="81"/>
      <c r="Y943" s="10"/>
      <c r="Z943" s="10"/>
      <c r="AA943" s="10"/>
      <c r="AB943" s="10"/>
      <c r="AC943" s="10"/>
      <c r="AD943" s="81"/>
      <c r="AE943" s="81"/>
      <c r="AF943" s="81"/>
      <c r="AG943" s="81"/>
      <c r="AH943">
        <f t="shared" si="31"/>
        <v>27</v>
      </c>
      <c r="AI943">
        <f t="shared" si="32"/>
        <v>50</v>
      </c>
      <c r="AJ943" s="10"/>
      <c r="AK943" s="81">
        <v>99.561000000000007</v>
      </c>
      <c r="AL943" t="str" cm="1">
        <f t="array" aca="1" ref="AL943" ca="1">IF(INDIRECT(ADDRESS(3+AM943,2,,,"var"))&lt;&gt;"Name of powder",INDIRECT(ADDRESS(3+AM943,2,,,"var")),NULL)</f>
        <v>AlMgty90</v>
      </c>
      <c r="AM943" s="27">
        <v>7</v>
      </c>
      <c r="AN943" s="10"/>
      <c r="AO943" cm="1">
        <f t="array" aca="1" ref="AO943" ca="1">IF(INDIRECT(ADDRESS(3+$AM943,3,,,"var"))&lt;&gt;"&lt;=&gt;",INDIRECT(ADDRESS(3+$AM943,3,,,"var")),NULL)</f>
        <v>0</v>
      </c>
      <c r="AP943" cm="1">
        <f t="array" aca="1" ref="AP943" ca="1">IF(INDIRECT(ADDRESS(3+$AM943,4,,,"var"))&lt;&gt;"Si",INDIRECT(ADDRESS(3+$AM943,4,,,"var")),NULL)</f>
        <v>0.14199999999999999</v>
      </c>
      <c r="AQ943" cm="1">
        <f t="array" aca="1" ref="AQ943" ca="1">IF(INDIRECT(ADDRESS(3+$AM943,5,,,"var"))&lt;&gt;"&lt;=&gt;",INDIRECT(ADDRESS(3+$AM943,5,,,"var")),NULL)</f>
        <v>0</v>
      </c>
      <c r="AR943" cm="1">
        <f t="array" aca="1" ref="AR943" ca="1">IF(INDIRECT(ADDRESS(3+$AM943,6,,,"var"))&lt;&gt;"Fe",INDIRECT(ADDRESS(3+$AM943,6,,,"var")),NULL)</f>
        <v>6.7599999999999993E-2</v>
      </c>
      <c r="AS943" cm="1">
        <f t="array" aca="1" ref="AS943" ca="1">IF(INDIRECT(ADDRESS(3+$AM943,7,,,"var"))&lt;&gt;"&lt;=&gt;",INDIRECT(ADDRESS(3+$AM943,7,,,"var")),NULL)</f>
        <v>0</v>
      </c>
      <c r="AT943" cm="1">
        <f t="array" aca="1" ref="AT943" ca="1">IF(INDIRECT(ADDRESS(3+$AM943,8,,,"var"))&lt;&gt;"Cu",INDIRECT(ADDRESS(3+$AM943,8,,,"var")),NULL)</f>
        <v>2E-3</v>
      </c>
      <c r="AU943" cm="1">
        <f t="array" aca="1" ref="AU943" ca="1">IF(INDIRECT(ADDRESS(3+$AM943,9,,,"var"))&lt;&gt;"&lt;=&gt;",INDIRECT(ADDRESS(3+$AM943,9,,,"var")),NULL)</f>
        <v>0</v>
      </c>
      <c r="AV943" cm="1">
        <f t="array" aca="1" ref="AV943" ca="1">IF(INDIRECT(ADDRESS(3+$AM943,10,,,"var"))&lt;&gt;"Mn",INDIRECT(ADDRESS(3+$AM943,10,,,"var")),NULL)</f>
        <v>5.4999999999999997E-3</v>
      </c>
      <c r="AW943" cm="1">
        <f t="array" aca="1" ref="AW943" ca="1">IF(INDIRECT(ADDRESS(3+$AM943,11,,,"var"))&lt;&gt;"&lt;=&gt;",INDIRECT(ADDRESS(3+$AM943,11,,,"var")),NULL)</f>
        <v>0</v>
      </c>
      <c r="AX943" cm="1">
        <f t="array" aca="1" ref="AX943" ca="1">IF(INDIRECT(ADDRESS(3+$AM943,12,,,"var"))&lt;&gt;"Mg",INDIRECT(ADDRESS(3+$AM943,12,,,"var")),NULL)</f>
        <v>11.8</v>
      </c>
      <c r="AY943" cm="1">
        <f t="array" aca="1" ref="AY943" ca="1">IF(INDIRECT(ADDRESS(3+$AM943,13,,,"var"))&lt;&gt;"&lt;=&gt;",INDIRECT(ADDRESS(3+$AM943,13,,,"var")),NULL)</f>
        <v>0</v>
      </c>
      <c r="AZ943" cm="1">
        <f t="array" aca="1" ref="AZ943" ca="1">IF(INDIRECT(ADDRESS(3+$AM943,14,,,"var"))&lt;&gt;"Be",INDIRECT(ADDRESS(3+$AM943,14,,,"var")),NULL)</f>
        <v>3.8E-3</v>
      </c>
      <c r="BA943" s="61" cm="1">
        <f t="array" aca="1" ref="BA943" ca="1">IF(INDIRECT(ADDRESS(3+$AM943,15,,,"var"))&lt;&gt;"&lt;=&gt;",INDIRECT(ADDRESS(3+$AM943,15,,,"var")),NULL)</f>
        <v>0</v>
      </c>
      <c r="BB943" cm="1">
        <f t="array" aca="1" ref="BB943" ca="1">IF(INDIRECT(ADDRESS(3+$AM943,16,,,"var"))&lt;&gt;"Zn",INDIRECT(ADDRESS(3+$AM943,16,,,"var")),NULL)</f>
        <v>0</v>
      </c>
      <c r="BC943" s="61" cm="1">
        <f t="array" aca="1" ref="BC943" ca="1">IF(INDIRECT(ADDRESS(3+$AM943,17,,,"var"))&lt;&gt;"&lt;=&gt;",INDIRECT(ADDRESS(3+$AM943,17,,,"var")),NULL)</f>
        <v>0</v>
      </c>
      <c r="BD943" cm="1">
        <f t="array" aca="1" ref="BD943" ca="1">IF(INDIRECT(ADDRESS(3+$AM943,18,,,"var"))&lt;&gt;"Ti",INDIRECT(ADDRESS(3+$AM943,18,,,"var")),NULL)</f>
        <v>1.2E-2</v>
      </c>
      <c r="BE943" s="82" cm="1">
        <f t="array" aca="1" ref="BE943" ca="1">IF(INDIRECT(ADDRESS(3+$AM943,19,,,"var"))&lt;&gt;"D10",INDIRECT(ADDRESS(3+$AM943,19,,,"var")),NULL)</f>
        <v>0</v>
      </c>
      <c r="BF943" s="82" cm="1">
        <f t="array" aca="1" ref="BF943" ca="1">IF(INDIRECT(ADDRESS(3+$AM943,20,,,"var"))&lt;&gt;"D50",INDIRECT(ADDRESS(3+$AM943,20,,,"var")),NULL)</f>
        <v>38.799999999999997</v>
      </c>
      <c r="BG943" s="82" cm="1">
        <f t="array" aca="1" ref="BG943" ca="1">IF(INDIRECT(ADDRESS(3+$AM943,21,,,"var"))&lt;&gt;"D90",INDIRECT(ADDRESS(3+$AM943,21,,,"var")),NULL)</f>
        <v>0</v>
      </c>
      <c r="BH943" s="82" cm="1">
        <f t="array" aca="1" ref="BH943" ca="1">IF(INDIRECT(ADDRESS(3+$AM943,22,,,"var"))&lt;&gt;"Carney Funnel (s/50g)",INDIRECT(ADDRESS(3+$AM943,22,,,"var")),NULL)</f>
        <v>0</v>
      </c>
      <c r="BI943" s="82" cm="1">
        <f t="array" aca="1" ref="BI943" ca="1">IF(INDIRECT(ADDRESS(3+$AM943,23,,,"var"))&lt;&gt;"Schuttdichte",INDIRECT(ADDRESS(3+$AM943,23,,,"var")),NULL)</f>
        <v>0</v>
      </c>
      <c r="BJ943" s="82" cm="1">
        <f t="array" aca="1" ref="BJ943" ca="1">IF(INDIRECT(ADDRESS(3+$AM943,24,,,"var"))&lt;&gt;"Klopfdichte",INDIRECT(ADDRESS(3+$AM943,24,,,"var")),NULL)</f>
        <v>0</v>
      </c>
      <c r="BM943" s="94"/>
    </row>
    <row r="944" spans="1:65">
      <c r="A944" s="19">
        <v>3</v>
      </c>
      <c r="B944" s="19">
        <v>6</v>
      </c>
      <c r="C944" s="81" t="str">
        <f>var!Z$4</f>
        <v>SLM 280</v>
      </c>
      <c r="D944" s="81" t="str">
        <f>var!AG$4</f>
        <v>SLM 280 parameter dev.</v>
      </c>
      <c r="E944" s="10">
        <v>375</v>
      </c>
      <c r="F944" s="11">
        <v>1225</v>
      </c>
      <c r="G944" s="20">
        <v>60</v>
      </c>
      <c r="H944" s="21">
        <v>0.08</v>
      </c>
      <c r="I944" s="81">
        <v>100</v>
      </c>
      <c r="J944" s="81" t="str">
        <f>var!AD$2</f>
        <v>Density cube</v>
      </c>
      <c r="L944" s="10"/>
      <c r="M944" t="str">
        <f>var!AF$2</f>
        <v>Stripes</v>
      </c>
      <c r="N944" s="10"/>
      <c r="O944" s="10"/>
      <c r="P944" s="10"/>
      <c r="Q944" s="10"/>
      <c r="R944" s="81"/>
      <c r="S944" s="81"/>
      <c r="T944" s="81"/>
      <c r="U944" s="81"/>
      <c r="V944" s="81"/>
      <c r="W944" s="81"/>
      <c r="X944" s="81"/>
      <c r="Y944" s="10"/>
      <c r="Z944" s="10"/>
      <c r="AA944" s="10"/>
      <c r="AB944" s="10"/>
      <c r="AC944" s="10"/>
      <c r="AD944" s="81"/>
      <c r="AE944" s="81"/>
      <c r="AF944" s="81"/>
      <c r="AG944" s="81"/>
      <c r="AH944">
        <f t="shared" si="31"/>
        <v>21.167999999999999</v>
      </c>
      <c r="AI944">
        <f t="shared" si="32"/>
        <v>63.775510204081634</v>
      </c>
      <c r="AJ944" s="10"/>
      <c r="AK944" s="81">
        <v>99.581000000000003</v>
      </c>
      <c r="AL944" t="str" cm="1">
        <f t="array" aca="1" ref="AL944" ca="1">IF(INDIRECT(ADDRESS(3+AM944,2,,,"var"))&lt;&gt;"Name of powder",INDIRECT(ADDRESS(3+AM944,2,,,"var")),NULL)</f>
        <v>AlMgty90</v>
      </c>
      <c r="AM944" s="27">
        <v>7</v>
      </c>
      <c r="AN944" s="10"/>
      <c r="AO944" cm="1">
        <f t="array" aca="1" ref="AO944" ca="1">IF(INDIRECT(ADDRESS(3+$AM944,3,,,"var"))&lt;&gt;"&lt;=&gt;",INDIRECT(ADDRESS(3+$AM944,3,,,"var")),NULL)</f>
        <v>0</v>
      </c>
      <c r="AP944" cm="1">
        <f t="array" aca="1" ref="AP944" ca="1">IF(INDIRECT(ADDRESS(3+$AM944,4,,,"var"))&lt;&gt;"Si",INDIRECT(ADDRESS(3+$AM944,4,,,"var")),NULL)</f>
        <v>0.14199999999999999</v>
      </c>
      <c r="AQ944" cm="1">
        <f t="array" aca="1" ref="AQ944" ca="1">IF(INDIRECT(ADDRESS(3+$AM944,5,,,"var"))&lt;&gt;"&lt;=&gt;",INDIRECT(ADDRESS(3+$AM944,5,,,"var")),NULL)</f>
        <v>0</v>
      </c>
      <c r="AR944" cm="1">
        <f t="array" aca="1" ref="AR944" ca="1">IF(INDIRECT(ADDRESS(3+$AM944,6,,,"var"))&lt;&gt;"Fe",INDIRECT(ADDRESS(3+$AM944,6,,,"var")),NULL)</f>
        <v>6.7599999999999993E-2</v>
      </c>
      <c r="AS944" cm="1">
        <f t="array" aca="1" ref="AS944" ca="1">IF(INDIRECT(ADDRESS(3+$AM944,7,,,"var"))&lt;&gt;"&lt;=&gt;",INDIRECT(ADDRESS(3+$AM944,7,,,"var")),NULL)</f>
        <v>0</v>
      </c>
      <c r="AT944" cm="1">
        <f t="array" aca="1" ref="AT944" ca="1">IF(INDIRECT(ADDRESS(3+$AM944,8,,,"var"))&lt;&gt;"Cu",INDIRECT(ADDRESS(3+$AM944,8,,,"var")),NULL)</f>
        <v>2E-3</v>
      </c>
      <c r="AU944" cm="1">
        <f t="array" aca="1" ref="AU944" ca="1">IF(INDIRECT(ADDRESS(3+$AM944,9,,,"var"))&lt;&gt;"&lt;=&gt;",INDIRECT(ADDRESS(3+$AM944,9,,,"var")),NULL)</f>
        <v>0</v>
      </c>
      <c r="AV944" cm="1">
        <f t="array" aca="1" ref="AV944" ca="1">IF(INDIRECT(ADDRESS(3+$AM944,10,,,"var"))&lt;&gt;"Mn",INDIRECT(ADDRESS(3+$AM944,10,,,"var")),NULL)</f>
        <v>5.4999999999999997E-3</v>
      </c>
      <c r="AW944" cm="1">
        <f t="array" aca="1" ref="AW944" ca="1">IF(INDIRECT(ADDRESS(3+$AM944,11,,,"var"))&lt;&gt;"&lt;=&gt;",INDIRECT(ADDRESS(3+$AM944,11,,,"var")),NULL)</f>
        <v>0</v>
      </c>
      <c r="AX944" cm="1">
        <f t="array" aca="1" ref="AX944" ca="1">IF(INDIRECT(ADDRESS(3+$AM944,12,,,"var"))&lt;&gt;"Mg",INDIRECT(ADDRESS(3+$AM944,12,,,"var")),NULL)</f>
        <v>11.8</v>
      </c>
      <c r="AY944" cm="1">
        <f t="array" aca="1" ref="AY944" ca="1">IF(INDIRECT(ADDRESS(3+$AM944,13,,,"var"))&lt;&gt;"&lt;=&gt;",INDIRECT(ADDRESS(3+$AM944,13,,,"var")),NULL)</f>
        <v>0</v>
      </c>
      <c r="AZ944" cm="1">
        <f t="array" aca="1" ref="AZ944" ca="1">IF(INDIRECT(ADDRESS(3+$AM944,14,,,"var"))&lt;&gt;"Be",INDIRECT(ADDRESS(3+$AM944,14,,,"var")),NULL)</f>
        <v>3.8E-3</v>
      </c>
      <c r="BA944" s="61" cm="1">
        <f t="array" aca="1" ref="BA944" ca="1">IF(INDIRECT(ADDRESS(3+$AM944,15,,,"var"))&lt;&gt;"&lt;=&gt;",INDIRECT(ADDRESS(3+$AM944,15,,,"var")),NULL)</f>
        <v>0</v>
      </c>
      <c r="BB944" cm="1">
        <f t="array" aca="1" ref="BB944" ca="1">IF(INDIRECT(ADDRESS(3+$AM944,16,,,"var"))&lt;&gt;"Zn",INDIRECT(ADDRESS(3+$AM944,16,,,"var")),NULL)</f>
        <v>0</v>
      </c>
      <c r="BC944" s="61" cm="1">
        <f t="array" aca="1" ref="BC944" ca="1">IF(INDIRECT(ADDRESS(3+$AM944,17,,,"var"))&lt;&gt;"&lt;=&gt;",INDIRECT(ADDRESS(3+$AM944,17,,,"var")),NULL)</f>
        <v>0</v>
      </c>
      <c r="BD944" cm="1">
        <f t="array" aca="1" ref="BD944" ca="1">IF(INDIRECT(ADDRESS(3+$AM944,18,,,"var"))&lt;&gt;"Ti",INDIRECT(ADDRESS(3+$AM944,18,,,"var")),NULL)</f>
        <v>1.2E-2</v>
      </c>
      <c r="BE944" s="82" cm="1">
        <f t="array" aca="1" ref="BE944" ca="1">IF(INDIRECT(ADDRESS(3+$AM944,19,,,"var"))&lt;&gt;"D10",INDIRECT(ADDRESS(3+$AM944,19,,,"var")),NULL)</f>
        <v>0</v>
      </c>
      <c r="BF944" s="82" cm="1">
        <f t="array" aca="1" ref="BF944" ca="1">IF(INDIRECT(ADDRESS(3+$AM944,20,,,"var"))&lt;&gt;"D50",INDIRECT(ADDRESS(3+$AM944,20,,,"var")),NULL)</f>
        <v>38.799999999999997</v>
      </c>
      <c r="BG944" s="82" cm="1">
        <f t="array" aca="1" ref="BG944" ca="1">IF(INDIRECT(ADDRESS(3+$AM944,21,,,"var"))&lt;&gt;"D90",INDIRECT(ADDRESS(3+$AM944,21,,,"var")),NULL)</f>
        <v>0</v>
      </c>
      <c r="BH944" s="82" cm="1">
        <f t="array" aca="1" ref="BH944" ca="1">IF(INDIRECT(ADDRESS(3+$AM944,22,,,"var"))&lt;&gt;"Carney Funnel (s/50g)",INDIRECT(ADDRESS(3+$AM944,22,,,"var")),NULL)</f>
        <v>0</v>
      </c>
      <c r="BI944" s="82" cm="1">
        <f t="array" aca="1" ref="BI944" ca="1">IF(INDIRECT(ADDRESS(3+$AM944,23,,,"var"))&lt;&gt;"Schuttdichte",INDIRECT(ADDRESS(3+$AM944,23,,,"var")),NULL)</f>
        <v>0</v>
      </c>
      <c r="BJ944" s="82" cm="1">
        <f t="array" aca="1" ref="BJ944" ca="1">IF(INDIRECT(ADDRESS(3+$AM944,24,,,"var"))&lt;&gt;"Klopfdichte",INDIRECT(ADDRESS(3+$AM944,24,,,"var")),NULL)</f>
        <v>0</v>
      </c>
      <c r="BM944" s="94"/>
    </row>
    <row r="945" spans="1:65">
      <c r="A945" s="19">
        <v>3</v>
      </c>
      <c r="B945" s="19">
        <v>7</v>
      </c>
      <c r="C945" s="81" t="str">
        <f>var!Z$4</f>
        <v>SLM 280</v>
      </c>
      <c r="D945" s="81" t="str">
        <f>var!AG$4</f>
        <v>SLM 280 parameter dev.</v>
      </c>
      <c r="E945" s="10">
        <v>375</v>
      </c>
      <c r="F945" s="11">
        <v>1850</v>
      </c>
      <c r="G945" s="20">
        <v>60</v>
      </c>
      <c r="H945" s="21">
        <v>0.08</v>
      </c>
      <c r="I945" s="81">
        <v>100</v>
      </c>
      <c r="J945" s="81" t="str">
        <f>var!AD$2</f>
        <v>Density cube</v>
      </c>
      <c r="L945" s="10"/>
      <c r="M945" t="str">
        <f>var!AF$2</f>
        <v>Stripes</v>
      </c>
      <c r="N945" s="10"/>
      <c r="O945" s="10"/>
      <c r="P945" s="10"/>
      <c r="Q945" s="10"/>
      <c r="R945" s="81"/>
      <c r="S945" s="81"/>
      <c r="T945" s="81"/>
      <c r="U945" s="81"/>
      <c r="V945" s="81"/>
      <c r="W945" s="81"/>
      <c r="X945" s="81"/>
      <c r="Y945" s="10"/>
      <c r="Z945" s="10"/>
      <c r="AA945" s="10"/>
      <c r="AB945" s="10"/>
      <c r="AC945" s="10"/>
      <c r="AD945" s="81"/>
      <c r="AE945" s="81"/>
      <c r="AF945" s="81"/>
      <c r="AG945" s="81"/>
      <c r="AH945">
        <f t="shared" si="31"/>
        <v>31.968000000000004</v>
      </c>
      <c r="AI945">
        <f t="shared" si="32"/>
        <v>42.229729729729726</v>
      </c>
      <c r="AJ945" s="10"/>
      <c r="AK945" s="81">
        <v>99.39</v>
      </c>
      <c r="AL945" t="str" cm="1">
        <f t="array" aca="1" ref="AL945" ca="1">IF(INDIRECT(ADDRESS(3+AM945,2,,,"var"))&lt;&gt;"Name of powder",INDIRECT(ADDRESS(3+AM945,2,,,"var")),NULL)</f>
        <v>AlMgty90</v>
      </c>
      <c r="AM945" s="27">
        <v>7</v>
      </c>
      <c r="AN945" s="10"/>
      <c r="AO945" cm="1">
        <f t="array" aca="1" ref="AO945" ca="1">IF(INDIRECT(ADDRESS(3+$AM945,3,,,"var"))&lt;&gt;"&lt;=&gt;",INDIRECT(ADDRESS(3+$AM945,3,,,"var")),NULL)</f>
        <v>0</v>
      </c>
      <c r="AP945" cm="1">
        <f t="array" aca="1" ref="AP945" ca="1">IF(INDIRECT(ADDRESS(3+$AM945,4,,,"var"))&lt;&gt;"Si",INDIRECT(ADDRESS(3+$AM945,4,,,"var")),NULL)</f>
        <v>0.14199999999999999</v>
      </c>
      <c r="AQ945" cm="1">
        <f t="array" aca="1" ref="AQ945" ca="1">IF(INDIRECT(ADDRESS(3+$AM945,5,,,"var"))&lt;&gt;"&lt;=&gt;",INDIRECT(ADDRESS(3+$AM945,5,,,"var")),NULL)</f>
        <v>0</v>
      </c>
      <c r="AR945" cm="1">
        <f t="array" aca="1" ref="AR945" ca="1">IF(INDIRECT(ADDRESS(3+$AM945,6,,,"var"))&lt;&gt;"Fe",INDIRECT(ADDRESS(3+$AM945,6,,,"var")),NULL)</f>
        <v>6.7599999999999993E-2</v>
      </c>
      <c r="AS945" cm="1">
        <f t="array" aca="1" ref="AS945" ca="1">IF(INDIRECT(ADDRESS(3+$AM945,7,,,"var"))&lt;&gt;"&lt;=&gt;",INDIRECT(ADDRESS(3+$AM945,7,,,"var")),NULL)</f>
        <v>0</v>
      </c>
      <c r="AT945" cm="1">
        <f t="array" aca="1" ref="AT945" ca="1">IF(INDIRECT(ADDRESS(3+$AM945,8,,,"var"))&lt;&gt;"Cu",INDIRECT(ADDRESS(3+$AM945,8,,,"var")),NULL)</f>
        <v>2E-3</v>
      </c>
      <c r="AU945" cm="1">
        <f t="array" aca="1" ref="AU945" ca="1">IF(INDIRECT(ADDRESS(3+$AM945,9,,,"var"))&lt;&gt;"&lt;=&gt;",INDIRECT(ADDRESS(3+$AM945,9,,,"var")),NULL)</f>
        <v>0</v>
      </c>
      <c r="AV945" cm="1">
        <f t="array" aca="1" ref="AV945" ca="1">IF(INDIRECT(ADDRESS(3+$AM945,10,,,"var"))&lt;&gt;"Mn",INDIRECT(ADDRESS(3+$AM945,10,,,"var")),NULL)</f>
        <v>5.4999999999999997E-3</v>
      </c>
      <c r="AW945" cm="1">
        <f t="array" aca="1" ref="AW945" ca="1">IF(INDIRECT(ADDRESS(3+$AM945,11,,,"var"))&lt;&gt;"&lt;=&gt;",INDIRECT(ADDRESS(3+$AM945,11,,,"var")),NULL)</f>
        <v>0</v>
      </c>
      <c r="AX945" cm="1">
        <f t="array" aca="1" ref="AX945" ca="1">IF(INDIRECT(ADDRESS(3+$AM945,12,,,"var"))&lt;&gt;"Mg",INDIRECT(ADDRESS(3+$AM945,12,,,"var")),NULL)</f>
        <v>11.8</v>
      </c>
      <c r="AY945" cm="1">
        <f t="array" aca="1" ref="AY945" ca="1">IF(INDIRECT(ADDRESS(3+$AM945,13,,,"var"))&lt;&gt;"&lt;=&gt;",INDIRECT(ADDRESS(3+$AM945,13,,,"var")),NULL)</f>
        <v>0</v>
      </c>
      <c r="AZ945" cm="1">
        <f t="array" aca="1" ref="AZ945" ca="1">IF(INDIRECT(ADDRESS(3+$AM945,14,,,"var"))&lt;&gt;"Be",INDIRECT(ADDRESS(3+$AM945,14,,,"var")),NULL)</f>
        <v>3.8E-3</v>
      </c>
      <c r="BA945" s="61" cm="1">
        <f t="array" aca="1" ref="BA945" ca="1">IF(INDIRECT(ADDRESS(3+$AM945,15,,,"var"))&lt;&gt;"&lt;=&gt;",INDIRECT(ADDRESS(3+$AM945,15,,,"var")),NULL)</f>
        <v>0</v>
      </c>
      <c r="BB945" cm="1">
        <f t="array" aca="1" ref="BB945" ca="1">IF(INDIRECT(ADDRESS(3+$AM945,16,,,"var"))&lt;&gt;"Zn",INDIRECT(ADDRESS(3+$AM945,16,,,"var")),NULL)</f>
        <v>0</v>
      </c>
      <c r="BC945" s="61" cm="1">
        <f t="array" aca="1" ref="BC945" ca="1">IF(INDIRECT(ADDRESS(3+$AM945,17,,,"var"))&lt;&gt;"&lt;=&gt;",INDIRECT(ADDRESS(3+$AM945,17,,,"var")),NULL)</f>
        <v>0</v>
      </c>
      <c r="BD945" cm="1">
        <f t="array" aca="1" ref="BD945" ca="1">IF(INDIRECT(ADDRESS(3+$AM945,18,,,"var"))&lt;&gt;"Ti",INDIRECT(ADDRESS(3+$AM945,18,,,"var")),NULL)</f>
        <v>1.2E-2</v>
      </c>
      <c r="BE945" s="82" cm="1">
        <f t="array" aca="1" ref="BE945" ca="1">IF(INDIRECT(ADDRESS(3+$AM945,19,,,"var"))&lt;&gt;"D10",INDIRECT(ADDRESS(3+$AM945,19,,,"var")),NULL)</f>
        <v>0</v>
      </c>
      <c r="BF945" s="82" cm="1">
        <f t="array" aca="1" ref="BF945" ca="1">IF(INDIRECT(ADDRESS(3+$AM945,20,,,"var"))&lt;&gt;"D50",INDIRECT(ADDRESS(3+$AM945,20,,,"var")),NULL)</f>
        <v>38.799999999999997</v>
      </c>
      <c r="BG945" s="82" cm="1">
        <f t="array" aca="1" ref="BG945" ca="1">IF(INDIRECT(ADDRESS(3+$AM945,21,,,"var"))&lt;&gt;"D90",INDIRECT(ADDRESS(3+$AM945,21,,,"var")),NULL)</f>
        <v>0</v>
      </c>
      <c r="BH945" s="82" cm="1">
        <f t="array" aca="1" ref="BH945" ca="1">IF(INDIRECT(ADDRESS(3+$AM945,22,,,"var"))&lt;&gt;"Carney Funnel (s/50g)",INDIRECT(ADDRESS(3+$AM945,22,,,"var")),NULL)</f>
        <v>0</v>
      </c>
      <c r="BI945" s="82" cm="1">
        <f t="array" aca="1" ref="BI945" ca="1">IF(INDIRECT(ADDRESS(3+$AM945,23,,,"var"))&lt;&gt;"Schuttdichte",INDIRECT(ADDRESS(3+$AM945,23,,,"var")),NULL)</f>
        <v>0</v>
      </c>
      <c r="BJ945" s="82" cm="1">
        <f t="array" aca="1" ref="BJ945" ca="1">IF(INDIRECT(ADDRESS(3+$AM945,24,,,"var"))&lt;&gt;"Klopfdichte",INDIRECT(ADDRESS(3+$AM945,24,,,"var")),NULL)</f>
        <v>0</v>
      </c>
      <c r="BM945" s="94"/>
    </row>
    <row r="946" spans="1:65">
      <c r="A946" s="19">
        <v>3</v>
      </c>
      <c r="B946" s="19">
        <v>8</v>
      </c>
      <c r="C946" s="81" t="str">
        <f>var!Z$4</f>
        <v>SLM 280</v>
      </c>
      <c r="D946" s="81" t="str">
        <f>var!AG$4</f>
        <v>SLM 280 parameter dev.</v>
      </c>
      <c r="E946" s="10">
        <v>375</v>
      </c>
      <c r="F946" s="11">
        <v>2000</v>
      </c>
      <c r="G946" s="20">
        <v>50</v>
      </c>
      <c r="H946" s="21">
        <v>0.08</v>
      </c>
      <c r="I946" s="81">
        <v>100</v>
      </c>
      <c r="J946" s="81" t="str">
        <f>var!AD$2</f>
        <v>Density cube</v>
      </c>
      <c r="K946" s="81"/>
      <c r="L946" s="10"/>
      <c r="M946" s="81" t="str">
        <f>var!AF$2</f>
        <v>Stripes</v>
      </c>
      <c r="N946" s="10"/>
      <c r="O946" s="10"/>
      <c r="P946" s="10"/>
      <c r="Q946" s="10"/>
      <c r="R946" s="81"/>
      <c r="S946" s="81"/>
      <c r="T946" s="81"/>
      <c r="U946" s="81"/>
      <c r="V946" s="81"/>
      <c r="W946" s="81"/>
      <c r="X946" s="81"/>
      <c r="Y946" s="10"/>
      <c r="Z946" s="10"/>
      <c r="AA946" s="10"/>
      <c r="AB946" s="10"/>
      <c r="AC946" s="10"/>
      <c r="AD946" s="81"/>
      <c r="AE946" s="81"/>
      <c r="AF946" s="81"/>
      <c r="AG946" s="81"/>
      <c r="AH946" s="81">
        <f t="shared" si="31"/>
        <v>28.8</v>
      </c>
      <c r="AI946" s="81">
        <f t="shared" si="32"/>
        <v>46.875</v>
      </c>
      <c r="AJ946" s="10"/>
      <c r="AK946" s="81">
        <v>99.483000000000004</v>
      </c>
      <c r="AL946" t="str" cm="1">
        <f t="array" aca="1" ref="AL946" ca="1">IF(INDIRECT(ADDRESS(3+AM946,2,,,"var"))&lt;&gt;"Name of powder",INDIRECT(ADDRESS(3+AM946,2,,,"var")),NULL)</f>
        <v>AlMgty90</v>
      </c>
      <c r="AM946" s="27">
        <v>7</v>
      </c>
      <c r="AN946" s="10"/>
      <c r="AO946" cm="1">
        <f t="array" aca="1" ref="AO946" ca="1">IF(INDIRECT(ADDRESS(3+$AM946,3,,,"var"))&lt;&gt;"&lt;=&gt;",INDIRECT(ADDRESS(3+$AM946,3,,,"var")),NULL)</f>
        <v>0</v>
      </c>
      <c r="AP946" cm="1">
        <f t="array" aca="1" ref="AP946" ca="1">IF(INDIRECT(ADDRESS(3+$AM946,4,,,"var"))&lt;&gt;"Si",INDIRECT(ADDRESS(3+$AM946,4,,,"var")),NULL)</f>
        <v>0.14199999999999999</v>
      </c>
      <c r="AQ946" cm="1">
        <f t="array" aca="1" ref="AQ946" ca="1">IF(INDIRECT(ADDRESS(3+$AM946,5,,,"var"))&lt;&gt;"&lt;=&gt;",INDIRECT(ADDRESS(3+$AM946,5,,,"var")),NULL)</f>
        <v>0</v>
      </c>
      <c r="AR946" cm="1">
        <f t="array" aca="1" ref="AR946" ca="1">IF(INDIRECT(ADDRESS(3+$AM946,6,,,"var"))&lt;&gt;"Fe",INDIRECT(ADDRESS(3+$AM946,6,,,"var")),NULL)</f>
        <v>6.7599999999999993E-2</v>
      </c>
      <c r="AS946" cm="1">
        <f t="array" aca="1" ref="AS946" ca="1">IF(INDIRECT(ADDRESS(3+$AM946,7,,,"var"))&lt;&gt;"&lt;=&gt;",INDIRECT(ADDRESS(3+$AM946,7,,,"var")),NULL)</f>
        <v>0</v>
      </c>
      <c r="AT946" cm="1">
        <f t="array" aca="1" ref="AT946" ca="1">IF(INDIRECT(ADDRESS(3+$AM946,8,,,"var"))&lt;&gt;"Cu",INDIRECT(ADDRESS(3+$AM946,8,,,"var")),NULL)</f>
        <v>2E-3</v>
      </c>
      <c r="AU946" cm="1">
        <f t="array" aca="1" ref="AU946" ca="1">IF(INDIRECT(ADDRESS(3+$AM946,9,,,"var"))&lt;&gt;"&lt;=&gt;",INDIRECT(ADDRESS(3+$AM946,9,,,"var")),NULL)</f>
        <v>0</v>
      </c>
      <c r="AV946" cm="1">
        <f t="array" aca="1" ref="AV946" ca="1">IF(INDIRECT(ADDRESS(3+$AM946,10,,,"var"))&lt;&gt;"Mn",INDIRECT(ADDRESS(3+$AM946,10,,,"var")),NULL)</f>
        <v>5.4999999999999997E-3</v>
      </c>
      <c r="AW946" cm="1">
        <f t="array" aca="1" ref="AW946" ca="1">IF(INDIRECT(ADDRESS(3+$AM946,11,,,"var"))&lt;&gt;"&lt;=&gt;",INDIRECT(ADDRESS(3+$AM946,11,,,"var")),NULL)</f>
        <v>0</v>
      </c>
      <c r="AX946" cm="1">
        <f t="array" aca="1" ref="AX946" ca="1">IF(INDIRECT(ADDRESS(3+$AM946,12,,,"var"))&lt;&gt;"Mg",INDIRECT(ADDRESS(3+$AM946,12,,,"var")),NULL)</f>
        <v>11.8</v>
      </c>
      <c r="AY946" cm="1">
        <f t="array" aca="1" ref="AY946" ca="1">IF(INDIRECT(ADDRESS(3+$AM946,13,,,"var"))&lt;&gt;"&lt;=&gt;",INDIRECT(ADDRESS(3+$AM946,13,,,"var")),NULL)</f>
        <v>0</v>
      </c>
      <c r="AZ946" cm="1">
        <f t="array" aca="1" ref="AZ946" ca="1">IF(INDIRECT(ADDRESS(3+$AM946,14,,,"var"))&lt;&gt;"Be",INDIRECT(ADDRESS(3+$AM946,14,,,"var")),NULL)</f>
        <v>3.8E-3</v>
      </c>
      <c r="BA946" s="61" cm="1">
        <f t="array" aca="1" ref="BA946" ca="1">IF(INDIRECT(ADDRESS(3+$AM946,15,,,"var"))&lt;&gt;"&lt;=&gt;",INDIRECT(ADDRESS(3+$AM946,15,,,"var")),NULL)</f>
        <v>0</v>
      </c>
      <c r="BB946" cm="1">
        <f t="array" aca="1" ref="BB946" ca="1">IF(INDIRECT(ADDRESS(3+$AM946,16,,,"var"))&lt;&gt;"Zn",INDIRECT(ADDRESS(3+$AM946,16,,,"var")),NULL)</f>
        <v>0</v>
      </c>
      <c r="BC946" s="61" cm="1">
        <f t="array" aca="1" ref="BC946" ca="1">IF(INDIRECT(ADDRESS(3+$AM946,17,,,"var"))&lt;&gt;"&lt;=&gt;",INDIRECT(ADDRESS(3+$AM946,17,,,"var")),NULL)</f>
        <v>0</v>
      </c>
      <c r="BD946" cm="1">
        <f t="array" aca="1" ref="BD946" ca="1">IF(INDIRECT(ADDRESS(3+$AM946,18,,,"var"))&lt;&gt;"Ti",INDIRECT(ADDRESS(3+$AM946,18,,,"var")),NULL)</f>
        <v>1.2E-2</v>
      </c>
      <c r="BE946" s="82" cm="1">
        <f t="array" aca="1" ref="BE946" ca="1">IF(INDIRECT(ADDRESS(3+$AM946,19,,,"var"))&lt;&gt;"D10",INDIRECT(ADDRESS(3+$AM946,19,,,"var")),NULL)</f>
        <v>0</v>
      </c>
      <c r="BF946" s="82" cm="1">
        <f t="array" aca="1" ref="BF946" ca="1">IF(INDIRECT(ADDRESS(3+$AM946,20,,,"var"))&lt;&gt;"D50",INDIRECT(ADDRESS(3+$AM946,20,,,"var")),NULL)</f>
        <v>38.799999999999997</v>
      </c>
      <c r="BG946" s="82" cm="1">
        <f t="array" aca="1" ref="BG946" ca="1">IF(INDIRECT(ADDRESS(3+$AM946,21,,,"var"))&lt;&gt;"D90",INDIRECT(ADDRESS(3+$AM946,21,,,"var")),NULL)</f>
        <v>0</v>
      </c>
      <c r="BH946" s="82" cm="1">
        <f t="array" aca="1" ref="BH946" ca="1">IF(INDIRECT(ADDRESS(3+$AM946,22,,,"var"))&lt;&gt;"Carney Funnel (s/50g)",INDIRECT(ADDRESS(3+$AM946,22,,,"var")),NULL)</f>
        <v>0</v>
      </c>
      <c r="BI946" s="82" cm="1">
        <f t="array" aca="1" ref="BI946" ca="1">IF(INDIRECT(ADDRESS(3+$AM946,23,,,"var"))&lt;&gt;"Schuttdichte",INDIRECT(ADDRESS(3+$AM946,23,,,"var")),NULL)</f>
        <v>0</v>
      </c>
      <c r="BJ946" s="82" cm="1">
        <f t="array" aca="1" ref="BJ946" ca="1">IF(INDIRECT(ADDRESS(3+$AM946,24,,,"var"))&lt;&gt;"Klopfdichte",INDIRECT(ADDRESS(3+$AM946,24,,,"var")),NULL)</f>
        <v>0</v>
      </c>
      <c r="BM946" s="94"/>
    </row>
    <row r="947" spans="1:65">
      <c r="A947" s="19">
        <v>3</v>
      </c>
      <c r="B947" s="19">
        <v>9</v>
      </c>
      <c r="C947" s="81" t="str">
        <f>var!Z$4</f>
        <v>SLM 280</v>
      </c>
      <c r="D947" s="81" t="str">
        <f>var!AG$4</f>
        <v>SLM 280 parameter dev.</v>
      </c>
      <c r="E947" s="10">
        <v>375</v>
      </c>
      <c r="F947" s="11">
        <v>1250</v>
      </c>
      <c r="G947" s="20">
        <v>50</v>
      </c>
      <c r="H947" s="21">
        <v>0.12</v>
      </c>
      <c r="I947" s="81">
        <v>100</v>
      </c>
      <c r="J947" s="81" t="str">
        <f>var!AD$2</f>
        <v>Density cube</v>
      </c>
      <c r="K947" s="81"/>
      <c r="L947" s="10"/>
      <c r="M947" s="81" t="str">
        <f>var!AF$2</f>
        <v>Stripes</v>
      </c>
      <c r="N947" s="10"/>
      <c r="O947" s="10"/>
      <c r="P947" s="10"/>
      <c r="Q947" s="10"/>
      <c r="R947" s="81"/>
      <c r="S947" s="81"/>
      <c r="T947" s="81"/>
      <c r="U947" s="81"/>
      <c r="V947" s="81"/>
      <c r="W947" s="81"/>
      <c r="X947" s="81"/>
      <c r="Y947" s="10"/>
      <c r="Z947" s="10"/>
      <c r="AA947" s="10"/>
      <c r="AB947" s="10"/>
      <c r="AC947" s="10"/>
      <c r="AD947" s="81"/>
      <c r="AE947" s="81"/>
      <c r="AF947" s="81"/>
      <c r="AG947" s="81"/>
      <c r="AH947" s="81">
        <f t="shared" si="31"/>
        <v>27</v>
      </c>
      <c r="AI947" s="81">
        <f t="shared" si="32"/>
        <v>50</v>
      </c>
      <c r="AJ947" s="10"/>
      <c r="AK947" s="81">
        <v>99.486000000000004</v>
      </c>
      <c r="AL947" s="81" t="str" cm="1">
        <f t="array" aca="1" ref="AL947" ca="1">IF(INDIRECT(ADDRESS(3+AM947,2,,,"var"))&lt;&gt;"Name of powder",INDIRECT(ADDRESS(3+AM947,2,,,"var")),NULL)</f>
        <v>AlMgty90</v>
      </c>
      <c r="AM947" s="27">
        <v>7</v>
      </c>
      <c r="AN947" s="10"/>
      <c r="AO947" cm="1">
        <f t="array" aca="1" ref="AO947" ca="1">IF(INDIRECT(ADDRESS(3+$AM947,3,,,"var"))&lt;&gt;"&lt;=&gt;",INDIRECT(ADDRESS(3+$AM947,3,,,"var")),NULL)</f>
        <v>0</v>
      </c>
      <c r="AP947" cm="1">
        <f t="array" aca="1" ref="AP947" ca="1">IF(INDIRECT(ADDRESS(3+$AM947,4,,,"var"))&lt;&gt;"Si",INDIRECT(ADDRESS(3+$AM947,4,,,"var")),NULL)</f>
        <v>0.14199999999999999</v>
      </c>
      <c r="AQ947" cm="1">
        <f t="array" aca="1" ref="AQ947" ca="1">IF(INDIRECT(ADDRESS(3+$AM947,5,,,"var"))&lt;&gt;"&lt;=&gt;",INDIRECT(ADDRESS(3+$AM947,5,,,"var")),NULL)</f>
        <v>0</v>
      </c>
      <c r="AR947" cm="1">
        <f t="array" aca="1" ref="AR947" ca="1">IF(INDIRECT(ADDRESS(3+$AM947,6,,,"var"))&lt;&gt;"Fe",INDIRECT(ADDRESS(3+$AM947,6,,,"var")),NULL)</f>
        <v>6.7599999999999993E-2</v>
      </c>
      <c r="AS947" cm="1">
        <f t="array" aca="1" ref="AS947" ca="1">IF(INDIRECT(ADDRESS(3+$AM947,7,,,"var"))&lt;&gt;"&lt;=&gt;",INDIRECT(ADDRESS(3+$AM947,7,,,"var")),NULL)</f>
        <v>0</v>
      </c>
      <c r="AT947" cm="1">
        <f t="array" aca="1" ref="AT947" ca="1">IF(INDIRECT(ADDRESS(3+$AM947,8,,,"var"))&lt;&gt;"Cu",INDIRECT(ADDRESS(3+$AM947,8,,,"var")),NULL)</f>
        <v>2E-3</v>
      </c>
      <c r="AU947" cm="1">
        <f t="array" aca="1" ref="AU947" ca="1">IF(INDIRECT(ADDRESS(3+$AM947,9,,,"var"))&lt;&gt;"&lt;=&gt;",INDIRECT(ADDRESS(3+$AM947,9,,,"var")),NULL)</f>
        <v>0</v>
      </c>
      <c r="AV947" cm="1">
        <f t="array" aca="1" ref="AV947" ca="1">IF(INDIRECT(ADDRESS(3+$AM947,10,,,"var"))&lt;&gt;"Mn",INDIRECT(ADDRESS(3+$AM947,10,,,"var")),NULL)</f>
        <v>5.4999999999999997E-3</v>
      </c>
      <c r="AW947" cm="1">
        <f t="array" aca="1" ref="AW947" ca="1">IF(INDIRECT(ADDRESS(3+$AM947,11,,,"var"))&lt;&gt;"&lt;=&gt;",INDIRECT(ADDRESS(3+$AM947,11,,,"var")),NULL)</f>
        <v>0</v>
      </c>
      <c r="AX947" cm="1">
        <f t="array" aca="1" ref="AX947" ca="1">IF(INDIRECT(ADDRESS(3+$AM947,12,,,"var"))&lt;&gt;"Mg",INDIRECT(ADDRESS(3+$AM947,12,,,"var")),NULL)</f>
        <v>11.8</v>
      </c>
      <c r="AY947" cm="1">
        <f t="array" aca="1" ref="AY947" ca="1">IF(INDIRECT(ADDRESS(3+$AM947,13,,,"var"))&lt;&gt;"&lt;=&gt;",INDIRECT(ADDRESS(3+$AM947,13,,,"var")),NULL)</f>
        <v>0</v>
      </c>
      <c r="AZ947" cm="1">
        <f t="array" aca="1" ref="AZ947" ca="1">IF(INDIRECT(ADDRESS(3+$AM947,14,,,"var"))&lt;&gt;"Be",INDIRECT(ADDRESS(3+$AM947,14,,,"var")),NULL)</f>
        <v>3.8E-3</v>
      </c>
      <c r="BA947" s="61" cm="1">
        <f t="array" aca="1" ref="BA947" ca="1">IF(INDIRECT(ADDRESS(3+$AM947,15,,,"var"))&lt;&gt;"&lt;=&gt;",INDIRECT(ADDRESS(3+$AM947,15,,,"var")),NULL)</f>
        <v>0</v>
      </c>
      <c r="BB947" cm="1">
        <f t="array" aca="1" ref="BB947" ca="1">IF(INDIRECT(ADDRESS(3+$AM947,16,,,"var"))&lt;&gt;"Zn",INDIRECT(ADDRESS(3+$AM947,16,,,"var")),NULL)</f>
        <v>0</v>
      </c>
      <c r="BC947" s="61" cm="1">
        <f t="array" aca="1" ref="BC947" ca="1">IF(INDIRECT(ADDRESS(3+$AM947,17,,,"var"))&lt;&gt;"&lt;=&gt;",INDIRECT(ADDRESS(3+$AM947,17,,,"var")),NULL)</f>
        <v>0</v>
      </c>
      <c r="BD947" cm="1">
        <f t="array" aca="1" ref="BD947" ca="1">IF(INDIRECT(ADDRESS(3+$AM947,18,,,"var"))&lt;&gt;"Ti",INDIRECT(ADDRESS(3+$AM947,18,,,"var")),NULL)</f>
        <v>1.2E-2</v>
      </c>
      <c r="BE947" s="82" cm="1">
        <f t="array" aca="1" ref="BE947" ca="1">IF(INDIRECT(ADDRESS(3+$AM947,19,,,"var"))&lt;&gt;"D10",INDIRECT(ADDRESS(3+$AM947,19,,,"var")),NULL)</f>
        <v>0</v>
      </c>
      <c r="BF947" s="82" cm="1">
        <f t="array" aca="1" ref="BF947" ca="1">IF(INDIRECT(ADDRESS(3+$AM947,20,,,"var"))&lt;&gt;"D50",INDIRECT(ADDRESS(3+$AM947,20,,,"var")),NULL)</f>
        <v>38.799999999999997</v>
      </c>
      <c r="BG947" s="82" cm="1">
        <f t="array" aca="1" ref="BG947" ca="1">IF(INDIRECT(ADDRESS(3+$AM947,21,,,"var"))&lt;&gt;"D90",INDIRECT(ADDRESS(3+$AM947,21,,,"var")),NULL)</f>
        <v>0</v>
      </c>
      <c r="BH947" s="82" cm="1">
        <f t="array" aca="1" ref="BH947" ca="1">IF(INDIRECT(ADDRESS(3+$AM947,22,,,"var"))&lt;&gt;"Carney Funnel (s/50g)",INDIRECT(ADDRESS(3+$AM947,22,,,"var")),NULL)</f>
        <v>0</v>
      </c>
      <c r="BI947" s="82" cm="1">
        <f t="array" aca="1" ref="BI947" ca="1">IF(INDIRECT(ADDRESS(3+$AM947,23,,,"var"))&lt;&gt;"Schuttdichte",INDIRECT(ADDRESS(3+$AM947,23,,,"var")),NULL)</f>
        <v>0</v>
      </c>
      <c r="BJ947" s="82" cm="1">
        <f t="array" aca="1" ref="BJ947" ca="1">IF(INDIRECT(ADDRESS(3+$AM947,24,,,"var"))&lt;&gt;"Klopfdichte",INDIRECT(ADDRESS(3+$AM947,24,,,"var")),NULL)</f>
        <v>0</v>
      </c>
      <c r="BM947" s="94"/>
    </row>
    <row r="948" spans="1:65">
      <c r="A948" s="19">
        <v>3</v>
      </c>
      <c r="B948" s="19">
        <v>10</v>
      </c>
      <c r="C948" s="81" t="str">
        <f>var!Z$4</f>
        <v>SLM 280</v>
      </c>
      <c r="D948" s="81" t="str">
        <f>var!AG$4</f>
        <v>SLM 280 parameter dev.</v>
      </c>
      <c r="E948" s="10">
        <v>375</v>
      </c>
      <c r="F948" s="11">
        <v>2175</v>
      </c>
      <c r="G948" s="20">
        <v>60</v>
      </c>
      <c r="H948" s="21">
        <v>0.08</v>
      </c>
      <c r="I948" s="81">
        <v>100</v>
      </c>
      <c r="J948" s="81" t="str">
        <f>var!AD$2</f>
        <v>Density cube</v>
      </c>
      <c r="K948" s="81"/>
      <c r="L948" s="10"/>
      <c r="M948" s="81" t="str">
        <f>var!AF$2</f>
        <v>Stripes</v>
      </c>
      <c r="N948" s="10"/>
      <c r="O948" s="10"/>
      <c r="P948" s="10"/>
      <c r="Q948" s="10"/>
      <c r="R948" s="81"/>
      <c r="S948" s="81"/>
      <c r="T948" s="81"/>
      <c r="U948" s="81"/>
      <c r="V948" s="81"/>
      <c r="W948" s="81"/>
      <c r="X948" s="81"/>
      <c r="Y948" s="10"/>
      <c r="Z948" s="10"/>
      <c r="AA948" s="10"/>
      <c r="AB948" s="10"/>
      <c r="AC948" s="10"/>
      <c r="AD948" s="81"/>
      <c r="AE948" s="81"/>
      <c r="AF948" s="81"/>
      <c r="AG948" s="81"/>
      <c r="AH948" s="81">
        <f t="shared" si="31"/>
        <v>37.583999999999996</v>
      </c>
      <c r="AI948" s="81">
        <f t="shared" si="32"/>
        <v>35.919540229885058</v>
      </c>
      <c r="AJ948" s="10"/>
      <c r="AK948" s="81">
        <v>99.072000000000003</v>
      </c>
      <c r="AL948" t="str" cm="1">
        <f t="array" aca="1" ref="AL948" ca="1">IF(INDIRECT(ADDRESS(3+AM948,2,,,"var"))&lt;&gt;"Name of powder",INDIRECT(ADDRESS(3+AM948,2,,,"var")),NULL)</f>
        <v>AlMgty90</v>
      </c>
      <c r="AM948" s="27">
        <v>7</v>
      </c>
      <c r="AN948" s="10"/>
      <c r="AO948" cm="1">
        <f t="array" aca="1" ref="AO948" ca="1">IF(INDIRECT(ADDRESS(3+$AM948,3,,,"var"))&lt;&gt;"&lt;=&gt;",INDIRECT(ADDRESS(3+$AM948,3,,,"var")),NULL)</f>
        <v>0</v>
      </c>
      <c r="AP948" cm="1">
        <f t="array" aca="1" ref="AP948" ca="1">IF(INDIRECT(ADDRESS(3+$AM948,4,,,"var"))&lt;&gt;"Si",INDIRECT(ADDRESS(3+$AM948,4,,,"var")),NULL)</f>
        <v>0.14199999999999999</v>
      </c>
      <c r="AQ948" cm="1">
        <f t="array" aca="1" ref="AQ948" ca="1">IF(INDIRECT(ADDRESS(3+$AM948,5,,,"var"))&lt;&gt;"&lt;=&gt;",INDIRECT(ADDRESS(3+$AM948,5,,,"var")),NULL)</f>
        <v>0</v>
      </c>
      <c r="AR948" cm="1">
        <f t="array" aca="1" ref="AR948" ca="1">IF(INDIRECT(ADDRESS(3+$AM948,6,,,"var"))&lt;&gt;"Fe",INDIRECT(ADDRESS(3+$AM948,6,,,"var")),NULL)</f>
        <v>6.7599999999999993E-2</v>
      </c>
      <c r="AS948" cm="1">
        <f t="array" aca="1" ref="AS948" ca="1">IF(INDIRECT(ADDRESS(3+$AM948,7,,,"var"))&lt;&gt;"&lt;=&gt;",INDIRECT(ADDRESS(3+$AM948,7,,,"var")),NULL)</f>
        <v>0</v>
      </c>
      <c r="AT948" cm="1">
        <f t="array" aca="1" ref="AT948" ca="1">IF(INDIRECT(ADDRESS(3+$AM948,8,,,"var"))&lt;&gt;"Cu",INDIRECT(ADDRESS(3+$AM948,8,,,"var")),NULL)</f>
        <v>2E-3</v>
      </c>
      <c r="AU948" cm="1">
        <f t="array" aca="1" ref="AU948" ca="1">IF(INDIRECT(ADDRESS(3+$AM948,9,,,"var"))&lt;&gt;"&lt;=&gt;",INDIRECT(ADDRESS(3+$AM948,9,,,"var")),NULL)</f>
        <v>0</v>
      </c>
      <c r="AV948" cm="1">
        <f t="array" aca="1" ref="AV948" ca="1">IF(INDIRECT(ADDRESS(3+$AM948,10,,,"var"))&lt;&gt;"Mn",INDIRECT(ADDRESS(3+$AM948,10,,,"var")),NULL)</f>
        <v>5.4999999999999997E-3</v>
      </c>
      <c r="AW948" cm="1">
        <f t="array" aca="1" ref="AW948" ca="1">IF(INDIRECT(ADDRESS(3+$AM948,11,,,"var"))&lt;&gt;"&lt;=&gt;",INDIRECT(ADDRESS(3+$AM948,11,,,"var")),NULL)</f>
        <v>0</v>
      </c>
      <c r="AX948" cm="1">
        <f t="array" aca="1" ref="AX948" ca="1">IF(INDIRECT(ADDRESS(3+$AM948,12,,,"var"))&lt;&gt;"Mg",INDIRECT(ADDRESS(3+$AM948,12,,,"var")),NULL)</f>
        <v>11.8</v>
      </c>
      <c r="AY948" cm="1">
        <f t="array" aca="1" ref="AY948" ca="1">IF(INDIRECT(ADDRESS(3+$AM948,13,,,"var"))&lt;&gt;"&lt;=&gt;",INDIRECT(ADDRESS(3+$AM948,13,,,"var")),NULL)</f>
        <v>0</v>
      </c>
      <c r="AZ948" cm="1">
        <f t="array" aca="1" ref="AZ948" ca="1">IF(INDIRECT(ADDRESS(3+$AM948,14,,,"var"))&lt;&gt;"Be",INDIRECT(ADDRESS(3+$AM948,14,,,"var")),NULL)</f>
        <v>3.8E-3</v>
      </c>
      <c r="BA948" s="61" cm="1">
        <f t="array" aca="1" ref="BA948" ca="1">IF(INDIRECT(ADDRESS(3+$AM948,15,,,"var"))&lt;&gt;"&lt;=&gt;",INDIRECT(ADDRESS(3+$AM948,15,,,"var")),NULL)</f>
        <v>0</v>
      </c>
      <c r="BB948" cm="1">
        <f t="array" aca="1" ref="BB948" ca="1">IF(INDIRECT(ADDRESS(3+$AM948,16,,,"var"))&lt;&gt;"Zn",INDIRECT(ADDRESS(3+$AM948,16,,,"var")),NULL)</f>
        <v>0</v>
      </c>
      <c r="BC948" s="61" cm="1">
        <f t="array" aca="1" ref="BC948" ca="1">IF(INDIRECT(ADDRESS(3+$AM948,17,,,"var"))&lt;&gt;"&lt;=&gt;",INDIRECT(ADDRESS(3+$AM948,17,,,"var")),NULL)</f>
        <v>0</v>
      </c>
      <c r="BD948" cm="1">
        <f t="array" aca="1" ref="BD948" ca="1">IF(INDIRECT(ADDRESS(3+$AM948,18,,,"var"))&lt;&gt;"Ti",INDIRECT(ADDRESS(3+$AM948,18,,,"var")),NULL)</f>
        <v>1.2E-2</v>
      </c>
      <c r="BE948" s="82" cm="1">
        <f t="array" aca="1" ref="BE948" ca="1">IF(INDIRECT(ADDRESS(3+$AM948,19,,,"var"))&lt;&gt;"D10",INDIRECT(ADDRESS(3+$AM948,19,,,"var")),NULL)</f>
        <v>0</v>
      </c>
      <c r="BF948" s="82" cm="1">
        <f t="array" aca="1" ref="BF948" ca="1">IF(INDIRECT(ADDRESS(3+$AM948,20,,,"var"))&lt;&gt;"D50",INDIRECT(ADDRESS(3+$AM948,20,,,"var")),NULL)</f>
        <v>38.799999999999997</v>
      </c>
      <c r="BG948" s="82" cm="1">
        <f t="array" aca="1" ref="BG948" ca="1">IF(INDIRECT(ADDRESS(3+$AM948,21,,,"var"))&lt;&gt;"D90",INDIRECT(ADDRESS(3+$AM948,21,,,"var")),NULL)</f>
        <v>0</v>
      </c>
      <c r="BH948" s="82" cm="1">
        <f t="array" aca="1" ref="BH948" ca="1">IF(INDIRECT(ADDRESS(3+$AM948,22,,,"var"))&lt;&gt;"Carney Funnel (s/50g)",INDIRECT(ADDRESS(3+$AM948,22,,,"var")),NULL)</f>
        <v>0</v>
      </c>
      <c r="BI948" s="82" cm="1">
        <f t="array" aca="1" ref="BI948" ca="1">IF(INDIRECT(ADDRESS(3+$AM948,23,,,"var"))&lt;&gt;"Schuttdichte",INDIRECT(ADDRESS(3+$AM948,23,,,"var")),NULL)</f>
        <v>0</v>
      </c>
      <c r="BJ948" s="82" cm="1">
        <f t="array" aca="1" ref="BJ948" ca="1">IF(INDIRECT(ADDRESS(3+$AM948,24,,,"var"))&lt;&gt;"Klopfdichte",INDIRECT(ADDRESS(3+$AM948,24,,,"var")),NULL)</f>
        <v>0</v>
      </c>
      <c r="BM948" s="94"/>
    </row>
    <row r="949" spans="1:65">
      <c r="A949" s="19">
        <v>3</v>
      </c>
      <c r="B949" s="19">
        <v>11</v>
      </c>
      <c r="C949" s="81" t="str">
        <f>var!Z$4</f>
        <v>SLM 280</v>
      </c>
      <c r="D949" s="81" t="str">
        <f>var!AG$4</f>
        <v>SLM 280 parameter dev.</v>
      </c>
      <c r="E949" s="10">
        <v>375</v>
      </c>
      <c r="F949" s="11">
        <v>2250</v>
      </c>
      <c r="G949" s="20">
        <v>50</v>
      </c>
      <c r="H949" s="21">
        <v>0.08</v>
      </c>
      <c r="I949" s="81">
        <v>100</v>
      </c>
      <c r="J949" s="81" t="str">
        <f>var!AD$2</f>
        <v>Density cube</v>
      </c>
      <c r="K949" s="81"/>
      <c r="L949" s="10"/>
      <c r="M949" s="81" t="str">
        <f>var!AF$2</f>
        <v>Stripes</v>
      </c>
      <c r="N949" s="10"/>
      <c r="O949" s="10"/>
      <c r="P949" s="10"/>
      <c r="Q949" s="10"/>
      <c r="R949" s="81"/>
      <c r="S949" s="81"/>
      <c r="T949" s="81"/>
      <c r="U949" s="81"/>
      <c r="V949" s="81"/>
      <c r="W949" s="81"/>
      <c r="X949" s="81"/>
      <c r="Y949" s="10"/>
      <c r="Z949" s="10"/>
      <c r="AA949" s="10"/>
      <c r="AB949" s="10"/>
      <c r="AC949" s="10"/>
      <c r="AD949" s="81"/>
      <c r="AE949" s="81"/>
      <c r="AF949" s="81"/>
      <c r="AG949" s="81"/>
      <c r="AH949" s="81">
        <f t="shared" si="31"/>
        <v>32.4</v>
      </c>
      <c r="AI949" s="81">
        <f t="shared" si="32"/>
        <v>41.666666666666664</v>
      </c>
      <c r="AJ949" s="10"/>
      <c r="AK949" s="81">
        <v>99.313000000000002</v>
      </c>
      <c r="AL949" s="81" t="str" cm="1">
        <f t="array" aca="1" ref="AL949" ca="1">IF(INDIRECT(ADDRESS(3+AM949,2,,,"var"))&lt;&gt;"Name of powder",INDIRECT(ADDRESS(3+AM949,2,,,"var")),NULL)</f>
        <v>AlMgty90</v>
      </c>
      <c r="AM949" s="27">
        <v>7</v>
      </c>
      <c r="AN949" s="10"/>
      <c r="AO949" cm="1">
        <f t="array" aca="1" ref="AO949" ca="1">IF(INDIRECT(ADDRESS(3+$AM949,3,,,"var"))&lt;&gt;"&lt;=&gt;",INDIRECT(ADDRESS(3+$AM949,3,,,"var")),NULL)</f>
        <v>0</v>
      </c>
      <c r="AP949" cm="1">
        <f t="array" aca="1" ref="AP949" ca="1">IF(INDIRECT(ADDRESS(3+$AM949,4,,,"var"))&lt;&gt;"Si",INDIRECT(ADDRESS(3+$AM949,4,,,"var")),NULL)</f>
        <v>0.14199999999999999</v>
      </c>
      <c r="AQ949" cm="1">
        <f t="array" aca="1" ref="AQ949" ca="1">IF(INDIRECT(ADDRESS(3+$AM949,5,,,"var"))&lt;&gt;"&lt;=&gt;",INDIRECT(ADDRESS(3+$AM949,5,,,"var")),NULL)</f>
        <v>0</v>
      </c>
      <c r="AR949" cm="1">
        <f t="array" aca="1" ref="AR949" ca="1">IF(INDIRECT(ADDRESS(3+$AM949,6,,,"var"))&lt;&gt;"Fe",INDIRECT(ADDRESS(3+$AM949,6,,,"var")),NULL)</f>
        <v>6.7599999999999993E-2</v>
      </c>
      <c r="AS949" cm="1">
        <f t="array" aca="1" ref="AS949" ca="1">IF(INDIRECT(ADDRESS(3+$AM949,7,,,"var"))&lt;&gt;"&lt;=&gt;",INDIRECT(ADDRESS(3+$AM949,7,,,"var")),NULL)</f>
        <v>0</v>
      </c>
      <c r="AT949" cm="1">
        <f t="array" aca="1" ref="AT949" ca="1">IF(INDIRECT(ADDRESS(3+$AM949,8,,,"var"))&lt;&gt;"Cu",INDIRECT(ADDRESS(3+$AM949,8,,,"var")),NULL)</f>
        <v>2E-3</v>
      </c>
      <c r="AU949" cm="1">
        <f t="array" aca="1" ref="AU949" ca="1">IF(INDIRECT(ADDRESS(3+$AM949,9,,,"var"))&lt;&gt;"&lt;=&gt;",INDIRECT(ADDRESS(3+$AM949,9,,,"var")),NULL)</f>
        <v>0</v>
      </c>
      <c r="AV949" cm="1">
        <f t="array" aca="1" ref="AV949" ca="1">IF(INDIRECT(ADDRESS(3+$AM949,10,,,"var"))&lt;&gt;"Mn",INDIRECT(ADDRESS(3+$AM949,10,,,"var")),NULL)</f>
        <v>5.4999999999999997E-3</v>
      </c>
      <c r="AW949" cm="1">
        <f t="array" aca="1" ref="AW949" ca="1">IF(INDIRECT(ADDRESS(3+$AM949,11,,,"var"))&lt;&gt;"&lt;=&gt;",INDIRECT(ADDRESS(3+$AM949,11,,,"var")),NULL)</f>
        <v>0</v>
      </c>
      <c r="AX949" cm="1">
        <f t="array" aca="1" ref="AX949" ca="1">IF(INDIRECT(ADDRESS(3+$AM949,12,,,"var"))&lt;&gt;"Mg",INDIRECT(ADDRESS(3+$AM949,12,,,"var")),NULL)</f>
        <v>11.8</v>
      </c>
      <c r="AY949" cm="1">
        <f t="array" aca="1" ref="AY949" ca="1">IF(INDIRECT(ADDRESS(3+$AM949,13,,,"var"))&lt;&gt;"&lt;=&gt;",INDIRECT(ADDRESS(3+$AM949,13,,,"var")),NULL)</f>
        <v>0</v>
      </c>
      <c r="AZ949" cm="1">
        <f t="array" aca="1" ref="AZ949" ca="1">IF(INDIRECT(ADDRESS(3+$AM949,14,,,"var"))&lt;&gt;"Be",INDIRECT(ADDRESS(3+$AM949,14,,,"var")),NULL)</f>
        <v>3.8E-3</v>
      </c>
      <c r="BA949" s="61" cm="1">
        <f t="array" aca="1" ref="BA949" ca="1">IF(INDIRECT(ADDRESS(3+$AM949,15,,,"var"))&lt;&gt;"&lt;=&gt;",INDIRECT(ADDRESS(3+$AM949,15,,,"var")),NULL)</f>
        <v>0</v>
      </c>
      <c r="BB949" cm="1">
        <f t="array" aca="1" ref="BB949" ca="1">IF(INDIRECT(ADDRESS(3+$AM949,16,,,"var"))&lt;&gt;"Zn",INDIRECT(ADDRESS(3+$AM949,16,,,"var")),NULL)</f>
        <v>0</v>
      </c>
      <c r="BC949" s="61" cm="1">
        <f t="array" aca="1" ref="BC949" ca="1">IF(INDIRECT(ADDRESS(3+$AM949,17,,,"var"))&lt;&gt;"&lt;=&gt;",INDIRECT(ADDRESS(3+$AM949,17,,,"var")),NULL)</f>
        <v>0</v>
      </c>
      <c r="BD949" cm="1">
        <f t="array" aca="1" ref="BD949" ca="1">IF(INDIRECT(ADDRESS(3+$AM949,18,,,"var"))&lt;&gt;"Ti",INDIRECT(ADDRESS(3+$AM949,18,,,"var")),NULL)</f>
        <v>1.2E-2</v>
      </c>
      <c r="BE949" s="82" cm="1">
        <f t="array" aca="1" ref="BE949" ca="1">IF(INDIRECT(ADDRESS(3+$AM949,19,,,"var"))&lt;&gt;"D10",INDIRECT(ADDRESS(3+$AM949,19,,,"var")),NULL)</f>
        <v>0</v>
      </c>
      <c r="BF949" s="82" cm="1">
        <f t="array" aca="1" ref="BF949" ca="1">IF(INDIRECT(ADDRESS(3+$AM949,20,,,"var"))&lt;&gt;"D50",INDIRECT(ADDRESS(3+$AM949,20,,,"var")),NULL)</f>
        <v>38.799999999999997</v>
      </c>
      <c r="BG949" s="82" cm="1">
        <f t="array" aca="1" ref="BG949" ca="1">IF(INDIRECT(ADDRESS(3+$AM949,21,,,"var"))&lt;&gt;"D90",INDIRECT(ADDRESS(3+$AM949,21,,,"var")),NULL)</f>
        <v>0</v>
      </c>
      <c r="BH949" s="82" cm="1">
        <f t="array" aca="1" ref="BH949" ca="1">IF(INDIRECT(ADDRESS(3+$AM949,22,,,"var"))&lt;&gt;"Carney Funnel (s/50g)",INDIRECT(ADDRESS(3+$AM949,22,,,"var")),NULL)</f>
        <v>0</v>
      </c>
      <c r="BI949" s="82" cm="1">
        <f t="array" aca="1" ref="BI949" ca="1">IF(INDIRECT(ADDRESS(3+$AM949,23,,,"var"))&lt;&gt;"Schuttdichte",INDIRECT(ADDRESS(3+$AM949,23,,,"var")),NULL)</f>
        <v>0</v>
      </c>
      <c r="BJ949" s="82" cm="1">
        <f t="array" aca="1" ref="BJ949" ca="1">IF(INDIRECT(ADDRESS(3+$AM949,24,,,"var"))&lt;&gt;"Klopfdichte",INDIRECT(ADDRESS(3+$AM949,24,,,"var")),NULL)</f>
        <v>0</v>
      </c>
      <c r="BM949" s="94"/>
    </row>
    <row r="950" spans="1:65">
      <c r="A950" s="19">
        <v>3</v>
      </c>
      <c r="B950" s="19">
        <v>12</v>
      </c>
      <c r="C950" s="81" t="str">
        <f>var!Z$4</f>
        <v>SLM 280</v>
      </c>
      <c r="D950" s="81" t="str">
        <f>var!AG$4</f>
        <v>SLM 280 parameter dev.</v>
      </c>
      <c r="E950" s="10">
        <v>375</v>
      </c>
      <c r="F950" s="11">
        <v>1850</v>
      </c>
      <c r="G950" s="20">
        <v>50</v>
      </c>
      <c r="H950" s="21">
        <v>0.1</v>
      </c>
      <c r="I950" s="81">
        <v>100</v>
      </c>
      <c r="J950" s="81" t="str">
        <f>var!AD$2</f>
        <v>Density cube</v>
      </c>
      <c r="K950" s="81"/>
      <c r="L950" s="10"/>
      <c r="M950" s="81" t="str">
        <f>var!AF$2</f>
        <v>Stripes</v>
      </c>
      <c r="N950" s="10"/>
      <c r="O950" s="10"/>
      <c r="P950" s="10"/>
      <c r="Q950" s="10"/>
      <c r="R950" s="81"/>
      <c r="S950" s="81"/>
      <c r="T950" s="81"/>
      <c r="U950" s="81"/>
      <c r="V950" s="81"/>
      <c r="W950" s="81"/>
      <c r="X950" s="81"/>
      <c r="Y950" s="10"/>
      <c r="Z950" s="10"/>
      <c r="AA950" s="10"/>
      <c r="AB950" s="10"/>
      <c r="AC950" s="10"/>
      <c r="AD950" s="81"/>
      <c r="AE950" s="81"/>
      <c r="AF950" s="81"/>
      <c r="AG950" s="81"/>
      <c r="AH950" s="81">
        <f t="shared" si="31"/>
        <v>33.300000000000004</v>
      </c>
      <c r="AI950" s="81">
        <f t="shared" si="32"/>
        <v>40.54054054054054</v>
      </c>
      <c r="AJ950" s="10"/>
      <c r="AK950" s="81">
        <v>99.363</v>
      </c>
      <c r="AL950" t="str" cm="1">
        <f t="array" aca="1" ref="AL950" ca="1">IF(INDIRECT(ADDRESS(3+AM950,2,,,"var"))&lt;&gt;"Name of powder",INDIRECT(ADDRESS(3+AM950,2,,,"var")),NULL)</f>
        <v>AlMgty90</v>
      </c>
      <c r="AM950" s="27">
        <v>7</v>
      </c>
      <c r="AN950" s="10"/>
      <c r="AO950" cm="1">
        <f t="array" aca="1" ref="AO950" ca="1">IF(INDIRECT(ADDRESS(3+$AM950,3,,,"var"))&lt;&gt;"&lt;=&gt;",INDIRECT(ADDRESS(3+$AM950,3,,,"var")),NULL)</f>
        <v>0</v>
      </c>
      <c r="AP950" cm="1">
        <f t="array" aca="1" ref="AP950" ca="1">IF(INDIRECT(ADDRESS(3+$AM950,4,,,"var"))&lt;&gt;"Si",INDIRECT(ADDRESS(3+$AM950,4,,,"var")),NULL)</f>
        <v>0.14199999999999999</v>
      </c>
      <c r="AQ950" cm="1">
        <f t="array" aca="1" ref="AQ950" ca="1">IF(INDIRECT(ADDRESS(3+$AM950,5,,,"var"))&lt;&gt;"&lt;=&gt;",INDIRECT(ADDRESS(3+$AM950,5,,,"var")),NULL)</f>
        <v>0</v>
      </c>
      <c r="AR950" cm="1">
        <f t="array" aca="1" ref="AR950" ca="1">IF(INDIRECT(ADDRESS(3+$AM950,6,,,"var"))&lt;&gt;"Fe",INDIRECT(ADDRESS(3+$AM950,6,,,"var")),NULL)</f>
        <v>6.7599999999999993E-2</v>
      </c>
      <c r="AS950" cm="1">
        <f t="array" aca="1" ref="AS950" ca="1">IF(INDIRECT(ADDRESS(3+$AM950,7,,,"var"))&lt;&gt;"&lt;=&gt;",INDIRECT(ADDRESS(3+$AM950,7,,,"var")),NULL)</f>
        <v>0</v>
      </c>
      <c r="AT950" cm="1">
        <f t="array" aca="1" ref="AT950" ca="1">IF(INDIRECT(ADDRESS(3+$AM950,8,,,"var"))&lt;&gt;"Cu",INDIRECT(ADDRESS(3+$AM950,8,,,"var")),NULL)</f>
        <v>2E-3</v>
      </c>
      <c r="AU950" cm="1">
        <f t="array" aca="1" ref="AU950" ca="1">IF(INDIRECT(ADDRESS(3+$AM950,9,,,"var"))&lt;&gt;"&lt;=&gt;",INDIRECT(ADDRESS(3+$AM950,9,,,"var")),NULL)</f>
        <v>0</v>
      </c>
      <c r="AV950" cm="1">
        <f t="array" aca="1" ref="AV950" ca="1">IF(INDIRECT(ADDRESS(3+$AM950,10,,,"var"))&lt;&gt;"Mn",INDIRECT(ADDRESS(3+$AM950,10,,,"var")),NULL)</f>
        <v>5.4999999999999997E-3</v>
      </c>
      <c r="AW950" cm="1">
        <f t="array" aca="1" ref="AW950" ca="1">IF(INDIRECT(ADDRESS(3+$AM950,11,,,"var"))&lt;&gt;"&lt;=&gt;",INDIRECT(ADDRESS(3+$AM950,11,,,"var")),NULL)</f>
        <v>0</v>
      </c>
      <c r="AX950" cm="1">
        <f t="array" aca="1" ref="AX950" ca="1">IF(INDIRECT(ADDRESS(3+$AM950,12,,,"var"))&lt;&gt;"Mg",INDIRECT(ADDRESS(3+$AM950,12,,,"var")),NULL)</f>
        <v>11.8</v>
      </c>
      <c r="AY950" cm="1">
        <f t="array" aca="1" ref="AY950" ca="1">IF(INDIRECT(ADDRESS(3+$AM950,13,,,"var"))&lt;&gt;"&lt;=&gt;",INDIRECT(ADDRESS(3+$AM950,13,,,"var")),NULL)</f>
        <v>0</v>
      </c>
      <c r="AZ950" cm="1">
        <f t="array" aca="1" ref="AZ950" ca="1">IF(INDIRECT(ADDRESS(3+$AM950,14,,,"var"))&lt;&gt;"Be",INDIRECT(ADDRESS(3+$AM950,14,,,"var")),NULL)</f>
        <v>3.8E-3</v>
      </c>
      <c r="BA950" s="61" cm="1">
        <f t="array" aca="1" ref="BA950" ca="1">IF(INDIRECT(ADDRESS(3+$AM950,15,,,"var"))&lt;&gt;"&lt;=&gt;",INDIRECT(ADDRESS(3+$AM950,15,,,"var")),NULL)</f>
        <v>0</v>
      </c>
      <c r="BB950" cm="1">
        <f t="array" aca="1" ref="BB950" ca="1">IF(INDIRECT(ADDRESS(3+$AM950,16,,,"var"))&lt;&gt;"Zn",INDIRECT(ADDRESS(3+$AM950,16,,,"var")),NULL)</f>
        <v>0</v>
      </c>
      <c r="BC950" s="61" cm="1">
        <f t="array" aca="1" ref="BC950" ca="1">IF(INDIRECT(ADDRESS(3+$AM950,17,,,"var"))&lt;&gt;"&lt;=&gt;",INDIRECT(ADDRESS(3+$AM950,17,,,"var")),NULL)</f>
        <v>0</v>
      </c>
      <c r="BD950" cm="1">
        <f t="array" aca="1" ref="BD950" ca="1">IF(INDIRECT(ADDRESS(3+$AM950,18,,,"var"))&lt;&gt;"Ti",INDIRECT(ADDRESS(3+$AM950,18,,,"var")),NULL)</f>
        <v>1.2E-2</v>
      </c>
      <c r="BE950" s="82" cm="1">
        <f t="array" aca="1" ref="BE950" ca="1">IF(INDIRECT(ADDRESS(3+$AM950,19,,,"var"))&lt;&gt;"D10",INDIRECT(ADDRESS(3+$AM950,19,,,"var")),NULL)</f>
        <v>0</v>
      </c>
      <c r="BF950" s="82" cm="1">
        <f t="array" aca="1" ref="BF950" ca="1">IF(INDIRECT(ADDRESS(3+$AM950,20,,,"var"))&lt;&gt;"D50",INDIRECT(ADDRESS(3+$AM950,20,,,"var")),NULL)</f>
        <v>38.799999999999997</v>
      </c>
      <c r="BG950" s="82" cm="1">
        <f t="array" aca="1" ref="BG950" ca="1">IF(INDIRECT(ADDRESS(3+$AM950,21,,,"var"))&lt;&gt;"D90",INDIRECT(ADDRESS(3+$AM950,21,,,"var")),NULL)</f>
        <v>0</v>
      </c>
      <c r="BH950" s="82" cm="1">
        <f t="array" aca="1" ref="BH950" ca="1">IF(INDIRECT(ADDRESS(3+$AM950,22,,,"var"))&lt;&gt;"Carney Funnel (s/50g)",INDIRECT(ADDRESS(3+$AM950,22,,,"var")),NULL)</f>
        <v>0</v>
      </c>
      <c r="BI950" s="82" cm="1">
        <f t="array" aca="1" ref="BI950" ca="1">IF(INDIRECT(ADDRESS(3+$AM950,23,,,"var"))&lt;&gt;"Schuttdichte",INDIRECT(ADDRESS(3+$AM950,23,,,"var")),NULL)</f>
        <v>0</v>
      </c>
      <c r="BJ950" s="82" cm="1">
        <f t="array" aca="1" ref="BJ950" ca="1">IF(INDIRECT(ADDRESS(3+$AM950,24,,,"var"))&lt;&gt;"Klopfdichte",INDIRECT(ADDRESS(3+$AM950,24,,,"var")),NULL)</f>
        <v>0</v>
      </c>
      <c r="BM950" s="94"/>
    </row>
    <row r="951" spans="1:65">
      <c r="A951" s="19">
        <v>3</v>
      </c>
      <c r="B951" s="19">
        <v>13</v>
      </c>
      <c r="C951" s="81" t="str">
        <f>var!Z$4</f>
        <v>SLM 280</v>
      </c>
      <c r="D951" s="81" t="str">
        <f>var!AG$4</f>
        <v>SLM 280 parameter dev.</v>
      </c>
      <c r="E951" s="10">
        <v>375</v>
      </c>
      <c r="F951" s="11">
        <v>2500</v>
      </c>
      <c r="G951" s="20">
        <v>60</v>
      </c>
      <c r="H951" s="21">
        <v>0.08</v>
      </c>
      <c r="I951" s="81">
        <v>100</v>
      </c>
      <c r="J951" s="81" t="str">
        <f>var!AD$2</f>
        <v>Density cube</v>
      </c>
      <c r="K951" s="81"/>
      <c r="L951" s="10"/>
      <c r="M951" s="81" t="str">
        <f>var!AF$2</f>
        <v>Stripes</v>
      </c>
      <c r="N951" s="10"/>
      <c r="O951" s="10"/>
      <c r="P951" s="10"/>
      <c r="Q951" s="10"/>
      <c r="R951" s="81"/>
      <c r="S951" s="81"/>
      <c r="T951" s="81"/>
      <c r="U951" s="81"/>
      <c r="V951" s="81"/>
      <c r="W951" s="81"/>
      <c r="X951" s="81"/>
      <c r="Y951" s="10"/>
      <c r="Z951" s="10"/>
      <c r="AA951" s="10"/>
      <c r="AB951" s="10"/>
      <c r="AC951" s="10"/>
      <c r="AD951" s="81"/>
      <c r="AE951" s="81"/>
      <c r="AF951" s="81"/>
      <c r="AG951" s="81"/>
      <c r="AH951" s="81">
        <f t="shared" si="31"/>
        <v>43.2</v>
      </c>
      <c r="AI951" s="81">
        <f t="shared" si="32"/>
        <v>31.25</v>
      </c>
      <c r="AJ951" s="10"/>
      <c r="AK951" s="81">
        <v>97.55</v>
      </c>
      <c r="AL951" s="81" t="str" cm="1">
        <f t="array" aca="1" ref="AL951" ca="1">IF(INDIRECT(ADDRESS(3+AM951,2,,,"var"))&lt;&gt;"Name of powder",INDIRECT(ADDRESS(3+AM951,2,,,"var")),NULL)</f>
        <v>AlMgty90</v>
      </c>
      <c r="AM951" s="27">
        <v>7</v>
      </c>
      <c r="AN951" s="10"/>
      <c r="AO951" cm="1">
        <f t="array" aca="1" ref="AO951" ca="1">IF(INDIRECT(ADDRESS(3+$AM951,3,,,"var"))&lt;&gt;"&lt;=&gt;",INDIRECT(ADDRESS(3+$AM951,3,,,"var")),NULL)</f>
        <v>0</v>
      </c>
      <c r="AP951" cm="1">
        <f t="array" aca="1" ref="AP951" ca="1">IF(INDIRECT(ADDRESS(3+$AM951,4,,,"var"))&lt;&gt;"Si",INDIRECT(ADDRESS(3+$AM951,4,,,"var")),NULL)</f>
        <v>0.14199999999999999</v>
      </c>
      <c r="AQ951" cm="1">
        <f t="array" aca="1" ref="AQ951" ca="1">IF(INDIRECT(ADDRESS(3+$AM951,5,,,"var"))&lt;&gt;"&lt;=&gt;",INDIRECT(ADDRESS(3+$AM951,5,,,"var")),NULL)</f>
        <v>0</v>
      </c>
      <c r="AR951" cm="1">
        <f t="array" aca="1" ref="AR951" ca="1">IF(INDIRECT(ADDRESS(3+$AM951,6,,,"var"))&lt;&gt;"Fe",INDIRECT(ADDRESS(3+$AM951,6,,,"var")),NULL)</f>
        <v>6.7599999999999993E-2</v>
      </c>
      <c r="AS951" cm="1">
        <f t="array" aca="1" ref="AS951" ca="1">IF(INDIRECT(ADDRESS(3+$AM951,7,,,"var"))&lt;&gt;"&lt;=&gt;",INDIRECT(ADDRESS(3+$AM951,7,,,"var")),NULL)</f>
        <v>0</v>
      </c>
      <c r="AT951" cm="1">
        <f t="array" aca="1" ref="AT951" ca="1">IF(INDIRECT(ADDRESS(3+$AM951,8,,,"var"))&lt;&gt;"Cu",INDIRECT(ADDRESS(3+$AM951,8,,,"var")),NULL)</f>
        <v>2E-3</v>
      </c>
      <c r="AU951" cm="1">
        <f t="array" aca="1" ref="AU951" ca="1">IF(INDIRECT(ADDRESS(3+$AM951,9,,,"var"))&lt;&gt;"&lt;=&gt;",INDIRECT(ADDRESS(3+$AM951,9,,,"var")),NULL)</f>
        <v>0</v>
      </c>
      <c r="AV951" cm="1">
        <f t="array" aca="1" ref="AV951" ca="1">IF(INDIRECT(ADDRESS(3+$AM951,10,,,"var"))&lt;&gt;"Mn",INDIRECT(ADDRESS(3+$AM951,10,,,"var")),NULL)</f>
        <v>5.4999999999999997E-3</v>
      </c>
      <c r="AW951" cm="1">
        <f t="array" aca="1" ref="AW951" ca="1">IF(INDIRECT(ADDRESS(3+$AM951,11,,,"var"))&lt;&gt;"&lt;=&gt;",INDIRECT(ADDRESS(3+$AM951,11,,,"var")),NULL)</f>
        <v>0</v>
      </c>
      <c r="AX951" cm="1">
        <f t="array" aca="1" ref="AX951" ca="1">IF(INDIRECT(ADDRESS(3+$AM951,12,,,"var"))&lt;&gt;"Mg",INDIRECT(ADDRESS(3+$AM951,12,,,"var")),NULL)</f>
        <v>11.8</v>
      </c>
      <c r="AY951" cm="1">
        <f t="array" aca="1" ref="AY951" ca="1">IF(INDIRECT(ADDRESS(3+$AM951,13,,,"var"))&lt;&gt;"&lt;=&gt;",INDIRECT(ADDRESS(3+$AM951,13,,,"var")),NULL)</f>
        <v>0</v>
      </c>
      <c r="AZ951" cm="1">
        <f t="array" aca="1" ref="AZ951" ca="1">IF(INDIRECT(ADDRESS(3+$AM951,14,,,"var"))&lt;&gt;"Be",INDIRECT(ADDRESS(3+$AM951,14,,,"var")),NULL)</f>
        <v>3.8E-3</v>
      </c>
      <c r="BA951" s="61" cm="1">
        <f t="array" aca="1" ref="BA951" ca="1">IF(INDIRECT(ADDRESS(3+$AM951,15,,,"var"))&lt;&gt;"&lt;=&gt;",INDIRECT(ADDRESS(3+$AM951,15,,,"var")),NULL)</f>
        <v>0</v>
      </c>
      <c r="BB951" cm="1">
        <f t="array" aca="1" ref="BB951" ca="1">IF(INDIRECT(ADDRESS(3+$AM951,16,,,"var"))&lt;&gt;"Zn",INDIRECT(ADDRESS(3+$AM951,16,,,"var")),NULL)</f>
        <v>0</v>
      </c>
      <c r="BC951" s="61" cm="1">
        <f t="array" aca="1" ref="BC951" ca="1">IF(INDIRECT(ADDRESS(3+$AM951,17,,,"var"))&lt;&gt;"&lt;=&gt;",INDIRECT(ADDRESS(3+$AM951,17,,,"var")),NULL)</f>
        <v>0</v>
      </c>
      <c r="BD951" cm="1">
        <f t="array" aca="1" ref="BD951" ca="1">IF(INDIRECT(ADDRESS(3+$AM951,18,,,"var"))&lt;&gt;"Ti",INDIRECT(ADDRESS(3+$AM951,18,,,"var")),NULL)</f>
        <v>1.2E-2</v>
      </c>
      <c r="BE951" s="82" cm="1">
        <f t="array" aca="1" ref="BE951" ca="1">IF(INDIRECT(ADDRESS(3+$AM951,19,,,"var"))&lt;&gt;"D10",INDIRECT(ADDRESS(3+$AM951,19,,,"var")),NULL)</f>
        <v>0</v>
      </c>
      <c r="BF951" s="82" cm="1">
        <f t="array" aca="1" ref="BF951" ca="1">IF(INDIRECT(ADDRESS(3+$AM951,20,,,"var"))&lt;&gt;"D50",INDIRECT(ADDRESS(3+$AM951,20,,,"var")),NULL)</f>
        <v>38.799999999999997</v>
      </c>
      <c r="BG951" s="82" cm="1">
        <f t="array" aca="1" ref="BG951" ca="1">IF(INDIRECT(ADDRESS(3+$AM951,21,,,"var"))&lt;&gt;"D90",INDIRECT(ADDRESS(3+$AM951,21,,,"var")),NULL)</f>
        <v>0</v>
      </c>
      <c r="BH951" s="82" cm="1">
        <f t="array" aca="1" ref="BH951" ca="1">IF(INDIRECT(ADDRESS(3+$AM951,22,,,"var"))&lt;&gt;"Carney Funnel (s/50g)",INDIRECT(ADDRESS(3+$AM951,22,,,"var")),NULL)</f>
        <v>0</v>
      </c>
      <c r="BI951" s="82" cm="1">
        <f t="array" aca="1" ref="BI951" ca="1">IF(INDIRECT(ADDRESS(3+$AM951,23,,,"var"))&lt;&gt;"Schuttdichte",INDIRECT(ADDRESS(3+$AM951,23,,,"var")),NULL)</f>
        <v>0</v>
      </c>
      <c r="BJ951" s="82" cm="1">
        <f t="array" aca="1" ref="BJ951" ca="1">IF(INDIRECT(ADDRESS(3+$AM951,24,,,"var"))&lt;&gt;"Klopfdichte",INDIRECT(ADDRESS(3+$AM951,24,,,"var")),NULL)</f>
        <v>0</v>
      </c>
      <c r="BM951" s="94"/>
    </row>
    <row r="952" spans="1:65">
      <c r="A952" s="19">
        <v>3</v>
      </c>
      <c r="B952" s="19">
        <v>14</v>
      </c>
      <c r="C952" s="81" t="str">
        <f>var!Z$4</f>
        <v>SLM 280</v>
      </c>
      <c r="D952" s="81" t="str">
        <f>var!AG$4</f>
        <v>SLM 280 parameter dev.</v>
      </c>
      <c r="E952" s="10">
        <v>375</v>
      </c>
      <c r="F952" s="11">
        <v>1500</v>
      </c>
      <c r="G952" s="20">
        <v>50</v>
      </c>
      <c r="H952" s="21">
        <v>0.12</v>
      </c>
      <c r="I952" s="81">
        <v>100</v>
      </c>
      <c r="J952" s="81" t="str">
        <f>var!AD$2</f>
        <v>Density cube</v>
      </c>
      <c r="K952" s="81"/>
      <c r="L952" s="10"/>
      <c r="M952" s="81" t="str">
        <f>var!AF$2</f>
        <v>Stripes</v>
      </c>
      <c r="N952" s="10"/>
      <c r="O952" s="10"/>
      <c r="P952" s="10"/>
      <c r="Q952" s="10"/>
      <c r="R952" s="81"/>
      <c r="S952" s="81"/>
      <c r="T952" s="81"/>
      <c r="U952" s="81"/>
      <c r="V952" s="81"/>
      <c r="W952" s="81"/>
      <c r="X952" s="81"/>
      <c r="Y952" s="10"/>
      <c r="Z952" s="10"/>
      <c r="AA952" s="10"/>
      <c r="AB952" s="10"/>
      <c r="AC952" s="10"/>
      <c r="AD952" s="81"/>
      <c r="AE952" s="81"/>
      <c r="AF952" s="81"/>
      <c r="AG952" s="81"/>
      <c r="AH952" s="81">
        <f t="shared" si="31"/>
        <v>32.4</v>
      </c>
      <c r="AI952" s="81">
        <f t="shared" si="32"/>
        <v>41.666666666666664</v>
      </c>
      <c r="AJ952" s="10"/>
      <c r="AK952" s="81">
        <v>99.231999999999999</v>
      </c>
      <c r="AL952" s="81" t="str" cm="1">
        <f t="array" aca="1" ref="AL952" ca="1">IF(INDIRECT(ADDRESS(3+AM952,2,,,"var"))&lt;&gt;"Name of powder",INDIRECT(ADDRESS(3+AM952,2,,,"var")),NULL)</f>
        <v>AlMgty90</v>
      </c>
      <c r="AM952" s="27">
        <v>7</v>
      </c>
      <c r="AN952" s="10"/>
      <c r="AO952" cm="1">
        <f t="array" aca="1" ref="AO952" ca="1">IF(INDIRECT(ADDRESS(3+$AM952,3,,,"var"))&lt;&gt;"&lt;=&gt;",INDIRECT(ADDRESS(3+$AM952,3,,,"var")),NULL)</f>
        <v>0</v>
      </c>
      <c r="AP952" cm="1">
        <f t="array" aca="1" ref="AP952" ca="1">IF(INDIRECT(ADDRESS(3+$AM952,4,,,"var"))&lt;&gt;"Si",INDIRECT(ADDRESS(3+$AM952,4,,,"var")),NULL)</f>
        <v>0.14199999999999999</v>
      </c>
      <c r="AQ952" cm="1">
        <f t="array" aca="1" ref="AQ952" ca="1">IF(INDIRECT(ADDRESS(3+$AM952,5,,,"var"))&lt;&gt;"&lt;=&gt;",INDIRECT(ADDRESS(3+$AM952,5,,,"var")),NULL)</f>
        <v>0</v>
      </c>
      <c r="AR952" cm="1">
        <f t="array" aca="1" ref="AR952" ca="1">IF(INDIRECT(ADDRESS(3+$AM952,6,,,"var"))&lt;&gt;"Fe",INDIRECT(ADDRESS(3+$AM952,6,,,"var")),NULL)</f>
        <v>6.7599999999999993E-2</v>
      </c>
      <c r="AS952" cm="1">
        <f t="array" aca="1" ref="AS952" ca="1">IF(INDIRECT(ADDRESS(3+$AM952,7,,,"var"))&lt;&gt;"&lt;=&gt;",INDIRECT(ADDRESS(3+$AM952,7,,,"var")),NULL)</f>
        <v>0</v>
      </c>
      <c r="AT952" cm="1">
        <f t="array" aca="1" ref="AT952" ca="1">IF(INDIRECT(ADDRESS(3+$AM952,8,,,"var"))&lt;&gt;"Cu",INDIRECT(ADDRESS(3+$AM952,8,,,"var")),NULL)</f>
        <v>2E-3</v>
      </c>
      <c r="AU952" cm="1">
        <f t="array" aca="1" ref="AU952" ca="1">IF(INDIRECT(ADDRESS(3+$AM952,9,,,"var"))&lt;&gt;"&lt;=&gt;",INDIRECT(ADDRESS(3+$AM952,9,,,"var")),NULL)</f>
        <v>0</v>
      </c>
      <c r="AV952" cm="1">
        <f t="array" aca="1" ref="AV952" ca="1">IF(INDIRECT(ADDRESS(3+$AM952,10,,,"var"))&lt;&gt;"Mn",INDIRECT(ADDRESS(3+$AM952,10,,,"var")),NULL)</f>
        <v>5.4999999999999997E-3</v>
      </c>
      <c r="AW952" cm="1">
        <f t="array" aca="1" ref="AW952" ca="1">IF(INDIRECT(ADDRESS(3+$AM952,11,,,"var"))&lt;&gt;"&lt;=&gt;",INDIRECT(ADDRESS(3+$AM952,11,,,"var")),NULL)</f>
        <v>0</v>
      </c>
      <c r="AX952" cm="1">
        <f t="array" aca="1" ref="AX952" ca="1">IF(INDIRECT(ADDRESS(3+$AM952,12,,,"var"))&lt;&gt;"Mg",INDIRECT(ADDRESS(3+$AM952,12,,,"var")),NULL)</f>
        <v>11.8</v>
      </c>
      <c r="AY952" cm="1">
        <f t="array" aca="1" ref="AY952" ca="1">IF(INDIRECT(ADDRESS(3+$AM952,13,,,"var"))&lt;&gt;"&lt;=&gt;",INDIRECT(ADDRESS(3+$AM952,13,,,"var")),NULL)</f>
        <v>0</v>
      </c>
      <c r="AZ952" cm="1">
        <f t="array" aca="1" ref="AZ952" ca="1">IF(INDIRECT(ADDRESS(3+$AM952,14,,,"var"))&lt;&gt;"Be",INDIRECT(ADDRESS(3+$AM952,14,,,"var")),NULL)</f>
        <v>3.8E-3</v>
      </c>
      <c r="BA952" s="61" cm="1">
        <f t="array" aca="1" ref="BA952" ca="1">IF(INDIRECT(ADDRESS(3+$AM952,15,,,"var"))&lt;&gt;"&lt;=&gt;",INDIRECT(ADDRESS(3+$AM952,15,,,"var")),NULL)</f>
        <v>0</v>
      </c>
      <c r="BB952" cm="1">
        <f t="array" aca="1" ref="BB952" ca="1">IF(INDIRECT(ADDRESS(3+$AM952,16,,,"var"))&lt;&gt;"Zn",INDIRECT(ADDRESS(3+$AM952,16,,,"var")),NULL)</f>
        <v>0</v>
      </c>
      <c r="BC952" s="61" cm="1">
        <f t="array" aca="1" ref="BC952" ca="1">IF(INDIRECT(ADDRESS(3+$AM952,17,,,"var"))&lt;&gt;"&lt;=&gt;",INDIRECT(ADDRESS(3+$AM952,17,,,"var")),NULL)</f>
        <v>0</v>
      </c>
      <c r="BD952" cm="1">
        <f t="array" aca="1" ref="BD952" ca="1">IF(INDIRECT(ADDRESS(3+$AM952,18,,,"var"))&lt;&gt;"Ti",INDIRECT(ADDRESS(3+$AM952,18,,,"var")),NULL)</f>
        <v>1.2E-2</v>
      </c>
      <c r="BE952" s="82" cm="1">
        <f t="array" aca="1" ref="BE952" ca="1">IF(INDIRECT(ADDRESS(3+$AM952,19,,,"var"))&lt;&gt;"D10",INDIRECT(ADDRESS(3+$AM952,19,,,"var")),NULL)</f>
        <v>0</v>
      </c>
      <c r="BF952" s="82" cm="1">
        <f t="array" aca="1" ref="BF952" ca="1">IF(INDIRECT(ADDRESS(3+$AM952,20,,,"var"))&lt;&gt;"D50",INDIRECT(ADDRESS(3+$AM952,20,,,"var")),NULL)</f>
        <v>38.799999999999997</v>
      </c>
      <c r="BG952" s="82" cm="1">
        <f t="array" aca="1" ref="BG952" ca="1">IF(INDIRECT(ADDRESS(3+$AM952,21,,,"var"))&lt;&gt;"D90",INDIRECT(ADDRESS(3+$AM952,21,,,"var")),NULL)</f>
        <v>0</v>
      </c>
      <c r="BH952" s="82" cm="1">
        <f t="array" aca="1" ref="BH952" ca="1">IF(INDIRECT(ADDRESS(3+$AM952,22,,,"var"))&lt;&gt;"Carney Funnel (s/50g)",INDIRECT(ADDRESS(3+$AM952,22,,,"var")),NULL)</f>
        <v>0</v>
      </c>
      <c r="BI952" s="82" cm="1">
        <f t="array" aca="1" ref="BI952" ca="1">IF(INDIRECT(ADDRESS(3+$AM952,23,,,"var"))&lt;&gt;"Schuttdichte",INDIRECT(ADDRESS(3+$AM952,23,,,"var")),NULL)</f>
        <v>0</v>
      </c>
      <c r="BJ952" s="82" cm="1">
        <f t="array" aca="1" ref="BJ952" ca="1">IF(INDIRECT(ADDRESS(3+$AM952,24,,,"var"))&lt;&gt;"Klopfdichte",INDIRECT(ADDRESS(3+$AM952,24,,,"var")),NULL)</f>
        <v>0</v>
      </c>
      <c r="BM952" s="94"/>
    </row>
    <row r="953" spans="1:65">
      <c r="A953" s="19">
        <v>3</v>
      </c>
      <c r="B953" s="19">
        <v>15</v>
      </c>
      <c r="C953" s="81" t="str">
        <f>var!Z$4</f>
        <v>SLM 280</v>
      </c>
      <c r="D953" s="81" t="str">
        <f>var!AG$4</f>
        <v>SLM 280 parameter dev.</v>
      </c>
      <c r="E953" s="10">
        <v>375</v>
      </c>
      <c r="F953" s="11">
        <v>2200</v>
      </c>
      <c r="G953" s="20">
        <v>50</v>
      </c>
      <c r="H953" s="21">
        <v>0.1</v>
      </c>
      <c r="I953" s="81">
        <v>100</v>
      </c>
      <c r="J953" s="81" t="str">
        <f>var!AD$2</f>
        <v>Density cube</v>
      </c>
      <c r="K953" s="81"/>
      <c r="L953" s="10"/>
      <c r="M953" s="81" t="str">
        <f>var!AF$2</f>
        <v>Stripes</v>
      </c>
      <c r="N953" s="10"/>
      <c r="O953" s="10"/>
      <c r="P953" s="10"/>
      <c r="Q953" s="10"/>
      <c r="R953" s="81"/>
      <c r="S953" s="81"/>
      <c r="T953" s="81"/>
      <c r="U953" s="81"/>
      <c r="V953" s="81"/>
      <c r="W953" s="81"/>
      <c r="X953" s="81"/>
      <c r="Y953" s="10"/>
      <c r="Z953" s="10"/>
      <c r="AA953" s="10"/>
      <c r="AB953" s="10"/>
      <c r="AC953" s="10"/>
      <c r="AD953" s="81"/>
      <c r="AE953" s="81"/>
      <c r="AF953" s="81"/>
      <c r="AG953" s="81"/>
      <c r="AH953" s="81">
        <f t="shared" si="31"/>
        <v>39.6</v>
      </c>
      <c r="AI953" s="81">
        <f t="shared" si="32"/>
        <v>34.090909090909093</v>
      </c>
      <c r="AJ953" s="10"/>
      <c r="AK953" s="81">
        <v>99.013999999999996</v>
      </c>
      <c r="AL953" t="str" cm="1">
        <f t="array" aca="1" ref="AL953" ca="1">IF(INDIRECT(ADDRESS(3+AM953,2,,,"var"))&lt;&gt;"Name of powder",INDIRECT(ADDRESS(3+AM953,2,,,"var")),NULL)</f>
        <v>AlMgty90</v>
      </c>
      <c r="AM953" s="27">
        <v>7</v>
      </c>
      <c r="AN953" s="10"/>
      <c r="AO953" cm="1">
        <f t="array" aca="1" ref="AO953" ca="1">IF(INDIRECT(ADDRESS(3+$AM953,3,,,"var"))&lt;&gt;"&lt;=&gt;",INDIRECT(ADDRESS(3+$AM953,3,,,"var")),NULL)</f>
        <v>0</v>
      </c>
      <c r="AP953" cm="1">
        <f t="array" aca="1" ref="AP953" ca="1">IF(INDIRECT(ADDRESS(3+$AM953,4,,,"var"))&lt;&gt;"Si",INDIRECT(ADDRESS(3+$AM953,4,,,"var")),NULL)</f>
        <v>0.14199999999999999</v>
      </c>
      <c r="AQ953" cm="1">
        <f t="array" aca="1" ref="AQ953" ca="1">IF(INDIRECT(ADDRESS(3+$AM953,5,,,"var"))&lt;&gt;"&lt;=&gt;",INDIRECT(ADDRESS(3+$AM953,5,,,"var")),NULL)</f>
        <v>0</v>
      </c>
      <c r="AR953" cm="1">
        <f t="array" aca="1" ref="AR953" ca="1">IF(INDIRECT(ADDRESS(3+$AM953,6,,,"var"))&lt;&gt;"Fe",INDIRECT(ADDRESS(3+$AM953,6,,,"var")),NULL)</f>
        <v>6.7599999999999993E-2</v>
      </c>
      <c r="AS953" cm="1">
        <f t="array" aca="1" ref="AS953" ca="1">IF(INDIRECT(ADDRESS(3+$AM953,7,,,"var"))&lt;&gt;"&lt;=&gt;",INDIRECT(ADDRESS(3+$AM953,7,,,"var")),NULL)</f>
        <v>0</v>
      </c>
      <c r="AT953" cm="1">
        <f t="array" aca="1" ref="AT953" ca="1">IF(INDIRECT(ADDRESS(3+$AM953,8,,,"var"))&lt;&gt;"Cu",INDIRECT(ADDRESS(3+$AM953,8,,,"var")),NULL)</f>
        <v>2E-3</v>
      </c>
      <c r="AU953" cm="1">
        <f t="array" aca="1" ref="AU953" ca="1">IF(INDIRECT(ADDRESS(3+$AM953,9,,,"var"))&lt;&gt;"&lt;=&gt;",INDIRECT(ADDRESS(3+$AM953,9,,,"var")),NULL)</f>
        <v>0</v>
      </c>
      <c r="AV953" cm="1">
        <f t="array" aca="1" ref="AV953" ca="1">IF(INDIRECT(ADDRESS(3+$AM953,10,,,"var"))&lt;&gt;"Mn",INDIRECT(ADDRESS(3+$AM953,10,,,"var")),NULL)</f>
        <v>5.4999999999999997E-3</v>
      </c>
      <c r="AW953" cm="1">
        <f t="array" aca="1" ref="AW953" ca="1">IF(INDIRECT(ADDRESS(3+$AM953,11,,,"var"))&lt;&gt;"&lt;=&gt;",INDIRECT(ADDRESS(3+$AM953,11,,,"var")),NULL)</f>
        <v>0</v>
      </c>
      <c r="AX953" cm="1">
        <f t="array" aca="1" ref="AX953" ca="1">IF(INDIRECT(ADDRESS(3+$AM953,12,,,"var"))&lt;&gt;"Mg",INDIRECT(ADDRESS(3+$AM953,12,,,"var")),NULL)</f>
        <v>11.8</v>
      </c>
      <c r="AY953" cm="1">
        <f t="array" aca="1" ref="AY953" ca="1">IF(INDIRECT(ADDRESS(3+$AM953,13,,,"var"))&lt;&gt;"&lt;=&gt;",INDIRECT(ADDRESS(3+$AM953,13,,,"var")),NULL)</f>
        <v>0</v>
      </c>
      <c r="AZ953" cm="1">
        <f t="array" aca="1" ref="AZ953" ca="1">IF(INDIRECT(ADDRESS(3+$AM953,14,,,"var"))&lt;&gt;"Be",INDIRECT(ADDRESS(3+$AM953,14,,,"var")),NULL)</f>
        <v>3.8E-3</v>
      </c>
      <c r="BA953" s="61" cm="1">
        <f t="array" aca="1" ref="BA953" ca="1">IF(INDIRECT(ADDRESS(3+$AM953,15,,,"var"))&lt;&gt;"&lt;=&gt;",INDIRECT(ADDRESS(3+$AM953,15,,,"var")),NULL)</f>
        <v>0</v>
      </c>
      <c r="BB953" cm="1">
        <f t="array" aca="1" ref="BB953" ca="1">IF(INDIRECT(ADDRESS(3+$AM953,16,,,"var"))&lt;&gt;"Zn",INDIRECT(ADDRESS(3+$AM953,16,,,"var")),NULL)</f>
        <v>0</v>
      </c>
      <c r="BC953" s="61" cm="1">
        <f t="array" aca="1" ref="BC953" ca="1">IF(INDIRECT(ADDRESS(3+$AM953,17,,,"var"))&lt;&gt;"&lt;=&gt;",INDIRECT(ADDRESS(3+$AM953,17,,,"var")),NULL)</f>
        <v>0</v>
      </c>
      <c r="BD953" cm="1">
        <f t="array" aca="1" ref="BD953" ca="1">IF(INDIRECT(ADDRESS(3+$AM953,18,,,"var"))&lt;&gt;"Ti",INDIRECT(ADDRESS(3+$AM953,18,,,"var")),NULL)</f>
        <v>1.2E-2</v>
      </c>
      <c r="BE953" s="82" cm="1">
        <f t="array" aca="1" ref="BE953" ca="1">IF(INDIRECT(ADDRESS(3+$AM953,19,,,"var"))&lt;&gt;"D10",INDIRECT(ADDRESS(3+$AM953,19,,,"var")),NULL)</f>
        <v>0</v>
      </c>
      <c r="BF953" s="82" cm="1">
        <f t="array" aca="1" ref="BF953" ca="1">IF(INDIRECT(ADDRESS(3+$AM953,20,,,"var"))&lt;&gt;"D50",INDIRECT(ADDRESS(3+$AM953,20,,,"var")),NULL)</f>
        <v>38.799999999999997</v>
      </c>
      <c r="BG953" s="82" cm="1">
        <f t="array" aca="1" ref="BG953" ca="1">IF(INDIRECT(ADDRESS(3+$AM953,21,,,"var"))&lt;&gt;"D90",INDIRECT(ADDRESS(3+$AM953,21,,,"var")),NULL)</f>
        <v>0</v>
      </c>
      <c r="BH953" s="82" cm="1">
        <f t="array" aca="1" ref="BH953" ca="1">IF(INDIRECT(ADDRESS(3+$AM953,22,,,"var"))&lt;&gt;"Carney Funnel (s/50g)",INDIRECT(ADDRESS(3+$AM953,22,,,"var")),NULL)</f>
        <v>0</v>
      </c>
      <c r="BI953" s="82" cm="1">
        <f t="array" aca="1" ref="BI953" ca="1">IF(INDIRECT(ADDRESS(3+$AM953,23,,,"var"))&lt;&gt;"Schuttdichte",INDIRECT(ADDRESS(3+$AM953,23,,,"var")),NULL)</f>
        <v>0</v>
      </c>
      <c r="BJ953" s="82" cm="1">
        <f t="array" aca="1" ref="BJ953" ca="1">IF(INDIRECT(ADDRESS(3+$AM953,24,,,"var"))&lt;&gt;"Klopfdichte",INDIRECT(ADDRESS(3+$AM953,24,,,"var")),NULL)</f>
        <v>0</v>
      </c>
      <c r="BM953" s="94"/>
    </row>
    <row r="954" spans="1:65">
      <c r="A954" s="19">
        <v>3</v>
      </c>
      <c r="B954" s="19">
        <v>16</v>
      </c>
      <c r="C954" s="81" t="str">
        <f>var!Z$4</f>
        <v>SLM 280</v>
      </c>
      <c r="D954" s="81" t="str">
        <f>var!AG$4</f>
        <v>SLM 280 parameter dev.</v>
      </c>
      <c r="E954" s="10">
        <v>375</v>
      </c>
      <c r="F954" s="11">
        <v>1250</v>
      </c>
      <c r="G954" s="20">
        <v>60</v>
      </c>
      <c r="H954" s="21">
        <v>0.1</v>
      </c>
      <c r="I954" s="81">
        <v>100</v>
      </c>
      <c r="J954" s="81" t="str">
        <f>var!AD$2</f>
        <v>Density cube</v>
      </c>
      <c r="K954" s="81"/>
      <c r="L954" s="10"/>
      <c r="M954" s="81" t="str">
        <f>var!AF$2</f>
        <v>Stripes</v>
      </c>
      <c r="N954" s="10"/>
      <c r="O954" s="10"/>
      <c r="P954" s="10"/>
      <c r="Q954" s="10"/>
      <c r="R954" s="81"/>
      <c r="S954" s="81"/>
      <c r="T954" s="81"/>
      <c r="U954" s="81"/>
      <c r="V954" s="81"/>
      <c r="W954" s="81"/>
      <c r="X954" s="81"/>
      <c r="Y954" s="10"/>
      <c r="Z954" s="10"/>
      <c r="AA954" s="10"/>
      <c r="AB954" s="10"/>
      <c r="AC954" s="10"/>
      <c r="AD954" s="81"/>
      <c r="AE954" s="81"/>
      <c r="AF954" s="81"/>
      <c r="AG954" s="81"/>
      <c r="AH954" s="81">
        <f t="shared" si="31"/>
        <v>27</v>
      </c>
      <c r="AI954" s="81">
        <f t="shared" si="32"/>
        <v>50</v>
      </c>
      <c r="AJ954" s="10"/>
      <c r="AK954" s="81">
        <v>99.540999999999997</v>
      </c>
      <c r="AL954" s="81" t="str" cm="1">
        <f t="array" aca="1" ref="AL954" ca="1">IF(INDIRECT(ADDRESS(3+AM954,2,,,"var"))&lt;&gt;"Name of powder",INDIRECT(ADDRESS(3+AM954,2,,,"var")),NULL)</f>
        <v>AlMgty90</v>
      </c>
      <c r="AM954" s="27">
        <v>7</v>
      </c>
      <c r="AN954" s="10"/>
      <c r="AO954" cm="1">
        <f t="array" aca="1" ref="AO954" ca="1">IF(INDIRECT(ADDRESS(3+$AM954,3,,,"var"))&lt;&gt;"&lt;=&gt;",INDIRECT(ADDRESS(3+$AM954,3,,,"var")),NULL)</f>
        <v>0</v>
      </c>
      <c r="AP954" cm="1">
        <f t="array" aca="1" ref="AP954" ca="1">IF(INDIRECT(ADDRESS(3+$AM954,4,,,"var"))&lt;&gt;"Si",INDIRECT(ADDRESS(3+$AM954,4,,,"var")),NULL)</f>
        <v>0.14199999999999999</v>
      </c>
      <c r="AQ954" cm="1">
        <f t="array" aca="1" ref="AQ954" ca="1">IF(INDIRECT(ADDRESS(3+$AM954,5,,,"var"))&lt;&gt;"&lt;=&gt;",INDIRECT(ADDRESS(3+$AM954,5,,,"var")),NULL)</f>
        <v>0</v>
      </c>
      <c r="AR954" cm="1">
        <f t="array" aca="1" ref="AR954" ca="1">IF(INDIRECT(ADDRESS(3+$AM954,6,,,"var"))&lt;&gt;"Fe",INDIRECT(ADDRESS(3+$AM954,6,,,"var")),NULL)</f>
        <v>6.7599999999999993E-2</v>
      </c>
      <c r="AS954" cm="1">
        <f t="array" aca="1" ref="AS954" ca="1">IF(INDIRECT(ADDRESS(3+$AM954,7,,,"var"))&lt;&gt;"&lt;=&gt;",INDIRECT(ADDRESS(3+$AM954,7,,,"var")),NULL)</f>
        <v>0</v>
      </c>
      <c r="AT954" cm="1">
        <f t="array" aca="1" ref="AT954" ca="1">IF(INDIRECT(ADDRESS(3+$AM954,8,,,"var"))&lt;&gt;"Cu",INDIRECT(ADDRESS(3+$AM954,8,,,"var")),NULL)</f>
        <v>2E-3</v>
      </c>
      <c r="AU954" cm="1">
        <f t="array" aca="1" ref="AU954" ca="1">IF(INDIRECT(ADDRESS(3+$AM954,9,,,"var"))&lt;&gt;"&lt;=&gt;",INDIRECT(ADDRESS(3+$AM954,9,,,"var")),NULL)</f>
        <v>0</v>
      </c>
      <c r="AV954" cm="1">
        <f t="array" aca="1" ref="AV954" ca="1">IF(INDIRECT(ADDRESS(3+$AM954,10,,,"var"))&lt;&gt;"Mn",INDIRECT(ADDRESS(3+$AM954,10,,,"var")),NULL)</f>
        <v>5.4999999999999997E-3</v>
      </c>
      <c r="AW954" cm="1">
        <f t="array" aca="1" ref="AW954" ca="1">IF(INDIRECT(ADDRESS(3+$AM954,11,,,"var"))&lt;&gt;"&lt;=&gt;",INDIRECT(ADDRESS(3+$AM954,11,,,"var")),NULL)</f>
        <v>0</v>
      </c>
      <c r="AX954" cm="1">
        <f t="array" aca="1" ref="AX954" ca="1">IF(INDIRECT(ADDRESS(3+$AM954,12,,,"var"))&lt;&gt;"Mg",INDIRECT(ADDRESS(3+$AM954,12,,,"var")),NULL)</f>
        <v>11.8</v>
      </c>
      <c r="AY954" cm="1">
        <f t="array" aca="1" ref="AY954" ca="1">IF(INDIRECT(ADDRESS(3+$AM954,13,,,"var"))&lt;&gt;"&lt;=&gt;",INDIRECT(ADDRESS(3+$AM954,13,,,"var")),NULL)</f>
        <v>0</v>
      </c>
      <c r="AZ954" cm="1">
        <f t="array" aca="1" ref="AZ954" ca="1">IF(INDIRECT(ADDRESS(3+$AM954,14,,,"var"))&lt;&gt;"Be",INDIRECT(ADDRESS(3+$AM954,14,,,"var")),NULL)</f>
        <v>3.8E-3</v>
      </c>
      <c r="BA954" s="61" cm="1">
        <f t="array" aca="1" ref="BA954" ca="1">IF(INDIRECT(ADDRESS(3+$AM954,15,,,"var"))&lt;&gt;"&lt;=&gt;",INDIRECT(ADDRESS(3+$AM954,15,,,"var")),NULL)</f>
        <v>0</v>
      </c>
      <c r="BB954" cm="1">
        <f t="array" aca="1" ref="BB954" ca="1">IF(INDIRECT(ADDRESS(3+$AM954,16,,,"var"))&lt;&gt;"Zn",INDIRECT(ADDRESS(3+$AM954,16,,,"var")),NULL)</f>
        <v>0</v>
      </c>
      <c r="BC954" s="61" cm="1">
        <f t="array" aca="1" ref="BC954" ca="1">IF(INDIRECT(ADDRESS(3+$AM954,17,,,"var"))&lt;&gt;"&lt;=&gt;",INDIRECT(ADDRESS(3+$AM954,17,,,"var")),NULL)</f>
        <v>0</v>
      </c>
      <c r="BD954" cm="1">
        <f t="array" aca="1" ref="BD954" ca="1">IF(INDIRECT(ADDRESS(3+$AM954,18,,,"var"))&lt;&gt;"Ti",INDIRECT(ADDRESS(3+$AM954,18,,,"var")),NULL)</f>
        <v>1.2E-2</v>
      </c>
      <c r="BE954" s="82" cm="1">
        <f t="array" aca="1" ref="BE954" ca="1">IF(INDIRECT(ADDRESS(3+$AM954,19,,,"var"))&lt;&gt;"D10",INDIRECT(ADDRESS(3+$AM954,19,,,"var")),NULL)</f>
        <v>0</v>
      </c>
      <c r="BF954" s="82" cm="1">
        <f t="array" aca="1" ref="BF954" ca="1">IF(INDIRECT(ADDRESS(3+$AM954,20,,,"var"))&lt;&gt;"D50",INDIRECT(ADDRESS(3+$AM954,20,,,"var")),NULL)</f>
        <v>38.799999999999997</v>
      </c>
      <c r="BG954" s="82" cm="1">
        <f t="array" aca="1" ref="BG954" ca="1">IF(INDIRECT(ADDRESS(3+$AM954,21,,,"var"))&lt;&gt;"D90",INDIRECT(ADDRESS(3+$AM954,21,,,"var")),NULL)</f>
        <v>0</v>
      </c>
      <c r="BH954" s="82" cm="1">
        <f t="array" aca="1" ref="BH954" ca="1">IF(INDIRECT(ADDRESS(3+$AM954,22,,,"var"))&lt;&gt;"Carney Funnel (s/50g)",INDIRECT(ADDRESS(3+$AM954,22,,,"var")),NULL)</f>
        <v>0</v>
      </c>
      <c r="BI954" s="82" cm="1">
        <f t="array" aca="1" ref="BI954" ca="1">IF(INDIRECT(ADDRESS(3+$AM954,23,,,"var"))&lt;&gt;"Schuttdichte",INDIRECT(ADDRESS(3+$AM954,23,,,"var")),NULL)</f>
        <v>0</v>
      </c>
      <c r="BJ954" s="82" cm="1">
        <f t="array" aca="1" ref="BJ954" ca="1">IF(INDIRECT(ADDRESS(3+$AM954,24,,,"var"))&lt;&gt;"Klopfdichte",INDIRECT(ADDRESS(3+$AM954,24,,,"var")),NULL)</f>
        <v>0</v>
      </c>
      <c r="BM954" s="94"/>
    </row>
    <row r="955" spans="1:65">
      <c r="A955" s="19">
        <v>3</v>
      </c>
      <c r="B955" s="19">
        <v>17</v>
      </c>
      <c r="C955" s="81" t="str">
        <f>var!Z$4</f>
        <v>SLM 280</v>
      </c>
      <c r="D955" s="81" t="str">
        <f>var!AG$4</f>
        <v>SLM 280 parameter dev.</v>
      </c>
      <c r="E955" s="10">
        <v>375</v>
      </c>
      <c r="F955" s="11">
        <v>1525</v>
      </c>
      <c r="G955" s="20">
        <v>60</v>
      </c>
      <c r="H955" s="21">
        <v>0.1</v>
      </c>
      <c r="I955" s="81">
        <v>100</v>
      </c>
      <c r="J955" s="81" t="str">
        <f>var!AD$2</f>
        <v>Density cube</v>
      </c>
      <c r="K955" s="81"/>
      <c r="L955" s="10"/>
      <c r="M955" s="81" t="str">
        <f>var!AF$2</f>
        <v>Stripes</v>
      </c>
      <c r="N955" s="10"/>
      <c r="O955" s="10"/>
      <c r="P955" s="10"/>
      <c r="Q955" s="10"/>
      <c r="R955" s="81"/>
      <c r="S955" s="81"/>
      <c r="T955" s="81"/>
      <c r="U955" s="81"/>
      <c r="V955" s="81"/>
      <c r="W955" s="81"/>
      <c r="X955" s="81"/>
      <c r="Y955" s="10"/>
      <c r="Z955" s="10"/>
      <c r="AA955" s="10"/>
      <c r="AB955" s="10"/>
      <c r="AC955" s="10"/>
      <c r="AD955" s="81"/>
      <c r="AE955" s="81"/>
      <c r="AF955" s="81"/>
      <c r="AG955" s="81"/>
      <c r="AH955" s="81">
        <f t="shared" si="31"/>
        <v>32.940000000000005</v>
      </c>
      <c r="AI955" s="81">
        <f t="shared" si="32"/>
        <v>40.983606557377044</v>
      </c>
      <c r="AJ955" s="10"/>
      <c r="AK955" s="81">
        <v>99.438000000000002</v>
      </c>
      <c r="AL955" t="str" cm="1">
        <f t="array" aca="1" ref="AL955" ca="1">IF(INDIRECT(ADDRESS(3+AM955,2,,,"var"))&lt;&gt;"Name of powder",INDIRECT(ADDRESS(3+AM955,2,,,"var")),NULL)</f>
        <v>AlMgty90</v>
      </c>
      <c r="AM955" s="27">
        <v>7</v>
      </c>
      <c r="AN955" s="10"/>
      <c r="AO955" cm="1">
        <f t="array" aca="1" ref="AO955" ca="1">IF(INDIRECT(ADDRESS(3+$AM955,3,,,"var"))&lt;&gt;"&lt;=&gt;",INDIRECT(ADDRESS(3+$AM955,3,,,"var")),NULL)</f>
        <v>0</v>
      </c>
      <c r="AP955" cm="1">
        <f t="array" aca="1" ref="AP955" ca="1">IF(INDIRECT(ADDRESS(3+$AM955,4,,,"var"))&lt;&gt;"Si",INDIRECT(ADDRESS(3+$AM955,4,,,"var")),NULL)</f>
        <v>0.14199999999999999</v>
      </c>
      <c r="AQ955" cm="1">
        <f t="array" aca="1" ref="AQ955" ca="1">IF(INDIRECT(ADDRESS(3+$AM955,5,,,"var"))&lt;&gt;"&lt;=&gt;",INDIRECT(ADDRESS(3+$AM955,5,,,"var")),NULL)</f>
        <v>0</v>
      </c>
      <c r="AR955" cm="1">
        <f t="array" aca="1" ref="AR955" ca="1">IF(INDIRECT(ADDRESS(3+$AM955,6,,,"var"))&lt;&gt;"Fe",INDIRECT(ADDRESS(3+$AM955,6,,,"var")),NULL)</f>
        <v>6.7599999999999993E-2</v>
      </c>
      <c r="AS955" cm="1">
        <f t="array" aca="1" ref="AS955" ca="1">IF(INDIRECT(ADDRESS(3+$AM955,7,,,"var"))&lt;&gt;"&lt;=&gt;",INDIRECT(ADDRESS(3+$AM955,7,,,"var")),NULL)</f>
        <v>0</v>
      </c>
      <c r="AT955" cm="1">
        <f t="array" aca="1" ref="AT955" ca="1">IF(INDIRECT(ADDRESS(3+$AM955,8,,,"var"))&lt;&gt;"Cu",INDIRECT(ADDRESS(3+$AM955,8,,,"var")),NULL)</f>
        <v>2E-3</v>
      </c>
      <c r="AU955" cm="1">
        <f t="array" aca="1" ref="AU955" ca="1">IF(INDIRECT(ADDRESS(3+$AM955,9,,,"var"))&lt;&gt;"&lt;=&gt;",INDIRECT(ADDRESS(3+$AM955,9,,,"var")),NULL)</f>
        <v>0</v>
      </c>
      <c r="AV955" cm="1">
        <f t="array" aca="1" ref="AV955" ca="1">IF(INDIRECT(ADDRESS(3+$AM955,10,,,"var"))&lt;&gt;"Mn",INDIRECT(ADDRESS(3+$AM955,10,,,"var")),NULL)</f>
        <v>5.4999999999999997E-3</v>
      </c>
      <c r="AW955" cm="1">
        <f t="array" aca="1" ref="AW955" ca="1">IF(INDIRECT(ADDRESS(3+$AM955,11,,,"var"))&lt;&gt;"&lt;=&gt;",INDIRECT(ADDRESS(3+$AM955,11,,,"var")),NULL)</f>
        <v>0</v>
      </c>
      <c r="AX955" cm="1">
        <f t="array" aca="1" ref="AX955" ca="1">IF(INDIRECT(ADDRESS(3+$AM955,12,,,"var"))&lt;&gt;"Mg",INDIRECT(ADDRESS(3+$AM955,12,,,"var")),NULL)</f>
        <v>11.8</v>
      </c>
      <c r="AY955" cm="1">
        <f t="array" aca="1" ref="AY955" ca="1">IF(INDIRECT(ADDRESS(3+$AM955,13,,,"var"))&lt;&gt;"&lt;=&gt;",INDIRECT(ADDRESS(3+$AM955,13,,,"var")),NULL)</f>
        <v>0</v>
      </c>
      <c r="AZ955" cm="1">
        <f t="array" aca="1" ref="AZ955" ca="1">IF(INDIRECT(ADDRESS(3+$AM955,14,,,"var"))&lt;&gt;"Be",INDIRECT(ADDRESS(3+$AM955,14,,,"var")),NULL)</f>
        <v>3.8E-3</v>
      </c>
      <c r="BA955" s="61" cm="1">
        <f t="array" aca="1" ref="BA955" ca="1">IF(INDIRECT(ADDRESS(3+$AM955,15,,,"var"))&lt;&gt;"&lt;=&gt;",INDIRECT(ADDRESS(3+$AM955,15,,,"var")),NULL)</f>
        <v>0</v>
      </c>
      <c r="BB955" cm="1">
        <f t="array" aca="1" ref="BB955" ca="1">IF(INDIRECT(ADDRESS(3+$AM955,16,,,"var"))&lt;&gt;"Zn",INDIRECT(ADDRESS(3+$AM955,16,,,"var")),NULL)</f>
        <v>0</v>
      </c>
      <c r="BC955" s="61" cm="1">
        <f t="array" aca="1" ref="BC955" ca="1">IF(INDIRECT(ADDRESS(3+$AM955,17,,,"var"))&lt;&gt;"&lt;=&gt;",INDIRECT(ADDRESS(3+$AM955,17,,,"var")),NULL)</f>
        <v>0</v>
      </c>
      <c r="BD955" cm="1">
        <f t="array" aca="1" ref="BD955" ca="1">IF(INDIRECT(ADDRESS(3+$AM955,18,,,"var"))&lt;&gt;"Ti",INDIRECT(ADDRESS(3+$AM955,18,,,"var")),NULL)</f>
        <v>1.2E-2</v>
      </c>
      <c r="BE955" s="82" cm="1">
        <f t="array" aca="1" ref="BE955" ca="1">IF(INDIRECT(ADDRESS(3+$AM955,19,,,"var"))&lt;&gt;"D10",INDIRECT(ADDRESS(3+$AM955,19,,,"var")),NULL)</f>
        <v>0</v>
      </c>
      <c r="BF955" s="82" cm="1">
        <f t="array" aca="1" ref="BF955" ca="1">IF(INDIRECT(ADDRESS(3+$AM955,20,,,"var"))&lt;&gt;"D50",INDIRECT(ADDRESS(3+$AM955,20,,,"var")),NULL)</f>
        <v>38.799999999999997</v>
      </c>
      <c r="BG955" s="82" cm="1">
        <f t="array" aca="1" ref="BG955" ca="1">IF(INDIRECT(ADDRESS(3+$AM955,21,,,"var"))&lt;&gt;"D90",INDIRECT(ADDRESS(3+$AM955,21,,,"var")),NULL)</f>
        <v>0</v>
      </c>
      <c r="BH955" s="82" cm="1">
        <f t="array" aca="1" ref="BH955" ca="1">IF(INDIRECT(ADDRESS(3+$AM955,22,,,"var"))&lt;&gt;"Carney Funnel (s/50g)",INDIRECT(ADDRESS(3+$AM955,22,,,"var")),NULL)</f>
        <v>0</v>
      </c>
      <c r="BI955" s="82" cm="1">
        <f t="array" aca="1" ref="BI955" ca="1">IF(INDIRECT(ADDRESS(3+$AM955,23,,,"var"))&lt;&gt;"Schuttdichte",INDIRECT(ADDRESS(3+$AM955,23,,,"var")),NULL)</f>
        <v>0</v>
      </c>
      <c r="BJ955" s="82" cm="1">
        <f t="array" aca="1" ref="BJ955" ca="1">IF(INDIRECT(ADDRESS(3+$AM955,24,,,"var"))&lt;&gt;"Klopfdichte",INDIRECT(ADDRESS(3+$AM955,24,,,"var")),NULL)</f>
        <v>0</v>
      </c>
      <c r="BM955" s="94"/>
    </row>
    <row r="956" spans="1:65">
      <c r="A956" s="19">
        <v>3</v>
      </c>
      <c r="B956" s="19">
        <v>18</v>
      </c>
      <c r="C956" s="81" t="str">
        <f>var!Z$4</f>
        <v>SLM 280</v>
      </c>
      <c r="D956" s="81" t="str">
        <f>var!AG$4</f>
        <v>SLM 280 parameter dev.</v>
      </c>
      <c r="E956" s="10">
        <v>375</v>
      </c>
      <c r="F956" s="11">
        <v>1300</v>
      </c>
      <c r="G956" s="20">
        <v>50</v>
      </c>
      <c r="H956" s="21">
        <v>0.14000000000000001</v>
      </c>
      <c r="I956" s="81">
        <v>100</v>
      </c>
      <c r="J956" s="81" t="str">
        <f>var!AD$2</f>
        <v>Density cube</v>
      </c>
      <c r="K956" s="81"/>
      <c r="L956" s="10"/>
      <c r="M956" s="81" t="str">
        <f>var!AF$2</f>
        <v>Stripes</v>
      </c>
      <c r="N956" s="10"/>
      <c r="O956" s="10"/>
      <c r="P956" s="10"/>
      <c r="Q956" s="10"/>
      <c r="R956" s="81"/>
      <c r="S956" s="81"/>
      <c r="T956" s="81"/>
      <c r="U956" s="81"/>
      <c r="V956" s="81"/>
      <c r="W956" s="81"/>
      <c r="X956" s="81"/>
      <c r="Y956" s="10"/>
      <c r="Z956" s="10"/>
      <c r="AA956" s="10"/>
      <c r="AB956" s="10"/>
      <c r="AC956" s="10"/>
      <c r="AD956" s="81"/>
      <c r="AE956" s="81"/>
      <c r="AF956" s="81"/>
      <c r="AG956" s="81"/>
      <c r="AH956" s="81">
        <f t="shared" si="31"/>
        <v>32.760000000000005</v>
      </c>
      <c r="AI956" s="81">
        <f t="shared" si="32"/>
        <v>41.208791208791204</v>
      </c>
      <c r="AJ956" s="10"/>
      <c r="AK956" s="81">
        <v>99.045000000000002</v>
      </c>
      <c r="AL956" s="81" t="str" cm="1">
        <f t="array" aca="1" ref="AL956" ca="1">IF(INDIRECT(ADDRESS(3+AM956,2,,,"var"))&lt;&gt;"Name of powder",INDIRECT(ADDRESS(3+AM956,2,,,"var")),NULL)</f>
        <v>AlMgty90</v>
      </c>
      <c r="AM956" s="27">
        <v>7</v>
      </c>
      <c r="AN956" s="10"/>
      <c r="AO956" cm="1">
        <f t="array" aca="1" ref="AO956" ca="1">IF(INDIRECT(ADDRESS(3+$AM956,3,,,"var"))&lt;&gt;"&lt;=&gt;",INDIRECT(ADDRESS(3+$AM956,3,,,"var")),NULL)</f>
        <v>0</v>
      </c>
      <c r="AP956" cm="1">
        <f t="array" aca="1" ref="AP956" ca="1">IF(INDIRECT(ADDRESS(3+$AM956,4,,,"var"))&lt;&gt;"Si",INDIRECT(ADDRESS(3+$AM956,4,,,"var")),NULL)</f>
        <v>0.14199999999999999</v>
      </c>
      <c r="AQ956" cm="1">
        <f t="array" aca="1" ref="AQ956" ca="1">IF(INDIRECT(ADDRESS(3+$AM956,5,,,"var"))&lt;&gt;"&lt;=&gt;",INDIRECT(ADDRESS(3+$AM956,5,,,"var")),NULL)</f>
        <v>0</v>
      </c>
      <c r="AR956" cm="1">
        <f t="array" aca="1" ref="AR956" ca="1">IF(INDIRECT(ADDRESS(3+$AM956,6,,,"var"))&lt;&gt;"Fe",INDIRECT(ADDRESS(3+$AM956,6,,,"var")),NULL)</f>
        <v>6.7599999999999993E-2</v>
      </c>
      <c r="AS956" cm="1">
        <f t="array" aca="1" ref="AS956" ca="1">IF(INDIRECT(ADDRESS(3+$AM956,7,,,"var"))&lt;&gt;"&lt;=&gt;",INDIRECT(ADDRESS(3+$AM956,7,,,"var")),NULL)</f>
        <v>0</v>
      </c>
      <c r="AT956" cm="1">
        <f t="array" aca="1" ref="AT956" ca="1">IF(INDIRECT(ADDRESS(3+$AM956,8,,,"var"))&lt;&gt;"Cu",INDIRECT(ADDRESS(3+$AM956,8,,,"var")),NULL)</f>
        <v>2E-3</v>
      </c>
      <c r="AU956" cm="1">
        <f t="array" aca="1" ref="AU956" ca="1">IF(INDIRECT(ADDRESS(3+$AM956,9,,,"var"))&lt;&gt;"&lt;=&gt;",INDIRECT(ADDRESS(3+$AM956,9,,,"var")),NULL)</f>
        <v>0</v>
      </c>
      <c r="AV956" cm="1">
        <f t="array" aca="1" ref="AV956" ca="1">IF(INDIRECT(ADDRESS(3+$AM956,10,,,"var"))&lt;&gt;"Mn",INDIRECT(ADDRESS(3+$AM956,10,,,"var")),NULL)</f>
        <v>5.4999999999999997E-3</v>
      </c>
      <c r="AW956" cm="1">
        <f t="array" aca="1" ref="AW956" ca="1">IF(INDIRECT(ADDRESS(3+$AM956,11,,,"var"))&lt;&gt;"&lt;=&gt;",INDIRECT(ADDRESS(3+$AM956,11,,,"var")),NULL)</f>
        <v>0</v>
      </c>
      <c r="AX956" cm="1">
        <f t="array" aca="1" ref="AX956" ca="1">IF(INDIRECT(ADDRESS(3+$AM956,12,,,"var"))&lt;&gt;"Mg",INDIRECT(ADDRESS(3+$AM956,12,,,"var")),NULL)</f>
        <v>11.8</v>
      </c>
      <c r="AY956" cm="1">
        <f t="array" aca="1" ref="AY956" ca="1">IF(INDIRECT(ADDRESS(3+$AM956,13,,,"var"))&lt;&gt;"&lt;=&gt;",INDIRECT(ADDRESS(3+$AM956,13,,,"var")),NULL)</f>
        <v>0</v>
      </c>
      <c r="AZ956" cm="1">
        <f t="array" aca="1" ref="AZ956" ca="1">IF(INDIRECT(ADDRESS(3+$AM956,14,,,"var"))&lt;&gt;"Be",INDIRECT(ADDRESS(3+$AM956,14,,,"var")),NULL)</f>
        <v>3.8E-3</v>
      </c>
      <c r="BA956" s="61" cm="1">
        <f t="array" aca="1" ref="BA956" ca="1">IF(INDIRECT(ADDRESS(3+$AM956,15,,,"var"))&lt;&gt;"&lt;=&gt;",INDIRECT(ADDRESS(3+$AM956,15,,,"var")),NULL)</f>
        <v>0</v>
      </c>
      <c r="BB956" cm="1">
        <f t="array" aca="1" ref="BB956" ca="1">IF(INDIRECT(ADDRESS(3+$AM956,16,,,"var"))&lt;&gt;"Zn",INDIRECT(ADDRESS(3+$AM956,16,,,"var")),NULL)</f>
        <v>0</v>
      </c>
      <c r="BC956" s="61" cm="1">
        <f t="array" aca="1" ref="BC956" ca="1">IF(INDIRECT(ADDRESS(3+$AM956,17,,,"var"))&lt;&gt;"&lt;=&gt;",INDIRECT(ADDRESS(3+$AM956,17,,,"var")),NULL)</f>
        <v>0</v>
      </c>
      <c r="BD956" cm="1">
        <f t="array" aca="1" ref="BD956" ca="1">IF(INDIRECT(ADDRESS(3+$AM956,18,,,"var"))&lt;&gt;"Ti",INDIRECT(ADDRESS(3+$AM956,18,,,"var")),NULL)</f>
        <v>1.2E-2</v>
      </c>
      <c r="BE956" s="82" cm="1">
        <f t="array" aca="1" ref="BE956" ca="1">IF(INDIRECT(ADDRESS(3+$AM956,19,,,"var"))&lt;&gt;"D10",INDIRECT(ADDRESS(3+$AM956,19,,,"var")),NULL)</f>
        <v>0</v>
      </c>
      <c r="BF956" s="82" cm="1">
        <f t="array" aca="1" ref="BF956" ca="1">IF(INDIRECT(ADDRESS(3+$AM956,20,,,"var"))&lt;&gt;"D50",INDIRECT(ADDRESS(3+$AM956,20,,,"var")),NULL)</f>
        <v>38.799999999999997</v>
      </c>
      <c r="BG956" s="82" cm="1">
        <f t="array" aca="1" ref="BG956" ca="1">IF(INDIRECT(ADDRESS(3+$AM956,21,,,"var"))&lt;&gt;"D90",INDIRECT(ADDRESS(3+$AM956,21,,,"var")),NULL)</f>
        <v>0</v>
      </c>
      <c r="BH956" s="82" cm="1">
        <f t="array" aca="1" ref="BH956" ca="1">IF(INDIRECT(ADDRESS(3+$AM956,22,,,"var"))&lt;&gt;"Carney Funnel (s/50g)",INDIRECT(ADDRESS(3+$AM956,22,,,"var")),NULL)</f>
        <v>0</v>
      </c>
      <c r="BI956" s="82" cm="1">
        <f t="array" aca="1" ref="BI956" ca="1">IF(INDIRECT(ADDRESS(3+$AM956,23,,,"var"))&lt;&gt;"Schuttdichte",INDIRECT(ADDRESS(3+$AM956,23,,,"var")),NULL)</f>
        <v>0</v>
      </c>
      <c r="BJ956" s="82" cm="1">
        <f t="array" aca="1" ref="BJ956" ca="1">IF(INDIRECT(ADDRESS(3+$AM956,24,,,"var"))&lt;&gt;"Klopfdichte",INDIRECT(ADDRESS(3+$AM956,24,,,"var")),NULL)</f>
        <v>0</v>
      </c>
      <c r="BM956" s="94"/>
    </row>
    <row r="957" spans="1:65">
      <c r="A957" s="19">
        <v>3</v>
      </c>
      <c r="B957" s="19">
        <v>19</v>
      </c>
      <c r="C957" s="81" t="str">
        <f>var!Z$4</f>
        <v>SLM 280</v>
      </c>
      <c r="D957" s="81" t="str">
        <f>var!AG$4</f>
        <v>SLM 280 parameter dev.</v>
      </c>
      <c r="E957" s="10">
        <v>375</v>
      </c>
      <c r="F957" s="11">
        <v>1050</v>
      </c>
      <c r="G957" s="20">
        <v>50</v>
      </c>
      <c r="H957" s="21">
        <v>0.14000000000000001</v>
      </c>
      <c r="I957" s="81">
        <v>100</v>
      </c>
      <c r="J957" s="81" t="str">
        <f>var!AD$2</f>
        <v>Density cube</v>
      </c>
      <c r="K957" s="81"/>
      <c r="L957" s="10"/>
      <c r="M957" s="81" t="str">
        <f>var!AF$2</f>
        <v>Stripes</v>
      </c>
      <c r="N957" s="10"/>
      <c r="O957" s="10"/>
      <c r="P957" s="10"/>
      <c r="Q957" s="10"/>
      <c r="R957" s="81"/>
      <c r="S957" s="81"/>
      <c r="T957" s="81"/>
      <c r="U957" s="81"/>
      <c r="V957" s="81"/>
      <c r="W957" s="81"/>
      <c r="X957" s="81"/>
      <c r="Y957" s="10"/>
      <c r="Z957" s="10"/>
      <c r="AA957" s="10"/>
      <c r="AB957" s="10"/>
      <c r="AC957" s="10"/>
      <c r="AD957" s="81"/>
      <c r="AE957" s="81"/>
      <c r="AF957" s="81"/>
      <c r="AG957" s="81"/>
      <c r="AH957" s="81">
        <f t="shared" si="31"/>
        <v>26.46</v>
      </c>
      <c r="AI957" s="81">
        <f t="shared" si="32"/>
        <v>51.020408163265301</v>
      </c>
      <c r="AJ957" s="10"/>
      <c r="AK957" s="81">
        <v>99.161000000000001</v>
      </c>
      <c r="AL957" s="81" t="str" cm="1">
        <f t="array" aca="1" ref="AL957" ca="1">IF(INDIRECT(ADDRESS(3+AM957,2,,,"var"))&lt;&gt;"Name of powder",INDIRECT(ADDRESS(3+AM957,2,,,"var")),NULL)</f>
        <v>AlMgty90</v>
      </c>
      <c r="AM957" s="27">
        <v>7</v>
      </c>
      <c r="AN957" s="10"/>
      <c r="AO957" cm="1">
        <f t="array" aca="1" ref="AO957" ca="1">IF(INDIRECT(ADDRESS(3+$AM957,3,,,"var"))&lt;&gt;"&lt;=&gt;",INDIRECT(ADDRESS(3+$AM957,3,,,"var")),NULL)</f>
        <v>0</v>
      </c>
      <c r="AP957" cm="1">
        <f t="array" aca="1" ref="AP957" ca="1">IF(INDIRECT(ADDRESS(3+$AM957,4,,,"var"))&lt;&gt;"Si",INDIRECT(ADDRESS(3+$AM957,4,,,"var")),NULL)</f>
        <v>0.14199999999999999</v>
      </c>
      <c r="AQ957" cm="1">
        <f t="array" aca="1" ref="AQ957" ca="1">IF(INDIRECT(ADDRESS(3+$AM957,5,,,"var"))&lt;&gt;"&lt;=&gt;",INDIRECT(ADDRESS(3+$AM957,5,,,"var")),NULL)</f>
        <v>0</v>
      </c>
      <c r="AR957" cm="1">
        <f t="array" aca="1" ref="AR957" ca="1">IF(INDIRECT(ADDRESS(3+$AM957,6,,,"var"))&lt;&gt;"Fe",INDIRECT(ADDRESS(3+$AM957,6,,,"var")),NULL)</f>
        <v>6.7599999999999993E-2</v>
      </c>
      <c r="AS957" cm="1">
        <f t="array" aca="1" ref="AS957" ca="1">IF(INDIRECT(ADDRESS(3+$AM957,7,,,"var"))&lt;&gt;"&lt;=&gt;",INDIRECT(ADDRESS(3+$AM957,7,,,"var")),NULL)</f>
        <v>0</v>
      </c>
      <c r="AT957" cm="1">
        <f t="array" aca="1" ref="AT957" ca="1">IF(INDIRECT(ADDRESS(3+$AM957,8,,,"var"))&lt;&gt;"Cu",INDIRECT(ADDRESS(3+$AM957,8,,,"var")),NULL)</f>
        <v>2E-3</v>
      </c>
      <c r="AU957" cm="1">
        <f t="array" aca="1" ref="AU957" ca="1">IF(INDIRECT(ADDRESS(3+$AM957,9,,,"var"))&lt;&gt;"&lt;=&gt;",INDIRECT(ADDRESS(3+$AM957,9,,,"var")),NULL)</f>
        <v>0</v>
      </c>
      <c r="AV957" cm="1">
        <f t="array" aca="1" ref="AV957" ca="1">IF(INDIRECT(ADDRESS(3+$AM957,10,,,"var"))&lt;&gt;"Mn",INDIRECT(ADDRESS(3+$AM957,10,,,"var")),NULL)</f>
        <v>5.4999999999999997E-3</v>
      </c>
      <c r="AW957" cm="1">
        <f t="array" aca="1" ref="AW957" ca="1">IF(INDIRECT(ADDRESS(3+$AM957,11,,,"var"))&lt;&gt;"&lt;=&gt;",INDIRECT(ADDRESS(3+$AM957,11,,,"var")),NULL)</f>
        <v>0</v>
      </c>
      <c r="AX957" cm="1">
        <f t="array" aca="1" ref="AX957" ca="1">IF(INDIRECT(ADDRESS(3+$AM957,12,,,"var"))&lt;&gt;"Mg",INDIRECT(ADDRESS(3+$AM957,12,,,"var")),NULL)</f>
        <v>11.8</v>
      </c>
      <c r="AY957" cm="1">
        <f t="array" aca="1" ref="AY957" ca="1">IF(INDIRECT(ADDRESS(3+$AM957,13,,,"var"))&lt;&gt;"&lt;=&gt;",INDIRECT(ADDRESS(3+$AM957,13,,,"var")),NULL)</f>
        <v>0</v>
      </c>
      <c r="AZ957" cm="1">
        <f t="array" aca="1" ref="AZ957" ca="1">IF(INDIRECT(ADDRESS(3+$AM957,14,,,"var"))&lt;&gt;"Be",INDIRECT(ADDRESS(3+$AM957,14,,,"var")),NULL)</f>
        <v>3.8E-3</v>
      </c>
      <c r="BA957" s="61" cm="1">
        <f t="array" aca="1" ref="BA957" ca="1">IF(INDIRECT(ADDRESS(3+$AM957,15,,,"var"))&lt;&gt;"&lt;=&gt;",INDIRECT(ADDRESS(3+$AM957,15,,,"var")),NULL)</f>
        <v>0</v>
      </c>
      <c r="BB957" cm="1">
        <f t="array" aca="1" ref="BB957" ca="1">IF(INDIRECT(ADDRESS(3+$AM957,16,,,"var"))&lt;&gt;"Zn",INDIRECT(ADDRESS(3+$AM957,16,,,"var")),NULL)</f>
        <v>0</v>
      </c>
      <c r="BC957" s="61" cm="1">
        <f t="array" aca="1" ref="BC957" ca="1">IF(INDIRECT(ADDRESS(3+$AM957,17,,,"var"))&lt;&gt;"&lt;=&gt;",INDIRECT(ADDRESS(3+$AM957,17,,,"var")),NULL)</f>
        <v>0</v>
      </c>
      <c r="BD957" cm="1">
        <f t="array" aca="1" ref="BD957" ca="1">IF(INDIRECT(ADDRESS(3+$AM957,18,,,"var"))&lt;&gt;"Ti",INDIRECT(ADDRESS(3+$AM957,18,,,"var")),NULL)</f>
        <v>1.2E-2</v>
      </c>
      <c r="BE957" s="82" cm="1">
        <f t="array" aca="1" ref="BE957" ca="1">IF(INDIRECT(ADDRESS(3+$AM957,19,,,"var"))&lt;&gt;"D10",INDIRECT(ADDRESS(3+$AM957,19,,,"var")),NULL)</f>
        <v>0</v>
      </c>
      <c r="BF957" s="82" cm="1">
        <f t="array" aca="1" ref="BF957" ca="1">IF(INDIRECT(ADDRESS(3+$AM957,20,,,"var"))&lt;&gt;"D50",INDIRECT(ADDRESS(3+$AM957,20,,,"var")),NULL)</f>
        <v>38.799999999999997</v>
      </c>
      <c r="BG957" s="82" cm="1">
        <f t="array" aca="1" ref="BG957" ca="1">IF(INDIRECT(ADDRESS(3+$AM957,21,,,"var"))&lt;&gt;"D90",INDIRECT(ADDRESS(3+$AM957,21,,,"var")),NULL)</f>
        <v>0</v>
      </c>
      <c r="BH957" s="82" cm="1">
        <f t="array" aca="1" ref="BH957" ca="1">IF(INDIRECT(ADDRESS(3+$AM957,22,,,"var"))&lt;&gt;"Carney Funnel (s/50g)",INDIRECT(ADDRESS(3+$AM957,22,,,"var")),NULL)</f>
        <v>0</v>
      </c>
      <c r="BI957" s="82" cm="1">
        <f t="array" aca="1" ref="BI957" ca="1">IF(INDIRECT(ADDRESS(3+$AM957,23,,,"var"))&lt;&gt;"Schuttdichte",INDIRECT(ADDRESS(3+$AM957,23,,,"var")),NULL)</f>
        <v>0</v>
      </c>
      <c r="BJ957" s="82" cm="1">
        <f t="array" aca="1" ref="BJ957" ca="1">IF(INDIRECT(ADDRESS(3+$AM957,24,,,"var"))&lt;&gt;"Klopfdichte",INDIRECT(ADDRESS(3+$AM957,24,,,"var")),NULL)</f>
        <v>0</v>
      </c>
      <c r="BM957" s="94"/>
    </row>
    <row r="958" spans="1:65">
      <c r="A958" s="19">
        <v>3</v>
      </c>
      <c r="B958" s="19">
        <v>20</v>
      </c>
      <c r="C958" s="81" t="str">
        <f>var!Z$4</f>
        <v>SLM 280</v>
      </c>
      <c r="D958" s="81" t="str">
        <f>var!AG$4</f>
        <v>SLM 280 parameter dev.</v>
      </c>
      <c r="E958" s="10">
        <v>375</v>
      </c>
      <c r="F958" s="11">
        <v>1800</v>
      </c>
      <c r="G958" s="20">
        <v>60</v>
      </c>
      <c r="H958" s="21">
        <v>0.1</v>
      </c>
      <c r="I958" s="81">
        <v>100</v>
      </c>
      <c r="J958" s="81" t="str">
        <f>var!AD$2</f>
        <v>Density cube</v>
      </c>
      <c r="K958" s="81"/>
      <c r="L958" s="10"/>
      <c r="M958" s="81" t="str">
        <f>var!AF$2</f>
        <v>Stripes</v>
      </c>
      <c r="N958" s="10"/>
      <c r="O958" s="10"/>
      <c r="P958" s="10"/>
      <c r="Q958" s="10"/>
      <c r="R958" s="81"/>
      <c r="S958" s="81"/>
      <c r="T958" s="81"/>
      <c r="U958" s="81"/>
      <c r="V958" s="81"/>
      <c r="W958" s="81"/>
      <c r="X958" s="81"/>
      <c r="Y958" s="10"/>
      <c r="Z958" s="10"/>
      <c r="AA958" s="10"/>
      <c r="AB958" s="10"/>
      <c r="AC958" s="10"/>
      <c r="AD958" s="81"/>
      <c r="AE958" s="81"/>
      <c r="AF958" s="81"/>
      <c r="AG958" s="81"/>
      <c r="AH958" s="81">
        <f t="shared" si="31"/>
        <v>38.880000000000003</v>
      </c>
      <c r="AI958" s="81">
        <f t="shared" si="32"/>
        <v>34.722222222222221</v>
      </c>
      <c r="AJ958" s="10"/>
      <c r="AK958" s="81">
        <v>99.147000000000006</v>
      </c>
      <c r="AL958" s="81" t="str" cm="1">
        <f t="array" aca="1" ref="AL958" ca="1">IF(INDIRECT(ADDRESS(3+AM958,2,,,"var"))&lt;&gt;"Name of powder",INDIRECT(ADDRESS(3+AM958,2,,,"var")),NULL)</f>
        <v>AlMgty90</v>
      </c>
      <c r="AM958" s="27">
        <v>7</v>
      </c>
      <c r="AN958" s="10"/>
      <c r="AO958" cm="1">
        <f t="array" aca="1" ref="AO958" ca="1">IF(INDIRECT(ADDRESS(3+$AM958,3,,,"var"))&lt;&gt;"&lt;=&gt;",INDIRECT(ADDRESS(3+$AM958,3,,,"var")),NULL)</f>
        <v>0</v>
      </c>
      <c r="AP958" cm="1">
        <f t="array" aca="1" ref="AP958" ca="1">IF(INDIRECT(ADDRESS(3+$AM958,4,,,"var"))&lt;&gt;"Si",INDIRECT(ADDRESS(3+$AM958,4,,,"var")),NULL)</f>
        <v>0.14199999999999999</v>
      </c>
      <c r="AQ958" cm="1">
        <f t="array" aca="1" ref="AQ958" ca="1">IF(INDIRECT(ADDRESS(3+$AM958,5,,,"var"))&lt;&gt;"&lt;=&gt;",INDIRECT(ADDRESS(3+$AM958,5,,,"var")),NULL)</f>
        <v>0</v>
      </c>
      <c r="AR958" cm="1">
        <f t="array" aca="1" ref="AR958" ca="1">IF(INDIRECT(ADDRESS(3+$AM958,6,,,"var"))&lt;&gt;"Fe",INDIRECT(ADDRESS(3+$AM958,6,,,"var")),NULL)</f>
        <v>6.7599999999999993E-2</v>
      </c>
      <c r="AS958" cm="1">
        <f t="array" aca="1" ref="AS958" ca="1">IF(INDIRECT(ADDRESS(3+$AM958,7,,,"var"))&lt;&gt;"&lt;=&gt;",INDIRECT(ADDRESS(3+$AM958,7,,,"var")),NULL)</f>
        <v>0</v>
      </c>
      <c r="AT958" cm="1">
        <f t="array" aca="1" ref="AT958" ca="1">IF(INDIRECT(ADDRESS(3+$AM958,8,,,"var"))&lt;&gt;"Cu",INDIRECT(ADDRESS(3+$AM958,8,,,"var")),NULL)</f>
        <v>2E-3</v>
      </c>
      <c r="AU958" cm="1">
        <f t="array" aca="1" ref="AU958" ca="1">IF(INDIRECT(ADDRESS(3+$AM958,9,,,"var"))&lt;&gt;"&lt;=&gt;",INDIRECT(ADDRESS(3+$AM958,9,,,"var")),NULL)</f>
        <v>0</v>
      </c>
      <c r="AV958" cm="1">
        <f t="array" aca="1" ref="AV958" ca="1">IF(INDIRECT(ADDRESS(3+$AM958,10,,,"var"))&lt;&gt;"Mn",INDIRECT(ADDRESS(3+$AM958,10,,,"var")),NULL)</f>
        <v>5.4999999999999997E-3</v>
      </c>
      <c r="AW958" cm="1">
        <f t="array" aca="1" ref="AW958" ca="1">IF(INDIRECT(ADDRESS(3+$AM958,11,,,"var"))&lt;&gt;"&lt;=&gt;",INDIRECT(ADDRESS(3+$AM958,11,,,"var")),NULL)</f>
        <v>0</v>
      </c>
      <c r="AX958" cm="1">
        <f t="array" aca="1" ref="AX958" ca="1">IF(INDIRECT(ADDRESS(3+$AM958,12,,,"var"))&lt;&gt;"Mg",INDIRECT(ADDRESS(3+$AM958,12,,,"var")),NULL)</f>
        <v>11.8</v>
      </c>
      <c r="AY958" cm="1">
        <f t="array" aca="1" ref="AY958" ca="1">IF(INDIRECT(ADDRESS(3+$AM958,13,,,"var"))&lt;&gt;"&lt;=&gt;",INDIRECT(ADDRESS(3+$AM958,13,,,"var")),NULL)</f>
        <v>0</v>
      </c>
      <c r="AZ958" cm="1">
        <f t="array" aca="1" ref="AZ958" ca="1">IF(INDIRECT(ADDRESS(3+$AM958,14,,,"var"))&lt;&gt;"Be",INDIRECT(ADDRESS(3+$AM958,14,,,"var")),NULL)</f>
        <v>3.8E-3</v>
      </c>
      <c r="BA958" s="61" cm="1">
        <f t="array" aca="1" ref="BA958" ca="1">IF(INDIRECT(ADDRESS(3+$AM958,15,,,"var"))&lt;&gt;"&lt;=&gt;",INDIRECT(ADDRESS(3+$AM958,15,,,"var")),NULL)</f>
        <v>0</v>
      </c>
      <c r="BB958" cm="1">
        <f t="array" aca="1" ref="BB958" ca="1">IF(INDIRECT(ADDRESS(3+$AM958,16,,,"var"))&lt;&gt;"Zn",INDIRECT(ADDRESS(3+$AM958,16,,,"var")),NULL)</f>
        <v>0</v>
      </c>
      <c r="BC958" s="61" cm="1">
        <f t="array" aca="1" ref="BC958" ca="1">IF(INDIRECT(ADDRESS(3+$AM958,17,,,"var"))&lt;&gt;"&lt;=&gt;",INDIRECT(ADDRESS(3+$AM958,17,,,"var")),NULL)</f>
        <v>0</v>
      </c>
      <c r="BD958" cm="1">
        <f t="array" aca="1" ref="BD958" ca="1">IF(INDIRECT(ADDRESS(3+$AM958,18,,,"var"))&lt;&gt;"Ti",INDIRECT(ADDRESS(3+$AM958,18,,,"var")),NULL)</f>
        <v>1.2E-2</v>
      </c>
      <c r="BE958" s="82" cm="1">
        <f t="array" aca="1" ref="BE958" ca="1">IF(INDIRECT(ADDRESS(3+$AM958,19,,,"var"))&lt;&gt;"D10",INDIRECT(ADDRESS(3+$AM958,19,,,"var")),NULL)</f>
        <v>0</v>
      </c>
      <c r="BF958" s="82" cm="1">
        <f t="array" aca="1" ref="BF958" ca="1">IF(INDIRECT(ADDRESS(3+$AM958,20,,,"var"))&lt;&gt;"D50",INDIRECT(ADDRESS(3+$AM958,20,,,"var")),NULL)</f>
        <v>38.799999999999997</v>
      </c>
      <c r="BG958" s="82" cm="1">
        <f t="array" aca="1" ref="BG958" ca="1">IF(INDIRECT(ADDRESS(3+$AM958,21,,,"var"))&lt;&gt;"D90",INDIRECT(ADDRESS(3+$AM958,21,,,"var")),NULL)</f>
        <v>0</v>
      </c>
      <c r="BH958" s="82" cm="1">
        <f t="array" aca="1" ref="BH958" ca="1">IF(INDIRECT(ADDRESS(3+$AM958,22,,,"var"))&lt;&gt;"Carney Funnel (s/50g)",INDIRECT(ADDRESS(3+$AM958,22,,,"var")),NULL)</f>
        <v>0</v>
      </c>
      <c r="BI958" s="82" cm="1">
        <f t="array" aca="1" ref="BI958" ca="1">IF(INDIRECT(ADDRESS(3+$AM958,23,,,"var"))&lt;&gt;"Schuttdichte",INDIRECT(ADDRESS(3+$AM958,23,,,"var")),NULL)</f>
        <v>0</v>
      </c>
      <c r="BJ958" s="82" cm="1">
        <f t="array" aca="1" ref="BJ958" ca="1">IF(INDIRECT(ADDRESS(3+$AM958,24,,,"var"))&lt;&gt;"Klopfdichte",INDIRECT(ADDRESS(3+$AM958,24,,,"var")),NULL)</f>
        <v>0</v>
      </c>
      <c r="BM958" s="94"/>
    </row>
    <row r="959" spans="1:65">
      <c r="A959" s="19">
        <v>3</v>
      </c>
      <c r="B959" s="19">
        <v>21</v>
      </c>
      <c r="C959" s="81" t="str">
        <f>var!Z$4</f>
        <v>SLM 280</v>
      </c>
      <c r="D959" s="81" t="str">
        <f>var!AG$4</f>
        <v>SLM 280 parameter dev.</v>
      </c>
      <c r="E959" s="10">
        <v>375</v>
      </c>
      <c r="F959" s="11">
        <v>975</v>
      </c>
      <c r="G959" s="20">
        <v>50</v>
      </c>
      <c r="H959" s="21">
        <v>0.12</v>
      </c>
      <c r="I959" s="81">
        <v>100</v>
      </c>
      <c r="J959" s="81" t="str">
        <f>var!AD$2</f>
        <v>Density cube</v>
      </c>
      <c r="K959" s="81"/>
      <c r="L959" s="10"/>
      <c r="M959" s="81" t="str">
        <f>var!AF$2</f>
        <v>Stripes</v>
      </c>
      <c r="N959" s="10"/>
      <c r="O959" s="10"/>
      <c r="P959" s="10"/>
      <c r="Q959" s="10"/>
      <c r="R959" s="81"/>
      <c r="S959" s="81"/>
      <c r="T959" s="81"/>
      <c r="U959" s="81"/>
      <c r="V959" s="81"/>
      <c r="W959" s="81"/>
      <c r="X959" s="81"/>
      <c r="Y959" s="10"/>
      <c r="Z959" s="10"/>
      <c r="AA959" s="10"/>
      <c r="AB959" s="10"/>
      <c r="AC959" s="10"/>
      <c r="AD959" s="81"/>
      <c r="AE959" s="81"/>
      <c r="AF959" s="81"/>
      <c r="AG959" s="81"/>
      <c r="AH959" s="81">
        <f t="shared" si="31"/>
        <v>21.06</v>
      </c>
      <c r="AI959" s="81">
        <f t="shared" si="32"/>
        <v>64.102564102564102</v>
      </c>
      <c r="AJ959" s="10"/>
      <c r="AK959" s="81">
        <v>99.040999999999997</v>
      </c>
      <c r="AL959" t="str" cm="1">
        <f t="array" aca="1" ref="AL959" ca="1">IF(INDIRECT(ADDRESS(3+AM959,2,,,"var"))&lt;&gt;"Name of powder",INDIRECT(ADDRESS(3+AM959,2,,,"var")),NULL)</f>
        <v>AlMgty90</v>
      </c>
      <c r="AM959" s="27">
        <v>7</v>
      </c>
      <c r="AN959" s="10"/>
      <c r="AO959" cm="1">
        <f t="array" aca="1" ref="AO959" ca="1">IF(INDIRECT(ADDRESS(3+$AM959,3,,,"var"))&lt;&gt;"&lt;=&gt;",INDIRECT(ADDRESS(3+$AM959,3,,,"var")),NULL)</f>
        <v>0</v>
      </c>
      <c r="AP959" cm="1">
        <f t="array" aca="1" ref="AP959" ca="1">IF(INDIRECT(ADDRESS(3+$AM959,4,,,"var"))&lt;&gt;"Si",INDIRECT(ADDRESS(3+$AM959,4,,,"var")),NULL)</f>
        <v>0.14199999999999999</v>
      </c>
      <c r="AQ959" cm="1">
        <f t="array" aca="1" ref="AQ959" ca="1">IF(INDIRECT(ADDRESS(3+$AM959,5,,,"var"))&lt;&gt;"&lt;=&gt;",INDIRECT(ADDRESS(3+$AM959,5,,,"var")),NULL)</f>
        <v>0</v>
      </c>
      <c r="AR959" cm="1">
        <f t="array" aca="1" ref="AR959" ca="1">IF(INDIRECT(ADDRESS(3+$AM959,6,,,"var"))&lt;&gt;"Fe",INDIRECT(ADDRESS(3+$AM959,6,,,"var")),NULL)</f>
        <v>6.7599999999999993E-2</v>
      </c>
      <c r="AS959" cm="1">
        <f t="array" aca="1" ref="AS959" ca="1">IF(INDIRECT(ADDRESS(3+$AM959,7,,,"var"))&lt;&gt;"&lt;=&gt;",INDIRECT(ADDRESS(3+$AM959,7,,,"var")),NULL)</f>
        <v>0</v>
      </c>
      <c r="AT959" cm="1">
        <f t="array" aca="1" ref="AT959" ca="1">IF(INDIRECT(ADDRESS(3+$AM959,8,,,"var"))&lt;&gt;"Cu",INDIRECT(ADDRESS(3+$AM959,8,,,"var")),NULL)</f>
        <v>2E-3</v>
      </c>
      <c r="AU959" cm="1">
        <f t="array" aca="1" ref="AU959" ca="1">IF(INDIRECT(ADDRESS(3+$AM959,9,,,"var"))&lt;&gt;"&lt;=&gt;",INDIRECT(ADDRESS(3+$AM959,9,,,"var")),NULL)</f>
        <v>0</v>
      </c>
      <c r="AV959" cm="1">
        <f t="array" aca="1" ref="AV959" ca="1">IF(INDIRECT(ADDRESS(3+$AM959,10,,,"var"))&lt;&gt;"Mn",INDIRECT(ADDRESS(3+$AM959,10,,,"var")),NULL)</f>
        <v>5.4999999999999997E-3</v>
      </c>
      <c r="AW959" cm="1">
        <f t="array" aca="1" ref="AW959" ca="1">IF(INDIRECT(ADDRESS(3+$AM959,11,,,"var"))&lt;&gt;"&lt;=&gt;",INDIRECT(ADDRESS(3+$AM959,11,,,"var")),NULL)</f>
        <v>0</v>
      </c>
      <c r="AX959" cm="1">
        <f t="array" aca="1" ref="AX959" ca="1">IF(INDIRECT(ADDRESS(3+$AM959,12,,,"var"))&lt;&gt;"Mg",INDIRECT(ADDRESS(3+$AM959,12,,,"var")),NULL)</f>
        <v>11.8</v>
      </c>
      <c r="AY959" cm="1">
        <f t="array" aca="1" ref="AY959" ca="1">IF(INDIRECT(ADDRESS(3+$AM959,13,,,"var"))&lt;&gt;"&lt;=&gt;",INDIRECT(ADDRESS(3+$AM959,13,,,"var")),NULL)</f>
        <v>0</v>
      </c>
      <c r="AZ959" cm="1">
        <f t="array" aca="1" ref="AZ959" ca="1">IF(INDIRECT(ADDRESS(3+$AM959,14,,,"var"))&lt;&gt;"Be",INDIRECT(ADDRESS(3+$AM959,14,,,"var")),NULL)</f>
        <v>3.8E-3</v>
      </c>
      <c r="BA959" s="61" cm="1">
        <f t="array" aca="1" ref="BA959" ca="1">IF(INDIRECT(ADDRESS(3+$AM959,15,,,"var"))&lt;&gt;"&lt;=&gt;",INDIRECT(ADDRESS(3+$AM959,15,,,"var")),NULL)</f>
        <v>0</v>
      </c>
      <c r="BB959" cm="1">
        <f t="array" aca="1" ref="BB959" ca="1">IF(INDIRECT(ADDRESS(3+$AM959,16,,,"var"))&lt;&gt;"Zn",INDIRECT(ADDRESS(3+$AM959,16,,,"var")),NULL)</f>
        <v>0</v>
      </c>
      <c r="BC959" s="61" cm="1">
        <f t="array" aca="1" ref="BC959" ca="1">IF(INDIRECT(ADDRESS(3+$AM959,17,,,"var"))&lt;&gt;"&lt;=&gt;",INDIRECT(ADDRESS(3+$AM959,17,,,"var")),NULL)</f>
        <v>0</v>
      </c>
      <c r="BD959" cm="1">
        <f t="array" aca="1" ref="BD959" ca="1">IF(INDIRECT(ADDRESS(3+$AM959,18,,,"var"))&lt;&gt;"Ti",INDIRECT(ADDRESS(3+$AM959,18,,,"var")),NULL)</f>
        <v>1.2E-2</v>
      </c>
      <c r="BE959" s="82" cm="1">
        <f t="array" aca="1" ref="BE959" ca="1">IF(INDIRECT(ADDRESS(3+$AM959,19,,,"var"))&lt;&gt;"D10",INDIRECT(ADDRESS(3+$AM959,19,,,"var")),NULL)</f>
        <v>0</v>
      </c>
      <c r="BF959" s="82" cm="1">
        <f t="array" aca="1" ref="BF959" ca="1">IF(INDIRECT(ADDRESS(3+$AM959,20,,,"var"))&lt;&gt;"D50",INDIRECT(ADDRESS(3+$AM959,20,,,"var")),NULL)</f>
        <v>38.799999999999997</v>
      </c>
      <c r="BG959" s="82" cm="1">
        <f t="array" aca="1" ref="BG959" ca="1">IF(INDIRECT(ADDRESS(3+$AM959,21,,,"var"))&lt;&gt;"D90",INDIRECT(ADDRESS(3+$AM959,21,,,"var")),NULL)</f>
        <v>0</v>
      </c>
      <c r="BH959" s="82" cm="1">
        <f t="array" aca="1" ref="BH959" ca="1">IF(INDIRECT(ADDRESS(3+$AM959,22,,,"var"))&lt;&gt;"Carney Funnel (s/50g)",INDIRECT(ADDRESS(3+$AM959,22,,,"var")),NULL)</f>
        <v>0</v>
      </c>
      <c r="BI959" s="82" cm="1">
        <f t="array" aca="1" ref="BI959" ca="1">IF(INDIRECT(ADDRESS(3+$AM959,23,,,"var"))&lt;&gt;"Schuttdichte",INDIRECT(ADDRESS(3+$AM959,23,,,"var")),NULL)</f>
        <v>0</v>
      </c>
      <c r="BJ959" s="82" cm="1">
        <f t="array" aca="1" ref="BJ959" ca="1">IF(INDIRECT(ADDRESS(3+$AM959,24,,,"var"))&lt;&gt;"Klopfdichte",INDIRECT(ADDRESS(3+$AM959,24,,,"var")),NULL)</f>
        <v>0</v>
      </c>
      <c r="BM959" s="94"/>
    </row>
    <row r="960" spans="1:65">
      <c r="A960" s="19">
        <v>3</v>
      </c>
      <c r="B960" s="19">
        <v>22</v>
      </c>
      <c r="C960" s="81" t="str">
        <f>var!Z$4</f>
        <v>SLM 280</v>
      </c>
      <c r="D960" s="81" t="str">
        <f>var!AG$4</f>
        <v>SLM 280 parameter dev.</v>
      </c>
      <c r="E960" s="10">
        <v>375</v>
      </c>
      <c r="F960" s="11">
        <v>975</v>
      </c>
      <c r="G960" s="20">
        <v>60</v>
      </c>
      <c r="H960" s="21">
        <v>0.1</v>
      </c>
      <c r="I960" s="81">
        <v>100</v>
      </c>
      <c r="J960" s="81" t="str">
        <f>var!AD$2</f>
        <v>Density cube</v>
      </c>
      <c r="K960" s="81"/>
      <c r="L960" s="10"/>
      <c r="M960" s="81" t="str">
        <f>var!AF$2</f>
        <v>Stripes</v>
      </c>
      <c r="N960" s="10"/>
      <c r="O960" s="10"/>
      <c r="P960" s="10"/>
      <c r="Q960" s="10"/>
      <c r="R960" s="81"/>
      <c r="S960" s="81"/>
      <c r="T960" s="81"/>
      <c r="U960" s="81"/>
      <c r="V960" s="81"/>
      <c r="W960" s="81"/>
      <c r="X960" s="81"/>
      <c r="Y960" s="10"/>
      <c r="Z960" s="10"/>
      <c r="AA960" s="10"/>
      <c r="AB960" s="10"/>
      <c r="AC960" s="10"/>
      <c r="AD960" s="81"/>
      <c r="AE960" s="81"/>
      <c r="AF960" s="81"/>
      <c r="AG960" s="81"/>
      <c r="AH960" s="81">
        <f t="shared" si="31"/>
        <v>21.060000000000002</v>
      </c>
      <c r="AI960" s="81">
        <f t="shared" si="32"/>
        <v>64.102564102564102</v>
      </c>
      <c r="AJ960" s="10"/>
      <c r="AK960" s="81">
        <v>98.741</v>
      </c>
      <c r="AL960" s="81" t="str" cm="1">
        <f t="array" aca="1" ref="AL960" ca="1">IF(INDIRECT(ADDRESS(3+AM960,2,,,"var"))&lt;&gt;"Name of powder",INDIRECT(ADDRESS(3+AM960,2,,,"var")),NULL)</f>
        <v>AlMgty90</v>
      </c>
      <c r="AM960" s="27">
        <v>7</v>
      </c>
      <c r="AN960" s="10"/>
      <c r="AO960" cm="1">
        <f t="array" aca="1" ref="AO960" ca="1">IF(INDIRECT(ADDRESS(3+$AM960,3,,,"var"))&lt;&gt;"&lt;=&gt;",INDIRECT(ADDRESS(3+$AM960,3,,,"var")),NULL)</f>
        <v>0</v>
      </c>
      <c r="AP960" cm="1">
        <f t="array" aca="1" ref="AP960" ca="1">IF(INDIRECT(ADDRESS(3+$AM960,4,,,"var"))&lt;&gt;"Si",INDIRECT(ADDRESS(3+$AM960,4,,,"var")),NULL)</f>
        <v>0.14199999999999999</v>
      </c>
      <c r="AQ960" cm="1">
        <f t="array" aca="1" ref="AQ960" ca="1">IF(INDIRECT(ADDRESS(3+$AM960,5,,,"var"))&lt;&gt;"&lt;=&gt;",INDIRECT(ADDRESS(3+$AM960,5,,,"var")),NULL)</f>
        <v>0</v>
      </c>
      <c r="AR960" cm="1">
        <f t="array" aca="1" ref="AR960" ca="1">IF(INDIRECT(ADDRESS(3+$AM960,6,,,"var"))&lt;&gt;"Fe",INDIRECT(ADDRESS(3+$AM960,6,,,"var")),NULL)</f>
        <v>6.7599999999999993E-2</v>
      </c>
      <c r="AS960" cm="1">
        <f t="array" aca="1" ref="AS960" ca="1">IF(INDIRECT(ADDRESS(3+$AM960,7,,,"var"))&lt;&gt;"&lt;=&gt;",INDIRECT(ADDRESS(3+$AM960,7,,,"var")),NULL)</f>
        <v>0</v>
      </c>
      <c r="AT960" cm="1">
        <f t="array" aca="1" ref="AT960" ca="1">IF(INDIRECT(ADDRESS(3+$AM960,8,,,"var"))&lt;&gt;"Cu",INDIRECT(ADDRESS(3+$AM960,8,,,"var")),NULL)</f>
        <v>2E-3</v>
      </c>
      <c r="AU960" cm="1">
        <f t="array" aca="1" ref="AU960" ca="1">IF(INDIRECT(ADDRESS(3+$AM960,9,,,"var"))&lt;&gt;"&lt;=&gt;",INDIRECT(ADDRESS(3+$AM960,9,,,"var")),NULL)</f>
        <v>0</v>
      </c>
      <c r="AV960" cm="1">
        <f t="array" aca="1" ref="AV960" ca="1">IF(INDIRECT(ADDRESS(3+$AM960,10,,,"var"))&lt;&gt;"Mn",INDIRECT(ADDRESS(3+$AM960,10,,,"var")),NULL)</f>
        <v>5.4999999999999997E-3</v>
      </c>
      <c r="AW960" cm="1">
        <f t="array" aca="1" ref="AW960" ca="1">IF(INDIRECT(ADDRESS(3+$AM960,11,,,"var"))&lt;&gt;"&lt;=&gt;",INDIRECT(ADDRESS(3+$AM960,11,,,"var")),NULL)</f>
        <v>0</v>
      </c>
      <c r="AX960" cm="1">
        <f t="array" aca="1" ref="AX960" ca="1">IF(INDIRECT(ADDRESS(3+$AM960,12,,,"var"))&lt;&gt;"Mg",INDIRECT(ADDRESS(3+$AM960,12,,,"var")),NULL)</f>
        <v>11.8</v>
      </c>
      <c r="AY960" cm="1">
        <f t="array" aca="1" ref="AY960" ca="1">IF(INDIRECT(ADDRESS(3+$AM960,13,,,"var"))&lt;&gt;"&lt;=&gt;",INDIRECT(ADDRESS(3+$AM960,13,,,"var")),NULL)</f>
        <v>0</v>
      </c>
      <c r="AZ960" cm="1">
        <f t="array" aca="1" ref="AZ960" ca="1">IF(INDIRECT(ADDRESS(3+$AM960,14,,,"var"))&lt;&gt;"Be",INDIRECT(ADDRESS(3+$AM960,14,,,"var")),NULL)</f>
        <v>3.8E-3</v>
      </c>
      <c r="BA960" s="61" cm="1">
        <f t="array" aca="1" ref="BA960" ca="1">IF(INDIRECT(ADDRESS(3+$AM960,15,,,"var"))&lt;&gt;"&lt;=&gt;",INDIRECT(ADDRESS(3+$AM960,15,,,"var")),NULL)</f>
        <v>0</v>
      </c>
      <c r="BB960" cm="1">
        <f t="array" aca="1" ref="BB960" ca="1">IF(INDIRECT(ADDRESS(3+$AM960,16,,,"var"))&lt;&gt;"Zn",INDIRECT(ADDRESS(3+$AM960,16,,,"var")),NULL)</f>
        <v>0</v>
      </c>
      <c r="BC960" s="61" cm="1">
        <f t="array" aca="1" ref="BC960" ca="1">IF(INDIRECT(ADDRESS(3+$AM960,17,,,"var"))&lt;&gt;"&lt;=&gt;",INDIRECT(ADDRESS(3+$AM960,17,,,"var")),NULL)</f>
        <v>0</v>
      </c>
      <c r="BD960" cm="1">
        <f t="array" aca="1" ref="BD960" ca="1">IF(INDIRECT(ADDRESS(3+$AM960,18,,,"var"))&lt;&gt;"Ti",INDIRECT(ADDRESS(3+$AM960,18,,,"var")),NULL)</f>
        <v>1.2E-2</v>
      </c>
      <c r="BE960" s="82" cm="1">
        <f t="array" aca="1" ref="BE960" ca="1">IF(INDIRECT(ADDRESS(3+$AM960,19,,,"var"))&lt;&gt;"D10",INDIRECT(ADDRESS(3+$AM960,19,,,"var")),NULL)</f>
        <v>0</v>
      </c>
      <c r="BF960" s="82" cm="1">
        <f t="array" aca="1" ref="BF960" ca="1">IF(INDIRECT(ADDRESS(3+$AM960,20,,,"var"))&lt;&gt;"D50",INDIRECT(ADDRESS(3+$AM960,20,,,"var")),NULL)</f>
        <v>38.799999999999997</v>
      </c>
      <c r="BG960" s="82" cm="1">
        <f t="array" aca="1" ref="BG960" ca="1">IF(INDIRECT(ADDRESS(3+$AM960,21,,,"var"))&lt;&gt;"D90",INDIRECT(ADDRESS(3+$AM960,21,,,"var")),NULL)</f>
        <v>0</v>
      </c>
      <c r="BH960" s="82" cm="1">
        <f t="array" aca="1" ref="BH960" ca="1">IF(INDIRECT(ADDRESS(3+$AM960,22,,,"var"))&lt;&gt;"Carney Funnel (s/50g)",INDIRECT(ADDRESS(3+$AM960,22,,,"var")),NULL)</f>
        <v>0</v>
      </c>
      <c r="BI960" s="82" cm="1">
        <f t="array" aca="1" ref="BI960" ca="1">IF(INDIRECT(ADDRESS(3+$AM960,23,,,"var"))&lt;&gt;"Schuttdichte",INDIRECT(ADDRESS(3+$AM960,23,,,"var")),NULL)</f>
        <v>0</v>
      </c>
      <c r="BJ960" s="82" cm="1">
        <f t="array" aca="1" ref="BJ960" ca="1">IF(INDIRECT(ADDRESS(3+$AM960,24,,,"var"))&lt;&gt;"Klopfdichte",INDIRECT(ADDRESS(3+$AM960,24,,,"var")),NULL)</f>
        <v>0</v>
      </c>
      <c r="BM960" s="94"/>
    </row>
    <row r="961" spans="1:65">
      <c r="A961" s="19">
        <v>3</v>
      </c>
      <c r="B961" s="19">
        <v>23</v>
      </c>
      <c r="C961" s="81" t="str">
        <f>var!Z$4</f>
        <v>SLM 280</v>
      </c>
      <c r="D961" s="81" t="str">
        <f>var!AG$4</f>
        <v>SLM 280 parameter dev.</v>
      </c>
      <c r="E961" s="10">
        <v>375</v>
      </c>
      <c r="F961" s="11">
        <v>2075</v>
      </c>
      <c r="G961" s="20">
        <v>60</v>
      </c>
      <c r="H961" s="21">
        <v>0.1</v>
      </c>
      <c r="I961" s="81">
        <v>100</v>
      </c>
      <c r="J961" s="81" t="str">
        <f>var!AD$2</f>
        <v>Density cube</v>
      </c>
      <c r="K961" s="81"/>
      <c r="L961" s="10"/>
      <c r="M961" s="81" t="str">
        <f>var!AF$2</f>
        <v>Stripes</v>
      </c>
      <c r="N961" s="10"/>
      <c r="O961" s="10"/>
      <c r="P961" s="10"/>
      <c r="Q961" s="10"/>
      <c r="R961" s="81"/>
      <c r="S961" s="81"/>
      <c r="T961" s="81"/>
      <c r="U961" s="81"/>
      <c r="V961" s="81"/>
      <c r="W961" s="81"/>
      <c r="X961" s="81"/>
      <c r="Y961" s="10"/>
      <c r="Z961" s="10"/>
      <c r="AA961" s="10"/>
      <c r="AB961" s="10"/>
      <c r="AC961" s="10"/>
      <c r="AD961" s="81"/>
      <c r="AE961" s="81"/>
      <c r="AF961" s="81"/>
      <c r="AG961" s="81"/>
      <c r="AH961" s="81">
        <f t="shared" si="31"/>
        <v>44.820000000000007</v>
      </c>
      <c r="AI961" s="81">
        <f t="shared" si="32"/>
        <v>30.120481927710841</v>
      </c>
      <c r="AJ961" s="10"/>
      <c r="AK961" s="81">
        <v>98.594999999999999</v>
      </c>
      <c r="AL961" s="81" t="str" cm="1">
        <f t="array" aca="1" ref="AL961" ca="1">IF(INDIRECT(ADDRESS(3+AM961,2,,,"var"))&lt;&gt;"Name of powder",INDIRECT(ADDRESS(3+AM961,2,,,"var")),NULL)</f>
        <v>AlMgty90</v>
      </c>
      <c r="AM961" s="27">
        <v>7</v>
      </c>
      <c r="AN961" s="10"/>
      <c r="AO961" cm="1">
        <f t="array" aca="1" ref="AO961" ca="1">IF(INDIRECT(ADDRESS(3+$AM961,3,,,"var"))&lt;&gt;"&lt;=&gt;",INDIRECT(ADDRESS(3+$AM961,3,,,"var")),NULL)</f>
        <v>0</v>
      </c>
      <c r="AP961" cm="1">
        <f t="array" aca="1" ref="AP961" ca="1">IF(INDIRECT(ADDRESS(3+$AM961,4,,,"var"))&lt;&gt;"Si",INDIRECT(ADDRESS(3+$AM961,4,,,"var")),NULL)</f>
        <v>0.14199999999999999</v>
      </c>
      <c r="AQ961" cm="1">
        <f t="array" aca="1" ref="AQ961" ca="1">IF(INDIRECT(ADDRESS(3+$AM961,5,,,"var"))&lt;&gt;"&lt;=&gt;",INDIRECT(ADDRESS(3+$AM961,5,,,"var")),NULL)</f>
        <v>0</v>
      </c>
      <c r="AR961" cm="1">
        <f t="array" aca="1" ref="AR961" ca="1">IF(INDIRECT(ADDRESS(3+$AM961,6,,,"var"))&lt;&gt;"Fe",INDIRECT(ADDRESS(3+$AM961,6,,,"var")),NULL)</f>
        <v>6.7599999999999993E-2</v>
      </c>
      <c r="AS961" cm="1">
        <f t="array" aca="1" ref="AS961" ca="1">IF(INDIRECT(ADDRESS(3+$AM961,7,,,"var"))&lt;&gt;"&lt;=&gt;",INDIRECT(ADDRESS(3+$AM961,7,,,"var")),NULL)</f>
        <v>0</v>
      </c>
      <c r="AT961" cm="1">
        <f t="array" aca="1" ref="AT961" ca="1">IF(INDIRECT(ADDRESS(3+$AM961,8,,,"var"))&lt;&gt;"Cu",INDIRECT(ADDRESS(3+$AM961,8,,,"var")),NULL)</f>
        <v>2E-3</v>
      </c>
      <c r="AU961" cm="1">
        <f t="array" aca="1" ref="AU961" ca="1">IF(INDIRECT(ADDRESS(3+$AM961,9,,,"var"))&lt;&gt;"&lt;=&gt;",INDIRECT(ADDRESS(3+$AM961,9,,,"var")),NULL)</f>
        <v>0</v>
      </c>
      <c r="AV961" cm="1">
        <f t="array" aca="1" ref="AV961" ca="1">IF(INDIRECT(ADDRESS(3+$AM961,10,,,"var"))&lt;&gt;"Mn",INDIRECT(ADDRESS(3+$AM961,10,,,"var")),NULL)</f>
        <v>5.4999999999999997E-3</v>
      </c>
      <c r="AW961" cm="1">
        <f t="array" aca="1" ref="AW961" ca="1">IF(INDIRECT(ADDRESS(3+$AM961,11,,,"var"))&lt;&gt;"&lt;=&gt;",INDIRECT(ADDRESS(3+$AM961,11,,,"var")),NULL)</f>
        <v>0</v>
      </c>
      <c r="AX961" cm="1">
        <f t="array" aca="1" ref="AX961" ca="1">IF(INDIRECT(ADDRESS(3+$AM961,12,,,"var"))&lt;&gt;"Mg",INDIRECT(ADDRESS(3+$AM961,12,,,"var")),NULL)</f>
        <v>11.8</v>
      </c>
      <c r="AY961" cm="1">
        <f t="array" aca="1" ref="AY961" ca="1">IF(INDIRECT(ADDRESS(3+$AM961,13,,,"var"))&lt;&gt;"&lt;=&gt;",INDIRECT(ADDRESS(3+$AM961,13,,,"var")),NULL)</f>
        <v>0</v>
      </c>
      <c r="AZ961" cm="1">
        <f t="array" aca="1" ref="AZ961" ca="1">IF(INDIRECT(ADDRESS(3+$AM961,14,,,"var"))&lt;&gt;"Be",INDIRECT(ADDRESS(3+$AM961,14,,,"var")),NULL)</f>
        <v>3.8E-3</v>
      </c>
      <c r="BA961" s="61" cm="1">
        <f t="array" aca="1" ref="BA961" ca="1">IF(INDIRECT(ADDRESS(3+$AM961,15,,,"var"))&lt;&gt;"&lt;=&gt;",INDIRECT(ADDRESS(3+$AM961,15,,,"var")),NULL)</f>
        <v>0</v>
      </c>
      <c r="BB961" cm="1">
        <f t="array" aca="1" ref="BB961" ca="1">IF(INDIRECT(ADDRESS(3+$AM961,16,,,"var"))&lt;&gt;"Zn",INDIRECT(ADDRESS(3+$AM961,16,,,"var")),NULL)</f>
        <v>0</v>
      </c>
      <c r="BC961" s="61" cm="1">
        <f t="array" aca="1" ref="BC961" ca="1">IF(INDIRECT(ADDRESS(3+$AM961,17,,,"var"))&lt;&gt;"&lt;=&gt;",INDIRECT(ADDRESS(3+$AM961,17,,,"var")),NULL)</f>
        <v>0</v>
      </c>
      <c r="BD961" cm="1">
        <f t="array" aca="1" ref="BD961" ca="1">IF(INDIRECT(ADDRESS(3+$AM961,18,,,"var"))&lt;&gt;"Ti",INDIRECT(ADDRESS(3+$AM961,18,,,"var")),NULL)</f>
        <v>1.2E-2</v>
      </c>
      <c r="BE961" s="82" cm="1">
        <f t="array" aca="1" ref="BE961" ca="1">IF(INDIRECT(ADDRESS(3+$AM961,19,,,"var"))&lt;&gt;"D10",INDIRECT(ADDRESS(3+$AM961,19,,,"var")),NULL)</f>
        <v>0</v>
      </c>
      <c r="BF961" s="82" cm="1">
        <f t="array" aca="1" ref="BF961" ca="1">IF(INDIRECT(ADDRESS(3+$AM961,20,,,"var"))&lt;&gt;"D50",INDIRECT(ADDRESS(3+$AM961,20,,,"var")),NULL)</f>
        <v>38.799999999999997</v>
      </c>
      <c r="BG961" s="82" cm="1">
        <f t="array" aca="1" ref="BG961" ca="1">IF(INDIRECT(ADDRESS(3+$AM961,21,,,"var"))&lt;&gt;"D90",INDIRECT(ADDRESS(3+$AM961,21,,,"var")),NULL)</f>
        <v>0</v>
      </c>
      <c r="BH961" s="82" cm="1">
        <f t="array" aca="1" ref="BH961" ca="1">IF(INDIRECT(ADDRESS(3+$AM961,22,,,"var"))&lt;&gt;"Carney Funnel (s/50g)",INDIRECT(ADDRESS(3+$AM961,22,,,"var")),NULL)</f>
        <v>0</v>
      </c>
      <c r="BI961" s="82" cm="1">
        <f t="array" aca="1" ref="BI961" ca="1">IF(INDIRECT(ADDRESS(3+$AM961,23,,,"var"))&lt;&gt;"Schuttdichte",INDIRECT(ADDRESS(3+$AM961,23,,,"var")),NULL)</f>
        <v>0</v>
      </c>
      <c r="BJ961" s="82" cm="1">
        <f t="array" aca="1" ref="BJ961" ca="1">IF(INDIRECT(ADDRESS(3+$AM961,24,,,"var"))&lt;&gt;"Klopfdichte",INDIRECT(ADDRESS(3+$AM961,24,,,"var")),NULL)</f>
        <v>0</v>
      </c>
      <c r="BM961" s="94"/>
    </row>
    <row r="962" spans="1:65">
      <c r="A962" s="19">
        <v>3</v>
      </c>
      <c r="B962" s="19">
        <v>24</v>
      </c>
      <c r="C962" s="81" t="str">
        <f>var!Z$4</f>
        <v>SLM 280</v>
      </c>
      <c r="D962" s="81" t="str">
        <f>var!AG$4</f>
        <v>SLM 280 parameter dev.</v>
      </c>
      <c r="E962" s="10">
        <v>375</v>
      </c>
      <c r="F962" s="11">
        <v>925</v>
      </c>
      <c r="G962" s="20">
        <v>50</v>
      </c>
      <c r="H962" s="21">
        <v>0.16</v>
      </c>
      <c r="I962" s="81">
        <v>100</v>
      </c>
      <c r="J962" s="81" t="str">
        <f>var!AD$2</f>
        <v>Density cube</v>
      </c>
      <c r="K962" s="81"/>
      <c r="L962" s="10"/>
      <c r="M962" s="81" t="str">
        <f>var!AF$2</f>
        <v>Stripes</v>
      </c>
      <c r="N962" s="10"/>
      <c r="O962" s="10"/>
      <c r="P962" s="10"/>
      <c r="Q962" s="10"/>
      <c r="R962" s="81"/>
      <c r="S962" s="81"/>
      <c r="T962" s="81"/>
      <c r="U962" s="81"/>
      <c r="V962" s="81"/>
      <c r="W962" s="81"/>
      <c r="X962" s="81"/>
      <c r="Y962" s="10"/>
      <c r="Z962" s="10"/>
      <c r="AA962" s="10"/>
      <c r="AB962" s="10"/>
      <c r="AC962" s="10"/>
      <c r="AD962" s="81"/>
      <c r="AE962" s="81"/>
      <c r="AF962" s="81"/>
      <c r="AG962" s="81"/>
      <c r="AH962" s="81">
        <f t="shared" ref="AH962:AH988" si="33">(F962*(G962/1000)*H962)*3.6</f>
        <v>26.64</v>
      </c>
      <c r="AI962" s="81">
        <f t="shared" ref="AI962:AI988" si="34">E962/(F962*(G962/1000)*H962)</f>
        <v>50.67567567567567</v>
      </c>
      <c r="AJ962" s="10"/>
      <c r="AK962" s="81">
        <v>98.986000000000004</v>
      </c>
      <c r="AL962" s="81" t="str" cm="1">
        <f t="array" aca="1" ref="AL962" ca="1">IF(INDIRECT(ADDRESS(3+AM962,2,,,"var"))&lt;&gt;"Name of powder",INDIRECT(ADDRESS(3+AM962,2,,,"var")),NULL)</f>
        <v>AlMgty90</v>
      </c>
      <c r="AM962" s="27">
        <v>7</v>
      </c>
      <c r="AN962" s="10"/>
      <c r="AO962" cm="1">
        <f t="array" aca="1" ref="AO962" ca="1">IF(INDIRECT(ADDRESS(3+$AM962,3,,,"var"))&lt;&gt;"&lt;=&gt;",INDIRECT(ADDRESS(3+$AM962,3,,,"var")),NULL)</f>
        <v>0</v>
      </c>
      <c r="AP962" cm="1">
        <f t="array" aca="1" ref="AP962" ca="1">IF(INDIRECT(ADDRESS(3+$AM962,4,,,"var"))&lt;&gt;"Si",INDIRECT(ADDRESS(3+$AM962,4,,,"var")),NULL)</f>
        <v>0.14199999999999999</v>
      </c>
      <c r="AQ962" cm="1">
        <f t="array" aca="1" ref="AQ962" ca="1">IF(INDIRECT(ADDRESS(3+$AM962,5,,,"var"))&lt;&gt;"&lt;=&gt;",INDIRECT(ADDRESS(3+$AM962,5,,,"var")),NULL)</f>
        <v>0</v>
      </c>
      <c r="AR962" cm="1">
        <f t="array" aca="1" ref="AR962" ca="1">IF(INDIRECT(ADDRESS(3+$AM962,6,,,"var"))&lt;&gt;"Fe",INDIRECT(ADDRESS(3+$AM962,6,,,"var")),NULL)</f>
        <v>6.7599999999999993E-2</v>
      </c>
      <c r="AS962" cm="1">
        <f t="array" aca="1" ref="AS962" ca="1">IF(INDIRECT(ADDRESS(3+$AM962,7,,,"var"))&lt;&gt;"&lt;=&gt;",INDIRECT(ADDRESS(3+$AM962,7,,,"var")),NULL)</f>
        <v>0</v>
      </c>
      <c r="AT962" cm="1">
        <f t="array" aca="1" ref="AT962" ca="1">IF(INDIRECT(ADDRESS(3+$AM962,8,,,"var"))&lt;&gt;"Cu",INDIRECT(ADDRESS(3+$AM962,8,,,"var")),NULL)</f>
        <v>2E-3</v>
      </c>
      <c r="AU962" cm="1">
        <f t="array" aca="1" ref="AU962" ca="1">IF(INDIRECT(ADDRESS(3+$AM962,9,,,"var"))&lt;&gt;"&lt;=&gt;",INDIRECT(ADDRESS(3+$AM962,9,,,"var")),NULL)</f>
        <v>0</v>
      </c>
      <c r="AV962" cm="1">
        <f t="array" aca="1" ref="AV962" ca="1">IF(INDIRECT(ADDRESS(3+$AM962,10,,,"var"))&lt;&gt;"Mn",INDIRECT(ADDRESS(3+$AM962,10,,,"var")),NULL)</f>
        <v>5.4999999999999997E-3</v>
      </c>
      <c r="AW962" cm="1">
        <f t="array" aca="1" ref="AW962" ca="1">IF(INDIRECT(ADDRESS(3+$AM962,11,,,"var"))&lt;&gt;"&lt;=&gt;",INDIRECT(ADDRESS(3+$AM962,11,,,"var")),NULL)</f>
        <v>0</v>
      </c>
      <c r="AX962" cm="1">
        <f t="array" aca="1" ref="AX962" ca="1">IF(INDIRECT(ADDRESS(3+$AM962,12,,,"var"))&lt;&gt;"Mg",INDIRECT(ADDRESS(3+$AM962,12,,,"var")),NULL)</f>
        <v>11.8</v>
      </c>
      <c r="AY962" cm="1">
        <f t="array" aca="1" ref="AY962" ca="1">IF(INDIRECT(ADDRESS(3+$AM962,13,,,"var"))&lt;&gt;"&lt;=&gt;",INDIRECT(ADDRESS(3+$AM962,13,,,"var")),NULL)</f>
        <v>0</v>
      </c>
      <c r="AZ962" cm="1">
        <f t="array" aca="1" ref="AZ962" ca="1">IF(INDIRECT(ADDRESS(3+$AM962,14,,,"var"))&lt;&gt;"Be",INDIRECT(ADDRESS(3+$AM962,14,,,"var")),NULL)</f>
        <v>3.8E-3</v>
      </c>
      <c r="BA962" s="61" cm="1">
        <f t="array" aca="1" ref="BA962" ca="1">IF(INDIRECT(ADDRESS(3+$AM962,15,,,"var"))&lt;&gt;"&lt;=&gt;",INDIRECT(ADDRESS(3+$AM962,15,,,"var")),NULL)</f>
        <v>0</v>
      </c>
      <c r="BB962" cm="1">
        <f t="array" aca="1" ref="BB962" ca="1">IF(INDIRECT(ADDRESS(3+$AM962,16,,,"var"))&lt;&gt;"Zn",INDIRECT(ADDRESS(3+$AM962,16,,,"var")),NULL)</f>
        <v>0</v>
      </c>
      <c r="BC962" s="61" cm="1">
        <f t="array" aca="1" ref="BC962" ca="1">IF(INDIRECT(ADDRESS(3+$AM962,17,,,"var"))&lt;&gt;"&lt;=&gt;",INDIRECT(ADDRESS(3+$AM962,17,,,"var")),NULL)</f>
        <v>0</v>
      </c>
      <c r="BD962" cm="1">
        <f t="array" aca="1" ref="BD962" ca="1">IF(INDIRECT(ADDRESS(3+$AM962,18,,,"var"))&lt;&gt;"Ti",INDIRECT(ADDRESS(3+$AM962,18,,,"var")),NULL)</f>
        <v>1.2E-2</v>
      </c>
      <c r="BE962" s="82" cm="1">
        <f t="array" aca="1" ref="BE962" ca="1">IF(INDIRECT(ADDRESS(3+$AM962,19,,,"var"))&lt;&gt;"D10",INDIRECT(ADDRESS(3+$AM962,19,,,"var")),NULL)</f>
        <v>0</v>
      </c>
      <c r="BF962" s="82" cm="1">
        <f t="array" aca="1" ref="BF962" ca="1">IF(INDIRECT(ADDRESS(3+$AM962,20,,,"var"))&lt;&gt;"D50",INDIRECT(ADDRESS(3+$AM962,20,,,"var")),NULL)</f>
        <v>38.799999999999997</v>
      </c>
      <c r="BG962" s="82" cm="1">
        <f t="array" aca="1" ref="BG962" ca="1">IF(INDIRECT(ADDRESS(3+$AM962,21,,,"var"))&lt;&gt;"D90",INDIRECT(ADDRESS(3+$AM962,21,,,"var")),NULL)</f>
        <v>0</v>
      </c>
      <c r="BH962" s="82" cm="1">
        <f t="array" aca="1" ref="BH962" ca="1">IF(INDIRECT(ADDRESS(3+$AM962,22,,,"var"))&lt;&gt;"Carney Funnel (s/50g)",INDIRECT(ADDRESS(3+$AM962,22,,,"var")),NULL)</f>
        <v>0</v>
      </c>
      <c r="BI962" s="82" cm="1">
        <f t="array" aca="1" ref="BI962" ca="1">IF(INDIRECT(ADDRESS(3+$AM962,23,,,"var"))&lt;&gt;"Schuttdichte",INDIRECT(ADDRESS(3+$AM962,23,,,"var")),NULL)</f>
        <v>0</v>
      </c>
      <c r="BJ962" s="82" cm="1">
        <f t="array" aca="1" ref="BJ962" ca="1">IF(INDIRECT(ADDRESS(3+$AM962,24,,,"var"))&lt;&gt;"Klopfdichte",INDIRECT(ADDRESS(3+$AM962,24,,,"var")),NULL)</f>
        <v>0</v>
      </c>
      <c r="BM962" s="94"/>
    </row>
    <row r="963" spans="1:65">
      <c r="A963" s="19">
        <v>3</v>
      </c>
      <c r="B963" s="19">
        <v>25</v>
      </c>
      <c r="C963" s="81" t="str">
        <f>var!Z$4</f>
        <v>SLM 280</v>
      </c>
      <c r="D963" s="81" t="str">
        <f>var!AG$4</f>
        <v>SLM 280 parameter dev.</v>
      </c>
      <c r="E963" s="10">
        <v>375</v>
      </c>
      <c r="F963" s="11">
        <v>1150</v>
      </c>
      <c r="G963" s="20">
        <v>50</v>
      </c>
      <c r="H963" s="21">
        <v>0.16</v>
      </c>
      <c r="I963" s="81">
        <v>100</v>
      </c>
      <c r="J963" s="81" t="str">
        <f>var!AD$2</f>
        <v>Density cube</v>
      </c>
      <c r="K963" s="81"/>
      <c r="L963" s="10"/>
      <c r="M963" s="81" t="str">
        <f>var!AF$2</f>
        <v>Stripes</v>
      </c>
      <c r="N963" s="10"/>
      <c r="O963" s="10"/>
      <c r="P963" s="10"/>
      <c r="Q963" s="10"/>
      <c r="R963" s="81"/>
      <c r="S963" s="81"/>
      <c r="T963" s="81"/>
      <c r="U963" s="81"/>
      <c r="V963" s="81"/>
      <c r="W963" s="81"/>
      <c r="X963" s="81"/>
      <c r="Y963" s="10"/>
      <c r="Z963" s="10"/>
      <c r="AA963" s="10"/>
      <c r="AB963" s="10"/>
      <c r="AC963" s="10"/>
      <c r="AD963" s="81"/>
      <c r="AE963" s="81"/>
      <c r="AF963" s="81"/>
      <c r="AG963" s="81"/>
      <c r="AH963" s="81">
        <f t="shared" si="33"/>
        <v>33.120000000000005</v>
      </c>
      <c r="AI963" s="81">
        <f t="shared" si="34"/>
        <v>40.760869565217384</v>
      </c>
      <c r="AJ963" s="10"/>
      <c r="AK963" s="81">
        <v>99.051000000000002</v>
      </c>
      <c r="AL963" s="81" t="str" cm="1">
        <f t="array" aca="1" ref="AL963" ca="1">IF(INDIRECT(ADDRESS(3+AM963,2,,,"var"))&lt;&gt;"Name of powder",INDIRECT(ADDRESS(3+AM963,2,,,"var")),NULL)</f>
        <v>AlMgty90</v>
      </c>
      <c r="AM963" s="27">
        <v>7</v>
      </c>
      <c r="AN963" s="10"/>
      <c r="AO963" cm="1">
        <f t="array" aca="1" ref="AO963" ca="1">IF(INDIRECT(ADDRESS(3+$AM963,3,,,"var"))&lt;&gt;"&lt;=&gt;",INDIRECT(ADDRESS(3+$AM963,3,,,"var")),NULL)</f>
        <v>0</v>
      </c>
      <c r="AP963" cm="1">
        <f t="array" aca="1" ref="AP963" ca="1">IF(INDIRECT(ADDRESS(3+$AM963,4,,,"var"))&lt;&gt;"Si",INDIRECT(ADDRESS(3+$AM963,4,,,"var")),NULL)</f>
        <v>0.14199999999999999</v>
      </c>
      <c r="AQ963" cm="1">
        <f t="array" aca="1" ref="AQ963" ca="1">IF(INDIRECT(ADDRESS(3+$AM963,5,,,"var"))&lt;&gt;"&lt;=&gt;",INDIRECT(ADDRESS(3+$AM963,5,,,"var")),NULL)</f>
        <v>0</v>
      </c>
      <c r="AR963" cm="1">
        <f t="array" aca="1" ref="AR963" ca="1">IF(INDIRECT(ADDRESS(3+$AM963,6,,,"var"))&lt;&gt;"Fe",INDIRECT(ADDRESS(3+$AM963,6,,,"var")),NULL)</f>
        <v>6.7599999999999993E-2</v>
      </c>
      <c r="AS963" cm="1">
        <f t="array" aca="1" ref="AS963" ca="1">IF(INDIRECT(ADDRESS(3+$AM963,7,,,"var"))&lt;&gt;"&lt;=&gt;",INDIRECT(ADDRESS(3+$AM963,7,,,"var")),NULL)</f>
        <v>0</v>
      </c>
      <c r="AT963" cm="1">
        <f t="array" aca="1" ref="AT963" ca="1">IF(INDIRECT(ADDRESS(3+$AM963,8,,,"var"))&lt;&gt;"Cu",INDIRECT(ADDRESS(3+$AM963,8,,,"var")),NULL)</f>
        <v>2E-3</v>
      </c>
      <c r="AU963" cm="1">
        <f t="array" aca="1" ref="AU963" ca="1">IF(INDIRECT(ADDRESS(3+$AM963,9,,,"var"))&lt;&gt;"&lt;=&gt;",INDIRECT(ADDRESS(3+$AM963,9,,,"var")),NULL)</f>
        <v>0</v>
      </c>
      <c r="AV963" cm="1">
        <f t="array" aca="1" ref="AV963" ca="1">IF(INDIRECT(ADDRESS(3+$AM963,10,,,"var"))&lt;&gt;"Mn",INDIRECT(ADDRESS(3+$AM963,10,,,"var")),NULL)</f>
        <v>5.4999999999999997E-3</v>
      </c>
      <c r="AW963" cm="1">
        <f t="array" aca="1" ref="AW963" ca="1">IF(INDIRECT(ADDRESS(3+$AM963,11,,,"var"))&lt;&gt;"&lt;=&gt;",INDIRECT(ADDRESS(3+$AM963,11,,,"var")),NULL)</f>
        <v>0</v>
      </c>
      <c r="AX963" cm="1">
        <f t="array" aca="1" ref="AX963" ca="1">IF(INDIRECT(ADDRESS(3+$AM963,12,,,"var"))&lt;&gt;"Mg",INDIRECT(ADDRESS(3+$AM963,12,,,"var")),NULL)</f>
        <v>11.8</v>
      </c>
      <c r="AY963" cm="1">
        <f t="array" aca="1" ref="AY963" ca="1">IF(INDIRECT(ADDRESS(3+$AM963,13,,,"var"))&lt;&gt;"&lt;=&gt;",INDIRECT(ADDRESS(3+$AM963,13,,,"var")),NULL)</f>
        <v>0</v>
      </c>
      <c r="AZ963" cm="1">
        <f t="array" aca="1" ref="AZ963" ca="1">IF(INDIRECT(ADDRESS(3+$AM963,14,,,"var"))&lt;&gt;"Be",INDIRECT(ADDRESS(3+$AM963,14,,,"var")),NULL)</f>
        <v>3.8E-3</v>
      </c>
      <c r="BA963" s="61" cm="1">
        <f t="array" aca="1" ref="BA963" ca="1">IF(INDIRECT(ADDRESS(3+$AM963,15,,,"var"))&lt;&gt;"&lt;=&gt;",INDIRECT(ADDRESS(3+$AM963,15,,,"var")),NULL)</f>
        <v>0</v>
      </c>
      <c r="BB963" cm="1">
        <f t="array" aca="1" ref="BB963" ca="1">IF(INDIRECT(ADDRESS(3+$AM963,16,,,"var"))&lt;&gt;"Zn",INDIRECT(ADDRESS(3+$AM963,16,,,"var")),NULL)</f>
        <v>0</v>
      </c>
      <c r="BC963" s="61" cm="1">
        <f t="array" aca="1" ref="BC963" ca="1">IF(INDIRECT(ADDRESS(3+$AM963,17,,,"var"))&lt;&gt;"&lt;=&gt;",INDIRECT(ADDRESS(3+$AM963,17,,,"var")),NULL)</f>
        <v>0</v>
      </c>
      <c r="BD963" cm="1">
        <f t="array" aca="1" ref="BD963" ca="1">IF(INDIRECT(ADDRESS(3+$AM963,18,,,"var"))&lt;&gt;"Ti",INDIRECT(ADDRESS(3+$AM963,18,,,"var")),NULL)</f>
        <v>1.2E-2</v>
      </c>
      <c r="BE963" s="82" cm="1">
        <f t="array" aca="1" ref="BE963" ca="1">IF(INDIRECT(ADDRESS(3+$AM963,19,,,"var"))&lt;&gt;"D10",INDIRECT(ADDRESS(3+$AM963,19,,,"var")),NULL)</f>
        <v>0</v>
      </c>
      <c r="BF963" s="82" cm="1">
        <f t="array" aca="1" ref="BF963" ca="1">IF(INDIRECT(ADDRESS(3+$AM963,20,,,"var"))&lt;&gt;"D50",INDIRECT(ADDRESS(3+$AM963,20,,,"var")),NULL)</f>
        <v>38.799999999999997</v>
      </c>
      <c r="BG963" s="82" cm="1">
        <f t="array" aca="1" ref="BG963" ca="1">IF(INDIRECT(ADDRESS(3+$AM963,21,,,"var"))&lt;&gt;"D90",INDIRECT(ADDRESS(3+$AM963,21,,,"var")),NULL)</f>
        <v>0</v>
      </c>
      <c r="BH963" s="82" cm="1">
        <f t="array" aca="1" ref="BH963" ca="1">IF(INDIRECT(ADDRESS(3+$AM963,22,,,"var"))&lt;&gt;"Carney Funnel (s/50g)",INDIRECT(ADDRESS(3+$AM963,22,,,"var")),NULL)</f>
        <v>0</v>
      </c>
      <c r="BI963" s="82" cm="1">
        <f t="array" aca="1" ref="BI963" ca="1">IF(INDIRECT(ADDRESS(3+$AM963,23,,,"var"))&lt;&gt;"Schuttdichte",INDIRECT(ADDRESS(3+$AM963,23,,,"var")),NULL)</f>
        <v>0</v>
      </c>
      <c r="BJ963" s="82" cm="1">
        <f t="array" aca="1" ref="BJ963" ca="1">IF(INDIRECT(ADDRESS(3+$AM963,24,,,"var"))&lt;&gt;"Klopfdichte",INDIRECT(ADDRESS(3+$AM963,24,,,"var")),NULL)</f>
        <v>0</v>
      </c>
      <c r="BM963" s="94"/>
    </row>
    <row r="964" spans="1:65">
      <c r="A964" s="19">
        <v>3</v>
      </c>
      <c r="B964" s="19">
        <v>26</v>
      </c>
      <c r="C964" s="81" t="str">
        <f>var!Z$4</f>
        <v>SLM 280</v>
      </c>
      <c r="D964" s="81" t="str">
        <f>var!AG$4</f>
        <v>SLM 280 parameter dev.</v>
      </c>
      <c r="E964" s="10">
        <v>375</v>
      </c>
      <c r="F964" s="11">
        <v>1050</v>
      </c>
      <c r="G964" s="20">
        <v>60</v>
      </c>
      <c r="H964" s="21">
        <v>0.12</v>
      </c>
      <c r="I964" s="81">
        <v>100</v>
      </c>
      <c r="J964" s="81" t="str">
        <f>var!AD$2</f>
        <v>Density cube</v>
      </c>
      <c r="K964" s="81"/>
      <c r="L964" s="10"/>
      <c r="M964" s="81" t="str">
        <f>var!AF$2</f>
        <v>Stripes</v>
      </c>
      <c r="N964" s="10"/>
      <c r="O964" s="10"/>
      <c r="P964" s="10"/>
      <c r="Q964" s="10"/>
      <c r="R964" s="81"/>
      <c r="S964" s="81"/>
      <c r="T964" s="81"/>
      <c r="U964" s="81"/>
      <c r="V964" s="81"/>
      <c r="W964" s="81"/>
      <c r="X964" s="81"/>
      <c r="Y964" s="10"/>
      <c r="Z964" s="10"/>
      <c r="AA964" s="10"/>
      <c r="AB964" s="10"/>
      <c r="AC964" s="10"/>
      <c r="AD964" s="81"/>
      <c r="AE964" s="81"/>
      <c r="AF964" s="81"/>
      <c r="AG964" s="81"/>
      <c r="AH964" s="81">
        <f t="shared" si="33"/>
        <v>27.215999999999998</v>
      </c>
      <c r="AI964" s="81">
        <f t="shared" si="34"/>
        <v>49.603174603174608</v>
      </c>
      <c r="AJ964" s="10"/>
      <c r="AK964" s="81">
        <v>99.263000000000005</v>
      </c>
      <c r="AL964" s="81" t="str" cm="1">
        <f t="array" aca="1" ref="AL964" ca="1">IF(INDIRECT(ADDRESS(3+AM964,2,,,"var"))&lt;&gt;"Name of powder",INDIRECT(ADDRESS(3+AM964,2,,,"var")),NULL)</f>
        <v>AlMgty90</v>
      </c>
      <c r="AM964" s="27">
        <v>7</v>
      </c>
      <c r="AN964" s="10"/>
      <c r="AO964" cm="1">
        <f t="array" aca="1" ref="AO964" ca="1">IF(INDIRECT(ADDRESS(3+$AM964,3,,,"var"))&lt;&gt;"&lt;=&gt;",INDIRECT(ADDRESS(3+$AM964,3,,,"var")),NULL)</f>
        <v>0</v>
      </c>
      <c r="AP964" cm="1">
        <f t="array" aca="1" ref="AP964" ca="1">IF(INDIRECT(ADDRESS(3+$AM964,4,,,"var"))&lt;&gt;"Si",INDIRECT(ADDRESS(3+$AM964,4,,,"var")),NULL)</f>
        <v>0.14199999999999999</v>
      </c>
      <c r="AQ964" cm="1">
        <f t="array" aca="1" ref="AQ964" ca="1">IF(INDIRECT(ADDRESS(3+$AM964,5,,,"var"))&lt;&gt;"&lt;=&gt;",INDIRECT(ADDRESS(3+$AM964,5,,,"var")),NULL)</f>
        <v>0</v>
      </c>
      <c r="AR964" cm="1">
        <f t="array" aca="1" ref="AR964" ca="1">IF(INDIRECT(ADDRESS(3+$AM964,6,,,"var"))&lt;&gt;"Fe",INDIRECT(ADDRESS(3+$AM964,6,,,"var")),NULL)</f>
        <v>6.7599999999999993E-2</v>
      </c>
      <c r="AS964" cm="1">
        <f t="array" aca="1" ref="AS964" ca="1">IF(INDIRECT(ADDRESS(3+$AM964,7,,,"var"))&lt;&gt;"&lt;=&gt;",INDIRECT(ADDRESS(3+$AM964,7,,,"var")),NULL)</f>
        <v>0</v>
      </c>
      <c r="AT964" cm="1">
        <f t="array" aca="1" ref="AT964" ca="1">IF(INDIRECT(ADDRESS(3+$AM964,8,,,"var"))&lt;&gt;"Cu",INDIRECT(ADDRESS(3+$AM964,8,,,"var")),NULL)</f>
        <v>2E-3</v>
      </c>
      <c r="AU964" cm="1">
        <f t="array" aca="1" ref="AU964" ca="1">IF(INDIRECT(ADDRESS(3+$AM964,9,,,"var"))&lt;&gt;"&lt;=&gt;",INDIRECT(ADDRESS(3+$AM964,9,,,"var")),NULL)</f>
        <v>0</v>
      </c>
      <c r="AV964" cm="1">
        <f t="array" aca="1" ref="AV964" ca="1">IF(INDIRECT(ADDRESS(3+$AM964,10,,,"var"))&lt;&gt;"Mn",INDIRECT(ADDRESS(3+$AM964,10,,,"var")),NULL)</f>
        <v>5.4999999999999997E-3</v>
      </c>
      <c r="AW964" cm="1">
        <f t="array" aca="1" ref="AW964" ca="1">IF(INDIRECT(ADDRESS(3+$AM964,11,,,"var"))&lt;&gt;"&lt;=&gt;",INDIRECT(ADDRESS(3+$AM964,11,,,"var")),NULL)</f>
        <v>0</v>
      </c>
      <c r="AX964" cm="1">
        <f t="array" aca="1" ref="AX964" ca="1">IF(INDIRECT(ADDRESS(3+$AM964,12,,,"var"))&lt;&gt;"Mg",INDIRECT(ADDRESS(3+$AM964,12,,,"var")),NULL)</f>
        <v>11.8</v>
      </c>
      <c r="AY964" cm="1">
        <f t="array" aca="1" ref="AY964" ca="1">IF(INDIRECT(ADDRESS(3+$AM964,13,,,"var"))&lt;&gt;"&lt;=&gt;",INDIRECT(ADDRESS(3+$AM964,13,,,"var")),NULL)</f>
        <v>0</v>
      </c>
      <c r="AZ964" cm="1">
        <f t="array" aca="1" ref="AZ964" ca="1">IF(INDIRECT(ADDRESS(3+$AM964,14,,,"var"))&lt;&gt;"Be",INDIRECT(ADDRESS(3+$AM964,14,,,"var")),NULL)</f>
        <v>3.8E-3</v>
      </c>
      <c r="BA964" s="61" cm="1">
        <f t="array" aca="1" ref="BA964" ca="1">IF(INDIRECT(ADDRESS(3+$AM964,15,,,"var"))&lt;&gt;"&lt;=&gt;",INDIRECT(ADDRESS(3+$AM964,15,,,"var")),NULL)</f>
        <v>0</v>
      </c>
      <c r="BB964" cm="1">
        <f t="array" aca="1" ref="BB964" ca="1">IF(INDIRECT(ADDRESS(3+$AM964,16,,,"var"))&lt;&gt;"Zn",INDIRECT(ADDRESS(3+$AM964,16,,,"var")),NULL)</f>
        <v>0</v>
      </c>
      <c r="BC964" s="61" cm="1">
        <f t="array" aca="1" ref="BC964" ca="1">IF(INDIRECT(ADDRESS(3+$AM964,17,,,"var"))&lt;&gt;"&lt;=&gt;",INDIRECT(ADDRESS(3+$AM964,17,,,"var")),NULL)</f>
        <v>0</v>
      </c>
      <c r="BD964" cm="1">
        <f t="array" aca="1" ref="BD964" ca="1">IF(INDIRECT(ADDRESS(3+$AM964,18,,,"var"))&lt;&gt;"Ti",INDIRECT(ADDRESS(3+$AM964,18,,,"var")),NULL)</f>
        <v>1.2E-2</v>
      </c>
      <c r="BE964" s="82" cm="1">
        <f t="array" aca="1" ref="BE964" ca="1">IF(INDIRECT(ADDRESS(3+$AM964,19,,,"var"))&lt;&gt;"D10",INDIRECT(ADDRESS(3+$AM964,19,,,"var")),NULL)</f>
        <v>0</v>
      </c>
      <c r="BF964" s="82" cm="1">
        <f t="array" aca="1" ref="BF964" ca="1">IF(INDIRECT(ADDRESS(3+$AM964,20,,,"var"))&lt;&gt;"D50",INDIRECT(ADDRESS(3+$AM964,20,,,"var")),NULL)</f>
        <v>38.799999999999997</v>
      </c>
      <c r="BG964" s="82" cm="1">
        <f t="array" aca="1" ref="BG964" ca="1">IF(INDIRECT(ADDRESS(3+$AM964,21,,,"var"))&lt;&gt;"D90",INDIRECT(ADDRESS(3+$AM964,21,,,"var")),NULL)</f>
        <v>0</v>
      </c>
      <c r="BH964" s="82" cm="1">
        <f t="array" aca="1" ref="BH964" ca="1">IF(INDIRECT(ADDRESS(3+$AM964,22,,,"var"))&lt;&gt;"Carney Funnel (s/50g)",INDIRECT(ADDRESS(3+$AM964,22,,,"var")),NULL)</f>
        <v>0</v>
      </c>
      <c r="BI964" s="82" cm="1">
        <f t="array" aca="1" ref="BI964" ca="1">IF(INDIRECT(ADDRESS(3+$AM964,23,,,"var"))&lt;&gt;"Schuttdichte",INDIRECT(ADDRESS(3+$AM964,23,,,"var")),NULL)</f>
        <v>0</v>
      </c>
      <c r="BJ964" s="82" cm="1">
        <f t="array" aca="1" ref="BJ964" ca="1">IF(INDIRECT(ADDRESS(3+$AM964,24,,,"var"))&lt;&gt;"Klopfdichte",INDIRECT(ADDRESS(3+$AM964,24,,,"var")),NULL)</f>
        <v>0</v>
      </c>
      <c r="BM964" s="94"/>
    </row>
    <row r="965" spans="1:65">
      <c r="A965" s="19">
        <v>3</v>
      </c>
      <c r="B965" s="19">
        <v>27</v>
      </c>
      <c r="C965" s="81" t="str">
        <f>var!Z$4</f>
        <v>SLM 280</v>
      </c>
      <c r="D965" s="81" t="str">
        <f>var!AG$4</f>
        <v>SLM 280 parameter dev.</v>
      </c>
      <c r="E965" s="10">
        <v>375</v>
      </c>
      <c r="F965" s="11">
        <v>1275</v>
      </c>
      <c r="G965" s="20">
        <v>60</v>
      </c>
      <c r="H965" s="21">
        <v>0.12</v>
      </c>
      <c r="I965" s="81">
        <v>100</v>
      </c>
      <c r="J965" s="81" t="str">
        <f>var!AD$2</f>
        <v>Density cube</v>
      </c>
      <c r="K965" s="81"/>
      <c r="L965" s="10"/>
      <c r="M965" s="81" t="str">
        <f>var!AF$2</f>
        <v>Stripes</v>
      </c>
      <c r="N965" s="10"/>
      <c r="O965" s="10"/>
      <c r="P965" s="10"/>
      <c r="Q965" s="10"/>
      <c r="R965" s="81"/>
      <c r="S965" s="81"/>
      <c r="T965" s="81"/>
      <c r="U965" s="81"/>
      <c r="V965" s="81"/>
      <c r="W965" s="81"/>
      <c r="X965" s="81"/>
      <c r="Y965" s="10"/>
      <c r="Z965" s="10"/>
      <c r="AA965" s="10"/>
      <c r="AB965" s="10"/>
      <c r="AC965" s="10"/>
      <c r="AD965" s="81"/>
      <c r="AE965" s="81"/>
      <c r="AF965" s="81"/>
      <c r="AG965" s="81"/>
      <c r="AH965" s="81">
        <f t="shared" si="33"/>
        <v>33.048000000000002</v>
      </c>
      <c r="AI965" s="81">
        <f t="shared" si="34"/>
        <v>40.849673202614383</v>
      </c>
      <c r="AJ965" s="10"/>
      <c r="AK965" s="81">
        <v>99.307000000000002</v>
      </c>
      <c r="AL965" s="81" t="str" cm="1">
        <f t="array" aca="1" ref="AL965" ca="1">IF(INDIRECT(ADDRESS(3+AM965,2,,,"var"))&lt;&gt;"Name of powder",INDIRECT(ADDRESS(3+AM965,2,,,"var")),NULL)</f>
        <v>AlMgty90</v>
      </c>
      <c r="AM965" s="27">
        <v>7</v>
      </c>
      <c r="AN965" s="10"/>
      <c r="AO965" cm="1">
        <f t="array" aca="1" ref="AO965" ca="1">IF(INDIRECT(ADDRESS(3+$AM965,3,,,"var"))&lt;&gt;"&lt;=&gt;",INDIRECT(ADDRESS(3+$AM965,3,,,"var")),NULL)</f>
        <v>0</v>
      </c>
      <c r="AP965" cm="1">
        <f t="array" aca="1" ref="AP965" ca="1">IF(INDIRECT(ADDRESS(3+$AM965,4,,,"var"))&lt;&gt;"Si",INDIRECT(ADDRESS(3+$AM965,4,,,"var")),NULL)</f>
        <v>0.14199999999999999</v>
      </c>
      <c r="AQ965" cm="1">
        <f t="array" aca="1" ref="AQ965" ca="1">IF(INDIRECT(ADDRESS(3+$AM965,5,,,"var"))&lt;&gt;"&lt;=&gt;",INDIRECT(ADDRESS(3+$AM965,5,,,"var")),NULL)</f>
        <v>0</v>
      </c>
      <c r="AR965" cm="1">
        <f t="array" aca="1" ref="AR965" ca="1">IF(INDIRECT(ADDRESS(3+$AM965,6,,,"var"))&lt;&gt;"Fe",INDIRECT(ADDRESS(3+$AM965,6,,,"var")),NULL)</f>
        <v>6.7599999999999993E-2</v>
      </c>
      <c r="AS965" cm="1">
        <f t="array" aca="1" ref="AS965" ca="1">IF(INDIRECT(ADDRESS(3+$AM965,7,,,"var"))&lt;&gt;"&lt;=&gt;",INDIRECT(ADDRESS(3+$AM965,7,,,"var")),NULL)</f>
        <v>0</v>
      </c>
      <c r="AT965" cm="1">
        <f t="array" aca="1" ref="AT965" ca="1">IF(INDIRECT(ADDRESS(3+$AM965,8,,,"var"))&lt;&gt;"Cu",INDIRECT(ADDRESS(3+$AM965,8,,,"var")),NULL)</f>
        <v>2E-3</v>
      </c>
      <c r="AU965" cm="1">
        <f t="array" aca="1" ref="AU965" ca="1">IF(INDIRECT(ADDRESS(3+$AM965,9,,,"var"))&lt;&gt;"&lt;=&gt;",INDIRECT(ADDRESS(3+$AM965,9,,,"var")),NULL)</f>
        <v>0</v>
      </c>
      <c r="AV965" cm="1">
        <f t="array" aca="1" ref="AV965" ca="1">IF(INDIRECT(ADDRESS(3+$AM965,10,,,"var"))&lt;&gt;"Mn",INDIRECT(ADDRESS(3+$AM965,10,,,"var")),NULL)</f>
        <v>5.4999999999999997E-3</v>
      </c>
      <c r="AW965" cm="1">
        <f t="array" aca="1" ref="AW965" ca="1">IF(INDIRECT(ADDRESS(3+$AM965,11,,,"var"))&lt;&gt;"&lt;=&gt;",INDIRECT(ADDRESS(3+$AM965,11,,,"var")),NULL)</f>
        <v>0</v>
      </c>
      <c r="AX965" cm="1">
        <f t="array" aca="1" ref="AX965" ca="1">IF(INDIRECT(ADDRESS(3+$AM965,12,,,"var"))&lt;&gt;"Mg",INDIRECT(ADDRESS(3+$AM965,12,,,"var")),NULL)</f>
        <v>11.8</v>
      </c>
      <c r="AY965" cm="1">
        <f t="array" aca="1" ref="AY965" ca="1">IF(INDIRECT(ADDRESS(3+$AM965,13,,,"var"))&lt;&gt;"&lt;=&gt;",INDIRECT(ADDRESS(3+$AM965,13,,,"var")),NULL)</f>
        <v>0</v>
      </c>
      <c r="AZ965" cm="1">
        <f t="array" aca="1" ref="AZ965" ca="1">IF(INDIRECT(ADDRESS(3+$AM965,14,,,"var"))&lt;&gt;"Be",INDIRECT(ADDRESS(3+$AM965,14,,,"var")),NULL)</f>
        <v>3.8E-3</v>
      </c>
      <c r="BA965" s="61" cm="1">
        <f t="array" aca="1" ref="BA965" ca="1">IF(INDIRECT(ADDRESS(3+$AM965,15,,,"var"))&lt;&gt;"&lt;=&gt;",INDIRECT(ADDRESS(3+$AM965,15,,,"var")),NULL)</f>
        <v>0</v>
      </c>
      <c r="BB965" cm="1">
        <f t="array" aca="1" ref="BB965" ca="1">IF(INDIRECT(ADDRESS(3+$AM965,16,,,"var"))&lt;&gt;"Zn",INDIRECT(ADDRESS(3+$AM965,16,,,"var")),NULL)</f>
        <v>0</v>
      </c>
      <c r="BC965" s="61" cm="1">
        <f t="array" aca="1" ref="BC965" ca="1">IF(INDIRECT(ADDRESS(3+$AM965,17,,,"var"))&lt;&gt;"&lt;=&gt;",INDIRECT(ADDRESS(3+$AM965,17,,,"var")),NULL)</f>
        <v>0</v>
      </c>
      <c r="BD965" cm="1">
        <f t="array" aca="1" ref="BD965" ca="1">IF(INDIRECT(ADDRESS(3+$AM965,18,,,"var"))&lt;&gt;"Ti",INDIRECT(ADDRESS(3+$AM965,18,,,"var")),NULL)</f>
        <v>1.2E-2</v>
      </c>
      <c r="BE965" s="82" cm="1">
        <f t="array" aca="1" ref="BE965" ca="1">IF(INDIRECT(ADDRESS(3+$AM965,19,,,"var"))&lt;&gt;"D10",INDIRECT(ADDRESS(3+$AM965,19,,,"var")),NULL)</f>
        <v>0</v>
      </c>
      <c r="BF965" s="82" cm="1">
        <f t="array" aca="1" ref="BF965" ca="1">IF(INDIRECT(ADDRESS(3+$AM965,20,,,"var"))&lt;&gt;"D50",INDIRECT(ADDRESS(3+$AM965,20,,,"var")),NULL)</f>
        <v>38.799999999999997</v>
      </c>
      <c r="BG965" s="82" cm="1">
        <f t="array" aca="1" ref="BG965" ca="1">IF(INDIRECT(ADDRESS(3+$AM965,21,,,"var"))&lt;&gt;"D90",INDIRECT(ADDRESS(3+$AM965,21,,,"var")),NULL)</f>
        <v>0</v>
      </c>
      <c r="BH965" s="82" cm="1">
        <f t="array" aca="1" ref="BH965" ca="1">IF(INDIRECT(ADDRESS(3+$AM965,22,,,"var"))&lt;&gt;"Carney Funnel (s/50g)",INDIRECT(ADDRESS(3+$AM965,22,,,"var")),NULL)</f>
        <v>0</v>
      </c>
      <c r="BI965" s="82" cm="1">
        <f t="array" aca="1" ref="BI965" ca="1">IF(INDIRECT(ADDRESS(3+$AM965,23,,,"var"))&lt;&gt;"Schuttdichte",INDIRECT(ADDRESS(3+$AM965,23,,,"var")),NULL)</f>
        <v>0</v>
      </c>
      <c r="BJ965" s="82" cm="1">
        <f t="array" aca="1" ref="BJ965" ca="1">IF(INDIRECT(ADDRESS(3+$AM965,24,,,"var"))&lt;&gt;"Klopfdichte",INDIRECT(ADDRESS(3+$AM965,24,,,"var")),NULL)</f>
        <v>0</v>
      </c>
      <c r="BM965" s="94"/>
    </row>
    <row r="966" spans="1:65">
      <c r="A966" s="19">
        <v>3</v>
      </c>
      <c r="B966" s="19">
        <v>28</v>
      </c>
      <c r="C966" s="81" t="str">
        <f>var!Z$4</f>
        <v>SLM 280</v>
      </c>
      <c r="D966" s="81" t="str">
        <f>var!AG$4</f>
        <v>SLM 280 parameter dev.</v>
      </c>
      <c r="E966" s="10">
        <v>375</v>
      </c>
      <c r="F966" s="11">
        <v>1500</v>
      </c>
      <c r="G966" s="20">
        <v>60</v>
      </c>
      <c r="H966" s="21">
        <v>0.12</v>
      </c>
      <c r="I966" s="81">
        <v>100</v>
      </c>
      <c r="J966" s="81" t="str">
        <f>var!AD$2</f>
        <v>Density cube</v>
      </c>
      <c r="K966" s="81"/>
      <c r="L966" s="10"/>
      <c r="M966" s="81" t="str">
        <f>var!AF$2</f>
        <v>Stripes</v>
      </c>
      <c r="N966" s="10"/>
      <c r="O966" s="10"/>
      <c r="P966" s="10"/>
      <c r="Q966" s="10"/>
      <c r="R966" s="81"/>
      <c r="S966" s="81"/>
      <c r="T966" s="81"/>
      <c r="U966" s="81"/>
      <c r="V966" s="81"/>
      <c r="W966" s="81"/>
      <c r="X966" s="81"/>
      <c r="Y966" s="10"/>
      <c r="Z966" s="10"/>
      <c r="AA966" s="10"/>
      <c r="AB966" s="10"/>
      <c r="AC966" s="10"/>
      <c r="AD966" s="81"/>
      <c r="AE966" s="81"/>
      <c r="AF966" s="81"/>
      <c r="AG966" s="81"/>
      <c r="AH966" s="81">
        <f t="shared" si="33"/>
        <v>38.879999999999995</v>
      </c>
      <c r="AI966" s="81">
        <f t="shared" si="34"/>
        <v>34.722222222222229</v>
      </c>
      <c r="AJ966" s="10"/>
      <c r="AK966" s="81">
        <v>99.287999999999997</v>
      </c>
      <c r="AL966" s="81" t="str" cm="1">
        <f t="array" aca="1" ref="AL966" ca="1">IF(INDIRECT(ADDRESS(3+AM966,2,,,"var"))&lt;&gt;"Name of powder",INDIRECT(ADDRESS(3+AM966,2,,,"var")),NULL)</f>
        <v>AlMgty90</v>
      </c>
      <c r="AM966" s="27">
        <v>7</v>
      </c>
      <c r="AN966" s="10"/>
      <c r="AO966" cm="1">
        <f t="array" aca="1" ref="AO966" ca="1">IF(INDIRECT(ADDRESS(3+$AM966,3,,,"var"))&lt;&gt;"&lt;=&gt;",INDIRECT(ADDRESS(3+$AM966,3,,,"var")),NULL)</f>
        <v>0</v>
      </c>
      <c r="AP966" cm="1">
        <f t="array" aca="1" ref="AP966" ca="1">IF(INDIRECT(ADDRESS(3+$AM966,4,,,"var"))&lt;&gt;"Si",INDIRECT(ADDRESS(3+$AM966,4,,,"var")),NULL)</f>
        <v>0.14199999999999999</v>
      </c>
      <c r="AQ966" cm="1">
        <f t="array" aca="1" ref="AQ966" ca="1">IF(INDIRECT(ADDRESS(3+$AM966,5,,,"var"))&lt;&gt;"&lt;=&gt;",INDIRECT(ADDRESS(3+$AM966,5,,,"var")),NULL)</f>
        <v>0</v>
      </c>
      <c r="AR966" cm="1">
        <f t="array" aca="1" ref="AR966" ca="1">IF(INDIRECT(ADDRESS(3+$AM966,6,,,"var"))&lt;&gt;"Fe",INDIRECT(ADDRESS(3+$AM966,6,,,"var")),NULL)</f>
        <v>6.7599999999999993E-2</v>
      </c>
      <c r="AS966" cm="1">
        <f t="array" aca="1" ref="AS966" ca="1">IF(INDIRECT(ADDRESS(3+$AM966,7,,,"var"))&lt;&gt;"&lt;=&gt;",INDIRECT(ADDRESS(3+$AM966,7,,,"var")),NULL)</f>
        <v>0</v>
      </c>
      <c r="AT966" cm="1">
        <f t="array" aca="1" ref="AT966" ca="1">IF(INDIRECT(ADDRESS(3+$AM966,8,,,"var"))&lt;&gt;"Cu",INDIRECT(ADDRESS(3+$AM966,8,,,"var")),NULL)</f>
        <v>2E-3</v>
      </c>
      <c r="AU966" cm="1">
        <f t="array" aca="1" ref="AU966" ca="1">IF(INDIRECT(ADDRESS(3+$AM966,9,,,"var"))&lt;&gt;"&lt;=&gt;",INDIRECT(ADDRESS(3+$AM966,9,,,"var")),NULL)</f>
        <v>0</v>
      </c>
      <c r="AV966" cm="1">
        <f t="array" aca="1" ref="AV966" ca="1">IF(INDIRECT(ADDRESS(3+$AM966,10,,,"var"))&lt;&gt;"Mn",INDIRECT(ADDRESS(3+$AM966,10,,,"var")),NULL)</f>
        <v>5.4999999999999997E-3</v>
      </c>
      <c r="AW966" cm="1">
        <f t="array" aca="1" ref="AW966" ca="1">IF(INDIRECT(ADDRESS(3+$AM966,11,,,"var"))&lt;&gt;"&lt;=&gt;",INDIRECT(ADDRESS(3+$AM966,11,,,"var")),NULL)</f>
        <v>0</v>
      </c>
      <c r="AX966" cm="1">
        <f t="array" aca="1" ref="AX966" ca="1">IF(INDIRECT(ADDRESS(3+$AM966,12,,,"var"))&lt;&gt;"Mg",INDIRECT(ADDRESS(3+$AM966,12,,,"var")),NULL)</f>
        <v>11.8</v>
      </c>
      <c r="AY966" cm="1">
        <f t="array" aca="1" ref="AY966" ca="1">IF(INDIRECT(ADDRESS(3+$AM966,13,,,"var"))&lt;&gt;"&lt;=&gt;",INDIRECT(ADDRESS(3+$AM966,13,,,"var")),NULL)</f>
        <v>0</v>
      </c>
      <c r="AZ966" cm="1">
        <f t="array" aca="1" ref="AZ966" ca="1">IF(INDIRECT(ADDRESS(3+$AM966,14,,,"var"))&lt;&gt;"Be",INDIRECT(ADDRESS(3+$AM966,14,,,"var")),NULL)</f>
        <v>3.8E-3</v>
      </c>
      <c r="BA966" s="61" cm="1">
        <f t="array" aca="1" ref="BA966" ca="1">IF(INDIRECT(ADDRESS(3+$AM966,15,,,"var"))&lt;&gt;"&lt;=&gt;",INDIRECT(ADDRESS(3+$AM966,15,,,"var")),NULL)</f>
        <v>0</v>
      </c>
      <c r="BB966" cm="1">
        <f t="array" aca="1" ref="BB966" ca="1">IF(INDIRECT(ADDRESS(3+$AM966,16,,,"var"))&lt;&gt;"Zn",INDIRECT(ADDRESS(3+$AM966,16,,,"var")),NULL)</f>
        <v>0</v>
      </c>
      <c r="BC966" s="61" cm="1">
        <f t="array" aca="1" ref="BC966" ca="1">IF(INDIRECT(ADDRESS(3+$AM966,17,,,"var"))&lt;&gt;"&lt;=&gt;",INDIRECT(ADDRESS(3+$AM966,17,,,"var")),NULL)</f>
        <v>0</v>
      </c>
      <c r="BD966" cm="1">
        <f t="array" aca="1" ref="BD966" ca="1">IF(INDIRECT(ADDRESS(3+$AM966,18,,,"var"))&lt;&gt;"Ti",INDIRECT(ADDRESS(3+$AM966,18,,,"var")),NULL)</f>
        <v>1.2E-2</v>
      </c>
      <c r="BE966" s="82" cm="1">
        <f t="array" aca="1" ref="BE966" ca="1">IF(INDIRECT(ADDRESS(3+$AM966,19,,,"var"))&lt;&gt;"D10",INDIRECT(ADDRESS(3+$AM966,19,,,"var")),NULL)</f>
        <v>0</v>
      </c>
      <c r="BF966" s="82" cm="1">
        <f t="array" aca="1" ref="BF966" ca="1">IF(INDIRECT(ADDRESS(3+$AM966,20,,,"var"))&lt;&gt;"D50",INDIRECT(ADDRESS(3+$AM966,20,,,"var")),NULL)</f>
        <v>38.799999999999997</v>
      </c>
      <c r="BG966" s="82" cm="1">
        <f t="array" aca="1" ref="BG966" ca="1">IF(INDIRECT(ADDRESS(3+$AM966,21,,,"var"))&lt;&gt;"D90",INDIRECT(ADDRESS(3+$AM966,21,,,"var")),NULL)</f>
        <v>0</v>
      </c>
      <c r="BH966" s="82" cm="1">
        <f t="array" aca="1" ref="BH966" ca="1">IF(INDIRECT(ADDRESS(3+$AM966,22,,,"var"))&lt;&gt;"Carney Funnel (s/50g)",INDIRECT(ADDRESS(3+$AM966,22,,,"var")),NULL)</f>
        <v>0</v>
      </c>
      <c r="BI966" s="82" cm="1">
        <f t="array" aca="1" ref="BI966" ca="1">IF(INDIRECT(ADDRESS(3+$AM966,23,,,"var"))&lt;&gt;"Schuttdichte",INDIRECT(ADDRESS(3+$AM966,23,,,"var")),NULL)</f>
        <v>0</v>
      </c>
      <c r="BJ966" s="82" cm="1">
        <f t="array" aca="1" ref="BJ966" ca="1">IF(INDIRECT(ADDRESS(3+$AM966,24,,,"var"))&lt;&gt;"Klopfdichte",INDIRECT(ADDRESS(3+$AM966,24,,,"var")),NULL)</f>
        <v>0</v>
      </c>
      <c r="BM966" s="94"/>
    </row>
    <row r="967" spans="1:65">
      <c r="A967" s="19">
        <v>3</v>
      </c>
      <c r="B967" s="19">
        <v>29</v>
      </c>
      <c r="C967" s="81" t="str">
        <f>var!Z$4</f>
        <v>SLM 280</v>
      </c>
      <c r="D967" s="81" t="str">
        <f>var!AG$4</f>
        <v>SLM 280 parameter dev.</v>
      </c>
      <c r="E967" s="10">
        <v>375</v>
      </c>
      <c r="F967" s="11">
        <v>1800</v>
      </c>
      <c r="G967" s="20">
        <v>50</v>
      </c>
      <c r="H967" s="21">
        <v>0.12</v>
      </c>
      <c r="I967" s="81">
        <v>100</v>
      </c>
      <c r="J967" s="81" t="str">
        <f>var!AD$2</f>
        <v>Density cube</v>
      </c>
      <c r="K967" s="81"/>
      <c r="L967" s="10"/>
      <c r="M967" s="81" t="str">
        <f>var!AF$2</f>
        <v>Stripes</v>
      </c>
      <c r="N967" s="10"/>
      <c r="O967" s="10"/>
      <c r="P967" s="10"/>
      <c r="Q967" s="10"/>
      <c r="R967" s="81"/>
      <c r="S967" s="81"/>
      <c r="T967" s="81"/>
      <c r="U967" s="81"/>
      <c r="V967" s="81"/>
      <c r="W967" s="81"/>
      <c r="X967" s="81"/>
      <c r="Y967" s="10"/>
      <c r="Z967" s="10"/>
      <c r="AA967" s="10"/>
      <c r="AB967" s="10"/>
      <c r="AC967" s="10"/>
      <c r="AD967" s="81"/>
      <c r="AE967" s="81"/>
      <c r="AF967" s="81"/>
      <c r="AG967" s="81"/>
      <c r="AH967" s="81">
        <f t="shared" si="33"/>
        <v>38.879999999999995</v>
      </c>
      <c r="AI967" s="81">
        <f t="shared" si="34"/>
        <v>34.722222222222229</v>
      </c>
      <c r="AJ967" s="10"/>
      <c r="AK967" s="81">
        <v>99.007999999999996</v>
      </c>
      <c r="AL967" s="81" t="str" cm="1">
        <f t="array" aca="1" ref="AL967" ca="1">IF(INDIRECT(ADDRESS(3+AM967,2,,,"var"))&lt;&gt;"Name of powder",INDIRECT(ADDRESS(3+AM967,2,,,"var")),NULL)</f>
        <v>AlMgty90</v>
      </c>
      <c r="AM967" s="27">
        <v>7</v>
      </c>
      <c r="AN967" s="10"/>
      <c r="AO967" cm="1">
        <f t="array" aca="1" ref="AO967" ca="1">IF(INDIRECT(ADDRESS(3+$AM967,3,,,"var"))&lt;&gt;"&lt;=&gt;",INDIRECT(ADDRESS(3+$AM967,3,,,"var")),NULL)</f>
        <v>0</v>
      </c>
      <c r="AP967" cm="1">
        <f t="array" aca="1" ref="AP967" ca="1">IF(INDIRECT(ADDRESS(3+$AM967,4,,,"var"))&lt;&gt;"Si",INDIRECT(ADDRESS(3+$AM967,4,,,"var")),NULL)</f>
        <v>0.14199999999999999</v>
      </c>
      <c r="AQ967" cm="1">
        <f t="array" aca="1" ref="AQ967" ca="1">IF(INDIRECT(ADDRESS(3+$AM967,5,,,"var"))&lt;&gt;"&lt;=&gt;",INDIRECT(ADDRESS(3+$AM967,5,,,"var")),NULL)</f>
        <v>0</v>
      </c>
      <c r="AR967" cm="1">
        <f t="array" aca="1" ref="AR967" ca="1">IF(INDIRECT(ADDRESS(3+$AM967,6,,,"var"))&lt;&gt;"Fe",INDIRECT(ADDRESS(3+$AM967,6,,,"var")),NULL)</f>
        <v>6.7599999999999993E-2</v>
      </c>
      <c r="AS967" cm="1">
        <f t="array" aca="1" ref="AS967" ca="1">IF(INDIRECT(ADDRESS(3+$AM967,7,,,"var"))&lt;&gt;"&lt;=&gt;",INDIRECT(ADDRESS(3+$AM967,7,,,"var")),NULL)</f>
        <v>0</v>
      </c>
      <c r="AT967" cm="1">
        <f t="array" aca="1" ref="AT967" ca="1">IF(INDIRECT(ADDRESS(3+$AM967,8,,,"var"))&lt;&gt;"Cu",INDIRECT(ADDRESS(3+$AM967,8,,,"var")),NULL)</f>
        <v>2E-3</v>
      </c>
      <c r="AU967" cm="1">
        <f t="array" aca="1" ref="AU967" ca="1">IF(INDIRECT(ADDRESS(3+$AM967,9,,,"var"))&lt;&gt;"&lt;=&gt;",INDIRECT(ADDRESS(3+$AM967,9,,,"var")),NULL)</f>
        <v>0</v>
      </c>
      <c r="AV967" cm="1">
        <f t="array" aca="1" ref="AV967" ca="1">IF(INDIRECT(ADDRESS(3+$AM967,10,,,"var"))&lt;&gt;"Mn",INDIRECT(ADDRESS(3+$AM967,10,,,"var")),NULL)</f>
        <v>5.4999999999999997E-3</v>
      </c>
      <c r="AW967" cm="1">
        <f t="array" aca="1" ref="AW967" ca="1">IF(INDIRECT(ADDRESS(3+$AM967,11,,,"var"))&lt;&gt;"&lt;=&gt;",INDIRECT(ADDRESS(3+$AM967,11,,,"var")),NULL)</f>
        <v>0</v>
      </c>
      <c r="AX967" cm="1">
        <f t="array" aca="1" ref="AX967" ca="1">IF(INDIRECT(ADDRESS(3+$AM967,12,,,"var"))&lt;&gt;"Mg",INDIRECT(ADDRESS(3+$AM967,12,,,"var")),NULL)</f>
        <v>11.8</v>
      </c>
      <c r="AY967" cm="1">
        <f t="array" aca="1" ref="AY967" ca="1">IF(INDIRECT(ADDRESS(3+$AM967,13,,,"var"))&lt;&gt;"&lt;=&gt;",INDIRECT(ADDRESS(3+$AM967,13,,,"var")),NULL)</f>
        <v>0</v>
      </c>
      <c r="AZ967" cm="1">
        <f t="array" aca="1" ref="AZ967" ca="1">IF(INDIRECT(ADDRESS(3+$AM967,14,,,"var"))&lt;&gt;"Be",INDIRECT(ADDRESS(3+$AM967,14,,,"var")),NULL)</f>
        <v>3.8E-3</v>
      </c>
      <c r="BA967" s="61" cm="1">
        <f t="array" aca="1" ref="BA967" ca="1">IF(INDIRECT(ADDRESS(3+$AM967,15,,,"var"))&lt;&gt;"&lt;=&gt;",INDIRECT(ADDRESS(3+$AM967,15,,,"var")),NULL)</f>
        <v>0</v>
      </c>
      <c r="BB967" cm="1">
        <f t="array" aca="1" ref="BB967" ca="1">IF(INDIRECT(ADDRESS(3+$AM967,16,,,"var"))&lt;&gt;"Zn",INDIRECT(ADDRESS(3+$AM967,16,,,"var")),NULL)</f>
        <v>0</v>
      </c>
      <c r="BC967" s="61" cm="1">
        <f t="array" aca="1" ref="BC967" ca="1">IF(INDIRECT(ADDRESS(3+$AM967,17,,,"var"))&lt;&gt;"&lt;=&gt;",INDIRECT(ADDRESS(3+$AM967,17,,,"var")),NULL)</f>
        <v>0</v>
      </c>
      <c r="BD967" cm="1">
        <f t="array" aca="1" ref="BD967" ca="1">IF(INDIRECT(ADDRESS(3+$AM967,18,,,"var"))&lt;&gt;"Ti",INDIRECT(ADDRESS(3+$AM967,18,,,"var")),NULL)</f>
        <v>1.2E-2</v>
      </c>
      <c r="BE967" s="82" cm="1">
        <f t="array" aca="1" ref="BE967" ca="1">IF(INDIRECT(ADDRESS(3+$AM967,19,,,"var"))&lt;&gt;"D10",INDIRECT(ADDRESS(3+$AM967,19,,,"var")),NULL)</f>
        <v>0</v>
      </c>
      <c r="BF967" s="82" cm="1">
        <f t="array" aca="1" ref="BF967" ca="1">IF(INDIRECT(ADDRESS(3+$AM967,20,,,"var"))&lt;&gt;"D50",INDIRECT(ADDRESS(3+$AM967,20,,,"var")),NULL)</f>
        <v>38.799999999999997</v>
      </c>
      <c r="BG967" s="82" cm="1">
        <f t="array" aca="1" ref="BG967" ca="1">IF(INDIRECT(ADDRESS(3+$AM967,21,,,"var"))&lt;&gt;"D90",INDIRECT(ADDRESS(3+$AM967,21,,,"var")),NULL)</f>
        <v>0</v>
      </c>
      <c r="BH967" s="82" cm="1">
        <f t="array" aca="1" ref="BH967" ca="1">IF(INDIRECT(ADDRESS(3+$AM967,22,,,"var"))&lt;&gt;"Carney Funnel (s/50g)",INDIRECT(ADDRESS(3+$AM967,22,,,"var")),NULL)</f>
        <v>0</v>
      </c>
      <c r="BI967" s="82" cm="1">
        <f t="array" aca="1" ref="BI967" ca="1">IF(INDIRECT(ADDRESS(3+$AM967,23,,,"var"))&lt;&gt;"Schuttdichte",INDIRECT(ADDRESS(3+$AM967,23,,,"var")),NULL)</f>
        <v>0</v>
      </c>
      <c r="BJ967" s="82" cm="1">
        <f t="array" aca="1" ref="BJ967" ca="1">IF(INDIRECT(ADDRESS(3+$AM967,24,,,"var"))&lt;&gt;"Klopfdichte",INDIRECT(ADDRESS(3+$AM967,24,,,"var")),NULL)</f>
        <v>0</v>
      </c>
      <c r="BM967" s="94"/>
    </row>
    <row r="968" spans="1:65">
      <c r="A968" s="19">
        <v>3</v>
      </c>
      <c r="B968" s="19">
        <v>30</v>
      </c>
      <c r="C968" s="81" t="str">
        <f>var!Z$4</f>
        <v>SLM 280</v>
      </c>
      <c r="D968" s="81" t="str">
        <f>var!AG$4</f>
        <v>SLM 280 parameter dev.</v>
      </c>
      <c r="E968" s="10">
        <v>375</v>
      </c>
      <c r="F968" s="11">
        <v>1525</v>
      </c>
      <c r="G968" s="20">
        <v>50</v>
      </c>
      <c r="H968" s="21">
        <v>0.14000000000000001</v>
      </c>
      <c r="I968" s="81">
        <v>100</v>
      </c>
      <c r="J968" s="81" t="str">
        <f>var!AD$2</f>
        <v>Density cube</v>
      </c>
      <c r="K968" s="81"/>
      <c r="L968" s="10"/>
      <c r="M968" s="81" t="str">
        <f>var!AF$2</f>
        <v>Stripes</v>
      </c>
      <c r="N968" s="10"/>
      <c r="O968" s="10"/>
      <c r="P968" s="10"/>
      <c r="Q968" s="10"/>
      <c r="R968" s="81"/>
      <c r="S968" s="81"/>
      <c r="T968" s="81"/>
      <c r="U968" s="81"/>
      <c r="V968" s="81"/>
      <c r="W968" s="81"/>
      <c r="X968" s="81"/>
      <c r="Y968" s="10"/>
      <c r="Z968" s="10"/>
      <c r="AA968" s="10"/>
      <c r="AB968" s="10"/>
      <c r="AC968" s="10"/>
      <c r="AD968" s="81"/>
      <c r="AE968" s="81"/>
      <c r="AF968" s="81"/>
      <c r="AG968" s="81"/>
      <c r="AH968" s="81">
        <f t="shared" si="33"/>
        <v>38.430000000000007</v>
      </c>
      <c r="AI968" s="81">
        <f t="shared" si="34"/>
        <v>35.128805620608894</v>
      </c>
      <c r="AJ968" s="10"/>
      <c r="AK968" s="81">
        <v>99.228999999999999</v>
      </c>
      <c r="AL968" s="81" t="str" cm="1">
        <f t="array" aca="1" ref="AL968" ca="1">IF(INDIRECT(ADDRESS(3+AM968,2,,,"var"))&lt;&gt;"Name of powder",INDIRECT(ADDRESS(3+AM968,2,,,"var")),NULL)</f>
        <v>AlMgty90</v>
      </c>
      <c r="AM968" s="27">
        <v>7</v>
      </c>
      <c r="AN968" s="10"/>
      <c r="AO968" cm="1">
        <f t="array" aca="1" ref="AO968" ca="1">IF(INDIRECT(ADDRESS(3+$AM968,3,,,"var"))&lt;&gt;"&lt;=&gt;",INDIRECT(ADDRESS(3+$AM968,3,,,"var")),NULL)</f>
        <v>0</v>
      </c>
      <c r="AP968" cm="1">
        <f t="array" aca="1" ref="AP968" ca="1">IF(INDIRECT(ADDRESS(3+$AM968,4,,,"var"))&lt;&gt;"Si",INDIRECT(ADDRESS(3+$AM968,4,,,"var")),NULL)</f>
        <v>0.14199999999999999</v>
      </c>
      <c r="AQ968" cm="1">
        <f t="array" aca="1" ref="AQ968" ca="1">IF(INDIRECT(ADDRESS(3+$AM968,5,,,"var"))&lt;&gt;"&lt;=&gt;",INDIRECT(ADDRESS(3+$AM968,5,,,"var")),NULL)</f>
        <v>0</v>
      </c>
      <c r="AR968" cm="1">
        <f t="array" aca="1" ref="AR968" ca="1">IF(INDIRECT(ADDRESS(3+$AM968,6,,,"var"))&lt;&gt;"Fe",INDIRECT(ADDRESS(3+$AM968,6,,,"var")),NULL)</f>
        <v>6.7599999999999993E-2</v>
      </c>
      <c r="AS968" cm="1">
        <f t="array" aca="1" ref="AS968" ca="1">IF(INDIRECT(ADDRESS(3+$AM968,7,,,"var"))&lt;&gt;"&lt;=&gt;",INDIRECT(ADDRESS(3+$AM968,7,,,"var")),NULL)</f>
        <v>0</v>
      </c>
      <c r="AT968" cm="1">
        <f t="array" aca="1" ref="AT968" ca="1">IF(INDIRECT(ADDRESS(3+$AM968,8,,,"var"))&lt;&gt;"Cu",INDIRECT(ADDRESS(3+$AM968,8,,,"var")),NULL)</f>
        <v>2E-3</v>
      </c>
      <c r="AU968" cm="1">
        <f t="array" aca="1" ref="AU968" ca="1">IF(INDIRECT(ADDRESS(3+$AM968,9,,,"var"))&lt;&gt;"&lt;=&gt;",INDIRECT(ADDRESS(3+$AM968,9,,,"var")),NULL)</f>
        <v>0</v>
      </c>
      <c r="AV968" cm="1">
        <f t="array" aca="1" ref="AV968" ca="1">IF(INDIRECT(ADDRESS(3+$AM968,10,,,"var"))&lt;&gt;"Mn",INDIRECT(ADDRESS(3+$AM968,10,,,"var")),NULL)</f>
        <v>5.4999999999999997E-3</v>
      </c>
      <c r="AW968" cm="1">
        <f t="array" aca="1" ref="AW968" ca="1">IF(INDIRECT(ADDRESS(3+$AM968,11,,,"var"))&lt;&gt;"&lt;=&gt;",INDIRECT(ADDRESS(3+$AM968,11,,,"var")),NULL)</f>
        <v>0</v>
      </c>
      <c r="AX968" cm="1">
        <f t="array" aca="1" ref="AX968" ca="1">IF(INDIRECT(ADDRESS(3+$AM968,12,,,"var"))&lt;&gt;"Mg",INDIRECT(ADDRESS(3+$AM968,12,,,"var")),NULL)</f>
        <v>11.8</v>
      </c>
      <c r="AY968" cm="1">
        <f t="array" aca="1" ref="AY968" ca="1">IF(INDIRECT(ADDRESS(3+$AM968,13,,,"var"))&lt;&gt;"&lt;=&gt;",INDIRECT(ADDRESS(3+$AM968,13,,,"var")),NULL)</f>
        <v>0</v>
      </c>
      <c r="AZ968" cm="1">
        <f t="array" aca="1" ref="AZ968" ca="1">IF(INDIRECT(ADDRESS(3+$AM968,14,,,"var"))&lt;&gt;"Be",INDIRECT(ADDRESS(3+$AM968,14,,,"var")),NULL)</f>
        <v>3.8E-3</v>
      </c>
      <c r="BA968" s="61" cm="1">
        <f t="array" aca="1" ref="BA968" ca="1">IF(INDIRECT(ADDRESS(3+$AM968,15,,,"var"))&lt;&gt;"&lt;=&gt;",INDIRECT(ADDRESS(3+$AM968,15,,,"var")),NULL)</f>
        <v>0</v>
      </c>
      <c r="BB968" cm="1">
        <f t="array" aca="1" ref="BB968" ca="1">IF(INDIRECT(ADDRESS(3+$AM968,16,,,"var"))&lt;&gt;"Zn",INDIRECT(ADDRESS(3+$AM968,16,,,"var")),NULL)</f>
        <v>0</v>
      </c>
      <c r="BC968" s="61" cm="1">
        <f t="array" aca="1" ref="BC968" ca="1">IF(INDIRECT(ADDRESS(3+$AM968,17,,,"var"))&lt;&gt;"&lt;=&gt;",INDIRECT(ADDRESS(3+$AM968,17,,,"var")),NULL)</f>
        <v>0</v>
      </c>
      <c r="BD968" cm="1">
        <f t="array" aca="1" ref="BD968" ca="1">IF(INDIRECT(ADDRESS(3+$AM968,18,,,"var"))&lt;&gt;"Ti",INDIRECT(ADDRESS(3+$AM968,18,,,"var")),NULL)</f>
        <v>1.2E-2</v>
      </c>
      <c r="BE968" s="82" cm="1">
        <f t="array" aca="1" ref="BE968" ca="1">IF(INDIRECT(ADDRESS(3+$AM968,19,,,"var"))&lt;&gt;"D10",INDIRECT(ADDRESS(3+$AM968,19,,,"var")),NULL)</f>
        <v>0</v>
      </c>
      <c r="BF968" s="82" cm="1">
        <f t="array" aca="1" ref="BF968" ca="1">IF(INDIRECT(ADDRESS(3+$AM968,20,,,"var"))&lt;&gt;"D50",INDIRECT(ADDRESS(3+$AM968,20,,,"var")),NULL)</f>
        <v>38.799999999999997</v>
      </c>
      <c r="BG968" s="82" cm="1">
        <f t="array" aca="1" ref="BG968" ca="1">IF(INDIRECT(ADDRESS(3+$AM968,21,,,"var"))&lt;&gt;"D90",INDIRECT(ADDRESS(3+$AM968,21,,,"var")),NULL)</f>
        <v>0</v>
      </c>
      <c r="BH968" s="82" cm="1">
        <f t="array" aca="1" ref="BH968" ca="1">IF(INDIRECT(ADDRESS(3+$AM968,22,,,"var"))&lt;&gt;"Carney Funnel (s/50g)",INDIRECT(ADDRESS(3+$AM968,22,,,"var")),NULL)</f>
        <v>0</v>
      </c>
      <c r="BI968" s="82" cm="1">
        <f t="array" aca="1" ref="BI968" ca="1">IF(INDIRECT(ADDRESS(3+$AM968,23,,,"var"))&lt;&gt;"Schuttdichte",INDIRECT(ADDRESS(3+$AM968,23,,,"var")),NULL)</f>
        <v>0</v>
      </c>
      <c r="BJ968" s="82" cm="1">
        <f t="array" aca="1" ref="BJ968" ca="1">IF(INDIRECT(ADDRESS(3+$AM968,24,,,"var"))&lt;&gt;"Klopfdichte",INDIRECT(ADDRESS(3+$AM968,24,,,"var")),NULL)</f>
        <v>0</v>
      </c>
      <c r="BM968" s="94"/>
    </row>
    <row r="969" spans="1:65">
      <c r="A969" s="19">
        <v>3</v>
      </c>
      <c r="B969" s="19">
        <v>31</v>
      </c>
      <c r="C969" s="81" t="str">
        <f>var!Z$4</f>
        <v>SLM 280</v>
      </c>
      <c r="D969" s="81" t="str">
        <f>var!AG$4</f>
        <v>SLM 280 parameter dev.</v>
      </c>
      <c r="E969" s="10">
        <v>375</v>
      </c>
      <c r="F969" s="11">
        <v>1350</v>
      </c>
      <c r="G969" s="20">
        <v>50</v>
      </c>
      <c r="H969" s="21">
        <v>0.16</v>
      </c>
      <c r="I969" s="81">
        <v>100</v>
      </c>
      <c r="J969" s="81" t="str">
        <f>var!AD$2</f>
        <v>Density cube</v>
      </c>
      <c r="K969" s="81"/>
      <c r="L969" s="10"/>
      <c r="M969" s="81" t="str">
        <f>var!AF$2</f>
        <v>Stripes</v>
      </c>
      <c r="N969" s="10"/>
      <c r="O969" s="10"/>
      <c r="P969" s="10"/>
      <c r="Q969" s="10"/>
      <c r="R969" s="81"/>
      <c r="S969" s="81"/>
      <c r="T969" s="81"/>
      <c r="U969" s="81"/>
      <c r="V969" s="81"/>
      <c r="W969" s="81"/>
      <c r="X969" s="81"/>
      <c r="Y969" s="10"/>
      <c r="Z969" s="10"/>
      <c r="AA969" s="10"/>
      <c r="AB969" s="10"/>
      <c r="AC969" s="10"/>
      <c r="AD969" s="81"/>
      <c r="AE969" s="81"/>
      <c r="AF969" s="81"/>
      <c r="AG969" s="81"/>
      <c r="AH969" s="81">
        <f t="shared" si="33"/>
        <v>38.880000000000003</v>
      </c>
      <c r="AI969" s="81">
        <f t="shared" si="34"/>
        <v>34.722222222222221</v>
      </c>
      <c r="AJ969" s="10"/>
      <c r="AK969" s="81">
        <v>98.884</v>
      </c>
      <c r="AL969" s="81" t="str" cm="1">
        <f t="array" aca="1" ref="AL969" ca="1">IF(INDIRECT(ADDRESS(3+AM969,2,,,"var"))&lt;&gt;"Name of powder",INDIRECT(ADDRESS(3+AM969,2,,,"var")),NULL)</f>
        <v>AlMgty90</v>
      </c>
      <c r="AM969" s="27">
        <v>7</v>
      </c>
      <c r="AN969" s="10"/>
      <c r="AO969" cm="1">
        <f t="array" aca="1" ref="AO969" ca="1">IF(INDIRECT(ADDRESS(3+$AM969,3,,,"var"))&lt;&gt;"&lt;=&gt;",INDIRECT(ADDRESS(3+$AM969,3,,,"var")),NULL)</f>
        <v>0</v>
      </c>
      <c r="AP969" cm="1">
        <f t="array" aca="1" ref="AP969" ca="1">IF(INDIRECT(ADDRESS(3+$AM969,4,,,"var"))&lt;&gt;"Si",INDIRECT(ADDRESS(3+$AM969,4,,,"var")),NULL)</f>
        <v>0.14199999999999999</v>
      </c>
      <c r="AQ969" cm="1">
        <f t="array" aca="1" ref="AQ969" ca="1">IF(INDIRECT(ADDRESS(3+$AM969,5,,,"var"))&lt;&gt;"&lt;=&gt;",INDIRECT(ADDRESS(3+$AM969,5,,,"var")),NULL)</f>
        <v>0</v>
      </c>
      <c r="AR969" cm="1">
        <f t="array" aca="1" ref="AR969" ca="1">IF(INDIRECT(ADDRESS(3+$AM969,6,,,"var"))&lt;&gt;"Fe",INDIRECT(ADDRESS(3+$AM969,6,,,"var")),NULL)</f>
        <v>6.7599999999999993E-2</v>
      </c>
      <c r="AS969" cm="1">
        <f t="array" aca="1" ref="AS969" ca="1">IF(INDIRECT(ADDRESS(3+$AM969,7,,,"var"))&lt;&gt;"&lt;=&gt;",INDIRECT(ADDRESS(3+$AM969,7,,,"var")),NULL)</f>
        <v>0</v>
      </c>
      <c r="AT969" cm="1">
        <f t="array" aca="1" ref="AT969" ca="1">IF(INDIRECT(ADDRESS(3+$AM969,8,,,"var"))&lt;&gt;"Cu",INDIRECT(ADDRESS(3+$AM969,8,,,"var")),NULL)</f>
        <v>2E-3</v>
      </c>
      <c r="AU969" cm="1">
        <f t="array" aca="1" ref="AU969" ca="1">IF(INDIRECT(ADDRESS(3+$AM969,9,,,"var"))&lt;&gt;"&lt;=&gt;",INDIRECT(ADDRESS(3+$AM969,9,,,"var")),NULL)</f>
        <v>0</v>
      </c>
      <c r="AV969" cm="1">
        <f t="array" aca="1" ref="AV969" ca="1">IF(INDIRECT(ADDRESS(3+$AM969,10,,,"var"))&lt;&gt;"Mn",INDIRECT(ADDRESS(3+$AM969,10,,,"var")),NULL)</f>
        <v>5.4999999999999997E-3</v>
      </c>
      <c r="AW969" cm="1">
        <f t="array" aca="1" ref="AW969" ca="1">IF(INDIRECT(ADDRESS(3+$AM969,11,,,"var"))&lt;&gt;"&lt;=&gt;",INDIRECT(ADDRESS(3+$AM969,11,,,"var")),NULL)</f>
        <v>0</v>
      </c>
      <c r="AX969" cm="1">
        <f t="array" aca="1" ref="AX969" ca="1">IF(INDIRECT(ADDRESS(3+$AM969,12,,,"var"))&lt;&gt;"Mg",INDIRECT(ADDRESS(3+$AM969,12,,,"var")),NULL)</f>
        <v>11.8</v>
      </c>
      <c r="AY969" cm="1">
        <f t="array" aca="1" ref="AY969" ca="1">IF(INDIRECT(ADDRESS(3+$AM969,13,,,"var"))&lt;&gt;"&lt;=&gt;",INDIRECT(ADDRESS(3+$AM969,13,,,"var")),NULL)</f>
        <v>0</v>
      </c>
      <c r="AZ969" cm="1">
        <f t="array" aca="1" ref="AZ969" ca="1">IF(INDIRECT(ADDRESS(3+$AM969,14,,,"var"))&lt;&gt;"Be",INDIRECT(ADDRESS(3+$AM969,14,,,"var")),NULL)</f>
        <v>3.8E-3</v>
      </c>
      <c r="BA969" s="61" cm="1">
        <f t="array" aca="1" ref="BA969" ca="1">IF(INDIRECT(ADDRESS(3+$AM969,15,,,"var"))&lt;&gt;"&lt;=&gt;",INDIRECT(ADDRESS(3+$AM969,15,,,"var")),NULL)</f>
        <v>0</v>
      </c>
      <c r="BB969" cm="1">
        <f t="array" aca="1" ref="BB969" ca="1">IF(INDIRECT(ADDRESS(3+$AM969,16,,,"var"))&lt;&gt;"Zn",INDIRECT(ADDRESS(3+$AM969,16,,,"var")),NULL)</f>
        <v>0</v>
      </c>
      <c r="BC969" s="61" cm="1">
        <f t="array" aca="1" ref="BC969" ca="1">IF(INDIRECT(ADDRESS(3+$AM969,17,,,"var"))&lt;&gt;"&lt;=&gt;",INDIRECT(ADDRESS(3+$AM969,17,,,"var")),NULL)</f>
        <v>0</v>
      </c>
      <c r="BD969" cm="1">
        <f t="array" aca="1" ref="BD969" ca="1">IF(INDIRECT(ADDRESS(3+$AM969,18,,,"var"))&lt;&gt;"Ti",INDIRECT(ADDRESS(3+$AM969,18,,,"var")),NULL)</f>
        <v>1.2E-2</v>
      </c>
      <c r="BE969" s="82" cm="1">
        <f t="array" aca="1" ref="BE969" ca="1">IF(INDIRECT(ADDRESS(3+$AM969,19,,,"var"))&lt;&gt;"D10",INDIRECT(ADDRESS(3+$AM969,19,,,"var")),NULL)</f>
        <v>0</v>
      </c>
      <c r="BF969" s="82" cm="1">
        <f t="array" aca="1" ref="BF969" ca="1">IF(INDIRECT(ADDRESS(3+$AM969,20,,,"var"))&lt;&gt;"D50",INDIRECT(ADDRESS(3+$AM969,20,,,"var")),NULL)</f>
        <v>38.799999999999997</v>
      </c>
      <c r="BG969" s="82" cm="1">
        <f t="array" aca="1" ref="BG969" ca="1">IF(INDIRECT(ADDRESS(3+$AM969,21,,,"var"))&lt;&gt;"D90",INDIRECT(ADDRESS(3+$AM969,21,,,"var")),NULL)</f>
        <v>0</v>
      </c>
      <c r="BH969" s="82" cm="1">
        <f t="array" aca="1" ref="BH969" ca="1">IF(INDIRECT(ADDRESS(3+$AM969,22,,,"var"))&lt;&gt;"Carney Funnel (s/50g)",INDIRECT(ADDRESS(3+$AM969,22,,,"var")),NULL)</f>
        <v>0</v>
      </c>
      <c r="BI969" s="82" cm="1">
        <f t="array" aca="1" ref="BI969" ca="1">IF(INDIRECT(ADDRESS(3+$AM969,23,,,"var"))&lt;&gt;"Schuttdichte",INDIRECT(ADDRESS(3+$AM969,23,,,"var")),NULL)</f>
        <v>0</v>
      </c>
      <c r="BJ969" s="82" cm="1">
        <f t="array" aca="1" ref="BJ969" ca="1">IF(INDIRECT(ADDRESS(3+$AM969,24,,,"var"))&lt;&gt;"Klopfdichte",INDIRECT(ADDRESS(3+$AM969,24,,,"var")),NULL)</f>
        <v>0</v>
      </c>
      <c r="BM969" s="94"/>
    </row>
    <row r="970" spans="1:65">
      <c r="A970" s="19">
        <v>3</v>
      </c>
      <c r="B970" s="19">
        <v>32</v>
      </c>
      <c r="C970" s="81" t="str">
        <f>var!Z$4</f>
        <v>SLM 280</v>
      </c>
      <c r="D970" s="81" t="str">
        <f>var!AG$4</f>
        <v>SLM 280 parameter dev.</v>
      </c>
      <c r="E970" s="10">
        <v>375</v>
      </c>
      <c r="F970" s="11">
        <v>825</v>
      </c>
      <c r="G970" s="20">
        <v>60</v>
      </c>
      <c r="H970" s="21">
        <v>0.12</v>
      </c>
      <c r="I970" s="81">
        <v>100</v>
      </c>
      <c r="J970" s="81" t="str">
        <f>var!AD$2</f>
        <v>Density cube</v>
      </c>
      <c r="K970" s="81"/>
      <c r="L970" s="10"/>
      <c r="M970" s="81" t="str">
        <f>var!AF$2</f>
        <v>Stripes</v>
      </c>
      <c r="N970" s="10"/>
      <c r="O970" s="10"/>
      <c r="P970" s="10"/>
      <c r="Q970" s="10"/>
      <c r="R970" s="81"/>
      <c r="S970" s="81"/>
      <c r="T970" s="81"/>
      <c r="U970" s="81"/>
      <c r="V970" s="81"/>
      <c r="W970" s="81"/>
      <c r="X970" s="81"/>
      <c r="Y970" s="10"/>
      <c r="Z970" s="10"/>
      <c r="AA970" s="10"/>
      <c r="AB970" s="10"/>
      <c r="AC970" s="10"/>
      <c r="AD970" s="81"/>
      <c r="AE970" s="81"/>
      <c r="AF970" s="81"/>
      <c r="AG970" s="81"/>
      <c r="AH970" s="81">
        <f t="shared" si="33"/>
        <v>21.384</v>
      </c>
      <c r="AI970" s="81">
        <f t="shared" si="34"/>
        <v>63.131313131313135</v>
      </c>
      <c r="AJ970" s="10"/>
      <c r="AK970" s="81">
        <v>97.448999999999998</v>
      </c>
      <c r="AL970" s="81" t="str" cm="1">
        <f t="array" aca="1" ref="AL970" ca="1">IF(INDIRECT(ADDRESS(3+AM970,2,,,"var"))&lt;&gt;"Name of powder",INDIRECT(ADDRESS(3+AM970,2,,,"var")),NULL)</f>
        <v>AlMgty90</v>
      </c>
      <c r="AM970" s="27">
        <v>7</v>
      </c>
      <c r="AN970" s="10"/>
      <c r="AO970" cm="1">
        <f t="array" aca="1" ref="AO970" ca="1">IF(INDIRECT(ADDRESS(3+$AM970,3,,,"var"))&lt;&gt;"&lt;=&gt;",INDIRECT(ADDRESS(3+$AM970,3,,,"var")),NULL)</f>
        <v>0</v>
      </c>
      <c r="AP970" cm="1">
        <f t="array" aca="1" ref="AP970" ca="1">IF(INDIRECT(ADDRESS(3+$AM970,4,,,"var"))&lt;&gt;"Si",INDIRECT(ADDRESS(3+$AM970,4,,,"var")),NULL)</f>
        <v>0.14199999999999999</v>
      </c>
      <c r="AQ970" cm="1">
        <f t="array" aca="1" ref="AQ970" ca="1">IF(INDIRECT(ADDRESS(3+$AM970,5,,,"var"))&lt;&gt;"&lt;=&gt;",INDIRECT(ADDRESS(3+$AM970,5,,,"var")),NULL)</f>
        <v>0</v>
      </c>
      <c r="AR970" cm="1">
        <f t="array" aca="1" ref="AR970" ca="1">IF(INDIRECT(ADDRESS(3+$AM970,6,,,"var"))&lt;&gt;"Fe",INDIRECT(ADDRESS(3+$AM970,6,,,"var")),NULL)</f>
        <v>6.7599999999999993E-2</v>
      </c>
      <c r="AS970" cm="1">
        <f t="array" aca="1" ref="AS970" ca="1">IF(INDIRECT(ADDRESS(3+$AM970,7,,,"var"))&lt;&gt;"&lt;=&gt;",INDIRECT(ADDRESS(3+$AM970,7,,,"var")),NULL)</f>
        <v>0</v>
      </c>
      <c r="AT970" cm="1">
        <f t="array" aca="1" ref="AT970" ca="1">IF(INDIRECT(ADDRESS(3+$AM970,8,,,"var"))&lt;&gt;"Cu",INDIRECT(ADDRESS(3+$AM970,8,,,"var")),NULL)</f>
        <v>2E-3</v>
      </c>
      <c r="AU970" cm="1">
        <f t="array" aca="1" ref="AU970" ca="1">IF(INDIRECT(ADDRESS(3+$AM970,9,,,"var"))&lt;&gt;"&lt;=&gt;",INDIRECT(ADDRESS(3+$AM970,9,,,"var")),NULL)</f>
        <v>0</v>
      </c>
      <c r="AV970" cm="1">
        <f t="array" aca="1" ref="AV970" ca="1">IF(INDIRECT(ADDRESS(3+$AM970,10,,,"var"))&lt;&gt;"Mn",INDIRECT(ADDRESS(3+$AM970,10,,,"var")),NULL)</f>
        <v>5.4999999999999997E-3</v>
      </c>
      <c r="AW970" cm="1">
        <f t="array" aca="1" ref="AW970" ca="1">IF(INDIRECT(ADDRESS(3+$AM970,11,,,"var"))&lt;&gt;"&lt;=&gt;",INDIRECT(ADDRESS(3+$AM970,11,,,"var")),NULL)</f>
        <v>0</v>
      </c>
      <c r="AX970" cm="1">
        <f t="array" aca="1" ref="AX970" ca="1">IF(INDIRECT(ADDRESS(3+$AM970,12,,,"var"))&lt;&gt;"Mg",INDIRECT(ADDRESS(3+$AM970,12,,,"var")),NULL)</f>
        <v>11.8</v>
      </c>
      <c r="AY970" cm="1">
        <f t="array" aca="1" ref="AY970" ca="1">IF(INDIRECT(ADDRESS(3+$AM970,13,,,"var"))&lt;&gt;"&lt;=&gt;",INDIRECT(ADDRESS(3+$AM970,13,,,"var")),NULL)</f>
        <v>0</v>
      </c>
      <c r="AZ970" cm="1">
        <f t="array" aca="1" ref="AZ970" ca="1">IF(INDIRECT(ADDRESS(3+$AM970,14,,,"var"))&lt;&gt;"Be",INDIRECT(ADDRESS(3+$AM970,14,,,"var")),NULL)</f>
        <v>3.8E-3</v>
      </c>
      <c r="BA970" s="61" cm="1">
        <f t="array" aca="1" ref="BA970" ca="1">IF(INDIRECT(ADDRESS(3+$AM970,15,,,"var"))&lt;&gt;"&lt;=&gt;",INDIRECT(ADDRESS(3+$AM970,15,,,"var")),NULL)</f>
        <v>0</v>
      </c>
      <c r="BB970" cm="1">
        <f t="array" aca="1" ref="BB970" ca="1">IF(INDIRECT(ADDRESS(3+$AM970,16,,,"var"))&lt;&gt;"Zn",INDIRECT(ADDRESS(3+$AM970,16,,,"var")),NULL)</f>
        <v>0</v>
      </c>
      <c r="BC970" s="61" cm="1">
        <f t="array" aca="1" ref="BC970" ca="1">IF(INDIRECT(ADDRESS(3+$AM970,17,,,"var"))&lt;&gt;"&lt;=&gt;",INDIRECT(ADDRESS(3+$AM970,17,,,"var")),NULL)</f>
        <v>0</v>
      </c>
      <c r="BD970" cm="1">
        <f t="array" aca="1" ref="BD970" ca="1">IF(INDIRECT(ADDRESS(3+$AM970,18,,,"var"))&lt;&gt;"Ti",INDIRECT(ADDRESS(3+$AM970,18,,,"var")),NULL)</f>
        <v>1.2E-2</v>
      </c>
      <c r="BE970" s="82" cm="1">
        <f t="array" aca="1" ref="BE970" ca="1">IF(INDIRECT(ADDRESS(3+$AM970,19,,,"var"))&lt;&gt;"D10",INDIRECT(ADDRESS(3+$AM970,19,,,"var")),NULL)</f>
        <v>0</v>
      </c>
      <c r="BF970" s="82" cm="1">
        <f t="array" aca="1" ref="BF970" ca="1">IF(INDIRECT(ADDRESS(3+$AM970,20,,,"var"))&lt;&gt;"D50",INDIRECT(ADDRESS(3+$AM970,20,,,"var")),NULL)</f>
        <v>38.799999999999997</v>
      </c>
      <c r="BG970" s="82" cm="1">
        <f t="array" aca="1" ref="BG970" ca="1">IF(INDIRECT(ADDRESS(3+$AM970,21,,,"var"))&lt;&gt;"D90",INDIRECT(ADDRESS(3+$AM970,21,,,"var")),NULL)</f>
        <v>0</v>
      </c>
      <c r="BH970" s="82" cm="1">
        <f t="array" aca="1" ref="BH970" ca="1">IF(INDIRECT(ADDRESS(3+$AM970,22,,,"var"))&lt;&gt;"Carney Funnel (s/50g)",INDIRECT(ADDRESS(3+$AM970,22,,,"var")),NULL)</f>
        <v>0</v>
      </c>
      <c r="BI970" s="82" cm="1">
        <f t="array" aca="1" ref="BI970" ca="1">IF(INDIRECT(ADDRESS(3+$AM970,23,,,"var"))&lt;&gt;"Schuttdichte",INDIRECT(ADDRESS(3+$AM970,23,,,"var")),NULL)</f>
        <v>0</v>
      </c>
      <c r="BJ970" s="82" cm="1">
        <f t="array" aca="1" ref="BJ970" ca="1">IF(INDIRECT(ADDRESS(3+$AM970,24,,,"var"))&lt;&gt;"Klopfdichte",INDIRECT(ADDRESS(3+$AM970,24,,,"var")),NULL)</f>
        <v>0</v>
      </c>
      <c r="BM970" s="94"/>
    </row>
    <row r="971" spans="1:65">
      <c r="A971" s="19">
        <v>3</v>
      </c>
      <c r="B971" s="19">
        <v>33</v>
      </c>
      <c r="C971" s="81" t="str">
        <f>var!Z$4</f>
        <v>SLM 280</v>
      </c>
      <c r="D971" s="81" t="str">
        <f>var!AG$4</f>
        <v>SLM 280 parameter dev.</v>
      </c>
      <c r="E971" s="10">
        <v>375</v>
      </c>
      <c r="F971" s="11">
        <v>1075</v>
      </c>
      <c r="G971" s="20">
        <v>60</v>
      </c>
      <c r="H971" s="21">
        <v>0.14000000000000001</v>
      </c>
      <c r="I971" s="81">
        <v>100</v>
      </c>
      <c r="J971" s="81" t="str">
        <f>var!AD$2</f>
        <v>Density cube</v>
      </c>
      <c r="K971" s="81"/>
      <c r="L971" s="10"/>
      <c r="M971" s="81" t="str">
        <f>var!AF$2</f>
        <v>Stripes</v>
      </c>
      <c r="N971" s="10"/>
      <c r="O971" s="10"/>
      <c r="P971" s="10"/>
      <c r="Q971" s="10"/>
      <c r="R971" s="81"/>
      <c r="S971" s="81"/>
      <c r="T971" s="81"/>
      <c r="U971" s="81"/>
      <c r="V971" s="81"/>
      <c r="W971" s="81"/>
      <c r="X971" s="81"/>
      <c r="Y971" s="10"/>
      <c r="Z971" s="10"/>
      <c r="AA971" s="10"/>
      <c r="AB971" s="10"/>
      <c r="AC971" s="10"/>
      <c r="AD971" s="81"/>
      <c r="AE971" s="81"/>
      <c r="AF971" s="81"/>
      <c r="AG971" s="81"/>
      <c r="AH971" s="81">
        <f t="shared" si="33"/>
        <v>32.508000000000003</v>
      </c>
      <c r="AI971" s="81">
        <f t="shared" si="34"/>
        <v>41.528239202657801</v>
      </c>
      <c r="AJ971" s="10"/>
      <c r="AK971" s="81">
        <v>99.149000000000001</v>
      </c>
      <c r="AL971" s="81" t="str" cm="1">
        <f t="array" aca="1" ref="AL971" ca="1">IF(INDIRECT(ADDRESS(3+AM971,2,,,"var"))&lt;&gt;"Name of powder",INDIRECT(ADDRESS(3+AM971,2,,,"var")),NULL)</f>
        <v>AlMgty90</v>
      </c>
      <c r="AM971" s="27">
        <v>7</v>
      </c>
      <c r="AN971" s="10"/>
      <c r="AO971" cm="1">
        <f t="array" aca="1" ref="AO971" ca="1">IF(INDIRECT(ADDRESS(3+$AM971,3,,,"var"))&lt;&gt;"&lt;=&gt;",INDIRECT(ADDRESS(3+$AM971,3,,,"var")),NULL)</f>
        <v>0</v>
      </c>
      <c r="AP971" cm="1">
        <f t="array" aca="1" ref="AP971" ca="1">IF(INDIRECT(ADDRESS(3+$AM971,4,,,"var"))&lt;&gt;"Si",INDIRECT(ADDRESS(3+$AM971,4,,,"var")),NULL)</f>
        <v>0.14199999999999999</v>
      </c>
      <c r="AQ971" cm="1">
        <f t="array" aca="1" ref="AQ971" ca="1">IF(INDIRECT(ADDRESS(3+$AM971,5,,,"var"))&lt;&gt;"&lt;=&gt;",INDIRECT(ADDRESS(3+$AM971,5,,,"var")),NULL)</f>
        <v>0</v>
      </c>
      <c r="AR971" cm="1">
        <f t="array" aca="1" ref="AR971" ca="1">IF(INDIRECT(ADDRESS(3+$AM971,6,,,"var"))&lt;&gt;"Fe",INDIRECT(ADDRESS(3+$AM971,6,,,"var")),NULL)</f>
        <v>6.7599999999999993E-2</v>
      </c>
      <c r="AS971" cm="1">
        <f t="array" aca="1" ref="AS971" ca="1">IF(INDIRECT(ADDRESS(3+$AM971,7,,,"var"))&lt;&gt;"&lt;=&gt;",INDIRECT(ADDRESS(3+$AM971,7,,,"var")),NULL)</f>
        <v>0</v>
      </c>
      <c r="AT971" cm="1">
        <f t="array" aca="1" ref="AT971" ca="1">IF(INDIRECT(ADDRESS(3+$AM971,8,,,"var"))&lt;&gt;"Cu",INDIRECT(ADDRESS(3+$AM971,8,,,"var")),NULL)</f>
        <v>2E-3</v>
      </c>
      <c r="AU971" cm="1">
        <f t="array" aca="1" ref="AU971" ca="1">IF(INDIRECT(ADDRESS(3+$AM971,9,,,"var"))&lt;&gt;"&lt;=&gt;",INDIRECT(ADDRESS(3+$AM971,9,,,"var")),NULL)</f>
        <v>0</v>
      </c>
      <c r="AV971" cm="1">
        <f t="array" aca="1" ref="AV971" ca="1">IF(INDIRECT(ADDRESS(3+$AM971,10,,,"var"))&lt;&gt;"Mn",INDIRECT(ADDRESS(3+$AM971,10,,,"var")),NULL)</f>
        <v>5.4999999999999997E-3</v>
      </c>
      <c r="AW971" cm="1">
        <f t="array" aca="1" ref="AW971" ca="1">IF(INDIRECT(ADDRESS(3+$AM971,11,,,"var"))&lt;&gt;"&lt;=&gt;",INDIRECT(ADDRESS(3+$AM971,11,,,"var")),NULL)</f>
        <v>0</v>
      </c>
      <c r="AX971" cm="1">
        <f t="array" aca="1" ref="AX971" ca="1">IF(INDIRECT(ADDRESS(3+$AM971,12,,,"var"))&lt;&gt;"Mg",INDIRECT(ADDRESS(3+$AM971,12,,,"var")),NULL)</f>
        <v>11.8</v>
      </c>
      <c r="AY971" cm="1">
        <f t="array" aca="1" ref="AY971" ca="1">IF(INDIRECT(ADDRESS(3+$AM971,13,,,"var"))&lt;&gt;"&lt;=&gt;",INDIRECT(ADDRESS(3+$AM971,13,,,"var")),NULL)</f>
        <v>0</v>
      </c>
      <c r="AZ971" cm="1">
        <f t="array" aca="1" ref="AZ971" ca="1">IF(INDIRECT(ADDRESS(3+$AM971,14,,,"var"))&lt;&gt;"Be",INDIRECT(ADDRESS(3+$AM971,14,,,"var")),NULL)</f>
        <v>3.8E-3</v>
      </c>
      <c r="BA971" s="61" cm="1">
        <f t="array" aca="1" ref="BA971" ca="1">IF(INDIRECT(ADDRESS(3+$AM971,15,,,"var"))&lt;&gt;"&lt;=&gt;",INDIRECT(ADDRESS(3+$AM971,15,,,"var")),NULL)</f>
        <v>0</v>
      </c>
      <c r="BB971" cm="1">
        <f t="array" aca="1" ref="BB971" ca="1">IF(INDIRECT(ADDRESS(3+$AM971,16,,,"var"))&lt;&gt;"Zn",INDIRECT(ADDRESS(3+$AM971,16,,,"var")),NULL)</f>
        <v>0</v>
      </c>
      <c r="BC971" s="61" cm="1">
        <f t="array" aca="1" ref="BC971" ca="1">IF(INDIRECT(ADDRESS(3+$AM971,17,,,"var"))&lt;&gt;"&lt;=&gt;",INDIRECT(ADDRESS(3+$AM971,17,,,"var")),NULL)</f>
        <v>0</v>
      </c>
      <c r="BD971" cm="1">
        <f t="array" aca="1" ref="BD971" ca="1">IF(INDIRECT(ADDRESS(3+$AM971,18,,,"var"))&lt;&gt;"Ti",INDIRECT(ADDRESS(3+$AM971,18,,,"var")),NULL)</f>
        <v>1.2E-2</v>
      </c>
      <c r="BE971" s="82" cm="1">
        <f t="array" aca="1" ref="BE971" ca="1">IF(INDIRECT(ADDRESS(3+$AM971,19,,,"var"))&lt;&gt;"D10",INDIRECT(ADDRESS(3+$AM971,19,,,"var")),NULL)</f>
        <v>0</v>
      </c>
      <c r="BF971" s="82" cm="1">
        <f t="array" aca="1" ref="BF971" ca="1">IF(INDIRECT(ADDRESS(3+$AM971,20,,,"var"))&lt;&gt;"D50",INDIRECT(ADDRESS(3+$AM971,20,,,"var")),NULL)</f>
        <v>38.799999999999997</v>
      </c>
      <c r="BG971" s="82" cm="1">
        <f t="array" aca="1" ref="BG971" ca="1">IF(INDIRECT(ADDRESS(3+$AM971,21,,,"var"))&lt;&gt;"D90",INDIRECT(ADDRESS(3+$AM971,21,,,"var")),NULL)</f>
        <v>0</v>
      </c>
      <c r="BH971" s="82" cm="1">
        <f t="array" aca="1" ref="BH971" ca="1">IF(INDIRECT(ADDRESS(3+$AM971,22,,,"var"))&lt;&gt;"Carney Funnel (s/50g)",INDIRECT(ADDRESS(3+$AM971,22,,,"var")),NULL)</f>
        <v>0</v>
      </c>
      <c r="BI971" s="82" cm="1">
        <f t="array" aca="1" ref="BI971" ca="1">IF(INDIRECT(ADDRESS(3+$AM971,23,,,"var"))&lt;&gt;"Schuttdichte",INDIRECT(ADDRESS(3+$AM971,23,,,"var")),NULL)</f>
        <v>0</v>
      </c>
      <c r="BJ971" s="82" cm="1">
        <f t="array" aca="1" ref="BJ971" ca="1">IF(INDIRECT(ADDRESS(3+$AM971,24,,,"var"))&lt;&gt;"Klopfdichte",INDIRECT(ADDRESS(3+$AM971,24,,,"var")),NULL)</f>
        <v>0</v>
      </c>
      <c r="BM971" s="94"/>
    </row>
    <row r="972" spans="1:65">
      <c r="A972" s="19">
        <v>3</v>
      </c>
      <c r="B972" s="19">
        <v>34</v>
      </c>
      <c r="C972" s="81" t="str">
        <f>var!Z$4</f>
        <v>SLM 280</v>
      </c>
      <c r="D972" s="81" t="str">
        <f>var!AG$4</f>
        <v>SLM 280 parameter dev.</v>
      </c>
      <c r="E972" s="10">
        <v>375</v>
      </c>
      <c r="F972" s="11">
        <v>1275</v>
      </c>
      <c r="G972" s="20">
        <v>60</v>
      </c>
      <c r="H972" s="21">
        <v>0.14000000000000001</v>
      </c>
      <c r="I972" s="81">
        <v>100</v>
      </c>
      <c r="J972" s="81" t="str">
        <f>var!AD$2</f>
        <v>Density cube</v>
      </c>
      <c r="K972" s="81"/>
      <c r="L972" s="10"/>
      <c r="M972" s="81" t="str">
        <f>var!AF$2</f>
        <v>Stripes</v>
      </c>
      <c r="N972" s="10"/>
      <c r="O972" s="10"/>
      <c r="P972" s="10"/>
      <c r="Q972" s="10"/>
      <c r="R972" s="81"/>
      <c r="S972" s="81"/>
      <c r="T972" s="81"/>
      <c r="U972" s="81"/>
      <c r="V972" s="81"/>
      <c r="W972" s="81"/>
      <c r="X972" s="81"/>
      <c r="Y972" s="10"/>
      <c r="Z972" s="10"/>
      <c r="AA972" s="10"/>
      <c r="AB972" s="10"/>
      <c r="AC972" s="10"/>
      <c r="AD972" s="81"/>
      <c r="AE972" s="81"/>
      <c r="AF972" s="81"/>
      <c r="AG972" s="81"/>
      <c r="AH972" s="81">
        <f t="shared" si="33"/>
        <v>38.556000000000004</v>
      </c>
      <c r="AI972" s="81">
        <f t="shared" si="34"/>
        <v>35.014005602240893</v>
      </c>
      <c r="AJ972" s="10"/>
      <c r="AK972" s="81">
        <v>99.144999999999996</v>
      </c>
      <c r="AL972" s="81" t="str" cm="1">
        <f t="array" aca="1" ref="AL972" ca="1">IF(INDIRECT(ADDRESS(3+AM972,2,,,"var"))&lt;&gt;"Name of powder",INDIRECT(ADDRESS(3+AM972,2,,,"var")),NULL)</f>
        <v>AlMgty90</v>
      </c>
      <c r="AM972" s="27">
        <v>7</v>
      </c>
      <c r="AN972" s="10"/>
      <c r="AO972" cm="1">
        <f t="array" aca="1" ref="AO972" ca="1">IF(INDIRECT(ADDRESS(3+$AM972,3,,,"var"))&lt;&gt;"&lt;=&gt;",INDIRECT(ADDRESS(3+$AM972,3,,,"var")),NULL)</f>
        <v>0</v>
      </c>
      <c r="AP972" cm="1">
        <f t="array" aca="1" ref="AP972" ca="1">IF(INDIRECT(ADDRESS(3+$AM972,4,,,"var"))&lt;&gt;"Si",INDIRECT(ADDRESS(3+$AM972,4,,,"var")),NULL)</f>
        <v>0.14199999999999999</v>
      </c>
      <c r="AQ972" cm="1">
        <f t="array" aca="1" ref="AQ972" ca="1">IF(INDIRECT(ADDRESS(3+$AM972,5,,,"var"))&lt;&gt;"&lt;=&gt;",INDIRECT(ADDRESS(3+$AM972,5,,,"var")),NULL)</f>
        <v>0</v>
      </c>
      <c r="AR972" cm="1">
        <f t="array" aca="1" ref="AR972" ca="1">IF(INDIRECT(ADDRESS(3+$AM972,6,,,"var"))&lt;&gt;"Fe",INDIRECT(ADDRESS(3+$AM972,6,,,"var")),NULL)</f>
        <v>6.7599999999999993E-2</v>
      </c>
      <c r="AS972" cm="1">
        <f t="array" aca="1" ref="AS972" ca="1">IF(INDIRECT(ADDRESS(3+$AM972,7,,,"var"))&lt;&gt;"&lt;=&gt;",INDIRECT(ADDRESS(3+$AM972,7,,,"var")),NULL)</f>
        <v>0</v>
      </c>
      <c r="AT972" cm="1">
        <f t="array" aca="1" ref="AT972" ca="1">IF(INDIRECT(ADDRESS(3+$AM972,8,,,"var"))&lt;&gt;"Cu",INDIRECT(ADDRESS(3+$AM972,8,,,"var")),NULL)</f>
        <v>2E-3</v>
      </c>
      <c r="AU972" cm="1">
        <f t="array" aca="1" ref="AU972" ca="1">IF(INDIRECT(ADDRESS(3+$AM972,9,,,"var"))&lt;&gt;"&lt;=&gt;",INDIRECT(ADDRESS(3+$AM972,9,,,"var")),NULL)</f>
        <v>0</v>
      </c>
      <c r="AV972" cm="1">
        <f t="array" aca="1" ref="AV972" ca="1">IF(INDIRECT(ADDRESS(3+$AM972,10,,,"var"))&lt;&gt;"Mn",INDIRECT(ADDRESS(3+$AM972,10,,,"var")),NULL)</f>
        <v>5.4999999999999997E-3</v>
      </c>
      <c r="AW972" cm="1">
        <f t="array" aca="1" ref="AW972" ca="1">IF(INDIRECT(ADDRESS(3+$AM972,11,,,"var"))&lt;&gt;"&lt;=&gt;",INDIRECT(ADDRESS(3+$AM972,11,,,"var")),NULL)</f>
        <v>0</v>
      </c>
      <c r="AX972" cm="1">
        <f t="array" aca="1" ref="AX972" ca="1">IF(INDIRECT(ADDRESS(3+$AM972,12,,,"var"))&lt;&gt;"Mg",INDIRECT(ADDRESS(3+$AM972,12,,,"var")),NULL)</f>
        <v>11.8</v>
      </c>
      <c r="AY972" cm="1">
        <f t="array" aca="1" ref="AY972" ca="1">IF(INDIRECT(ADDRESS(3+$AM972,13,,,"var"))&lt;&gt;"&lt;=&gt;",INDIRECT(ADDRESS(3+$AM972,13,,,"var")),NULL)</f>
        <v>0</v>
      </c>
      <c r="AZ972" cm="1">
        <f t="array" aca="1" ref="AZ972" ca="1">IF(INDIRECT(ADDRESS(3+$AM972,14,,,"var"))&lt;&gt;"Be",INDIRECT(ADDRESS(3+$AM972,14,,,"var")),NULL)</f>
        <v>3.8E-3</v>
      </c>
      <c r="BA972" s="61" cm="1">
        <f t="array" aca="1" ref="BA972" ca="1">IF(INDIRECT(ADDRESS(3+$AM972,15,,,"var"))&lt;&gt;"&lt;=&gt;",INDIRECT(ADDRESS(3+$AM972,15,,,"var")),NULL)</f>
        <v>0</v>
      </c>
      <c r="BB972" cm="1">
        <f t="array" aca="1" ref="BB972" ca="1">IF(INDIRECT(ADDRESS(3+$AM972,16,,,"var"))&lt;&gt;"Zn",INDIRECT(ADDRESS(3+$AM972,16,,,"var")),NULL)</f>
        <v>0</v>
      </c>
      <c r="BC972" s="61" cm="1">
        <f t="array" aca="1" ref="BC972" ca="1">IF(INDIRECT(ADDRESS(3+$AM972,17,,,"var"))&lt;&gt;"&lt;=&gt;",INDIRECT(ADDRESS(3+$AM972,17,,,"var")),NULL)</f>
        <v>0</v>
      </c>
      <c r="BD972" cm="1">
        <f t="array" aca="1" ref="BD972" ca="1">IF(INDIRECT(ADDRESS(3+$AM972,18,,,"var"))&lt;&gt;"Ti",INDIRECT(ADDRESS(3+$AM972,18,,,"var")),NULL)</f>
        <v>1.2E-2</v>
      </c>
      <c r="BE972" s="82" cm="1">
        <f t="array" aca="1" ref="BE972" ca="1">IF(INDIRECT(ADDRESS(3+$AM972,19,,,"var"))&lt;&gt;"D10",INDIRECT(ADDRESS(3+$AM972,19,,,"var")),NULL)</f>
        <v>0</v>
      </c>
      <c r="BF972" s="82" cm="1">
        <f t="array" aca="1" ref="BF972" ca="1">IF(INDIRECT(ADDRESS(3+$AM972,20,,,"var"))&lt;&gt;"D50",INDIRECT(ADDRESS(3+$AM972,20,,,"var")),NULL)</f>
        <v>38.799999999999997</v>
      </c>
      <c r="BG972" s="82" cm="1">
        <f t="array" aca="1" ref="BG972" ca="1">IF(INDIRECT(ADDRESS(3+$AM972,21,,,"var"))&lt;&gt;"D90",INDIRECT(ADDRESS(3+$AM972,21,,,"var")),NULL)</f>
        <v>0</v>
      </c>
      <c r="BH972" s="82" cm="1">
        <f t="array" aca="1" ref="BH972" ca="1">IF(INDIRECT(ADDRESS(3+$AM972,22,,,"var"))&lt;&gt;"Carney Funnel (s/50g)",INDIRECT(ADDRESS(3+$AM972,22,,,"var")),NULL)</f>
        <v>0</v>
      </c>
      <c r="BI972" s="82" cm="1">
        <f t="array" aca="1" ref="BI972" ca="1">IF(INDIRECT(ADDRESS(3+$AM972,23,,,"var"))&lt;&gt;"Schuttdichte",INDIRECT(ADDRESS(3+$AM972,23,,,"var")),NULL)</f>
        <v>0</v>
      </c>
      <c r="BJ972" s="82" cm="1">
        <f t="array" aca="1" ref="BJ972" ca="1">IF(INDIRECT(ADDRESS(3+$AM972,24,,,"var"))&lt;&gt;"Klopfdichte",INDIRECT(ADDRESS(3+$AM972,24,,,"var")),NULL)</f>
        <v>0</v>
      </c>
      <c r="BM972" s="94"/>
    </row>
    <row r="973" spans="1:65">
      <c r="A973" s="19">
        <v>3</v>
      </c>
      <c r="B973" s="19">
        <v>35</v>
      </c>
      <c r="C973" s="81" t="str">
        <f>var!Z$4</f>
        <v>SLM 280</v>
      </c>
      <c r="D973" s="81" t="str">
        <f>var!AG$4</f>
        <v>SLM 280 parameter dev.</v>
      </c>
      <c r="E973" s="10">
        <v>375</v>
      </c>
      <c r="F973" s="11">
        <v>1725</v>
      </c>
      <c r="G973" s="20">
        <v>60</v>
      </c>
      <c r="H973" s="21">
        <v>0.12</v>
      </c>
      <c r="I973" s="81">
        <v>100</v>
      </c>
      <c r="J973" s="81" t="str">
        <f>var!AD$2</f>
        <v>Density cube</v>
      </c>
      <c r="K973" s="81"/>
      <c r="L973" s="10"/>
      <c r="M973" s="81" t="str">
        <f>var!AF$2</f>
        <v>Stripes</v>
      </c>
      <c r="N973" s="10"/>
      <c r="O973" s="10"/>
      <c r="P973" s="10"/>
      <c r="Q973" s="10"/>
      <c r="R973" s="81"/>
      <c r="S973" s="81"/>
      <c r="T973" s="81"/>
      <c r="U973" s="81"/>
      <c r="V973" s="81"/>
      <c r="W973" s="81"/>
      <c r="X973" s="81"/>
      <c r="Y973" s="10"/>
      <c r="Z973" s="10"/>
      <c r="AA973" s="10"/>
      <c r="AB973" s="10"/>
      <c r="AC973" s="10"/>
      <c r="AD973" s="81"/>
      <c r="AE973" s="81"/>
      <c r="AF973" s="81"/>
      <c r="AG973" s="81"/>
      <c r="AH973" s="81">
        <f t="shared" si="33"/>
        <v>44.712000000000003</v>
      </c>
      <c r="AI973" s="81">
        <f t="shared" si="34"/>
        <v>30.193236714975846</v>
      </c>
      <c r="AJ973" s="10"/>
      <c r="AK973" s="81">
        <v>98.899000000000001</v>
      </c>
      <c r="AL973" s="81" t="str" cm="1">
        <f t="array" aca="1" ref="AL973" ca="1">IF(INDIRECT(ADDRESS(3+AM973,2,,,"var"))&lt;&gt;"Name of powder",INDIRECT(ADDRESS(3+AM973,2,,,"var")),NULL)</f>
        <v>AlMgty90</v>
      </c>
      <c r="AM973" s="27">
        <v>7</v>
      </c>
      <c r="AN973" s="10"/>
      <c r="AO973" cm="1">
        <f t="array" aca="1" ref="AO973" ca="1">IF(INDIRECT(ADDRESS(3+$AM973,3,,,"var"))&lt;&gt;"&lt;=&gt;",INDIRECT(ADDRESS(3+$AM973,3,,,"var")),NULL)</f>
        <v>0</v>
      </c>
      <c r="AP973" cm="1">
        <f t="array" aca="1" ref="AP973" ca="1">IF(INDIRECT(ADDRESS(3+$AM973,4,,,"var"))&lt;&gt;"Si",INDIRECT(ADDRESS(3+$AM973,4,,,"var")),NULL)</f>
        <v>0.14199999999999999</v>
      </c>
      <c r="AQ973" cm="1">
        <f t="array" aca="1" ref="AQ973" ca="1">IF(INDIRECT(ADDRESS(3+$AM973,5,,,"var"))&lt;&gt;"&lt;=&gt;",INDIRECT(ADDRESS(3+$AM973,5,,,"var")),NULL)</f>
        <v>0</v>
      </c>
      <c r="AR973" cm="1">
        <f t="array" aca="1" ref="AR973" ca="1">IF(INDIRECT(ADDRESS(3+$AM973,6,,,"var"))&lt;&gt;"Fe",INDIRECT(ADDRESS(3+$AM973,6,,,"var")),NULL)</f>
        <v>6.7599999999999993E-2</v>
      </c>
      <c r="AS973" cm="1">
        <f t="array" aca="1" ref="AS973" ca="1">IF(INDIRECT(ADDRESS(3+$AM973,7,,,"var"))&lt;&gt;"&lt;=&gt;",INDIRECT(ADDRESS(3+$AM973,7,,,"var")),NULL)</f>
        <v>0</v>
      </c>
      <c r="AT973" cm="1">
        <f t="array" aca="1" ref="AT973" ca="1">IF(INDIRECT(ADDRESS(3+$AM973,8,,,"var"))&lt;&gt;"Cu",INDIRECT(ADDRESS(3+$AM973,8,,,"var")),NULL)</f>
        <v>2E-3</v>
      </c>
      <c r="AU973" cm="1">
        <f t="array" aca="1" ref="AU973" ca="1">IF(INDIRECT(ADDRESS(3+$AM973,9,,,"var"))&lt;&gt;"&lt;=&gt;",INDIRECT(ADDRESS(3+$AM973,9,,,"var")),NULL)</f>
        <v>0</v>
      </c>
      <c r="AV973" cm="1">
        <f t="array" aca="1" ref="AV973" ca="1">IF(INDIRECT(ADDRESS(3+$AM973,10,,,"var"))&lt;&gt;"Mn",INDIRECT(ADDRESS(3+$AM973,10,,,"var")),NULL)</f>
        <v>5.4999999999999997E-3</v>
      </c>
      <c r="AW973" cm="1">
        <f t="array" aca="1" ref="AW973" ca="1">IF(INDIRECT(ADDRESS(3+$AM973,11,,,"var"))&lt;&gt;"&lt;=&gt;",INDIRECT(ADDRESS(3+$AM973,11,,,"var")),NULL)</f>
        <v>0</v>
      </c>
      <c r="AX973" cm="1">
        <f t="array" aca="1" ref="AX973" ca="1">IF(INDIRECT(ADDRESS(3+$AM973,12,,,"var"))&lt;&gt;"Mg",INDIRECT(ADDRESS(3+$AM973,12,,,"var")),NULL)</f>
        <v>11.8</v>
      </c>
      <c r="AY973" cm="1">
        <f t="array" aca="1" ref="AY973" ca="1">IF(INDIRECT(ADDRESS(3+$AM973,13,,,"var"))&lt;&gt;"&lt;=&gt;",INDIRECT(ADDRESS(3+$AM973,13,,,"var")),NULL)</f>
        <v>0</v>
      </c>
      <c r="AZ973" cm="1">
        <f t="array" aca="1" ref="AZ973" ca="1">IF(INDIRECT(ADDRESS(3+$AM973,14,,,"var"))&lt;&gt;"Be",INDIRECT(ADDRESS(3+$AM973,14,,,"var")),NULL)</f>
        <v>3.8E-3</v>
      </c>
      <c r="BA973" s="61" cm="1">
        <f t="array" aca="1" ref="BA973" ca="1">IF(INDIRECT(ADDRESS(3+$AM973,15,,,"var"))&lt;&gt;"&lt;=&gt;",INDIRECT(ADDRESS(3+$AM973,15,,,"var")),NULL)</f>
        <v>0</v>
      </c>
      <c r="BB973" cm="1">
        <f t="array" aca="1" ref="BB973" ca="1">IF(INDIRECT(ADDRESS(3+$AM973,16,,,"var"))&lt;&gt;"Zn",INDIRECT(ADDRESS(3+$AM973,16,,,"var")),NULL)</f>
        <v>0</v>
      </c>
      <c r="BC973" s="61" cm="1">
        <f t="array" aca="1" ref="BC973" ca="1">IF(INDIRECT(ADDRESS(3+$AM973,17,,,"var"))&lt;&gt;"&lt;=&gt;",INDIRECT(ADDRESS(3+$AM973,17,,,"var")),NULL)</f>
        <v>0</v>
      </c>
      <c r="BD973" cm="1">
        <f t="array" aca="1" ref="BD973" ca="1">IF(INDIRECT(ADDRESS(3+$AM973,18,,,"var"))&lt;&gt;"Ti",INDIRECT(ADDRESS(3+$AM973,18,,,"var")),NULL)</f>
        <v>1.2E-2</v>
      </c>
      <c r="BE973" s="82" cm="1">
        <f t="array" aca="1" ref="BE973" ca="1">IF(INDIRECT(ADDRESS(3+$AM973,19,,,"var"))&lt;&gt;"D10",INDIRECT(ADDRESS(3+$AM973,19,,,"var")),NULL)</f>
        <v>0</v>
      </c>
      <c r="BF973" s="82" cm="1">
        <f t="array" aca="1" ref="BF973" ca="1">IF(INDIRECT(ADDRESS(3+$AM973,20,,,"var"))&lt;&gt;"D50",INDIRECT(ADDRESS(3+$AM973,20,,,"var")),NULL)</f>
        <v>38.799999999999997</v>
      </c>
      <c r="BG973" s="82" cm="1">
        <f t="array" aca="1" ref="BG973" ca="1">IF(INDIRECT(ADDRESS(3+$AM973,21,,,"var"))&lt;&gt;"D90",INDIRECT(ADDRESS(3+$AM973,21,,,"var")),NULL)</f>
        <v>0</v>
      </c>
      <c r="BH973" s="82" cm="1">
        <f t="array" aca="1" ref="BH973" ca="1">IF(INDIRECT(ADDRESS(3+$AM973,22,,,"var"))&lt;&gt;"Carney Funnel (s/50g)",INDIRECT(ADDRESS(3+$AM973,22,,,"var")),NULL)</f>
        <v>0</v>
      </c>
      <c r="BI973" s="82" cm="1">
        <f t="array" aca="1" ref="BI973" ca="1">IF(INDIRECT(ADDRESS(3+$AM973,23,,,"var"))&lt;&gt;"Schuttdichte",INDIRECT(ADDRESS(3+$AM973,23,,,"var")),NULL)</f>
        <v>0</v>
      </c>
      <c r="BJ973" s="82" cm="1">
        <f t="array" aca="1" ref="BJ973" ca="1">IF(INDIRECT(ADDRESS(3+$AM973,24,,,"var"))&lt;&gt;"Klopfdichte",INDIRECT(ADDRESS(3+$AM973,24,,,"var")),NULL)</f>
        <v>0</v>
      </c>
      <c r="BM973" s="94"/>
    </row>
    <row r="974" spans="1:65">
      <c r="A974" s="19">
        <v>3</v>
      </c>
      <c r="B974" s="19">
        <v>36</v>
      </c>
      <c r="C974" s="81" t="str">
        <f>var!Z$4</f>
        <v>SLM 280</v>
      </c>
      <c r="D974" s="81" t="str">
        <f>var!AG$4</f>
        <v>SLM 280 parameter dev.</v>
      </c>
      <c r="E974" s="10">
        <v>375</v>
      </c>
      <c r="F974" s="11">
        <v>1475</v>
      </c>
      <c r="G974" s="20">
        <v>60</v>
      </c>
      <c r="H974" s="21">
        <v>0.14000000000000001</v>
      </c>
      <c r="I974" s="81">
        <v>100</v>
      </c>
      <c r="J974" s="81" t="str">
        <f>var!AD$2</f>
        <v>Density cube</v>
      </c>
      <c r="K974" s="81"/>
      <c r="L974" s="10"/>
      <c r="M974" s="81" t="str">
        <f>var!AF$2</f>
        <v>Stripes</v>
      </c>
      <c r="N974" s="10"/>
      <c r="O974" s="10"/>
      <c r="P974" s="10"/>
      <c r="Q974" s="10"/>
      <c r="R974" s="81"/>
      <c r="S974" s="81"/>
      <c r="T974" s="81"/>
      <c r="U974" s="81"/>
      <c r="V974" s="81"/>
      <c r="W974" s="81"/>
      <c r="X974" s="81"/>
      <c r="Y974" s="10"/>
      <c r="Z974" s="10"/>
      <c r="AA974" s="10"/>
      <c r="AB974" s="10"/>
      <c r="AC974" s="10"/>
      <c r="AD974" s="81"/>
      <c r="AE974" s="81"/>
      <c r="AF974" s="81"/>
      <c r="AG974" s="81"/>
      <c r="AH974" s="81">
        <f t="shared" si="33"/>
        <v>44.604000000000006</v>
      </c>
      <c r="AI974" s="81">
        <f t="shared" si="34"/>
        <v>30.266343825665857</v>
      </c>
      <c r="AJ974" s="10"/>
      <c r="AK974" s="81">
        <v>98.819000000000003</v>
      </c>
      <c r="AL974" s="81" t="str" cm="1">
        <f t="array" aca="1" ref="AL974" ca="1">IF(INDIRECT(ADDRESS(3+AM974,2,,,"var"))&lt;&gt;"Name of powder",INDIRECT(ADDRESS(3+AM974,2,,,"var")),NULL)</f>
        <v>AlMgty90</v>
      </c>
      <c r="AM974" s="27">
        <v>7</v>
      </c>
      <c r="AN974" s="10"/>
      <c r="AO974" cm="1">
        <f t="array" aca="1" ref="AO974" ca="1">IF(INDIRECT(ADDRESS(3+$AM974,3,,,"var"))&lt;&gt;"&lt;=&gt;",INDIRECT(ADDRESS(3+$AM974,3,,,"var")),NULL)</f>
        <v>0</v>
      </c>
      <c r="AP974" cm="1">
        <f t="array" aca="1" ref="AP974" ca="1">IF(INDIRECT(ADDRESS(3+$AM974,4,,,"var"))&lt;&gt;"Si",INDIRECT(ADDRESS(3+$AM974,4,,,"var")),NULL)</f>
        <v>0.14199999999999999</v>
      </c>
      <c r="AQ974" cm="1">
        <f t="array" aca="1" ref="AQ974" ca="1">IF(INDIRECT(ADDRESS(3+$AM974,5,,,"var"))&lt;&gt;"&lt;=&gt;",INDIRECT(ADDRESS(3+$AM974,5,,,"var")),NULL)</f>
        <v>0</v>
      </c>
      <c r="AR974" cm="1">
        <f t="array" aca="1" ref="AR974" ca="1">IF(INDIRECT(ADDRESS(3+$AM974,6,,,"var"))&lt;&gt;"Fe",INDIRECT(ADDRESS(3+$AM974,6,,,"var")),NULL)</f>
        <v>6.7599999999999993E-2</v>
      </c>
      <c r="AS974" cm="1">
        <f t="array" aca="1" ref="AS974" ca="1">IF(INDIRECT(ADDRESS(3+$AM974,7,,,"var"))&lt;&gt;"&lt;=&gt;",INDIRECT(ADDRESS(3+$AM974,7,,,"var")),NULL)</f>
        <v>0</v>
      </c>
      <c r="AT974" cm="1">
        <f t="array" aca="1" ref="AT974" ca="1">IF(INDIRECT(ADDRESS(3+$AM974,8,,,"var"))&lt;&gt;"Cu",INDIRECT(ADDRESS(3+$AM974,8,,,"var")),NULL)</f>
        <v>2E-3</v>
      </c>
      <c r="AU974" cm="1">
        <f t="array" aca="1" ref="AU974" ca="1">IF(INDIRECT(ADDRESS(3+$AM974,9,,,"var"))&lt;&gt;"&lt;=&gt;",INDIRECT(ADDRESS(3+$AM974,9,,,"var")),NULL)</f>
        <v>0</v>
      </c>
      <c r="AV974" cm="1">
        <f t="array" aca="1" ref="AV974" ca="1">IF(INDIRECT(ADDRESS(3+$AM974,10,,,"var"))&lt;&gt;"Mn",INDIRECT(ADDRESS(3+$AM974,10,,,"var")),NULL)</f>
        <v>5.4999999999999997E-3</v>
      </c>
      <c r="AW974" cm="1">
        <f t="array" aca="1" ref="AW974" ca="1">IF(INDIRECT(ADDRESS(3+$AM974,11,,,"var"))&lt;&gt;"&lt;=&gt;",INDIRECT(ADDRESS(3+$AM974,11,,,"var")),NULL)</f>
        <v>0</v>
      </c>
      <c r="AX974" cm="1">
        <f t="array" aca="1" ref="AX974" ca="1">IF(INDIRECT(ADDRESS(3+$AM974,12,,,"var"))&lt;&gt;"Mg",INDIRECT(ADDRESS(3+$AM974,12,,,"var")),NULL)</f>
        <v>11.8</v>
      </c>
      <c r="AY974" cm="1">
        <f t="array" aca="1" ref="AY974" ca="1">IF(INDIRECT(ADDRESS(3+$AM974,13,,,"var"))&lt;&gt;"&lt;=&gt;",INDIRECT(ADDRESS(3+$AM974,13,,,"var")),NULL)</f>
        <v>0</v>
      </c>
      <c r="AZ974" cm="1">
        <f t="array" aca="1" ref="AZ974" ca="1">IF(INDIRECT(ADDRESS(3+$AM974,14,,,"var"))&lt;&gt;"Be",INDIRECT(ADDRESS(3+$AM974,14,,,"var")),NULL)</f>
        <v>3.8E-3</v>
      </c>
      <c r="BA974" s="61" cm="1">
        <f t="array" aca="1" ref="BA974" ca="1">IF(INDIRECT(ADDRESS(3+$AM974,15,,,"var"))&lt;&gt;"&lt;=&gt;",INDIRECT(ADDRESS(3+$AM974,15,,,"var")),NULL)</f>
        <v>0</v>
      </c>
      <c r="BB974" cm="1">
        <f t="array" aca="1" ref="BB974" ca="1">IF(INDIRECT(ADDRESS(3+$AM974,16,,,"var"))&lt;&gt;"Zn",INDIRECT(ADDRESS(3+$AM974,16,,,"var")),NULL)</f>
        <v>0</v>
      </c>
      <c r="BC974" s="61" cm="1">
        <f t="array" aca="1" ref="BC974" ca="1">IF(INDIRECT(ADDRESS(3+$AM974,17,,,"var"))&lt;&gt;"&lt;=&gt;",INDIRECT(ADDRESS(3+$AM974,17,,,"var")),NULL)</f>
        <v>0</v>
      </c>
      <c r="BD974" cm="1">
        <f t="array" aca="1" ref="BD974" ca="1">IF(INDIRECT(ADDRESS(3+$AM974,18,,,"var"))&lt;&gt;"Ti",INDIRECT(ADDRESS(3+$AM974,18,,,"var")),NULL)</f>
        <v>1.2E-2</v>
      </c>
      <c r="BE974" s="82" cm="1">
        <f t="array" aca="1" ref="BE974" ca="1">IF(INDIRECT(ADDRESS(3+$AM974,19,,,"var"))&lt;&gt;"D10",INDIRECT(ADDRESS(3+$AM974,19,,,"var")),NULL)</f>
        <v>0</v>
      </c>
      <c r="BF974" s="82" cm="1">
        <f t="array" aca="1" ref="BF974" ca="1">IF(INDIRECT(ADDRESS(3+$AM974,20,,,"var"))&lt;&gt;"D50",INDIRECT(ADDRESS(3+$AM974,20,,,"var")),NULL)</f>
        <v>38.799999999999997</v>
      </c>
      <c r="BG974" s="82" cm="1">
        <f t="array" aca="1" ref="BG974" ca="1">IF(INDIRECT(ADDRESS(3+$AM974,21,,,"var"))&lt;&gt;"D90",INDIRECT(ADDRESS(3+$AM974,21,,,"var")),NULL)</f>
        <v>0</v>
      </c>
      <c r="BH974" s="82" cm="1">
        <f t="array" aca="1" ref="BH974" ca="1">IF(INDIRECT(ADDRESS(3+$AM974,22,,,"var"))&lt;&gt;"Carney Funnel (s/50g)",INDIRECT(ADDRESS(3+$AM974,22,,,"var")),NULL)</f>
        <v>0</v>
      </c>
      <c r="BI974" s="82" cm="1">
        <f t="array" aca="1" ref="BI974" ca="1">IF(INDIRECT(ADDRESS(3+$AM974,23,,,"var"))&lt;&gt;"Schuttdichte",INDIRECT(ADDRESS(3+$AM974,23,,,"var")),NULL)</f>
        <v>0</v>
      </c>
      <c r="BJ974" s="82" cm="1">
        <f t="array" aca="1" ref="BJ974" ca="1">IF(INDIRECT(ADDRESS(3+$AM974,24,,,"var"))&lt;&gt;"Klopfdichte",INDIRECT(ADDRESS(3+$AM974,24,,,"var")),NULL)</f>
        <v>0</v>
      </c>
      <c r="BM974" s="94"/>
    </row>
    <row r="975" spans="1:65">
      <c r="A975" s="19">
        <v>3</v>
      </c>
      <c r="B975" s="19">
        <v>37</v>
      </c>
      <c r="C975" s="81" t="str">
        <f>var!Z$4</f>
        <v>SLM 280</v>
      </c>
      <c r="D975" s="81" t="str">
        <f>var!AG$4</f>
        <v>SLM 280 parameter dev.</v>
      </c>
      <c r="E975" s="10">
        <v>375</v>
      </c>
      <c r="F975" s="11">
        <v>2500</v>
      </c>
      <c r="G975" s="20">
        <v>50</v>
      </c>
      <c r="H975" s="21">
        <v>0.08</v>
      </c>
      <c r="I975" s="81">
        <v>100</v>
      </c>
      <c r="J975" s="81" t="str">
        <f>var!AD$2</f>
        <v>Density cube</v>
      </c>
      <c r="K975" s="81"/>
      <c r="L975" s="10"/>
      <c r="M975" s="81" t="str">
        <f>var!AF$2</f>
        <v>Stripes</v>
      </c>
      <c r="N975" s="10"/>
      <c r="O975" s="10"/>
      <c r="P975" s="10"/>
      <c r="Q975" s="10"/>
      <c r="R975" s="81"/>
      <c r="S975" s="81"/>
      <c r="T975" s="81"/>
      <c r="U975" s="81"/>
      <c r="V975" s="81"/>
      <c r="W975" s="81"/>
      <c r="X975" s="81"/>
      <c r="Y975" s="10"/>
      <c r="Z975" s="10"/>
      <c r="AA975" s="10"/>
      <c r="AB975" s="10"/>
      <c r="AC975" s="10"/>
      <c r="AD975" s="81"/>
      <c r="AE975" s="81"/>
      <c r="AF975" s="81"/>
      <c r="AG975" s="81"/>
      <c r="AH975" s="81">
        <f t="shared" si="33"/>
        <v>36</v>
      </c>
      <c r="AI975" s="81">
        <f t="shared" si="34"/>
        <v>37.5</v>
      </c>
      <c r="AJ975" s="10"/>
      <c r="AK975" s="81">
        <v>98.55</v>
      </c>
      <c r="AL975" s="81" t="str" cm="1">
        <f t="array" aca="1" ref="AL975" ca="1">IF(INDIRECT(ADDRESS(3+AM975,2,,,"var"))&lt;&gt;"Name of powder",INDIRECT(ADDRESS(3+AM975,2,,,"var")),NULL)</f>
        <v>AlMgty90</v>
      </c>
      <c r="AM975" s="27">
        <v>7</v>
      </c>
      <c r="AN975" s="10"/>
      <c r="AO975" cm="1">
        <f t="array" aca="1" ref="AO975" ca="1">IF(INDIRECT(ADDRESS(3+$AM975,3,,,"var"))&lt;&gt;"&lt;=&gt;",INDIRECT(ADDRESS(3+$AM975,3,,,"var")),NULL)</f>
        <v>0</v>
      </c>
      <c r="AP975" cm="1">
        <f t="array" aca="1" ref="AP975" ca="1">IF(INDIRECT(ADDRESS(3+$AM975,4,,,"var"))&lt;&gt;"Si",INDIRECT(ADDRESS(3+$AM975,4,,,"var")),NULL)</f>
        <v>0.14199999999999999</v>
      </c>
      <c r="AQ975" cm="1">
        <f t="array" aca="1" ref="AQ975" ca="1">IF(INDIRECT(ADDRESS(3+$AM975,5,,,"var"))&lt;&gt;"&lt;=&gt;",INDIRECT(ADDRESS(3+$AM975,5,,,"var")),NULL)</f>
        <v>0</v>
      </c>
      <c r="AR975" cm="1">
        <f t="array" aca="1" ref="AR975" ca="1">IF(INDIRECT(ADDRESS(3+$AM975,6,,,"var"))&lt;&gt;"Fe",INDIRECT(ADDRESS(3+$AM975,6,,,"var")),NULL)</f>
        <v>6.7599999999999993E-2</v>
      </c>
      <c r="AS975" cm="1">
        <f t="array" aca="1" ref="AS975" ca="1">IF(INDIRECT(ADDRESS(3+$AM975,7,,,"var"))&lt;&gt;"&lt;=&gt;",INDIRECT(ADDRESS(3+$AM975,7,,,"var")),NULL)</f>
        <v>0</v>
      </c>
      <c r="AT975" cm="1">
        <f t="array" aca="1" ref="AT975" ca="1">IF(INDIRECT(ADDRESS(3+$AM975,8,,,"var"))&lt;&gt;"Cu",INDIRECT(ADDRESS(3+$AM975,8,,,"var")),NULL)</f>
        <v>2E-3</v>
      </c>
      <c r="AU975" cm="1">
        <f t="array" aca="1" ref="AU975" ca="1">IF(INDIRECT(ADDRESS(3+$AM975,9,,,"var"))&lt;&gt;"&lt;=&gt;",INDIRECT(ADDRESS(3+$AM975,9,,,"var")),NULL)</f>
        <v>0</v>
      </c>
      <c r="AV975" cm="1">
        <f t="array" aca="1" ref="AV975" ca="1">IF(INDIRECT(ADDRESS(3+$AM975,10,,,"var"))&lt;&gt;"Mn",INDIRECT(ADDRESS(3+$AM975,10,,,"var")),NULL)</f>
        <v>5.4999999999999997E-3</v>
      </c>
      <c r="AW975" cm="1">
        <f t="array" aca="1" ref="AW975" ca="1">IF(INDIRECT(ADDRESS(3+$AM975,11,,,"var"))&lt;&gt;"&lt;=&gt;",INDIRECT(ADDRESS(3+$AM975,11,,,"var")),NULL)</f>
        <v>0</v>
      </c>
      <c r="AX975" cm="1">
        <f t="array" aca="1" ref="AX975" ca="1">IF(INDIRECT(ADDRESS(3+$AM975,12,,,"var"))&lt;&gt;"Mg",INDIRECT(ADDRESS(3+$AM975,12,,,"var")),NULL)</f>
        <v>11.8</v>
      </c>
      <c r="AY975" cm="1">
        <f t="array" aca="1" ref="AY975" ca="1">IF(INDIRECT(ADDRESS(3+$AM975,13,,,"var"))&lt;&gt;"&lt;=&gt;",INDIRECT(ADDRESS(3+$AM975,13,,,"var")),NULL)</f>
        <v>0</v>
      </c>
      <c r="AZ975" cm="1">
        <f t="array" aca="1" ref="AZ975" ca="1">IF(INDIRECT(ADDRESS(3+$AM975,14,,,"var"))&lt;&gt;"Be",INDIRECT(ADDRESS(3+$AM975,14,,,"var")),NULL)</f>
        <v>3.8E-3</v>
      </c>
      <c r="BA975" s="61" cm="1">
        <f t="array" aca="1" ref="BA975" ca="1">IF(INDIRECT(ADDRESS(3+$AM975,15,,,"var"))&lt;&gt;"&lt;=&gt;",INDIRECT(ADDRESS(3+$AM975,15,,,"var")),NULL)</f>
        <v>0</v>
      </c>
      <c r="BB975" cm="1">
        <f t="array" aca="1" ref="BB975" ca="1">IF(INDIRECT(ADDRESS(3+$AM975,16,,,"var"))&lt;&gt;"Zn",INDIRECT(ADDRESS(3+$AM975,16,,,"var")),NULL)</f>
        <v>0</v>
      </c>
      <c r="BC975" s="61" cm="1">
        <f t="array" aca="1" ref="BC975" ca="1">IF(INDIRECT(ADDRESS(3+$AM975,17,,,"var"))&lt;&gt;"&lt;=&gt;",INDIRECT(ADDRESS(3+$AM975,17,,,"var")),NULL)</f>
        <v>0</v>
      </c>
      <c r="BD975" cm="1">
        <f t="array" aca="1" ref="BD975" ca="1">IF(INDIRECT(ADDRESS(3+$AM975,18,,,"var"))&lt;&gt;"Ti",INDIRECT(ADDRESS(3+$AM975,18,,,"var")),NULL)</f>
        <v>1.2E-2</v>
      </c>
      <c r="BE975" s="82" cm="1">
        <f t="array" aca="1" ref="BE975" ca="1">IF(INDIRECT(ADDRESS(3+$AM975,19,,,"var"))&lt;&gt;"D10",INDIRECT(ADDRESS(3+$AM975,19,,,"var")),NULL)</f>
        <v>0</v>
      </c>
      <c r="BF975" s="82" cm="1">
        <f t="array" aca="1" ref="BF975" ca="1">IF(INDIRECT(ADDRESS(3+$AM975,20,,,"var"))&lt;&gt;"D50",INDIRECT(ADDRESS(3+$AM975,20,,,"var")),NULL)</f>
        <v>38.799999999999997</v>
      </c>
      <c r="BG975" s="82" cm="1">
        <f t="array" aca="1" ref="BG975" ca="1">IF(INDIRECT(ADDRESS(3+$AM975,21,,,"var"))&lt;&gt;"D90",INDIRECT(ADDRESS(3+$AM975,21,,,"var")),NULL)</f>
        <v>0</v>
      </c>
      <c r="BH975" s="82" cm="1">
        <f t="array" aca="1" ref="BH975" ca="1">IF(INDIRECT(ADDRESS(3+$AM975,22,,,"var"))&lt;&gt;"Carney Funnel (s/50g)",INDIRECT(ADDRESS(3+$AM975,22,,,"var")),NULL)</f>
        <v>0</v>
      </c>
      <c r="BI975" s="82" cm="1">
        <f t="array" aca="1" ref="BI975" ca="1">IF(INDIRECT(ADDRESS(3+$AM975,23,,,"var"))&lt;&gt;"Schuttdichte",INDIRECT(ADDRESS(3+$AM975,23,,,"var")),NULL)</f>
        <v>0</v>
      </c>
      <c r="BJ975" s="82" cm="1">
        <f t="array" aca="1" ref="BJ975" ca="1">IF(INDIRECT(ADDRESS(3+$AM975,24,,,"var"))&lt;&gt;"Klopfdichte",INDIRECT(ADDRESS(3+$AM975,24,,,"var")),NULL)</f>
        <v>0</v>
      </c>
      <c r="BM975" s="94"/>
    </row>
    <row r="976" spans="1:65">
      <c r="A976" s="19">
        <v>3</v>
      </c>
      <c r="B976" s="19">
        <v>38</v>
      </c>
      <c r="C976" s="81" t="str">
        <f>var!Z$4</f>
        <v>SLM 280</v>
      </c>
      <c r="D976" s="81" t="str">
        <f>var!AG$4</f>
        <v>SLM 280 parameter dev.</v>
      </c>
      <c r="E976" s="10">
        <v>375</v>
      </c>
      <c r="F976" s="11">
        <v>875</v>
      </c>
      <c r="G976" s="20">
        <v>60</v>
      </c>
      <c r="H976" s="21">
        <v>0.14000000000000001</v>
      </c>
      <c r="I976" s="81">
        <v>100</v>
      </c>
      <c r="J976" s="81" t="str">
        <f>var!AD$2</f>
        <v>Density cube</v>
      </c>
      <c r="K976" s="81"/>
      <c r="L976" s="10"/>
      <c r="M976" s="81" t="str">
        <f>var!AF$2</f>
        <v>Stripes</v>
      </c>
      <c r="N976" s="10"/>
      <c r="O976" s="10"/>
      <c r="P976" s="10"/>
      <c r="Q976" s="10"/>
      <c r="R976" s="81"/>
      <c r="S976" s="81"/>
      <c r="T976" s="81"/>
      <c r="U976" s="81"/>
      <c r="V976" s="81"/>
      <c r="W976" s="81"/>
      <c r="X976" s="81"/>
      <c r="Y976" s="10"/>
      <c r="Z976" s="10"/>
      <c r="AA976" s="10"/>
      <c r="AB976" s="10"/>
      <c r="AC976" s="10"/>
      <c r="AD976" s="81"/>
      <c r="AE976" s="81"/>
      <c r="AF976" s="81"/>
      <c r="AG976" s="81"/>
      <c r="AH976" s="81">
        <f t="shared" si="33"/>
        <v>26.46</v>
      </c>
      <c r="AI976" s="81">
        <f t="shared" si="34"/>
        <v>51.020408163265301</v>
      </c>
      <c r="AJ976" s="10"/>
      <c r="AK976" s="81">
        <v>98.483000000000004</v>
      </c>
      <c r="AL976" s="81" t="str" cm="1">
        <f t="array" aca="1" ref="AL976" ca="1">IF(INDIRECT(ADDRESS(3+AM976,2,,,"var"))&lt;&gt;"Name of powder",INDIRECT(ADDRESS(3+AM976,2,,,"var")),NULL)</f>
        <v>AlMgty90</v>
      </c>
      <c r="AM976" s="27">
        <v>7</v>
      </c>
      <c r="AN976" s="10"/>
      <c r="AO976" cm="1">
        <f t="array" aca="1" ref="AO976" ca="1">IF(INDIRECT(ADDRESS(3+$AM976,3,,,"var"))&lt;&gt;"&lt;=&gt;",INDIRECT(ADDRESS(3+$AM976,3,,,"var")),NULL)</f>
        <v>0</v>
      </c>
      <c r="AP976" cm="1">
        <f t="array" aca="1" ref="AP976" ca="1">IF(INDIRECT(ADDRESS(3+$AM976,4,,,"var"))&lt;&gt;"Si",INDIRECT(ADDRESS(3+$AM976,4,,,"var")),NULL)</f>
        <v>0.14199999999999999</v>
      </c>
      <c r="AQ976" cm="1">
        <f t="array" aca="1" ref="AQ976" ca="1">IF(INDIRECT(ADDRESS(3+$AM976,5,,,"var"))&lt;&gt;"&lt;=&gt;",INDIRECT(ADDRESS(3+$AM976,5,,,"var")),NULL)</f>
        <v>0</v>
      </c>
      <c r="AR976" cm="1">
        <f t="array" aca="1" ref="AR976" ca="1">IF(INDIRECT(ADDRESS(3+$AM976,6,,,"var"))&lt;&gt;"Fe",INDIRECT(ADDRESS(3+$AM976,6,,,"var")),NULL)</f>
        <v>6.7599999999999993E-2</v>
      </c>
      <c r="AS976" cm="1">
        <f t="array" aca="1" ref="AS976" ca="1">IF(INDIRECT(ADDRESS(3+$AM976,7,,,"var"))&lt;&gt;"&lt;=&gt;",INDIRECT(ADDRESS(3+$AM976,7,,,"var")),NULL)</f>
        <v>0</v>
      </c>
      <c r="AT976" cm="1">
        <f t="array" aca="1" ref="AT976" ca="1">IF(INDIRECT(ADDRESS(3+$AM976,8,,,"var"))&lt;&gt;"Cu",INDIRECT(ADDRESS(3+$AM976,8,,,"var")),NULL)</f>
        <v>2E-3</v>
      </c>
      <c r="AU976" cm="1">
        <f t="array" aca="1" ref="AU976" ca="1">IF(INDIRECT(ADDRESS(3+$AM976,9,,,"var"))&lt;&gt;"&lt;=&gt;",INDIRECT(ADDRESS(3+$AM976,9,,,"var")),NULL)</f>
        <v>0</v>
      </c>
      <c r="AV976" cm="1">
        <f t="array" aca="1" ref="AV976" ca="1">IF(INDIRECT(ADDRESS(3+$AM976,10,,,"var"))&lt;&gt;"Mn",INDIRECT(ADDRESS(3+$AM976,10,,,"var")),NULL)</f>
        <v>5.4999999999999997E-3</v>
      </c>
      <c r="AW976" cm="1">
        <f t="array" aca="1" ref="AW976" ca="1">IF(INDIRECT(ADDRESS(3+$AM976,11,,,"var"))&lt;&gt;"&lt;=&gt;",INDIRECT(ADDRESS(3+$AM976,11,,,"var")),NULL)</f>
        <v>0</v>
      </c>
      <c r="AX976" cm="1">
        <f t="array" aca="1" ref="AX976" ca="1">IF(INDIRECT(ADDRESS(3+$AM976,12,,,"var"))&lt;&gt;"Mg",INDIRECT(ADDRESS(3+$AM976,12,,,"var")),NULL)</f>
        <v>11.8</v>
      </c>
      <c r="AY976" cm="1">
        <f t="array" aca="1" ref="AY976" ca="1">IF(INDIRECT(ADDRESS(3+$AM976,13,,,"var"))&lt;&gt;"&lt;=&gt;",INDIRECT(ADDRESS(3+$AM976,13,,,"var")),NULL)</f>
        <v>0</v>
      </c>
      <c r="AZ976" cm="1">
        <f t="array" aca="1" ref="AZ976" ca="1">IF(INDIRECT(ADDRESS(3+$AM976,14,,,"var"))&lt;&gt;"Be",INDIRECT(ADDRESS(3+$AM976,14,,,"var")),NULL)</f>
        <v>3.8E-3</v>
      </c>
      <c r="BA976" s="61" cm="1">
        <f t="array" aca="1" ref="BA976" ca="1">IF(INDIRECT(ADDRESS(3+$AM976,15,,,"var"))&lt;&gt;"&lt;=&gt;",INDIRECT(ADDRESS(3+$AM976,15,,,"var")),NULL)</f>
        <v>0</v>
      </c>
      <c r="BB976" cm="1">
        <f t="array" aca="1" ref="BB976" ca="1">IF(INDIRECT(ADDRESS(3+$AM976,16,,,"var"))&lt;&gt;"Zn",INDIRECT(ADDRESS(3+$AM976,16,,,"var")),NULL)</f>
        <v>0</v>
      </c>
      <c r="BC976" s="61" cm="1">
        <f t="array" aca="1" ref="BC976" ca="1">IF(INDIRECT(ADDRESS(3+$AM976,17,,,"var"))&lt;&gt;"&lt;=&gt;",INDIRECT(ADDRESS(3+$AM976,17,,,"var")),NULL)</f>
        <v>0</v>
      </c>
      <c r="BD976" cm="1">
        <f t="array" aca="1" ref="BD976" ca="1">IF(INDIRECT(ADDRESS(3+$AM976,18,,,"var"))&lt;&gt;"Ti",INDIRECT(ADDRESS(3+$AM976,18,,,"var")),NULL)</f>
        <v>1.2E-2</v>
      </c>
      <c r="BE976" s="82" cm="1">
        <f t="array" aca="1" ref="BE976" ca="1">IF(INDIRECT(ADDRESS(3+$AM976,19,,,"var"))&lt;&gt;"D10",INDIRECT(ADDRESS(3+$AM976,19,,,"var")),NULL)</f>
        <v>0</v>
      </c>
      <c r="BF976" s="82" cm="1">
        <f t="array" aca="1" ref="BF976" ca="1">IF(INDIRECT(ADDRESS(3+$AM976,20,,,"var"))&lt;&gt;"D50",INDIRECT(ADDRESS(3+$AM976,20,,,"var")),NULL)</f>
        <v>38.799999999999997</v>
      </c>
      <c r="BG976" s="82" cm="1">
        <f t="array" aca="1" ref="BG976" ca="1">IF(INDIRECT(ADDRESS(3+$AM976,21,,,"var"))&lt;&gt;"D90",INDIRECT(ADDRESS(3+$AM976,21,,,"var")),NULL)</f>
        <v>0</v>
      </c>
      <c r="BH976" s="82" cm="1">
        <f t="array" aca="1" ref="BH976" ca="1">IF(INDIRECT(ADDRESS(3+$AM976,22,,,"var"))&lt;&gt;"Carney Funnel (s/50g)",INDIRECT(ADDRESS(3+$AM976,22,,,"var")),NULL)</f>
        <v>0</v>
      </c>
      <c r="BI976" s="82" cm="1">
        <f t="array" aca="1" ref="BI976" ca="1">IF(INDIRECT(ADDRESS(3+$AM976,23,,,"var"))&lt;&gt;"Schuttdichte",INDIRECT(ADDRESS(3+$AM976,23,,,"var")),NULL)</f>
        <v>0</v>
      </c>
      <c r="BJ976" s="82" cm="1">
        <f t="array" aca="1" ref="BJ976" ca="1">IF(INDIRECT(ADDRESS(3+$AM976,24,,,"var"))&lt;&gt;"Klopfdichte",INDIRECT(ADDRESS(3+$AM976,24,,,"var")),NULL)</f>
        <v>0</v>
      </c>
      <c r="BM976" s="94"/>
    </row>
    <row r="977" spans="1:65">
      <c r="A977" s="19">
        <v>3</v>
      </c>
      <c r="B977" s="19">
        <v>39</v>
      </c>
      <c r="C977" s="81" t="str">
        <f>var!Z$4</f>
        <v>SLM 280</v>
      </c>
      <c r="D977" s="81" t="str">
        <f>var!AG$4</f>
        <v>SLM 280 parameter dev.</v>
      </c>
      <c r="E977" s="10">
        <v>375</v>
      </c>
      <c r="F977" s="11">
        <v>700</v>
      </c>
      <c r="G977" s="20">
        <v>60</v>
      </c>
      <c r="H977" s="21">
        <v>0.14000000000000001</v>
      </c>
      <c r="I977" s="81">
        <v>100</v>
      </c>
      <c r="J977" s="81" t="str">
        <f>var!AD$2</f>
        <v>Density cube</v>
      </c>
      <c r="K977" s="81"/>
      <c r="L977" s="10"/>
      <c r="M977" s="81" t="str">
        <f>var!AF$2</f>
        <v>Stripes</v>
      </c>
      <c r="N977" s="10"/>
      <c r="O977" s="10"/>
      <c r="P977" s="10"/>
      <c r="Q977" s="10"/>
      <c r="R977" s="81"/>
      <c r="S977" s="81"/>
      <c r="T977" s="81"/>
      <c r="U977" s="81"/>
      <c r="V977" s="81"/>
      <c r="W977" s="81"/>
      <c r="X977" s="81"/>
      <c r="Y977" s="10"/>
      <c r="Z977" s="10"/>
      <c r="AA977" s="10"/>
      <c r="AB977" s="10"/>
      <c r="AC977" s="10"/>
      <c r="AD977" s="81"/>
      <c r="AE977" s="81"/>
      <c r="AF977" s="81"/>
      <c r="AG977" s="81"/>
      <c r="AH977" s="81">
        <f t="shared" si="33"/>
        <v>21.168000000000003</v>
      </c>
      <c r="AI977" s="81">
        <f t="shared" si="34"/>
        <v>63.775510204081627</v>
      </c>
      <c r="AJ977" s="10"/>
      <c r="AK977" s="81">
        <v>94.450999999999993</v>
      </c>
      <c r="AL977" s="81" t="str" cm="1">
        <f t="array" aca="1" ref="AL977" ca="1">IF(INDIRECT(ADDRESS(3+AM977,2,,,"var"))&lt;&gt;"Name of powder",INDIRECT(ADDRESS(3+AM977,2,,,"var")),NULL)</f>
        <v>AlMgty90</v>
      </c>
      <c r="AM977" s="27">
        <v>7</v>
      </c>
      <c r="AN977" s="10"/>
      <c r="AO977" cm="1">
        <f t="array" aca="1" ref="AO977" ca="1">IF(INDIRECT(ADDRESS(3+$AM977,3,,,"var"))&lt;&gt;"&lt;=&gt;",INDIRECT(ADDRESS(3+$AM977,3,,,"var")),NULL)</f>
        <v>0</v>
      </c>
      <c r="AP977" cm="1">
        <f t="array" aca="1" ref="AP977" ca="1">IF(INDIRECT(ADDRESS(3+$AM977,4,,,"var"))&lt;&gt;"Si",INDIRECT(ADDRESS(3+$AM977,4,,,"var")),NULL)</f>
        <v>0.14199999999999999</v>
      </c>
      <c r="AQ977" cm="1">
        <f t="array" aca="1" ref="AQ977" ca="1">IF(INDIRECT(ADDRESS(3+$AM977,5,,,"var"))&lt;&gt;"&lt;=&gt;",INDIRECT(ADDRESS(3+$AM977,5,,,"var")),NULL)</f>
        <v>0</v>
      </c>
      <c r="AR977" cm="1">
        <f t="array" aca="1" ref="AR977" ca="1">IF(INDIRECT(ADDRESS(3+$AM977,6,,,"var"))&lt;&gt;"Fe",INDIRECT(ADDRESS(3+$AM977,6,,,"var")),NULL)</f>
        <v>6.7599999999999993E-2</v>
      </c>
      <c r="AS977" cm="1">
        <f t="array" aca="1" ref="AS977" ca="1">IF(INDIRECT(ADDRESS(3+$AM977,7,,,"var"))&lt;&gt;"&lt;=&gt;",INDIRECT(ADDRESS(3+$AM977,7,,,"var")),NULL)</f>
        <v>0</v>
      </c>
      <c r="AT977" cm="1">
        <f t="array" aca="1" ref="AT977" ca="1">IF(INDIRECT(ADDRESS(3+$AM977,8,,,"var"))&lt;&gt;"Cu",INDIRECT(ADDRESS(3+$AM977,8,,,"var")),NULL)</f>
        <v>2E-3</v>
      </c>
      <c r="AU977" cm="1">
        <f t="array" aca="1" ref="AU977" ca="1">IF(INDIRECT(ADDRESS(3+$AM977,9,,,"var"))&lt;&gt;"&lt;=&gt;",INDIRECT(ADDRESS(3+$AM977,9,,,"var")),NULL)</f>
        <v>0</v>
      </c>
      <c r="AV977" cm="1">
        <f t="array" aca="1" ref="AV977" ca="1">IF(INDIRECT(ADDRESS(3+$AM977,10,,,"var"))&lt;&gt;"Mn",INDIRECT(ADDRESS(3+$AM977,10,,,"var")),NULL)</f>
        <v>5.4999999999999997E-3</v>
      </c>
      <c r="AW977" cm="1">
        <f t="array" aca="1" ref="AW977" ca="1">IF(INDIRECT(ADDRESS(3+$AM977,11,,,"var"))&lt;&gt;"&lt;=&gt;",INDIRECT(ADDRESS(3+$AM977,11,,,"var")),NULL)</f>
        <v>0</v>
      </c>
      <c r="AX977" cm="1">
        <f t="array" aca="1" ref="AX977" ca="1">IF(INDIRECT(ADDRESS(3+$AM977,12,,,"var"))&lt;&gt;"Mg",INDIRECT(ADDRESS(3+$AM977,12,,,"var")),NULL)</f>
        <v>11.8</v>
      </c>
      <c r="AY977" cm="1">
        <f t="array" aca="1" ref="AY977" ca="1">IF(INDIRECT(ADDRESS(3+$AM977,13,,,"var"))&lt;&gt;"&lt;=&gt;",INDIRECT(ADDRESS(3+$AM977,13,,,"var")),NULL)</f>
        <v>0</v>
      </c>
      <c r="AZ977" cm="1">
        <f t="array" aca="1" ref="AZ977" ca="1">IF(INDIRECT(ADDRESS(3+$AM977,14,,,"var"))&lt;&gt;"Be",INDIRECT(ADDRESS(3+$AM977,14,,,"var")),NULL)</f>
        <v>3.8E-3</v>
      </c>
      <c r="BA977" s="61" cm="1">
        <f t="array" aca="1" ref="BA977" ca="1">IF(INDIRECT(ADDRESS(3+$AM977,15,,,"var"))&lt;&gt;"&lt;=&gt;",INDIRECT(ADDRESS(3+$AM977,15,,,"var")),NULL)</f>
        <v>0</v>
      </c>
      <c r="BB977" cm="1">
        <f t="array" aca="1" ref="BB977" ca="1">IF(INDIRECT(ADDRESS(3+$AM977,16,,,"var"))&lt;&gt;"Zn",INDIRECT(ADDRESS(3+$AM977,16,,,"var")),NULL)</f>
        <v>0</v>
      </c>
      <c r="BC977" s="61" cm="1">
        <f t="array" aca="1" ref="BC977" ca="1">IF(INDIRECT(ADDRESS(3+$AM977,17,,,"var"))&lt;&gt;"&lt;=&gt;",INDIRECT(ADDRESS(3+$AM977,17,,,"var")),NULL)</f>
        <v>0</v>
      </c>
      <c r="BD977" cm="1">
        <f t="array" aca="1" ref="BD977" ca="1">IF(INDIRECT(ADDRESS(3+$AM977,18,,,"var"))&lt;&gt;"Ti",INDIRECT(ADDRESS(3+$AM977,18,,,"var")),NULL)</f>
        <v>1.2E-2</v>
      </c>
      <c r="BE977" s="82" cm="1">
        <f t="array" aca="1" ref="BE977" ca="1">IF(INDIRECT(ADDRESS(3+$AM977,19,,,"var"))&lt;&gt;"D10",INDIRECT(ADDRESS(3+$AM977,19,,,"var")),NULL)</f>
        <v>0</v>
      </c>
      <c r="BF977" s="82" cm="1">
        <f t="array" aca="1" ref="BF977" ca="1">IF(INDIRECT(ADDRESS(3+$AM977,20,,,"var"))&lt;&gt;"D50",INDIRECT(ADDRESS(3+$AM977,20,,,"var")),NULL)</f>
        <v>38.799999999999997</v>
      </c>
      <c r="BG977" s="82" cm="1">
        <f t="array" aca="1" ref="BG977" ca="1">IF(INDIRECT(ADDRESS(3+$AM977,21,,,"var"))&lt;&gt;"D90",INDIRECT(ADDRESS(3+$AM977,21,,,"var")),NULL)</f>
        <v>0</v>
      </c>
      <c r="BH977" s="82" cm="1">
        <f t="array" aca="1" ref="BH977" ca="1">IF(INDIRECT(ADDRESS(3+$AM977,22,,,"var"))&lt;&gt;"Carney Funnel (s/50g)",INDIRECT(ADDRESS(3+$AM977,22,,,"var")),NULL)</f>
        <v>0</v>
      </c>
      <c r="BI977" s="82" cm="1">
        <f t="array" aca="1" ref="BI977" ca="1">IF(INDIRECT(ADDRESS(3+$AM977,23,,,"var"))&lt;&gt;"Schuttdichte",INDIRECT(ADDRESS(3+$AM977,23,,,"var")),NULL)</f>
        <v>0</v>
      </c>
      <c r="BJ977" s="82" cm="1">
        <f t="array" aca="1" ref="BJ977" ca="1">IF(INDIRECT(ADDRESS(3+$AM977,24,,,"var"))&lt;&gt;"Klopfdichte",INDIRECT(ADDRESS(3+$AM977,24,,,"var")),NULL)</f>
        <v>0</v>
      </c>
      <c r="BM977" s="94"/>
    </row>
    <row r="978" spans="1:65">
      <c r="A978" s="19">
        <v>3</v>
      </c>
      <c r="B978" s="19">
        <v>40</v>
      </c>
      <c r="C978" s="81" t="str">
        <f>var!Z$4</f>
        <v>SLM 280</v>
      </c>
      <c r="D978" s="81" t="str">
        <f>var!AG$4</f>
        <v>SLM 280 parameter dev.</v>
      </c>
      <c r="E978" s="10">
        <v>375</v>
      </c>
      <c r="F978" s="11">
        <v>2500</v>
      </c>
      <c r="G978" s="20">
        <v>50</v>
      </c>
      <c r="H978" s="21">
        <v>0.1</v>
      </c>
      <c r="I978" s="81">
        <v>100</v>
      </c>
      <c r="J978" s="81" t="str">
        <f>var!AD$2</f>
        <v>Density cube</v>
      </c>
      <c r="K978" s="81"/>
      <c r="L978" s="10"/>
      <c r="M978" s="81" t="str">
        <f>var!AF$2</f>
        <v>Stripes</v>
      </c>
      <c r="N978" s="10"/>
      <c r="O978" s="10"/>
      <c r="P978" s="10"/>
      <c r="Q978" s="10"/>
      <c r="R978" s="81"/>
      <c r="S978" s="81"/>
      <c r="T978" s="81"/>
      <c r="U978" s="81"/>
      <c r="V978" s="81"/>
      <c r="W978" s="81"/>
      <c r="X978" s="81"/>
      <c r="Y978" s="10"/>
      <c r="Z978" s="10"/>
      <c r="AA978" s="10"/>
      <c r="AB978" s="10"/>
      <c r="AC978" s="10"/>
      <c r="AD978" s="81"/>
      <c r="AE978" s="81"/>
      <c r="AF978" s="81"/>
      <c r="AG978" s="81"/>
      <c r="AH978" s="81">
        <f t="shared" si="33"/>
        <v>45</v>
      </c>
      <c r="AI978" s="81">
        <f t="shared" si="34"/>
        <v>30</v>
      </c>
      <c r="AJ978" s="10"/>
      <c r="AK978" s="81">
        <v>97.995999999999995</v>
      </c>
      <c r="AL978" s="81" t="str" cm="1">
        <f t="array" aca="1" ref="AL978" ca="1">IF(INDIRECT(ADDRESS(3+AM978,2,,,"var"))&lt;&gt;"Name of powder",INDIRECT(ADDRESS(3+AM978,2,,,"var")),NULL)</f>
        <v>AlMgty90</v>
      </c>
      <c r="AM978" s="27">
        <v>7</v>
      </c>
      <c r="AN978" s="10"/>
      <c r="AO978" cm="1">
        <f t="array" aca="1" ref="AO978" ca="1">IF(INDIRECT(ADDRESS(3+$AM978,3,,,"var"))&lt;&gt;"&lt;=&gt;",INDIRECT(ADDRESS(3+$AM978,3,,,"var")),NULL)</f>
        <v>0</v>
      </c>
      <c r="AP978" cm="1">
        <f t="array" aca="1" ref="AP978" ca="1">IF(INDIRECT(ADDRESS(3+$AM978,4,,,"var"))&lt;&gt;"Si",INDIRECT(ADDRESS(3+$AM978,4,,,"var")),NULL)</f>
        <v>0.14199999999999999</v>
      </c>
      <c r="AQ978" cm="1">
        <f t="array" aca="1" ref="AQ978" ca="1">IF(INDIRECT(ADDRESS(3+$AM978,5,,,"var"))&lt;&gt;"&lt;=&gt;",INDIRECT(ADDRESS(3+$AM978,5,,,"var")),NULL)</f>
        <v>0</v>
      </c>
      <c r="AR978" cm="1">
        <f t="array" aca="1" ref="AR978" ca="1">IF(INDIRECT(ADDRESS(3+$AM978,6,,,"var"))&lt;&gt;"Fe",INDIRECT(ADDRESS(3+$AM978,6,,,"var")),NULL)</f>
        <v>6.7599999999999993E-2</v>
      </c>
      <c r="AS978" cm="1">
        <f t="array" aca="1" ref="AS978" ca="1">IF(INDIRECT(ADDRESS(3+$AM978,7,,,"var"))&lt;&gt;"&lt;=&gt;",INDIRECT(ADDRESS(3+$AM978,7,,,"var")),NULL)</f>
        <v>0</v>
      </c>
      <c r="AT978" cm="1">
        <f t="array" aca="1" ref="AT978" ca="1">IF(INDIRECT(ADDRESS(3+$AM978,8,,,"var"))&lt;&gt;"Cu",INDIRECT(ADDRESS(3+$AM978,8,,,"var")),NULL)</f>
        <v>2E-3</v>
      </c>
      <c r="AU978" cm="1">
        <f t="array" aca="1" ref="AU978" ca="1">IF(INDIRECT(ADDRESS(3+$AM978,9,,,"var"))&lt;&gt;"&lt;=&gt;",INDIRECT(ADDRESS(3+$AM978,9,,,"var")),NULL)</f>
        <v>0</v>
      </c>
      <c r="AV978" cm="1">
        <f t="array" aca="1" ref="AV978" ca="1">IF(INDIRECT(ADDRESS(3+$AM978,10,,,"var"))&lt;&gt;"Mn",INDIRECT(ADDRESS(3+$AM978,10,,,"var")),NULL)</f>
        <v>5.4999999999999997E-3</v>
      </c>
      <c r="AW978" cm="1">
        <f t="array" aca="1" ref="AW978" ca="1">IF(INDIRECT(ADDRESS(3+$AM978,11,,,"var"))&lt;&gt;"&lt;=&gt;",INDIRECT(ADDRESS(3+$AM978,11,,,"var")),NULL)</f>
        <v>0</v>
      </c>
      <c r="AX978" cm="1">
        <f t="array" aca="1" ref="AX978" ca="1">IF(INDIRECT(ADDRESS(3+$AM978,12,,,"var"))&lt;&gt;"Mg",INDIRECT(ADDRESS(3+$AM978,12,,,"var")),NULL)</f>
        <v>11.8</v>
      </c>
      <c r="AY978" cm="1">
        <f t="array" aca="1" ref="AY978" ca="1">IF(INDIRECT(ADDRESS(3+$AM978,13,,,"var"))&lt;&gt;"&lt;=&gt;",INDIRECT(ADDRESS(3+$AM978,13,,,"var")),NULL)</f>
        <v>0</v>
      </c>
      <c r="AZ978" cm="1">
        <f t="array" aca="1" ref="AZ978" ca="1">IF(INDIRECT(ADDRESS(3+$AM978,14,,,"var"))&lt;&gt;"Be",INDIRECT(ADDRESS(3+$AM978,14,,,"var")),NULL)</f>
        <v>3.8E-3</v>
      </c>
      <c r="BA978" s="61" cm="1">
        <f t="array" aca="1" ref="BA978" ca="1">IF(INDIRECT(ADDRESS(3+$AM978,15,,,"var"))&lt;&gt;"&lt;=&gt;",INDIRECT(ADDRESS(3+$AM978,15,,,"var")),NULL)</f>
        <v>0</v>
      </c>
      <c r="BB978" cm="1">
        <f t="array" aca="1" ref="BB978" ca="1">IF(INDIRECT(ADDRESS(3+$AM978,16,,,"var"))&lt;&gt;"Zn",INDIRECT(ADDRESS(3+$AM978,16,,,"var")),NULL)</f>
        <v>0</v>
      </c>
      <c r="BC978" s="61" cm="1">
        <f t="array" aca="1" ref="BC978" ca="1">IF(INDIRECT(ADDRESS(3+$AM978,17,,,"var"))&lt;&gt;"&lt;=&gt;",INDIRECT(ADDRESS(3+$AM978,17,,,"var")),NULL)</f>
        <v>0</v>
      </c>
      <c r="BD978" cm="1">
        <f t="array" aca="1" ref="BD978" ca="1">IF(INDIRECT(ADDRESS(3+$AM978,18,,,"var"))&lt;&gt;"Ti",INDIRECT(ADDRESS(3+$AM978,18,,,"var")),NULL)</f>
        <v>1.2E-2</v>
      </c>
      <c r="BE978" s="82" cm="1">
        <f t="array" aca="1" ref="BE978" ca="1">IF(INDIRECT(ADDRESS(3+$AM978,19,,,"var"))&lt;&gt;"D10",INDIRECT(ADDRESS(3+$AM978,19,,,"var")),NULL)</f>
        <v>0</v>
      </c>
      <c r="BF978" s="82" cm="1">
        <f t="array" aca="1" ref="BF978" ca="1">IF(INDIRECT(ADDRESS(3+$AM978,20,,,"var"))&lt;&gt;"D50",INDIRECT(ADDRESS(3+$AM978,20,,,"var")),NULL)</f>
        <v>38.799999999999997</v>
      </c>
      <c r="BG978" s="82" cm="1">
        <f t="array" aca="1" ref="BG978" ca="1">IF(INDIRECT(ADDRESS(3+$AM978,21,,,"var"))&lt;&gt;"D90",INDIRECT(ADDRESS(3+$AM978,21,,,"var")),NULL)</f>
        <v>0</v>
      </c>
      <c r="BH978" s="82" cm="1">
        <f t="array" aca="1" ref="BH978" ca="1">IF(INDIRECT(ADDRESS(3+$AM978,22,,,"var"))&lt;&gt;"Carney Funnel (s/50g)",INDIRECT(ADDRESS(3+$AM978,22,,,"var")),NULL)</f>
        <v>0</v>
      </c>
      <c r="BI978" s="82" cm="1">
        <f t="array" aca="1" ref="BI978" ca="1">IF(INDIRECT(ADDRESS(3+$AM978,23,,,"var"))&lt;&gt;"Schuttdichte",INDIRECT(ADDRESS(3+$AM978,23,,,"var")),NULL)</f>
        <v>0</v>
      </c>
      <c r="BJ978" s="82" cm="1">
        <f t="array" aca="1" ref="BJ978" ca="1">IF(INDIRECT(ADDRESS(3+$AM978,24,,,"var"))&lt;&gt;"Klopfdichte",INDIRECT(ADDRESS(3+$AM978,24,,,"var")),NULL)</f>
        <v>0</v>
      </c>
      <c r="BM978" s="94"/>
    </row>
    <row r="979" spans="1:65">
      <c r="A979" s="19">
        <v>3</v>
      </c>
      <c r="B979" s="19">
        <v>41</v>
      </c>
      <c r="C979" s="81" t="str">
        <f>var!Z$4</f>
        <v>SLM 280</v>
      </c>
      <c r="D979" s="81" t="str">
        <f>var!AG$4</f>
        <v>SLM 280 parameter dev.</v>
      </c>
      <c r="E979" s="10">
        <v>375</v>
      </c>
      <c r="F979" s="11">
        <v>825</v>
      </c>
      <c r="G979" s="20">
        <v>50</v>
      </c>
      <c r="H979" s="21">
        <v>0.14000000000000001</v>
      </c>
      <c r="I979" s="81">
        <v>100</v>
      </c>
      <c r="J979" s="81" t="str">
        <f>var!AD$2</f>
        <v>Density cube</v>
      </c>
      <c r="K979" s="81"/>
      <c r="L979" s="10"/>
      <c r="M979" s="81" t="str">
        <f>var!AF$2</f>
        <v>Stripes</v>
      </c>
      <c r="N979" s="10"/>
      <c r="O979" s="10"/>
      <c r="P979" s="10"/>
      <c r="Q979" s="10"/>
      <c r="R979" s="81"/>
      <c r="S979" s="81"/>
      <c r="T979" s="81"/>
      <c r="U979" s="81"/>
      <c r="V979" s="81"/>
      <c r="W979" s="81"/>
      <c r="X979" s="81"/>
      <c r="Y979" s="10"/>
      <c r="Z979" s="10"/>
      <c r="AA979" s="10"/>
      <c r="AB979" s="10"/>
      <c r="AC979" s="10"/>
      <c r="AD979" s="81"/>
      <c r="AE979" s="81"/>
      <c r="AF979" s="81"/>
      <c r="AG979" s="81"/>
      <c r="AH979" s="81">
        <f t="shared" si="33"/>
        <v>20.790000000000003</v>
      </c>
      <c r="AI979" s="81">
        <f t="shared" si="34"/>
        <v>64.935064935064929</v>
      </c>
      <c r="AJ979" s="10"/>
      <c r="AK979" s="81">
        <v>98.025999999999996</v>
      </c>
      <c r="AL979" s="81" t="str" cm="1">
        <f t="array" aca="1" ref="AL979" ca="1">IF(INDIRECT(ADDRESS(3+AM979,2,,,"var"))&lt;&gt;"Name of powder",INDIRECT(ADDRESS(3+AM979,2,,,"var")),NULL)</f>
        <v>AlMgty90</v>
      </c>
      <c r="AM979" s="27">
        <v>7</v>
      </c>
      <c r="AN979" s="10"/>
      <c r="AO979" cm="1">
        <f t="array" aca="1" ref="AO979" ca="1">IF(INDIRECT(ADDRESS(3+$AM979,3,,,"var"))&lt;&gt;"&lt;=&gt;",INDIRECT(ADDRESS(3+$AM979,3,,,"var")),NULL)</f>
        <v>0</v>
      </c>
      <c r="AP979" cm="1">
        <f t="array" aca="1" ref="AP979" ca="1">IF(INDIRECT(ADDRESS(3+$AM979,4,,,"var"))&lt;&gt;"Si",INDIRECT(ADDRESS(3+$AM979,4,,,"var")),NULL)</f>
        <v>0.14199999999999999</v>
      </c>
      <c r="AQ979" cm="1">
        <f t="array" aca="1" ref="AQ979" ca="1">IF(INDIRECT(ADDRESS(3+$AM979,5,,,"var"))&lt;&gt;"&lt;=&gt;",INDIRECT(ADDRESS(3+$AM979,5,,,"var")),NULL)</f>
        <v>0</v>
      </c>
      <c r="AR979" cm="1">
        <f t="array" aca="1" ref="AR979" ca="1">IF(INDIRECT(ADDRESS(3+$AM979,6,,,"var"))&lt;&gt;"Fe",INDIRECT(ADDRESS(3+$AM979,6,,,"var")),NULL)</f>
        <v>6.7599999999999993E-2</v>
      </c>
      <c r="AS979" cm="1">
        <f t="array" aca="1" ref="AS979" ca="1">IF(INDIRECT(ADDRESS(3+$AM979,7,,,"var"))&lt;&gt;"&lt;=&gt;",INDIRECT(ADDRESS(3+$AM979,7,,,"var")),NULL)</f>
        <v>0</v>
      </c>
      <c r="AT979" cm="1">
        <f t="array" aca="1" ref="AT979" ca="1">IF(INDIRECT(ADDRESS(3+$AM979,8,,,"var"))&lt;&gt;"Cu",INDIRECT(ADDRESS(3+$AM979,8,,,"var")),NULL)</f>
        <v>2E-3</v>
      </c>
      <c r="AU979" cm="1">
        <f t="array" aca="1" ref="AU979" ca="1">IF(INDIRECT(ADDRESS(3+$AM979,9,,,"var"))&lt;&gt;"&lt;=&gt;",INDIRECT(ADDRESS(3+$AM979,9,,,"var")),NULL)</f>
        <v>0</v>
      </c>
      <c r="AV979" cm="1">
        <f t="array" aca="1" ref="AV979" ca="1">IF(INDIRECT(ADDRESS(3+$AM979,10,,,"var"))&lt;&gt;"Mn",INDIRECT(ADDRESS(3+$AM979,10,,,"var")),NULL)</f>
        <v>5.4999999999999997E-3</v>
      </c>
      <c r="AW979" cm="1">
        <f t="array" aca="1" ref="AW979" ca="1">IF(INDIRECT(ADDRESS(3+$AM979,11,,,"var"))&lt;&gt;"&lt;=&gt;",INDIRECT(ADDRESS(3+$AM979,11,,,"var")),NULL)</f>
        <v>0</v>
      </c>
      <c r="AX979" cm="1">
        <f t="array" aca="1" ref="AX979" ca="1">IF(INDIRECT(ADDRESS(3+$AM979,12,,,"var"))&lt;&gt;"Mg",INDIRECT(ADDRESS(3+$AM979,12,,,"var")),NULL)</f>
        <v>11.8</v>
      </c>
      <c r="AY979" cm="1">
        <f t="array" aca="1" ref="AY979" ca="1">IF(INDIRECT(ADDRESS(3+$AM979,13,,,"var"))&lt;&gt;"&lt;=&gt;",INDIRECT(ADDRESS(3+$AM979,13,,,"var")),NULL)</f>
        <v>0</v>
      </c>
      <c r="AZ979" cm="1">
        <f t="array" aca="1" ref="AZ979" ca="1">IF(INDIRECT(ADDRESS(3+$AM979,14,,,"var"))&lt;&gt;"Be",INDIRECT(ADDRESS(3+$AM979,14,,,"var")),NULL)</f>
        <v>3.8E-3</v>
      </c>
      <c r="BA979" s="61" cm="1">
        <f t="array" aca="1" ref="BA979" ca="1">IF(INDIRECT(ADDRESS(3+$AM979,15,,,"var"))&lt;&gt;"&lt;=&gt;",INDIRECT(ADDRESS(3+$AM979,15,,,"var")),NULL)</f>
        <v>0</v>
      </c>
      <c r="BB979" cm="1">
        <f t="array" aca="1" ref="BB979" ca="1">IF(INDIRECT(ADDRESS(3+$AM979,16,,,"var"))&lt;&gt;"Zn",INDIRECT(ADDRESS(3+$AM979,16,,,"var")),NULL)</f>
        <v>0</v>
      </c>
      <c r="BC979" s="61" cm="1">
        <f t="array" aca="1" ref="BC979" ca="1">IF(INDIRECT(ADDRESS(3+$AM979,17,,,"var"))&lt;&gt;"&lt;=&gt;",INDIRECT(ADDRESS(3+$AM979,17,,,"var")),NULL)</f>
        <v>0</v>
      </c>
      <c r="BD979" cm="1">
        <f t="array" aca="1" ref="BD979" ca="1">IF(INDIRECT(ADDRESS(3+$AM979,18,,,"var"))&lt;&gt;"Ti",INDIRECT(ADDRESS(3+$AM979,18,,,"var")),NULL)</f>
        <v>1.2E-2</v>
      </c>
      <c r="BE979" s="82" cm="1">
        <f t="array" aca="1" ref="BE979" ca="1">IF(INDIRECT(ADDRESS(3+$AM979,19,,,"var"))&lt;&gt;"D10",INDIRECT(ADDRESS(3+$AM979,19,,,"var")),NULL)</f>
        <v>0</v>
      </c>
      <c r="BF979" s="82" cm="1">
        <f t="array" aca="1" ref="BF979" ca="1">IF(INDIRECT(ADDRESS(3+$AM979,20,,,"var"))&lt;&gt;"D50",INDIRECT(ADDRESS(3+$AM979,20,,,"var")),NULL)</f>
        <v>38.799999999999997</v>
      </c>
      <c r="BG979" s="82" cm="1">
        <f t="array" aca="1" ref="BG979" ca="1">IF(INDIRECT(ADDRESS(3+$AM979,21,,,"var"))&lt;&gt;"D90",INDIRECT(ADDRESS(3+$AM979,21,,,"var")),NULL)</f>
        <v>0</v>
      </c>
      <c r="BH979" s="82" cm="1">
        <f t="array" aca="1" ref="BH979" ca="1">IF(INDIRECT(ADDRESS(3+$AM979,22,,,"var"))&lt;&gt;"Carney Funnel (s/50g)",INDIRECT(ADDRESS(3+$AM979,22,,,"var")),NULL)</f>
        <v>0</v>
      </c>
      <c r="BI979" s="82" cm="1">
        <f t="array" aca="1" ref="BI979" ca="1">IF(INDIRECT(ADDRESS(3+$AM979,23,,,"var"))&lt;&gt;"Schuttdichte",INDIRECT(ADDRESS(3+$AM979,23,,,"var")),NULL)</f>
        <v>0</v>
      </c>
      <c r="BJ979" s="82" cm="1">
        <f t="array" aca="1" ref="BJ979" ca="1">IF(INDIRECT(ADDRESS(3+$AM979,24,,,"var"))&lt;&gt;"Klopfdichte",INDIRECT(ADDRESS(3+$AM979,24,,,"var")),NULL)</f>
        <v>0</v>
      </c>
      <c r="BM979" s="94"/>
    </row>
    <row r="980" spans="1:65">
      <c r="A980" s="19">
        <v>3</v>
      </c>
      <c r="B980" s="19">
        <v>42</v>
      </c>
      <c r="C980" s="81" t="str">
        <f>var!Z$4</f>
        <v>SLM 280</v>
      </c>
      <c r="D980" s="81" t="str">
        <f>var!AG$4</f>
        <v>SLM 280 parameter dev.</v>
      </c>
      <c r="E980" s="10">
        <v>375</v>
      </c>
      <c r="F980" s="11">
        <v>2100</v>
      </c>
      <c r="G980" s="20">
        <v>50</v>
      </c>
      <c r="H980" s="21">
        <v>0.12</v>
      </c>
      <c r="I980" s="81">
        <v>100</v>
      </c>
      <c r="J980" s="81" t="str">
        <f>var!AD$2</f>
        <v>Density cube</v>
      </c>
      <c r="K980" s="81"/>
      <c r="L980" s="10"/>
      <c r="M980" s="81" t="str">
        <f>var!AF$2</f>
        <v>Stripes</v>
      </c>
      <c r="N980" s="10"/>
      <c r="O980" s="10"/>
      <c r="P980" s="10"/>
      <c r="Q980" s="10"/>
      <c r="R980" s="81"/>
      <c r="S980" s="81"/>
      <c r="T980" s="81"/>
      <c r="U980" s="81"/>
      <c r="V980" s="81"/>
      <c r="W980" s="81"/>
      <c r="X980" s="81"/>
      <c r="Y980" s="10"/>
      <c r="Z980" s="10"/>
      <c r="AA980" s="10"/>
      <c r="AB980" s="10"/>
      <c r="AC980" s="10"/>
      <c r="AD980" s="81"/>
      <c r="AE980" s="81"/>
      <c r="AF980" s="81"/>
      <c r="AG980" s="81"/>
      <c r="AH980" s="81">
        <f t="shared" si="33"/>
        <v>45.36</v>
      </c>
      <c r="AI980" s="81">
        <f t="shared" si="34"/>
        <v>29.761904761904763</v>
      </c>
      <c r="AJ980" s="10"/>
      <c r="AK980" s="81">
        <v>98.352000000000004</v>
      </c>
      <c r="AL980" s="81" t="str" cm="1">
        <f t="array" aca="1" ref="AL980" ca="1">IF(INDIRECT(ADDRESS(3+AM980,2,,,"var"))&lt;&gt;"Name of powder",INDIRECT(ADDRESS(3+AM980,2,,,"var")),NULL)</f>
        <v>AlMgty90</v>
      </c>
      <c r="AM980" s="27">
        <v>7</v>
      </c>
      <c r="AN980" s="10"/>
      <c r="AO980" cm="1">
        <f t="array" aca="1" ref="AO980" ca="1">IF(INDIRECT(ADDRESS(3+$AM980,3,,,"var"))&lt;&gt;"&lt;=&gt;",INDIRECT(ADDRESS(3+$AM980,3,,,"var")),NULL)</f>
        <v>0</v>
      </c>
      <c r="AP980" cm="1">
        <f t="array" aca="1" ref="AP980" ca="1">IF(INDIRECT(ADDRESS(3+$AM980,4,,,"var"))&lt;&gt;"Si",INDIRECT(ADDRESS(3+$AM980,4,,,"var")),NULL)</f>
        <v>0.14199999999999999</v>
      </c>
      <c r="AQ980" cm="1">
        <f t="array" aca="1" ref="AQ980" ca="1">IF(INDIRECT(ADDRESS(3+$AM980,5,,,"var"))&lt;&gt;"&lt;=&gt;",INDIRECT(ADDRESS(3+$AM980,5,,,"var")),NULL)</f>
        <v>0</v>
      </c>
      <c r="AR980" cm="1">
        <f t="array" aca="1" ref="AR980" ca="1">IF(INDIRECT(ADDRESS(3+$AM980,6,,,"var"))&lt;&gt;"Fe",INDIRECT(ADDRESS(3+$AM980,6,,,"var")),NULL)</f>
        <v>6.7599999999999993E-2</v>
      </c>
      <c r="AS980" cm="1">
        <f t="array" aca="1" ref="AS980" ca="1">IF(INDIRECT(ADDRESS(3+$AM980,7,,,"var"))&lt;&gt;"&lt;=&gt;",INDIRECT(ADDRESS(3+$AM980,7,,,"var")),NULL)</f>
        <v>0</v>
      </c>
      <c r="AT980" cm="1">
        <f t="array" aca="1" ref="AT980" ca="1">IF(INDIRECT(ADDRESS(3+$AM980,8,,,"var"))&lt;&gt;"Cu",INDIRECT(ADDRESS(3+$AM980,8,,,"var")),NULL)</f>
        <v>2E-3</v>
      </c>
      <c r="AU980" cm="1">
        <f t="array" aca="1" ref="AU980" ca="1">IF(INDIRECT(ADDRESS(3+$AM980,9,,,"var"))&lt;&gt;"&lt;=&gt;",INDIRECT(ADDRESS(3+$AM980,9,,,"var")),NULL)</f>
        <v>0</v>
      </c>
      <c r="AV980" cm="1">
        <f t="array" aca="1" ref="AV980" ca="1">IF(INDIRECT(ADDRESS(3+$AM980,10,,,"var"))&lt;&gt;"Mn",INDIRECT(ADDRESS(3+$AM980,10,,,"var")),NULL)</f>
        <v>5.4999999999999997E-3</v>
      </c>
      <c r="AW980" cm="1">
        <f t="array" aca="1" ref="AW980" ca="1">IF(INDIRECT(ADDRESS(3+$AM980,11,,,"var"))&lt;&gt;"&lt;=&gt;",INDIRECT(ADDRESS(3+$AM980,11,,,"var")),NULL)</f>
        <v>0</v>
      </c>
      <c r="AX980" cm="1">
        <f t="array" aca="1" ref="AX980" ca="1">IF(INDIRECT(ADDRESS(3+$AM980,12,,,"var"))&lt;&gt;"Mg",INDIRECT(ADDRESS(3+$AM980,12,,,"var")),NULL)</f>
        <v>11.8</v>
      </c>
      <c r="AY980" cm="1">
        <f t="array" aca="1" ref="AY980" ca="1">IF(INDIRECT(ADDRESS(3+$AM980,13,,,"var"))&lt;&gt;"&lt;=&gt;",INDIRECT(ADDRESS(3+$AM980,13,,,"var")),NULL)</f>
        <v>0</v>
      </c>
      <c r="AZ980" cm="1">
        <f t="array" aca="1" ref="AZ980" ca="1">IF(INDIRECT(ADDRESS(3+$AM980,14,,,"var"))&lt;&gt;"Be",INDIRECT(ADDRESS(3+$AM980,14,,,"var")),NULL)</f>
        <v>3.8E-3</v>
      </c>
      <c r="BA980" s="61" cm="1">
        <f t="array" aca="1" ref="BA980" ca="1">IF(INDIRECT(ADDRESS(3+$AM980,15,,,"var"))&lt;&gt;"&lt;=&gt;",INDIRECT(ADDRESS(3+$AM980,15,,,"var")),NULL)</f>
        <v>0</v>
      </c>
      <c r="BB980" cm="1">
        <f t="array" aca="1" ref="BB980" ca="1">IF(INDIRECT(ADDRESS(3+$AM980,16,,,"var"))&lt;&gt;"Zn",INDIRECT(ADDRESS(3+$AM980,16,,,"var")),NULL)</f>
        <v>0</v>
      </c>
      <c r="BC980" s="61" cm="1">
        <f t="array" aca="1" ref="BC980" ca="1">IF(INDIRECT(ADDRESS(3+$AM980,17,,,"var"))&lt;&gt;"&lt;=&gt;",INDIRECT(ADDRESS(3+$AM980,17,,,"var")),NULL)</f>
        <v>0</v>
      </c>
      <c r="BD980" cm="1">
        <f t="array" aca="1" ref="BD980" ca="1">IF(INDIRECT(ADDRESS(3+$AM980,18,,,"var"))&lt;&gt;"Ti",INDIRECT(ADDRESS(3+$AM980,18,,,"var")),NULL)</f>
        <v>1.2E-2</v>
      </c>
      <c r="BE980" s="82" cm="1">
        <f t="array" aca="1" ref="BE980" ca="1">IF(INDIRECT(ADDRESS(3+$AM980,19,,,"var"))&lt;&gt;"D10",INDIRECT(ADDRESS(3+$AM980,19,,,"var")),NULL)</f>
        <v>0</v>
      </c>
      <c r="BF980" s="82" cm="1">
        <f t="array" aca="1" ref="BF980" ca="1">IF(INDIRECT(ADDRESS(3+$AM980,20,,,"var"))&lt;&gt;"D50",INDIRECT(ADDRESS(3+$AM980,20,,,"var")),NULL)</f>
        <v>38.799999999999997</v>
      </c>
      <c r="BG980" s="82" cm="1">
        <f t="array" aca="1" ref="BG980" ca="1">IF(INDIRECT(ADDRESS(3+$AM980,21,,,"var"))&lt;&gt;"D90",INDIRECT(ADDRESS(3+$AM980,21,,,"var")),NULL)</f>
        <v>0</v>
      </c>
      <c r="BH980" s="82" cm="1">
        <f t="array" aca="1" ref="BH980" ca="1">IF(INDIRECT(ADDRESS(3+$AM980,22,,,"var"))&lt;&gt;"Carney Funnel (s/50g)",INDIRECT(ADDRESS(3+$AM980,22,,,"var")),NULL)</f>
        <v>0</v>
      </c>
      <c r="BI980" s="82" cm="1">
        <f t="array" aca="1" ref="BI980" ca="1">IF(INDIRECT(ADDRESS(3+$AM980,23,,,"var"))&lt;&gt;"Schuttdichte",INDIRECT(ADDRESS(3+$AM980,23,,,"var")),NULL)</f>
        <v>0</v>
      </c>
      <c r="BJ980" s="82" cm="1">
        <f t="array" aca="1" ref="BJ980" ca="1">IF(INDIRECT(ADDRESS(3+$AM980,24,,,"var"))&lt;&gt;"Klopfdichte",INDIRECT(ADDRESS(3+$AM980,24,,,"var")),NULL)</f>
        <v>0</v>
      </c>
      <c r="BM980" s="94"/>
    </row>
    <row r="981" spans="1:65">
      <c r="A981" s="19">
        <v>3</v>
      </c>
      <c r="B981" s="19">
        <v>43</v>
      </c>
      <c r="C981" s="81" t="str">
        <f>var!Z$4</f>
        <v>SLM 280</v>
      </c>
      <c r="D981" s="81" t="str">
        <f>var!AG$4</f>
        <v>SLM 280 parameter dev.</v>
      </c>
      <c r="E981" s="10">
        <v>375</v>
      </c>
      <c r="F981" s="11">
        <v>1775</v>
      </c>
      <c r="G981" s="20">
        <v>50</v>
      </c>
      <c r="H981" s="21">
        <v>0.14000000000000001</v>
      </c>
      <c r="I981" s="81">
        <v>100</v>
      </c>
      <c r="J981" s="81" t="str">
        <f>var!AD$2</f>
        <v>Density cube</v>
      </c>
      <c r="K981" s="81"/>
      <c r="L981" s="10"/>
      <c r="M981" s="81" t="str">
        <f>var!AF$2</f>
        <v>Stripes</v>
      </c>
      <c r="N981" s="10"/>
      <c r="O981" s="10"/>
      <c r="P981" s="10"/>
      <c r="Q981" s="10"/>
      <c r="R981" s="81"/>
      <c r="S981" s="81"/>
      <c r="T981" s="81"/>
      <c r="U981" s="81"/>
      <c r="V981" s="81"/>
      <c r="W981" s="81"/>
      <c r="X981" s="81"/>
      <c r="Y981" s="10"/>
      <c r="Z981" s="10"/>
      <c r="AA981" s="10"/>
      <c r="AB981" s="10"/>
      <c r="AC981" s="10"/>
      <c r="AD981" s="81"/>
      <c r="AE981" s="81"/>
      <c r="AF981" s="81"/>
      <c r="AG981" s="81"/>
      <c r="AH981" s="81">
        <f t="shared" si="33"/>
        <v>44.730000000000004</v>
      </c>
      <c r="AI981" s="81">
        <f t="shared" si="34"/>
        <v>30.181086519114686</v>
      </c>
      <c r="AJ981" s="10"/>
      <c r="AK981" s="81">
        <v>98.039000000000001</v>
      </c>
      <c r="AL981" s="81" t="str" cm="1">
        <f t="array" aca="1" ref="AL981" ca="1">IF(INDIRECT(ADDRESS(3+AM981,2,,,"var"))&lt;&gt;"Name of powder",INDIRECT(ADDRESS(3+AM981,2,,,"var")),NULL)</f>
        <v>AlMgty90</v>
      </c>
      <c r="AM981" s="27">
        <v>7</v>
      </c>
      <c r="AN981" s="10"/>
      <c r="AO981" cm="1">
        <f t="array" aca="1" ref="AO981" ca="1">IF(INDIRECT(ADDRESS(3+$AM981,3,,,"var"))&lt;&gt;"&lt;=&gt;",INDIRECT(ADDRESS(3+$AM981,3,,,"var")),NULL)</f>
        <v>0</v>
      </c>
      <c r="AP981" cm="1">
        <f t="array" aca="1" ref="AP981" ca="1">IF(INDIRECT(ADDRESS(3+$AM981,4,,,"var"))&lt;&gt;"Si",INDIRECT(ADDRESS(3+$AM981,4,,,"var")),NULL)</f>
        <v>0.14199999999999999</v>
      </c>
      <c r="AQ981" cm="1">
        <f t="array" aca="1" ref="AQ981" ca="1">IF(INDIRECT(ADDRESS(3+$AM981,5,,,"var"))&lt;&gt;"&lt;=&gt;",INDIRECT(ADDRESS(3+$AM981,5,,,"var")),NULL)</f>
        <v>0</v>
      </c>
      <c r="AR981" cm="1">
        <f t="array" aca="1" ref="AR981" ca="1">IF(INDIRECT(ADDRESS(3+$AM981,6,,,"var"))&lt;&gt;"Fe",INDIRECT(ADDRESS(3+$AM981,6,,,"var")),NULL)</f>
        <v>6.7599999999999993E-2</v>
      </c>
      <c r="AS981" cm="1">
        <f t="array" aca="1" ref="AS981" ca="1">IF(INDIRECT(ADDRESS(3+$AM981,7,,,"var"))&lt;&gt;"&lt;=&gt;",INDIRECT(ADDRESS(3+$AM981,7,,,"var")),NULL)</f>
        <v>0</v>
      </c>
      <c r="AT981" cm="1">
        <f t="array" aca="1" ref="AT981" ca="1">IF(INDIRECT(ADDRESS(3+$AM981,8,,,"var"))&lt;&gt;"Cu",INDIRECT(ADDRESS(3+$AM981,8,,,"var")),NULL)</f>
        <v>2E-3</v>
      </c>
      <c r="AU981" cm="1">
        <f t="array" aca="1" ref="AU981" ca="1">IF(INDIRECT(ADDRESS(3+$AM981,9,,,"var"))&lt;&gt;"&lt;=&gt;",INDIRECT(ADDRESS(3+$AM981,9,,,"var")),NULL)</f>
        <v>0</v>
      </c>
      <c r="AV981" cm="1">
        <f t="array" aca="1" ref="AV981" ca="1">IF(INDIRECT(ADDRESS(3+$AM981,10,,,"var"))&lt;&gt;"Mn",INDIRECT(ADDRESS(3+$AM981,10,,,"var")),NULL)</f>
        <v>5.4999999999999997E-3</v>
      </c>
      <c r="AW981" cm="1">
        <f t="array" aca="1" ref="AW981" ca="1">IF(INDIRECT(ADDRESS(3+$AM981,11,,,"var"))&lt;&gt;"&lt;=&gt;",INDIRECT(ADDRESS(3+$AM981,11,,,"var")),NULL)</f>
        <v>0</v>
      </c>
      <c r="AX981" cm="1">
        <f t="array" aca="1" ref="AX981" ca="1">IF(INDIRECT(ADDRESS(3+$AM981,12,,,"var"))&lt;&gt;"Mg",INDIRECT(ADDRESS(3+$AM981,12,,,"var")),NULL)</f>
        <v>11.8</v>
      </c>
      <c r="AY981" cm="1">
        <f t="array" aca="1" ref="AY981" ca="1">IF(INDIRECT(ADDRESS(3+$AM981,13,,,"var"))&lt;&gt;"&lt;=&gt;",INDIRECT(ADDRESS(3+$AM981,13,,,"var")),NULL)</f>
        <v>0</v>
      </c>
      <c r="AZ981" cm="1">
        <f t="array" aca="1" ref="AZ981" ca="1">IF(INDIRECT(ADDRESS(3+$AM981,14,,,"var"))&lt;&gt;"Be",INDIRECT(ADDRESS(3+$AM981,14,,,"var")),NULL)</f>
        <v>3.8E-3</v>
      </c>
      <c r="BA981" s="61" cm="1">
        <f t="array" aca="1" ref="BA981" ca="1">IF(INDIRECT(ADDRESS(3+$AM981,15,,,"var"))&lt;&gt;"&lt;=&gt;",INDIRECT(ADDRESS(3+$AM981,15,,,"var")),NULL)</f>
        <v>0</v>
      </c>
      <c r="BB981" cm="1">
        <f t="array" aca="1" ref="BB981" ca="1">IF(INDIRECT(ADDRESS(3+$AM981,16,,,"var"))&lt;&gt;"Zn",INDIRECT(ADDRESS(3+$AM981,16,,,"var")),NULL)</f>
        <v>0</v>
      </c>
      <c r="BC981" s="61" cm="1">
        <f t="array" aca="1" ref="BC981" ca="1">IF(INDIRECT(ADDRESS(3+$AM981,17,,,"var"))&lt;&gt;"&lt;=&gt;",INDIRECT(ADDRESS(3+$AM981,17,,,"var")),NULL)</f>
        <v>0</v>
      </c>
      <c r="BD981" cm="1">
        <f t="array" aca="1" ref="BD981" ca="1">IF(INDIRECT(ADDRESS(3+$AM981,18,,,"var"))&lt;&gt;"Ti",INDIRECT(ADDRESS(3+$AM981,18,,,"var")),NULL)</f>
        <v>1.2E-2</v>
      </c>
      <c r="BE981" s="82" cm="1">
        <f t="array" aca="1" ref="BE981" ca="1">IF(INDIRECT(ADDRESS(3+$AM981,19,,,"var"))&lt;&gt;"D10",INDIRECT(ADDRESS(3+$AM981,19,,,"var")),NULL)</f>
        <v>0</v>
      </c>
      <c r="BF981" s="82" cm="1">
        <f t="array" aca="1" ref="BF981" ca="1">IF(INDIRECT(ADDRESS(3+$AM981,20,,,"var"))&lt;&gt;"D50",INDIRECT(ADDRESS(3+$AM981,20,,,"var")),NULL)</f>
        <v>38.799999999999997</v>
      </c>
      <c r="BG981" s="82" cm="1">
        <f t="array" aca="1" ref="BG981" ca="1">IF(INDIRECT(ADDRESS(3+$AM981,21,,,"var"))&lt;&gt;"D90",INDIRECT(ADDRESS(3+$AM981,21,,,"var")),NULL)</f>
        <v>0</v>
      </c>
      <c r="BH981" s="82" cm="1">
        <f t="array" aca="1" ref="BH981" ca="1">IF(INDIRECT(ADDRESS(3+$AM981,22,,,"var"))&lt;&gt;"Carney Funnel (s/50g)",INDIRECT(ADDRESS(3+$AM981,22,,,"var")),NULL)</f>
        <v>0</v>
      </c>
      <c r="BI981" s="82" cm="1">
        <f t="array" aca="1" ref="BI981" ca="1">IF(INDIRECT(ADDRESS(3+$AM981,23,,,"var"))&lt;&gt;"Schuttdichte",INDIRECT(ADDRESS(3+$AM981,23,,,"var")),NULL)</f>
        <v>0</v>
      </c>
      <c r="BJ981" s="82" cm="1">
        <f t="array" aca="1" ref="BJ981" ca="1">IF(INDIRECT(ADDRESS(3+$AM981,24,,,"var"))&lt;&gt;"Klopfdichte",INDIRECT(ADDRESS(3+$AM981,24,,,"var")),NULL)</f>
        <v>0</v>
      </c>
      <c r="BM981" s="94"/>
    </row>
    <row r="982" spans="1:65">
      <c r="A982" s="19">
        <v>3</v>
      </c>
      <c r="B982" s="19">
        <v>44</v>
      </c>
      <c r="C982" s="81" t="str">
        <f>var!Z$4</f>
        <v>SLM 280</v>
      </c>
      <c r="D982" s="81" t="str">
        <f>var!AG$4</f>
        <v>SLM 280 parameter dev.</v>
      </c>
      <c r="E982" s="10">
        <v>375</v>
      </c>
      <c r="F982" s="11">
        <v>1550</v>
      </c>
      <c r="G982" s="20">
        <v>50</v>
      </c>
      <c r="H982" s="21">
        <v>0.16</v>
      </c>
      <c r="I982" s="81">
        <v>100</v>
      </c>
      <c r="J982" s="81" t="str">
        <f>var!AD$2</f>
        <v>Density cube</v>
      </c>
      <c r="K982" s="81"/>
      <c r="L982" s="10"/>
      <c r="M982" s="81" t="str">
        <f>var!AF$2</f>
        <v>Stripes</v>
      </c>
      <c r="N982" s="10"/>
      <c r="O982" s="10"/>
      <c r="P982" s="10"/>
      <c r="Q982" s="10"/>
      <c r="R982" s="81"/>
      <c r="S982" s="81"/>
      <c r="T982" s="81"/>
      <c r="U982" s="81"/>
      <c r="V982" s="81"/>
      <c r="W982" s="81"/>
      <c r="X982" s="81"/>
      <c r="Y982" s="10"/>
      <c r="Z982" s="10"/>
      <c r="AA982" s="10"/>
      <c r="AB982" s="10"/>
      <c r="AC982" s="10"/>
      <c r="AD982" s="81"/>
      <c r="AE982" s="81"/>
      <c r="AF982" s="81"/>
      <c r="AG982" s="81"/>
      <c r="AH982" s="81">
        <f t="shared" si="33"/>
        <v>44.64</v>
      </c>
      <c r="AI982" s="81">
        <f t="shared" si="34"/>
        <v>30.241935483870968</v>
      </c>
      <c r="AJ982" s="10"/>
      <c r="AK982" s="81">
        <v>98.116</v>
      </c>
      <c r="AL982" s="81" t="str" cm="1">
        <f t="array" aca="1" ref="AL982" ca="1">IF(INDIRECT(ADDRESS(3+AM982,2,,,"var"))&lt;&gt;"Name of powder",INDIRECT(ADDRESS(3+AM982,2,,,"var")),NULL)</f>
        <v>AlMgty90</v>
      </c>
      <c r="AM982" s="27">
        <v>7</v>
      </c>
      <c r="AN982" s="10"/>
      <c r="AO982" cm="1">
        <f t="array" aca="1" ref="AO982" ca="1">IF(INDIRECT(ADDRESS(3+$AM982,3,,,"var"))&lt;&gt;"&lt;=&gt;",INDIRECT(ADDRESS(3+$AM982,3,,,"var")),NULL)</f>
        <v>0</v>
      </c>
      <c r="AP982" cm="1">
        <f t="array" aca="1" ref="AP982" ca="1">IF(INDIRECT(ADDRESS(3+$AM982,4,,,"var"))&lt;&gt;"Si",INDIRECT(ADDRESS(3+$AM982,4,,,"var")),NULL)</f>
        <v>0.14199999999999999</v>
      </c>
      <c r="AQ982" cm="1">
        <f t="array" aca="1" ref="AQ982" ca="1">IF(INDIRECT(ADDRESS(3+$AM982,5,,,"var"))&lt;&gt;"&lt;=&gt;",INDIRECT(ADDRESS(3+$AM982,5,,,"var")),NULL)</f>
        <v>0</v>
      </c>
      <c r="AR982" cm="1">
        <f t="array" aca="1" ref="AR982" ca="1">IF(INDIRECT(ADDRESS(3+$AM982,6,,,"var"))&lt;&gt;"Fe",INDIRECT(ADDRESS(3+$AM982,6,,,"var")),NULL)</f>
        <v>6.7599999999999993E-2</v>
      </c>
      <c r="AS982" cm="1">
        <f t="array" aca="1" ref="AS982" ca="1">IF(INDIRECT(ADDRESS(3+$AM982,7,,,"var"))&lt;&gt;"&lt;=&gt;",INDIRECT(ADDRESS(3+$AM982,7,,,"var")),NULL)</f>
        <v>0</v>
      </c>
      <c r="AT982" cm="1">
        <f t="array" aca="1" ref="AT982" ca="1">IF(INDIRECT(ADDRESS(3+$AM982,8,,,"var"))&lt;&gt;"Cu",INDIRECT(ADDRESS(3+$AM982,8,,,"var")),NULL)</f>
        <v>2E-3</v>
      </c>
      <c r="AU982" cm="1">
        <f t="array" aca="1" ref="AU982" ca="1">IF(INDIRECT(ADDRESS(3+$AM982,9,,,"var"))&lt;&gt;"&lt;=&gt;",INDIRECT(ADDRESS(3+$AM982,9,,,"var")),NULL)</f>
        <v>0</v>
      </c>
      <c r="AV982" cm="1">
        <f t="array" aca="1" ref="AV982" ca="1">IF(INDIRECT(ADDRESS(3+$AM982,10,,,"var"))&lt;&gt;"Mn",INDIRECT(ADDRESS(3+$AM982,10,,,"var")),NULL)</f>
        <v>5.4999999999999997E-3</v>
      </c>
      <c r="AW982" cm="1">
        <f t="array" aca="1" ref="AW982" ca="1">IF(INDIRECT(ADDRESS(3+$AM982,11,,,"var"))&lt;&gt;"&lt;=&gt;",INDIRECT(ADDRESS(3+$AM982,11,,,"var")),NULL)</f>
        <v>0</v>
      </c>
      <c r="AX982" cm="1">
        <f t="array" aca="1" ref="AX982" ca="1">IF(INDIRECT(ADDRESS(3+$AM982,12,,,"var"))&lt;&gt;"Mg",INDIRECT(ADDRESS(3+$AM982,12,,,"var")),NULL)</f>
        <v>11.8</v>
      </c>
      <c r="AY982" cm="1">
        <f t="array" aca="1" ref="AY982" ca="1">IF(INDIRECT(ADDRESS(3+$AM982,13,,,"var"))&lt;&gt;"&lt;=&gt;",INDIRECT(ADDRESS(3+$AM982,13,,,"var")),NULL)</f>
        <v>0</v>
      </c>
      <c r="AZ982" cm="1">
        <f t="array" aca="1" ref="AZ982" ca="1">IF(INDIRECT(ADDRESS(3+$AM982,14,,,"var"))&lt;&gt;"Be",INDIRECT(ADDRESS(3+$AM982,14,,,"var")),NULL)</f>
        <v>3.8E-3</v>
      </c>
      <c r="BA982" s="61" cm="1">
        <f t="array" aca="1" ref="BA982" ca="1">IF(INDIRECT(ADDRESS(3+$AM982,15,,,"var"))&lt;&gt;"&lt;=&gt;",INDIRECT(ADDRESS(3+$AM982,15,,,"var")),NULL)</f>
        <v>0</v>
      </c>
      <c r="BB982" cm="1">
        <f t="array" aca="1" ref="BB982" ca="1">IF(INDIRECT(ADDRESS(3+$AM982,16,,,"var"))&lt;&gt;"Zn",INDIRECT(ADDRESS(3+$AM982,16,,,"var")),NULL)</f>
        <v>0</v>
      </c>
      <c r="BC982" s="61" cm="1">
        <f t="array" aca="1" ref="BC982" ca="1">IF(INDIRECT(ADDRESS(3+$AM982,17,,,"var"))&lt;&gt;"&lt;=&gt;",INDIRECT(ADDRESS(3+$AM982,17,,,"var")),NULL)</f>
        <v>0</v>
      </c>
      <c r="BD982" cm="1">
        <f t="array" aca="1" ref="BD982" ca="1">IF(INDIRECT(ADDRESS(3+$AM982,18,,,"var"))&lt;&gt;"Ti",INDIRECT(ADDRESS(3+$AM982,18,,,"var")),NULL)</f>
        <v>1.2E-2</v>
      </c>
      <c r="BE982" s="82" cm="1">
        <f t="array" aca="1" ref="BE982" ca="1">IF(INDIRECT(ADDRESS(3+$AM982,19,,,"var"))&lt;&gt;"D10",INDIRECT(ADDRESS(3+$AM982,19,,,"var")),NULL)</f>
        <v>0</v>
      </c>
      <c r="BF982" s="82" cm="1">
        <f t="array" aca="1" ref="BF982" ca="1">IF(INDIRECT(ADDRESS(3+$AM982,20,,,"var"))&lt;&gt;"D50",INDIRECT(ADDRESS(3+$AM982,20,,,"var")),NULL)</f>
        <v>38.799999999999997</v>
      </c>
      <c r="BG982" s="82" cm="1">
        <f t="array" aca="1" ref="BG982" ca="1">IF(INDIRECT(ADDRESS(3+$AM982,21,,,"var"))&lt;&gt;"D90",INDIRECT(ADDRESS(3+$AM982,21,,,"var")),NULL)</f>
        <v>0</v>
      </c>
      <c r="BH982" s="82" cm="1">
        <f t="array" aca="1" ref="BH982" ca="1">IF(INDIRECT(ADDRESS(3+$AM982,22,,,"var"))&lt;&gt;"Carney Funnel (s/50g)",INDIRECT(ADDRESS(3+$AM982,22,,,"var")),NULL)</f>
        <v>0</v>
      </c>
      <c r="BI982" s="82" cm="1">
        <f t="array" aca="1" ref="BI982" ca="1">IF(INDIRECT(ADDRESS(3+$AM982,23,,,"var"))&lt;&gt;"Schuttdichte",INDIRECT(ADDRESS(3+$AM982,23,,,"var")),NULL)</f>
        <v>0</v>
      </c>
      <c r="BJ982" s="82" cm="1">
        <f t="array" aca="1" ref="BJ982" ca="1">IF(INDIRECT(ADDRESS(3+$AM982,24,,,"var"))&lt;&gt;"Klopfdichte",INDIRECT(ADDRESS(3+$AM982,24,,,"var")),NULL)</f>
        <v>0</v>
      </c>
      <c r="BM982" s="94"/>
    </row>
    <row r="983" spans="1:65">
      <c r="A983" s="19">
        <v>3</v>
      </c>
      <c r="B983" s="19">
        <v>45</v>
      </c>
      <c r="C983" s="81" t="str">
        <f>var!Z$4</f>
        <v>SLM 280</v>
      </c>
      <c r="D983" s="81" t="str">
        <f>var!AG$4</f>
        <v>SLM 280 parameter dev.</v>
      </c>
      <c r="E983" s="10">
        <v>375</v>
      </c>
      <c r="F983" s="11">
        <v>1125</v>
      </c>
      <c r="G983" s="20">
        <v>60</v>
      </c>
      <c r="H983" s="21">
        <v>0.16</v>
      </c>
      <c r="I983" s="81">
        <v>100</v>
      </c>
      <c r="J983" s="81" t="str">
        <f>var!AD$2</f>
        <v>Density cube</v>
      </c>
      <c r="K983" s="81"/>
      <c r="L983" s="10"/>
      <c r="M983" s="81" t="str">
        <f>var!AF$2</f>
        <v>Stripes</v>
      </c>
      <c r="N983" s="10"/>
      <c r="O983" s="10"/>
      <c r="P983" s="10"/>
      <c r="Q983" s="10"/>
      <c r="R983" s="81"/>
      <c r="S983" s="81"/>
      <c r="T983" s="81"/>
      <c r="U983" s="81"/>
      <c r="V983" s="81"/>
      <c r="W983" s="81"/>
      <c r="X983" s="81"/>
      <c r="Y983" s="10"/>
      <c r="Z983" s="10"/>
      <c r="AA983" s="10"/>
      <c r="AB983" s="10"/>
      <c r="AC983" s="10"/>
      <c r="AD983" s="81"/>
      <c r="AE983" s="81"/>
      <c r="AF983" s="81"/>
      <c r="AG983" s="81"/>
      <c r="AH983" s="81">
        <f t="shared" si="33"/>
        <v>38.880000000000003</v>
      </c>
      <c r="AI983" s="81">
        <f t="shared" si="34"/>
        <v>34.722222222222221</v>
      </c>
      <c r="AJ983" s="10"/>
      <c r="AK983" s="81">
        <v>99.072999999999993</v>
      </c>
      <c r="AL983" s="81" t="str" cm="1">
        <f t="array" aca="1" ref="AL983" ca="1">IF(INDIRECT(ADDRESS(3+AM983,2,,,"var"))&lt;&gt;"Name of powder",INDIRECT(ADDRESS(3+AM983,2,,,"var")),NULL)</f>
        <v>AlMgty90</v>
      </c>
      <c r="AM983" s="27">
        <v>7</v>
      </c>
      <c r="AN983" s="10"/>
      <c r="AO983" cm="1">
        <f t="array" aca="1" ref="AO983" ca="1">IF(INDIRECT(ADDRESS(3+$AM983,3,,,"var"))&lt;&gt;"&lt;=&gt;",INDIRECT(ADDRESS(3+$AM983,3,,,"var")),NULL)</f>
        <v>0</v>
      </c>
      <c r="AP983" cm="1">
        <f t="array" aca="1" ref="AP983" ca="1">IF(INDIRECT(ADDRESS(3+$AM983,4,,,"var"))&lt;&gt;"Si",INDIRECT(ADDRESS(3+$AM983,4,,,"var")),NULL)</f>
        <v>0.14199999999999999</v>
      </c>
      <c r="AQ983" cm="1">
        <f t="array" aca="1" ref="AQ983" ca="1">IF(INDIRECT(ADDRESS(3+$AM983,5,,,"var"))&lt;&gt;"&lt;=&gt;",INDIRECT(ADDRESS(3+$AM983,5,,,"var")),NULL)</f>
        <v>0</v>
      </c>
      <c r="AR983" cm="1">
        <f t="array" aca="1" ref="AR983" ca="1">IF(INDIRECT(ADDRESS(3+$AM983,6,,,"var"))&lt;&gt;"Fe",INDIRECT(ADDRESS(3+$AM983,6,,,"var")),NULL)</f>
        <v>6.7599999999999993E-2</v>
      </c>
      <c r="AS983" cm="1">
        <f t="array" aca="1" ref="AS983" ca="1">IF(INDIRECT(ADDRESS(3+$AM983,7,,,"var"))&lt;&gt;"&lt;=&gt;",INDIRECT(ADDRESS(3+$AM983,7,,,"var")),NULL)</f>
        <v>0</v>
      </c>
      <c r="AT983" cm="1">
        <f t="array" aca="1" ref="AT983" ca="1">IF(INDIRECT(ADDRESS(3+$AM983,8,,,"var"))&lt;&gt;"Cu",INDIRECT(ADDRESS(3+$AM983,8,,,"var")),NULL)</f>
        <v>2E-3</v>
      </c>
      <c r="AU983" cm="1">
        <f t="array" aca="1" ref="AU983" ca="1">IF(INDIRECT(ADDRESS(3+$AM983,9,,,"var"))&lt;&gt;"&lt;=&gt;",INDIRECT(ADDRESS(3+$AM983,9,,,"var")),NULL)</f>
        <v>0</v>
      </c>
      <c r="AV983" cm="1">
        <f t="array" aca="1" ref="AV983" ca="1">IF(INDIRECT(ADDRESS(3+$AM983,10,,,"var"))&lt;&gt;"Mn",INDIRECT(ADDRESS(3+$AM983,10,,,"var")),NULL)</f>
        <v>5.4999999999999997E-3</v>
      </c>
      <c r="AW983" cm="1">
        <f t="array" aca="1" ref="AW983" ca="1">IF(INDIRECT(ADDRESS(3+$AM983,11,,,"var"))&lt;&gt;"&lt;=&gt;",INDIRECT(ADDRESS(3+$AM983,11,,,"var")),NULL)</f>
        <v>0</v>
      </c>
      <c r="AX983" cm="1">
        <f t="array" aca="1" ref="AX983" ca="1">IF(INDIRECT(ADDRESS(3+$AM983,12,,,"var"))&lt;&gt;"Mg",INDIRECT(ADDRESS(3+$AM983,12,,,"var")),NULL)</f>
        <v>11.8</v>
      </c>
      <c r="AY983" cm="1">
        <f t="array" aca="1" ref="AY983" ca="1">IF(INDIRECT(ADDRESS(3+$AM983,13,,,"var"))&lt;&gt;"&lt;=&gt;",INDIRECT(ADDRESS(3+$AM983,13,,,"var")),NULL)</f>
        <v>0</v>
      </c>
      <c r="AZ983" cm="1">
        <f t="array" aca="1" ref="AZ983" ca="1">IF(INDIRECT(ADDRESS(3+$AM983,14,,,"var"))&lt;&gt;"Be",INDIRECT(ADDRESS(3+$AM983,14,,,"var")),NULL)</f>
        <v>3.8E-3</v>
      </c>
      <c r="BA983" s="61" cm="1">
        <f t="array" aca="1" ref="BA983" ca="1">IF(INDIRECT(ADDRESS(3+$AM983,15,,,"var"))&lt;&gt;"&lt;=&gt;",INDIRECT(ADDRESS(3+$AM983,15,,,"var")),NULL)</f>
        <v>0</v>
      </c>
      <c r="BB983" cm="1">
        <f t="array" aca="1" ref="BB983" ca="1">IF(INDIRECT(ADDRESS(3+$AM983,16,,,"var"))&lt;&gt;"Zn",INDIRECT(ADDRESS(3+$AM983,16,,,"var")),NULL)</f>
        <v>0</v>
      </c>
      <c r="BC983" s="61" cm="1">
        <f t="array" aca="1" ref="BC983" ca="1">IF(INDIRECT(ADDRESS(3+$AM983,17,,,"var"))&lt;&gt;"&lt;=&gt;",INDIRECT(ADDRESS(3+$AM983,17,,,"var")),NULL)</f>
        <v>0</v>
      </c>
      <c r="BD983" cm="1">
        <f t="array" aca="1" ref="BD983" ca="1">IF(INDIRECT(ADDRESS(3+$AM983,18,,,"var"))&lt;&gt;"Ti",INDIRECT(ADDRESS(3+$AM983,18,,,"var")),NULL)</f>
        <v>1.2E-2</v>
      </c>
      <c r="BE983" s="82" cm="1">
        <f t="array" aca="1" ref="BE983" ca="1">IF(INDIRECT(ADDRESS(3+$AM983,19,,,"var"))&lt;&gt;"D10",INDIRECT(ADDRESS(3+$AM983,19,,,"var")),NULL)</f>
        <v>0</v>
      </c>
      <c r="BF983" s="82" cm="1">
        <f t="array" aca="1" ref="BF983" ca="1">IF(INDIRECT(ADDRESS(3+$AM983,20,,,"var"))&lt;&gt;"D50",INDIRECT(ADDRESS(3+$AM983,20,,,"var")),NULL)</f>
        <v>38.799999999999997</v>
      </c>
      <c r="BG983" s="82" cm="1">
        <f t="array" aca="1" ref="BG983" ca="1">IF(INDIRECT(ADDRESS(3+$AM983,21,,,"var"))&lt;&gt;"D90",INDIRECT(ADDRESS(3+$AM983,21,,,"var")),NULL)</f>
        <v>0</v>
      </c>
      <c r="BH983" s="82" cm="1">
        <f t="array" aca="1" ref="BH983" ca="1">IF(INDIRECT(ADDRESS(3+$AM983,22,,,"var"))&lt;&gt;"Carney Funnel (s/50g)",INDIRECT(ADDRESS(3+$AM983,22,,,"var")),NULL)</f>
        <v>0</v>
      </c>
      <c r="BI983" s="82" cm="1">
        <f t="array" aca="1" ref="BI983" ca="1">IF(INDIRECT(ADDRESS(3+$AM983,23,,,"var"))&lt;&gt;"Schuttdichte",INDIRECT(ADDRESS(3+$AM983,23,,,"var")),NULL)</f>
        <v>0</v>
      </c>
      <c r="BJ983" s="82" cm="1">
        <f t="array" aca="1" ref="BJ983" ca="1">IF(INDIRECT(ADDRESS(3+$AM983,24,,,"var"))&lt;&gt;"Klopfdichte",INDIRECT(ADDRESS(3+$AM983,24,,,"var")),NULL)</f>
        <v>0</v>
      </c>
      <c r="BM983" s="94"/>
    </row>
    <row r="984" spans="1:65">
      <c r="A984" s="19">
        <v>3</v>
      </c>
      <c r="B984" s="19">
        <v>46</v>
      </c>
      <c r="C984" s="81" t="str">
        <f>var!Z$4</f>
        <v>SLM 280</v>
      </c>
      <c r="D984" s="81" t="str">
        <f>var!AG$4</f>
        <v>SLM 280 parameter dev.</v>
      </c>
      <c r="E984" s="10">
        <v>375</v>
      </c>
      <c r="F984" s="11">
        <v>1300</v>
      </c>
      <c r="G984" s="20">
        <v>60</v>
      </c>
      <c r="H984" s="21">
        <v>0.16</v>
      </c>
      <c r="I984" s="81">
        <v>100</v>
      </c>
      <c r="J984" s="81" t="str">
        <f>var!AD$2</f>
        <v>Density cube</v>
      </c>
      <c r="K984" s="81"/>
      <c r="L984" s="10"/>
      <c r="M984" s="81" t="str">
        <f>var!AF$2</f>
        <v>Stripes</v>
      </c>
      <c r="N984" s="10"/>
      <c r="O984" s="10"/>
      <c r="P984" s="10"/>
      <c r="Q984" s="10"/>
      <c r="R984" s="81"/>
      <c r="S984" s="81"/>
      <c r="T984" s="81"/>
      <c r="U984" s="81"/>
      <c r="V984" s="81"/>
      <c r="W984" s="81"/>
      <c r="X984" s="81"/>
      <c r="Y984" s="10"/>
      <c r="Z984" s="10"/>
      <c r="AA984" s="10"/>
      <c r="AB984" s="10"/>
      <c r="AC984" s="10"/>
      <c r="AD984" s="81"/>
      <c r="AE984" s="81"/>
      <c r="AF984" s="81"/>
      <c r="AG984" s="81"/>
      <c r="AH984" s="81">
        <f t="shared" si="33"/>
        <v>44.928000000000004</v>
      </c>
      <c r="AI984" s="81">
        <f t="shared" si="34"/>
        <v>30.048076923076923</v>
      </c>
      <c r="AJ984" s="10"/>
      <c r="AK984" s="81">
        <v>98.850999999999999</v>
      </c>
      <c r="AL984" s="81" t="str" cm="1">
        <f t="array" aca="1" ref="AL984" ca="1">IF(INDIRECT(ADDRESS(3+AM984,2,,,"var"))&lt;&gt;"Name of powder",INDIRECT(ADDRESS(3+AM984,2,,,"var")),NULL)</f>
        <v>AlMgty90</v>
      </c>
      <c r="AM984" s="27">
        <v>7</v>
      </c>
      <c r="AN984" s="10"/>
      <c r="AO984" cm="1">
        <f t="array" aca="1" ref="AO984" ca="1">IF(INDIRECT(ADDRESS(3+$AM984,3,,,"var"))&lt;&gt;"&lt;=&gt;",INDIRECT(ADDRESS(3+$AM984,3,,,"var")),NULL)</f>
        <v>0</v>
      </c>
      <c r="AP984" cm="1">
        <f t="array" aca="1" ref="AP984" ca="1">IF(INDIRECT(ADDRESS(3+$AM984,4,,,"var"))&lt;&gt;"Si",INDIRECT(ADDRESS(3+$AM984,4,,,"var")),NULL)</f>
        <v>0.14199999999999999</v>
      </c>
      <c r="AQ984" cm="1">
        <f t="array" aca="1" ref="AQ984" ca="1">IF(INDIRECT(ADDRESS(3+$AM984,5,,,"var"))&lt;&gt;"&lt;=&gt;",INDIRECT(ADDRESS(3+$AM984,5,,,"var")),NULL)</f>
        <v>0</v>
      </c>
      <c r="AR984" cm="1">
        <f t="array" aca="1" ref="AR984" ca="1">IF(INDIRECT(ADDRESS(3+$AM984,6,,,"var"))&lt;&gt;"Fe",INDIRECT(ADDRESS(3+$AM984,6,,,"var")),NULL)</f>
        <v>6.7599999999999993E-2</v>
      </c>
      <c r="AS984" cm="1">
        <f t="array" aca="1" ref="AS984" ca="1">IF(INDIRECT(ADDRESS(3+$AM984,7,,,"var"))&lt;&gt;"&lt;=&gt;",INDIRECT(ADDRESS(3+$AM984,7,,,"var")),NULL)</f>
        <v>0</v>
      </c>
      <c r="AT984" cm="1">
        <f t="array" aca="1" ref="AT984" ca="1">IF(INDIRECT(ADDRESS(3+$AM984,8,,,"var"))&lt;&gt;"Cu",INDIRECT(ADDRESS(3+$AM984,8,,,"var")),NULL)</f>
        <v>2E-3</v>
      </c>
      <c r="AU984" cm="1">
        <f t="array" aca="1" ref="AU984" ca="1">IF(INDIRECT(ADDRESS(3+$AM984,9,,,"var"))&lt;&gt;"&lt;=&gt;",INDIRECT(ADDRESS(3+$AM984,9,,,"var")),NULL)</f>
        <v>0</v>
      </c>
      <c r="AV984" cm="1">
        <f t="array" aca="1" ref="AV984" ca="1">IF(INDIRECT(ADDRESS(3+$AM984,10,,,"var"))&lt;&gt;"Mn",INDIRECT(ADDRESS(3+$AM984,10,,,"var")),NULL)</f>
        <v>5.4999999999999997E-3</v>
      </c>
      <c r="AW984" cm="1">
        <f t="array" aca="1" ref="AW984" ca="1">IF(INDIRECT(ADDRESS(3+$AM984,11,,,"var"))&lt;&gt;"&lt;=&gt;",INDIRECT(ADDRESS(3+$AM984,11,,,"var")),NULL)</f>
        <v>0</v>
      </c>
      <c r="AX984" cm="1">
        <f t="array" aca="1" ref="AX984" ca="1">IF(INDIRECT(ADDRESS(3+$AM984,12,,,"var"))&lt;&gt;"Mg",INDIRECT(ADDRESS(3+$AM984,12,,,"var")),NULL)</f>
        <v>11.8</v>
      </c>
      <c r="AY984" cm="1">
        <f t="array" aca="1" ref="AY984" ca="1">IF(INDIRECT(ADDRESS(3+$AM984,13,,,"var"))&lt;&gt;"&lt;=&gt;",INDIRECT(ADDRESS(3+$AM984,13,,,"var")),NULL)</f>
        <v>0</v>
      </c>
      <c r="AZ984" cm="1">
        <f t="array" aca="1" ref="AZ984" ca="1">IF(INDIRECT(ADDRESS(3+$AM984,14,,,"var"))&lt;&gt;"Be",INDIRECT(ADDRESS(3+$AM984,14,,,"var")),NULL)</f>
        <v>3.8E-3</v>
      </c>
      <c r="BA984" s="61" cm="1">
        <f t="array" aca="1" ref="BA984" ca="1">IF(INDIRECT(ADDRESS(3+$AM984,15,,,"var"))&lt;&gt;"&lt;=&gt;",INDIRECT(ADDRESS(3+$AM984,15,,,"var")),NULL)</f>
        <v>0</v>
      </c>
      <c r="BB984" cm="1">
        <f t="array" aca="1" ref="BB984" ca="1">IF(INDIRECT(ADDRESS(3+$AM984,16,,,"var"))&lt;&gt;"Zn",INDIRECT(ADDRESS(3+$AM984,16,,,"var")),NULL)</f>
        <v>0</v>
      </c>
      <c r="BC984" s="61" cm="1">
        <f t="array" aca="1" ref="BC984" ca="1">IF(INDIRECT(ADDRESS(3+$AM984,17,,,"var"))&lt;&gt;"&lt;=&gt;",INDIRECT(ADDRESS(3+$AM984,17,,,"var")),NULL)</f>
        <v>0</v>
      </c>
      <c r="BD984" cm="1">
        <f t="array" aca="1" ref="BD984" ca="1">IF(INDIRECT(ADDRESS(3+$AM984,18,,,"var"))&lt;&gt;"Ti",INDIRECT(ADDRESS(3+$AM984,18,,,"var")),NULL)</f>
        <v>1.2E-2</v>
      </c>
      <c r="BE984" s="82" cm="1">
        <f t="array" aca="1" ref="BE984" ca="1">IF(INDIRECT(ADDRESS(3+$AM984,19,,,"var"))&lt;&gt;"D10",INDIRECT(ADDRESS(3+$AM984,19,,,"var")),NULL)</f>
        <v>0</v>
      </c>
      <c r="BF984" s="82" cm="1">
        <f t="array" aca="1" ref="BF984" ca="1">IF(INDIRECT(ADDRESS(3+$AM984,20,,,"var"))&lt;&gt;"D50",INDIRECT(ADDRESS(3+$AM984,20,,,"var")),NULL)</f>
        <v>38.799999999999997</v>
      </c>
      <c r="BG984" s="82" cm="1">
        <f t="array" aca="1" ref="BG984" ca="1">IF(INDIRECT(ADDRESS(3+$AM984,21,,,"var"))&lt;&gt;"D90",INDIRECT(ADDRESS(3+$AM984,21,,,"var")),NULL)</f>
        <v>0</v>
      </c>
      <c r="BH984" s="82" cm="1">
        <f t="array" aca="1" ref="BH984" ca="1">IF(INDIRECT(ADDRESS(3+$AM984,22,,,"var"))&lt;&gt;"Carney Funnel (s/50g)",INDIRECT(ADDRESS(3+$AM984,22,,,"var")),NULL)</f>
        <v>0</v>
      </c>
      <c r="BI984" s="82" cm="1">
        <f t="array" aca="1" ref="BI984" ca="1">IF(INDIRECT(ADDRESS(3+$AM984,23,,,"var"))&lt;&gt;"Schuttdichte",INDIRECT(ADDRESS(3+$AM984,23,,,"var")),NULL)</f>
        <v>0</v>
      </c>
      <c r="BJ984" s="82" cm="1">
        <f t="array" aca="1" ref="BJ984" ca="1">IF(INDIRECT(ADDRESS(3+$AM984,24,,,"var"))&lt;&gt;"Klopfdichte",INDIRECT(ADDRESS(3+$AM984,24,,,"var")),NULL)</f>
        <v>0</v>
      </c>
      <c r="BM984" s="94"/>
    </row>
    <row r="985" spans="1:65">
      <c r="A985" s="19">
        <v>3</v>
      </c>
      <c r="B985" s="19">
        <v>47</v>
      </c>
      <c r="C985" s="81" t="str">
        <f>var!Z$4</f>
        <v>SLM 280</v>
      </c>
      <c r="D985" s="81" t="str">
        <f>var!AG$4</f>
        <v>SLM 280 parameter dev.</v>
      </c>
      <c r="E985" s="10">
        <v>375</v>
      </c>
      <c r="F985" s="11">
        <v>975</v>
      </c>
      <c r="G985" s="20">
        <v>60</v>
      </c>
      <c r="H985" s="21">
        <v>0.16</v>
      </c>
      <c r="I985" s="81">
        <v>100</v>
      </c>
      <c r="J985" s="81" t="str">
        <f>var!AD$2</f>
        <v>Density cube</v>
      </c>
      <c r="K985" s="81"/>
      <c r="L985" s="10"/>
      <c r="M985" s="81" t="str">
        <f>var!AF$2</f>
        <v>Stripes</v>
      </c>
      <c r="N985" s="10"/>
      <c r="O985" s="10"/>
      <c r="P985" s="10"/>
      <c r="Q985" s="10"/>
      <c r="R985" s="81"/>
      <c r="S985" s="81"/>
      <c r="T985" s="81"/>
      <c r="U985" s="81"/>
      <c r="V985" s="81"/>
      <c r="W985" s="81"/>
      <c r="X985" s="81"/>
      <c r="Y985" s="10"/>
      <c r="Z985" s="10"/>
      <c r="AA985" s="10"/>
      <c r="AB985" s="10"/>
      <c r="AC985" s="10"/>
      <c r="AD985" s="81"/>
      <c r="AE985" s="81"/>
      <c r="AF985" s="81"/>
      <c r="AG985" s="81"/>
      <c r="AH985" s="81">
        <f t="shared" si="33"/>
        <v>33.695999999999998</v>
      </c>
      <c r="AI985" s="81">
        <f t="shared" si="34"/>
        <v>40.064102564102569</v>
      </c>
      <c r="AJ985" s="10"/>
      <c r="AK985" s="81">
        <v>98.668999999999997</v>
      </c>
      <c r="AL985" s="81" t="str" cm="1">
        <f t="array" aca="1" ref="AL985" ca="1">IF(INDIRECT(ADDRESS(3+AM985,2,,,"var"))&lt;&gt;"Name of powder",INDIRECT(ADDRESS(3+AM985,2,,,"var")),NULL)</f>
        <v>AlMgty90</v>
      </c>
      <c r="AM985" s="27">
        <v>7</v>
      </c>
      <c r="AN985" s="10"/>
      <c r="AO985" cm="1">
        <f t="array" aca="1" ref="AO985" ca="1">IF(INDIRECT(ADDRESS(3+$AM985,3,,,"var"))&lt;&gt;"&lt;=&gt;",INDIRECT(ADDRESS(3+$AM985,3,,,"var")),NULL)</f>
        <v>0</v>
      </c>
      <c r="AP985" cm="1">
        <f t="array" aca="1" ref="AP985" ca="1">IF(INDIRECT(ADDRESS(3+$AM985,4,,,"var"))&lt;&gt;"Si",INDIRECT(ADDRESS(3+$AM985,4,,,"var")),NULL)</f>
        <v>0.14199999999999999</v>
      </c>
      <c r="AQ985" cm="1">
        <f t="array" aca="1" ref="AQ985" ca="1">IF(INDIRECT(ADDRESS(3+$AM985,5,,,"var"))&lt;&gt;"&lt;=&gt;",INDIRECT(ADDRESS(3+$AM985,5,,,"var")),NULL)</f>
        <v>0</v>
      </c>
      <c r="AR985" cm="1">
        <f t="array" aca="1" ref="AR985" ca="1">IF(INDIRECT(ADDRESS(3+$AM985,6,,,"var"))&lt;&gt;"Fe",INDIRECT(ADDRESS(3+$AM985,6,,,"var")),NULL)</f>
        <v>6.7599999999999993E-2</v>
      </c>
      <c r="AS985" cm="1">
        <f t="array" aca="1" ref="AS985" ca="1">IF(INDIRECT(ADDRESS(3+$AM985,7,,,"var"))&lt;&gt;"&lt;=&gt;",INDIRECT(ADDRESS(3+$AM985,7,,,"var")),NULL)</f>
        <v>0</v>
      </c>
      <c r="AT985" cm="1">
        <f t="array" aca="1" ref="AT985" ca="1">IF(INDIRECT(ADDRESS(3+$AM985,8,,,"var"))&lt;&gt;"Cu",INDIRECT(ADDRESS(3+$AM985,8,,,"var")),NULL)</f>
        <v>2E-3</v>
      </c>
      <c r="AU985" cm="1">
        <f t="array" aca="1" ref="AU985" ca="1">IF(INDIRECT(ADDRESS(3+$AM985,9,,,"var"))&lt;&gt;"&lt;=&gt;",INDIRECT(ADDRESS(3+$AM985,9,,,"var")),NULL)</f>
        <v>0</v>
      </c>
      <c r="AV985" cm="1">
        <f t="array" aca="1" ref="AV985" ca="1">IF(INDIRECT(ADDRESS(3+$AM985,10,,,"var"))&lt;&gt;"Mn",INDIRECT(ADDRESS(3+$AM985,10,,,"var")),NULL)</f>
        <v>5.4999999999999997E-3</v>
      </c>
      <c r="AW985" cm="1">
        <f t="array" aca="1" ref="AW985" ca="1">IF(INDIRECT(ADDRESS(3+$AM985,11,,,"var"))&lt;&gt;"&lt;=&gt;",INDIRECT(ADDRESS(3+$AM985,11,,,"var")),NULL)</f>
        <v>0</v>
      </c>
      <c r="AX985" cm="1">
        <f t="array" aca="1" ref="AX985" ca="1">IF(INDIRECT(ADDRESS(3+$AM985,12,,,"var"))&lt;&gt;"Mg",INDIRECT(ADDRESS(3+$AM985,12,,,"var")),NULL)</f>
        <v>11.8</v>
      </c>
      <c r="AY985" cm="1">
        <f t="array" aca="1" ref="AY985" ca="1">IF(INDIRECT(ADDRESS(3+$AM985,13,,,"var"))&lt;&gt;"&lt;=&gt;",INDIRECT(ADDRESS(3+$AM985,13,,,"var")),NULL)</f>
        <v>0</v>
      </c>
      <c r="AZ985" cm="1">
        <f t="array" aca="1" ref="AZ985" ca="1">IF(INDIRECT(ADDRESS(3+$AM985,14,,,"var"))&lt;&gt;"Be",INDIRECT(ADDRESS(3+$AM985,14,,,"var")),NULL)</f>
        <v>3.8E-3</v>
      </c>
      <c r="BA985" s="61" cm="1">
        <f t="array" aca="1" ref="BA985" ca="1">IF(INDIRECT(ADDRESS(3+$AM985,15,,,"var"))&lt;&gt;"&lt;=&gt;",INDIRECT(ADDRESS(3+$AM985,15,,,"var")),NULL)</f>
        <v>0</v>
      </c>
      <c r="BB985" cm="1">
        <f t="array" aca="1" ref="BB985" ca="1">IF(INDIRECT(ADDRESS(3+$AM985,16,,,"var"))&lt;&gt;"Zn",INDIRECT(ADDRESS(3+$AM985,16,,,"var")),NULL)</f>
        <v>0</v>
      </c>
      <c r="BC985" s="61" cm="1">
        <f t="array" aca="1" ref="BC985" ca="1">IF(INDIRECT(ADDRESS(3+$AM985,17,,,"var"))&lt;&gt;"&lt;=&gt;",INDIRECT(ADDRESS(3+$AM985,17,,,"var")),NULL)</f>
        <v>0</v>
      </c>
      <c r="BD985" cm="1">
        <f t="array" aca="1" ref="BD985" ca="1">IF(INDIRECT(ADDRESS(3+$AM985,18,,,"var"))&lt;&gt;"Ti",INDIRECT(ADDRESS(3+$AM985,18,,,"var")),NULL)</f>
        <v>1.2E-2</v>
      </c>
      <c r="BE985" s="82" cm="1">
        <f t="array" aca="1" ref="BE985" ca="1">IF(INDIRECT(ADDRESS(3+$AM985,19,,,"var"))&lt;&gt;"D10",INDIRECT(ADDRESS(3+$AM985,19,,,"var")),NULL)</f>
        <v>0</v>
      </c>
      <c r="BF985" s="82" cm="1">
        <f t="array" aca="1" ref="BF985" ca="1">IF(INDIRECT(ADDRESS(3+$AM985,20,,,"var"))&lt;&gt;"D50",INDIRECT(ADDRESS(3+$AM985,20,,,"var")),NULL)</f>
        <v>38.799999999999997</v>
      </c>
      <c r="BG985" s="82" cm="1">
        <f t="array" aca="1" ref="BG985" ca="1">IF(INDIRECT(ADDRESS(3+$AM985,21,,,"var"))&lt;&gt;"D90",INDIRECT(ADDRESS(3+$AM985,21,,,"var")),NULL)</f>
        <v>0</v>
      </c>
      <c r="BH985" s="82" cm="1">
        <f t="array" aca="1" ref="BH985" ca="1">IF(INDIRECT(ADDRESS(3+$AM985,22,,,"var"))&lt;&gt;"Carney Funnel (s/50g)",INDIRECT(ADDRESS(3+$AM985,22,,,"var")),NULL)</f>
        <v>0</v>
      </c>
      <c r="BI985" s="82" cm="1">
        <f t="array" aca="1" ref="BI985" ca="1">IF(INDIRECT(ADDRESS(3+$AM985,23,,,"var"))&lt;&gt;"Schuttdichte",INDIRECT(ADDRESS(3+$AM985,23,,,"var")),NULL)</f>
        <v>0</v>
      </c>
      <c r="BJ985" s="82" cm="1">
        <f t="array" aca="1" ref="BJ985" ca="1">IF(INDIRECT(ADDRESS(3+$AM985,24,,,"var"))&lt;&gt;"Klopfdichte",INDIRECT(ADDRESS(3+$AM985,24,,,"var")),NULL)</f>
        <v>0</v>
      </c>
      <c r="BM985" s="94"/>
    </row>
    <row r="986" spans="1:65">
      <c r="A986" s="19">
        <v>3</v>
      </c>
      <c r="B986" s="19">
        <v>48</v>
      </c>
      <c r="C986" s="81" t="str">
        <f>var!Z$4</f>
        <v>SLM 280</v>
      </c>
      <c r="D986" s="81" t="str">
        <f>var!AG$4</f>
        <v>SLM 280 parameter dev.</v>
      </c>
      <c r="E986" s="10">
        <v>375</v>
      </c>
      <c r="F986" s="11">
        <v>725</v>
      </c>
      <c r="G986" s="20">
        <v>50</v>
      </c>
      <c r="H986" s="21">
        <v>0.16</v>
      </c>
      <c r="I986" s="81">
        <v>100</v>
      </c>
      <c r="J986" s="81" t="str">
        <f>var!AD$2</f>
        <v>Density cube</v>
      </c>
      <c r="K986" s="81"/>
      <c r="L986" s="10"/>
      <c r="M986" s="81" t="str">
        <f>var!AF$2</f>
        <v>Stripes</v>
      </c>
      <c r="N986" s="10"/>
      <c r="O986" s="10"/>
      <c r="P986" s="10"/>
      <c r="Q986" s="10"/>
      <c r="R986" s="81"/>
      <c r="S986" s="81"/>
      <c r="T986" s="81"/>
      <c r="U986" s="81"/>
      <c r="V986" s="81"/>
      <c r="W986" s="81"/>
      <c r="X986" s="81"/>
      <c r="Y986" s="10"/>
      <c r="Z986" s="10"/>
      <c r="AA986" s="10"/>
      <c r="AB986" s="10"/>
      <c r="AC986" s="10"/>
      <c r="AD986" s="81"/>
      <c r="AE986" s="81"/>
      <c r="AF986" s="81"/>
      <c r="AG986" s="81"/>
      <c r="AH986" s="81">
        <f t="shared" si="33"/>
        <v>20.88</v>
      </c>
      <c r="AI986" s="81">
        <f t="shared" si="34"/>
        <v>64.65517241379311</v>
      </c>
      <c r="AJ986" s="10"/>
      <c r="AK986" s="81">
        <v>96.296000000000006</v>
      </c>
      <c r="AL986" s="81" t="str" cm="1">
        <f t="array" aca="1" ref="AL986" ca="1">IF(INDIRECT(ADDRESS(3+AM986,2,,,"var"))&lt;&gt;"Name of powder",INDIRECT(ADDRESS(3+AM986,2,,,"var")),NULL)</f>
        <v>AlMgty90</v>
      </c>
      <c r="AM986" s="27">
        <v>7</v>
      </c>
      <c r="AN986" s="10"/>
      <c r="AO986" cm="1">
        <f t="array" aca="1" ref="AO986" ca="1">IF(INDIRECT(ADDRESS(3+$AM986,3,,,"var"))&lt;&gt;"&lt;=&gt;",INDIRECT(ADDRESS(3+$AM986,3,,,"var")),NULL)</f>
        <v>0</v>
      </c>
      <c r="AP986" cm="1">
        <f t="array" aca="1" ref="AP986" ca="1">IF(INDIRECT(ADDRESS(3+$AM986,4,,,"var"))&lt;&gt;"Si",INDIRECT(ADDRESS(3+$AM986,4,,,"var")),NULL)</f>
        <v>0.14199999999999999</v>
      </c>
      <c r="AQ986" cm="1">
        <f t="array" aca="1" ref="AQ986" ca="1">IF(INDIRECT(ADDRESS(3+$AM986,5,,,"var"))&lt;&gt;"&lt;=&gt;",INDIRECT(ADDRESS(3+$AM986,5,,,"var")),NULL)</f>
        <v>0</v>
      </c>
      <c r="AR986" cm="1">
        <f t="array" aca="1" ref="AR986" ca="1">IF(INDIRECT(ADDRESS(3+$AM986,6,,,"var"))&lt;&gt;"Fe",INDIRECT(ADDRESS(3+$AM986,6,,,"var")),NULL)</f>
        <v>6.7599999999999993E-2</v>
      </c>
      <c r="AS986" cm="1">
        <f t="array" aca="1" ref="AS986" ca="1">IF(INDIRECT(ADDRESS(3+$AM986,7,,,"var"))&lt;&gt;"&lt;=&gt;",INDIRECT(ADDRESS(3+$AM986,7,,,"var")),NULL)</f>
        <v>0</v>
      </c>
      <c r="AT986" cm="1">
        <f t="array" aca="1" ref="AT986" ca="1">IF(INDIRECT(ADDRESS(3+$AM986,8,,,"var"))&lt;&gt;"Cu",INDIRECT(ADDRESS(3+$AM986,8,,,"var")),NULL)</f>
        <v>2E-3</v>
      </c>
      <c r="AU986" cm="1">
        <f t="array" aca="1" ref="AU986" ca="1">IF(INDIRECT(ADDRESS(3+$AM986,9,,,"var"))&lt;&gt;"&lt;=&gt;",INDIRECT(ADDRESS(3+$AM986,9,,,"var")),NULL)</f>
        <v>0</v>
      </c>
      <c r="AV986" cm="1">
        <f t="array" aca="1" ref="AV986" ca="1">IF(INDIRECT(ADDRESS(3+$AM986,10,,,"var"))&lt;&gt;"Mn",INDIRECT(ADDRESS(3+$AM986,10,,,"var")),NULL)</f>
        <v>5.4999999999999997E-3</v>
      </c>
      <c r="AW986" cm="1">
        <f t="array" aca="1" ref="AW986" ca="1">IF(INDIRECT(ADDRESS(3+$AM986,11,,,"var"))&lt;&gt;"&lt;=&gt;",INDIRECT(ADDRESS(3+$AM986,11,,,"var")),NULL)</f>
        <v>0</v>
      </c>
      <c r="AX986" cm="1">
        <f t="array" aca="1" ref="AX986" ca="1">IF(INDIRECT(ADDRESS(3+$AM986,12,,,"var"))&lt;&gt;"Mg",INDIRECT(ADDRESS(3+$AM986,12,,,"var")),NULL)</f>
        <v>11.8</v>
      </c>
      <c r="AY986" cm="1">
        <f t="array" aca="1" ref="AY986" ca="1">IF(INDIRECT(ADDRESS(3+$AM986,13,,,"var"))&lt;&gt;"&lt;=&gt;",INDIRECT(ADDRESS(3+$AM986,13,,,"var")),NULL)</f>
        <v>0</v>
      </c>
      <c r="AZ986" cm="1">
        <f t="array" aca="1" ref="AZ986" ca="1">IF(INDIRECT(ADDRESS(3+$AM986,14,,,"var"))&lt;&gt;"Be",INDIRECT(ADDRESS(3+$AM986,14,,,"var")),NULL)</f>
        <v>3.8E-3</v>
      </c>
      <c r="BA986" s="61" cm="1">
        <f t="array" aca="1" ref="BA986" ca="1">IF(INDIRECT(ADDRESS(3+$AM986,15,,,"var"))&lt;&gt;"&lt;=&gt;",INDIRECT(ADDRESS(3+$AM986,15,,,"var")),NULL)</f>
        <v>0</v>
      </c>
      <c r="BB986" cm="1">
        <f t="array" aca="1" ref="BB986" ca="1">IF(INDIRECT(ADDRESS(3+$AM986,16,,,"var"))&lt;&gt;"Zn",INDIRECT(ADDRESS(3+$AM986,16,,,"var")),NULL)</f>
        <v>0</v>
      </c>
      <c r="BC986" s="61" cm="1">
        <f t="array" aca="1" ref="BC986" ca="1">IF(INDIRECT(ADDRESS(3+$AM986,17,,,"var"))&lt;&gt;"&lt;=&gt;",INDIRECT(ADDRESS(3+$AM986,17,,,"var")),NULL)</f>
        <v>0</v>
      </c>
      <c r="BD986" cm="1">
        <f t="array" aca="1" ref="BD986" ca="1">IF(INDIRECT(ADDRESS(3+$AM986,18,,,"var"))&lt;&gt;"Ti",INDIRECT(ADDRESS(3+$AM986,18,,,"var")),NULL)</f>
        <v>1.2E-2</v>
      </c>
      <c r="BE986" s="82" cm="1">
        <f t="array" aca="1" ref="BE986" ca="1">IF(INDIRECT(ADDRESS(3+$AM986,19,,,"var"))&lt;&gt;"D10",INDIRECT(ADDRESS(3+$AM986,19,,,"var")),NULL)</f>
        <v>0</v>
      </c>
      <c r="BF986" s="82" cm="1">
        <f t="array" aca="1" ref="BF986" ca="1">IF(INDIRECT(ADDRESS(3+$AM986,20,,,"var"))&lt;&gt;"D50",INDIRECT(ADDRESS(3+$AM986,20,,,"var")),NULL)</f>
        <v>38.799999999999997</v>
      </c>
      <c r="BG986" s="82" cm="1">
        <f t="array" aca="1" ref="BG986" ca="1">IF(INDIRECT(ADDRESS(3+$AM986,21,,,"var"))&lt;&gt;"D90",INDIRECT(ADDRESS(3+$AM986,21,,,"var")),NULL)</f>
        <v>0</v>
      </c>
      <c r="BH986" s="82" cm="1">
        <f t="array" aca="1" ref="BH986" ca="1">IF(INDIRECT(ADDRESS(3+$AM986,22,,,"var"))&lt;&gt;"Carney Funnel (s/50g)",INDIRECT(ADDRESS(3+$AM986,22,,,"var")),NULL)</f>
        <v>0</v>
      </c>
      <c r="BI986" s="82" cm="1">
        <f t="array" aca="1" ref="BI986" ca="1">IF(INDIRECT(ADDRESS(3+$AM986,23,,,"var"))&lt;&gt;"Schuttdichte",INDIRECT(ADDRESS(3+$AM986,23,,,"var")),NULL)</f>
        <v>0</v>
      </c>
      <c r="BJ986" s="82" cm="1">
        <f t="array" aca="1" ref="BJ986" ca="1">IF(INDIRECT(ADDRESS(3+$AM986,24,,,"var"))&lt;&gt;"Klopfdichte",INDIRECT(ADDRESS(3+$AM986,24,,,"var")),NULL)</f>
        <v>0</v>
      </c>
      <c r="BM986" s="94"/>
    </row>
    <row r="987" spans="1:65">
      <c r="A987" s="19">
        <v>3</v>
      </c>
      <c r="B987" s="19">
        <v>49</v>
      </c>
      <c r="C987" s="81" t="str">
        <f>var!Z$4</f>
        <v>SLM 280</v>
      </c>
      <c r="D987" s="81" t="str">
        <f>var!AG$4</f>
        <v>SLM 280 parameter dev.</v>
      </c>
      <c r="E987" s="10">
        <v>375</v>
      </c>
      <c r="F987" s="11">
        <v>775</v>
      </c>
      <c r="G987" s="20">
        <v>60</v>
      </c>
      <c r="H987" s="21">
        <v>0.16</v>
      </c>
      <c r="I987" s="81">
        <v>100</v>
      </c>
      <c r="J987" s="76"/>
      <c r="K987" s="81"/>
      <c r="L987" s="10"/>
      <c r="M987" s="81" t="str">
        <f>var!AF$2</f>
        <v>Stripes</v>
      </c>
      <c r="N987" s="10"/>
      <c r="O987" s="10"/>
      <c r="P987" s="10"/>
      <c r="Q987" s="10"/>
      <c r="R987" s="81"/>
      <c r="S987" s="81"/>
      <c r="T987" s="81"/>
      <c r="U987" s="81"/>
      <c r="V987" s="81"/>
      <c r="W987" s="81"/>
      <c r="X987" s="81"/>
      <c r="Y987" s="10"/>
      <c r="Z987" s="10"/>
      <c r="AA987" s="10"/>
      <c r="AB987" s="10"/>
      <c r="AC987" s="10"/>
      <c r="AD987" s="81"/>
      <c r="AE987" s="81"/>
      <c r="AF987" s="81"/>
      <c r="AG987" s="81"/>
      <c r="AH987" s="81">
        <f t="shared" si="33"/>
        <v>26.784000000000002</v>
      </c>
      <c r="AI987" s="81">
        <f t="shared" si="34"/>
        <v>50.403225806451609</v>
      </c>
      <c r="AJ987" s="10"/>
      <c r="AK987" s="81">
        <v>97.668999999999997</v>
      </c>
      <c r="AL987" s="81" t="str" cm="1">
        <f t="array" aca="1" ref="AL987" ca="1">IF(INDIRECT(ADDRESS(3+AM987,2,,,"var"))&lt;&gt;"Name of powder",INDIRECT(ADDRESS(3+AM987,2,,,"var")),NULL)</f>
        <v>AlMgty90</v>
      </c>
      <c r="AM987" s="27">
        <v>7</v>
      </c>
      <c r="AN987" s="10"/>
      <c r="AO987" cm="1">
        <f t="array" aca="1" ref="AO987" ca="1">IF(INDIRECT(ADDRESS(3+$AM987,3,,,"var"))&lt;&gt;"&lt;=&gt;",INDIRECT(ADDRESS(3+$AM987,3,,,"var")),NULL)</f>
        <v>0</v>
      </c>
      <c r="AP987" cm="1">
        <f t="array" aca="1" ref="AP987" ca="1">IF(INDIRECT(ADDRESS(3+$AM987,4,,,"var"))&lt;&gt;"Si",INDIRECT(ADDRESS(3+$AM987,4,,,"var")),NULL)</f>
        <v>0.14199999999999999</v>
      </c>
      <c r="AQ987" cm="1">
        <f t="array" aca="1" ref="AQ987" ca="1">IF(INDIRECT(ADDRESS(3+$AM987,5,,,"var"))&lt;&gt;"&lt;=&gt;",INDIRECT(ADDRESS(3+$AM987,5,,,"var")),NULL)</f>
        <v>0</v>
      </c>
      <c r="AR987" cm="1">
        <f t="array" aca="1" ref="AR987" ca="1">IF(INDIRECT(ADDRESS(3+$AM987,6,,,"var"))&lt;&gt;"Fe",INDIRECT(ADDRESS(3+$AM987,6,,,"var")),NULL)</f>
        <v>6.7599999999999993E-2</v>
      </c>
      <c r="AS987" cm="1">
        <f t="array" aca="1" ref="AS987" ca="1">IF(INDIRECT(ADDRESS(3+$AM987,7,,,"var"))&lt;&gt;"&lt;=&gt;",INDIRECT(ADDRESS(3+$AM987,7,,,"var")),NULL)</f>
        <v>0</v>
      </c>
      <c r="AT987" cm="1">
        <f t="array" aca="1" ref="AT987" ca="1">IF(INDIRECT(ADDRESS(3+$AM987,8,,,"var"))&lt;&gt;"Cu",INDIRECT(ADDRESS(3+$AM987,8,,,"var")),NULL)</f>
        <v>2E-3</v>
      </c>
      <c r="AU987" cm="1">
        <f t="array" aca="1" ref="AU987" ca="1">IF(INDIRECT(ADDRESS(3+$AM987,9,,,"var"))&lt;&gt;"&lt;=&gt;",INDIRECT(ADDRESS(3+$AM987,9,,,"var")),NULL)</f>
        <v>0</v>
      </c>
      <c r="AV987" cm="1">
        <f t="array" aca="1" ref="AV987" ca="1">IF(INDIRECT(ADDRESS(3+$AM987,10,,,"var"))&lt;&gt;"Mn",INDIRECT(ADDRESS(3+$AM987,10,,,"var")),NULL)</f>
        <v>5.4999999999999997E-3</v>
      </c>
      <c r="AW987" cm="1">
        <f t="array" aca="1" ref="AW987" ca="1">IF(INDIRECT(ADDRESS(3+$AM987,11,,,"var"))&lt;&gt;"&lt;=&gt;",INDIRECT(ADDRESS(3+$AM987,11,,,"var")),NULL)</f>
        <v>0</v>
      </c>
      <c r="AX987" cm="1">
        <f t="array" aca="1" ref="AX987" ca="1">IF(INDIRECT(ADDRESS(3+$AM987,12,,,"var"))&lt;&gt;"Mg",INDIRECT(ADDRESS(3+$AM987,12,,,"var")),NULL)</f>
        <v>11.8</v>
      </c>
      <c r="AY987" cm="1">
        <f t="array" aca="1" ref="AY987" ca="1">IF(INDIRECT(ADDRESS(3+$AM987,13,,,"var"))&lt;&gt;"&lt;=&gt;",INDIRECT(ADDRESS(3+$AM987,13,,,"var")),NULL)</f>
        <v>0</v>
      </c>
      <c r="AZ987" cm="1">
        <f t="array" aca="1" ref="AZ987" ca="1">IF(INDIRECT(ADDRESS(3+$AM987,14,,,"var"))&lt;&gt;"Be",INDIRECT(ADDRESS(3+$AM987,14,,,"var")),NULL)</f>
        <v>3.8E-3</v>
      </c>
      <c r="BA987" s="61" cm="1">
        <f t="array" aca="1" ref="BA987" ca="1">IF(INDIRECT(ADDRESS(3+$AM987,15,,,"var"))&lt;&gt;"&lt;=&gt;",INDIRECT(ADDRESS(3+$AM987,15,,,"var")),NULL)</f>
        <v>0</v>
      </c>
      <c r="BB987" cm="1">
        <f t="array" aca="1" ref="BB987" ca="1">IF(INDIRECT(ADDRESS(3+$AM987,16,,,"var"))&lt;&gt;"Zn",INDIRECT(ADDRESS(3+$AM987,16,,,"var")),NULL)</f>
        <v>0</v>
      </c>
      <c r="BC987" s="61" cm="1">
        <f t="array" aca="1" ref="BC987" ca="1">IF(INDIRECT(ADDRESS(3+$AM987,17,,,"var"))&lt;&gt;"&lt;=&gt;",INDIRECT(ADDRESS(3+$AM987,17,,,"var")),NULL)</f>
        <v>0</v>
      </c>
      <c r="BD987" cm="1">
        <f t="array" aca="1" ref="BD987" ca="1">IF(INDIRECT(ADDRESS(3+$AM987,18,,,"var"))&lt;&gt;"Ti",INDIRECT(ADDRESS(3+$AM987,18,,,"var")),NULL)</f>
        <v>1.2E-2</v>
      </c>
      <c r="BE987" s="82" cm="1">
        <f t="array" aca="1" ref="BE987" ca="1">IF(INDIRECT(ADDRESS(3+$AM987,19,,,"var"))&lt;&gt;"D10",INDIRECT(ADDRESS(3+$AM987,19,,,"var")),NULL)</f>
        <v>0</v>
      </c>
      <c r="BF987" s="82" cm="1">
        <f t="array" aca="1" ref="BF987" ca="1">IF(INDIRECT(ADDRESS(3+$AM987,20,,,"var"))&lt;&gt;"D50",INDIRECT(ADDRESS(3+$AM987,20,,,"var")),NULL)</f>
        <v>38.799999999999997</v>
      </c>
      <c r="BG987" s="82" cm="1">
        <f t="array" aca="1" ref="BG987" ca="1">IF(INDIRECT(ADDRESS(3+$AM987,21,,,"var"))&lt;&gt;"D90",INDIRECT(ADDRESS(3+$AM987,21,,,"var")),NULL)</f>
        <v>0</v>
      </c>
      <c r="BH987" s="82" cm="1">
        <f t="array" aca="1" ref="BH987" ca="1">IF(INDIRECT(ADDRESS(3+$AM987,22,,,"var"))&lt;&gt;"Carney Funnel (s/50g)",INDIRECT(ADDRESS(3+$AM987,22,,,"var")),NULL)</f>
        <v>0</v>
      </c>
      <c r="BI987" s="82" cm="1">
        <f t="array" aca="1" ref="BI987" ca="1">IF(INDIRECT(ADDRESS(3+$AM987,23,,,"var"))&lt;&gt;"Schuttdichte",INDIRECT(ADDRESS(3+$AM987,23,,,"var")),NULL)</f>
        <v>0</v>
      </c>
      <c r="BJ987" s="82" cm="1">
        <f t="array" aca="1" ref="BJ987" ca="1">IF(INDIRECT(ADDRESS(3+$AM987,24,,,"var"))&lt;&gt;"Klopfdichte",INDIRECT(ADDRESS(3+$AM987,24,,,"var")),NULL)</f>
        <v>0</v>
      </c>
      <c r="BM987" s="94"/>
    </row>
    <row r="988" spans="1:65">
      <c r="A988" s="19">
        <v>3</v>
      </c>
      <c r="B988" s="19">
        <v>50</v>
      </c>
      <c r="C988" s="81" t="str">
        <f>var!Z$4</f>
        <v>SLM 280</v>
      </c>
      <c r="D988" s="81" t="str">
        <f>var!AG$4</f>
        <v>SLM 280 parameter dev.</v>
      </c>
      <c r="E988" s="10">
        <v>375</v>
      </c>
      <c r="F988" s="11">
        <v>625</v>
      </c>
      <c r="G988" s="20">
        <v>60</v>
      </c>
      <c r="H988" s="21">
        <v>0.16</v>
      </c>
      <c r="I988" s="81">
        <v>100</v>
      </c>
      <c r="J988" s="76"/>
      <c r="L988" s="10"/>
      <c r="M988" t="str">
        <f>var!AF$2</f>
        <v>Stripes</v>
      </c>
      <c r="N988" s="10"/>
      <c r="O988" s="10"/>
      <c r="P988" s="10"/>
      <c r="Q988" s="10"/>
      <c r="R988" s="81"/>
      <c r="S988" s="81"/>
      <c r="T988" s="81"/>
      <c r="U988" s="81"/>
      <c r="V988" s="81"/>
      <c r="W988" s="81"/>
      <c r="X988" s="81"/>
      <c r="Y988" s="10"/>
      <c r="Z988" s="10"/>
      <c r="AA988" s="10"/>
      <c r="AB988" s="10"/>
      <c r="AC988" s="10"/>
      <c r="AD988" s="81"/>
      <c r="AE988" s="81"/>
      <c r="AF988" s="81"/>
      <c r="AG988" s="81"/>
      <c r="AH988">
        <f t="shared" si="33"/>
        <v>21.6</v>
      </c>
      <c r="AI988">
        <f t="shared" si="34"/>
        <v>62.5</v>
      </c>
      <c r="AJ988" s="10"/>
      <c r="AK988" s="81">
        <v>92.475999999999999</v>
      </c>
      <c r="AL988" s="81" t="str" cm="1">
        <f t="array" aca="1" ref="AL988" ca="1">IF(INDIRECT(ADDRESS(3+AM988,2,,,"var"))&lt;&gt;"Name of powder",INDIRECT(ADDRESS(3+AM988,2,,,"var")),NULL)</f>
        <v>AlMgty90</v>
      </c>
      <c r="AM988" s="27">
        <v>7</v>
      </c>
      <c r="AN988" s="10"/>
      <c r="AO988" cm="1">
        <f t="array" aca="1" ref="AO988" ca="1">IF(INDIRECT(ADDRESS(3+$AM988,3,,,"var"))&lt;&gt;"&lt;=&gt;",INDIRECT(ADDRESS(3+$AM988,3,,,"var")),NULL)</f>
        <v>0</v>
      </c>
      <c r="AP988" cm="1">
        <f t="array" aca="1" ref="AP988" ca="1">IF(INDIRECT(ADDRESS(3+$AM988,4,,,"var"))&lt;&gt;"Si",INDIRECT(ADDRESS(3+$AM988,4,,,"var")),NULL)</f>
        <v>0.14199999999999999</v>
      </c>
      <c r="AQ988" cm="1">
        <f t="array" aca="1" ref="AQ988" ca="1">IF(INDIRECT(ADDRESS(3+$AM988,5,,,"var"))&lt;&gt;"&lt;=&gt;",INDIRECT(ADDRESS(3+$AM988,5,,,"var")),NULL)</f>
        <v>0</v>
      </c>
      <c r="AR988" cm="1">
        <f t="array" aca="1" ref="AR988" ca="1">IF(INDIRECT(ADDRESS(3+$AM988,6,,,"var"))&lt;&gt;"Fe",INDIRECT(ADDRESS(3+$AM988,6,,,"var")),NULL)</f>
        <v>6.7599999999999993E-2</v>
      </c>
      <c r="AS988" cm="1">
        <f t="array" aca="1" ref="AS988" ca="1">IF(INDIRECT(ADDRESS(3+$AM988,7,,,"var"))&lt;&gt;"&lt;=&gt;",INDIRECT(ADDRESS(3+$AM988,7,,,"var")),NULL)</f>
        <v>0</v>
      </c>
      <c r="AT988" cm="1">
        <f t="array" aca="1" ref="AT988" ca="1">IF(INDIRECT(ADDRESS(3+$AM988,8,,,"var"))&lt;&gt;"Cu",INDIRECT(ADDRESS(3+$AM988,8,,,"var")),NULL)</f>
        <v>2E-3</v>
      </c>
      <c r="AU988" cm="1">
        <f t="array" aca="1" ref="AU988" ca="1">IF(INDIRECT(ADDRESS(3+$AM988,9,,,"var"))&lt;&gt;"&lt;=&gt;",INDIRECT(ADDRESS(3+$AM988,9,,,"var")),NULL)</f>
        <v>0</v>
      </c>
      <c r="AV988" cm="1">
        <f t="array" aca="1" ref="AV988" ca="1">IF(INDIRECT(ADDRESS(3+$AM988,10,,,"var"))&lt;&gt;"Mn",INDIRECT(ADDRESS(3+$AM988,10,,,"var")),NULL)</f>
        <v>5.4999999999999997E-3</v>
      </c>
      <c r="AW988" cm="1">
        <f t="array" aca="1" ref="AW988" ca="1">IF(INDIRECT(ADDRESS(3+$AM988,11,,,"var"))&lt;&gt;"&lt;=&gt;",INDIRECT(ADDRESS(3+$AM988,11,,,"var")),NULL)</f>
        <v>0</v>
      </c>
      <c r="AX988" cm="1">
        <f t="array" aca="1" ref="AX988" ca="1">IF(INDIRECT(ADDRESS(3+$AM988,12,,,"var"))&lt;&gt;"Mg",INDIRECT(ADDRESS(3+$AM988,12,,,"var")),NULL)</f>
        <v>11.8</v>
      </c>
      <c r="AY988" cm="1">
        <f t="array" aca="1" ref="AY988" ca="1">IF(INDIRECT(ADDRESS(3+$AM988,13,,,"var"))&lt;&gt;"&lt;=&gt;",INDIRECT(ADDRESS(3+$AM988,13,,,"var")),NULL)</f>
        <v>0</v>
      </c>
      <c r="AZ988" cm="1">
        <f t="array" aca="1" ref="AZ988" ca="1">IF(INDIRECT(ADDRESS(3+$AM988,14,,,"var"))&lt;&gt;"Be",INDIRECT(ADDRESS(3+$AM988,14,,,"var")),NULL)</f>
        <v>3.8E-3</v>
      </c>
      <c r="BA988" s="61" cm="1">
        <f t="array" aca="1" ref="BA988" ca="1">IF(INDIRECT(ADDRESS(3+$AM988,15,,,"var"))&lt;&gt;"&lt;=&gt;",INDIRECT(ADDRESS(3+$AM988,15,,,"var")),NULL)</f>
        <v>0</v>
      </c>
      <c r="BB988" cm="1">
        <f t="array" aca="1" ref="BB988" ca="1">IF(INDIRECT(ADDRESS(3+$AM988,16,,,"var"))&lt;&gt;"Zn",INDIRECT(ADDRESS(3+$AM988,16,,,"var")),NULL)</f>
        <v>0</v>
      </c>
      <c r="BC988" s="61" cm="1">
        <f t="array" aca="1" ref="BC988" ca="1">IF(INDIRECT(ADDRESS(3+$AM988,17,,,"var"))&lt;&gt;"&lt;=&gt;",INDIRECT(ADDRESS(3+$AM988,17,,,"var")),NULL)</f>
        <v>0</v>
      </c>
      <c r="BD988" cm="1">
        <f t="array" aca="1" ref="BD988" ca="1">IF(INDIRECT(ADDRESS(3+$AM988,18,,,"var"))&lt;&gt;"Ti",INDIRECT(ADDRESS(3+$AM988,18,,,"var")),NULL)</f>
        <v>1.2E-2</v>
      </c>
      <c r="BE988" s="82" cm="1">
        <f t="array" aca="1" ref="BE988" ca="1">IF(INDIRECT(ADDRESS(3+$AM988,19,,,"var"))&lt;&gt;"D10",INDIRECT(ADDRESS(3+$AM988,19,,,"var")),NULL)</f>
        <v>0</v>
      </c>
      <c r="BF988" s="82" cm="1">
        <f t="array" aca="1" ref="BF988" ca="1">IF(INDIRECT(ADDRESS(3+$AM988,20,,,"var"))&lt;&gt;"D50",INDIRECT(ADDRESS(3+$AM988,20,,,"var")),NULL)</f>
        <v>38.799999999999997</v>
      </c>
      <c r="BG988" s="82" cm="1">
        <f t="array" aca="1" ref="BG988" ca="1">IF(INDIRECT(ADDRESS(3+$AM988,21,,,"var"))&lt;&gt;"D90",INDIRECT(ADDRESS(3+$AM988,21,,,"var")),NULL)</f>
        <v>0</v>
      </c>
      <c r="BH988" s="82" cm="1">
        <f t="array" aca="1" ref="BH988" ca="1">IF(INDIRECT(ADDRESS(3+$AM988,22,,,"var"))&lt;&gt;"Carney Funnel (s/50g)",INDIRECT(ADDRESS(3+$AM988,22,,,"var")),NULL)</f>
        <v>0</v>
      </c>
      <c r="BI988" s="82" cm="1">
        <f t="array" aca="1" ref="BI988" ca="1">IF(INDIRECT(ADDRESS(3+$AM988,23,,,"var"))&lt;&gt;"Schuttdichte",INDIRECT(ADDRESS(3+$AM988,23,,,"var")),NULL)</f>
        <v>0</v>
      </c>
      <c r="BJ988" s="82" cm="1">
        <f t="array" aca="1" ref="BJ988" ca="1">IF(INDIRECT(ADDRESS(3+$AM988,24,,,"var"))&lt;&gt;"Klopfdichte",INDIRECT(ADDRESS(3+$AM988,24,,,"var")),NULL)</f>
        <v>0</v>
      </c>
      <c r="BM988" s="94"/>
    </row>
    <row r="989" spans="1:65">
      <c r="AN989" s="23"/>
    </row>
    <row r="990" spans="1:65">
      <c r="AN990" s="23"/>
    </row>
    <row r="991" spans="1:65">
      <c r="AN991" s="23"/>
    </row>
    <row r="992" spans="1:65">
      <c r="AN992" s="23"/>
    </row>
    <row r="993" spans="40:40">
      <c r="AN993" s="23"/>
    </row>
    <row r="994" spans="40:40">
      <c r="AN994" s="23"/>
    </row>
    <row r="995" spans="40:40">
      <c r="AN995" s="23"/>
    </row>
    <row r="996" spans="40:40">
      <c r="AN996" s="23"/>
    </row>
    <row r="997" spans="40:40">
      <c r="AN997" s="23"/>
    </row>
    <row r="998" spans="40:40">
      <c r="AN998" s="23"/>
    </row>
    <row r="999" spans="40:40">
      <c r="AN999" s="23"/>
    </row>
    <row r="1000" spans="40:40">
      <c r="AN1000" s="23"/>
    </row>
    <row r="1001" spans="40:40">
      <c r="AN1001" s="23"/>
    </row>
    <row r="1002" spans="40:40">
      <c r="AN1002" s="23"/>
    </row>
    <row r="1003" spans="40:40">
      <c r="AN1003" s="23"/>
    </row>
    <row r="1004" spans="40:40">
      <c r="AN1004" s="23"/>
    </row>
    <row r="1005" spans="40:40">
      <c r="AN1005" s="23"/>
    </row>
    <row r="1006" spans="40:40">
      <c r="AN1006" s="23"/>
    </row>
    <row r="1007" spans="40:40">
      <c r="AN1007" s="23"/>
    </row>
    <row r="1008" spans="40:40">
      <c r="AN1008" s="23"/>
    </row>
    <row r="1009" spans="40:40">
      <c r="AN1009" s="23"/>
    </row>
    <row r="1010" spans="40:40">
      <c r="AN1010" s="23"/>
    </row>
    <row r="1011" spans="40:40">
      <c r="AN1011" s="23"/>
    </row>
    <row r="1012" spans="40:40">
      <c r="AN1012" s="23"/>
    </row>
    <row r="1013" spans="40:40">
      <c r="AN1013" s="23"/>
    </row>
    <row r="1014" spans="40:40">
      <c r="AN1014" s="23"/>
    </row>
    <row r="1015" spans="40:40">
      <c r="AN1015" s="23"/>
    </row>
    <row r="1016" spans="40:40">
      <c r="AN1016" s="23"/>
    </row>
    <row r="1017" spans="40:40">
      <c r="AN1017" s="23"/>
    </row>
    <row r="1018" spans="40:40">
      <c r="AN1018" s="23"/>
    </row>
    <row r="1019" spans="40:40">
      <c r="AN1019" s="23"/>
    </row>
    <row r="1020" spans="40:40">
      <c r="AN1020" s="23"/>
    </row>
    <row r="1021" spans="40:40">
      <c r="AN1021" s="23"/>
    </row>
    <row r="1022" spans="40:40">
      <c r="AN1022" s="23"/>
    </row>
    <row r="1023" spans="40:40">
      <c r="AN1023" s="23"/>
    </row>
    <row r="1024" spans="40:40">
      <c r="AN1024" s="23"/>
    </row>
    <row r="1025" spans="40:40">
      <c r="AN1025" s="23"/>
    </row>
    <row r="1026" spans="40:40">
      <c r="AN1026" s="23"/>
    </row>
    <row r="1027" spans="40:40">
      <c r="AN1027" s="23"/>
    </row>
    <row r="1028" spans="40:40">
      <c r="AN1028" s="23"/>
    </row>
    <row r="1029" spans="40:40">
      <c r="AN1029" s="23"/>
    </row>
    <row r="1030" spans="40:40">
      <c r="AN1030" s="23"/>
    </row>
    <row r="1031" spans="40:40">
      <c r="AN1031" s="23"/>
    </row>
    <row r="1032" spans="40:40">
      <c r="AN1032" s="23"/>
    </row>
    <row r="1033" spans="40:40">
      <c r="AN1033" s="23"/>
    </row>
    <row r="1034" spans="40:40">
      <c r="AN1034" s="23"/>
    </row>
    <row r="1035" spans="40:40">
      <c r="AN1035" s="23"/>
    </row>
    <row r="1036" spans="40:40">
      <c r="AN1036" s="23"/>
    </row>
    <row r="1037" spans="40:40">
      <c r="AN1037" s="23"/>
    </row>
    <row r="1038" spans="40:40">
      <c r="AN1038" s="23"/>
    </row>
    <row r="1039" spans="40:40">
      <c r="AN1039" s="23"/>
    </row>
    <row r="1040" spans="40:40">
      <c r="AN1040" s="23"/>
    </row>
    <row r="1041" spans="40:40">
      <c r="AN1041" s="23"/>
    </row>
    <row r="1042" spans="40:40">
      <c r="AN1042" s="23"/>
    </row>
    <row r="1043" spans="40:40">
      <c r="AN1043" s="23"/>
    </row>
    <row r="1044" spans="40:40">
      <c r="AN1044" s="23"/>
    </row>
    <row r="1045" spans="40:40">
      <c r="AN1045" s="23"/>
    </row>
    <row r="1046" spans="40:40">
      <c r="AN1046" s="23"/>
    </row>
    <row r="1047" spans="40:40">
      <c r="AN1047" s="23"/>
    </row>
    <row r="1048" spans="40:40">
      <c r="AN1048" s="23"/>
    </row>
    <row r="1049" spans="40:40">
      <c r="AN1049" s="23"/>
    </row>
    <row r="1050" spans="40:40">
      <c r="AN1050" s="23"/>
    </row>
    <row r="1051" spans="40:40">
      <c r="AN1051" s="23"/>
    </row>
    <row r="1052" spans="40:40">
      <c r="AN1052" s="23"/>
    </row>
    <row r="1053" spans="40:40">
      <c r="AN1053" s="23"/>
    </row>
    <row r="1054" spans="40:40">
      <c r="AN1054" s="23"/>
    </row>
    <row r="1055" spans="40:40">
      <c r="AN1055" s="23"/>
    </row>
    <row r="1056" spans="40:40">
      <c r="AN1056" s="23"/>
    </row>
    <row r="1057" spans="40:40">
      <c r="AN1057" s="23"/>
    </row>
    <row r="1058" spans="40:40">
      <c r="AN1058" s="23"/>
    </row>
    <row r="1059" spans="40:40">
      <c r="AN1059" s="23"/>
    </row>
    <row r="1060" spans="40:40">
      <c r="AN1060" s="23"/>
    </row>
    <row r="1061" spans="40:40">
      <c r="AN1061" s="23"/>
    </row>
    <row r="1062" spans="40:40">
      <c r="AN1062" s="23"/>
    </row>
    <row r="1063" spans="40:40">
      <c r="AN1063" s="23"/>
    </row>
    <row r="1064" spans="40:40">
      <c r="AN1064" s="23"/>
    </row>
    <row r="1065" spans="40:40">
      <c r="AN1065" s="23"/>
    </row>
    <row r="1066" spans="40:40">
      <c r="AN1066" s="23"/>
    </row>
    <row r="1067" spans="40:40">
      <c r="AN1067" s="23"/>
    </row>
    <row r="1068" spans="40:40">
      <c r="AN1068" s="23"/>
    </row>
    <row r="1069" spans="40:40">
      <c r="AN1069" s="23"/>
    </row>
    <row r="1070" spans="40:40">
      <c r="AN1070" s="23"/>
    </row>
    <row r="1071" spans="40:40">
      <c r="AN1071" s="23"/>
    </row>
    <row r="1072" spans="40:40">
      <c r="AN1072" s="23"/>
    </row>
    <row r="1073" spans="40:40">
      <c r="AN1073" s="23"/>
    </row>
    <row r="1074" spans="40:40">
      <c r="AN1074" s="23"/>
    </row>
    <row r="1075" spans="40:40">
      <c r="AN1075" s="23"/>
    </row>
    <row r="1076" spans="40:40">
      <c r="AN1076" s="23"/>
    </row>
    <row r="1077" spans="40:40">
      <c r="AN1077" s="23"/>
    </row>
    <row r="1078" spans="40:40">
      <c r="AN1078" s="23"/>
    </row>
    <row r="1079" spans="40:40">
      <c r="AN1079" s="23"/>
    </row>
    <row r="1080" spans="40:40">
      <c r="AN1080" s="23"/>
    </row>
    <row r="1081" spans="40:40">
      <c r="AN1081" s="23"/>
    </row>
    <row r="1082" spans="40:40">
      <c r="AN1082" s="23"/>
    </row>
    <row r="1083" spans="40:40">
      <c r="AN1083" s="23"/>
    </row>
    <row r="1084" spans="40:40">
      <c r="AN1084" s="23"/>
    </row>
    <row r="1085" spans="40:40">
      <c r="AN1085" s="23"/>
    </row>
    <row r="1086" spans="40:40">
      <c r="AN1086" s="23"/>
    </row>
    <row r="1087" spans="40:40">
      <c r="AN1087" s="23"/>
    </row>
    <row r="1088" spans="40:40">
      <c r="AN1088" s="23"/>
    </row>
    <row r="1089" spans="40:40">
      <c r="AN1089" s="23"/>
    </row>
    <row r="1090" spans="40:40">
      <c r="AN1090" s="23"/>
    </row>
    <row r="1091" spans="40:40">
      <c r="AN1091" s="23"/>
    </row>
    <row r="1092" spans="40:40">
      <c r="AN1092" s="23"/>
    </row>
    <row r="1093" spans="40:40">
      <c r="AN1093" s="23"/>
    </row>
    <row r="1094" spans="40:40">
      <c r="AN1094" s="23"/>
    </row>
    <row r="1095" spans="40:40">
      <c r="AN1095" s="23"/>
    </row>
    <row r="1096" spans="40:40">
      <c r="AN1096" s="23"/>
    </row>
    <row r="1097" spans="40:40">
      <c r="AN1097" s="23"/>
    </row>
    <row r="1098" spans="40:40">
      <c r="AN1098" s="23"/>
    </row>
    <row r="1099" spans="40:40">
      <c r="AN1099" s="23"/>
    </row>
    <row r="1100" spans="40:40">
      <c r="AN1100" s="23"/>
    </row>
    <row r="1101" spans="40:40">
      <c r="AN1101" s="23"/>
    </row>
    <row r="1102" spans="40:40">
      <c r="AN1102" s="23"/>
    </row>
    <row r="1103" spans="40:40">
      <c r="AN1103" s="23"/>
    </row>
    <row r="1104" spans="40:40">
      <c r="AN1104" s="23"/>
    </row>
    <row r="1105" spans="40:40">
      <c r="AN1105" s="23"/>
    </row>
    <row r="1106" spans="40:40">
      <c r="AN1106" s="23"/>
    </row>
    <row r="1107" spans="40:40">
      <c r="AN1107" s="23"/>
    </row>
    <row r="1108" spans="40:40">
      <c r="AN1108" s="23"/>
    </row>
    <row r="1109" spans="40:40">
      <c r="AN1109" s="23"/>
    </row>
    <row r="1110" spans="40:40">
      <c r="AN1110" s="23"/>
    </row>
    <row r="1111" spans="40:40">
      <c r="AN1111" s="23"/>
    </row>
    <row r="1112" spans="40:40">
      <c r="AN1112" s="23"/>
    </row>
    <row r="1113" spans="40:40">
      <c r="AN1113" s="23"/>
    </row>
    <row r="1114" spans="40:40">
      <c r="AN1114" s="23"/>
    </row>
    <row r="1115" spans="40:40">
      <c r="AN1115" s="23"/>
    </row>
    <row r="1116" spans="40:40">
      <c r="AN1116" s="23"/>
    </row>
    <row r="1117" spans="40:40">
      <c r="AN1117" s="23"/>
    </row>
    <row r="1118" spans="40:40">
      <c r="AN1118" s="23"/>
    </row>
    <row r="1119" spans="40:40">
      <c r="AN1119" s="23"/>
    </row>
    <row r="1120" spans="40:40">
      <c r="AN1120" s="23"/>
    </row>
    <row r="1121" spans="40:40">
      <c r="AN1121" s="23"/>
    </row>
    <row r="1122" spans="40:40">
      <c r="AN1122" s="23"/>
    </row>
    <row r="1123" spans="40:40">
      <c r="AN1123" s="23"/>
    </row>
    <row r="1124" spans="40:40">
      <c r="AN1124" s="23"/>
    </row>
    <row r="1125" spans="40:40">
      <c r="AN1125" s="23"/>
    </row>
    <row r="1126" spans="40:40">
      <c r="AN1126" s="23"/>
    </row>
    <row r="1127" spans="40:40">
      <c r="AN1127" s="23"/>
    </row>
    <row r="1128" spans="40:40">
      <c r="AN1128" s="23"/>
    </row>
    <row r="1129" spans="40:40">
      <c r="AN1129" s="23"/>
    </row>
    <row r="1130" spans="40:40">
      <c r="AN1130" s="23"/>
    </row>
    <row r="1131" spans="40:40">
      <c r="AN1131" s="23"/>
    </row>
    <row r="1132" spans="40:40">
      <c r="AN1132" s="23"/>
    </row>
    <row r="1133" spans="40:40">
      <c r="AN1133" s="23"/>
    </row>
    <row r="1134" spans="40:40">
      <c r="AN1134" s="23"/>
    </row>
  </sheetData>
  <phoneticPr fontId="2" type="noConversion"/>
  <conditionalFormatting sqref="AB143:AB150 AB152:AB153">
    <cfRule type="containsText" dxfId="16" priority="658" operator="containsText" text="n">
      <formula>NOT(ISERROR(SEARCH("n",AB143)))</formula>
    </cfRule>
    <cfRule type="containsText" dxfId="15" priority="659" operator="containsText" text="y">
      <formula>NOT(ISERROR(SEARCH("y",AB143)))</formula>
    </cfRule>
  </conditionalFormatting>
  <conditionalFormatting sqref="AK631:AK642">
    <cfRule type="colorScale" priority="6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31:AG642">
    <cfRule type="colorScale" priority="6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8">
    <dataValidation type="list" errorStyle="information" allowBlank="1" showInputMessage="1" showErrorMessage="1" errorTitle="Hinweis" error="Strg + Alt + F5" sqref="C2:C988" xr:uid="{70AE5523-4E05-45F2-B358-023933BE3E9A}">
      <formula1 xml:space="preserve"> DDMachinen</formula1>
    </dataValidation>
    <dataValidation type="list" errorStyle="information" allowBlank="1" showInputMessage="1" showErrorMessage="1" errorTitle="Hisweis" error="Strg + Alt + F5" sqref="L2:L988" xr:uid="{316817BB-3620-4320-9576-AF309E884F14}">
      <formula1 xml:space="preserve"> DDTensileDirection</formula1>
    </dataValidation>
    <dataValidation type="list" errorStyle="information" allowBlank="1" showInputMessage="1" showErrorMessage="1" errorTitle="Hinweis" error="Strg + Alt + F5" sqref="Y2:Y988" xr:uid="{8A88F25F-9C10-4203-A0A4-B26716009085}">
      <formula1 xml:space="preserve"> DDHeatTreatment</formula1>
    </dataValidation>
    <dataValidation type="list" errorStyle="information" allowBlank="1" showInputMessage="1" showErrorMessage="1" errorTitle="Hisweis" error="Strg + Alt + F5" sqref="S2:S988" xr:uid="{A2414175-A89E-4577-807F-AF57AC824D6F}">
      <formula1 xml:space="preserve"> DDStreifenbreite</formula1>
    </dataValidation>
    <dataValidation type="list" errorStyle="information" allowBlank="1" showInputMessage="1" showErrorMessage="1" errorTitle="Hinweis" error="Strg + Alt + F5" sqref="T2:T988" xr:uid="{C922B2D4-70A3-46DA-94A1-4F0F7D4C61BE}">
      <formula1 xml:space="preserve"> DDStreifenversch</formula1>
    </dataValidation>
    <dataValidation type="list" errorStyle="information" allowBlank="1" showInputMessage="1" showErrorMessage="1" errorTitle="Hinweis" error="Strg + Alt + F5" sqref="AM2:AM988" xr:uid="{8469CC64-E477-468A-9B6B-7BC779A42958}">
      <formula1 xml:space="preserve"> DDPowderbatch</formula1>
    </dataValidation>
    <dataValidation type="list" errorStyle="information" allowBlank="1" showInputMessage="1" showErrorMessage="1" errorTitle="Hinweis" error="Strg + Alt + F5" sqref="AN2:AN988" xr:uid="{0DBA02E8-B29B-410A-94E9-9AC4CFD603C9}">
      <formula1 xml:space="preserve"> DDPowderState</formula1>
    </dataValidation>
    <dataValidation type="list" errorStyle="information" allowBlank="1" showInputMessage="1" showErrorMessage="1" errorTitle="Hinweis" error="Strg + Alt + F5" sqref="U2:U772 U791:U854" xr:uid="{CDE74AFB-1E48-4DF3-AF0C-E08D44F6A866}">
      <formula1 xml:space="preserve"> DDDrehwinkel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9357-0C5E-4F4F-A37E-887A7013AEE8}">
  <dimension ref="C1:AC18"/>
  <sheetViews>
    <sheetView zoomScale="57" workbookViewId="0">
      <selection activeCell="N1" sqref="N1"/>
    </sheetView>
  </sheetViews>
  <sheetFormatPr baseColWidth="10" defaultColWidth="11.54296875" defaultRowHeight="14.5"/>
  <cols>
    <col min="3" max="3" width="16.36328125" bestFit="1" customWidth="1"/>
    <col min="11" max="11" width="19.26953125" bestFit="1" customWidth="1"/>
    <col min="14" max="14" width="15.54296875" bestFit="1" customWidth="1"/>
    <col min="15" max="15" width="16.81640625" bestFit="1" customWidth="1"/>
    <col min="20" max="20" width="19.08984375" bestFit="1" customWidth="1"/>
    <col min="27" max="27" width="17.453125" bestFit="1" customWidth="1"/>
    <col min="28" max="28" width="18.08984375" style="66" bestFit="1" customWidth="1"/>
    <col min="29" max="29" width="15.08984375" bestFit="1" customWidth="1"/>
  </cols>
  <sheetData>
    <row r="1" spans="3:29">
      <c r="C1" s="95"/>
      <c r="D1" s="96"/>
      <c r="E1" s="97"/>
      <c r="K1" s="73" t="s">
        <v>62</v>
      </c>
      <c r="N1" s="73" t="s">
        <v>101</v>
      </c>
      <c r="O1" s="73" t="s">
        <v>26</v>
      </c>
      <c r="T1" s="73" t="s">
        <v>100</v>
      </c>
      <c r="AA1" s="73" t="s">
        <v>33</v>
      </c>
      <c r="AB1" s="73" t="s">
        <v>34</v>
      </c>
      <c r="AC1" s="73" t="s">
        <v>35</v>
      </c>
    </row>
    <row r="2" spans="3:29">
      <c r="C2" s="98"/>
      <c r="D2" s="80"/>
      <c r="E2" s="99"/>
      <c r="K2" s="74">
        <v>0</v>
      </c>
      <c r="N2" s="74">
        <v>2</v>
      </c>
      <c r="O2" s="74">
        <v>-2</v>
      </c>
      <c r="T2" s="74" t="s">
        <v>18</v>
      </c>
      <c r="AA2" s="74">
        <v>5</v>
      </c>
      <c r="AB2" s="74">
        <v>1</v>
      </c>
      <c r="AC2" s="74" t="s">
        <v>112</v>
      </c>
    </row>
    <row r="3" spans="3:29">
      <c r="C3" s="98"/>
      <c r="D3" s="80"/>
      <c r="E3" s="99"/>
      <c r="K3" s="74">
        <v>45</v>
      </c>
      <c r="N3" s="74">
        <v>7</v>
      </c>
      <c r="O3" s="74">
        <v>-1</v>
      </c>
      <c r="T3" s="74" t="s">
        <v>19</v>
      </c>
      <c r="AA3" s="74" t="s">
        <v>112</v>
      </c>
      <c r="AB3" s="74" t="s">
        <v>112</v>
      </c>
      <c r="AC3" s="74">
        <v>67</v>
      </c>
    </row>
    <row r="4" spans="3:29">
      <c r="C4" s="98"/>
      <c r="D4" s="80"/>
      <c r="E4" s="99"/>
      <c r="K4" s="74">
        <v>90</v>
      </c>
      <c r="N4" s="74">
        <v>12</v>
      </c>
      <c r="O4" s="74">
        <v>0</v>
      </c>
      <c r="T4" s="74" t="s">
        <v>112</v>
      </c>
      <c r="AB4"/>
      <c r="AC4" s="74">
        <v>79</v>
      </c>
    </row>
    <row r="5" spans="3:29">
      <c r="C5" s="98"/>
      <c r="D5" s="80"/>
      <c r="E5" s="99"/>
      <c r="K5" s="74" t="s">
        <v>7</v>
      </c>
      <c r="N5" s="74">
        <v>20</v>
      </c>
      <c r="O5" s="74">
        <v>1</v>
      </c>
      <c r="AB5"/>
      <c r="AC5" s="74">
        <v>90</v>
      </c>
    </row>
    <row r="6" spans="3:29">
      <c r="C6" s="98"/>
      <c r="D6" s="80"/>
      <c r="E6" s="99"/>
      <c r="K6" s="74" t="s">
        <v>32</v>
      </c>
      <c r="N6" s="74" t="s">
        <v>112</v>
      </c>
      <c r="O6" s="74">
        <v>2</v>
      </c>
      <c r="AB6"/>
    </row>
    <row r="7" spans="3:29">
      <c r="C7" s="98"/>
      <c r="D7" s="80"/>
      <c r="E7" s="99"/>
      <c r="K7" s="74" t="s">
        <v>112</v>
      </c>
      <c r="N7" s="74">
        <v>-1</v>
      </c>
      <c r="O7" s="74">
        <v>3</v>
      </c>
      <c r="AB7"/>
    </row>
    <row r="8" spans="3:29">
      <c r="C8" s="98"/>
      <c r="D8" s="80"/>
      <c r="E8" s="99"/>
      <c r="O8" s="74">
        <v>4</v>
      </c>
      <c r="AB8"/>
    </row>
    <row r="9" spans="3:29">
      <c r="C9" s="98"/>
      <c r="D9" s="80"/>
      <c r="E9" s="99"/>
      <c r="O9" s="74" t="s">
        <v>112</v>
      </c>
      <c r="AB9"/>
    </row>
    <row r="10" spans="3:29">
      <c r="C10" s="98"/>
      <c r="D10" s="80"/>
      <c r="E10" s="99"/>
      <c r="AB10"/>
    </row>
    <row r="11" spans="3:29">
      <c r="C11" s="98"/>
      <c r="D11" s="80"/>
      <c r="E11" s="99"/>
      <c r="AB11"/>
    </row>
    <row r="12" spans="3:29">
      <c r="C12" s="98"/>
      <c r="D12" s="80"/>
      <c r="E12" s="99"/>
      <c r="AB12"/>
    </row>
    <row r="13" spans="3:29">
      <c r="C13" s="98"/>
      <c r="D13" s="80"/>
      <c r="E13" s="99"/>
      <c r="AB13"/>
    </row>
    <row r="14" spans="3:29">
      <c r="C14" s="98"/>
      <c r="D14" s="80"/>
      <c r="E14" s="99"/>
      <c r="AB14"/>
    </row>
    <row r="15" spans="3:29">
      <c r="C15" s="98"/>
      <c r="D15" s="80"/>
      <c r="E15" s="99"/>
      <c r="AB15"/>
    </row>
    <row r="16" spans="3:29">
      <c r="C16" s="98"/>
      <c r="D16" s="80"/>
      <c r="E16" s="99"/>
      <c r="AB16"/>
    </row>
    <row r="17" spans="3:28">
      <c r="C17" s="98"/>
      <c r="D17" s="80"/>
      <c r="E17" s="99"/>
      <c r="AB17"/>
    </row>
    <row r="18" spans="3:28">
      <c r="C18" s="100"/>
      <c r="D18" s="101"/>
      <c r="E18" s="102"/>
      <c r="AB18"/>
    </row>
  </sheetData>
  <pageMargins left="0.7" right="0.7" top="0.78740157499999996" bottom="0.78740157499999996" header="0.3" footer="0.3"/>
  <pageSetup paperSize="9" orientation="portrait" horizontalDpi="0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1EF0-15F1-4EC7-836E-C647AC0CE57D}">
  <dimension ref="A1:AH23"/>
  <sheetViews>
    <sheetView zoomScale="55" zoomScaleNormal="55" workbookViewId="0">
      <selection activeCell="B15" sqref="B15"/>
    </sheetView>
  </sheetViews>
  <sheetFormatPr baseColWidth="10" defaultColWidth="11.54296875" defaultRowHeight="14.5"/>
  <cols>
    <col min="2" max="2" width="18.1796875" customWidth="1"/>
    <col min="3" max="3" width="5.1796875" style="61" customWidth="1"/>
    <col min="5" max="5" width="4.54296875" style="61" customWidth="1"/>
    <col min="7" max="7" width="5.1796875" style="61" customWidth="1"/>
    <col min="9" max="9" width="5.36328125" style="61" customWidth="1"/>
    <col min="11" max="11" width="5.08984375" style="61" customWidth="1"/>
    <col min="13" max="13" width="4.81640625" style="61" customWidth="1"/>
    <col min="15" max="15" width="5.1796875" style="61" customWidth="1"/>
    <col min="17" max="17" width="5.36328125" style="61" customWidth="1"/>
    <col min="22" max="22" width="20.81640625" customWidth="1"/>
    <col min="23" max="23" width="13.6328125" customWidth="1"/>
    <col min="24" max="24" width="16" customWidth="1"/>
    <col min="25" max="25" width="12.81640625" customWidth="1"/>
    <col min="26" max="26" width="15.81640625" bestFit="1" customWidth="1"/>
    <col min="27" max="27" width="15" customWidth="1"/>
    <col min="28" max="28" width="19.6328125" customWidth="1"/>
  </cols>
  <sheetData>
    <row r="1" spans="1:34">
      <c r="A1" s="28" t="s">
        <v>69</v>
      </c>
      <c r="B1" t="s">
        <v>57</v>
      </c>
      <c r="C1" s="61" t="s">
        <v>76</v>
      </c>
      <c r="D1" s="34" t="s">
        <v>49</v>
      </c>
      <c r="E1" s="34" t="s">
        <v>76</v>
      </c>
      <c r="F1" s="34" t="s">
        <v>50</v>
      </c>
      <c r="G1" s="34" t="s">
        <v>76</v>
      </c>
      <c r="H1" s="34" t="s">
        <v>51</v>
      </c>
      <c r="I1" s="34" t="s">
        <v>76</v>
      </c>
      <c r="J1" s="34" t="s">
        <v>52</v>
      </c>
      <c r="K1" s="34" t="s">
        <v>76</v>
      </c>
      <c r="L1" s="34" t="s">
        <v>53</v>
      </c>
      <c r="M1" s="34" t="s">
        <v>76</v>
      </c>
      <c r="N1" s="34" t="s">
        <v>54</v>
      </c>
      <c r="O1" s="34" t="s">
        <v>76</v>
      </c>
      <c r="P1" s="34" t="s">
        <v>55</v>
      </c>
      <c r="Q1" s="34" t="s">
        <v>76</v>
      </c>
      <c r="R1" s="34" t="s">
        <v>56</v>
      </c>
      <c r="S1" s="34" t="s">
        <v>70</v>
      </c>
      <c r="T1" s="34" t="s">
        <v>71</v>
      </c>
      <c r="U1" s="34" t="s">
        <v>72</v>
      </c>
      <c r="V1" s="39" t="s">
        <v>73</v>
      </c>
      <c r="W1" s="39" t="s">
        <v>74</v>
      </c>
      <c r="X1" s="39" t="s">
        <v>75</v>
      </c>
      <c r="Y1" s="71"/>
      <c r="Z1" s="2" t="s">
        <v>14</v>
      </c>
      <c r="AA1" s="2" t="s">
        <v>62</v>
      </c>
      <c r="AB1" s="22" t="s">
        <v>64</v>
      </c>
      <c r="AC1" s="2" t="s">
        <v>2</v>
      </c>
      <c r="AD1" s="2" t="s">
        <v>63</v>
      </c>
      <c r="AE1" s="2" t="s">
        <v>61</v>
      </c>
      <c r="AF1" s="2" t="s">
        <v>12</v>
      </c>
      <c r="AG1" s="2" t="s">
        <v>81</v>
      </c>
      <c r="AH1" s="2" t="s">
        <v>87</v>
      </c>
    </row>
    <row r="2" spans="1:34">
      <c r="A2">
        <v>-1</v>
      </c>
      <c r="B2" s="12" t="str">
        <f>AC$2</f>
        <v>AlMgty80</v>
      </c>
      <c r="D2">
        <v>0</v>
      </c>
      <c r="E2" s="62"/>
      <c r="F2" s="62">
        <v>0.15</v>
      </c>
      <c r="G2" s="62" t="s">
        <v>77</v>
      </c>
      <c r="H2" s="62">
        <v>0.01</v>
      </c>
      <c r="J2">
        <v>0</v>
      </c>
      <c r="L2">
        <v>8.32</v>
      </c>
      <c r="N2">
        <v>0</v>
      </c>
      <c r="P2">
        <v>0</v>
      </c>
      <c r="Q2" s="62" t="s">
        <v>77</v>
      </c>
      <c r="R2" s="62">
        <v>0.01</v>
      </c>
      <c r="Z2" s="28" t="s">
        <v>15</v>
      </c>
      <c r="AA2">
        <v>45</v>
      </c>
      <c r="AB2" s="72" t="s">
        <v>44</v>
      </c>
      <c r="AC2" s="12" t="s">
        <v>58</v>
      </c>
      <c r="AD2" s="28" t="s">
        <v>16</v>
      </c>
      <c r="AE2" s="28" t="s">
        <v>3</v>
      </c>
      <c r="AF2" s="28" t="s">
        <v>10</v>
      </c>
      <c r="AG2" t="s">
        <v>82</v>
      </c>
      <c r="AH2" t="s">
        <v>88</v>
      </c>
    </row>
    <row r="3" spans="1:34">
      <c r="Z3" s="12" t="s">
        <v>45</v>
      </c>
      <c r="AA3">
        <v>90</v>
      </c>
      <c r="AB3" s="36" t="s">
        <v>43</v>
      </c>
      <c r="AC3" s="28" t="s">
        <v>59</v>
      </c>
      <c r="AD3" s="28" t="s">
        <v>17</v>
      </c>
      <c r="AE3" s="28" t="s">
        <v>4</v>
      </c>
      <c r="AF3" s="28" t="s">
        <v>9</v>
      </c>
      <c r="AG3" s="66" t="s">
        <v>84</v>
      </c>
      <c r="AH3" t="s">
        <v>90</v>
      </c>
    </row>
    <row r="4" spans="1:34">
      <c r="A4" s="28">
        <v>1</v>
      </c>
      <c r="D4" s="30">
        <v>0.08</v>
      </c>
      <c r="E4" s="62"/>
      <c r="F4" s="30">
        <v>0.05</v>
      </c>
      <c r="G4" s="62"/>
      <c r="H4" s="30">
        <v>0.01</v>
      </c>
      <c r="I4" s="62"/>
      <c r="J4" s="30">
        <v>0.01</v>
      </c>
      <c r="K4" s="62"/>
      <c r="L4" s="30">
        <v>9.6999999999999993</v>
      </c>
      <c r="M4" s="62"/>
      <c r="N4" s="30">
        <v>5.0000000000000001E-3</v>
      </c>
      <c r="O4" s="62"/>
      <c r="P4" s="30">
        <v>0.01</v>
      </c>
      <c r="Q4" s="62"/>
      <c r="R4" s="62">
        <v>0.01</v>
      </c>
      <c r="S4" s="44">
        <v>25.5</v>
      </c>
      <c r="T4" s="40">
        <v>40.200000000000003</v>
      </c>
      <c r="U4" s="40">
        <v>63.6</v>
      </c>
      <c r="V4" s="57">
        <v>18</v>
      </c>
      <c r="W4" s="57">
        <v>1.31</v>
      </c>
      <c r="X4" s="57">
        <v>1.67</v>
      </c>
      <c r="Z4" s="12" t="s">
        <v>48</v>
      </c>
      <c r="AA4">
        <v>0</v>
      </c>
      <c r="AB4" t="s">
        <v>80</v>
      </c>
      <c r="AC4" s="28" t="s">
        <v>60</v>
      </c>
      <c r="AD4" s="28" t="s">
        <v>29</v>
      </c>
      <c r="AE4" s="28" t="s">
        <v>25</v>
      </c>
      <c r="AG4" s="66" t="s">
        <v>83</v>
      </c>
      <c r="AH4" t="s">
        <v>89</v>
      </c>
    </row>
    <row r="5" spans="1:34">
      <c r="A5" s="28">
        <v>2</v>
      </c>
      <c r="B5" s="12" t="str">
        <f>AC$2</f>
        <v>AlMgty80</v>
      </c>
      <c r="C5" s="12"/>
      <c r="D5" s="30">
        <v>0.09</v>
      </c>
      <c r="E5" s="62" t="s">
        <v>77</v>
      </c>
      <c r="F5" s="62">
        <v>0.01</v>
      </c>
      <c r="G5" s="62" t="s">
        <v>77</v>
      </c>
      <c r="H5" s="62">
        <v>0.01</v>
      </c>
      <c r="I5" s="62" t="s">
        <v>77</v>
      </c>
      <c r="J5" s="30">
        <v>0.01</v>
      </c>
      <c r="K5" s="62"/>
      <c r="L5" s="30">
        <v>9.1999999999999993</v>
      </c>
      <c r="M5" s="62"/>
      <c r="N5" s="30">
        <v>6.0000000000000001E-3</v>
      </c>
      <c r="O5" s="62"/>
      <c r="P5" s="30">
        <v>0.01</v>
      </c>
      <c r="Q5" s="62"/>
      <c r="R5" s="62">
        <v>0.05</v>
      </c>
      <c r="S5" s="65">
        <v>29.1</v>
      </c>
      <c r="T5" s="41">
        <v>47</v>
      </c>
      <c r="U5" s="42">
        <v>74.5</v>
      </c>
      <c r="V5" s="60">
        <v>16</v>
      </c>
      <c r="W5" s="60">
        <v>1.28</v>
      </c>
      <c r="X5" s="60">
        <v>1.61</v>
      </c>
      <c r="Z5" t="s">
        <v>106</v>
      </c>
      <c r="AD5" s="28" t="s">
        <v>28</v>
      </c>
      <c r="AE5" t="s">
        <v>79</v>
      </c>
      <c r="AG5" t="s">
        <v>85</v>
      </c>
    </row>
    <row r="6" spans="1:34">
      <c r="A6" s="28">
        <v>3</v>
      </c>
      <c r="D6" s="30">
        <v>0.09</v>
      </c>
      <c r="E6" s="62" t="s">
        <v>77</v>
      </c>
      <c r="F6" s="62">
        <v>0.01</v>
      </c>
      <c r="G6" s="62" t="s">
        <v>77</v>
      </c>
      <c r="H6" s="62">
        <v>0.01</v>
      </c>
      <c r="I6" s="62" t="s">
        <v>77</v>
      </c>
      <c r="J6" s="30">
        <v>0.01</v>
      </c>
      <c r="K6" s="62"/>
      <c r="L6" s="30">
        <v>9.1999999999999993</v>
      </c>
      <c r="M6" s="62"/>
      <c r="N6" s="30">
        <v>6.0000000000000001E-3</v>
      </c>
      <c r="O6" s="62"/>
      <c r="P6" s="30">
        <v>0.01</v>
      </c>
      <c r="Q6" s="62"/>
      <c r="R6" s="62">
        <v>0.05</v>
      </c>
      <c r="S6" s="44">
        <v>25.9</v>
      </c>
      <c r="T6" s="43">
        <v>40.799999999999997</v>
      </c>
      <c r="U6" s="43">
        <v>63.5</v>
      </c>
      <c r="V6" s="58">
        <v>18</v>
      </c>
      <c r="W6" s="58">
        <v>1.3</v>
      </c>
      <c r="X6" s="58">
        <v>1.64</v>
      </c>
      <c r="AD6" s="28" t="s">
        <v>27</v>
      </c>
      <c r="AE6" t="s">
        <v>8</v>
      </c>
      <c r="AG6" t="s">
        <v>105</v>
      </c>
    </row>
    <row r="7" spans="1:34">
      <c r="A7" s="28">
        <v>4</v>
      </c>
      <c r="D7" s="30">
        <v>0.09</v>
      </c>
      <c r="E7" s="62" t="s">
        <v>77</v>
      </c>
      <c r="F7" s="62">
        <v>0.01</v>
      </c>
      <c r="G7" s="62" t="s">
        <v>77</v>
      </c>
      <c r="H7" s="62">
        <v>0.01</v>
      </c>
      <c r="I7" s="62" t="s">
        <v>77</v>
      </c>
      <c r="J7" s="30">
        <v>0.01</v>
      </c>
      <c r="K7" s="62"/>
      <c r="L7" s="30">
        <v>9.1999999999999993</v>
      </c>
      <c r="M7" s="62"/>
      <c r="N7" s="30">
        <v>6.0000000000000001E-3</v>
      </c>
      <c r="O7" s="62"/>
      <c r="P7" s="30">
        <v>0.01</v>
      </c>
      <c r="Q7" s="62"/>
      <c r="R7" s="62">
        <v>0.05</v>
      </c>
      <c r="S7" s="44">
        <v>25.9</v>
      </c>
      <c r="T7" s="44">
        <v>40.799999999999997</v>
      </c>
      <c r="U7" s="44">
        <v>63.5</v>
      </c>
      <c r="V7" s="59">
        <v>18</v>
      </c>
      <c r="W7" s="59">
        <v>1.3</v>
      </c>
      <c r="X7" s="59">
        <v>1.64</v>
      </c>
      <c r="AD7" s="28" t="s">
        <v>31</v>
      </c>
    </row>
    <row r="8" spans="1:34">
      <c r="A8" s="28">
        <v>5</v>
      </c>
      <c r="D8" s="30">
        <v>0.09</v>
      </c>
      <c r="E8" s="62"/>
      <c r="F8" s="30">
        <v>7.0000000000000007E-2</v>
      </c>
      <c r="G8" s="62"/>
      <c r="H8" s="30">
        <v>0.01</v>
      </c>
      <c r="I8" s="62"/>
      <c r="J8" s="30">
        <v>0.01</v>
      </c>
      <c r="K8" s="62"/>
      <c r="L8" s="30">
        <v>8.9</v>
      </c>
      <c r="M8" s="62"/>
      <c r="N8" s="30">
        <v>4.0000000000000001E-3</v>
      </c>
      <c r="O8" s="62"/>
      <c r="P8" s="30">
        <v>0.01</v>
      </c>
      <c r="Q8" s="62"/>
      <c r="R8" s="62">
        <v>0.02</v>
      </c>
      <c r="S8" s="65">
        <v>28.8</v>
      </c>
      <c r="T8" s="45">
        <v>46.6</v>
      </c>
      <c r="U8" s="45">
        <v>74.099999999999994</v>
      </c>
      <c r="V8" s="63">
        <v>14.5</v>
      </c>
      <c r="W8" s="63">
        <v>1.27</v>
      </c>
      <c r="X8" s="63">
        <v>1.61</v>
      </c>
      <c r="AD8" s="28" t="s">
        <v>8</v>
      </c>
      <c r="AE8" s="35"/>
    </row>
    <row r="9" spans="1:34">
      <c r="A9" s="28">
        <v>6</v>
      </c>
      <c r="D9" s="30"/>
      <c r="E9" s="62"/>
      <c r="F9" s="30"/>
      <c r="G9" s="62"/>
      <c r="H9" s="30"/>
      <c r="I9" s="62"/>
      <c r="J9" s="30"/>
      <c r="K9" s="62"/>
      <c r="L9" s="30"/>
      <c r="M9" s="62"/>
      <c r="N9" s="30"/>
      <c r="O9" s="62"/>
      <c r="P9" s="30"/>
      <c r="Q9" s="62"/>
      <c r="R9" s="62"/>
      <c r="S9" s="65"/>
      <c r="AD9" s="17" t="s">
        <v>30</v>
      </c>
      <c r="AE9" s="35"/>
    </row>
    <row r="10" spans="1:34">
      <c r="A10" s="28">
        <v>7</v>
      </c>
      <c r="B10" s="28" t="str">
        <f>AC$3</f>
        <v>AlMgty90</v>
      </c>
      <c r="D10" s="30">
        <v>0.14199999999999999</v>
      </c>
      <c r="E10" s="62"/>
      <c r="F10" s="30">
        <v>6.7599999999999993E-2</v>
      </c>
      <c r="G10" s="62"/>
      <c r="H10" s="30">
        <v>2E-3</v>
      </c>
      <c r="I10" s="62"/>
      <c r="J10" s="30">
        <v>5.4999999999999997E-3</v>
      </c>
      <c r="K10" s="62"/>
      <c r="L10" s="30">
        <v>11.8</v>
      </c>
      <c r="M10" s="62"/>
      <c r="N10" s="30">
        <v>3.8E-3</v>
      </c>
      <c r="O10" s="62"/>
      <c r="P10" s="30"/>
      <c r="Q10" s="62"/>
      <c r="R10" s="62">
        <v>1.2E-2</v>
      </c>
      <c r="S10" s="65"/>
      <c r="T10" s="46">
        <v>38.799999999999997</v>
      </c>
    </row>
    <row r="11" spans="1:34">
      <c r="A11" s="28">
        <v>8</v>
      </c>
      <c r="D11" s="30"/>
      <c r="E11" s="62"/>
      <c r="F11" s="30"/>
      <c r="G11" s="62"/>
      <c r="H11" s="30"/>
      <c r="I11" s="62"/>
      <c r="J11" s="30"/>
      <c r="K11" s="62"/>
      <c r="L11" s="30"/>
      <c r="M11" s="62"/>
      <c r="N11" s="30"/>
      <c r="O11" s="62"/>
      <c r="P11" s="30"/>
      <c r="Q11" s="62"/>
      <c r="R11" s="62"/>
      <c r="S11" s="65"/>
    </row>
    <row r="12" spans="1:34">
      <c r="A12" s="28">
        <v>9</v>
      </c>
      <c r="D12" s="30"/>
      <c r="E12" s="62"/>
      <c r="F12" s="30"/>
      <c r="G12" s="62"/>
      <c r="H12" s="30"/>
      <c r="I12" s="62"/>
      <c r="J12" s="30"/>
      <c r="K12" s="62"/>
      <c r="L12" s="30"/>
      <c r="M12" s="62"/>
      <c r="N12" s="30"/>
      <c r="O12" s="62"/>
      <c r="P12" s="30"/>
      <c r="Q12" s="62"/>
      <c r="R12" s="62"/>
      <c r="S12" s="65"/>
      <c r="X12" s="35"/>
    </row>
    <row r="13" spans="1:34">
      <c r="A13" s="28">
        <v>10</v>
      </c>
      <c r="D13" s="30"/>
      <c r="E13" s="62"/>
      <c r="F13" s="30"/>
      <c r="G13" s="62"/>
      <c r="H13" s="30"/>
      <c r="I13" s="62"/>
      <c r="J13" s="30"/>
      <c r="K13" s="62"/>
      <c r="L13" s="30"/>
      <c r="M13" s="62"/>
      <c r="N13" s="30"/>
      <c r="O13" s="62"/>
      <c r="P13" s="30"/>
      <c r="Q13" s="62"/>
      <c r="R13" s="62"/>
      <c r="S13" s="65"/>
    </row>
    <row r="14" spans="1:34">
      <c r="A14" s="28">
        <v>11</v>
      </c>
      <c r="D14" s="30"/>
      <c r="E14" s="62"/>
      <c r="F14" s="30"/>
      <c r="G14" s="62"/>
      <c r="H14" s="30"/>
      <c r="I14" s="62"/>
      <c r="J14" s="30"/>
      <c r="K14" s="62"/>
      <c r="L14" s="30"/>
      <c r="M14" s="62"/>
      <c r="N14" s="30"/>
      <c r="O14" s="62"/>
      <c r="P14" s="30"/>
      <c r="Q14" s="62"/>
      <c r="R14" s="62"/>
      <c r="S14" s="65"/>
    </row>
    <row r="15" spans="1:34">
      <c r="A15" s="28">
        <v>12</v>
      </c>
      <c r="B15" s="12" t="str">
        <f>AC3</f>
        <v>AlMgty90</v>
      </c>
      <c r="D15" s="30">
        <v>7.0000000000000007E-2</v>
      </c>
      <c r="E15" s="62"/>
      <c r="F15" s="30">
        <v>7.0000000000000007E-2</v>
      </c>
      <c r="G15" s="62" t="s">
        <v>77</v>
      </c>
      <c r="H15" s="30">
        <v>0.01</v>
      </c>
      <c r="I15" s="62" t="s">
        <v>77</v>
      </c>
      <c r="J15" s="30">
        <v>0.01</v>
      </c>
      <c r="K15" s="62"/>
      <c r="L15" s="30">
        <v>11.9</v>
      </c>
      <c r="M15" s="62"/>
      <c r="N15" s="30">
        <v>1.4E-2</v>
      </c>
      <c r="O15" s="62" t="s">
        <v>77</v>
      </c>
      <c r="P15" s="30">
        <v>0.01</v>
      </c>
      <c r="Q15" s="62"/>
      <c r="R15" s="62">
        <v>0.08</v>
      </c>
      <c r="S15" s="65">
        <v>27.4</v>
      </c>
      <c r="T15" s="47">
        <v>44.5</v>
      </c>
      <c r="U15" s="47">
        <v>72.2</v>
      </c>
      <c r="V15" s="55">
        <v>16</v>
      </c>
      <c r="W15" s="55">
        <v>1.24</v>
      </c>
      <c r="X15" s="55">
        <v>1.61</v>
      </c>
    </row>
    <row r="16" spans="1:34">
      <c r="A16" s="28">
        <v>13</v>
      </c>
      <c r="B16" t="str">
        <f>AC3</f>
        <v>AlMgty90</v>
      </c>
      <c r="D16" s="30">
        <v>0.05</v>
      </c>
      <c r="E16" s="62"/>
      <c r="F16" s="30">
        <v>7.0000000000000007E-2</v>
      </c>
      <c r="G16" s="62" t="s">
        <v>77</v>
      </c>
      <c r="H16" s="30">
        <v>0.01</v>
      </c>
      <c r="I16" s="62"/>
      <c r="J16" s="30">
        <v>0.01</v>
      </c>
      <c r="K16" s="62"/>
      <c r="L16" s="30">
        <v>11.3</v>
      </c>
      <c r="M16" s="62"/>
      <c r="N16" s="30">
        <v>1.4999999999999999E-2</v>
      </c>
      <c r="O16" s="62" t="s">
        <v>77</v>
      </c>
      <c r="P16" s="30">
        <v>0.01</v>
      </c>
      <c r="Q16" s="62"/>
      <c r="R16" s="62">
        <v>0.09</v>
      </c>
      <c r="S16" s="65">
        <v>26.8</v>
      </c>
      <c r="T16" s="49">
        <v>43</v>
      </c>
      <c r="U16" s="48">
        <v>69</v>
      </c>
      <c r="V16" s="56">
        <v>16</v>
      </c>
      <c r="W16" s="56">
        <v>1.25</v>
      </c>
      <c r="X16" s="56">
        <v>1.59</v>
      </c>
    </row>
    <row r="17" spans="1:24">
      <c r="A17" s="28">
        <v>14</v>
      </c>
      <c r="D17" s="30"/>
      <c r="E17" s="62"/>
      <c r="F17" s="30"/>
      <c r="G17" s="62"/>
      <c r="H17" s="30"/>
      <c r="I17" s="62"/>
      <c r="J17" s="30"/>
      <c r="K17" s="62"/>
      <c r="L17" s="30"/>
      <c r="M17" s="62"/>
      <c r="N17" s="30"/>
      <c r="O17" s="62"/>
      <c r="P17" s="30"/>
      <c r="Q17" s="62"/>
      <c r="R17" s="62"/>
      <c r="S17" s="65"/>
    </row>
    <row r="18" spans="1:24">
      <c r="A18" s="28">
        <v>15</v>
      </c>
      <c r="D18" s="30">
        <v>0.06</v>
      </c>
      <c r="E18" s="62"/>
      <c r="F18" s="30">
        <v>7.0000000000000007E-2</v>
      </c>
      <c r="G18" s="62" t="s">
        <v>77</v>
      </c>
      <c r="H18" s="30">
        <v>0.01</v>
      </c>
      <c r="I18" s="62" t="s">
        <v>77</v>
      </c>
      <c r="J18" s="30">
        <v>0.01</v>
      </c>
      <c r="K18" s="62"/>
      <c r="L18" s="30">
        <v>12.6</v>
      </c>
      <c r="M18" s="62"/>
      <c r="N18" s="30">
        <v>2E-3</v>
      </c>
      <c r="O18" s="62" t="s">
        <v>77</v>
      </c>
      <c r="P18" s="30">
        <v>0.01</v>
      </c>
      <c r="Q18" s="62"/>
      <c r="R18" s="62">
        <v>7.0000000000000007E-2</v>
      </c>
      <c r="S18" s="65">
        <v>27.1</v>
      </c>
      <c r="T18" s="51">
        <v>43.8</v>
      </c>
      <c r="U18" s="51">
        <v>69.8</v>
      </c>
      <c r="V18" s="53">
        <v>16</v>
      </c>
      <c r="W18" s="53">
        <v>1.24</v>
      </c>
      <c r="X18" s="53">
        <v>1.59</v>
      </c>
    </row>
    <row r="19" spans="1:24">
      <c r="A19" s="28">
        <v>16</v>
      </c>
      <c r="D19" s="30">
        <v>0.09</v>
      </c>
      <c r="E19" s="62"/>
      <c r="F19" s="30">
        <v>0.1</v>
      </c>
      <c r="G19" s="62" t="s">
        <v>77</v>
      </c>
      <c r="H19" s="30">
        <v>0.01</v>
      </c>
      <c r="I19" s="10" t="s">
        <v>77</v>
      </c>
      <c r="J19" s="30" t="s">
        <v>107</v>
      </c>
      <c r="K19" s="62"/>
      <c r="L19" s="30">
        <v>14.7</v>
      </c>
      <c r="M19" s="62"/>
      <c r="N19" s="30">
        <v>2E-3</v>
      </c>
      <c r="O19" s="62" t="s">
        <v>77</v>
      </c>
      <c r="P19" s="30">
        <v>0.01</v>
      </c>
      <c r="Q19" s="62"/>
      <c r="R19" s="62">
        <v>0.06</v>
      </c>
      <c r="S19" s="65">
        <v>23</v>
      </c>
      <c r="T19" s="51">
        <v>43.1</v>
      </c>
      <c r="U19" s="51">
        <v>74.5</v>
      </c>
      <c r="V19" s="52"/>
      <c r="W19" s="53">
        <v>1.22</v>
      </c>
      <c r="X19" s="53">
        <v>1.54</v>
      </c>
    </row>
    <row r="20" spans="1:24">
      <c r="A20" s="28">
        <v>17</v>
      </c>
      <c r="D20" s="30">
        <v>0.05</v>
      </c>
      <c r="E20" s="62"/>
      <c r="F20" s="30">
        <v>7.0000000000000007E-2</v>
      </c>
      <c r="G20" s="62" t="s">
        <v>77</v>
      </c>
      <c r="H20" s="30">
        <v>0.01</v>
      </c>
      <c r="I20" s="62" t="s">
        <v>77</v>
      </c>
      <c r="J20" s="30">
        <v>0.01</v>
      </c>
      <c r="K20" s="62"/>
      <c r="L20" s="30">
        <v>12.3</v>
      </c>
      <c r="M20" s="62"/>
      <c r="N20" s="30">
        <v>1.4500000000000001E-2</v>
      </c>
      <c r="O20" s="62" t="s">
        <v>77</v>
      </c>
      <c r="P20" s="30">
        <v>0.01</v>
      </c>
      <c r="Q20" s="62"/>
      <c r="R20" s="62">
        <v>7.0000000000000007E-2</v>
      </c>
      <c r="S20" s="65">
        <v>28.5</v>
      </c>
      <c r="T20" s="51">
        <v>45.1</v>
      </c>
      <c r="U20" s="51">
        <v>70.400000000000006</v>
      </c>
      <c r="V20" s="53">
        <v>17</v>
      </c>
      <c r="W20" s="53">
        <v>1.24</v>
      </c>
      <c r="X20" s="53">
        <v>1.52</v>
      </c>
    </row>
    <row r="21" spans="1:24">
      <c r="A21" s="28">
        <v>18</v>
      </c>
      <c r="D21" s="30"/>
      <c r="E21" s="62"/>
      <c r="F21" s="30"/>
      <c r="G21" s="62"/>
      <c r="H21" s="30"/>
      <c r="I21" s="62"/>
      <c r="J21" s="30"/>
      <c r="K21" s="62"/>
      <c r="L21" s="30"/>
      <c r="M21" s="62"/>
      <c r="N21" s="30"/>
      <c r="O21" s="62"/>
      <c r="P21" s="30"/>
      <c r="Q21" s="62"/>
      <c r="R21" s="62"/>
      <c r="S21" s="65"/>
    </row>
    <row r="22" spans="1:24">
      <c r="A22" s="28">
        <v>19</v>
      </c>
      <c r="D22" s="30"/>
      <c r="E22" s="62"/>
      <c r="F22" s="30"/>
      <c r="G22" s="62"/>
      <c r="H22" s="30"/>
      <c r="I22" s="62"/>
      <c r="J22" s="30"/>
      <c r="K22" s="62"/>
      <c r="L22" s="30"/>
      <c r="M22" s="62"/>
      <c r="N22" s="30"/>
      <c r="O22" s="62"/>
      <c r="P22" s="30"/>
      <c r="Q22" s="62"/>
      <c r="R22" s="62"/>
      <c r="S22" s="65"/>
    </row>
    <row r="23" spans="1:24">
      <c r="A23" s="28">
        <v>20</v>
      </c>
      <c r="B23" s="12" t="str">
        <f>AC$2</f>
        <v>AlMgty80</v>
      </c>
      <c r="C23" s="12"/>
      <c r="D23" s="30">
        <v>0.05</v>
      </c>
      <c r="E23" s="62"/>
      <c r="F23" s="30">
        <v>7.0000000000000007E-2</v>
      </c>
      <c r="G23" s="62"/>
      <c r="H23" s="30">
        <v>0.01</v>
      </c>
      <c r="I23" s="62"/>
      <c r="J23" s="30">
        <v>0.01</v>
      </c>
      <c r="K23" s="62"/>
      <c r="L23" s="30">
        <v>11</v>
      </c>
      <c r="M23" s="62"/>
      <c r="N23" s="30">
        <v>1.35E-2</v>
      </c>
      <c r="O23" s="62" t="s">
        <v>77</v>
      </c>
      <c r="P23" s="30">
        <v>0.01</v>
      </c>
      <c r="Q23" s="62"/>
      <c r="R23" s="62">
        <v>0.09</v>
      </c>
      <c r="S23" s="65">
        <v>28.5</v>
      </c>
      <c r="T23" s="50">
        <v>46.3</v>
      </c>
      <c r="U23" s="50">
        <v>74</v>
      </c>
      <c r="V23" s="54">
        <v>16</v>
      </c>
      <c r="W23" s="54">
        <v>1.22</v>
      </c>
      <c r="X23" s="54">
        <v>1.54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A74F28BCBCF4043806440413792B1F6" ma:contentTypeVersion="10" ma:contentTypeDescription="Ein neues Dokument erstellen." ma:contentTypeScope="" ma:versionID="1d728c529d2b98c4fb8414460cb0fb76">
  <xsd:schema xmlns:xsd="http://www.w3.org/2001/XMLSchema" xmlns:xs="http://www.w3.org/2001/XMLSchema" xmlns:p="http://schemas.microsoft.com/office/2006/metadata/properties" xmlns:ns3="53fb333d-6bfd-4373-b791-b119500f9297" xmlns:ns4="f9f927c6-74cb-428d-bd8f-ba9b54c7ac3e" targetNamespace="http://schemas.microsoft.com/office/2006/metadata/properties" ma:root="true" ma:fieldsID="24e8c3f9f08fdbbaac6bb535217ae7d7" ns3:_="" ns4:_="">
    <xsd:import namespace="53fb333d-6bfd-4373-b791-b119500f9297"/>
    <xsd:import namespace="f9f927c6-74cb-428d-bd8f-ba9b54c7ac3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b333d-6bfd-4373-b791-b119500f92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27c6-74cb-428d-bd8f-ba9b54c7ac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359A70-B979-4099-BCC7-F2D13212DD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fb333d-6bfd-4373-b791-b119500f9297"/>
    <ds:schemaRef ds:uri="f9f927c6-74cb-428d-bd8f-ba9b54c7ac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A381C9-2EE4-4CF6-B3FB-4604091AF3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EE527C-6923-4514-9262-C6B4B80CAB75}">
  <ds:schemaRefs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53fb333d-6bfd-4373-b791-b119500f9297"/>
    <ds:schemaRef ds:uri="http://schemas.openxmlformats.org/package/2006/metadata/core-properties"/>
    <ds:schemaRef ds:uri="http://schemas.microsoft.com/office/infopath/2007/PartnerControls"/>
    <ds:schemaRef ds:uri="f9f927c6-74cb-428d-bd8f-ba9b54c7ac3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</vt:lpstr>
      <vt:lpstr>Pivot</vt:lpstr>
      <vt:lpstr>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Cunningham</dc:creator>
  <cp:lastModifiedBy>Lorenz Hussels</cp:lastModifiedBy>
  <dcterms:created xsi:type="dcterms:W3CDTF">2021-07-23T13:48:15Z</dcterms:created>
  <dcterms:modified xsi:type="dcterms:W3CDTF">2021-11-23T07:51:14Z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0x0101004A74F28BCBCF4043806440413792B1F6</vt:lpwstr>
  </property>
</Properties>
</file>