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349" documentId="13_ncr:1_{44F348D1-6A47-4313-8AEB-6017ED0ED573}" xr6:coauthVersionLast="44" xr6:coauthVersionMax="44" xr10:uidLastSave="{5944C622-DC9C-4521-A92A-8A0C2DA3320B}"/>
  <bookViews>
    <workbookView xWindow="-120" yWindow="-12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index.scoring!$A$1:$W$43</definedName>
    <definedName name="_xlnm._FilterDatabase" localSheetId="1" hidden="1">metric.scoring!$A$1:$AJ$401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F361" i="4" s="1"/>
  <c r="F369" i="4" s="1"/>
  <c r="F377" i="4" s="1"/>
  <c r="F385" i="4" s="1"/>
  <c r="F393" i="4" s="1"/>
  <c r="G345" i="4"/>
  <c r="H345" i="4"/>
  <c r="A346" i="4"/>
  <c r="C346" i="4"/>
  <c r="D346" i="4"/>
  <c r="E346" i="4"/>
  <c r="F346" i="4"/>
  <c r="F354" i="4" s="1"/>
  <c r="F362" i="4" s="1"/>
  <c r="F370" i="4" s="1"/>
  <c r="F378" i="4" s="1"/>
  <c r="F386" i="4" s="1"/>
  <c r="F394" i="4" s="1"/>
  <c r="G346" i="4"/>
  <c r="H346" i="4"/>
  <c r="A347" i="4"/>
  <c r="C347" i="4"/>
  <c r="E347" i="4"/>
  <c r="F347" i="4"/>
  <c r="F355" i="4" s="1"/>
  <c r="F363" i="4" s="1"/>
  <c r="F371" i="4" s="1"/>
  <c r="F379" i="4" s="1"/>
  <c r="F387" i="4" s="1"/>
  <c r="F395" i="4" s="1"/>
  <c r="G347" i="4"/>
  <c r="H347" i="4"/>
  <c r="A348" i="4"/>
  <c r="C348" i="4"/>
  <c r="E348" i="4"/>
  <c r="F348" i="4"/>
  <c r="F356" i="4" s="1"/>
  <c r="F364" i="4" s="1"/>
  <c r="F372" i="4" s="1"/>
  <c r="F380" i="4" s="1"/>
  <c r="F388" i="4" s="1"/>
  <c r="F396" i="4" s="1"/>
  <c r="G348" i="4"/>
  <c r="H348" i="4"/>
  <c r="A349" i="4"/>
  <c r="C349" i="4"/>
  <c r="D349" i="4"/>
  <c r="E349" i="4"/>
  <c r="F349" i="4"/>
  <c r="F357" i="4" s="1"/>
  <c r="F365" i="4" s="1"/>
  <c r="F373" i="4" s="1"/>
  <c r="F381" i="4" s="1"/>
  <c r="F389" i="4" s="1"/>
  <c r="G349" i="4"/>
  <c r="H349" i="4"/>
  <c r="A350" i="4"/>
  <c r="C350" i="4"/>
  <c r="E350" i="4"/>
  <c r="F350" i="4"/>
  <c r="F358" i="4" s="1"/>
  <c r="F366" i="4" s="1"/>
  <c r="F374" i="4" s="1"/>
  <c r="F382" i="4" s="1"/>
  <c r="F390" i="4" s="1"/>
  <c r="G350" i="4"/>
  <c r="H350" i="4"/>
  <c r="A351" i="4"/>
  <c r="C351" i="4"/>
  <c r="E351" i="4"/>
  <c r="F351" i="4"/>
  <c r="F359" i="4" s="1"/>
  <c r="F367" i="4" s="1"/>
  <c r="F375" i="4" s="1"/>
  <c r="F383" i="4" s="1"/>
  <c r="F391" i="4" s="1"/>
  <c r="G351" i="4"/>
  <c r="H351" i="4"/>
  <c r="C344" i="4"/>
  <c r="D344" i="4"/>
  <c r="E344" i="4"/>
  <c r="F344" i="4"/>
  <c r="F352" i="4" s="1"/>
  <c r="F360" i="4" s="1"/>
  <c r="F368" i="4" s="1"/>
  <c r="F376" i="4" s="1"/>
  <c r="F384" i="4" s="1"/>
  <c r="F392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<sst xmlns="http://schemas.openxmlformats.org/spreadsheetml/2006/main" count="4495" uniqueCount="481">
  <si>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</si>
  <si>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</si>
  <si>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</si>
  <si>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</si>
  <si>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</si>
  <si>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</si>
  <si>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</si>
  <si>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</si>
  <si>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</si>
  <si>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</si>
  <si>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</si>
  <si>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</si>
  <si>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</si>
  <si>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</si>
  <si>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</si>
  <si>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</si>
  <si>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</si>
  <si>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</si>
  <si>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</si>
  <si>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</si>
  <si>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</si>
  <si>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</si>
  <si>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</si>
  <si>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</si>
  <si>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</si>
  <si>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</si>
  <si>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</si>
  <si>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</si>
  <si>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</si>
  <si>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</si>
  <si>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</si>
  <si>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</si>
  <si>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</si>
  <si>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</si>
  <si>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</si>
  <si>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</si>
  <si>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</si>
  <si>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</si>
  <si>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</si>
  <si>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</si>
  <si>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</si>
  <si>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</si>
  <si>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</si>
  <si>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</si>
  <si>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</si>
  <si>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</si>
  <si>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</si>
  <si>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</si>
  <si>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</si>
  <si>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</si>
  <si>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</si>
  <si>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</si>
  <si>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</si>
  <si>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</si>
  <si>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</si>
  <si>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</si>
  <si>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</si>
  <si>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</si>
  <si>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</si>
  <si>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</si>
  <si>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</si>
  <si>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</si>
  <si>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</si>
  <si>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</si>
  <si>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</si>
  <si>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</si>
  <si>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</si>
  <si>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</si>
  <si>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</si>
  <si>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</si>
  <si>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</si>
  <si>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</si>
  <si>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</si>
  <si>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</si>
  <si>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</si>
  <si>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</si>
  <si>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</si>
  <si>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</si>
  <si>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</si>
  <si>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</si>
  <si>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</si>
  <si>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</si>
  <si>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</si>
  <si>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</si>
  <si>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</si>
  <si>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</si>
  <si>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</si>
  <si>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</si>
  <si>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</si>
  <si>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</si>
  <si>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</si>
  <si>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</si>
  <si>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</si>
  <si>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</si>
  <si>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</si>
  <si>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</si>
  <si>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</si>
  <si>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</si>
  <si>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</si>
  <si>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</si>
  <si>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</si>
  <si>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</si>
  <si>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</si>
  <si>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</si>
  <si>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</si>
  <si>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</si>
  <si>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</si>
  <si>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</si>
  <si>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</si>
  <si>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</si>
  <si>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</si>
  <si>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</si>
  <si>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</si>
  <si>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</si>
  <si>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</si>
  <si>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</si>
  <si>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</si>
  <si>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</si>
  <si>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</si>
  <si>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</si>
  <si>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</si>
  <si>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</si>
  <si>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</si>
  <si>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</si>
  <si>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</si>
  <si>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</si>
  <si>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</si>
  <si>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</si>
  <si>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</si>
  <si>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</si>
  <si>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</si>
  <si>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</si>
  <si>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</si>
  <si>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</si>
  <si>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</si>
  <si>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</si>
  <si>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</si>
  <si>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</si>
  <si>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</si>
  <si>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</si>
  <si>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</si>
  <si>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</si>
  <si>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</si>
  <si>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</si>
  <si>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</si>
  <si>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</si>
  <si>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</si>
  <si>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</si>
  <si>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</si>
  <si>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</si>
  <si>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</si>
  <si>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</si>
  <si>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</si>
  <si>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</si>
  <si>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</si>
  <si>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</si>
  <si>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</si>
  <si>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</si>
  <si>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</si>
  <si>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</si>
  <si>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</si>
  <si>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</si>
  <si>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</si>
  <si>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</si>
  <si>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</si>
  <si>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</si>
  <si>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</si>
  <si>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</si>
  <si>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</si>
  <si>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</si>
  <si>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</si>
  <si>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</si>
  <si>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</si>
  <si>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</si>
  <si>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</si>
  <si>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</si>
  <si>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</si>
  <si>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</si>
  <si>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</si>
  <si>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</si>
  <si>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</si>
  <si>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</si>
  <si>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</si>
  <si>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</si>
  <si>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</si>
  <si>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</si>
  <si>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</si>
  <si>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</si>
  <si>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</si>
  <si>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</si>
  <si>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</si>
  <si>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</si>
  <si>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</si>
  <si>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</si>
  <si>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</si>
  <si>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</si>
  <si>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</si>
  <si>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</si>
  <si>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</si>
  <si>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</si>
  <si>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</si>
  <si>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</si>
  <si>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</si>
  <si>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</si>
  <si>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</si>
  <si>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</si>
  <si>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</si>
  <si>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</si>
  <si>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</si>
  <si>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</si>
  <si>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</si>
  <si>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</si>
  <si>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</si>
  <si>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</si>
  <si>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</si>
  <si>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</si>
  <si>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</si>
  <si>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</si>
  <si>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</si>
  <si>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</si>
  <si>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</si>
  <si>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</si>
  <si>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</si>
  <si>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</si>
  <si>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</si>
  <si>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</si>
  <si>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</si>
  <si>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</si>
  <si>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</si>
  <si>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</si>
  <si>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</si>
  <si>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</si>
  <si>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</si>
  <si>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</si>
  <si>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</si>
  <si>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</si>
  <si>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</si>
  <si>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</si>
  <si>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</si>
  <si>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</si>
  <si>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</si>
  <si>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</si>
  <si>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</si>
  <si>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</si>
  <si>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</si>
  <si>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</si>
  <si>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</si>
  <si>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</si>
  <si>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</si>
  <si>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</si>
  <si>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</si>
  <si>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</si>
  <si>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</si>
  <si>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</si>
  <si>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</si>
  <si>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</si>
  <si>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</si>
  <si>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</si>
  <si>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</si>
  <si>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</si>
  <si>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</si>
  <si>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</si>
  <si>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</si>
  <si>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</si>
  <si>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</si>
  <si>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</si>
  <si>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</si>
  <si>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</si>
  <si>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</si>
  <si>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</si>
  <si>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</si>
  <si>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</si>
  <si>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</si>
  <si>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</si>
  <si>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</si>
  <si>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</si>
  <si>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</si>
  <si>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</si>
  <si>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</si>
  <si>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</si>
  <si>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</si>
  <si>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</si>
  <si>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</si>
  <si>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</si>
  <si>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</si>
  <si>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</si>
  <si>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</si>
  <si>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</si>
  <si>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</si>
  <si>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</si>
  <si>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</si>
  <si>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</si>
  <si>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</si>
  <si>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</si>
  <si>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</si>
  <si>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</si>
  <si>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</si>
  <si>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</si>
  <si>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</si>
  <si>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</si>
  <si>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</si>
  <si>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</si>
  <si>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</si>
  <si>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</si>
  <si>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</si>
  <si>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</si>
  <si>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</si>
  <si>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</si>
  <si>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</si>
  <si>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</si>
  <si>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</si>
  <si>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</si>
  <si>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</si>
  <si>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</si>
  <si>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</si>
  <si>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</si>
  <si>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</si>
  <si>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</si>
  <si>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</si>
  <si>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</si>
  <si>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</si>
  <si>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</si>
  <si>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</si>
  <si>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</si>
  <si>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</si>
  <si>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</si>
  <si>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</si>
  <si>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</si>
  <si>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</si>
  <si>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</si>
  <si>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</si>
  <si>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</si>
  <si>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</si>
  <si>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</si>
  <si>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</si>
  <si>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</si>
  <si>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</si>
  <si>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</si>
  <si>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</si>
  <si>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</si>
  <si>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</si>
  <si>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</si>
  <si>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</si>
  <si>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</si>
  <si>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</si>
  <si>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</si>
  <si>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</si>
  <si>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</si>
  <si>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</si>
  <si>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</si>
  <si>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</si>
  <si>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</si>
  <si>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</si>
  <si>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</si>
  <si>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</si>
  <si>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</si>
  <si>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</si>
  <si>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</si>
  <si>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</si>
  <si>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</si>
  <si>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</si>
  <si>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</si>
  <si>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</si>
  <si>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</si>
  <si>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</si>
  <si>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</si>
  <si>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</si>
  <si>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</si>
  <si>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</si>
  <si>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</si>
  <si>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</si>
  <si>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</si>
  <si>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</si>
  <si>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</si>
  <si>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</si>
  <si>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</si>
  <si>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</si>
  <si>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</si>
  <si>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</si>
  <si>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</si>
  <si>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</si>
  <si>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</si>
  <si>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</si>
  <si>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</si>
  <si>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</si>
  <si>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</si>
  <si>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</si>
  <si>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</si>
  <si>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</si>
  <si>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</si>
  <si>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</si>
  <si>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</si>
  <si>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</si>
  <si>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</si>
  <si>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</si>
  <si>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</si>
  <si>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</si>
  <si>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</si>
  <si>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</si>
  <si>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</si>
  <si>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</si>
  <si>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</si>
  <si>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</si>
  <si>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</si>
  <si>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</si>
  <si>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</si>
  <si>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</si>
  <si>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</si>
  <si>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</si>
  <si>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</si>
  <si>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</si>
  <si>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</si>
  <si>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</si>
  <si>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</si>
  <si>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</si>
  <si>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</si>
  <si>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</si>
  <si>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</si>
  <si>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</si>
  <si>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</si>
  <si>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</si>
  <si>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</si>
  <si>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</si>
  <si>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</si>
  <si>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</si>
  <si>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</si>
  <si>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</si>
  <si>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</si>
  <si>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</si>
  <si>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</si>
  <si>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</si>
  <si>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</si>
  <si>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</si>
  <si>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</si>
  <si>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</si>
  <si>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</si>
  <si>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</si>
  <si>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</si>
  <si>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</si>
  <si>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</si>
  <si>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</si>
  <si>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pi_Dom05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</si>
  <si>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</si>
  <si>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</si>
  <si>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</si>
  <si>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</si>
  <si>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</si>
  <si>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</si>
  <si>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</si>
  <si>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</si>
  <si>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</si>
  <si>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</si>
  <si>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</si>
  <si>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</si>
  <si>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</si>
  <si>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</si>
  <si>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</si>
  <si>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</si>
  <si>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</si>
  <si>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</si>
  <si>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</si>
  <si>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Scoring Regimes described.</t>
  </si>
  <si>
    <t>MI_EGLE_2020</t>
  </si>
  <si>
    <t>MidSizeDry</t>
  </si>
  <si>
    <t>pt_nonIns</t>
  </si>
  <si>
    <t>nt_CruMol</t>
  </si>
  <si>
    <t>pi_CruMol</t>
  </si>
  <si>
    <t>Narrow</t>
  </si>
  <si>
    <t>pi_EPT</t>
  </si>
  <si>
    <t>VeryNarrow</t>
  </si>
  <si>
    <t>WetWide</t>
  </si>
  <si>
    <t>nt_nonIns</t>
  </si>
  <si>
    <t>pi_IsoSnlLch</t>
  </si>
  <si>
    <t>pi_nonIns</t>
  </si>
  <si>
    <t>WestFlat</t>
  </si>
  <si>
    <t>East</t>
  </si>
  <si>
    <t>WestSteep</t>
  </si>
  <si>
    <t>pi_Cru</t>
  </si>
  <si>
    <t>pi_habit_sprawl</t>
  </si>
  <si>
    <t>MIEGLE_2020</t>
  </si>
  <si>
    <t>Jessup et al.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</si>
</sst>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4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6" borderId="0" xfId="0" applyFill="1"/>
    <xf numFmtId="0" fontId="0" fillId="13" borderId="0" xfId="0" applyFill="1"/>
    <xf numFmtId="0" fontId="0" fillId="11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1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7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8"/>
  <sheetViews>
    <sheetView topLeftCell="A4" zoomScaleNormal="100" workbookViewId="0">
      <selection activeCell="B21" sqref="B21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44011</v>
      </c>
    </row>
    <row r="7" spans="1:3" x14ac:dyDescent="0.25">
      <c r="A7" s="6" t="s">
        <v>1</v>
      </c>
      <c r="B7" s="7" t="str">
        <f ca="1">LEFT(CELL("filename",B7),FIND("]",CELL("filename",B7)))</f>
        <v>C:\Users\Ben.Block\OneDrive - Tetra Tech, Inc\GitHub\BioMonTools\inst\extdata\[MetricScoring.xlsx]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394</v>
      </c>
      <c r="B20" t="s">
        <v>461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372</v>
      </c>
    </row>
    <row r="37" spans="1:2" x14ac:dyDescent="0.25">
      <c r="A37" s="5">
        <v>44007</v>
      </c>
      <c r="B37" t="s">
        <v>456</v>
      </c>
    </row>
    <row r="38" spans="1:2" x14ac:dyDescent="0.25">
      <c r="A38" s="5">
        <v>44011</v>
      </c>
      <c r="B38" t="s">
        <v>457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401"/>
  <sheetViews>
    <sheetView tabSelected="1" zoomScale="85" zoomScaleNormal="85" workbookViewId="0">
      <pane xSplit="3" ySplit="1" topLeftCell="D364" activePane="bottomRight" state="frozen"/>
      <selection activeCell="Q1" sqref="Q1:V1"/>
      <selection pane="topRight" activeCell="Q1" sqref="Q1:V1"/>
      <selection pane="bottomLeft" activeCell="Q1" sqref="Q1:V1"/>
      <selection pane="bottomRight" activeCell="D390" sqref="D390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350</v>
      </c>
      <c r="L1" s="12" t="s">
        <v>374</v>
      </c>
      <c r="M1" s="12" t="s">
        <v>348</v>
      </c>
      <c r="N1" s="12" t="s">
        <v>349</v>
      </c>
      <c r="O1" s="12" t="s">
        <v>365</v>
      </c>
      <c r="P1" s="12" t="s">
        <v>373</v>
      </c>
      <c r="Q1" s="12" t="s">
        <v>366</v>
      </c>
      <c r="R1" s="12" t="s">
        <v>367</v>
      </c>
      <c r="S1" s="12" t="s">
        <v>368</v>
      </c>
      <c r="T1" s="12" t="s">
        <v>369</v>
      </c>
      <c r="U1" s="12" t="s">
        <v>370</v>
      </c>
      <c r="V1" s="12" t="s">
        <v>371</v>
      </c>
      <c r="W1" s="12" t="s">
        <v>412</v>
      </c>
      <c r="X1" s="12" t="s">
        <v>413</v>
      </c>
      <c r="Y1" s="12" t="s">
        <v>414</v>
      </c>
      <c r="Z1" s="12" t="s">
        <v>416</v>
      </c>
      <c r="AA1" s="12" t="s">
        <v>422</v>
      </c>
      <c r="AB1" s="12" t="s">
        <v>417</v>
      </c>
      <c r="AC1" s="12" t="s">
        <v>418</v>
      </c>
      <c r="AD1" s="19" t="s">
        <v>330</v>
      </c>
      <c r="AE1" s="19" t="s">
        <v>332</v>
      </c>
      <c r="AF1" s="19" t="s">
        <v>334</v>
      </c>
      <c r="AG1" s="19" t="s">
        <v>333</v>
      </c>
      <c r="AH1" s="19" t="s">
        <v>335</v>
      </c>
      <c r="AI1" s="19" t="s">
        <v>336</v>
      </c>
      <c r="AJ1" s="19" t="s">
        <v>337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351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351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351</v>
      </c>
    </row>
    <row r="5" spans="1:36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351</v>
      </c>
    </row>
    <row r="6" spans="1:36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351</v>
      </c>
    </row>
    <row r="7" spans="1:36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351</v>
      </c>
    </row>
    <row r="8" spans="1:36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351</v>
      </c>
    </row>
    <row r="9" spans="1:36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351</v>
      </c>
    </row>
    <row r="10" spans="1:36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351</v>
      </c>
    </row>
    <row r="11" spans="1:36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351</v>
      </c>
    </row>
    <row r="12" spans="1:36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351</v>
      </c>
    </row>
    <row r="13" spans="1:36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351</v>
      </c>
    </row>
    <row r="14" spans="1:36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351</v>
      </c>
    </row>
    <row r="15" spans="1:36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351</v>
      </c>
    </row>
    <row r="16" spans="1:36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351</v>
      </c>
    </row>
    <row r="17" spans="1:1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351</v>
      </c>
    </row>
    <row r="18" spans="1:1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351</v>
      </c>
    </row>
    <row r="19" spans="1:1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351</v>
      </c>
    </row>
    <row r="20" spans="1:1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351</v>
      </c>
    </row>
    <row r="21" spans="1:1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351</v>
      </c>
    </row>
    <row r="22" spans="1:1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351</v>
      </c>
    </row>
    <row r="23" spans="1:1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352</v>
      </c>
    </row>
    <row r="24" spans="1:1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352</v>
      </c>
    </row>
    <row r="25" spans="1:1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352</v>
      </c>
    </row>
    <row r="26" spans="1:1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352</v>
      </c>
    </row>
    <row r="27" spans="1:1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352</v>
      </c>
    </row>
    <row r="28" spans="1:1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352</v>
      </c>
    </row>
    <row r="29" spans="1:1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352</v>
      </c>
    </row>
    <row r="30" spans="1:1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352</v>
      </c>
    </row>
    <row r="31" spans="1:1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352</v>
      </c>
    </row>
    <row r="32" spans="1:1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352</v>
      </c>
    </row>
    <row r="33" spans="1:1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352</v>
      </c>
    </row>
    <row r="34" spans="1:1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352</v>
      </c>
    </row>
    <row r="35" spans="1:1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352</v>
      </c>
    </row>
    <row r="36" spans="1:1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352</v>
      </c>
    </row>
    <row r="37" spans="1:1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352</v>
      </c>
    </row>
    <row r="38" spans="1:1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352</v>
      </c>
    </row>
    <row r="39" spans="1:1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352</v>
      </c>
    </row>
    <row r="40" spans="1:1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352</v>
      </c>
    </row>
    <row r="41" spans="1:1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352</v>
      </c>
    </row>
    <row r="42" spans="1:1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352</v>
      </c>
    </row>
    <row r="43" spans="1:1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352</v>
      </c>
    </row>
    <row r="44" spans="1:1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352</v>
      </c>
    </row>
    <row r="45" spans="1:1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351</v>
      </c>
    </row>
    <row r="46" spans="1:1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351</v>
      </c>
    </row>
    <row r="47" spans="1:1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351</v>
      </c>
    </row>
    <row r="48" spans="1:1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351</v>
      </c>
    </row>
    <row r="49" spans="1:1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351</v>
      </c>
    </row>
    <row r="50" spans="1:1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351</v>
      </c>
    </row>
    <row r="51" spans="1:1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351</v>
      </c>
    </row>
    <row r="52" spans="1:1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351</v>
      </c>
    </row>
    <row r="53" spans="1:1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351</v>
      </c>
    </row>
    <row r="54" spans="1:1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351</v>
      </c>
    </row>
    <row r="55" spans="1:1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351</v>
      </c>
    </row>
    <row r="56" spans="1:1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351</v>
      </c>
    </row>
    <row r="57" spans="1:1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351</v>
      </c>
    </row>
    <row r="58" spans="1:1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351</v>
      </c>
    </row>
    <row r="59" spans="1:1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351</v>
      </c>
    </row>
    <row r="60" spans="1:1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351</v>
      </c>
    </row>
    <row r="61" spans="1:1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351</v>
      </c>
    </row>
    <row r="62" spans="1:1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351</v>
      </c>
    </row>
    <row r="63" spans="1:1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351</v>
      </c>
    </row>
    <row r="64" spans="1:1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351</v>
      </c>
    </row>
    <row r="65" spans="1:1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351</v>
      </c>
    </row>
    <row r="66" spans="1:1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351</v>
      </c>
    </row>
    <row r="67" spans="1:1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351</v>
      </c>
    </row>
    <row r="68" spans="1:1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351</v>
      </c>
    </row>
    <row r="69" spans="1:1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351</v>
      </c>
    </row>
    <row r="70" spans="1:1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351</v>
      </c>
    </row>
    <row r="71" spans="1:1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351</v>
      </c>
    </row>
    <row r="72" spans="1:1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351</v>
      </c>
    </row>
    <row r="73" spans="1:1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351</v>
      </c>
    </row>
    <row r="74" spans="1:1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351</v>
      </c>
    </row>
    <row r="75" spans="1:1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351</v>
      </c>
    </row>
    <row r="76" spans="1:1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351</v>
      </c>
    </row>
    <row r="77" spans="1:1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351</v>
      </c>
    </row>
    <row r="78" spans="1:1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351</v>
      </c>
    </row>
    <row r="79" spans="1:1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351</v>
      </c>
    </row>
    <row r="80" spans="1:1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351</v>
      </c>
    </row>
    <row r="81" spans="1:1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351</v>
      </c>
    </row>
    <row r="82" spans="1:1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351</v>
      </c>
    </row>
    <row r="83" spans="1:1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351</v>
      </c>
    </row>
    <row r="84" spans="1:1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351</v>
      </c>
    </row>
    <row r="85" spans="1:1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351</v>
      </c>
    </row>
    <row r="86" spans="1:1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351</v>
      </c>
    </row>
    <row r="87" spans="1:1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351</v>
      </c>
    </row>
    <row r="88" spans="1:1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351</v>
      </c>
    </row>
    <row r="89" spans="1:1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351</v>
      </c>
    </row>
    <row r="90" spans="1:1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351</v>
      </c>
    </row>
    <row r="91" spans="1:1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351</v>
      </c>
    </row>
    <row r="92" spans="1:1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351</v>
      </c>
    </row>
    <row r="93" spans="1:1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351</v>
      </c>
    </row>
    <row r="94" spans="1:1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351</v>
      </c>
    </row>
    <row r="95" spans="1:1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351</v>
      </c>
    </row>
    <row r="96" spans="1:1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351</v>
      </c>
    </row>
    <row r="97" spans="1:1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351</v>
      </c>
    </row>
    <row r="98" spans="1:1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351</v>
      </c>
    </row>
    <row r="99" spans="1:1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351</v>
      </c>
    </row>
    <row r="100" spans="1:1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351</v>
      </c>
    </row>
    <row r="101" spans="1:1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351</v>
      </c>
    </row>
    <row r="102" spans="1:1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351</v>
      </c>
    </row>
    <row r="103" spans="1:1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351</v>
      </c>
    </row>
    <row r="104" spans="1:1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351</v>
      </c>
    </row>
    <row r="105" spans="1:1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351</v>
      </c>
    </row>
    <row r="106" spans="1:1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351</v>
      </c>
    </row>
    <row r="107" spans="1:1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351</v>
      </c>
    </row>
    <row r="108" spans="1:1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351</v>
      </c>
    </row>
    <row r="109" spans="1:1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351</v>
      </c>
    </row>
    <row r="110" spans="1:1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351</v>
      </c>
    </row>
    <row r="111" spans="1:1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351</v>
      </c>
    </row>
    <row r="112" spans="1:1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351</v>
      </c>
    </row>
    <row r="113" spans="1:1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351</v>
      </c>
    </row>
    <row r="114" spans="1:1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351</v>
      </c>
    </row>
    <row r="115" spans="1:1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351</v>
      </c>
    </row>
    <row r="116" spans="1:1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351</v>
      </c>
    </row>
    <row r="117" spans="1:1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351</v>
      </c>
    </row>
    <row r="118" spans="1:1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351</v>
      </c>
    </row>
    <row r="119" spans="1:1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351</v>
      </c>
    </row>
    <row r="120" spans="1:1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351</v>
      </c>
    </row>
    <row r="121" spans="1:1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351</v>
      </c>
    </row>
    <row r="122" spans="1:1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351</v>
      </c>
    </row>
    <row r="123" spans="1:1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351</v>
      </c>
    </row>
    <row r="124" spans="1:1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351</v>
      </c>
    </row>
    <row r="125" spans="1:1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351</v>
      </c>
    </row>
    <row r="126" spans="1:1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351</v>
      </c>
    </row>
    <row r="127" spans="1:1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351</v>
      </c>
    </row>
    <row r="128" spans="1:1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351</v>
      </c>
    </row>
    <row r="129" spans="1:1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351</v>
      </c>
    </row>
    <row r="130" spans="1:1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351</v>
      </c>
    </row>
    <row r="131" spans="1:1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351</v>
      </c>
    </row>
    <row r="132" spans="1:1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351</v>
      </c>
    </row>
    <row r="133" spans="1:1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351</v>
      </c>
    </row>
    <row r="134" spans="1:1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351</v>
      </c>
    </row>
    <row r="135" spans="1:1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351</v>
      </c>
    </row>
    <row r="136" spans="1:1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351</v>
      </c>
    </row>
    <row r="137" spans="1:1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351</v>
      </c>
    </row>
    <row r="138" spans="1:1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351</v>
      </c>
    </row>
    <row r="139" spans="1:1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351</v>
      </c>
    </row>
    <row r="140" spans="1:1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351</v>
      </c>
    </row>
    <row r="141" spans="1:1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351</v>
      </c>
    </row>
    <row r="142" spans="1:1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351</v>
      </c>
    </row>
    <row r="143" spans="1:1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351</v>
      </c>
    </row>
    <row r="144" spans="1:1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351</v>
      </c>
    </row>
    <row r="145" spans="1:1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351</v>
      </c>
    </row>
    <row r="146" spans="1:1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351</v>
      </c>
    </row>
    <row r="147" spans="1:1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351</v>
      </c>
    </row>
    <row r="148" spans="1:1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351</v>
      </c>
    </row>
    <row r="149" spans="1:1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351</v>
      </c>
    </row>
    <row r="150" spans="1:1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351</v>
      </c>
    </row>
    <row r="151" spans="1:1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351</v>
      </c>
    </row>
    <row r="152" spans="1:1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351</v>
      </c>
    </row>
    <row r="153" spans="1:1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351</v>
      </c>
    </row>
    <row r="154" spans="1:1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351</v>
      </c>
    </row>
    <row r="155" spans="1:1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351</v>
      </c>
    </row>
    <row r="156" spans="1:1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351</v>
      </c>
    </row>
    <row r="157" spans="1:1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351</v>
      </c>
    </row>
    <row r="158" spans="1:1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351</v>
      </c>
    </row>
    <row r="159" spans="1:1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351</v>
      </c>
    </row>
    <row r="160" spans="1:1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351</v>
      </c>
    </row>
    <row r="161" spans="1:1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351</v>
      </c>
    </row>
    <row r="162" spans="1:1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351</v>
      </c>
    </row>
    <row r="163" spans="1:1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351</v>
      </c>
    </row>
    <row r="164" spans="1:1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351</v>
      </c>
    </row>
    <row r="165" spans="1:1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351</v>
      </c>
    </row>
    <row r="166" spans="1:1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351</v>
      </c>
    </row>
    <row r="167" spans="1:1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351</v>
      </c>
    </row>
    <row r="168" spans="1:1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351</v>
      </c>
    </row>
    <row r="169" spans="1:1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351</v>
      </c>
    </row>
    <row r="170" spans="1:1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351</v>
      </c>
    </row>
    <row r="171" spans="1:1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351</v>
      </c>
    </row>
    <row r="172" spans="1:1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351</v>
      </c>
    </row>
    <row r="173" spans="1:1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351</v>
      </c>
    </row>
    <row r="174" spans="1:1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351</v>
      </c>
    </row>
    <row r="175" spans="1:1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351</v>
      </c>
    </row>
    <row r="176" spans="1:1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351</v>
      </c>
    </row>
    <row r="177" spans="1:29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351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351</v>
      </c>
    </row>
    <row r="179" spans="1:29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351</v>
      </c>
    </row>
    <row r="180" spans="1:29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351</v>
      </c>
    </row>
    <row r="181" spans="1:29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351</v>
      </c>
    </row>
    <row r="182" spans="1:29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351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351</v>
      </c>
    </row>
    <row r="184" spans="1:29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351</v>
      </c>
    </row>
    <row r="185" spans="1:29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351</v>
      </c>
    </row>
    <row r="186" spans="1:29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351</v>
      </c>
    </row>
    <row r="187" spans="1:29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351</v>
      </c>
    </row>
    <row r="188" spans="1:29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351</v>
      </c>
    </row>
    <row r="189" spans="1:29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351</v>
      </c>
    </row>
    <row r="190" spans="1:29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351</v>
      </c>
    </row>
    <row r="191" spans="1:29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351</v>
      </c>
    </row>
    <row r="192" spans="1:29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351</v>
      </c>
    </row>
    <row r="193" spans="1:22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351</v>
      </c>
    </row>
    <row r="194" spans="1:22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351</v>
      </c>
    </row>
    <row r="195" spans="1:22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351</v>
      </c>
    </row>
    <row r="196" spans="1:22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351</v>
      </c>
    </row>
    <row r="197" spans="1:22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351</v>
      </c>
    </row>
    <row r="198" spans="1:22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351</v>
      </c>
    </row>
    <row r="199" spans="1:22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351</v>
      </c>
    </row>
    <row r="200" spans="1:22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351</v>
      </c>
    </row>
    <row r="201" spans="1:22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351</v>
      </c>
    </row>
    <row r="202" spans="1:22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351</v>
      </c>
    </row>
    <row r="203" spans="1:22" x14ac:dyDescent="0.25">
      <c r="A203" t="s">
        <v>331</v>
      </c>
      <c r="B203" t="s">
        <v>345</v>
      </c>
      <c r="C203" t="s">
        <v>407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338</v>
      </c>
      <c r="I203" s="10">
        <v>1</v>
      </c>
      <c r="K203" t="s">
        <v>352</v>
      </c>
      <c r="L203" t="s">
        <v>83</v>
      </c>
      <c r="M203" t="s">
        <v>83</v>
      </c>
      <c r="N203" t="s">
        <v>83</v>
      </c>
      <c r="O203" t="s">
        <v>339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345</v>
      </c>
      <c r="C204" t="s">
        <v>340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338</v>
      </c>
      <c r="I204" s="10">
        <v>2</v>
      </c>
      <c r="K204" t="s">
        <v>352</v>
      </c>
      <c r="L204" t="s">
        <v>83</v>
      </c>
      <c r="M204" t="s">
        <v>83</v>
      </c>
      <c r="N204" t="s">
        <v>83</v>
      </c>
      <c r="O204" t="s">
        <v>339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345</v>
      </c>
      <c r="C205" t="s">
        <v>390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338</v>
      </c>
      <c r="I205" s="10" t="s">
        <v>354</v>
      </c>
      <c r="K205" t="s">
        <v>352</v>
      </c>
      <c r="L205" t="s">
        <v>83</v>
      </c>
      <c r="M205" t="s">
        <v>83</v>
      </c>
      <c r="N205" t="s">
        <v>83</v>
      </c>
      <c r="O205" t="s">
        <v>339</v>
      </c>
      <c r="P205" s="20" t="s">
        <v>83</v>
      </c>
      <c r="Q205" s="21" t="s">
        <v>375</v>
      </c>
      <c r="R205" s="21" t="s">
        <v>376</v>
      </c>
      <c r="S205" t="s">
        <v>83</v>
      </c>
      <c r="T205" t="s">
        <v>83</v>
      </c>
      <c r="U205" s="21" t="s">
        <v>377</v>
      </c>
      <c r="V205">
        <v>2.25</v>
      </c>
    </row>
    <row r="206" spans="1:22" x14ac:dyDescent="0.25">
      <c r="A206" t="s">
        <v>331</v>
      </c>
      <c r="B206" t="s">
        <v>345</v>
      </c>
      <c r="C206" t="s">
        <v>388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338</v>
      </c>
      <c r="I206" s="10">
        <v>4</v>
      </c>
      <c r="K206" t="s">
        <v>352</v>
      </c>
      <c r="L206" t="s">
        <v>83</v>
      </c>
      <c r="M206" t="s">
        <v>83</v>
      </c>
      <c r="N206" t="s">
        <v>83</v>
      </c>
      <c r="O206" t="s">
        <v>339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345</v>
      </c>
      <c r="C207" t="s">
        <v>392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338</v>
      </c>
      <c r="I207" s="10">
        <v>5</v>
      </c>
      <c r="K207" t="s">
        <v>352</v>
      </c>
      <c r="L207" t="s">
        <v>83</v>
      </c>
      <c r="M207" t="s">
        <v>83</v>
      </c>
      <c r="N207" t="s">
        <v>83</v>
      </c>
      <c r="O207" t="s">
        <v>339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345</v>
      </c>
      <c r="C208" t="s">
        <v>389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338</v>
      </c>
      <c r="I208" s="10" t="s">
        <v>358</v>
      </c>
      <c r="K208" t="s">
        <v>352</v>
      </c>
      <c r="L208" t="s">
        <v>83</v>
      </c>
      <c r="M208" t="s">
        <v>83</v>
      </c>
      <c r="N208" t="s">
        <v>83</v>
      </c>
      <c r="O208" t="s">
        <v>339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9" x14ac:dyDescent="0.25">
      <c r="A209" t="s">
        <v>331</v>
      </c>
      <c r="B209" t="s">
        <v>345</v>
      </c>
      <c r="C209" t="s">
        <v>393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352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9" x14ac:dyDescent="0.25">
      <c r="A210" t="s">
        <v>331</v>
      </c>
      <c r="B210" t="s">
        <v>345</v>
      </c>
      <c r="C210" t="s">
        <v>341</v>
      </c>
      <c r="D210" t="s">
        <v>30</v>
      </c>
      <c r="E210">
        <v>27</v>
      </c>
      <c r="F210" s="17" t="s">
        <v>83</v>
      </c>
      <c r="G210">
        <v>53</v>
      </c>
      <c r="H210" s="17" t="s">
        <v>419</v>
      </c>
      <c r="I210" s="10">
        <v>8</v>
      </c>
      <c r="K210" t="s">
        <v>352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Z210" t="s">
        <v>390</v>
      </c>
      <c r="AA210">
        <v>0</v>
      </c>
      <c r="AB210" t="s">
        <v>403</v>
      </c>
      <c r="AC210">
        <v>1</v>
      </c>
    </row>
    <row r="211" spans="1:29" x14ac:dyDescent="0.25">
      <c r="A211" t="s">
        <v>331</v>
      </c>
      <c r="B211" t="s">
        <v>345</v>
      </c>
      <c r="C211" t="s">
        <v>391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352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9" x14ac:dyDescent="0.25">
      <c r="A212" t="s">
        <v>331</v>
      </c>
      <c r="B212" t="s">
        <v>345</v>
      </c>
      <c r="C212" t="s">
        <v>386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356</v>
      </c>
      <c r="K212" t="s">
        <v>352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9" x14ac:dyDescent="0.25">
      <c r="A213" t="s">
        <v>331</v>
      </c>
      <c r="B213" t="s">
        <v>345</v>
      </c>
      <c r="C213" t="s">
        <v>343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352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9" x14ac:dyDescent="0.25">
      <c r="A214" t="s">
        <v>331</v>
      </c>
      <c r="B214" t="s">
        <v>345</v>
      </c>
      <c r="C214" t="s">
        <v>344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364</v>
      </c>
      <c r="I214" s="10">
        <v>13</v>
      </c>
      <c r="K214" t="s">
        <v>352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9" x14ac:dyDescent="0.25">
      <c r="A215" t="s">
        <v>331</v>
      </c>
      <c r="B215" t="s">
        <v>346</v>
      </c>
      <c r="C215" t="s">
        <v>407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338</v>
      </c>
      <c r="I215" s="10">
        <v>1</v>
      </c>
      <c r="K215" t="s">
        <v>352</v>
      </c>
      <c r="L215" t="s">
        <v>83</v>
      </c>
      <c r="M215" t="s">
        <v>83</v>
      </c>
      <c r="N215" t="s">
        <v>83</v>
      </c>
      <c r="O215" t="s">
        <v>339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9" x14ac:dyDescent="0.25">
      <c r="A216" t="s">
        <v>331</v>
      </c>
      <c r="B216" t="s">
        <v>346</v>
      </c>
      <c r="C216" t="s">
        <v>340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338</v>
      </c>
      <c r="I216" s="10">
        <v>2</v>
      </c>
      <c r="K216" t="s">
        <v>352</v>
      </c>
      <c r="L216" t="s">
        <v>83</v>
      </c>
      <c r="M216" t="s">
        <v>83</v>
      </c>
      <c r="N216" t="s">
        <v>83</v>
      </c>
      <c r="O216" t="s">
        <v>339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9" x14ac:dyDescent="0.25">
      <c r="A217" t="s">
        <v>331</v>
      </c>
      <c r="B217" t="s">
        <v>346</v>
      </c>
      <c r="C217" t="s">
        <v>387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338</v>
      </c>
      <c r="I217" s="10" t="s">
        <v>355</v>
      </c>
      <c r="K217" t="s">
        <v>352</v>
      </c>
      <c r="L217" t="s">
        <v>83</v>
      </c>
      <c r="M217" t="s">
        <v>83</v>
      </c>
      <c r="N217" t="s">
        <v>83</v>
      </c>
      <c r="O217" t="s">
        <v>339</v>
      </c>
      <c r="P217" s="20" t="str">
        <f>TEXT(ROUND(LOG10(50),2),"0.00")</f>
        <v>1.70</v>
      </c>
      <c r="Q217">
        <v>0.78</v>
      </c>
      <c r="R217" s="21" t="s">
        <v>380</v>
      </c>
      <c r="S217" t="s">
        <v>83</v>
      </c>
      <c r="T217" t="s">
        <v>83</v>
      </c>
      <c r="U217" s="21" t="s">
        <v>382</v>
      </c>
      <c r="V217">
        <v>5.53</v>
      </c>
    </row>
    <row r="218" spans="1:29" x14ac:dyDescent="0.25">
      <c r="A218" t="s">
        <v>331</v>
      </c>
      <c r="B218" t="s">
        <v>346</v>
      </c>
      <c r="C218" t="s">
        <v>388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338</v>
      </c>
      <c r="I218" s="10">
        <v>4</v>
      </c>
      <c r="K218" t="s">
        <v>352</v>
      </c>
      <c r="L218" t="s">
        <v>83</v>
      </c>
      <c r="M218" t="s">
        <v>83</v>
      </c>
      <c r="N218" t="s">
        <v>83</v>
      </c>
      <c r="O218" t="s">
        <v>339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9" x14ac:dyDescent="0.25">
      <c r="A219" t="s">
        <v>331</v>
      </c>
      <c r="B219" t="s">
        <v>346</v>
      </c>
      <c r="C219" t="s">
        <v>392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338</v>
      </c>
      <c r="I219" s="10">
        <v>5</v>
      </c>
      <c r="K219" t="s">
        <v>352</v>
      </c>
      <c r="L219" t="s">
        <v>83</v>
      </c>
      <c r="M219" t="s">
        <v>83</v>
      </c>
      <c r="N219" t="s">
        <v>83</v>
      </c>
      <c r="O219" t="s">
        <v>339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9" x14ac:dyDescent="0.25">
      <c r="A220" t="s">
        <v>331</v>
      </c>
      <c r="B220" t="s">
        <v>346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338</v>
      </c>
      <c r="I220" s="10" t="s">
        <v>359</v>
      </c>
      <c r="K220" t="s">
        <v>352</v>
      </c>
      <c r="L220" t="s">
        <v>83</v>
      </c>
      <c r="M220" t="s">
        <v>83</v>
      </c>
      <c r="N220" t="s">
        <v>83</v>
      </c>
      <c r="O220" t="s">
        <v>339</v>
      </c>
      <c r="P220" s="20" t="str">
        <f>TEXT(ROUND(LOG10(100),2),"0.00")</f>
        <v>2.00</v>
      </c>
      <c r="Q220" s="21" t="s">
        <v>379</v>
      </c>
      <c r="R220" s="21" t="s">
        <v>381</v>
      </c>
      <c r="S220" t="s">
        <v>83</v>
      </c>
      <c r="T220" t="s">
        <v>83</v>
      </c>
      <c r="U220" s="21" t="s">
        <v>377</v>
      </c>
      <c r="V220">
        <v>2.33</v>
      </c>
    </row>
    <row r="221" spans="1:29" x14ac:dyDescent="0.25">
      <c r="A221" t="s">
        <v>331</v>
      </c>
      <c r="B221" t="s">
        <v>346</v>
      </c>
      <c r="C221" t="s">
        <v>393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352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9" x14ac:dyDescent="0.25">
      <c r="A222" t="s">
        <v>331</v>
      </c>
      <c r="B222" t="s">
        <v>346</v>
      </c>
      <c r="C222" t="s">
        <v>341</v>
      </c>
      <c r="D222" t="s">
        <v>30</v>
      </c>
      <c r="E222">
        <v>27</v>
      </c>
      <c r="F222" s="17" t="s">
        <v>83</v>
      </c>
      <c r="G222">
        <v>53</v>
      </c>
      <c r="H222" s="17" t="s">
        <v>419</v>
      </c>
      <c r="I222" s="10">
        <v>8</v>
      </c>
      <c r="K222" t="s">
        <v>352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Z222" t="s">
        <v>390</v>
      </c>
      <c r="AA222">
        <v>0</v>
      </c>
      <c r="AB222" t="s">
        <v>403</v>
      </c>
      <c r="AC222">
        <v>1</v>
      </c>
    </row>
    <row r="223" spans="1:29" x14ac:dyDescent="0.25">
      <c r="A223" t="s">
        <v>331</v>
      </c>
      <c r="B223" t="s">
        <v>346</v>
      </c>
      <c r="C223" t="s">
        <v>391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352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9" x14ac:dyDescent="0.25">
      <c r="A224" t="s">
        <v>331</v>
      </c>
      <c r="B224" t="s">
        <v>346</v>
      </c>
      <c r="C224" t="s">
        <v>342</v>
      </c>
      <c r="D224" t="s">
        <v>83</v>
      </c>
      <c r="E224">
        <v>3.8</v>
      </c>
      <c r="F224" s="17" t="s">
        <v>83</v>
      </c>
      <c r="G224">
        <v>9.5</v>
      </c>
      <c r="H224" s="17" t="s">
        <v>347</v>
      </c>
      <c r="I224" s="10" t="s">
        <v>357</v>
      </c>
      <c r="K224" t="s">
        <v>352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9" x14ac:dyDescent="0.25">
      <c r="A225" t="s">
        <v>331</v>
      </c>
      <c r="B225" t="s">
        <v>346</v>
      </c>
      <c r="C225" t="s">
        <v>343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352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9" x14ac:dyDescent="0.25">
      <c r="A226" t="s">
        <v>331</v>
      </c>
      <c r="B226" t="s">
        <v>346</v>
      </c>
      <c r="C226" t="s">
        <v>344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364</v>
      </c>
      <c r="I226" s="10">
        <v>13</v>
      </c>
      <c r="K226" t="s">
        <v>352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9" x14ac:dyDescent="0.25">
      <c r="A227" t="s">
        <v>331</v>
      </c>
      <c r="B227" t="s">
        <v>360</v>
      </c>
      <c r="C227" t="s">
        <v>407</v>
      </c>
      <c r="D227" t="s">
        <v>15</v>
      </c>
      <c r="E227" t="s">
        <v>83</v>
      </c>
      <c r="F227" t="s">
        <v>83</v>
      </c>
      <c r="G227" t="s">
        <v>83</v>
      </c>
      <c r="H227" s="17" t="s">
        <v>338</v>
      </c>
      <c r="I227" s="10">
        <v>1</v>
      </c>
      <c r="K227" t="s">
        <v>352</v>
      </c>
      <c r="L227" t="s">
        <v>83</v>
      </c>
      <c r="M227" t="s">
        <v>83</v>
      </c>
      <c r="N227" t="s">
        <v>83</v>
      </c>
      <c r="O227" t="s">
        <v>339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9" x14ac:dyDescent="0.25">
      <c r="A228" t="s">
        <v>331</v>
      </c>
      <c r="B228" t="s">
        <v>360</v>
      </c>
      <c r="C228" t="s">
        <v>340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338</v>
      </c>
      <c r="I228" s="10">
        <v>2</v>
      </c>
      <c r="K228" t="s">
        <v>352</v>
      </c>
      <c r="L228" t="s">
        <v>83</v>
      </c>
      <c r="M228" t="s">
        <v>83</v>
      </c>
      <c r="N228" t="s">
        <v>83</v>
      </c>
      <c r="O228" t="s">
        <v>339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9" x14ac:dyDescent="0.25">
      <c r="A229" t="s">
        <v>331</v>
      </c>
      <c r="B229" t="s">
        <v>360</v>
      </c>
      <c r="C229" t="s">
        <v>390</v>
      </c>
      <c r="D229" t="s">
        <v>15</v>
      </c>
      <c r="E229" t="s">
        <v>83</v>
      </c>
      <c r="F229" t="s">
        <v>83</v>
      </c>
      <c r="G229" t="s">
        <v>83</v>
      </c>
      <c r="H229" s="17" t="s">
        <v>338</v>
      </c>
      <c r="I229" s="10" t="s">
        <v>354</v>
      </c>
      <c r="K229" t="s">
        <v>352</v>
      </c>
      <c r="L229" t="s">
        <v>83</v>
      </c>
      <c r="M229" t="s">
        <v>83</v>
      </c>
      <c r="N229" t="s">
        <v>83</v>
      </c>
      <c r="O229" t="s">
        <v>339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9" x14ac:dyDescent="0.25">
      <c r="A230" t="s">
        <v>331</v>
      </c>
      <c r="B230" t="s">
        <v>360</v>
      </c>
      <c r="C230" t="s">
        <v>388</v>
      </c>
      <c r="D230" t="s">
        <v>15</v>
      </c>
      <c r="E230" s="21" t="s">
        <v>378</v>
      </c>
      <c r="F230" t="s">
        <v>83</v>
      </c>
      <c r="G230">
        <f t="shared" ref="G230:G231" si="3">ROUND(U230*P230+V230,2)</f>
        <v>4.71</v>
      </c>
      <c r="H230" s="17" t="s">
        <v>338</v>
      </c>
      <c r="I230" s="10">
        <v>4</v>
      </c>
      <c r="K230" t="s">
        <v>352</v>
      </c>
      <c r="L230" t="s">
        <v>83</v>
      </c>
      <c r="M230" t="s">
        <v>83</v>
      </c>
      <c r="N230" t="s">
        <v>83</v>
      </c>
      <c r="O230" t="s">
        <v>339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9" x14ac:dyDescent="0.25">
      <c r="A231" t="s">
        <v>331</v>
      </c>
      <c r="B231" t="s">
        <v>360</v>
      </c>
      <c r="C231" t="s">
        <v>392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338</v>
      </c>
      <c r="I231" s="10">
        <v>5</v>
      </c>
      <c r="K231" t="s">
        <v>352</v>
      </c>
      <c r="L231" t="s">
        <v>83</v>
      </c>
      <c r="M231" t="s">
        <v>83</v>
      </c>
      <c r="N231" t="s">
        <v>83</v>
      </c>
      <c r="O231" t="s">
        <v>339</v>
      </c>
      <c r="P231" s="20" t="str">
        <f>TEXT(ROUND(LOG10(50),2),"0.00")</f>
        <v>1.70</v>
      </c>
      <c r="Q231" s="21" t="s">
        <v>375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9" x14ac:dyDescent="0.25">
      <c r="A232" t="s">
        <v>331</v>
      </c>
      <c r="B232" t="s">
        <v>360</v>
      </c>
      <c r="C232" t="s">
        <v>389</v>
      </c>
      <c r="D232" t="s">
        <v>15</v>
      </c>
      <c r="E232" t="s">
        <v>83</v>
      </c>
      <c r="F232" t="s">
        <v>83</v>
      </c>
      <c r="G232" t="s">
        <v>83</v>
      </c>
      <c r="H232" s="17" t="s">
        <v>338</v>
      </c>
      <c r="I232" s="10" t="s">
        <v>358</v>
      </c>
      <c r="K232" t="s">
        <v>352</v>
      </c>
      <c r="L232" t="s">
        <v>83</v>
      </c>
      <c r="M232" t="s">
        <v>83</v>
      </c>
      <c r="N232" t="s">
        <v>83</v>
      </c>
      <c r="O232" t="s">
        <v>339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9" x14ac:dyDescent="0.25">
      <c r="A233" t="s">
        <v>331</v>
      </c>
      <c r="B233" t="s">
        <v>360</v>
      </c>
      <c r="C233" t="s">
        <v>393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352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9" x14ac:dyDescent="0.25">
      <c r="A234" t="s">
        <v>331</v>
      </c>
      <c r="B234" t="s">
        <v>360</v>
      </c>
      <c r="C234" t="s">
        <v>341</v>
      </c>
      <c r="D234" s="16" t="s">
        <v>30</v>
      </c>
      <c r="E234">
        <v>23</v>
      </c>
      <c r="F234" t="s">
        <v>83</v>
      </c>
      <c r="G234">
        <v>46</v>
      </c>
      <c r="H234" s="17" t="s">
        <v>419</v>
      </c>
      <c r="I234" s="10">
        <v>8</v>
      </c>
      <c r="K234" t="s">
        <v>352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Z234" t="s">
        <v>390</v>
      </c>
      <c r="AA234">
        <v>0</v>
      </c>
      <c r="AB234" t="s">
        <v>403</v>
      </c>
      <c r="AC234">
        <v>1</v>
      </c>
    </row>
    <row r="235" spans="1:29" x14ac:dyDescent="0.25">
      <c r="A235" t="s">
        <v>331</v>
      </c>
      <c r="B235" t="s">
        <v>360</v>
      </c>
      <c r="C235" t="s">
        <v>391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352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9" x14ac:dyDescent="0.25">
      <c r="A236" t="s">
        <v>331</v>
      </c>
      <c r="B236" t="s">
        <v>360</v>
      </c>
      <c r="C236" t="s">
        <v>386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356</v>
      </c>
      <c r="K236" t="s">
        <v>352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9" x14ac:dyDescent="0.25">
      <c r="A237" t="s">
        <v>331</v>
      </c>
      <c r="B237" t="s">
        <v>360</v>
      </c>
      <c r="C237" t="s">
        <v>343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352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9" x14ac:dyDescent="0.25">
      <c r="A238" t="s">
        <v>331</v>
      </c>
      <c r="B238" t="s">
        <v>360</v>
      </c>
      <c r="C238" t="s">
        <v>344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364</v>
      </c>
      <c r="I238" s="10">
        <v>13</v>
      </c>
      <c r="K238" t="s">
        <v>352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9" x14ac:dyDescent="0.25">
      <c r="A239" t="s">
        <v>331</v>
      </c>
      <c r="B239" t="s">
        <v>361</v>
      </c>
      <c r="C239" t="s">
        <v>407</v>
      </c>
      <c r="D239" t="s">
        <v>15</v>
      </c>
      <c r="E239" t="s">
        <v>83</v>
      </c>
      <c r="F239" t="s">
        <v>83</v>
      </c>
      <c r="G239" t="s">
        <v>83</v>
      </c>
      <c r="H239" s="17" t="s">
        <v>338</v>
      </c>
      <c r="I239" s="10">
        <v>1</v>
      </c>
      <c r="K239" t="s">
        <v>352</v>
      </c>
      <c r="L239" t="s">
        <v>83</v>
      </c>
      <c r="M239" t="s">
        <v>83</v>
      </c>
      <c r="N239" t="s">
        <v>83</v>
      </c>
      <c r="O239" t="s">
        <v>339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9" x14ac:dyDescent="0.25">
      <c r="A240" t="s">
        <v>331</v>
      </c>
      <c r="B240" t="s">
        <v>361</v>
      </c>
      <c r="C240" t="s">
        <v>340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338</v>
      </c>
      <c r="I240" s="10">
        <v>2</v>
      </c>
      <c r="K240" t="s">
        <v>352</v>
      </c>
      <c r="L240" t="s">
        <v>83</v>
      </c>
      <c r="M240" t="s">
        <v>83</v>
      </c>
      <c r="N240" t="s">
        <v>83</v>
      </c>
      <c r="O240" t="s">
        <v>339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9" x14ac:dyDescent="0.25">
      <c r="A241" t="s">
        <v>331</v>
      </c>
      <c r="B241" t="s">
        <v>361</v>
      </c>
      <c r="C241" t="s">
        <v>387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338</v>
      </c>
      <c r="I241" s="10" t="s">
        <v>355</v>
      </c>
      <c r="K241" t="s">
        <v>352</v>
      </c>
      <c r="L241" t="s">
        <v>83</v>
      </c>
      <c r="M241" t="s">
        <v>83</v>
      </c>
      <c r="N241" t="s">
        <v>83</v>
      </c>
      <c r="O241" t="s">
        <v>339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9" x14ac:dyDescent="0.25">
      <c r="A242" t="s">
        <v>331</v>
      </c>
      <c r="B242" t="s">
        <v>361</v>
      </c>
      <c r="C242" t="s">
        <v>388</v>
      </c>
      <c r="D242" t="s">
        <v>15</v>
      </c>
      <c r="E242" s="21" t="s">
        <v>378</v>
      </c>
      <c r="F242" t="s">
        <v>83</v>
      </c>
      <c r="G242">
        <f t="shared" si="6"/>
        <v>4.71</v>
      </c>
      <c r="H242" s="17" t="s">
        <v>338</v>
      </c>
      <c r="I242" s="10">
        <v>4</v>
      </c>
      <c r="K242" t="s">
        <v>352</v>
      </c>
      <c r="L242" t="s">
        <v>83</v>
      </c>
      <c r="M242" t="s">
        <v>83</v>
      </c>
      <c r="N242" t="s">
        <v>83</v>
      </c>
      <c r="O242" t="s">
        <v>339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9" x14ac:dyDescent="0.25">
      <c r="A243" t="s">
        <v>331</v>
      </c>
      <c r="B243" t="s">
        <v>361</v>
      </c>
      <c r="C243" t="s">
        <v>392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338</v>
      </c>
      <c r="I243" s="10">
        <v>5</v>
      </c>
      <c r="K243" t="s">
        <v>352</v>
      </c>
      <c r="L243" t="s">
        <v>83</v>
      </c>
      <c r="M243" t="s">
        <v>83</v>
      </c>
      <c r="N243" t="s">
        <v>83</v>
      </c>
      <c r="O243" t="s">
        <v>339</v>
      </c>
      <c r="P243" s="20" t="str">
        <f>TEXT(ROUND(LOG10(50),2),"0.00")</f>
        <v>1.70</v>
      </c>
      <c r="Q243" s="21" t="s">
        <v>375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9" x14ac:dyDescent="0.25">
      <c r="A244" t="s">
        <v>331</v>
      </c>
      <c r="B244" t="s">
        <v>361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338</v>
      </c>
      <c r="I244" s="10" t="s">
        <v>359</v>
      </c>
      <c r="K244" t="s">
        <v>352</v>
      </c>
      <c r="L244" t="s">
        <v>83</v>
      </c>
      <c r="M244" t="s">
        <v>83</v>
      </c>
      <c r="N244" t="s">
        <v>83</v>
      </c>
      <c r="O244" t="s">
        <v>339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383</v>
      </c>
      <c r="V244">
        <v>2.27</v>
      </c>
    </row>
    <row r="245" spans="1:29" x14ac:dyDescent="0.25">
      <c r="A245" t="s">
        <v>331</v>
      </c>
      <c r="B245" t="s">
        <v>361</v>
      </c>
      <c r="C245" t="s">
        <v>393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352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9" x14ac:dyDescent="0.25">
      <c r="A246" t="s">
        <v>331</v>
      </c>
      <c r="B246" t="s">
        <v>361</v>
      </c>
      <c r="C246" t="s">
        <v>341</v>
      </c>
      <c r="D246" s="16" t="s">
        <v>30</v>
      </c>
      <c r="E246">
        <v>23</v>
      </c>
      <c r="F246" t="s">
        <v>83</v>
      </c>
      <c r="G246">
        <v>46</v>
      </c>
      <c r="H246" s="17" t="s">
        <v>419</v>
      </c>
      <c r="I246" s="10">
        <v>8</v>
      </c>
      <c r="K246" t="s">
        <v>352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Z246" t="s">
        <v>390</v>
      </c>
      <c r="AA246">
        <v>0</v>
      </c>
      <c r="AB246" t="s">
        <v>403</v>
      </c>
      <c r="AC246">
        <v>1</v>
      </c>
    </row>
    <row r="247" spans="1:29" x14ac:dyDescent="0.25">
      <c r="A247" t="s">
        <v>331</v>
      </c>
      <c r="B247" t="s">
        <v>361</v>
      </c>
      <c r="C247" t="s">
        <v>391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352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9" x14ac:dyDescent="0.25">
      <c r="A248" t="s">
        <v>331</v>
      </c>
      <c r="B248" t="s">
        <v>361</v>
      </c>
      <c r="C248" t="s">
        <v>342</v>
      </c>
      <c r="D248" t="s">
        <v>83</v>
      </c>
      <c r="E248">
        <v>3.8</v>
      </c>
      <c r="F248" s="17" t="s">
        <v>83</v>
      </c>
      <c r="G248">
        <v>9.5</v>
      </c>
      <c r="H248" s="17" t="s">
        <v>347</v>
      </c>
      <c r="I248" s="10" t="s">
        <v>357</v>
      </c>
      <c r="K248" t="s">
        <v>352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9" x14ac:dyDescent="0.25">
      <c r="A249" t="s">
        <v>331</v>
      </c>
      <c r="B249" t="s">
        <v>361</v>
      </c>
      <c r="C249" t="s">
        <v>343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352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9" x14ac:dyDescent="0.25">
      <c r="A250" t="s">
        <v>331</v>
      </c>
      <c r="B250" t="s">
        <v>361</v>
      </c>
      <c r="C250" t="s">
        <v>344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364</v>
      </c>
      <c r="I250" s="10">
        <v>13</v>
      </c>
      <c r="K250" t="s">
        <v>352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9" x14ac:dyDescent="0.25">
      <c r="A251" t="s">
        <v>331</v>
      </c>
      <c r="B251" t="s">
        <v>362</v>
      </c>
      <c r="C251" t="s">
        <v>407</v>
      </c>
      <c r="D251" t="s">
        <v>15</v>
      </c>
      <c r="E251" t="s">
        <v>83</v>
      </c>
      <c r="F251" t="s">
        <v>83</v>
      </c>
      <c r="G251" t="s">
        <v>83</v>
      </c>
      <c r="H251" s="17" t="s">
        <v>338</v>
      </c>
      <c r="I251" s="10">
        <v>1</v>
      </c>
      <c r="K251" t="s">
        <v>352</v>
      </c>
      <c r="L251" t="s">
        <v>83</v>
      </c>
      <c r="M251" t="s">
        <v>83</v>
      </c>
      <c r="N251" t="s">
        <v>83</v>
      </c>
      <c r="O251" t="s">
        <v>339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384</v>
      </c>
      <c r="V251">
        <v>9.66</v>
      </c>
    </row>
    <row r="252" spans="1:29" x14ac:dyDescent="0.25">
      <c r="A252" t="s">
        <v>331</v>
      </c>
      <c r="B252" t="s">
        <v>362</v>
      </c>
      <c r="C252" t="s">
        <v>340</v>
      </c>
      <c r="D252" t="s">
        <v>15</v>
      </c>
      <c r="E252" t="s">
        <v>83</v>
      </c>
      <c r="F252" t="s">
        <v>83</v>
      </c>
      <c r="G252" t="s">
        <v>83</v>
      </c>
      <c r="H252" s="17" t="s">
        <v>338</v>
      </c>
      <c r="I252" s="10">
        <v>2</v>
      </c>
      <c r="K252" t="s">
        <v>352</v>
      </c>
      <c r="L252" t="s">
        <v>83</v>
      </c>
      <c r="M252" t="s">
        <v>83</v>
      </c>
      <c r="N252" t="s">
        <v>83</v>
      </c>
      <c r="O252" t="s">
        <v>339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9" x14ac:dyDescent="0.25">
      <c r="A253" t="s">
        <v>331</v>
      </c>
      <c r="B253" t="s">
        <v>362</v>
      </c>
      <c r="C253" t="s">
        <v>390</v>
      </c>
      <c r="D253" t="s">
        <v>15</v>
      </c>
      <c r="E253" t="s">
        <v>83</v>
      </c>
      <c r="F253" t="s">
        <v>83</v>
      </c>
      <c r="G253" t="s">
        <v>83</v>
      </c>
      <c r="H253" s="17" t="s">
        <v>338</v>
      </c>
      <c r="I253" s="10" t="s">
        <v>354</v>
      </c>
      <c r="K253" t="s">
        <v>352</v>
      </c>
      <c r="L253" t="s">
        <v>83</v>
      </c>
      <c r="M253" t="s">
        <v>83</v>
      </c>
      <c r="N253" t="s">
        <v>83</v>
      </c>
      <c r="O253" t="s">
        <v>339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9" x14ac:dyDescent="0.25">
      <c r="A254" t="s">
        <v>331</v>
      </c>
      <c r="B254" t="s">
        <v>362</v>
      </c>
      <c r="C254" t="s">
        <v>388</v>
      </c>
      <c r="D254" t="s">
        <v>15</v>
      </c>
      <c r="E254" t="s">
        <v>83</v>
      </c>
      <c r="F254" t="s">
        <v>83</v>
      </c>
      <c r="G254" t="s">
        <v>83</v>
      </c>
      <c r="H254" s="17" t="s">
        <v>338</v>
      </c>
      <c r="I254" s="10">
        <v>4</v>
      </c>
      <c r="K254" t="s">
        <v>352</v>
      </c>
      <c r="L254" t="s">
        <v>83</v>
      </c>
      <c r="M254" t="s">
        <v>83</v>
      </c>
      <c r="N254" t="s">
        <v>83</v>
      </c>
      <c r="O254" t="s">
        <v>339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9" x14ac:dyDescent="0.25">
      <c r="A255" t="s">
        <v>331</v>
      </c>
      <c r="B255" t="s">
        <v>362</v>
      </c>
      <c r="C255" t="s">
        <v>392</v>
      </c>
      <c r="D255" t="s">
        <v>15</v>
      </c>
      <c r="E255" t="s">
        <v>83</v>
      </c>
      <c r="F255" t="s">
        <v>83</v>
      </c>
      <c r="G255" t="s">
        <v>83</v>
      </c>
      <c r="H255" s="17" t="s">
        <v>338</v>
      </c>
      <c r="I255" s="10">
        <v>5</v>
      </c>
      <c r="K255" t="s">
        <v>352</v>
      </c>
      <c r="L255" t="s">
        <v>83</v>
      </c>
      <c r="M255" t="s">
        <v>83</v>
      </c>
      <c r="N255" t="s">
        <v>83</v>
      </c>
      <c r="O255" t="s">
        <v>339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9" x14ac:dyDescent="0.25">
      <c r="A256" t="s">
        <v>331</v>
      </c>
      <c r="B256" t="s">
        <v>362</v>
      </c>
      <c r="C256" t="s">
        <v>389</v>
      </c>
      <c r="D256" t="s">
        <v>15</v>
      </c>
      <c r="E256" t="s">
        <v>83</v>
      </c>
      <c r="F256" t="s">
        <v>83</v>
      </c>
      <c r="G256" t="s">
        <v>83</v>
      </c>
      <c r="H256" s="17" t="s">
        <v>338</v>
      </c>
      <c r="I256" s="10" t="s">
        <v>358</v>
      </c>
      <c r="K256" t="s">
        <v>352</v>
      </c>
      <c r="L256" t="s">
        <v>83</v>
      </c>
      <c r="M256" t="s">
        <v>83</v>
      </c>
      <c r="N256" t="s">
        <v>83</v>
      </c>
      <c r="O256" t="s">
        <v>339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9" x14ac:dyDescent="0.25">
      <c r="A257" t="s">
        <v>331</v>
      </c>
      <c r="B257" t="s">
        <v>362</v>
      </c>
      <c r="C257" t="s">
        <v>393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352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9" x14ac:dyDescent="0.25">
      <c r="A258" t="s">
        <v>331</v>
      </c>
      <c r="B258" t="s">
        <v>362</v>
      </c>
      <c r="C258" t="s">
        <v>341</v>
      </c>
      <c r="D258" s="16" t="s">
        <v>30</v>
      </c>
      <c r="E258">
        <v>23</v>
      </c>
      <c r="F258" t="s">
        <v>83</v>
      </c>
      <c r="G258">
        <v>45</v>
      </c>
      <c r="H258" s="17" t="s">
        <v>419</v>
      </c>
      <c r="I258" s="10">
        <v>8</v>
      </c>
      <c r="K258" t="s">
        <v>352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Z258" t="s">
        <v>390</v>
      </c>
      <c r="AA258">
        <v>0</v>
      </c>
      <c r="AB258" t="s">
        <v>403</v>
      </c>
      <c r="AC258">
        <v>1</v>
      </c>
    </row>
    <row r="259" spans="1:29" x14ac:dyDescent="0.25">
      <c r="A259" t="s">
        <v>331</v>
      </c>
      <c r="B259" t="s">
        <v>362</v>
      </c>
      <c r="C259" t="s">
        <v>391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352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9" x14ac:dyDescent="0.25">
      <c r="A260" t="s">
        <v>331</v>
      </c>
      <c r="B260" t="s">
        <v>362</v>
      </c>
      <c r="C260" t="s">
        <v>386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356</v>
      </c>
      <c r="K260" t="s">
        <v>352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9" x14ac:dyDescent="0.25">
      <c r="A261" t="s">
        <v>331</v>
      </c>
      <c r="B261" t="s">
        <v>362</v>
      </c>
      <c r="C261" t="s">
        <v>343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352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9" x14ac:dyDescent="0.25">
      <c r="A262" t="s">
        <v>331</v>
      </c>
      <c r="B262" t="s">
        <v>362</v>
      </c>
      <c r="C262" t="s">
        <v>344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364</v>
      </c>
      <c r="I262" s="10">
        <v>13</v>
      </c>
      <c r="K262" t="s">
        <v>352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9" x14ac:dyDescent="0.25">
      <c r="A263" t="s">
        <v>331</v>
      </c>
      <c r="B263" t="s">
        <v>363</v>
      </c>
      <c r="C263" t="s">
        <v>407</v>
      </c>
      <c r="D263" t="s">
        <v>15</v>
      </c>
      <c r="E263" t="s">
        <v>83</v>
      </c>
      <c r="F263" t="s">
        <v>83</v>
      </c>
      <c r="G263" t="s">
        <v>83</v>
      </c>
      <c r="H263" s="17" t="s">
        <v>338</v>
      </c>
      <c r="I263" s="10">
        <v>1</v>
      </c>
      <c r="K263" t="s">
        <v>352</v>
      </c>
      <c r="L263" t="s">
        <v>83</v>
      </c>
      <c r="M263" t="s">
        <v>83</v>
      </c>
      <c r="N263" t="s">
        <v>83</v>
      </c>
      <c r="O263" t="s">
        <v>339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384</v>
      </c>
      <c r="V263">
        <v>9.66</v>
      </c>
    </row>
    <row r="264" spans="1:29" x14ac:dyDescent="0.25">
      <c r="A264" t="s">
        <v>331</v>
      </c>
      <c r="B264" t="s">
        <v>363</v>
      </c>
      <c r="C264" t="s">
        <v>340</v>
      </c>
      <c r="D264" t="s">
        <v>15</v>
      </c>
      <c r="E264" t="s">
        <v>83</v>
      </c>
      <c r="F264" t="s">
        <v>83</v>
      </c>
      <c r="G264" t="s">
        <v>83</v>
      </c>
      <c r="H264" s="17" t="s">
        <v>338</v>
      </c>
      <c r="I264" s="10">
        <v>2</v>
      </c>
      <c r="K264" t="s">
        <v>352</v>
      </c>
      <c r="L264" t="s">
        <v>83</v>
      </c>
      <c r="M264" t="s">
        <v>83</v>
      </c>
      <c r="N264" t="s">
        <v>83</v>
      </c>
      <c r="O264" t="s">
        <v>339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9" x14ac:dyDescent="0.25">
      <c r="A265" t="s">
        <v>331</v>
      </c>
      <c r="B265" t="s">
        <v>363</v>
      </c>
      <c r="C265" t="s">
        <v>387</v>
      </c>
      <c r="D265" t="s">
        <v>15</v>
      </c>
      <c r="E265" t="s">
        <v>83</v>
      </c>
      <c r="F265" t="s">
        <v>83</v>
      </c>
      <c r="G265" t="s">
        <v>83</v>
      </c>
      <c r="H265" s="17" t="s">
        <v>338</v>
      </c>
      <c r="I265" s="10" t="s">
        <v>355</v>
      </c>
      <c r="K265" t="s">
        <v>352</v>
      </c>
      <c r="L265" t="s">
        <v>83</v>
      </c>
      <c r="M265" t="s">
        <v>83</v>
      </c>
      <c r="N265" t="s">
        <v>83</v>
      </c>
      <c r="O265" t="s">
        <v>339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9" x14ac:dyDescent="0.25">
      <c r="A266" t="s">
        <v>331</v>
      </c>
      <c r="B266" t="s">
        <v>363</v>
      </c>
      <c r="C266" t="s">
        <v>388</v>
      </c>
      <c r="D266" t="s">
        <v>15</v>
      </c>
      <c r="E266" t="s">
        <v>83</v>
      </c>
      <c r="F266" t="s">
        <v>83</v>
      </c>
      <c r="G266" t="s">
        <v>83</v>
      </c>
      <c r="H266" s="17" t="s">
        <v>338</v>
      </c>
      <c r="I266" s="10">
        <v>4</v>
      </c>
      <c r="K266" t="s">
        <v>352</v>
      </c>
      <c r="L266" t="s">
        <v>83</v>
      </c>
      <c r="M266" t="s">
        <v>83</v>
      </c>
      <c r="N266" t="s">
        <v>83</v>
      </c>
      <c r="O266" t="s">
        <v>339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9" x14ac:dyDescent="0.25">
      <c r="A267" t="s">
        <v>331</v>
      </c>
      <c r="B267" t="s">
        <v>363</v>
      </c>
      <c r="C267" t="s">
        <v>392</v>
      </c>
      <c r="D267" t="s">
        <v>15</v>
      </c>
      <c r="E267" t="s">
        <v>83</v>
      </c>
      <c r="F267" t="s">
        <v>83</v>
      </c>
      <c r="G267" t="s">
        <v>83</v>
      </c>
      <c r="H267" s="17" t="s">
        <v>338</v>
      </c>
      <c r="I267" s="10">
        <v>5</v>
      </c>
      <c r="K267" t="s">
        <v>352</v>
      </c>
      <c r="L267" t="s">
        <v>83</v>
      </c>
      <c r="M267" t="s">
        <v>83</v>
      </c>
      <c r="N267" t="s">
        <v>83</v>
      </c>
      <c r="O267" t="s">
        <v>339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9" x14ac:dyDescent="0.25">
      <c r="A268" t="s">
        <v>331</v>
      </c>
      <c r="B268" t="s">
        <v>363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338</v>
      </c>
      <c r="I268" s="10" t="s">
        <v>359</v>
      </c>
      <c r="K268" t="s">
        <v>352</v>
      </c>
      <c r="L268" t="s">
        <v>83</v>
      </c>
      <c r="M268" t="s">
        <v>83</v>
      </c>
      <c r="N268" t="s">
        <v>83</v>
      </c>
      <c r="O268" t="s">
        <v>339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9" x14ac:dyDescent="0.25">
      <c r="A269" t="s">
        <v>331</v>
      </c>
      <c r="B269" t="s">
        <v>363</v>
      </c>
      <c r="C269" t="s">
        <v>393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352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9" x14ac:dyDescent="0.25">
      <c r="A270" t="s">
        <v>331</v>
      </c>
      <c r="B270" t="s">
        <v>363</v>
      </c>
      <c r="C270" t="s">
        <v>341</v>
      </c>
      <c r="D270" s="16" t="s">
        <v>30</v>
      </c>
      <c r="E270">
        <v>23</v>
      </c>
      <c r="F270" t="s">
        <v>83</v>
      </c>
      <c r="G270">
        <v>45</v>
      </c>
      <c r="H270" s="17" t="s">
        <v>419</v>
      </c>
      <c r="I270" s="10">
        <v>8</v>
      </c>
      <c r="K270" t="s">
        <v>352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Z270" t="s">
        <v>390</v>
      </c>
      <c r="AA270">
        <v>0</v>
      </c>
      <c r="AB270" t="s">
        <v>403</v>
      </c>
      <c r="AC270">
        <v>1</v>
      </c>
    </row>
    <row r="271" spans="1:29" x14ac:dyDescent="0.25">
      <c r="A271" t="s">
        <v>331</v>
      </c>
      <c r="B271" t="s">
        <v>363</v>
      </c>
      <c r="C271" t="s">
        <v>391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352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9" x14ac:dyDescent="0.25">
      <c r="A272" t="s">
        <v>331</v>
      </c>
      <c r="B272" t="s">
        <v>363</v>
      </c>
      <c r="C272" t="s">
        <v>342</v>
      </c>
      <c r="D272" t="s">
        <v>83</v>
      </c>
      <c r="E272">
        <v>3.8</v>
      </c>
      <c r="F272" s="17" t="s">
        <v>83</v>
      </c>
      <c r="G272">
        <v>9.5</v>
      </c>
      <c r="H272" s="17" t="s">
        <v>347</v>
      </c>
      <c r="I272" s="10" t="s">
        <v>357</v>
      </c>
      <c r="K272" t="s">
        <v>352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x14ac:dyDescent="0.25">
      <c r="A273" t="s">
        <v>331</v>
      </c>
      <c r="B273" t="s">
        <v>363</v>
      </c>
      <c r="C273" t="s">
        <v>343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352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x14ac:dyDescent="0.25">
      <c r="A274" t="s">
        <v>331</v>
      </c>
      <c r="B274" t="s">
        <v>363</v>
      </c>
      <c r="C274" t="s">
        <v>344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364</v>
      </c>
      <c r="I274" s="10">
        <v>13</v>
      </c>
      <c r="K274" t="s">
        <v>352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x14ac:dyDescent="0.25">
      <c r="A275" t="s">
        <v>331</v>
      </c>
      <c r="B275" t="s">
        <v>345</v>
      </c>
      <c r="C275" t="s">
        <v>405</v>
      </c>
      <c r="D275" t="s">
        <v>15</v>
      </c>
      <c r="E275">
        <v>335</v>
      </c>
      <c r="F275" s="17" t="s">
        <v>83</v>
      </c>
      <c r="G275">
        <v>670</v>
      </c>
      <c r="H275" s="17" t="s">
        <v>415</v>
      </c>
      <c r="I275" s="10">
        <v>12</v>
      </c>
      <c r="J275" t="s">
        <v>385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341</v>
      </c>
      <c r="X275">
        <v>1</v>
      </c>
      <c r="Y275" t="s">
        <v>404</v>
      </c>
    </row>
    <row r="276" spans="1:25" x14ac:dyDescent="0.25">
      <c r="A276" t="s">
        <v>331</v>
      </c>
      <c r="B276" t="s">
        <v>346</v>
      </c>
      <c r="C276" t="s">
        <v>405</v>
      </c>
      <c r="D276" t="s">
        <v>15</v>
      </c>
      <c r="E276">
        <v>335</v>
      </c>
      <c r="F276" s="17" t="s">
        <v>83</v>
      </c>
      <c r="G276">
        <v>670</v>
      </c>
      <c r="H276" s="17" t="s">
        <v>415</v>
      </c>
      <c r="I276" s="10">
        <v>12</v>
      </c>
      <c r="J276" t="s">
        <v>385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341</v>
      </c>
      <c r="X276">
        <v>1</v>
      </c>
      <c r="Y276" t="s">
        <v>404</v>
      </c>
    </row>
    <row r="277" spans="1:25" x14ac:dyDescent="0.25">
      <c r="A277" t="s">
        <v>331</v>
      </c>
      <c r="B277" t="s">
        <v>360</v>
      </c>
      <c r="C277" t="s">
        <v>405</v>
      </c>
      <c r="D277" t="s">
        <v>15</v>
      </c>
      <c r="E277">
        <v>225</v>
      </c>
      <c r="F277" t="s">
        <v>83</v>
      </c>
      <c r="G277">
        <v>450</v>
      </c>
      <c r="H277" s="17" t="s">
        <v>415</v>
      </c>
      <c r="I277" s="10">
        <v>12</v>
      </c>
      <c r="J277" t="s">
        <v>385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341</v>
      </c>
      <c r="X277">
        <v>1</v>
      </c>
      <c r="Y277" t="s">
        <v>404</v>
      </c>
    </row>
    <row r="278" spans="1:25" x14ac:dyDescent="0.25">
      <c r="A278" t="s">
        <v>331</v>
      </c>
      <c r="B278" t="s">
        <v>361</v>
      </c>
      <c r="C278" t="s">
        <v>405</v>
      </c>
      <c r="D278" t="s">
        <v>15</v>
      </c>
      <c r="E278">
        <v>225</v>
      </c>
      <c r="F278" t="s">
        <v>83</v>
      </c>
      <c r="G278">
        <v>450</v>
      </c>
      <c r="H278" s="17" t="s">
        <v>415</v>
      </c>
      <c r="I278" s="10">
        <v>12</v>
      </c>
      <c r="J278" t="s">
        <v>385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341</v>
      </c>
      <c r="X278">
        <v>1</v>
      </c>
      <c r="Y278" t="s">
        <v>404</v>
      </c>
    </row>
    <row r="279" spans="1:25" x14ac:dyDescent="0.25">
      <c r="A279" t="s">
        <v>331</v>
      </c>
      <c r="B279" t="s">
        <v>362</v>
      </c>
      <c r="C279" t="s">
        <v>405</v>
      </c>
      <c r="D279" t="s">
        <v>15</v>
      </c>
      <c r="E279">
        <v>320</v>
      </c>
      <c r="F279" t="s">
        <v>83</v>
      </c>
      <c r="G279">
        <v>640</v>
      </c>
      <c r="H279" s="17" t="s">
        <v>415</v>
      </c>
      <c r="I279" s="10">
        <v>12</v>
      </c>
      <c r="J279" t="s">
        <v>385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341</v>
      </c>
      <c r="X279">
        <v>1</v>
      </c>
      <c r="Y279" t="s">
        <v>404</v>
      </c>
    </row>
    <row r="280" spans="1:25" x14ac:dyDescent="0.25">
      <c r="A280" t="s">
        <v>331</v>
      </c>
      <c r="B280" t="s">
        <v>363</v>
      </c>
      <c r="C280" t="s">
        <v>405</v>
      </c>
      <c r="D280" t="s">
        <v>15</v>
      </c>
      <c r="E280">
        <v>320</v>
      </c>
      <c r="F280" t="s">
        <v>83</v>
      </c>
      <c r="G280">
        <v>640</v>
      </c>
      <c r="H280" s="17" t="s">
        <v>415</v>
      </c>
      <c r="I280" s="10">
        <v>12</v>
      </c>
      <c r="J280" t="s">
        <v>385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341</v>
      </c>
      <c r="X280">
        <v>1</v>
      </c>
      <c r="Y280" t="s">
        <v>404</v>
      </c>
    </row>
    <row r="281" spans="1:25" x14ac:dyDescent="0.25">
      <c r="A281" t="s">
        <v>331</v>
      </c>
      <c r="B281" t="s">
        <v>345</v>
      </c>
      <c r="C281" t="s">
        <v>406</v>
      </c>
      <c r="D281" t="s">
        <v>15</v>
      </c>
      <c r="E281">
        <v>335</v>
      </c>
      <c r="F281" s="17" t="s">
        <v>83</v>
      </c>
      <c r="G281">
        <v>670</v>
      </c>
      <c r="H281" s="17" t="s">
        <v>415</v>
      </c>
      <c r="I281" s="10">
        <v>12</v>
      </c>
      <c r="J281" t="s">
        <v>385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341</v>
      </c>
      <c r="X281">
        <v>1</v>
      </c>
      <c r="Y281" t="s">
        <v>403</v>
      </c>
    </row>
    <row r="282" spans="1:25" x14ac:dyDescent="0.25">
      <c r="A282" t="s">
        <v>331</v>
      </c>
      <c r="B282" t="s">
        <v>346</v>
      </c>
      <c r="C282" t="s">
        <v>406</v>
      </c>
      <c r="D282" t="s">
        <v>15</v>
      </c>
      <c r="E282">
        <v>335</v>
      </c>
      <c r="F282" s="17" t="s">
        <v>83</v>
      </c>
      <c r="G282">
        <v>670</v>
      </c>
      <c r="H282" s="17" t="s">
        <v>415</v>
      </c>
      <c r="I282" s="10">
        <v>12</v>
      </c>
      <c r="J282" t="s">
        <v>385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341</v>
      </c>
      <c r="X282">
        <v>1</v>
      </c>
      <c r="Y282" t="s">
        <v>403</v>
      </c>
    </row>
    <row r="283" spans="1:25" x14ac:dyDescent="0.25">
      <c r="A283" t="s">
        <v>331</v>
      </c>
      <c r="B283" t="s">
        <v>360</v>
      </c>
      <c r="C283" t="s">
        <v>406</v>
      </c>
      <c r="D283" t="s">
        <v>15</v>
      </c>
      <c r="E283">
        <v>225</v>
      </c>
      <c r="F283" t="s">
        <v>83</v>
      </c>
      <c r="G283">
        <v>450</v>
      </c>
      <c r="H283" s="17" t="s">
        <v>415</v>
      </c>
      <c r="I283" s="10">
        <v>12</v>
      </c>
      <c r="J283" t="s">
        <v>385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341</v>
      </c>
      <c r="X283">
        <v>1</v>
      </c>
      <c r="Y283" t="s">
        <v>403</v>
      </c>
    </row>
    <row r="284" spans="1:25" x14ac:dyDescent="0.25">
      <c r="A284" t="s">
        <v>331</v>
      </c>
      <c r="B284" t="s">
        <v>361</v>
      </c>
      <c r="C284" t="s">
        <v>406</v>
      </c>
      <c r="D284" t="s">
        <v>15</v>
      </c>
      <c r="E284">
        <v>225</v>
      </c>
      <c r="F284" t="s">
        <v>83</v>
      </c>
      <c r="G284">
        <v>450</v>
      </c>
      <c r="H284" s="17" t="s">
        <v>415</v>
      </c>
      <c r="I284" s="10">
        <v>12</v>
      </c>
      <c r="J284" t="s">
        <v>385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341</v>
      </c>
      <c r="X284">
        <v>1</v>
      </c>
      <c r="Y284" t="s">
        <v>403</v>
      </c>
    </row>
    <row r="285" spans="1:25" x14ac:dyDescent="0.25">
      <c r="A285" t="s">
        <v>331</v>
      </c>
      <c r="B285" t="s">
        <v>362</v>
      </c>
      <c r="C285" t="s">
        <v>406</v>
      </c>
      <c r="D285" t="s">
        <v>15</v>
      </c>
      <c r="E285">
        <v>320</v>
      </c>
      <c r="F285" t="s">
        <v>83</v>
      </c>
      <c r="G285">
        <v>640</v>
      </c>
      <c r="H285" s="17" t="s">
        <v>415</v>
      </c>
      <c r="I285" s="10">
        <v>12</v>
      </c>
      <c r="J285" t="s">
        <v>385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341</v>
      </c>
      <c r="X285">
        <v>1</v>
      </c>
      <c r="Y285" t="s">
        <v>403</v>
      </c>
    </row>
    <row r="286" spans="1:25" x14ac:dyDescent="0.25">
      <c r="A286" t="s">
        <v>331</v>
      </c>
      <c r="B286" t="s">
        <v>363</v>
      </c>
      <c r="C286" t="s">
        <v>406</v>
      </c>
      <c r="D286" t="s">
        <v>15</v>
      </c>
      <c r="E286">
        <v>320</v>
      </c>
      <c r="F286" t="s">
        <v>83</v>
      </c>
      <c r="G286">
        <v>640</v>
      </c>
      <c r="H286" s="17" t="s">
        <v>415</v>
      </c>
      <c r="I286" s="10">
        <v>12</v>
      </c>
      <c r="J286" t="s">
        <v>385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341</v>
      </c>
      <c r="X286">
        <v>1</v>
      </c>
      <c r="Y286" t="s">
        <v>403</v>
      </c>
    </row>
    <row r="287" spans="1:25" x14ac:dyDescent="0.25">
      <c r="A287" t="s">
        <v>432</v>
      </c>
      <c r="B287" t="s">
        <v>436</v>
      </c>
      <c r="C287" t="s">
        <v>14</v>
      </c>
      <c r="D287" t="s">
        <v>15</v>
      </c>
      <c r="E287">
        <v>0</v>
      </c>
      <c r="F287" t="s">
        <v>83</v>
      </c>
      <c r="G287">
        <v>31</v>
      </c>
      <c r="H287" t="s">
        <v>85</v>
      </c>
    </row>
    <row r="288" spans="1:25" x14ac:dyDescent="0.25">
      <c r="A288" t="s">
        <v>432</v>
      </c>
      <c r="B288" t="s">
        <v>436</v>
      </c>
      <c r="C288" t="s">
        <v>433</v>
      </c>
      <c r="D288" t="s">
        <v>15</v>
      </c>
      <c r="E288">
        <v>0</v>
      </c>
      <c r="F288" t="s">
        <v>83</v>
      </c>
      <c r="G288">
        <v>16</v>
      </c>
      <c r="H288" t="s">
        <v>85</v>
      </c>
    </row>
    <row r="289" spans="1:8" x14ac:dyDescent="0.25">
      <c r="A289" t="s">
        <v>432</v>
      </c>
      <c r="B289" t="s">
        <v>436</v>
      </c>
      <c r="C289" t="s">
        <v>434</v>
      </c>
      <c r="D289" t="s">
        <v>15</v>
      </c>
      <c r="E289">
        <v>0</v>
      </c>
      <c r="F289" t="s">
        <v>83</v>
      </c>
      <c r="G289">
        <v>22</v>
      </c>
      <c r="H289" t="s">
        <v>85</v>
      </c>
    </row>
    <row r="290" spans="1:8" x14ac:dyDescent="0.25">
      <c r="A290" t="s">
        <v>432</v>
      </c>
      <c r="B290" t="s">
        <v>436</v>
      </c>
      <c r="C290" t="s">
        <v>142</v>
      </c>
      <c r="D290" s="16" t="s">
        <v>30</v>
      </c>
      <c r="E290">
        <v>3.05</v>
      </c>
      <c r="F290" t="s">
        <v>83</v>
      </c>
      <c r="G290">
        <v>10</v>
      </c>
      <c r="H290" t="s">
        <v>85</v>
      </c>
    </row>
    <row r="291" spans="1:8" x14ac:dyDescent="0.25">
      <c r="A291" t="s">
        <v>432</v>
      </c>
      <c r="B291" t="s">
        <v>436</v>
      </c>
      <c r="C291" t="s">
        <v>76</v>
      </c>
      <c r="D291" t="s">
        <v>15</v>
      </c>
      <c r="E291">
        <v>0</v>
      </c>
      <c r="F291" t="s">
        <v>83</v>
      </c>
      <c r="G291">
        <v>2.86</v>
      </c>
      <c r="H291" t="s">
        <v>85</v>
      </c>
    </row>
    <row r="292" spans="1:8" x14ac:dyDescent="0.25">
      <c r="A292" t="s">
        <v>432</v>
      </c>
      <c r="B292" t="s">
        <v>436</v>
      </c>
      <c r="C292" t="s">
        <v>253</v>
      </c>
      <c r="D292" t="s">
        <v>15</v>
      </c>
      <c r="E292">
        <v>0</v>
      </c>
      <c r="F292" t="s">
        <v>83</v>
      </c>
      <c r="G292">
        <v>66.7</v>
      </c>
      <c r="H292" t="s">
        <v>85</v>
      </c>
    </row>
    <row r="293" spans="1:8" x14ac:dyDescent="0.25">
      <c r="A293" t="s">
        <v>432</v>
      </c>
      <c r="B293" t="s">
        <v>435</v>
      </c>
      <c r="C293" t="s">
        <v>14</v>
      </c>
      <c r="D293" t="s">
        <v>15</v>
      </c>
      <c r="E293">
        <v>0</v>
      </c>
      <c r="F293" t="s">
        <v>83</v>
      </c>
      <c r="G293">
        <v>33</v>
      </c>
      <c r="H293" t="s">
        <v>85</v>
      </c>
    </row>
    <row r="294" spans="1:8" x14ac:dyDescent="0.25">
      <c r="A294" t="s">
        <v>432</v>
      </c>
      <c r="B294" t="s">
        <v>435</v>
      </c>
      <c r="C294" t="s">
        <v>433</v>
      </c>
      <c r="D294" t="s">
        <v>15</v>
      </c>
      <c r="E294">
        <v>0</v>
      </c>
      <c r="F294" t="s">
        <v>83</v>
      </c>
      <c r="G294">
        <v>19</v>
      </c>
      <c r="H294" t="s">
        <v>85</v>
      </c>
    </row>
    <row r="295" spans="1:8" x14ac:dyDescent="0.25">
      <c r="A295" t="s">
        <v>432</v>
      </c>
      <c r="B295" t="s">
        <v>435</v>
      </c>
      <c r="C295" t="s">
        <v>434</v>
      </c>
      <c r="D295" t="s">
        <v>15</v>
      </c>
      <c r="E295">
        <v>0</v>
      </c>
      <c r="F295" t="s">
        <v>83</v>
      </c>
      <c r="G295">
        <v>38</v>
      </c>
      <c r="H295" t="s">
        <v>85</v>
      </c>
    </row>
    <row r="296" spans="1:8" x14ac:dyDescent="0.25">
      <c r="A296" t="s">
        <v>432</v>
      </c>
      <c r="B296" t="s">
        <v>435</v>
      </c>
      <c r="C296" t="s">
        <v>142</v>
      </c>
      <c r="D296" s="16" t="s">
        <v>30</v>
      </c>
      <c r="E296">
        <v>1.89</v>
      </c>
      <c r="F296" t="s">
        <v>83</v>
      </c>
      <c r="G296">
        <v>10</v>
      </c>
      <c r="H296" t="s">
        <v>85</v>
      </c>
    </row>
    <row r="297" spans="1:8" x14ac:dyDescent="0.25">
      <c r="A297" t="s">
        <v>432</v>
      </c>
      <c r="B297" t="s">
        <v>435</v>
      </c>
      <c r="C297" t="s">
        <v>76</v>
      </c>
      <c r="D297" t="s">
        <v>15</v>
      </c>
      <c r="E297">
        <v>0</v>
      </c>
      <c r="F297" t="s">
        <v>83</v>
      </c>
      <c r="G297">
        <v>2.86</v>
      </c>
      <c r="H297" t="s">
        <v>85</v>
      </c>
    </row>
    <row r="298" spans="1:8" x14ac:dyDescent="0.25">
      <c r="A298" t="s">
        <v>432</v>
      </c>
      <c r="B298" t="s">
        <v>435</v>
      </c>
      <c r="C298" t="s">
        <v>253</v>
      </c>
      <c r="D298" t="s">
        <v>15</v>
      </c>
      <c r="E298">
        <v>0</v>
      </c>
      <c r="F298" t="s">
        <v>83</v>
      </c>
      <c r="G298">
        <v>84.5</v>
      </c>
      <c r="H298" t="s">
        <v>85</v>
      </c>
    </row>
    <row r="299" spans="1:8" x14ac:dyDescent="0.25">
      <c r="A299" t="s">
        <v>437</v>
      </c>
      <c r="B299" s="25" t="s">
        <v>438</v>
      </c>
      <c r="C299" t="s">
        <v>454</v>
      </c>
      <c r="D299" t="s">
        <v>15</v>
      </c>
      <c r="E299">
        <v>1</v>
      </c>
      <c r="F299" t="s">
        <v>83</v>
      </c>
      <c r="G299">
        <v>19</v>
      </c>
      <c r="H299" t="s">
        <v>85</v>
      </c>
    </row>
    <row r="300" spans="1:8" x14ac:dyDescent="0.25">
      <c r="A300" t="s">
        <v>437</v>
      </c>
      <c r="B300" s="25" t="s">
        <v>438</v>
      </c>
      <c r="C300" t="s">
        <v>19</v>
      </c>
      <c r="D300" t="s">
        <v>15</v>
      </c>
      <c r="E300">
        <v>1</v>
      </c>
      <c r="F300" t="s">
        <v>83</v>
      </c>
      <c r="G300">
        <v>10</v>
      </c>
      <c r="H300" t="s">
        <v>85</v>
      </c>
    </row>
    <row r="301" spans="1:8" x14ac:dyDescent="0.25">
      <c r="A301" t="s">
        <v>437</v>
      </c>
      <c r="B301" s="25" t="s">
        <v>438</v>
      </c>
      <c r="C301" t="s">
        <v>143</v>
      </c>
      <c r="D301" t="s">
        <v>15</v>
      </c>
      <c r="E301">
        <v>0</v>
      </c>
      <c r="F301" t="s">
        <v>83</v>
      </c>
      <c r="G301">
        <v>8</v>
      </c>
      <c r="H301" t="s">
        <v>85</v>
      </c>
    </row>
    <row r="302" spans="1:8" x14ac:dyDescent="0.25">
      <c r="A302" t="s">
        <v>437</v>
      </c>
      <c r="B302" s="25" t="s">
        <v>438</v>
      </c>
      <c r="C302" t="s">
        <v>439</v>
      </c>
      <c r="D302" t="s">
        <v>15</v>
      </c>
      <c r="E302">
        <v>1</v>
      </c>
      <c r="F302" t="s">
        <v>83</v>
      </c>
      <c r="G302">
        <v>7</v>
      </c>
      <c r="H302" t="s">
        <v>85</v>
      </c>
    </row>
    <row r="303" spans="1:8" x14ac:dyDescent="0.25">
      <c r="A303" t="s">
        <v>437</v>
      </c>
      <c r="B303" s="25" t="s">
        <v>438</v>
      </c>
      <c r="C303" t="s">
        <v>166</v>
      </c>
      <c r="D303" t="s">
        <v>15</v>
      </c>
      <c r="E303">
        <v>4</v>
      </c>
      <c r="F303" t="s">
        <v>83</v>
      </c>
      <c r="G303">
        <v>20</v>
      </c>
      <c r="H303" t="s">
        <v>85</v>
      </c>
    </row>
    <row r="304" spans="1:8" x14ac:dyDescent="0.25">
      <c r="A304" t="s">
        <v>437</v>
      </c>
      <c r="B304" s="25" t="s">
        <v>438</v>
      </c>
      <c r="C304" t="s">
        <v>142</v>
      </c>
      <c r="D304" s="16" t="s">
        <v>30</v>
      </c>
      <c r="E304">
        <v>2.23</v>
      </c>
      <c r="F304" t="s">
        <v>83</v>
      </c>
      <c r="G304">
        <v>6.18</v>
      </c>
      <c r="H304" t="s">
        <v>85</v>
      </c>
    </row>
    <row r="305" spans="1:8" x14ac:dyDescent="0.25">
      <c r="A305" t="s">
        <v>437</v>
      </c>
      <c r="B305" s="25" t="s">
        <v>438</v>
      </c>
      <c r="C305" t="s">
        <v>23</v>
      </c>
      <c r="D305" t="s">
        <v>15</v>
      </c>
      <c r="E305">
        <v>0.5</v>
      </c>
      <c r="F305" t="s">
        <v>83</v>
      </c>
      <c r="G305">
        <v>59.7</v>
      </c>
      <c r="H305" t="s">
        <v>85</v>
      </c>
    </row>
    <row r="306" spans="1:8" x14ac:dyDescent="0.25">
      <c r="A306" t="s">
        <v>437</v>
      </c>
      <c r="B306" s="25" t="s">
        <v>438</v>
      </c>
      <c r="C306" t="s">
        <v>440</v>
      </c>
      <c r="D306" s="16" t="s">
        <v>30</v>
      </c>
      <c r="E306">
        <v>0.5</v>
      </c>
      <c r="F306" t="s">
        <v>83</v>
      </c>
      <c r="G306">
        <v>52.7</v>
      </c>
      <c r="H306" t="s">
        <v>85</v>
      </c>
    </row>
    <row r="307" spans="1:8" x14ac:dyDescent="0.25">
      <c r="A307" t="s">
        <v>437</v>
      </c>
      <c r="B307" s="25" t="s">
        <v>438</v>
      </c>
      <c r="C307" t="s">
        <v>441</v>
      </c>
      <c r="D307" s="16" t="s">
        <v>30</v>
      </c>
      <c r="E307">
        <v>48</v>
      </c>
      <c r="F307" t="s">
        <v>83</v>
      </c>
      <c r="G307">
        <v>92</v>
      </c>
      <c r="H307" t="s">
        <v>85</v>
      </c>
    </row>
    <row r="308" spans="1:8" x14ac:dyDescent="0.25">
      <c r="A308" t="s">
        <v>437</v>
      </c>
      <c r="B308" s="25" t="s">
        <v>438</v>
      </c>
      <c r="C308" t="s">
        <v>25</v>
      </c>
      <c r="D308" t="s">
        <v>15</v>
      </c>
      <c r="E308">
        <v>0</v>
      </c>
      <c r="F308" t="s">
        <v>83</v>
      </c>
      <c r="G308">
        <v>8</v>
      </c>
      <c r="H308" t="s">
        <v>85</v>
      </c>
    </row>
    <row r="309" spans="1:8" x14ac:dyDescent="0.25">
      <c r="A309" t="s">
        <v>437</v>
      </c>
      <c r="B309" s="24" t="s">
        <v>447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</row>
    <row r="310" spans="1:8" x14ac:dyDescent="0.25">
      <c r="A310" t="s">
        <v>437</v>
      </c>
      <c r="B310" s="24" t="s">
        <v>447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</row>
    <row r="311" spans="1:8" x14ac:dyDescent="0.25">
      <c r="A311" t="s">
        <v>437</v>
      </c>
      <c r="B311" s="24" t="s">
        <v>447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</row>
    <row r="312" spans="1:8" x14ac:dyDescent="0.25">
      <c r="A312" t="s">
        <v>437</v>
      </c>
      <c r="B312" s="24" t="s">
        <v>447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</row>
    <row r="313" spans="1:8" x14ac:dyDescent="0.25">
      <c r="A313" t="s">
        <v>437</v>
      </c>
      <c r="B313" s="24" t="s">
        <v>447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</row>
    <row r="314" spans="1:8" x14ac:dyDescent="0.25">
      <c r="A314" t="s">
        <v>437</v>
      </c>
      <c r="B314" s="24" t="s">
        <v>447</v>
      </c>
      <c r="C314" t="str">
        <f t="shared" ref="C314:H314" si="12">C304</f>
        <v>x_HBI</v>
      </c>
      <c r="D314" s="16" t="s">
        <v>30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</row>
    <row r="315" spans="1:8" x14ac:dyDescent="0.25">
      <c r="A315" t="s">
        <v>437</v>
      </c>
      <c r="B315" s="24" t="s">
        <v>447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</row>
    <row r="316" spans="1:8" x14ac:dyDescent="0.25">
      <c r="A316" t="s">
        <v>437</v>
      </c>
      <c r="B316" s="24" t="s">
        <v>447</v>
      </c>
      <c r="C316" t="str">
        <f t="shared" ref="C316:H316" si="14">C306</f>
        <v>pi_Ortho</v>
      </c>
      <c r="D316" s="16" t="s">
        <v>30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</row>
    <row r="317" spans="1:8" x14ac:dyDescent="0.25">
      <c r="A317" t="s">
        <v>437</v>
      </c>
      <c r="B317" s="24" t="s">
        <v>447</v>
      </c>
      <c r="C317" t="str">
        <f t="shared" ref="C317:H317" si="15">C307</f>
        <v>pi_Dom05</v>
      </c>
      <c r="D317" s="16" t="s">
        <v>30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</row>
    <row r="318" spans="1:8" x14ac:dyDescent="0.25">
      <c r="A318" t="s">
        <v>437</v>
      </c>
      <c r="B318" s="24" t="s">
        <v>447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</row>
    <row r="319" spans="1:8" x14ac:dyDescent="0.25">
      <c r="A319" t="s">
        <v>437</v>
      </c>
      <c r="B319" s="17" t="s">
        <v>446</v>
      </c>
      <c r="C319" t="s">
        <v>14</v>
      </c>
      <c r="D319" t="s">
        <v>15</v>
      </c>
      <c r="E319">
        <v>14</v>
      </c>
      <c r="F319" t="s">
        <v>83</v>
      </c>
      <c r="G319">
        <v>38</v>
      </c>
      <c r="H319" t="s">
        <v>85</v>
      </c>
    </row>
    <row r="320" spans="1:8" x14ac:dyDescent="0.25">
      <c r="A320" t="s">
        <v>437</v>
      </c>
      <c r="B320" s="17" t="s">
        <v>446</v>
      </c>
      <c r="C320" t="s">
        <v>454</v>
      </c>
      <c r="D320" t="s">
        <v>15</v>
      </c>
      <c r="E320">
        <v>0</v>
      </c>
      <c r="F320" t="s">
        <v>83</v>
      </c>
      <c r="G320">
        <v>15</v>
      </c>
      <c r="H320" t="s">
        <v>85</v>
      </c>
    </row>
    <row r="321" spans="1:8" x14ac:dyDescent="0.25">
      <c r="A321" t="s">
        <v>437</v>
      </c>
      <c r="B321" s="17" t="s">
        <v>446</v>
      </c>
      <c r="C321" t="s">
        <v>19</v>
      </c>
      <c r="D321" t="s">
        <v>15</v>
      </c>
      <c r="E321">
        <v>0</v>
      </c>
      <c r="F321" t="s">
        <v>83</v>
      </c>
      <c r="G321">
        <v>9</v>
      </c>
      <c r="H321" t="s">
        <v>85</v>
      </c>
    </row>
    <row r="322" spans="1:8" x14ac:dyDescent="0.25">
      <c r="A322" t="s">
        <v>437</v>
      </c>
      <c r="B322" s="17" t="s">
        <v>446</v>
      </c>
      <c r="C322" t="s">
        <v>143</v>
      </c>
      <c r="D322" t="s">
        <v>15</v>
      </c>
      <c r="E322">
        <v>0</v>
      </c>
      <c r="F322" t="s">
        <v>83</v>
      </c>
      <c r="G322">
        <v>7</v>
      </c>
      <c r="H322" t="s">
        <v>85</v>
      </c>
    </row>
    <row r="323" spans="1:8" x14ac:dyDescent="0.25">
      <c r="A323" t="s">
        <v>437</v>
      </c>
      <c r="B323" s="17" t="s">
        <v>446</v>
      </c>
      <c r="C323" t="s">
        <v>166</v>
      </c>
      <c r="D323" t="s">
        <v>15</v>
      </c>
      <c r="E323">
        <v>5</v>
      </c>
      <c r="F323" t="s">
        <v>83</v>
      </c>
      <c r="G323">
        <v>19</v>
      </c>
      <c r="H323" t="s">
        <v>85</v>
      </c>
    </row>
    <row r="324" spans="1:8" x14ac:dyDescent="0.25">
      <c r="A324" t="s">
        <v>437</v>
      </c>
      <c r="B324" s="17" t="s">
        <v>446</v>
      </c>
      <c r="C324" t="s">
        <v>77</v>
      </c>
      <c r="D324" t="s">
        <v>15</v>
      </c>
      <c r="E324">
        <v>1</v>
      </c>
      <c r="F324" t="s">
        <v>83</v>
      </c>
      <c r="G324">
        <v>5</v>
      </c>
      <c r="H324" t="s">
        <v>85</v>
      </c>
    </row>
    <row r="325" spans="1:8" x14ac:dyDescent="0.25">
      <c r="A325" t="s">
        <v>437</v>
      </c>
      <c r="B325" s="17" t="s">
        <v>446</v>
      </c>
      <c r="C325" t="s">
        <v>142</v>
      </c>
      <c r="D325" s="16" t="s">
        <v>30</v>
      </c>
      <c r="E325">
        <v>2.79</v>
      </c>
      <c r="F325" t="s">
        <v>83</v>
      </c>
      <c r="G325">
        <v>6.2</v>
      </c>
      <c r="H325" t="s">
        <v>85</v>
      </c>
    </row>
    <row r="326" spans="1:8" x14ac:dyDescent="0.25">
      <c r="A326" t="s">
        <v>437</v>
      </c>
      <c r="B326" s="17" t="s">
        <v>446</v>
      </c>
      <c r="C326" t="s">
        <v>165</v>
      </c>
      <c r="D326" s="16" t="s">
        <v>30</v>
      </c>
      <c r="E326">
        <v>51</v>
      </c>
      <c r="F326" t="s">
        <v>83</v>
      </c>
      <c r="G326">
        <v>91.4</v>
      </c>
      <c r="H326" t="s">
        <v>85</v>
      </c>
    </row>
    <row r="327" spans="1:8" x14ac:dyDescent="0.25">
      <c r="A327" t="s">
        <v>437</v>
      </c>
      <c r="B327" s="17" t="s">
        <v>446</v>
      </c>
      <c r="C327" t="s">
        <v>455</v>
      </c>
      <c r="D327" t="s">
        <v>15</v>
      </c>
      <c r="E327">
        <v>5.2</v>
      </c>
      <c r="F327" t="s">
        <v>83</v>
      </c>
      <c r="G327">
        <v>86</v>
      </c>
      <c r="H327" t="s">
        <v>85</v>
      </c>
    </row>
    <row r="328" spans="1:8" x14ac:dyDescent="0.25">
      <c r="A328" t="s">
        <v>437</v>
      </c>
      <c r="B328" s="17" t="s">
        <v>446</v>
      </c>
      <c r="C328" t="s">
        <v>440</v>
      </c>
      <c r="D328" s="16" t="s">
        <v>30</v>
      </c>
      <c r="E328">
        <v>0</v>
      </c>
      <c r="F328" t="s">
        <v>83</v>
      </c>
      <c r="G328">
        <v>37.1</v>
      </c>
      <c r="H328" t="s">
        <v>85</v>
      </c>
    </row>
    <row r="329" spans="1:8" x14ac:dyDescent="0.25">
      <c r="A329" t="s">
        <v>437</v>
      </c>
      <c r="B329" t="s">
        <v>445</v>
      </c>
      <c r="C329" t="s">
        <v>454</v>
      </c>
      <c r="D329" t="s">
        <v>15</v>
      </c>
      <c r="E329">
        <v>1</v>
      </c>
      <c r="F329" t="s">
        <v>83</v>
      </c>
      <c r="G329">
        <v>11</v>
      </c>
      <c r="H329" t="s">
        <v>85</v>
      </c>
    </row>
    <row r="330" spans="1:8" x14ac:dyDescent="0.25">
      <c r="A330" t="s">
        <v>437</v>
      </c>
      <c r="B330" t="s">
        <v>445</v>
      </c>
      <c r="C330" t="s">
        <v>17</v>
      </c>
      <c r="D330" t="s">
        <v>15</v>
      </c>
      <c r="E330">
        <v>5</v>
      </c>
      <c r="F330" t="s">
        <v>83</v>
      </c>
      <c r="G330">
        <v>18</v>
      </c>
      <c r="H330" t="s">
        <v>85</v>
      </c>
    </row>
    <row r="331" spans="1:8" x14ac:dyDescent="0.25">
      <c r="A331" t="s">
        <v>437</v>
      </c>
      <c r="B331" t="s">
        <v>445</v>
      </c>
      <c r="C331" t="s">
        <v>166</v>
      </c>
      <c r="D331" t="s">
        <v>15</v>
      </c>
      <c r="E331">
        <v>8</v>
      </c>
      <c r="F331" t="s">
        <v>83</v>
      </c>
      <c r="G331">
        <v>19</v>
      </c>
      <c r="H331" t="s">
        <v>85</v>
      </c>
    </row>
    <row r="332" spans="1:8" x14ac:dyDescent="0.25">
      <c r="A332" t="s">
        <v>437</v>
      </c>
      <c r="B332" t="s">
        <v>445</v>
      </c>
      <c r="C332" t="s">
        <v>142</v>
      </c>
      <c r="D332" s="16" t="s">
        <v>30</v>
      </c>
      <c r="E332">
        <v>4.0599999999999996</v>
      </c>
      <c r="F332" t="s">
        <v>83</v>
      </c>
      <c r="G332">
        <v>5.87</v>
      </c>
      <c r="H332" t="s">
        <v>85</v>
      </c>
    </row>
    <row r="333" spans="1:8" x14ac:dyDescent="0.25">
      <c r="A333" t="s">
        <v>437</v>
      </c>
      <c r="B333" t="s">
        <v>445</v>
      </c>
      <c r="C333" t="s">
        <v>455</v>
      </c>
      <c r="D333" t="s">
        <v>15</v>
      </c>
      <c r="E333">
        <v>13.8</v>
      </c>
      <c r="F333" t="s">
        <v>83</v>
      </c>
      <c r="G333">
        <v>76.900000000000006</v>
      </c>
      <c r="H333" t="s">
        <v>85</v>
      </c>
    </row>
    <row r="334" spans="1:8" x14ac:dyDescent="0.25">
      <c r="A334" t="s">
        <v>437</v>
      </c>
      <c r="B334" t="s">
        <v>445</v>
      </c>
      <c r="C334" t="s">
        <v>29</v>
      </c>
      <c r="D334" t="s">
        <v>30</v>
      </c>
      <c r="E334">
        <v>1.5</v>
      </c>
      <c r="F334" t="s">
        <v>83</v>
      </c>
      <c r="G334">
        <v>46.1</v>
      </c>
      <c r="H334" t="s">
        <v>85</v>
      </c>
    </row>
    <row r="335" spans="1:8" x14ac:dyDescent="0.25">
      <c r="A335" t="s">
        <v>437</v>
      </c>
      <c r="B335" t="s">
        <v>445</v>
      </c>
      <c r="C335" t="s">
        <v>441</v>
      </c>
      <c r="D335" s="16" t="s">
        <v>30</v>
      </c>
      <c r="E335">
        <v>49</v>
      </c>
      <c r="F335" t="s">
        <v>83</v>
      </c>
      <c r="G335">
        <v>86.2</v>
      </c>
      <c r="H335" t="s">
        <v>85</v>
      </c>
    </row>
    <row r="336" spans="1:8" x14ac:dyDescent="0.25">
      <c r="A336" t="s">
        <v>437</v>
      </c>
      <c r="B336" s="23" t="s">
        <v>442</v>
      </c>
      <c r="C336" t="s">
        <v>454</v>
      </c>
      <c r="D336" t="s">
        <v>15</v>
      </c>
      <c r="E336">
        <v>1</v>
      </c>
      <c r="F336" t="s">
        <v>83</v>
      </c>
      <c r="G336">
        <v>15</v>
      </c>
      <c r="H336" t="s">
        <v>85</v>
      </c>
    </row>
    <row r="337" spans="1:8" x14ac:dyDescent="0.25">
      <c r="A337" t="s">
        <v>437</v>
      </c>
      <c r="B337" s="23" t="s">
        <v>442</v>
      </c>
      <c r="C337" t="s">
        <v>19</v>
      </c>
      <c r="D337" t="s">
        <v>15</v>
      </c>
      <c r="E337">
        <v>1</v>
      </c>
      <c r="F337" t="s">
        <v>83</v>
      </c>
      <c r="G337">
        <v>10</v>
      </c>
      <c r="H337" t="s">
        <v>85</v>
      </c>
    </row>
    <row r="338" spans="1:8" x14ac:dyDescent="0.25">
      <c r="A338" t="s">
        <v>437</v>
      </c>
      <c r="B338" s="23" t="s">
        <v>442</v>
      </c>
      <c r="C338" t="s">
        <v>143</v>
      </c>
      <c r="D338" t="s">
        <v>15</v>
      </c>
      <c r="E338">
        <v>0</v>
      </c>
      <c r="F338" t="s">
        <v>83</v>
      </c>
      <c r="G338">
        <v>7</v>
      </c>
      <c r="H338" t="s">
        <v>85</v>
      </c>
    </row>
    <row r="339" spans="1:8" x14ac:dyDescent="0.25">
      <c r="A339" t="s">
        <v>437</v>
      </c>
      <c r="B339" s="23" t="s">
        <v>442</v>
      </c>
      <c r="C339" t="s">
        <v>166</v>
      </c>
      <c r="D339" t="s">
        <v>15</v>
      </c>
      <c r="E339">
        <v>3</v>
      </c>
      <c r="F339" t="s">
        <v>83</v>
      </c>
      <c r="G339">
        <v>17</v>
      </c>
      <c r="H339" t="s">
        <v>85</v>
      </c>
    </row>
    <row r="340" spans="1:8" x14ac:dyDescent="0.25">
      <c r="A340" t="s">
        <v>437</v>
      </c>
      <c r="B340" s="23" t="s">
        <v>442</v>
      </c>
      <c r="C340" t="s">
        <v>142</v>
      </c>
      <c r="D340" s="16" t="s">
        <v>30</v>
      </c>
      <c r="E340">
        <v>2.4900000000000002</v>
      </c>
      <c r="F340" t="s">
        <v>83</v>
      </c>
      <c r="G340">
        <v>6.64</v>
      </c>
      <c r="H340" t="s">
        <v>85</v>
      </c>
    </row>
    <row r="341" spans="1:8" x14ac:dyDescent="0.25">
      <c r="A341" t="s">
        <v>437</v>
      </c>
      <c r="B341" s="23" t="s">
        <v>442</v>
      </c>
      <c r="C341" t="s">
        <v>455</v>
      </c>
      <c r="D341" t="s">
        <v>15</v>
      </c>
      <c r="E341">
        <v>2.5</v>
      </c>
      <c r="F341" t="s">
        <v>83</v>
      </c>
      <c r="G341">
        <v>90.8</v>
      </c>
      <c r="H341" t="s">
        <v>85</v>
      </c>
    </row>
    <row r="342" spans="1:8" x14ac:dyDescent="0.25">
      <c r="A342" t="s">
        <v>437</v>
      </c>
      <c r="B342" s="23" t="s">
        <v>442</v>
      </c>
      <c r="C342" t="s">
        <v>443</v>
      </c>
      <c r="D342" s="16" t="s">
        <v>30</v>
      </c>
      <c r="E342">
        <v>1.8</v>
      </c>
      <c r="F342" t="s">
        <v>83</v>
      </c>
      <c r="G342">
        <v>84.7</v>
      </c>
      <c r="H342" t="s">
        <v>85</v>
      </c>
    </row>
    <row r="343" spans="1:8" x14ac:dyDescent="0.25">
      <c r="A343" t="s">
        <v>437</v>
      </c>
      <c r="B343" s="23" t="s">
        <v>442</v>
      </c>
      <c r="C343" t="s">
        <v>444</v>
      </c>
      <c r="D343" s="16" t="s">
        <v>30</v>
      </c>
      <c r="E343">
        <v>0</v>
      </c>
      <c r="F343" t="s">
        <v>83</v>
      </c>
      <c r="G343">
        <v>69.5</v>
      </c>
      <c r="H343" t="s">
        <v>85</v>
      </c>
    </row>
    <row r="344" spans="1:8" x14ac:dyDescent="0.25">
      <c r="A344" t="str">
        <f>A336</f>
        <v>WV_GLIMPSS</v>
      </c>
      <c r="B344" s="22" t="s">
        <v>449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</row>
    <row r="345" spans="1:8" x14ac:dyDescent="0.25">
      <c r="A345" t="str">
        <f t="shared" ref="A345:H345" si="18">A337</f>
        <v>WV_GLIMPSS</v>
      </c>
      <c r="B345" s="22" t="s">
        <v>449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</row>
    <row r="346" spans="1:8" x14ac:dyDescent="0.25">
      <c r="A346" t="str">
        <f t="shared" ref="A346:H346" si="19">A338</f>
        <v>WV_GLIMPSS</v>
      </c>
      <c r="B346" s="22" t="s">
        <v>449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</row>
    <row r="347" spans="1:8" x14ac:dyDescent="0.25">
      <c r="A347" t="str">
        <f t="shared" ref="A347:H347" si="20">A339</f>
        <v>WV_GLIMPSS</v>
      </c>
      <c r="B347" s="22" t="s">
        <v>449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</row>
    <row r="348" spans="1:8" x14ac:dyDescent="0.25">
      <c r="A348" t="str">
        <f t="shared" ref="A348:H348" si="21">A340</f>
        <v>WV_GLIMPSS</v>
      </c>
      <c r="B348" s="22" t="s">
        <v>449</v>
      </c>
      <c r="C348" t="str">
        <f t="shared" si="21"/>
        <v>x_HBI</v>
      </c>
      <c r="D348" s="16" t="s">
        <v>30</v>
      </c>
      <c r="E348">
        <f t="shared" si="21"/>
        <v>2.4900000000000002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</row>
    <row r="349" spans="1:8" x14ac:dyDescent="0.25">
      <c r="A349" t="str">
        <f t="shared" ref="A349:H349" si="22">A341</f>
        <v>WV_GLIMPSS</v>
      </c>
      <c r="B349" s="22" t="s">
        <v>449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</row>
    <row r="350" spans="1:8" x14ac:dyDescent="0.25">
      <c r="A350" t="str">
        <f t="shared" ref="A350:H350" si="23">A342</f>
        <v>WV_GLIMPSS</v>
      </c>
      <c r="B350" s="22" t="s">
        <v>449</v>
      </c>
      <c r="C350" t="str">
        <f t="shared" si="23"/>
        <v>pi_ChiroAnne</v>
      </c>
      <c r="D350" t="s">
        <v>30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</row>
    <row r="351" spans="1:8" x14ac:dyDescent="0.25">
      <c r="A351" t="str">
        <f t="shared" ref="A351:H351" si="24">A343</f>
        <v>WV_GLIMPSS</v>
      </c>
      <c r="B351" s="22" t="s">
        <v>449</v>
      </c>
      <c r="C351" t="str">
        <f t="shared" si="24"/>
        <v>pi_tv_toler6</v>
      </c>
      <c r="D351" s="16" t="s">
        <v>30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</row>
    <row r="352" spans="1:8" x14ac:dyDescent="0.25">
      <c r="A352" t="s">
        <v>437</v>
      </c>
      <c r="B352" t="s">
        <v>448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85</v>
      </c>
    </row>
    <row r="353" spans="1:8" x14ac:dyDescent="0.25">
      <c r="A353" t="s">
        <v>437</v>
      </c>
      <c r="B353" t="s">
        <v>448</v>
      </c>
      <c r="C353" t="s">
        <v>69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85</v>
      </c>
    </row>
    <row r="354" spans="1:8" x14ac:dyDescent="0.25">
      <c r="A354" t="s">
        <v>437</v>
      </c>
      <c r="B354" t="s">
        <v>448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85</v>
      </c>
    </row>
    <row r="355" spans="1:8" x14ac:dyDescent="0.25">
      <c r="A355" t="s">
        <v>437</v>
      </c>
      <c r="B355" t="s">
        <v>448</v>
      </c>
      <c r="C355" t="s">
        <v>166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85</v>
      </c>
    </row>
    <row r="356" spans="1:8" x14ac:dyDescent="0.25">
      <c r="A356" t="s">
        <v>437</v>
      </c>
      <c r="B356" t="s">
        <v>448</v>
      </c>
      <c r="C356" t="s">
        <v>25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85</v>
      </c>
    </row>
    <row r="357" spans="1:8" x14ac:dyDescent="0.25">
      <c r="A357" t="s">
        <v>437</v>
      </c>
      <c r="B357" t="s">
        <v>448</v>
      </c>
      <c r="C357" t="s">
        <v>142</v>
      </c>
      <c r="D357" s="16" t="s">
        <v>30</v>
      </c>
      <c r="E357">
        <v>6.32</v>
      </c>
      <c r="F357" t="str">
        <f t="shared" ref="F357" si="30">F349</f>
        <v>NA</v>
      </c>
      <c r="G357">
        <v>3.82</v>
      </c>
      <c r="H357" t="s">
        <v>85</v>
      </c>
    </row>
    <row r="358" spans="1:8" x14ac:dyDescent="0.25">
      <c r="A358" t="s">
        <v>437</v>
      </c>
      <c r="B358" t="s">
        <v>448</v>
      </c>
      <c r="C358" t="s">
        <v>441</v>
      </c>
      <c r="D358" s="16" t="s">
        <v>30</v>
      </c>
      <c r="E358">
        <v>52.8</v>
      </c>
      <c r="F358" t="str">
        <f t="shared" ref="F358" si="31">F350</f>
        <v>NA</v>
      </c>
      <c r="G358">
        <v>91.5</v>
      </c>
      <c r="H358" t="s">
        <v>85</v>
      </c>
    </row>
    <row r="359" spans="1:8" x14ac:dyDescent="0.25">
      <c r="A359" t="s">
        <v>437</v>
      </c>
      <c r="B359" t="s">
        <v>448</v>
      </c>
      <c r="C359" t="s">
        <v>455</v>
      </c>
      <c r="D359" t="s">
        <v>15</v>
      </c>
      <c r="E359">
        <v>1.3</v>
      </c>
      <c r="F359" t="str">
        <f t="shared" ref="F359" si="32">F351</f>
        <v>NA</v>
      </c>
      <c r="G359">
        <v>67.099999999999994</v>
      </c>
      <c r="H359" t="s">
        <v>85</v>
      </c>
    </row>
    <row r="360" spans="1:8" x14ac:dyDescent="0.25">
      <c r="A360" t="s">
        <v>437</v>
      </c>
      <c r="B360" t="s">
        <v>448</v>
      </c>
      <c r="C360" t="s">
        <v>29</v>
      </c>
      <c r="D360" t="s">
        <v>30</v>
      </c>
      <c r="E360">
        <v>3.3</v>
      </c>
      <c r="F360" t="str">
        <f t="shared" ref="F360:F401" si="33">F352</f>
        <v>NA</v>
      </c>
      <c r="G360">
        <v>68.8</v>
      </c>
      <c r="H360" t="s">
        <v>85</v>
      </c>
    </row>
    <row r="361" spans="1:8" x14ac:dyDescent="0.25">
      <c r="A361" t="s">
        <v>479</v>
      </c>
      <c r="B361" s="33" t="s">
        <v>463</v>
      </c>
      <c r="C361" s="28" t="s">
        <v>464</v>
      </c>
      <c r="D361" t="s">
        <v>30</v>
      </c>
      <c r="E361">
        <v>10.71</v>
      </c>
      <c r="F361" t="str">
        <f t="shared" si="33"/>
        <v>NA</v>
      </c>
      <c r="G361">
        <v>33.33</v>
      </c>
      <c r="H361" t="s">
        <v>85</v>
      </c>
    </row>
    <row r="362" spans="1:8" x14ac:dyDescent="0.25">
      <c r="A362" t="s">
        <v>479</v>
      </c>
      <c r="B362" s="33" t="s">
        <v>463</v>
      </c>
      <c r="C362" s="28" t="s">
        <v>465</v>
      </c>
      <c r="D362" t="s">
        <v>30</v>
      </c>
      <c r="E362">
        <v>1</v>
      </c>
      <c r="F362" t="str">
        <f t="shared" si="33"/>
        <v>NA</v>
      </c>
      <c r="G362">
        <v>8</v>
      </c>
      <c r="H362" t="s">
        <v>85</v>
      </c>
    </row>
    <row r="363" spans="1:8" x14ac:dyDescent="0.25">
      <c r="A363" t="s">
        <v>479</v>
      </c>
      <c r="B363" s="33" t="s">
        <v>463</v>
      </c>
      <c r="C363" s="28" t="s">
        <v>140</v>
      </c>
      <c r="D363" t="s">
        <v>15</v>
      </c>
      <c r="E363">
        <v>3.21</v>
      </c>
      <c r="F363" t="str">
        <f t="shared" si="33"/>
        <v>NA</v>
      </c>
      <c r="G363">
        <v>25.72</v>
      </c>
      <c r="H363" t="s">
        <v>85</v>
      </c>
    </row>
    <row r="364" spans="1:8" x14ac:dyDescent="0.25">
      <c r="A364" t="s">
        <v>479</v>
      </c>
      <c r="B364" s="33" t="s">
        <v>463</v>
      </c>
      <c r="C364" s="28" t="s">
        <v>252</v>
      </c>
      <c r="D364" t="s">
        <v>30</v>
      </c>
      <c r="E364">
        <v>1.36</v>
      </c>
      <c r="F364" t="str">
        <f t="shared" si="33"/>
        <v>NA</v>
      </c>
      <c r="G364">
        <v>42.23</v>
      </c>
      <c r="H364" t="s">
        <v>85</v>
      </c>
    </row>
    <row r="365" spans="1:8" x14ac:dyDescent="0.25">
      <c r="A365" t="s">
        <v>479</v>
      </c>
      <c r="B365" s="33" t="s">
        <v>463</v>
      </c>
      <c r="C365" s="26" t="s">
        <v>91</v>
      </c>
      <c r="D365" t="s">
        <v>15</v>
      </c>
      <c r="E365">
        <v>18.39</v>
      </c>
      <c r="F365" t="str">
        <f t="shared" si="33"/>
        <v>NA</v>
      </c>
      <c r="G365">
        <v>79.569999999999993</v>
      </c>
      <c r="H365" t="s">
        <v>85</v>
      </c>
    </row>
    <row r="366" spans="1:8" x14ac:dyDescent="0.25">
      <c r="A366" t="s">
        <v>479</v>
      </c>
      <c r="B366" s="33" t="s">
        <v>463</v>
      </c>
      <c r="C366" s="28" t="s">
        <v>466</v>
      </c>
      <c r="D366" t="s">
        <v>30</v>
      </c>
      <c r="E366">
        <v>0.56999999999999995</v>
      </c>
      <c r="F366" t="str">
        <f t="shared" si="33"/>
        <v>NA</v>
      </c>
      <c r="G366">
        <v>51.48</v>
      </c>
      <c r="H366" t="s">
        <v>85</v>
      </c>
    </row>
    <row r="367" spans="1:8" x14ac:dyDescent="0.25">
      <c r="A367" t="s">
        <v>479</v>
      </c>
      <c r="B367" s="33" t="s">
        <v>463</v>
      </c>
      <c r="C367" s="28" t="s">
        <v>184</v>
      </c>
      <c r="D367" t="s">
        <v>30</v>
      </c>
      <c r="E367">
        <v>0</v>
      </c>
      <c r="F367" t="str">
        <f t="shared" si="33"/>
        <v>NA</v>
      </c>
      <c r="G367">
        <v>5</v>
      </c>
      <c r="H367" t="s">
        <v>85</v>
      </c>
    </row>
    <row r="368" spans="1:8" x14ac:dyDescent="0.25">
      <c r="A368" t="s">
        <v>479</v>
      </c>
      <c r="B368" s="30" t="s">
        <v>467</v>
      </c>
      <c r="C368" s="28" t="s">
        <v>464</v>
      </c>
      <c r="D368" t="s">
        <v>30</v>
      </c>
      <c r="E368">
        <v>8.14</v>
      </c>
      <c r="F368" t="str">
        <f t="shared" si="33"/>
        <v>NA</v>
      </c>
      <c r="G368">
        <v>34.39</v>
      </c>
      <c r="H368" t="s">
        <v>85</v>
      </c>
    </row>
    <row r="369" spans="1:8" x14ac:dyDescent="0.25">
      <c r="A369" t="s">
        <v>479</v>
      </c>
      <c r="B369" s="30" t="s">
        <v>467</v>
      </c>
      <c r="C369" s="28" t="s">
        <v>252</v>
      </c>
      <c r="D369" t="s">
        <v>30</v>
      </c>
      <c r="E369">
        <v>1.88</v>
      </c>
      <c r="F369" t="str">
        <f t="shared" si="33"/>
        <v>NA</v>
      </c>
      <c r="G369">
        <v>51.34</v>
      </c>
      <c r="H369" t="s">
        <v>85</v>
      </c>
    </row>
    <row r="370" spans="1:8" x14ac:dyDescent="0.25">
      <c r="A370" t="s">
        <v>479</v>
      </c>
      <c r="B370" s="30" t="s">
        <v>467</v>
      </c>
      <c r="C370" s="28" t="s">
        <v>90</v>
      </c>
      <c r="D370" t="s">
        <v>30</v>
      </c>
      <c r="E370">
        <v>0.38</v>
      </c>
      <c r="F370" t="str">
        <f t="shared" si="33"/>
        <v>NA</v>
      </c>
      <c r="G370">
        <v>18.45</v>
      </c>
      <c r="H370" t="s">
        <v>85</v>
      </c>
    </row>
    <row r="371" spans="1:8" x14ac:dyDescent="0.25">
      <c r="A371" t="s">
        <v>479</v>
      </c>
      <c r="B371" s="30" t="s">
        <v>467</v>
      </c>
      <c r="C371" s="28" t="s">
        <v>468</v>
      </c>
      <c r="D371" t="s">
        <v>15</v>
      </c>
      <c r="E371">
        <v>14.93</v>
      </c>
      <c r="F371" t="str">
        <f t="shared" si="33"/>
        <v>NA</v>
      </c>
      <c r="G371">
        <v>72.900000000000006</v>
      </c>
      <c r="H371" t="s">
        <v>85</v>
      </c>
    </row>
    <row r="372" spans="1:8" x14ac:dyDescent="0.25">
      <c r="A372" t="s">
        <v>479</v>
      </c>
      <c r="B372" s="30" t="s">
        <v>467</v>
      </c>
      <c r="C372" s="28" t="s">
        <v>46</v>
      </c>
      <c r="D372" t="s">
        <v>30</v>
      </c>
      <c r="E372">
        <v>0</v>
      </c>
      <c r="F372" t="str">
        <f t="shared" si="33"/>
        <v>NA</v>
      </c>
      <c r="G372">
        <v>18.260000000000002</v>
      </c>
      <c r="H372" t="s">
        <v>85</v>
      </c>
    </row>
    <row r="373" spans="1:8" x14ac:dyDescent="0.25">
      <c r="A373" t="s">
        <v>479</v>
      </c>
      <c r="B373" s="31" t="s">
        <v>469</v>
      </c>
      <c r="C373" s="28" t="s">
        <v>17</v>
      </c>
      <c r="D373" t="s">
        <v>15</v>
      </c>
      <c r="E373">
        <v>2.35</v>
      </c>
      <c r="F373" t="str">
        <f t="shared" si="33"/>
        <v>NA</v>
      </c>
      <c r="G373">
        <v>15</v>
      </c>
      <c r="H373" t="s">
        <v>85</v>
      </c>
    </row>
    <row r="374" spans="1:8" x14ac:dyDescent="0.25">
      <c r="A374" t="s">
        <v>479</v>
      </c>
      <c r="B374" s="31" t="s">
        <v>469</v>
      </c>
      <c r="C374" s="28" t="s">
        <v>464</v>
      </c>
      <c r="D374" t="s">
        <v>30</v>
      </c>
      <c r="E374">
        <v>10.71</v>
      </c>
      <c r="F374" t="str">
        <f t="shared" si="33"/>
        <v>NA</v>
      </c>
      <c r="G374">
        <v>38.89</v>
      </c>
      <c r="H374" t="s">
        <v>85</v>
      </c>
    </row>
    <row r="375" spans="1:8" x14ac:dyDescent="0.25">
      <c r="A375" t="s">
        <v>479</v>
      </c>
      <c r="B375" s="31" t="s">
        <v>469</v>
      </c>
      <c r="C375" s="28" t="s">
        <v>252</v>
      </c>
      <c r="D375" t="s">
        <v>30</v>
      </c>
      <c r="E375">
        <v>1.33</v>
      </c>
      <c r="F375" t="str">
        <f t="shared" si="33"/>
        <v>NA</v>
      </c>
      <c r="G375">
        <v>71.150000000000006</v>
      </c>
      <c r="H375" t="s">
        <v>85</v>
      </c>
    </row>
    <row r="376" spans="1:8" x14ac:dyDescent="0.25">
      <c r="A376" t="s">
        <v>479</v>
      </c>
      <c r="B376" s="31" t="s">
        <v>469</v>
      </c>
      <c r="C376" s="28" t="s">
        <v>91</v>
      </c>
      <c r="D376" t="s">
        <v>15</v>
      </c>
      <c r="E376">
        <v>4.2699999999999996</v>
      </c>
      <c r="F376" t="str">
        <f t="shared" si="33"/>
        <v>NA</v>
      </c>
      <c r="G376">
        <v>72.16</v>
      </c>
      <c r="H376" t="s">
        <v>85</v>
      </c>
    </row>
    <row r="377" spans="1:8" x14ac:dyDescent="0.25">
      <c r="A377" t="s">
        <v>479</v>
      </c>
      <c r="B377" s="31" t="s">
        <v>469</v>
      </c>
      <c r="C377" s="28" t="s">
        <v>477</v>
      </c>
      <c r="D377" t="s">
        <v>30</v>
      </c>
      <c r="E377">
        <v>0</v>
      </c>
      <c r="F377" t="str">
        <f t="shared" si="33"/>
        <v>NA</v>
      </c>
      <c r="G377">
        <v>63.71</v>
      </c>
      <c r="H377" t="s">
        <v>85</v>
      </c>
    </row>
    <row r="378" spans="1:8" x14ac:dyDescent="0.25">
      <c r="A378" t="s">
        <v>479</v>
      </c>
      <c r="B378" s="31" t="s">
        <v>469</v>
      </c>
      <c r="C378" s="28" t="s">
        <v>145</v>
      </c>
      <c r="D378" t="s">
        <v>15</v>
      </c>
      <c r="E378">
        <v>7.51</v>
      </c>
      <c r="F378" t="str">
        <f t="shared" si="33"/>
        <v>NA</v>
      </c>
      <c r="G378">
        <v>45.24</v>
      </c>
      <c r="H378" t="s">
        <v>85</v>
      </c>
    </row>
    <row r="379" spans="1:8" x14ac:dyDescent="0.25">
      <c r="A379" t="s">
        <v>479</v>
      </c>
      <c r="B379" s="22" t="s">
        <v>470</v>
      </c>
      <c r="C379" s="28" t="s">
        <v>471</v>
      </c>
      <c r="D379" t="s">
        <v>30</v>
      </c>
      <c r="E379">
        <v>4</v>
      </c>
      <c r="F379" t="str">
        <f t="shared" si="33"/>
        <v>NA</v>
      </c>
      <c r="G379">
        <v>13</v>
      </c>
      <c r="H379" t="s">
        <v>85</v>
      </c>
    </row>
    <row r="380" spans="1:8" x14ac:dyDescent="0.25">
      <c r="A380" t="s">
        <v>479</v>
      </c>
      <c r="B380" s="22" t="s">
        <v>470</v>
      </c>
      <c r="C380" s="28" t="s">
        <v>36</v>
      </c>
      <c r="D380" t="s">
        <v>15</v>
      </c>
      <c r="E380">
        <v>2.08</v>
      </c>
      <c r="F380" t="str">
        <f t="shared" si="33"/>
        <v>NA</v>
      </c>
      <c r="G380">
        <v>50.14</v>
      </c>
      <c r="H380" t="s">
        <v>85</v>
      </c>
    </row>
    <row r="381" spans="1:8" x14ac:dyDescent="0.25">
      <c r="A381" t="s">
        <v>479</v>
      </c>
      <c r="B381" s="22" t="s">
        <v>470</v>
      </c>
      <c r="C381" s="28" t="s">
        <v>472</v>
      </c>
      <c r="D381" t="s">
        <v>30</v>
      </c>
      <c r="E381">
        <v>0.39</v>
      </c>
      <c r="F381" t="str">
        <f t="shared" si="33"/>
        <v>NA</v>
      </c>
      <c r="G381">
        <v>38.46</v>
      </c>
      <c r="H381" t="s">
        <v>85</v>
      </c>
    </row>
    <row r="382" spans="1:8" x14ac:dyDescent="0.25">
      <c r="A382" t="s">
        <v>479</v>
      </c>
      <c r="B382" s="22" t="s">
        <v>470</v>
      </c>
      <c r="C382" s="28" t="s">
        <v>473</v>
      </c>
      <c r="D382" t="s">
        <v>30</v>
      </c>
      <c r="E382">
        <v>3.29</v>
      </c>
      <c r="F382" t="str">
        <f t="shared" si="33"/>
        <v>NA</v>
      </c>
      <c r="G382">
        <v>67.290000000000006</v>
      </c>
      <c r="H382" t="s">
        <v>85</v>
      </c>
    </row>
    <row r="383" spans="1:8" x14ac:dyDescent="0.25">
      <c r="A383" t="s">
        <v>479</v>
      </c>
      <c r="B383" s="22" t="s">
        <v>470</v>
      </c>
      <c r="C383" s="28" t="s">
        <v>141</v>
      </c>
      <c r="D383" t="s">
        <v>15</v>
      </c>
      <c r="E383">
        <v>0</v>
      </c>
      <c r="F383" t="str">
        <f t="shared" si="33"/>
        <v>NA</v>
      </c>
      <c r="G383">
        <v>6.62</v>
      </c>
      <c r="H383" t="s">
        <v>85</v>
      </c>
    </row>
    <row r="384" spans="1:8" x14ac:dyDescent="0.25">
      <c r="A384" t="s">
        <v>479</v>
      </c>
      <c r="B384" s="22" t="s">
        <v>470</v>
      </c>
      <c r="C384" s="28" t="s">
        <v>79</v>
      </c>
      <c r="D384" t="s">
        <v>30</v>
      </c>
      <c r="E384">
        <v>0</v>
      </c>
      <c r="F384" t="str">
        <f t="shared" si="33"/>
        <v>NA</v>
      </c>
      <c r="G384">
        <v>17.39</v>
      </c>
      <c r="H384" t="s">
        <v>85</v>
      </c>
    </row>
    <row r="385" spans="1:8" x14ac:dyDescent="0.25">
      <c r="A385" t="s">
        <v>479</v>
      </c>
      <c r="B385" s="32" t="s">
        <v>474</v>
      </c>
      <c r="C385" s="28" t="s">
        <v>464</v>
      </c>
      <c r="D385" t="s">
        <v>30</v>
      </c>
      <c r="E385">
        <v>18.18</v>
      </c>
      <c r="F385" t="str">
        <f t="shared" si="33"/>
        <v>NA</v>
      </c>
      <c r="G385">
        <v>43.51</v>
      </c>
      <c r="H385" t="s">
        <v>85</v>
      </c>
    </row>
    <row r="386" spans="1:8" x14ac:dyDescent="0.25">
      <c r="A386" t="s">
        <v>479</v>
      </c>
      <c r="B386" s="32" t="s">
        <v>474</v>
      </c>
      <c r="C386" s="28" t="s">
        <v>193</v>
      </c>
      <c r="D386" t="s">
        <v>30</v>
      </c>
      <c r="E386">
        <v>9.67</v>
      </c>
      <c r="F386" t="str">
        <f t="shared" si="33"/>
        <v>NA</v>
      </c>
      <c r="G386">
        <v>72.31</v>
      </c>
      <c r="H386" t="s">
        <v>85</v>
      </c>
    </row>
    <row r="387" spans="1:8" x14ac:dyDescent="0.25">
      <c r="A387" t="s">
        <v>479</v>
      </c>
      <c r="B387" s="32" t="s">
        <v>474</v>
      </c>
      <c r="C387" s="28" t="s">
        <v>478</v>
      </c>
      <c r="D387" t="s">
        <v>30</v>
      </c>
      <c r="E387">
        <v>0.57999999999999996</v>
      </c>
      <c r="F387" t="str">
        <f t="shared" si="33"/>
        <v>NA</v>
      </c>
      <c r="G387">
        <v>27.03</v>
      </c>
      <c r="H387" t="s">
        <v>85</v>
      </c>
    </row>
    <row r="388" spans="1:8" x14ac:dyDescent="0.25">
      <c r="A388" t="s">
        <v>479</v>
      </c>
      <c r="B388" s="32" t="s">
        <v>474</v>
      </c>
      <c r="C388" s="28" t="s">
        <v>468</v>
      </c>
      <c r="D388" t="s">
        <v>15</v>
      </c>
      <c r="E388">
        <v>0.59</v>
      </c>
      <c r="F388" t="str">
        <f t="shared" si="33"/>
        <v>NA</v>
      </c>
      <c r="G388">
        <v>60.76</v>
      </c>
      <c r="H388" t="s">
        <v>85</v>
      </c>
    </row>
    <row r="389" spans="1:8" x14ac:dyDescent="0.25">
      <c r="A389" t="s">
        <v>479</v>
      </c>
      <c r="B389" s="32" t="s">
        <v>474</v>
      </c>
      <c r="C389" s="28" t="s">
        <v>145</v>
      </c>
      <c r="D389" t="s">
        <v>15</v>
      </c>
      <c r="E389">
        <v>0</v>
      </c>
      <c r="F389" t="str">
        <f t="shared" si="33"/>
        <v>NA</v>
      </c>
      <c r="G389">
        <v>31.06</v>
      </c>
      <c r="H389" t="s">
        <v>85</v>
      </c>
    </row>
    <row r="390" spans="1:8" x14ac:dyDescent="0.25">
      <c r="A390" t="s">
        <v>479</v>
      </c>
      <c r="B390" s="32" t="s">
        <v>474</v>
      </c>
      <c r="C390" s="28" t="s">
        <v>79</v>
      </c>
      <c r="D390" t="s">
        <v>30</v>
      </c>
      <c r="E390">
        <v>4.33</v>
      </c>
      <c r="F390" t="str">
        <f t="shared" si="33"/>
        <v>NA</v>
      </c>
      <c r="G390">
        <v>30.04</v>
      </c>
      <c r="H390" t="s">
        <v>85</v>
      </c>
    </row>
    <row r="391" spans="1:8" x14ac:dyDescent="0.25">
      <c r="A391" t="s">
        <v>479</v>
      </c>
      <c r="B391" s="30" t="s">
        <v>475</v>
      </c>
      <c r="C391" s="28" t="s">
        <v>439</v>
      </c>
      <c r="D391" t="s">
        <v>15</v>
      </c>
      <c r="E391">
        <v>0</v>
      </c>
      <c r="F391" t="str">
        <f t="shared" si="33"/>
        <v>NA</v>
      </c>
      <c r="G391">
        <v>7</v>
      </c>
      <c r="H391" t="s">
        <v>85</v>
      </c>
    </row>
    <row r="392" spans="1:8" x14ac:dyDescent="0.25">
      <c r="A392" t="s">
        <v>479</v>
      </c>
      <c r="B392" s="30" t="s">
        <v>475</v>
      </c>
      <c r="C392" s="28" t="s">
        <v>464</v>
      </c>
      <c r="D392" t="s">
        <v>30</v>
      </c>
      <c r="E392">
        <v>20</v>
      </c>
      <c r="F392" t="str">
        <f t="shared" si="33"/>
        <v>NA</v>
      </c>
      <c r="G392">
        <v>50</v>
      </c>
      <c r="H392" t="s">
        <v>85</v>
      </c>
    </row>
    <row r="393" spans="1:8" x14ac:dyDescent="0.25">
      <c r="A393" t="s">
        <v>479</v>
      </c>
      <c r="B393" s="30" t="s">
        <v>475</v>
      </c>
      <c r="C393" s="28" t="s">
        <v>166</v>
      </c>
      <c r="D393" t="s">
        <v>15</v>
      </c>
      <c r="E393">
        <v>2</v>
      </c>
      <c r="F393" t="str">
        <f t="shared" si="33"/>
        <v>NA</v>
      </c>
      <c r="G393">
        <v>12.6</v>
      </c>
      <c r="H393" t="s">
        <v>85</v>
      </c>
    </row>
    <row r="394" spans="1:8" x14ac:dyDescent="0.25">
      <c r="A394" t="s">
        <v>479</v>
      </c>
      <c r="B394" s="30" t="s">
        <v>475</v>
      </c>
      <c r="C394" s="28" t="s">
        <v>472</v>
      </c>
      <c r="D394" t="s">
        <v>30</v>
      </c>
      <c r="E394">
        <v>0.74</v>
      </c>
      <c r="F394" t="str">
        <f t="shared" si="33"/>
        <v>NA</v>
      </c>
      <c r="G394">
        <v>48.6</v>
      </c>
      <c r="H394" t="s">
        <v>85</v>
      </c>
    </row>
    <row r="395" spans="1:8" x14ac:dyDescent="0.25">
      <c r="A395" t="s">
        <v>479</v>
      </c>
      <c r="B395" s="30" t="s">
        <v>475</v>
      </c>
      <c r="C395" s="28" t="s">
        <v>253</v>
      </c>
      <c r="D395" t="s">
        <v>15</v>
      </c>
      <c r="E395">
        <v>0</v>
      </c>
      <c r="F395" t="str">
        <f t="shared" si="33"/>
        <v>NA</v>
      </c>
      <c r="G395">
        <v>42.08</v>
      </c>
      <c r="H395" t="s">
        <v>85</v>
      </c>
    </row>
    <row r="396" spans="1:8" x14ac:dyDescent="0.25">
      <c r="A396" t="s">
        <v>479</v>
      </c>
      <c r="B396" s="30" t="s">
        <v>475</v>
      </c>
      <c r="C396" s="28" t="s">
        <v>79</v>
      </c>
      <c r="D396" t="s">
        <v>30</v>
      </c>
      <c r="E396">
        <v>5.32</v>
      </c>
      <c r="F396" t="str">
        <f t="shared" si="33"/>
        <v>NA</v>
      </c>
      <c r="G396">
        <v>31.93</v>
      </c>
      <c r="H396" t="s">
        <v>85</v>
      </c>
    </row>
    <row r="397" spans="1:8" x14ac:dyDescent="0.25">
      <c r="A397" t="s">
        <v>479</v>
      </c>
      <c r="B397" s="25" t="s">
        <v>476</v>
      </c>
      <c r="C397" s="27" t="s">
        <v>464</v>
      </c>
      <c r="D397" s="27" t="s">
        <v>30</v>
      </c>
      <c r="E397" s="27">
        <v>8.14</v>
      </c>
      <c r="F397" s="27" t="s">
        <v>83</v>
      </c>
      <c r="G397" s="27">
        <v>34.39</v>
      </c>
      <c r="H397" s="27" t="s">
        <v>85</v>
      </c>
    </row>
    <row r="398" spans="1:8" x14ac:dyDescent="0.25">
      <c r="A398" t="s">
        <v>479</v>
      </c>
      <c r="B398" s="25" t="s">
        <v>476</v>
      </c>
      <c r="C398" s="27" t="s">
        <v>252</v>
      </c>
      <c r="D398" s="27" t="s">
        <v>30</v>
      </c>
      <c r="E398" s="27">
        <v>1.88</v>
      </c>
      <c r="F398" s="27" t="s">
        <v>83</v>
      </c>
      <c r="G398" s="27">
        <v>51.34</v>
      </c>
      <c r="H398" s="27" t="s">
        <v>85</v>
      </c>
    </row>
    <row r="399" spans="1:8" x14ac:dyDescent="0.25">
      <c r="A399" t="s">
        <v>479</v>
      </c>
      <c r="B399" s="25" t="s">
        <v>476</v>
      </c>
      <c r="C399" s="27" t="s">
        <v>90</v>
      </c>
      <c r="D399" s="27" t="s">
        <v>30</v>
      </c>
      <c r="E399" s="27">
        <v>0.38</v>
      </c>
      <c r="F399" s="27" t="s">
        <v>83</v>
      </c>
      <c r="G399" s="27">
        <v>18.45</v>
      </c>
      <c r="H399" s="27" t="s">
        <v>85</v>
      </c>
    </row>
    <row r="400" spans="1:8" x14ac:dyDescent="0.25">
      <c r="A400" t="s">
        <v>479</v>
      </c>
      <c r="B400" s="25" t="s">
        <v>476</v>
      </c>
      <c r="C400" s="27" t="s">
        <v>468</v>
      </c>
      <c r="D400" s="27" t="s">
        <v>15</v>
      </c>
      <c r="E400" s="27">
        <v>14.93</v>
      </c>
      <c r="F400" s="27" t="s">
        <v>83</v>
      </c>
      <c r="G400" s="27">
        <v>72.900000000000006</v>
      </c>
      <c r="H400" s="27" t="s">
        <v>85</v>
      </c>
    </row>
    <row r="401" spans="1:8" x14ac:dyDescent="0.25">
      <c r="A401" t="s">
        <v>479</v>
      </c>
      <c r="B401" s="25" t="s">
        <v>476</v>
      </c>
      <c r="C401" s="27" t="s">
        <v>46</v>
      </c>
      <c r="D401" s="27" t="s">
        <v>30</v>
      </c>
      <c r="E401" s="27">
        <v>0</v>
      </c>
      <c r="F401" s="27" t="s">
        <v>83</v>
      </c>
      <c r="G401" s="27">
        <v>18.260000000000002</v>
      </c>
      <c r="H401" s="27" t="s">
        <v>85</v>
      </c>
    </row>
  </sheetData>
  <autoFilter ref="A1:AJ401" xr:uid="{FED77011-9DA1-4ED4-AF67-599FA276C79A}"/>
  <phoneticPr fontId="18" type="noConversion"/>
  <conditionalFormatting sqref="D2:D185 D210 D203:D207 H203 F205:F225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8:D202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6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D187">
    <cfRule type="cellIs" dxfId="110" priority="179" operator="equal">
      <formula>""</formula>
    </cfRule>
    <cfRule type="cellIs" dxfId="109" priority="180" operator="equal">
      <formula>"Increase"</formula>
    </cfRule>
  </conditionalFormatting>
  <conditionalFormatting sqref="O186:O207">
    <cfRule type="expression" dxfId="108" priority="178">
      <formula>E186="Increase"</formula>
    </cfRule>
  </conditionalFormatting>
  <conditionalFormatting sqref="E204:F204 E209:E213 F203">
    <cfRule type="cellIs" dxfId="107" priority="176" operator="equal">
      <formula>""</formula>
    </cfRule>
    <cfRule type="cellIs" dxfId="106" priority="177" operator="equal">
      <formula>"Increase"</formula>
    </cfRule>
  </conditionalFormatting>
  <conditionalFormatting sqref="H204:H207">
    <cfRule type="cellIs" dxfId="105" priority="164" operator="equal">
      <formula>""</formula>
    </cfRule>
    <cfRule type="cellIs" dxfId="104" priority="165" operator="equal">
      <formula>"Increase"</formula>
    </cfRule>
  </conditionalFormatting>
  <conditionalFormatting sqref="U186:Z202">
    <cfRule type="expression" dxfId="103" priority="188">
      <formula>E186="Increase"</formula>
    </cfRule>
  </conditionalFormatting>
  <conditionalFormatting sqref="Q186:R207 V203:Z207">
    <cfRule type="expression" dxfId="102" priority="190">
      <formula>E186="Increase"</formula>
    </cfRule>
  </conditionalFormatting>
  <conditionalFormatting sqref="P186:P207">
    <cfRule type="expression" dxfId="101" priority="192">
      <formula>E186="Increase"</formula>
    </cfRule>
  </conditionalFormatting>
  <conditionalFormatting sqref="H208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5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16:H219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20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09:H213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1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H223:H225">
    <cfRule type="cellIs" dxfId="88" priority="150" operator="equal">
      <formula>""</formula>
    </cfRule>
    <cfRule type="cellIs" dxfId="87" priority="151" operator="equal">
      <formula>"Increase"</formula>
    </cfRule>
  </conditionalFormatting>
  <conditionalFormatting sqref="L186:M204">
    <cfRule type="expression" dxfId="86" priority="193">
      <formula>E186="Increase"</formula>
    </cfRule>
  </conditionalFormatting>
  <conditionalFormatting sqref="H214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1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2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D224">
    <cfRule type="cellIs" dxfId="79" priority="140" operator="equal">
      <formula>""</formula>
    </cfRule>
    <cfRule type="cellIs" dxfId="78" priority="141" operator="equal">
      <formula>"Increase"</formula>
    </cfRule>
  </conditionalFormatting>
  <conditionalFormatting sqref="N186:N204">
    <cfRule type="expression" dxfId="77" priority="195">
      <formula>F186="Increase"</formula>
    </cfRule>
  </conditionalFormatting>
  <conditionalFormatting sqref="J186:J202">
    <cfRule type="expression" dxfId="76" priority="196">
      <formula>D186="Increase"</formula>
    </cfRule>
  </conditionalFormatting>
  <conditionalFormatting sqref="S203:S207 S186:T202 S208:T226 AA203:AA207">
    <cfRule type="expression" dxfId="75" priority="198">
      <formula>F186="Increase"</formula>
    </cfRule>
  </conditionalFormatting>
  <conditionalFormatting sqref="O215:O219">
    <cfRule type="expression" dxfId="74" priority="138">
      <formula>E215="Increase"</formula>
    </cfRule>
  </conditionalFormatting>
  <conditionalFormatting sqref="O220">
    <cfRule type="expression" dxfId="73" priority="137">
      <formula>E220="Increase"</formula>
    </cfRule>
  </conditionalFormatting>
  <conditionalFormatting sqref="P208">
    <cfRule type="expression" dxfId="72" priority="136">
      <formula>E208="Increase"</formula>
    </cfRule>
  </conditionalFormatting>
  <conditionalFormatting sqref="P215:P219">
    <cfRule type="expression" dxfId="71" priority="135">
      <formula>E215="Increase"</formula>
    </cfRule>
  </conditionalFormatting>
  <conditionalFormatting sqref="P220">
    <cfRule type="expression" dxfId="70" priority="133">
      <formula>E220="Increase"</formula>
    </cfRule>
  </conditionalFormatting>
  <conditionalFormatting sqref="U203:U207">
    <cfRule type="expression" dxfId="69" priority="128">
      <formula>I203="Increase"</formula>
    </cfRule>
  </conditionalFormatting>
  <conditionalFormatting sqref="T203:T207">
    <cfRule type="expression" dxfId="68" priority="126">
      <formula>G203="Increase"</formula>
    </cfRule>
  </conditionalFormatting>
  <conditionalFormatting sqref="P228">
    <cfRule type="expression" dxfId="67" priority="123">
      <formula>E228="Increase"</formula>
    </cfRule>
  </conditionalFormatting>
  <conditionalFormatting sqref="P240">
    <cfRule type="expression" dxfId="66" priority="122">
      <formula>E240="Increase"</formula>
    </cfRule>
  </conditionalFormatting>
  <conditionalFormatting sqref="P241">
    <cfRule type="expression" dxfId="65" priority="121">
      <formula>E241="Increase"</formula>
    </cfRule>
  </conditionalFormatting>
  <conditionalFormatting sqref="P242:P243">
    <cfRule type="expression" dxfId="64" priority="120">
      <formula>E242="Increase"</formula>
    </cfRule>
  </conditionalFormatting>
  <conditionalFormatting sqref="P230:P231">
    <cfRule type="expression" dxfId="63" priority="119">
      <formula>E230="Increase"</formula>
    </cfRule>
  </conditionalFormatting>
  <conditionalFormatting sqref="O263:O268 O251:O256 O239:O244 O227:O232">
    <cfRule type="expression" dxfId="62" priority="118">
      <formula>E227="Increase"</formula>
    </cfRule>
  </conditionalFormatting>
  <conditionalFormatting sqref="F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H248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F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H272">
    <cfRule type="cellIs" dxfId="55" priority="110" operator="equal">
      <formula>""</formula>
    </cfRule>
    <cfRule type="cellIs" dxfId="54" priority="111" operator="equal">
      <formula>"Increase"</formula>
    </cfRule>
  </conditionalFormatting>
  <conditionalFormatting sqref="F274 F262 F250 F238 F226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63:H268 H251:H256 H239:H244 H227:H232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H273 H269 H257 H249 H245 H233 H235:H237 H247 H259:H261 H271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L272 L248 L224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E230:E231 E228 E220 E216:E217 E240:E243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H274 H262 H250 H238 H226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E274 E262 E250 E238 E226 E214">
    <cfRule type="cellIs" dxfId="41" priority="94" operator="equal">
      <formula>""</formula>
    </cfRule>
    <cfRule type="cellIs" dxfId="40" priority="95" operator="equal">
      <formula>"Increase"</formula>
    </cfRule>
  </conditionalFormatting>
  <conditionalFormatting sqref="O208">
    <cfRule type="expression" dxfId="39" priority="93">
      <formula>E208="Increase"</formula>
    </cfRule>
  </conditionalFormatting>
  <conditionalFormatting sqref="F276 E275:F275">
    <cfRule type="cellIs" dxfId="38" priority="81" operator="equal">
      <formula>""</formula>
    </cfRule>
    <cfRule type="cellIs" dxfId="37" priority="82" operator="equal">
      <formula>"Increase"</formula>
    </cfRule>
  </conditionalFormatting>
  <conditionalFormatting sqref="R275">
    <cfRule type="expression" dxfId="36" priority="78">
      <formula>E275="Increase"</formula>
    </cfRule>
  </conditionalFormatting>
  <conditionalFormatting sqref="S275">
    <cfRule type="expression" dxfId="35" priority="77">
      <formula>F275="Increase"</formula>
    </cfRule>
  </conditionalFormatting>
  <conditionalFormatting sqref="R276">
    <cfRule type="expression" dxfId="34" priority="74">
      <formula>E276="Increase"</formula>
    </cfRule>
  </conditionalFormatting>
  <conditionalFormatting sqref="S276">
    <cfRule type="expression" dxfId="33" priority="73">
      <formula>F276="Increase"</formula>
    </cfRule>
  </conditionalFormatting>
  <conditionalFormatting sqref="F282 E281:F281">
    <cfRule type="cellIs" dxfId="32" priority="63" operator="equal">
      <formula>""</formula>
    </cfRule>
    <cfRule type="cellIs" dxfId="31" priority="64" operator="equal">
      <formula>"Increase"</formula>
    </cfRule>
  </conditionalFormatting>
  <conditionalFormatting sqref="R281">
    <cfRule type="expression" dxfId="30" priority="60">
      <formula>E281="Increase"</formula>
    </cfRule>
  </conditionalFormatting>
  <conditionalFormatting sqref="S281">
    <cfRule type="expression" dxfId="29" priority="59">
      <formula>F281="Increase"</formula>
    </cfRule>
  </conditionalFormatting>
  <conditionalFormatting sqref="R282">
    <cfRule type="expression" dxfId="28" priority="56">
      <formula>E282="Increase"</formula>
    </cfRule>
  </conditionalFormatting>
  <conditionalFormatting sqref="S282">
    <cfRule type="expression" dxfId="27" priority="55">
      <formula>F282="Increase"</formula>
    </cfRule>
  </conditionalFormatting>
  <conditionalFormatting sqref="H275">
    <cfRule type="cellIs" dxfId="26" priority="25" operator="equal">
      <formula>""</formula>
    </cfRule>
    <cfRule type="cellIs" dxfId="25" priority="26" operator="equal">
      <formula>"Increase"</formula>
    </cfRule>
  </conditionalFormatting>
  <conditionalFormatting sqref="H276:H286">
    <cfRule type="cellIs" dxfId="24" priority="21" operator="equal">
      <formula>""</formula>
    </cfRule>
    <cfRule type="cellIs" dxfId="23" priority="22" operator="equal">
      <formula>"Increase"</formula>
    </cfRule>
  </conditionalFormatting>
  <conditionalFormatting sqref="AB186:AC202">
    <cfRule type="expression" dxfId="22" priority="200">
      <formula>J186="Increase"</formula>
    </cfRule>
  </conditionalFormatting>
  <conditionalFormatting sqref="AA186:AA202">
    <cfRule type="expression" dxfId="21" priority="202">
      <formula>J186="Increase"</formula>
    </cfRule>
  </conditionalFormatting>
  <conditionalFormatting sqref="AB203:AC207">
    <cfRule type="expression" dxfId="20" priority="205">
      <formula>N203="Increase"</formula>
    </cfRule>
  </conditionalFormatting>
  <conditionalFormatting sqref="H222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34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46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58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H27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30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2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34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50">
    <cfRule type="cellIs" dxfId="3" priority="1" operator="equal">
      <formula>""</formula>
    </cfRule>
    <cfRule type="cellIs" dxfId="2" priority="2" operator="equal">
      <formula>"Increase"</formula>
    </cfRule>
  </conditionalFormatting>
  <conditionalFormatting sqref="D360:D367 D370:D410">
    <cfRule type="cellIs" dxfId="1" priority="3" operator="equal">
      <formula>""</formula>
    </cfRule>
    <cfRule type="cellIs" dxfId="0" priority="4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W59"/>
  <sheetViews>
    <sheetView topLeftCell="B1" workbookViewId="0">
      <pane ySplit="1" topLeftCell="A41" activePane="bottomLeft" state="frozen"/>
      <selection activeCell="Q1" sqref="Q1:V1"/>
      <selection pane="bottomLeft" activeCell="H59" sqref="H59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3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  <c r="U1" s="13" t="s">
        <v>410</v>
      </c>
      <c r="V1" s="13" t="s">
        <v>408</v>
      </c>
      <c r="W1" s="13" t="s">
        <v>409</v>
      </c>
    </row>
    <row r="2" spans="1:23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  <c r="U2" t="b">
        <v>0</v>
      </c>
      <c r="V2" t="s">
        <v>83</v>
      </c>
      <c r="W2" t="s">
        <v>83</v>
      </c>
    </row>
    <row r="3" spans="1:23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  <c r="U3" t="b">
        <v>0</v>
      </c>
      <c r="V3" t="s">
        <v>83</v>
      </c>
      <c r="W3" t="s">
        <v>83</v>
      </c>
    </row>
    <row r="4" spans="1:23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  <c r="U4" t="b">
        <v>0</v>
      </c>
      <c r="V4" t="s">
        <v>83</v>
      </c>
      <c r="W4" t="s">
        <v>83</v>
      </c>
    </row>
    <row r="5" spans="1:23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  <c r="U5" t="b">
        <v>0</v>
      </c>
      <c r="V5" t="s">
        <v>83</v>
      </c>
      <c r="W5" t="s">
        <v>83</v>
      </c>
    </row>
    <row r="6" spans="1:23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  <c r="U6" t="b">
        <v>0</v>
      </c>
      <c r="V6" t="s">
        <v>83</v>
      </c>
      <c r="W6" t="s">
        <v>83</v>
      </c>
    </row>
    <row r="7" spans="1:23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  <c r="U7" t="b">
        <v>0</v>
      </c>
      <c r="V7" t="s">
        <v>83</v>
      </c>
      <c r="W7" t="s">
        <v>83</v>
      </c>
    </row>
    <row r="8" spans="1:23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  <c r="U8" t="b">
        <v>0</v>
      </c>
      <c r="V8" t="s">
        <v>83</v>
      </c>
      <c r="W8" t="s">
        <v>83</v>
      </c>
    </row>
    <row r="9" spans="1:23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  <c r="U9" t="b">
        <v>0</v>
      </c>
      <c r="V9" t="s">
        <v>83</v>
      </c>
      <c r="W9" t="s">
        <v>83</v>
      </c>
    </row>
    <row r="10" spans="1:23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  <c r="U10" t="b">
        <v>0</v>
      </c>
      <c r="V10" t="s">
        <v>83</v>
      </c>
      <c r="W10" t="s">
        <v>83</v>
      </c>
    </row>
    <row r="11" spans="1:23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  <c r="U11" t="b">
        <v>0</v>
      </c>
      <c r="V11" t="s">
        <v>83</v>
      </c>
      <c r="W11" t="s">
        <v>83</v>
      </c>
    </row>
    <row r="12" spans="1:23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  <c r="U12" t="b">
        <v>0</v>
      </c>
      <c r="V12" t="s">
        <v>83</v>
      </c>
      <c r="W12" t="s">
        <v>83</v>
      </c>
    </row>
    <row r="13" spans="1:23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  <c r="U13" t="b">
        <v>0</v>
      </c>
      <c r="V13" t="s">
        <v>83</v>
      </c>
      <c r="W13" t="s">
        <v>83</v>
      </c>
    </row>
    <row r="14" spans="1:23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  <c r="U14" t="b">
        <v>0</v>
      </c>
      <c r="V14" t="s">
        <v>83</v>
      </c>
      <c r="W14" t="s">
        <v>83</v>
      </c>
    </row>
    <row r="15" spans="1:23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  <c r="U15" t="b">
        <v>0</v>
      </c>
      <c r="V15" t="s">
        <v>83</v>
      </c>
      <c r="W15" t="s">
        <v>83</v>
      </c>
    </row>
    <row r="16" spans="1:23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  <c r="U16" t="b">
        <v>0</v>
      </c>
      <c r="V16" t="s">
        <v>83</v>
      </c>
      <c r="W16" t="s">
        <v>83</v>
      </c>
    </row>
    <row r="17" spans="1:23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  <c r="U17" t="b">
        <v>0</v>
      </c>
      <c r="V17" t="s">
        <v>83</v>
      </c>
      <c r="W17" t="s">
        <v>83</v>
      </c>
    </row>
    <row r="18" spans="1:23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  <c r="U18" t="b">
        <v>0</v>
      </c>
      <c r="V18" t="s">
        <v>83</v>
      </c>
      <c r="W18" t="s">
        <v>83</v>
      </c>
    </row>
    <row r="19" spans="1:23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  <c r="U19" t="b">
        <v>0</v>
      </c>
      <c r="V19" t="s">
        <v>83</v>
      </c>
      <c r="W19" t="s">
        <v>83</v>
      </c>
    </row>
    <row r="20" spans="1:23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  <c r="U20" t="b">
        <v>0</v>
      </c>
      <c r="V20" t="s">
        <v>83</v>
      </c>
      <c r="W20" t="s">
        <v>83</v>
      </c>
    </row>
    <row r="21" spans="1:23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  <c r="U21" t="b">
        <v>0</v>
      </c>
      <c r="V21" t="s">
        <v>83</v>
      </c>
      <c r="W21" t="s">
        <v>83</v>
      </c>
    </row>
    <row r="22" spans="1:23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  <c r="U22" t="b">
        <v>0</v>
      </c>
      <c r="V22" t="s">
        <v>83</v>
      </c>
      <c r="W22" t="s">
        <v>83</v>
      </c>
    </row>
    <row r="23" spans="1:23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  <c r="U23" t="b">
        <v>0</v>
      </c>
      <c r="V23" t="s">
        <v>83</v>
      </c>
      <c r="W23" t="s">
        <v>83</v>
      </c>
    </row>
    <row r="24" spans="1:23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  <c r="U24" t="b">
        <v>0</v>
      </c>
      <c r="V24" t="s">
        <v>83</v>
      </c>
      <c r="W24" t="s">
        <v>83</v>
      </c>
    </row>
    <row r="25" spans="1:23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  <c r="U25" t="b">
        <v>0</v>
      </c>
      <c r="V25" t="s">
        <v>83</v>
      </c>
      <c r="W25" t="s">
        <v>83</v>
      </c>
    </row>
    <row r="26" spans="1:23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  <c r="U26" t="b">
        <v>0</v>
      </c>
      <c r="V26" t="s">
        <v>83</v>
      </c>
      <c r="W26" t="s">
        <v>83</v>
      </c>
    </row>
    <row r="27" spans="1:23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  <c r="U27" t="b">
        <v>0</v>
      </c>
      <c r="V27" t="s">
        <v>83</v>
      </c>
      <c r="W27" t="s">
        <v>83</v>
      </c>
    </row>
    <row r="28" spans="1:23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  <c r="U28" t="b">
        <v>0</v>
      </c>
      <c r="V28" t="s">
        <v>83</v>
      </c>
      <c r="W28" t="s">
        <v>83</v>
      </c>
    </row>
    <row r="29" spans="1:23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  <c r="U29" t="b">
        <v>0</v>
      </c>
      <c r="V29" t="s">
        <v>83</v>
      </c>
      <c r="W29" t="s">
        <v>83</v>
      </c>
    </row>
    <row r="30" spans="1:23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  <c r="U30" t="b">
        <v>0</v>
      </c>
      <c r="V30" t="s">
        <v>83</v>
      </c>
      <c r="W30" t="s">
        <v>83</v>
      </c>
    </row>
    <row r="31" spans="1:23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  <c r="U31" t="b">
        <v>0</v>
      </c>
      <c r="V31" t="s">
        <v>83</v>
      </c>
      <c r="W31" t="s">
        <v>83</v>
      </c>
    </row>
    <row r="32" spans="1:23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  <c r="U32" t="b">
        <v>0</v>
      </c>
      <c r="V32" t="s">
        <v>83</v>
      </c>
      <c r="W32" t="s">
        <v>83</v>
      </c>
    </row>
    <row r="33" spans="1:23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  <c r="U33" t="b">
        <v>0</v>
      </c>
      <c r="V33" t="s">
        <v>83</v>
      </c>
      <c r="W33" t="s">
        <v>83</v>
      </c>
    </row>
    <row r="34" spans="1:23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  <c r="U34" t="b">
        <v>0</v>
      </c>
      <c r="V34" t="s">
        <v>83</v>
      </c>
      <c r="W34" t="s">
        <v>83</v>
      </c>
    </row>
    <row r="35" spans="1:23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  <c r="U35" t="b">
        <v>0</v>
      </c>
      <c r="V35" t="s">
        <v>83</v>
      </c>
      <c r="W35" t="s">
        <v>83</v>
      </c>
    </row>
    <row r="36" spans="1:23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  <c r="U36" t="b">
        <v>0</v>
      </c>
      <c r="V36" t="s">
        <v>83</v>
      </c>
      <c r="W36" t="s">
        <v>83</v>
      </c>
    </row>
    <row r="37" spans="1:23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  <c r="U37" t="b">
        <v>0</v>
      </c>
      <c r="V37" t="s">
        <v>83</v>
      </c>
      <c r="W37" t="s">
        <v>83</v>
      </c>
    </row>
    <row r="38" spans="1:23" x14ac:dyDescent="0.25">
      <c r="A38" t="s">
        <v>331</v>
      </c>
      <c r="B38" t="s">
        <v>345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353</v>
      </c>
      <c r="T38" t="s">
        <v>83</v>
      </c>
      <c r="U38" t="b">
        <v>1</v>
      </c>
      <c r="V38" t="s">
        <v>83</v>
      </c>
      <c r="W38" t="s">
        <v>411</v>
      </c>
    </row>
    <row r="39" spans="1:23" x14ac:dyDescent="0.25">
      <c r="A39" t="s">
        <v>331</v>
      </c>
      <c r="B39" t="s">
        <v>346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353</v>
      </c>
      <c r="T39" t="s">
        <v>83</v>
      </c>
      <c r="U39" t="b">
        <v>1</v>
      </c>
      <c r="V39" t="s">
        <v>83</v>
      </c>
      <c r="W39" t="s">
        <v>411</v>
      </c>
    </row>
    <row r="40" spans="1:23" x14ac:dyDescent="0.25">
      <c r="A40" t="s">
        <v>331</v>
      </c>
      <c r="B40" t="s">
        <v>360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353</v>
      </c>
      <c r="T40" t="s">
        <v>83</v>
      </c>
      <c r="U40" t="b">
        <v>1</v>
      </c>
      <c r="V40" t="s">
        <v>83</v>
      </c>
      <c r="W40" t="s">
        <v>411</v>
      </c>
    </row>
    <row r="41" spans="1:23" x14ac:dyDescent="0.25">
      <c r="A41" t="s">
        <v>331</v>
      </c>
      <c r="B41" t="s">
        <v>361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353</v>
      </c>
      <c r="T41" t="s">
        <v>83</v>
      </c>
      <c r="U41" t="b">
        <v>1</v>
      </c>
      <c r="V41" t="s">
        <v>83</v>
      </c>
      <c r="W41" t="s">
        <v>411</v>
      </c>
    </row>
    <row r="42" spans="1:23" x14ac:dyDescent="0.25">
      <c r="A42" t="s">
        <v>331</v>
      </c>
      <c r="B42" t="s">
        <v>362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353</v>
      </c>
      <c r="T42" t="s">
        <v>83</v>
      </c>
      <c r="U42" t="b">
        <v>1</v>
      </c>
      <c r="V42" t="s">
        <v>83</v>
      </c>
      <c r="W42" t="s">
        <v>411</v>
      </c>
    </row>
    <row r="43" spans="1:23" x14ac:dyDescent="0.25">
      <c r="A43" t="s">
        <v>331</v>
      </c>
      <c r="B43" t="s">
        <v>363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353</v>
      </c>
      <c r="T43" t="s">
        <v>83</v>
      </c>
      <c r="U43" t="b">
        <v>1</v>
      </c>
      <c r="V43" t="s">
        <v>83</v>
      </c>
      <c r="W43" t="s">
        <v>411</v>
      </c>
    </row>
    <row r="44" spans="1:23" x14ac:dyDescent="0.25">
      <c r="A44" t="s">
        <v>432</v>
      </c>
      <c r="B44" t="s">
        <v>436</v>
      </c>
      <c r="C44" t="s">
        <v>107</v>
      </c>
      <c r="D44">
        <v>6</v>
      </c>
      <c r="E44" t="s">
        <v>113</v>
      </c>
      <c r="F44" t="s">
        <v>247</v>
      </c>
      <c r="G44">
        <v>1</v>
      </c>
      <c r="H44">
        <v>0</v>
      </c>
      <c r="I44">
        <v>100</v>
      </c>
      <c r="O44" t="s">
        <v>83</v>
      </c>
      <c r="U44" t="b">
        <v>0</v>
      </c>
      <c r="V44" t="s">
        <v>83</v>
      </c>
      <c r="W44" t="s">
        <v>83</v>
      </c>
    </row>
    <row r="45" spans="1:23" x14ac:dyDescent="0.25">
      <c r="A45" t="s">
        <v>432</v>
      </c>
      <c r="B45" t="s">
        <v>435</v>
      </c>
      <c r="C45" t="s">
        <v>107</v>
      </c>
      <c r="D45">
        <v>6</v>
      </c>
      <c r="E45" t="s">
        <v>113</v>
      </c>
      <c r="F45" t="s">
        <v>247</v>
      </c>
      <c r="G45">
        <v>1</v>
      </c>
      <c r="H45">
        <v>0</v>
      </c>
      <c r="I45">
        <v>100</v>
      </c>
      <c r="O45" t="s">
        <v>83</v>
      </c>
      <c r="U45" t="b">
        <v>0</v>
      </c>
      <c r="V45" t="s">
        <v>83</v>
      </c>
      <c r="W45" t="s">
        <v>83</v>
      </c>
    </row>
    <row r="46" spans="1:23" x14ac:dyDescent="0.25">
      <c r="A46" t="s">
        <v>437</v>
      </c>
      <c r="B46" t="s">
        <v>438</v>
      </c>
      <c r="C46" t="s">
        <v>107</v>
      </c>
      <c r="D46">
        <v>10</v>
      </c>
      <c r="E46" t="s">
        <v>113</v>
      </c>
      <c r="F46" t="s">
        <v>450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459</v>
      </c>
      <c r="P46" t="s">
        <v>451</v>
      </c>
      <c r="Q46" t="s">
        <v>131</v>
      </c>
      <c r="R46" t="s">
        <v>460</v>
      </c>
      <c r="U46" t="b">
        <v>0</v>
      </c>
      <c r="V46" t="s">
        <v>83</v>
      </c>
      <c r="W46" t="s">
        <v>83</v>
      </c>
    </row>
    <row r="47" spans="1:23" x14ac:dyDescent="0.25">
      <c r="A47" t="s">
        <v>437</v>
      </c>
      <c r="B47" t="s">
        <v>446</v>
      </c>
      <c r="C47" t="s">
        <v>107</v>
      </c>
      <c r="D47">
        <v>10</v>
      </c>
      <c r="E47" t="s">
        <v>113</v>
      </c>
      <c r="F47" t="s">
        <v>450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459</v>
      </c>
      <c r="P47" t="s">
        <v>451</v>
      </c>
      <c r="Q47" t="s">
        <v>131</v>
      </c>
      <c r="R47" t="s">
        <v>460</v>
      </c>
      <c r="U47" t="b">
        <v>0</v>
      </c>
      <c r="V47" t="s">
        <v>83</v>
      </c>
      <c r="W47" t="s">
        <v>83</v>
      </c>
    </row>
    <row r="48" spans="1:23" x14ac:dyDescent="0.25">
      <c r="A48" t="s">
        <v>437</v>
      </c>
      <c r="B48" t="s">
        <v>445</v>
      </c>
      <c r="C48" t="s">
        <v>107</v>
      </c>
      <c r="D48">
        <v>7</v>
      </c>
      <c r="E48" t="s">
        <v>113</v>
      </c>
      <c r="F48" t="s">
        <v>450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459</v>
      </c>
      <c r="P48" t="s">
        <v>451</v>
      </c>
      <c r="Q48" t="s">
        <v>131</v>
      </c>
      <c r="R48" t="s">
        <v>460</v>
      </c>
      <c r="U48" t="b">
        <v>0</v>
      </c>
      <c r="V48" t="s">
        <v>83</v>
      </c>
      <c r="W48" t="s">
        <v>83</v>
      </c>
    </row>
    <row r="49" spans="1:23" x14ac:dyDescent="0.25">
      <c r="A49" t="s">
        <v>437</v>
      </c>
      <c r="B49" t="s">
        <v>447</v>
      </c>
      <c r="C49" t="s">
        <v>107</v>
      </c>
      <c r="D49">
        <v>10</v>
      </c>
      <c r="E49" t="s">
        <v>113</v>
      </c>
      <c r="F49" t="s">
        <v>450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459</v>
      </c>
      <c r="P49" t="s">
        <v>451</v>
      </c>
      <c r="Q49" t="s">
        <v>131</v>
      </c>
      <c r="R49" t="s">
        <v>460</v>
      </c>
      <c r="U49" t="b">
        <v>0</v>
      </c>
      <c r="V49" t="s">
        <v>83</v>
      </c>
      <c r="W49" t="s">
        <v>83</v>
      </c>
    </row>
    <row r="50" spans="1:23" x14ac:dyDescent="0.25">
      <c r="A50" t="s">
        <v>437</v>
      </c>
      <c r="B50" t="s">
        <v>442</v>
      </c>
      <c r="C50" t="s">
        <v>107</v>
      </c>
      <c r="D50">
        <v>8</v>
      </c>
      <c r="E50" t="s">
        <v>113</v>
      </c>
      <c r="F50" t="s">
        <v>450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459</v>
      </c>
      <c r="P50" t="s">
        <v>451</v>
      </c>
      <c r="Q50" t="s">
        <v>131</v>
      </c>
      <c r="R50" t="s">
        <v>460</v>
      </c>
      <c r="U50" t="b">
        <v>0</v>
      </c>
      <c r="V50" t="s">
        <v>83</v>
      </c>
      <c r="W50" t="s">
        <v>83</v>
      </c>
    </row>
    <row r="51" spans="1:23" x14ac:dyDescent="0.25">
      <c r="A51" t="s">
        <v>437</v>
      </c>
      <c r="B51" t="s">
        <v>448</v>
      </c>
      <c r="C51" t="s">
        <v>107</v>
      </c>
      <c r="D51">
        <v>9</v>
      </c>
      <c r="E51" t="s">
        <v>113</v>
      </c>
      <c r="F51" t="s">
        <v>450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459</v>
      </c>
      <c r="P51" t="s">
        <v>451</v>
      </c>
      <c r="Q51" t="s">
        <v>131</v>
      </c>
      <c r="R51" t="s">
        <v>460</v>
      </c>
      <c r="U51" t="b">
        <v>0</v>
      </c>
      <c r="V51" t="s">
        <v>83</v>
      </c>
      <c r="W51" t="s">
        <v>83</v>
      </c>
    </row>
    <row r="52" spans="1:23" x14ac:dyDescent="0.25">
      <c r="A52" t="s">
        <v>437</v>
      </c>
      <c r="B52" t="s">
        <v>449</v>
      </c>
      <c r="C52" t="s">
        <v>107</v>
      </c>
      <c r="D52">
        <v>8</v>
      </c>
      <c r="E52" t="s">
        <v>113</v>
      </c>
      <c r="F52" t="s">
        <v>450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459</v>
      </c>
      <c r="P52" t="s">
        <v>451</v>
      </c>
      <c r="Q52" t="s">
        <v>131</v>
      </c>
      <c r="R52" t="s">
        <v>460</v>
      </c>
      <c r="U52" t="b">
        <v>0</v>
      </c>
      <c r="V52" t="s">
        <v>83</v>
      </c>
      <c r="W52" t="s">
        <v>83</v>
      </c>
    </row>
    <row r="53" spans="1:23" x14ac:dyDescent="0.25">
      <c r="A53" t="s">
        <v>479</v>
      </c>
      <c r="B53" s="33" t="s">
        <v>463</v>
      </c>
      <c r="C53" t="s">
        <v>107</v>
      </c>
      <c r="D53">
        <v>7</v>
      </c>
      <c r="E53" t="s">
        <v>113</v>
      </c>
      <c r="F53" t="s">
        <v>462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459</v>
      </c>
      <c r="P53" t="s">
        <v>451</v>
      </c>
      <c r="Q53" t="s">
        <v>131</v>
      </c>
      <c r="R53" t="s">
        <v>460</v>
      </c>
      <c r="U53" t="b">
        <v>0</v>
      </c>
      <c r="V53" t="s">
        <v>83</v>
      </c>
      <c r="W53" t="s">
        <v>83</v>
      </c>
    </row>
    <row r="54" spans="1:23" x14ac:dyDescent="0.25">
      <c r="A54" t="s">
        <v>479</v>
      </c>
      <c r="B54" s="30" t="s">
        <v>467</v>
      </c>
      <c r="C54" t="s">
        <v>107</v>
      </c>
      <c r="D54">
        <v>5</v>
      </c>
      <c r="E54" t="s">
        <v>113</v>
      </c>
      <c r="F54" t="s">
        <v>462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459</v>
      </c>
      <c r="P54" t="s">
        <v>451</v>
      </c>
      <c r="Q54" t="s">
        <v>131</v>
      </c>
      <c r="R54" t="s">
        <v>460</v>
      </c>
      <c r="U54" t="b">
        <v>0</v>
      </c>
      <c r="V54" t="s">
        <v>83</v>
      </c>
      <c r="W54" t="s">
        <v>83</v>
      </c>
    </row>
    <row r="55" spans="1:23" x14ac:dyDescent="0.25">
      <c r="A55" t="s">
        <v>479</v>
      </c>
      <c r="B55" s="31" t="s">
        <v>469</v>
      </c>
      <c r="C55" t="s">
        <v>107</v>
      </c>
      <c r="D55">
        <v>6</v>
      </c>
      <c r="E55" t="s">
        <v>113</v>
      </c>
      <c r="F55" t="s">
        <v>462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459</v>
      </c>
      <c r="P55" t="s">
        <v>451</v>
      </c>
      <c r="Q55" t="s">
        <v>131</v>
      </c>
      <c r="R55" t="s">
        <v>460</v>
      </c>
      <c r="U55" t="b">
        <v>0</v>
      </c>
      <c r="V55" t="s">
        <v>83</v>
      </c>
      <c r="W55" t="s">
        <v>83</v>
      </c>
    </row>
    <row r="56" spans="1:23" x14ac:dyDescent="0.25">
      <c r="A56" t="s">
        <v>479</v>
      </c>
      <c r="B56" s="22" t="s">
        <v>470</v>
      </c>
      <c r="C56" t="s">
        <v>107</v>
      </c>
      <c r="D56">
        <v>6</v>
      </c>
      <c r="E56" t="s">
        <v>113</v>
      </c>
      <c r="F56" t="s">
        <v>462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459</v>
      </c>
      <c r="P56" t="s">
        <v>451</v>
      </c>
      <c r="Q56" t="s">
        <v>131</v>
      </c>
      <c r="R56" t="s">
        <v>460</v>
      </c>
      <c r="U56" t="b">
        <v>0</v>
      </c>
      <c r="V56" t="s">
        <v>83</v>
      </c>
      <c r="W56" t="s">
        <v>83</v>
      </c>
    </row>
    <row r="57" spans="1:23" x14ac:dyDescent="0.25">
      <c r="A57" t="s">
        <v>479</v>
      </c>
      <c r="B57" s="32" t="s">
        <v>474</v>
      </c>
      <c r="C57" t="s">
        <v>107</v>
      </c>
      <c r="D57">
        <v>6</v>
      </c>
      <c r="E57" t="s">
        <v>113</v>
      </c>
      <c r="F57" t="s">
        <v>462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459</v>
      </c>
      <c r="P57" t="s">
        <v>451</v>
      </c>
      <c r="Q57" t="s">
        <v>131</v>
      </c>
      <c r="R57" t="s">
        <v>460</v>
      </c>
      <c r="U57" t="b">
        <v>0</v>
      </c>
      <c r="V57" t="s">
        <v>83</v>
      </c>
      <c r="W57" t="s">
        <v>83</v>
      </c>
    </row>
    <row r="58" spans="1:23" x14ac:dyDescent="0.25">
      <c r="A58" t="s">
        <v>479</v>
      </c>
      <c r="B58" s="30" t="s">
        <v>475</v>
      </c>
      <c r="C58" t="s">
        <v>107</v>
      </c>
      <c r="D58">
        <v>5</v>
      </c>
      <c r="E58" t="s">
        <v>113</v>
      </c>
      <c r="F58" t="s">
        <v>462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459</v>
      </c>
      <c r="P58" t="s">
        <v>451</v>
      </c>
      <c r="Q58" t="s">
        <v>131</v>
      </c>
      <c r="R58" t="s">
        <v>460</v>
      </c>
      <c r="U58" t="b">
        <v>0</v>
      </c>
      <c r="V58" t="s">
        <v>83</v>
      </c>
      <c r="W58" t="s">
        <v>83</v>
      </c>
    </row>
    <row r="59" spans="1:23" x14ac:dyDescent="0.25">
      <c r="A59" t="s">
        <v>479</v>
      </c>
      <c r="B59" s="25" t="s">
        <v>476</v>
      </c>
      <c r="C59" t="s">
        <v>107</v>
      </c>
      <c r="D59" s="29">
        <v>5</v>
      </c>
      <c r="E59" s="29" t="s">
        <v>113</v>
      </c>
      <c r="F59" t="s">
        <v>462</v>
      </c>
      <c r="G59" s="29">
        <v>4</v>
      </c>
      <c r="H59" s="29">
        <v>0</v>
      </c>
      <c r="I59" s="29">
        <v>25</v>
      </c>
      <c r="J59" s="29">
        <v>50</v>
      </c>
      <c r="K59" s="29">
        <v>75</v>
      </c>
      <c r="L59" s="29">
        <v>100</v>
      </c>
      <c r="M59" s="29"/>
      <c r="N59" s="29"/>
      <c r="O59" s="29" t="s">
        <v>459</v>
      </c>
      <c r="P59" s="29" t="s">
        <v>451</v>
      </c>
      <c r="Q59" s="29" t="s">
        <v>131</v>
      </c>
      <c r="R59" s="29" t="s">
        <v>460</v>
      </c>
      <c r="S59" s="29"/>
      <c r="T59" s="29"/>
      <c r="U59" s="29" t="b">
        <v>0</v>
      </c>
      <c r="V59" s="29" t="s">
        <v>83</v>
      </c>
      <c r="W59" s="29" t="s">
        <v>83</v>
      </c>
    </row>
  </sheetData>
  <autoFilter ref="A1:W43" xr:uid="{2B361F7C-4DA8-42B4-A59B-DBC61D363173}"/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395</v>
      </c>
    </row>
    <row r="6" spans="1:2" x14ac:dyDescent="0.25">
      <c r="A6" t="s">
        <v>85</v>
      </c>
      <c r="B6" t="s">
        <v>396</v>
      </c>
    </row>
    <row r="7" spans="1:2" x14ac:dyDescent="0.25">
      <c r="A7" t="s">
        <v>167</v>
      </c>
      <c r="B7" t="s">
        <v>397</v>
      </c>
    </row>
    <row r="8" spans="1:2" x14ac:dyDescent="0.25">
      <c r="A8" t="s">
        <v>84</v>
      </c>
      <c r="B8" t="s">
        <v>398</v>
      </c>
    </row>
    <row r="9" spans="1:2" x14ac:dyDescent="0.25">
      <c r="A9" t="s">
        <v>135</v>
      </c>
      <c r="B9" t="s">
        <v>399</v>
      </c>
    </row>
    <row r="10" spans="1:2" x14ac:dyDescent="0.25">
      <c r="A10" t="s">
        <v>338</v>
      </c>
      <c r="B10" t="s">
        <v>400</v>
      </c>
    </row>
    <row r="11" spans="1:2" x14ac:dyDescent="0.25">
      <c r="A11" t="s">
        <v>415</v>
      </c>
      <c r="B11" t="s">
        <v>421</v>
      </c>
    </row>
    <row r="12" spans="1:2" x14ac:dyDescent="0.25">
      <c r="A12" t="s">
        <v>419</v>
      </c>
      <c r="B12" t="s">
        <v>420</v>
      </c>
    </row>
    <row r="13" spans="1:2" x14ac:dyDescent="0.25">
      <c r="A13" t="s">
        <v>364</v>
      </c>
      <c r="B13" t="s">
        <v>401</v>
      </c>
    </row>
    <row r="14" spans="1:2" x14ac:dyDescent="0.25">
      <c r="A14" t="s">
        <v>347</v>
      </c>
      <c r="B14" t="s">
        <v>402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C28" sqref="C28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101</v>
      </c>
    </row>
    <row r="2" spans="1:3" x14ac:dyDescent="0.25">
      <c r="A2" t="s">
        <v>12</v>
      </c>
    </row>
    <row r="3" spans="1:3" x14ac:dyDescent="0.25">
      <c r="A3" t="s">
        <v>41</v>
      </c>
    </row>
    <row r="4" spans="1:3" x14ac:dyDescent="0.25">
      <c r="A4" t="s">
        <v>65</v>
      </c>
    </row>
    <row r="5" spans="1:3" x14ac:dyDescent="0.25">
      <c r="A5" t="s">
        <v>100</v>
      </c>
    </row>
    <row r="6" spans="1:3" x14ac:dyDescent="0.25">
      <c r="A6" t="s">
        <v>322</v>
      </c>
    </row>
    <row r="7" spans="1:3" x14ac:dyDescent="0.25">
      <c r="A7" t="s">
        <v>323</v>
      </c>
    </row>
    <row r="8" spans="1:3" x14ac:dyDescent="0.25">
      <c r="A8" t="s">
        <v>324</v>
      </c>
    </row>
    <row r="9" spans="1:3" x14ac:dyDescent="0.25">
      <c r="A9" t="s">
        <v>325</v>
      </c>
    </row>
    <row r="10" spans="1:3" x14ac:dyDescent="0.25">
      <c r="A10" t="s">
        <v>327</v>
      </c>
    </row>
    <row r="11" spans="1:3" x14ac:dyDescent="0.25">
      <c r="A11" t="s">
        <v>292</v>
      </c>
      <c r="B11" t="s">
        <v>293</v>
      </c>
    </row>
    <row r="12" spans="1:3" x14ac:dyDescent="0.25">
      <c r="A12" t="s">
        <v>294</v>
      </c>
      <c r="B12" t="s">
        <v>295</v>
      </c>
    </row>
    <row r="15" spans="1:3" x14ac:dyDescent="0.25">
      <c r="A15" t="s">
        <v>423</v>
      </c>
      <c r="B15" t="s">
        <v>425</v>
      </c>
      <c r="C15" s="4" t="s">
        <v>424</v>
      </c>
    </row>
    <row r="16" spans="1:3" x14ac:dyDescent="0.25">
      <c r="A16" t="s">
        <v>426</v>
      </c>
      <c r="B16" t="s">
        <v>429</v>
      </c>
      <c r="C16" t="s">
        <v>430</v>
      </c>
    </row>
    <row r="17" spans="1:4" x14ac:dyDescent="0.25">
      <c r="A17" t="s">
        <v>427</v>
      </c>
      <c r="B17" t="s">
        <v>428</v>
      </c>
      <c r="C17" t="s">
        <v>431</v>
      </c>
    </row>
    <row r="20" spans="1:4" x14ac:dyDescent="0.25">
      <c r="A20" t="s">
        <v>437</v>
      </c>
      <c r="C20" t="s">
        <v>453</v>
      </c>
      <c r="D20" s="4" t="s">
        <v>452</v>
      </c>
    </row>
    <row r="21" spans="1:4" x14ac:dyDescent="0.25">
      <c r="B21" t="s">
        <v>458</v>
      </c>
    </row>
    <row r="23" spans="1:4" x14ac:dyDescent="0.25">
      <c r="A23" t="s">
        <v>479</v>
      </c>
      <c r="B23" t="s">
        <v>480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G34" sqref="G3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purl.org/dc/terms/"/>
    <ds:schemaRef ds:uri="http://schemas.openxmlformats.org/package/2006/metadata/core-properties"/>
    <ds:schemaRef ds:uri="9bb5d252-d316-43f0-83d0-ec4a335d3ce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0f75fa0-0a50-44a1-84b6-f6a4c66e686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2020-07-20T12:59:20Z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