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hi" sheetId="6" r:id="rId1"/>
    <sheet name="Final" sheetId="5" r:id="rId2"/>
    <sheet name="Trees RF" sheetId="1" r:id="rId3"/>
    <sheet name="GBM" sheetId="2" r:id="rId4"/>
    <sheet name="GLM" sheetId="3" r:id="rId5"/>
    <sheet name="NN" sheetId="4" r:id="rId6"/>
  </sheets>
  <calcPr calcId="145621"/>
</workbook>
</file>

<file path=xl/calcChain.xml><?xml version="1.0" encoding="utf-8"?>
<calcChain xmlns="http://schemas.openxmlformats.org/spreadsheetml/2006/main">
  <c r="L3" i="6" l="1"/>
  <c r="M3" i="6" s="1"/>
  <c r="N3" i="6" s="1"/>
  <c r="L4" i="6"/>
  <c r="M4" i="6" s="1"/>
  <c r="N4" i="6" s="1"/>
  <c r="L5" i="6"/>
  <c r="L6" i="6"/>
  <c r="L7" i="6"/>
  <c r="M7" i="6" s="1"/>
  <c r="N7" i="6" s="1"/>
  <c r="L8" i="6"/>
  <c r="L9" i="6"/>
  <c r="M9" i="6" s="1"/>
  <c r="N9" i="6" s="1"/>
  <c r="L10" i="6"/>
  <c r="L11" i="6"/>
  <c r="M11" i="6" s="1"/>
  <c r="N11" i="6" s="1"/>
  <c r="L12" i="6"/>
  <c r="M12" i="6" s="1"/>
  <c r="N12" i="6" s="1"/>
  <c r="L13" i="6"/>
  <c r="L2" i="6"/>
  <c r="M2" i="6" s="1"/>
  <c r="N2" i="6" s="1"/>
  <c r="N8" i="6"/>
  <c r="M5" i="6"/>
  <c r="N5" i="6" s="1"/>
  <c r="M6" i="6"/>
  <c r="N6" i="6" s="1"/>
  <c r="M8" i="6"/>
  <c r="M10" i="6"/>
  <c r="N10" i="6" s="1"/>
  <c r="M13" i="6"/>
  <c r="N13" i="6" s="1"/>
  <c r="K3" i="6"/>
  <c r="K4" i="6"/>
  <c r="K5" i="6"/>
  <c r="K6" i="6"/>
  <c r="K7" i="6"/>
  <c r="K8" i="6"/>
  <c r="K9" i="6"/>
  <c r="K10" i="6"/>
  <c r="K11" i="6"/>
  <c r="K12" i="6"/>
  <c r="K13" i="6"/>
  <c r="K2" i="6"/>
  <c r="J2" i="6"/>
  <c r="J3" i="6"/>
  <c r="J4" i="6"/>
  <c r="J5" i="6"/>
  <c r="J6" i="6"/>
  <c r="J7" i="6"/>
  <c r="J8" i="6"/>
  <c r="J9" i="6"/>
  <c r="J10" i="6"/>
  <c r="J11" i="6"/>
  <c r="J12" i="6"/>
  <c r="J13" i="6"/>
  <c r="G17" i="6"/>
  <c r="R3" i="6"/>
  <c r="R4" i="6"/>
  <c r="R5" i="6"/>
  <c r="R6" i="6"/>
  <c r="R7" i="6"/>
  <c r="R8" i="6"/>
  <c r="R9" i="6"/>
  <c r="R10" i="6"/>
  <c r="R11" i="6"/>
  <c r="R12" i="6"/>
  <c r="R13" i="6"/>
  <c r="R2" i="6"/>
  <c r="Q3" i="6"/>
  <c r="Q4" i="6"/>
  <c r="Q5" i="6"/>
  <c r="Q6" i="6"/>
  <c r="Q7" i="6"/>
  <c r="Q8" i="6"/>
  <c r="Q9" i="6"/>
  <c r="Q10" i="6"/>
  <c r="Q11" i="6"/>
  <c r="Q12" i="6"/>
  <c r="Q13" i="6"/>
  <c r="Q2" i="6"/>
  <c r="I3" i="6"/>
  <c r="I4" i="6"/>
  <c r="I5" i="6"/>
  <c r="I6" i="6"/>
  <c r="I7" i="6"/>
  <c r="I8" i="6"/>
  <c r="I9" i="6"/>
  <c r="I10" i="6"/>
  <c r="I11" i="6"/>
  <c r="I12" i="6"/>
  <c r="I13" i="6"/>
  <c r="I14" i="6"/>
  <c r="I2" i="6"/>
  <c r="D3" i="6"/>
  <c r="D4" i="6"/>
  <c r="D5" i="6"/>
  <c r="D6" i="6"/>
  <c r="D7" i="6"/>
  <c r="D8" i="6"/>
  <c r="D9" i="6"/>
  <c r="D10" i="6"/>
  <c r="D11" i="6"/>
  <c r="D12" i="6"/>
  <c r="D13" i="6"/>
  <c r="D2" i="6"/>
  <c r="C14" i="6"/>
  <c r="B14" i="6"/>
  <c r="N14" i="6" l="1"/>
  <c r="D14" i="6"/>
</calcChain>
</file>

<file path=xl/sharedStrings.xml><?xml version="1.0" encoding="utf-8"?>
<sst xmlns="http://schemas.openxmlformats.org/spreadsheetml/2006/main" count="265" uniqueCount="152">
  <si>
    <t>Inputs</t>
  </si>
  <si>
    <t>sos_rf_v1 = H2ORandomForestEstimator(</t>
  </si>
  <si>
    <t xml:space="preserve">    model_id="sos_rf_v1",</t>
  </si>
  <si>
    <t xml:space="preserve">    ntrees=100,</t>
  </si>
  <si>
    <t xml:space="preserve">    stopping_rounds=2,</t>
  </si>
  <si>
    <t xml:space="preserve">    score_each_iteration=True,</t>
  </si>
  <si>
    <t xml:space="preserve">    max_depth = 10,</t>
  </si>
  <si>
    <t xml:space="preserve">    seed=1234,</t>
  </si>
  <si>
    <t xml:space="preserve">    sample_rate = .99, # The range is 0.0 to 1.0, and this value defaults to 0.6320000291. </t>
  </si>
  <si>
    <t xml:space="preserve">    #Higher values may improve training accuracy.  </t>
  </si>
  <si>
    <t xml:space="preserve">    binomial_double_trees=True #For binary classification: Build 2x as many trees (one per class)</t>
  </si>
  <si>
    <t xml:space="preserve">    #type='classifier'</t>
  </si>
  <si>
    <t xml:space="preserve">    )</t>
  </si>
  <si>
    <t>sos_rf_v1.logloss
Model Details
=============
H2ORandomForestEstimator :  Distributed Random Forest
Model Key:  sos_rf_v1
ModelMetricsBinomial: drf
** Reported on train data. **
MSE: 0.22742877313577237
RMSE: 0.4768949288216141
LogLoss: 0.7452447716195499
Mean Per-Class Error: 0.3920049285001054
AUC: 0.6508212640045438
Gini: 0.30164252800908753</t>
  </si>
  <si>
    <t xml:space="preserve">    #score_each_iteration=True,</t>
  </si>
  <si>
    <t xml:space="preserve">sos_rf_v1.logloss
Model Details
=============
H2ORandomForestEstimator :  Distributed Random Forest
Model Key:  sos_rf_v1
ModelMetricsBinomial: drf
** Reported on train data. **
MSE: 0.22742877313577237
RMSE: 0.4768949288216141
LogLoss: 0.7452447716195499
Mean Per-Class Error: 0.3920049285001054
AUC: 0.6508212640045438
Gini: 0.30164252800908753
Confusion Matrix (Act/Pred) for max f1 @ threshold = 0.37173647337290416: </t>
  </si>
  <si>
    <t xml:space="preserve">    ntrees=1000,</t>
  </si>
  <si>
    <t>H2ORandomForestEstimator :  Distributed Random Forest
Model Key:  sos_rf_v1
ModelMetricsBinomial: drf
** Reported on train data. **
MSE: 0.22742877313577237
RMSE: 0.4768949288216141
LogLoss: 0.7452447716195499
Mean Per-Class Error: 0.3920049285001054
AUC: 0.6508212640045438
Gini: 0.30164252800908753</t>
  </si>
  <si>
    <t>Model Key:  sos_rf_v1
ModelMetricsBinomial: drf
** Reported on train data. **
MSE: 0.22766010627741018
RMSE: 0.47713740817233163
LogLoss: 0.6589249213557878
Mean Per-Class Error: 0.3921561684765934
AUC: 0.6536001037475424
Gini: 0.3072002074950848</t>
  </si>
  <si>
    <t xml:space="preserve">    #sample_rate = .99, # The range is 0.0 to 1.0, and this value defaults to 0.6320000291. </t>
  </si>
  <si>
    <t>sos_gbm_v1 = H2OGradientBoostingEstimator(</t>
  </si>
  <si>
    <t xml:space="preserve">    model_id="sos_gbm_v1",</t>
  </si>
  <si>
    <t xml:space="preserve">  </t>
  </si>
  <si>
    <t>Model Key:  sos_gbm_v1
ModelMetricsBinomial: gbm
** Reported on train data. **
MSE: 0.20787739531226126
RMSE: 0.4559357359456059
LogLoss: 0.6007961282134378
Mean Per-Class Error: 0.3401499189838758
AUC: 0.7324339842570512
Gini: 0.4648679685141024</t>
  </si>
  <si>
    <t>Model Key:  sos_gbm_v1
ModelMetricsBinomial: gbm
** Reported on train data. **
MSE: 0.20758858036079456
RMSE: 0.4556188981602876
LogLoss: 0.5999577732404481
Mean Per-Class Error: 0.34065484960243464
AUC: 0.7322440619630317
Gini: 0.4644881239260634</t>
  </si>
  <si>
    <t xml:space="preserve">    ntrees=10000,</t>
  </si>
  <si>
    <t xml:space="preserve">    max_depth = 30,</t>
  </si>
  <si>
    <t xml:space="preserve">
Model Key:  sos_gbm_v1
ModelMetricsBinomial: gbm
** Reported on train data. **
MSE: 0.17052012835526437
RMSE: 0.4129408291211519
LogLoss: 0.5219396605649912
Mean Per-Class Error: 0.2161103704695232
AUC: 0.8764348245877116
Gini: 0.7528696491754232</t>
  </si>
  <si>
    <t xml:space="preserve">    max_depth = 50,</t>
  </si>
  <si>
    <t>Model Key:  sos_gbm_v1
ModelMetricsBinomial: gbm
** Reported on train data. **
MSE: 0.1711948936257803
RMSE: 0.4137570466176743
LogLoss: 0.5243114980225171
Mean Per-Class Error: 0.21435918338668802
AUC: 0.8778949964475662
Gini: 0.7557899928951324</t>
  </si>
  <si>
    <t>ModelMetricsBinomial: gbm
** Reported on validation data. **
MSE: 0.23047937151184583
RMSE: 0.4800826715388151
LogLoss: 0.6523531283248739
Mean Per-Class Error: 0.3985309850688883
AUC: 0.6443028386540226
Gini: 0.2886056773080452</t>
  </si>
  <si>
    <t>sos_glm_v1 = H2OGeneralizedLinearEstimator(</t>
  </si>
  <si>
    <t xml:space="preserve">                    model_id='sos_glm_v1',</t>
  </si>
  <si>
    <t xml:space="preserve">                    family='binomial',</t>
  </si>
  <si>
    <t xml:space="preserve">                    solver='auto')</t>
  </si>
  <si>
    <t>Model Key:  sos_glm_v1
ModelMetricsBinomialGLM: glm
** Reported on train data. **
MSE: 0.23464591654660294
RMSE: 0.48440263887246005
LogLoss: 0.6615904003889557
Null degrees of freedom: 124964
Residual degrees of freedom: 124941
Null deviance: 170991.49605376465
Residual deviance: 165351.28876921168
AIC: 165399.28876921168
AUC: 0.6240547774562322
Gini: 0.24810955491246434</t>
  </si>
  <si>
    <t xml:space="preserve">                    #fold_assignment = "stratified", does not work</t>
  </si>
  <si>
    <t xml:space="preserve">                    solver='irlsm')</t>
  </si>
  <si>
    <t xml:space="preserve">Model Key:  sos_glm_v1
ModelMetricsBinomialGLM: glm
** Reported on train data. **
MSE: 0.23464591654660294
RMSE: 0.48440263887246005
LogLoss: 0.6615904003889557
Null degrees of freedom: 124964
Residual degrees of freedom: 124941
Null deviance: 170991.49605376465
Residual deviance: 165351.28876921168
AIC: 165399.28876921168
AUC: 0.6240547774562322
Gini: 0.24810955491246434
Confusion Matrix (Act/Pred) for max f1 @ threshold = 0.4060455090239664: </t>
  </si>
  <si>
    <t>sos_nn_v1 = H2ODeepLearningEstimator(model_id="sos_nn_v1", epochs=1, variable_importances=True)</t>
  </si>
  <si>
    <t>Model Key:  sos_nn_v1
ModelMetricsBinomial: deeplearning
** Reported on train data. **
MSE: 0.23227511018363214
RMSE: 0.481949281754452
LogLoss: 0.6559860711924832
Mean Per-Class Error: 0.397653600661223
AUC: 0.6400876817858404
Gini: 0.2801753635716808</t>
  </si>
  <si>
    <t xml:space="preserve">sos_nn_v1 = H2ODeepLearningEstimator(model_id="sos_nn_v1", epochs=1, </t>
  </si>
  <si>
    <t xml:space="preserve">                                     variable_importances=True,#this can be slow</t>
  </si>
  <si>
    <t xml:space="preserve">                                     hidden=[11,13,17,19])</t>
  </si>
  <si>
    <t>Model Key:  sos_nn_v1
ModelMetricsBinomial: deeplearning
** Reported on train data. **
MSE: 0.23145502676891638
RMSE: 0.4810977309953939
LogLoss: 0.6543732406295124
Mean Per-Class Error: 0.39659955146188675
AUC: 0.6480435421269976
Gini: 0.2960870842539951</t>
  </si>
  <si>
    <t xml:space="preserve">sos_nn_v1 = H2ODeepLearningEstimator(model_id="sos_nn_v1", epochs=100, </t>
  </si>
  <si>
    <t>Model Key:  sos_nn_v1
ModelMetricsBinomial: deeplearning
** Reported on train data. **
MSE: 0.22233879489108316
RMSE: 0.471528148567064
LogLoss: 0.6325515484502968
Mean Per-Class Error: 0.3750643313755231
AUC: 0.6767620848807965
Gini: 0.35352416976159295</t>
  </si>
  <si>
    <t xml:space="preserve">                                     hidden=[10,10,10,10,10])</t>
  </si>
  <si>
    <t>Model Key:  sos_nn_v1
ModelMetricsBinomial: deeplearning
** Reported on train data. **
MSE: 0.22025115823987337
RMSE: 0.46930923519559403
LogLoss: 0.628423436833186
Mean Per-Class Error: 0.3701585920551591
AUC: 0.6829221065429258
Gini: 0.3658442130858517</t>
  </si>
  <si>
    <t xml:space="preserve">                                     hidden=[10,10,10,10,10,10,10,10,10,10])</t>
  </si>
  <si>
    <t>Model Key:  sos_nn_v1</t>
  </si>
  <si>
    <t>ModelMetricsBinomial: deeplearning</t>
  </si>
  <si>
    <t>** Reported on train data. **</t>
  </si>
  <si>
    <t>MSE: 0.2213390231838327</t>
  </si>
  <si>
    <t>RMSE: 0.4704668141153345</t>
  </si>
  <si>
    <t>LogLoss: 0.6314623352585347</t>
  </si>
  <si>
    <t>Mean Per-Class Error: 0.3710376255007728</t>
  </si>
  <si>
    <t>AUC: 0.6774792735549401</t>
  </si>
  <si>
    <t>Gini: 0.3549585471098802</t>
  </si>
  <si>
    <t xml:space="preserve">                                     hidden=[20,20,20,20,20])</t>
  </si>
  <si>
    <t>MSE: 0.2250105384878926</t>
  </si>
  <si>
    <t>RMSE: 0.47435275743679683</t>
  </si>
  <si>
    <t>LogLoss: 0.6390283875545105</t>
  </si>
  <si>
    <t>Mean Per-Class Error: 0.3850594664760557</t>
  </si>
  <si>
    <t>AUC: 0.6620467053652356</t>
  </si>
  <si>
    <t>Gini: 0.32409341073047115</t>
  </si>
  <si>
    <t xml:space="preserve">                                     hidden=[5,5,5,5,5])</t>
  </si>
  <si>
    <t>MSE: 0.2217547311608612</t>
  </si>
  <si>
    <t>RMSE: 0.47090841058624255</t>
  </si>
  <si>
    <t>LogLoss: 0.6330610024809803</t>
  </si>
  <si>
    <t>Mean Per-Class Error: 0.37610135671870015</t>
  </si>
  <si>
    <t>AUC: 0.6758435852253297</t>
  </si>
  <si>
    <t>Gini: 0.35168717045065945</t>
  </si>
  <si>
    <t>activation methods had minimal impact</t>
  </si>
  <si>
    <t>Tanh,"Maxout","Rectifier","RectifierWithDropout"</t>
  </si>
  <si>
    <t>auto ML</t>
  </si>
  <si>
    <t>AUC</t>
  </si>
  <si>
    <t>Logloss</t>
  </si>
  <si>
    <t>NN</t>
  </si>
  <si>
    <t>test data</t>
  </si>
  <si>
    <t>GBM 1</t>
  </si>
  <si>
    <t>learn_rate = .01</t>
  </si>
  <si>
    <t>learn_rate = .99</t>
  </si>
  <si>
    <t>GBM 2</t>
  </si>
  <si>
    <t>GLM</t>
  </si>
  <si>
    <t>Tree</t>
  </si>
  <si>
    <t>GBM grid search</t>
  </si>
  <si>
    <t>["model_id = {'__meta': {'schema_version': 3, 'schema_name': 'ModelKeyV3', 'schema_type': 'Key&lt;Model&gt;'}, 'name': 'final_grid_model_70', 'type': 'Key&lt;Model&gt;', 'URL': '/3/Models/final_grid_model_70'}",</t>
  </si>
  <si>
    <t xml:space="preserve"> "training_frame = {'__meta': {'schema_version': 3, 'schema_name': 'FrameKeyV3', 'schema_type': 'Key&lt;Frame&gt;'}, 'name': 'py_9_sid_a820', 'type': 'Key&lt;Frame&gt;', 'URL': '/3/Frames/py_9_sid_a820'}",</t>
  </si>
  <si>
    <t xml:space="preserve"> "validation_frame = {'__meta': {'schema_version': 3, 'schema_name': 'FrameKeyV3', 'schema_type': 'Key&lt;Frame&gt;'}, 'name': 'py_10_sid_a820', 'type': 'Key&lt;Frame&gt;', 'URL': '/3/Frames/py_10_sid_a820'}",</t>
  </si>
  <si>
    <t xml:space="preserve"> 'nfolds = 0',</t>
  </si>
  <si>
    <t xml:space="preserve"> 'keep_cross_validation_predictions = False',</t>
  </si>
  <si>
    <t xml:space="preserve"> 'keep_cross_validation_fold_assignment = False',</t>
  </si>
  <si>
    <t xml:space="preserve"> 'score_each_iteration = False',</t>
  </si>
  <si>
    <t xml:space="preserve"> 'score_tree_interval = 10',</t>
  </si>
  <si>
    <t xml:space="preserve"> 'fold_assignment = AUTO',</t>
  </si>
  <si>
    <t xml:space="preserve"> 'fold_column = None',</t>
  </si>
  <si>
    <t xml:space="preserve"> "response_column = {'__meta': {'schema_version': 3, 'schema_name': 'ColSpecifierV3', 'schema_type': 'VecSpecifier'}, 'column_name': 'entitystatus', 'is_member_of_frames': None}",</t>
  </si>
  <si>
    <t xml:space="preserve"> "ignored_columns = ['entityformdate', 'entityid', 'entityname', 'jurisdictonofformation', 'zip']",</t>
  </si>
  <si>
    <t xml:space="preserve"> 'ignore_const_cols = True',</t>
  </si>
  <si>
    <t xml:space="preserve"> 'offset_column = None',</t>
  </si>
  <si>
    <t xml:space="preserve"> 'weights_column = None',</t>
  </si>
  <si>
    <t xml:space="preserve"> 'balance_classes = False',</t>
  </si>
  <si>
    <t xml:space="preserve"> 'class_sampling_factors = None',</t>
  </si>
  <si>
    <t xml:space="preserve"> 'max_after_balance_size = 5.0',</t>
  </si>
  <si>
    <t xml:space="preserve"> 'max_confusion_matrix_size = 20',</t>
  </si>
  <si>
    <t xml:space="preserve"> 'max_hit_ratio_k = 0',</t>
  </si>
  <si>
    <t xml:space="preserve"> 'ntrees = 10000',</t>
  </si>
  <si>
    <t xml:space="preserve"> 'max_depth = 5',</t>
  </si>
  <si>
    <t xml:space="preserve"> 'min_rows = 4.0',</t>
  </si>
  <si>
    <t xml:space="preserve"> 'nbins = 16',</t>
  </si>
  <si>
    <t xml:space="preserve"> 'nbins_top_level = 1024',</t>
  </si>
  <si>
    <t xml:space="preserve"> 'nbins_cats = 32',</t>
  </si>
  <si>
    <t xml:space="preserve"> 'r2_stopping = 1.7976931348623157e+308',</t>
  </si>
  <si>
    <t xml:space="preserve"> 'stopping_rounds = 5',</t>
  </si>
  <si>
    <t xml:space="preserve"> 'stopping_metric = AUC',</t>
  </si>
  <si>
    <t xml:space="preserve"> 'stopping_tolerance = 0.0001',</t>
  </si>
  <si>
    <t xml:space="preserve"> 'max_runtime_secs = 360.0',</t>
  </si>
  <si>
    <t xml:space="preserve"> 'seed = 1234',</t>
  </si>
  <si>
    <t xml:space="preserve"> 'build_tree_one_node = False',</t>
  </si>
  <si>
    <t xml:space="preserve"> 'learn_rate = 0.05',</t>
  </si>
  <si>
    <t xml:space="preserve"> 'learn_rate_annealing = 0.99',</t>
  </si>
  <si>
    <t xml:space="preserve"> 'distribution = bernoulli',</t>
  </si>
  <si>
    <t xml:space="preserve"> 'quantile_alpha = 0.5',</t>
  </si>
  <si>
    <t xml:space="preserve"> 'tweedie_power = 1.5',</t>
  </si>
  <si>
    <t xml:space="preserve"> 'huber_alpha = 0.9',</t>
  </si>
  <si>
    <t xml:space="preserve"> 'checkpoint = None',</t>
  </si>
  <si>
    <t xml:space="preserve"> 'sample_rate = 0.78',</t>
  </si>
  <si>
    <t xml:space="preserve"> 'sample_rate_per_class = None',</t>
  </si>
  <si>
    <t xml:space="preserve"> 'col_sample_rate = 0.92',</t>
  </si>
  <si>
    <t xml:space="preserve"> 'col_sample_rate_change_per_level = 1.06',</t>
  </si>
  <si>
    <t xml:space="preserve"> 'col_sample_rate_per_tree = 0.64',</t>
  </si>
  <si>
    <t xml:space="preserve"> 'min_split_improvement = 0.0',</t>
  </si>
  <si>
    <t xml:space="preserve"> 'histogram_type = RoundRobin',</t>
  </si>
  <si>
    <t xml:space="preserve"> 'max_abs_leafnode_pred = 1.7976931348623157e+308',</t>
  </si>
  <si>
    <t xml:space="preserve"> 'pred_noise_bandwidth = 0.0',</t>
  </si>
  <si>
    <t xml:space="preserve"> 'categorical_encoding = AUTO',</t>
  </si>
  <si>
    <t xml:space="preserve"> 'calibrate_model = False',</t>
  </si>
  <si>
    <t xml:space="preserve"> 'calibration_frame = None',</t>
  </si>
  <si>
    <t xml:space="preserve"> 'custom_metric_func = None']</t>
  </si>
  <si>
    <t>entityformdatemon</t>
  </si>
  <si>
    <t>rowcount</t>
  </si>
  <si>
    <t>positive_status</t>
  </si>
  <si>
    <t>Negative</t>
  </si>
  <si>
    <t>p value:</t>
  </si>
  <si>
    <t>expect</t>
  </si>
  <si>
    <t>residual</t>
  </si>
  <si>
    <t>total</t>
  </si>
  <si>
    <t>positive expected pct</t>
  </si>
  <si>
    <t>component</t>
  </si>
  <si>
    <t>chi</t>
  </si>
  <si>
    <t>The P-Value is &lt; 0.00001. The result is significant at p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</si>
</sst>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FF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2" borderId="2" xfId="0" applyFill="1" applyBorder="1"/>
    <xf numFmtId="0" fontId="0" fillId="0" borderId="3" xfId="0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G19" sqref="G19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4.5703125" bestFit="1" customWidth="1"/>
    <col min="7" max="7" width="12" bestFit="1" customWidth="1"/>
    <col min="10" max="10" width="20.28515625" bestFit="1" customWidth="1"/>
  </cols>
  <sheetData>
    <row r="1" spans="1:19" x14ac:dyDescent="0.25">
      <c r="A1" s="12" t="s">
        <v>140</v>
      </c>
      <c r="B1" s="12" t="s">
        <v>141</v>
      </c>
      <c r="C1" s="12" t="s">
        <v>142</v>
      </c>
      <c r="D1" s="12" t="s">
        <v>143</v>
      </c>
      <c r="F1" t="s">
        <v>140</v>
      </c>
      <c r="G1" t="s">
        <v>142</v>
      </c>
      <c r="H1" t="s">
        <v>143</v>
      </c>
      <c r="I1" t="s">
        <v>147</v>
      </c>
      <c r="J1" t="s">
        <v>148</v>
      </c>
      <c r="K1" t="s">
        <v>145</v>
      </c>
      <c r="L1" t="s">
        <v>146</v>
      </c>
      <c r="N1" t="s">
        <v>149</v>
      </c>
      <c r="P1" t="s">
        <v>140</v>
      </c>
      <c r="Q1" t="s">
        <v>142</v>
      </c>
      <c r="R1" t="s">
        <v>143</v>
      </c>
    </row>
    <row r="2" spans="1:19" x14ac:dyDescent="0.25">
      <c r="A2" s="12">
        <v>1</v>
      </c>
      <c r="B2" s="12">
        <v>20347</v>
      </c>
      <c r="C2" s="12">
        <v>10378</v>
      </c>
      <c r="D2">
        <f>B2-C2</f>
        <v>9969</v>
      </c>
      <c r="F2">
        <v>1</v>
      </c>
      <c r="G2">
        <v>10378</v>
      </c>
      <c r="H2">
        <v>9969</v>
      </c>
      <c r="I2">
        <f>SUM(G2:H2)</f>
        <v>20347</v>
      </c>
      <c r="J2">
        <f>$G$14/$I$14</f>
        <v>0.56671646164265777</v>
      </c>
      <c r="K2">
        <f>J2*I2</f>
        <v>11530.979845043157</v>
      </c>
      <c r="L2">
        <f>K2-G2</f>
        <v>1152.9798450431572</v>
      </c>
      <c r="M2">
        <f>POWER(L2,2)</f>
        <v>1329362.5230757426</v>
      </c>
      <c r="N2" s="13">
        <f>M2/K2</f>
        <v>115.28617176858549</v>
      </c>
      <c r="P2">
        <v>1</v>
      </c>
      <c r="Q2">
        <f>$Q$14*S2/$S$14</f>
        <v>11530.979845043159</v>
      </c>
      <c r="R2">
        <f>$R$14*S2/$S$14</f>
        <v>8816.020154956841</v>
      </c>
      <c r="S2">
        <v>20347</v>
      </c>
    </row>
    <row r="3" spans="1:19" x14ac:dyDescent="0.25">
      <c r="A3" s="12">
        <v>2</v>
      </c>
      <c r="B3" s="12">
        <v>17358</v>
      </c>
      <c r="C3" s="12">
        <v>8294</v>
      </c>
      <c r="D3">
        <f t="shared" ref="D3:D13" si="0">B3-C3</f>
        <v>9064</v>
      </c>
      <c r="F3">
        <v>2</v>
      </c>
      <c r="G3">
        <v>8294</v>
      </c>
      <c r="H3">
        <v>9064</v>
      </c>
      <c r="I3">
        <f t="shared" ref="I3:I14" si="1">SUM(G3:H3)</f>
        <v>17358</v>
      </c>
      <c r="J3">
        <f t="shared" ref="J3:J13" si="2">$G$14/$I$14</f>
        <v>0.56671646164265777</v>
      </c>
      <c r="K3">
        <f t="shared" ref="K3:K13" si="3">J3*I3</f>
        <v>9837.0643411932542</v>
      </c>
      <c r="L3">
        <f t="shared" ref="L3:L13" si="4">K3-G3</f>
        <v>1543.0643411932542</v>
      </c>
      <c r="M3">
        <f t="shared" ref="M3:M13" si="5">POWER(L3,2)</f>
        <v>2381047.5610621716</v>
      </c>
      <c r="N3" s="13">
        <f t="shared" ref="N3:N13" si="6">M3/K3</f>
        <v>242.04859076619053</v>
      </c>
      <c r="P3">
        <v>2</v>
      </c>
      <c r="Q3">
        <f t="shared" ref="Q3:Q13" si="7">$Q$14*S3/$S$14</f>
        <v>9837.0643411932542</v>
      </c>
      <c r="R3">
        <f t="shared" ref="R3:R13" si="8">$R$14*S3/$S$14</f>
        <v>7520.9356588067458</v>
      </c>
      <c r="S3">
        <v>17358</v>
      </c>
    </row>
    <row r="4" spans="1:19" x14ac:dyDescent="0.25">
      <c r="A4" s="12">
        <v>3</v>
      </c>
      <c r="B4" s="12">
        <v>18955</v>
      </c>
      <c r="C4" s="12">
        <v>10930</v>
      </c>
      <c r="D4">
        <f t="shared" si="0"/>
        <v>8025</v>
      </c>
      <c r="F4">
        <v>3</v>
      </c>
      <c r="G4">
        <v>10930</v>
      </c>
      <c r="H4">
        <v>8025</v>
      </c>
      <c r="I4">
        <f t="shared" si="1"/>
        <v>18955</v>
      </c>
      <c r="J4">
        <f t="shared" si="2"/>
        <v>0.56671646164265777</v>
      </c>
      <c r="K4">
        <f t="shared" si="3"/>
        <v>10742.110530436577</v>
      </c>
      <c r="L4">
        <f t="shared" si="4"/>
        <v>-187.88946956342261</v>
      </c>
      <c r="M4">
        <f t="shared" si="5"/>
        <v>35302.452772824312</v>
      </c>
      <c r="N4">
        <f t="shared" si="6"/>
        <v>3.2863609690850537</v>
      </c>
      <c r="P4">
        <v>3</v>
      </c>
      <c r="Q4">
        <f t="shared" si="7"/>
        <v>10742.110530436579</v>
      </c>
      <c r="R4">
        <f t="shared" si="8"/>
        <v>8212.8894695634208</v>
      </c>
      <c r="S4">
        <v>18955</v>
      </c>
    </row>
    <row r="5" spans="1:19" x14ac:dyDescent="0.25">
      <c r="A5" s="12">
        <v>4</v>
      </c>
      <c r="B5" s="12">
        <v>18233</v>
      </c>
      <c r="C5" s="12">
        <v>10438</v>
      </c>
      <c r="D5">
        <f t="shared" si="0"/>
        <v>7795</v>
      </c>
      <c r="F5">
        <v>4</v>
      </c>
      <c r="G5">
        <v>10438</v>
      </c>
      <c r="H5">
        <v>7795</v>
      </c>
      <c r="I5">
        <f t="shared" si="1"/>
        <v>18233</v>
      </c>
      <c r="J5">
        <f t="shared" si="2"/>
        <v>0.56671646164265777</v>
      </c>
      <c r="K5">
        <f t="shared" si="3"/>
        <v>10332.94124513058</v>
      </c>
      <c r="L5">
        <f t="shared" si="4"/>
        <v>-105.05875486942023</v>
      </c>
      <c r="M5">
        <f t="shared" si="5"/>
        <v>11037.341974712928</v>
      </c>
      <c r="N5">
        <f t="shared" si="6"/>
        <v>1.068170399199192</v>
      </c>
      <c r="P5">
        <v>4</v>
      </c>
      <c r="Q5">
        <f t="shared" si="7"/>
        <v>10332.94124513058</v>
      </c>
      <c r="R5">
        <f t="shared" si="8"/>
        <v>7900.0587548694202</v>
      </c>
      <c r="S5">
        <v>18233</v>
      </c>
    </row>
    <row r="6" spans="1:19" x14ac:dyDescent="0.25">
      <c r="A6" s="12">
        <v>5</v>
      </c>
      <c r="B6" s="12">
        <v>17535</v>
      </c>
      <c r="C6" s="12">
        <v>10249</v>
      </c>
      <c r="D6">
        <f t="shared" si="0"/>
        <v>7286</v>
      </c>
      <c r="F6">
        <v>5</v>
      </c>
      <c r="G6">
        <v>10249</v>
      </c>
      <c r="H6">
        <v>7286</v>
      </c>
      <c r="I6">
        <f t="shared" si="1"/>
        <v>17535</v>
      </c>
      <c r="J6">
        <f t="shared" si="2"/>
        <v>0.56671646164265777</v>
      </c>
      <c r="K6">
        <f t="shared" si="3"/>
        <v>9937.373154904004</v>
      </c>
      <c r="L6">
        <f t="shared" si="4"/>
        <v>-311.62684509599603</v>
      </c>
      <c r="M6">
        <f t="shared" si="5"/>
        <v>97111.290584483912</v>
      </c>
      <c r="N6">
        <f t="shared" si="6"/>
        <v>9.7723300786546758</v>
      </c>
      <c r="P6">
        <v>5</v>
      </c>
      <c r="Q6">
        <f t="shared" si="7"/>
        <v>9937.373154904004</v>
      </c>
      <c r="R6">
        <f t="shared" si="8"/>
        <v>7597.6268450959951</v>
      </c>
      <c r="S6">
        <v>17535</v>
      </c>
    </row>
    <row r="7" spans="1:19" x14ac:dyDescent="0.25">
      <c r="A7" s="12">
        <v>6</v>
      </c>
      <c r="B7" s="12">
        <v>17340</v>
      </c>
      <c r="C7" s="12">
        <v>10069</v>
      </c>
      <c r="D7">
        <f t="shared" si="0"/>
        <v>7271</v>
      </c>
      <c r="F7">
        <v>6</v>
      </c>
      <c r="G7">
        <v>10069</v>
      </c>
      <c r="H7">
        <v>7271</v>
      </c>
      <c r="I7">
        <f t="shared" si="1"/>
        <v>17340</v>
      </c>
      <c r="J7">
        <f t="shared" si="2"/>
        <v>0.56671646164265777</v>
      </c>
      <c r="K7">
        <f t="shared" si="3"/>
        <v>9826.8634448836856</v>
      </c>
      <c r="L7">
        <f t="shared" si="4"/>
        <v>-242.13655511631441</v>
      </c>
      <c r="M7">
        <f t="shared" si="5"/>
        <v>58630.111323595964</v>
      </c>
      <c r="N7">
        <f t="shared" si="6"/>
        <v>5.9663097642942704</v>
      </c>
      <c r="P7">
        <v>6</v>
      </c>
      <c r="Q7">
        <f t="shared" si="7"/>
        <v>9826.8634448836856</v>
      </c>
      <c r="R7">
        <f t="shared" si="8"/>
        <v>7513.1365551163135</v>
      </c>
      <c r="S7">
        <v>17340</v>
      </c>
    </row>
    <row r="8" spans="1:19" x14ac:dyDescent="0.25">
      <c r="A8" s="12">
        <v>7</v>
      </c>
      <c r="B8" s="12">
        <v>16409</v>
      </c>
      <c r="C8" s="12">
        <v>9467</v>
      </c>
      <c r="D8">
        <f t="shared" si="0"/>
        <v>6942</v>
      </c>
      <c r="F8">
        <v>7</v>
      </c>
      <c r="G8">
        <v>9467</v>
      </c>
      <c r="H8">
        <v>6942</v>
      </c>
      <c r="I8">
        <f t="shared" si="1"/>
        <v>16409</v>
      </c>
      <c r="J8">
        <f t="shared" si="2"/>
        <v>0.56671646164265777</v>
      </c>
      <c r="K8">
        <f t="shared" si="3"/>
        <v>9299.250419094371</v>
      </c>
      <c r="L8">
        <f t="shared" si="4"/>
        <v>-167.74958090562905</v>
      </c>
      <c r="M8">
        <f t="shared" si="5"/>
        <v>28139.921894014184</v>
      </c>
      <c r="N8">
        <f t="shared" si="6"/>
        <v>3.0260419523958419</v>
      </c>
      <c r="P8">
        <v>7</v>
      </c>
      <c r="Q8">
        <f t="shared" si="7"/>
        <v>9299.2504190943728</v>
      </c>
      <c r="R8">
        <f t="shared" si="8"/>
        <v>7109.7495809056281</v>
      </c>
      <c r="S8">
        <v>16409</v>
      </c>
    </row>
    <row r="9" spans="1:19" x14ac:dyDescent="0.25">
      <c r="A9" s="12">
        <v>8</v>
      </c>
      <c r="B9" s="12">
        <v>17596</v>
      </c>
      <c r="C9" s="12">
        <v>10042</v>
      </c>
      <c r="D9">
        <f t="shared" si="0"/>
        <v>7554</v>
      </c>
      <c r="F9">
        <v>8</v>
      </c>
      <c r="G9">
        <v>10042</v>
      </c>
      <c r="H9">
        <v>7554</v>
      </c>
      <c r="I9">
        <f t="shared" si="1"/>
        <v>17596</v>
      </c>
      <c r="J9">
        <f t="shared" si="2"/>
        <v>0.56671646164265777</v>
      </c>
      <c r="K9">
        <f t="shared" si="3"/>
        <v>9971.9428590642055</v>
      </c>
      <c r="L9">
        <f t="shared" si="4"/>
        <v>-70.05714093579445</v>
      </c>
      <c r="M9">
        <f t="shared" si="5"/>
        <v>4908.0029960977663</v>
      </c>
      <c r="N9">
        <f t="shared" si="6"/>
        <v>0.49218121939362441</v>
      </c>
      <c r="P9">
        <v>8</v>
      </c>
      <c r="Q9">
        <f t="shared" si="7"/>
        <v>9971.9428590642074</v>
      </c>
      <c r="R9">
        <f t="shared" si="8"/>
        <v>7624.0571409357935</v>
      </c>
      <c r="S9">
        <v>17596</v>
      </c>
    </row>
    <row r="10" spans="1:19" x14ac:dyDescent="0.25">
      <c r="A10" s="12">
        <v>9</v>
      </c>
      <c r="B10" s="12">
        <v>17245</v>
      </c>
      <c r="C10" s="12">
        <v>10159</v>
      </c>
      <c r="D10">
        <f t="shared" si="0"/>
        <v>7086</v>
      </c>
      <c r="F10">
        <v>9</v>
      </c>
      <c r="G10">
        <v>10159</v>
      </c>
      <c r="H10">
        <v>7086</v>
      </c>
      <c r="I10">
        <f t="shared" si="1"/>
        <v>17245</v>
      </c>
      <c r="J10">
        <f t="shared" si="2"/>
        <v>0.56671646164265777</v>
      </c>
      <c r="K10">
        <f t="shared" si="3"/>
        <v>9773.0253810276336</v>
      </c>
      <c r="L10">
        <f t="shared" si="4"/>
        <v>-385.97461897236644</v>
      </c>
      <c r="M10">
        <f t="shared" si="5"/>
        <v>148976.40649086345</v>
      </c>
      <c r="N10">
        <f t="shared" si="6"/>
        <v>15.243632415001318</v>
      </c>
      <c r="P10">
        <v>9</v>
      </c>
      <c r="Q10">
        <f t="shared" si="7"/>
        <v>9773.0253810276336</v>
      </c>
      <c r="R10">
        <f t="shared" si="8"/>
        <v>7471.9746189723664</v>
      </c>
      <c r="S10">
        <v>17245</v>
      </c>
    </row>
    <row r="11" spans="1:19" x14ac:dyDescent="0.25">
      <c r="A11" s="12">
        <v>10</v>
      </c>
      <c r="B11" s="12">
        <v>16781</v>
      </c>
      <c r="C11" s="12">
        <v>9813</v>
      </c>
      <c r="D11">
        <f t="shared" si="0"/>
        <v>6968</v>
      </c>
      <c r="F11">
        <v>10</v>
      </c>
      <c r="G11">
        <v>9813</v>
      </c>
      <c r="H11">
        <v>6968</v>
      </c>
      <c r="I11">
        <f t="shared" si="1"/>
        <v>16781</v>
      </c>
      <c r="J11">
        <f t="shared" si="2"/>
        <v>0.56671646164265777</v>
      </c>
      <c r="K11">
        <f t="shared" si="3"/>
        <v>9510.0689428254391</v>
      </c>
      <c r="L11">
        <f t="shared" si="4"/>
        <v>-302.93105717456092</v>
      </c>
      <c r="M11">
        <f t="shared" si="5"/>
        <v>91767.225400897092</v>
      </c>
      <c r="N11">
        <f t="shared" si="6"/>
        <v>9.6494805613504919</v>
      </c>
      <c r="P11">
        <v>10</v>
      </c>
      <c r="Q11">
        <f t="shared" si="7"/>
        <v>9510.0689428254409</v>
      </c>
      <c r="R11">
        <f t="shared" si="8"/>
        <v>7270.9310571745591</v>
      </c>
      <c r="S11">
        <v>16781</v>
      </c>
    </row>
    <row r="12" spans="1:19" x14ac:dyDescent="0.25">
      <c r="A12" s="12">
        <v>11</v>
      </c>
      <c r="B12" s="12">
        <v>15067</v>
      </c>
      <c r="C12" s="12">
        <v>8933</v>
      </c>
      <c r="D12">
        <f t="shared" si="0"/>
        <v>6134</v>
      </c>
      <c r="F12">
        <v>11</v>
      </c>
      <c r="G12">
        <v>8933</v>
      </c>
      <c r="H12">
        <v>6134</v>
      </c>
      <c r="I12">
        <f t="shared" si="1"/>
        <v>15067</v>
      </c>
      <c r="J12">
        <f t="shared" si="2"/>
        <v>0.56671646164265777</v>
      </c>
      <c r="K12">
        <f t="shared" si="3"/>
        <v>8538.7169275699252</v>
      </c>
      <c r="L12">
        <f t="shared" si="4"/>
        <v>-394.28307243007475</v>
      </c>
      <c r="M12">
        <f t="shared" si="5"/>
        <v>155459.14120489958</v>
      </c>
      <c r="N12">
        <f t="shared" si="6"/>
        <v>18.206381886598326</v>
      </c>
      <c r="P12">
        <v>11</v>
      </c>
      <c r="Q12">
        <f t="shared" si="7"/>
        <v>8538.7169275699252</v>
      </c>
      <c r="R12">
        <f t="shared" si="8"/>
        <v>6528.2830724300748</v>
      </c>
      <c r="S12">
        <v>15067</v>
      </c>
    </row>
    <row r="13" spans="1:19" x14ac:dyDescent="0.25">
      <c r="A13" s="12">
        <v>12</v>
      </c>
      <c r="B13" s="12">
        <v>15321</v>
      </c>
      <c r="C13" s="12">
        <v>9211</v>
      </c>
      <c r="D13">
        <f t="shared" si="0"/>
        <v>6110</v>
      </c>
      <c r="F13">
        <v>12</v>
      </c>
      <c r="G13">
        <v>9211</v>
      </c>
      <c r="H13">
        <v>6110</v>
      </c>
      <c r="I13">
        <f t="shared" si="1"/>
        <v>15321</v>
      </c>
      <c r="J13">
        <f t="shared" si="2"/>
        <v>0.56671646164265777</v>
      </c>
      <c r="K13">
        <f t="shared" si="3"/>
        <v>8682.6629088271602</v>
      </c>
      <c r="L13">
        <f t="shared" si="4"/>
        <v>-528.33709117283979</v>
      </c>
      <c r="M13">
        <f t="shared" si="5"/>
        <v>279140.08190897765</v>
      </c>
      <c r="N13">
        <f t="shared" si="6"/>
        <v>32.149132684304959</v>
      </c>
      <c r="P13">
        <v>12</v>
      </c>
      <c r="Q13">
        <f t="shared" si="7"/>
        <v>8682.6629088271602</v>
      </c>
      <c r="R13">
        <f t="shared" si="8"/>
        <v>6638.3370911728398</v>
      </c>
      <c r="S13">
        <v>15321</v>
      </c>
    </row>
    <row r="14" spans="1:19" x14ac:dyDescent="0.25">
      <c r="B14">
        <f>SUM(B2:B13)</f>
        <v>208187</v>
      </c>
      <c r="C14">
        <f>SUM(C2:C13)</f>
        <v>117983</v>
      </c>
      <c r="D14">
        <f>SUM(D2:D13)</f>
        <v>90204</v>
      </c>
      <c r="G14">
        <v>117983</v>
      </c>
      <c r="H14">
        <v>90204</v>
      </c>
      <c r="I14">
        <f t="shared" si="1"/>
        <v>208187</v>
      </c>
      <c r="M14" s="10" t="s">
        <v>150</v>
      </c>
      <c r="N14" s="10">
        <f>SUM(N2:N13)</f>
        <v>456.19478446505383</v>
      </c>
      <c r="Q14">
        <v>117983</v>
      </c>
      <c r="R14">
        <v>90204</v>
      </c>
      <c r="S14">
        <v>208187</v>
      </c>
    </row>
    <row r="16" spans="1:19" x14ac:dyDescent="0.25">
      <c r="L16" s="14" t="s">
        <v>151</v>
      </c>
    </row>
    <row r="17" spans="6:7" x14ac:dyDescent="0.25">
      <c r="F17" t="s">
        <v>144</v>
      </c>
      <c r="G17">
        <f>CHITEST(G2:H13,Q2:R13)</f>
        <v>7.9678022588816652E-219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C17" sqref="C17"/>
    </sheetView>
  </sheetViews>
  <sheetFormatPr defaultRowHeight="15" x14ac:dyDescent="0.25"/>
  <cols>
    <col min="1" max="1" width="15.140625" customWidth="1"/>
    <col min="2" max="3" width="12" bestFit="1" customWidth="1"/>
  </cols>
  <sheetData>
    <row r="1" spans="1:5" x14ac:dyDescent="0.25">
      <c r="B1" t="s">
        <v>79</v>
      </c>
    </row>
    <row r="2" spans="1:5" x14ac:dyDescent="0.25">
      <c r="B2" t="s">
        <v>76</v>
      </c>
      <c r="C2" t="s">
        <v>77</v>
      </c>
    </row>
    <row r="3" spans="1:5" x14ac:dyDescent="0.25">
      <c r="A3" s="11" t="s">
        <v>75</v>
      </c>
      <c r="B3" s="11">
        <v>0.66893133903381796</v>
      </c>
      <c r="C3" s="11">
        <v>0.63802022431963601</v>
      </c>
    </row>
    <row r="4" spans="1:5" x14ac:dyDescent="0.25">
      <c r="A4" s="11" t="s">
        <v>86</v>
      </c>
      <c r="B4" s="11">
        <v>0.66857844934906796</v>
      </c>
      <c r="C4" s="11">
        <v>0.63522533642186896</v>
      </c>
    </row>
    <row r="5" spans="1:5" x14ac:dyDescent="0.25">
      <c r="A5" t="s">
        <v>78</v>
      </c>
      <c r="B5">
        <v>0.66580975957047395</v>
      </c>
      <c r="C5">
        <v>0.64087383119511199</v>
      </c>
      <c r="E5" t="s">
        <v>81</v>
      </c>
    </row>
    <row r="6" spans="1:5" x14ac:dyDescent="0.25">
      <c r="A6" t="s">
        <v>85</v>
      </c>
      <c r="B6">
        <v>0.65786234458193404</v>
      </c>
      <c r="C6">
        <v>0.64418128733271895</v>
      </c>
      <c r="E6" t="s">
        <v>82</v>
      </c>
    </row>
    <row r="7" spans="1:5" x14ac:dyDescent="0.25">
      <c r="A7" t="s">
        <v>80</v>
      </c>
      <c r="B7">
        <v>0.63802557344261401</v>
      </c>
      <c r="C7">
        <v>0.65757612764790396</v>
      </c>
    </row>
    <row r="8" spans="1:5" x14ac:dyDescent="0.25">
      <c r="A8" t="s">
        <v>84</v>
      </c>
      <c r="B8">
        <v>0.62377378615981904</v>
      </c>
      <c r="C8">
        <v>0.66209136164373605</v>
      </c>
    </row>
    <row r="9" spans="1:5" x14ac:dyDescent="0.25">
      <c r="A9" t="s">
        <v>83</v>
      </c>
      <c r="B9">
        <v>0.62161801981918396</v>
      </c>
      <c r="C9">
        <v>0.82712536265477699</v>
      </c>
      <c r="E9" t="s">
        <v>87</v>
      </c>
    </row>
    <row r="10" spans="1:5" x14ac:dyDescent="0.25">
      <c r="E10" t="s">
        <v>88</v>
      </c>
    </row>
    <row r="11" spans="1:5" x14ac:dyDescent="0.25">
      <c r="E11" t="s">
        <v>89</v>
      </c>
    </row>
    <row r="12" spans="1:5" x14ac:dyDescent="0.25">
      <c r="E12" t="s">
        <v>90</v>
      </c>
    </row>
    <row r="13" spans="1:5" x14ac:dyDescent="0.25">
      <c r="E13" t="s">
        <v>91</v>
      </c>
    </row>
    <row r="14" spans="1:5" x14ac:dyDescent="0.25">
      <c r="E14" t="s">
        <v>92</v>
      </c>
    </row>
    <row r="15" spans="1:5" x14ac:dyDescent="0.25">
      <c r="E15" t="s">
        <v>93</v>
      </c>
    </row>
    <row r="16" spans="1:5" x14ac:dyDescent="0.25">
      <c r="E16" t="s">
        <v>94</v>
      </c>
    </row>
    <row r="17" spans="5:5" x14ac:dyDescent="0.25">
      <c r="E17" t="s">
        <v>95</v>
      </c>
    </row>
    <row r="18" spans="5:5" x14ac:dyDescent="0.25">
      <c r="E18" t="s">
        <v>96</v>
      </c>
    </row>
    <row r="19" spans="5:5" x14ac:dyDescent="0.25">
      <c r="E19" t="s">
        <v>97</v>
      </c>
    </row>
    <row r="20" spans="5:5" x14ac:dyDescent="0.25">
      <c r="E20" t="s">
        <v>98</v>
      </c>
    </row>
    <row r="21" spans="5:5" x14ac:dyDescent="0.25">
      <c r="E21" t="s">
        <v>99</v>
      </c>
    </row>
    <row r="22" spans="5:5" x14ac:dyDescent="0.25">
      <c r="E22" t="s">
        <v>100</v>
      </c>
    </row>
    <row r="23" spans="5:5" x14ac:dyDescent="0.25">
      <c r="E23" t="s">
        <v>101</v>
      </c>
    </row>
    <row r="24" spans="5:5" x14ac:dyDescent="0.25">
      <c r="E24" t="s">
        <v>102</v>
      </c>
    </row>
    <row r="25" spans="5:5" x14ac:dyDescent="0.25">
      <c r="E25" t="s">
        <v>103</v>
      </c>
    </row>
    <row r="26" spans="5:5" x14ac:dyDescent="0.25">
      <c r="E26" t="s">
        <v>104</v>
      </c>
    </row>
    <row r="27" spans="5:5" x14ac:dyDescent="0.25">
      <c r="E27" t="s">
        <v>105</v>
      </c>
    </row>
    <row r="28" spans="5:5" x14ac:dyDescent="0.25">
      <c r="E28" t="s">
        <v>106</v>
      </c>
    </row>
    <row r="29" spans="5:5" x14ac:dyDescent="0.25">
      <c r="E29" t="s">
        <v>107</v>
      </c>
    </row>
    <row r="30" spans="5:5" x14ac:dyDescent="0.25">
      <c r="E30" t="s">
        <v>108</v>
      </c>
    </row>
    <row r="31" spans="5:5" x14ac:dyDescent="0.25">
      <c r="E31" t="s">
        <v>109</v>
      </c>
    </row>
    <row r="32" spans="5:5" x14ac:dyDescent="0.25">
      <c r="E32" t="s">
        <v>110</v>
      </c>
    </row>
    <row r="33" spans="5:5" x14ac:dyDescent="0.25">
      <c r="E33" t="s">
        <v>111</v>
      </c>
    </row>
    <row r="34" spans="5:5" x14ac:dyDescent="0.25">
      <c r="E34" t="s">
        <v>112</v>
      </c>
    </row>
    <row r="35" spans="5:5" x14ac:dyDescent="0.25">
      <c r="E35" t="s">
        <v>113</v>
      </c>
    </row>
    <row r="36" spans="5:5" x14ac:dyDescent="0.25">
      <c r="E36" t="s">
        <v>114</v>
      </c>
    </row>
    <row r="37" spans="5:5" x14ac:dyDescent="0.25">
      <c r="E37" t="s">
        <v>115</v>
      </c>
    </row>
    <row r="38" spans="5:5" x14ac:dyDescent="0.25">
      <c r="E38" t="s">
        <v>116</v>
      </c>
    </row>
    <row r="39" spans="5:5" x14ac:dyDescent="0.25">
      <c r="E39" t="s">
        <v>117</v>
      </c>
    </row>
    <row r="40" spans="5:5" x14ac:dyDescent="0.25">
      <c r="E40" t="s">
        <v>118</v>
      </c>
    </row>
    <row r="41" spans="5:5" x14ac:dyDescent="0.25">
      <c r="E41" t="s">
        <v>119</v>
      </c>
    </row>
    <row r="42" spans="5:5" x14ac:dyDescent="0.25">
      <c r="E42" t="s">
        <v>120</v>
      </c>
    </row>
    <row r="43" spans="5:5" x14ac:dyDescent="0.25">
      <c r="E43" t="s">
        <v>121</v>
      </c>
    </row>
    <row r="44" spans="5:5" x14ac:dyDescent="0.25">
      <c r="E44" t="s">
        <v>122</v>
      </c>
    </row>
    <row r="45" spans="5:5" x14ac:dyDescent="0.25">
      <c r="E45" t="s">
        <v>123</v>
      </c>
    </row>
    <row r="46" spans="5:5" x14ac:dyDescent="0.25">
      <c r="E46" t="s">
        <v>124</v>
      </c>
    </row>
    <row r="47" spans="5:5" x14ac:dyDescent="0.25">
      <c r="E47" t="s">
        <v>125</v>
      </c>
    </row>
    <row r="48" spans="5:5" x14ac:dyDescent="0.25">
      <c r="E48" t="s">
        <v>126</v>
      </c>
    </row>
    <row r="49" spans="5:5" x14ac:dyDescent="0.25">
      <c r="E49" t="s">
        <v>127</v>
      </c>
    </row>
    <row r="50" spans="5:5" x14ac:dyDescent="0.25">
      <c r="E50" t="s">
        <v>128</v>
      </c>
    </row>
    <row r="51" spans="5:5" x14ac:dyDescent="0.25">
      <c r="E51" t="s">
        <v>129</v>
      </c>
    </row>
    <row r="52" spans="5:5" x14ac:dyDescent="0.25">
      <c r="E52" t="s">
        <v>130</v>
      </c>
    </row>
    <row r="53" spans="5:5" x14ac:dyDescent="0.25">
      <c r="E53" t="s">
        <v>131</v>
      </c>
    </row>
    <row r="54" spans="5:5" x14ac:dyDescent="0.25">
      <c r="E54" t="s">
        <v>132</v>
      </c>
    </row>
    <row r="55" spans="5:5" x14ac:dyDescent="0.25">
      <c r="E55" t="s">
        <v>133</v>
      </c>
    </row>
    <row r="56" spans="5:5" x14ac:dyDescent="0.25">
      <c r="E56" t="s">
        <v>134</v>
      </c>
    </row>
    <row r="57" spans="5:5" x14ac:dyDescent="0.25">
      <c r="E57" t="s">
        <v>135</v>
      </c>
    </row>
    <row r="58" spans="5:5" x14ac:dyDescent="0.25">
      <c r="E58" t="s">
        <v>136</v>
      </c>
    </row>
    <row r="59" spans="5:5" x14ac:dyDescent="0.25">
      <c r="E59" t="s">
        <v>137</v>
      </c>
    </row>
    <row r="60" spans="5:5" x14ac:dyDescent="0.25">
      <c r="E60" t="s">
        <v>138</v>
      </c>
    </row>
    <row r="61" spans="5:5" x14ac:dyDescent="0.25">
      <c r="E61" t="s">
        <v>139</v>
      </c>
    </row>
  </sheetData>
  <sortState ref="A3:C9">
    <sortCondition descending="1" ref="B3:B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42" sqref="A42"/>
    </sheetView>
  </sheetViews>
  <sheetFormatPr defaultRowHeight="15" x14ac:dyDescent="0.25"/>
  <cols>
    <col min="1" max="1" width="87" bestFit="1" customWidth="1"/>
    <col min="3" max="3" width="70.140625" customWidth="1"/>
  </cols>
  <sheetData>
    <row r="1" spans="1:3" x14ac:dyDescent="0.25">
      <c r="A1" s="1" t="s">
        <v>0</v>
      </c>
      <c r="C1" s="1" t="s">
        <v>1</v>
      </c>
    </row>
    <row r="2" spans="1:3" x14ac:dyDescent="0.25">
      <c r="A2" s="2" t="s">
        <v>1</v>
      </c>
      <c r="C2" s="2" t="s">
        <v>2</v>
      </c>
    </row>
    <row r="3" spans="1:3" x14ac:dyDescent="0.25">
      <c r="A3" s="2" t="s">
        <v>2</v>
      </c>
      <c r="C3" s="2" t="s">
        <v>3</v>
      </c>
    </row>
    <row r="4" spans="1:3" x14ac:dyDescent="0.25">
      <c r="A4" s="2" t="s">
        <v>3</v>
      </c>
      <c r="C4" s="2" t="s">
        <v>4</v>
      </c>
    </row>
    <row r="5" spans="1:3" x14ac:dyDescent="0.25">
      <c r="A5" s="2" t="s">
        <v>4</v>
      </c>
      <c r="C5" s="4" t="s">
        <v>14</v>
      </c>
    </row>
    <row r="6" spans="1:3" x14ac:dyDescent="0.25">
      <c r="A6" s="4" t="s">
        <v>5</v>
      </c>
      <c r="C6" s="2" t="s">
        <v>6</v>
      </c>
    </row>
    <row r="7" spans="1:3" x14ac:dyDescent="0.25">
      <c r="A7" s="2" t="s">
        <v>6</v>
      </c>
      <c r="C7" s="2" t="s">
        <v>7</v>
      </c>
    </row>
    <row r="8" spans="1:3" x14ac:dyDescent="0.25">
      <c r="A8" s="2" t="s">
        <v>7</v>
      </c>
      <c r="C8" s="2" t="s">
        <v>8</v>
      </c>
    </row>
    <row r="9" spans="1:3" x14ac:dyDescent="0.25">
      <c r="A9" s="2" t="s">
        <v>8</v>
      </c>
      <c r="C9" s="2" t="s">
        <v>9</v>
      </c>
    </row>
    <row r="10" spans="1:3" x14ac:dyDescent="0.25">
      <c r="A10" s="2" t="s">
        <v>9</v>
      </c>
      <c r="C10" s="2" t="s">
        <v>10</v>
      </c>
    </row>
    <row r="11" spans="1:3" x14ac:dyDescent="0.25">
      <c r="A11" s="2" t="s">
        <v>10</v>
      </c>
      <c r="C11" s="2" t="s">
        <v>11</v>
      </c>
    </row>
    <row r="12" spans="1:3" x14ac:dyDescent="0.25">
      <c r="A12" s="2" t="s">
        <v>11</v>
      </c>
      <c r="C12" s="2" t="s">
        <v>12</v>
      </c>
    </row>
    <row r="13" spans="1:3" x14ac:dyDescent="0.25">
      <c r="A13" s="2" t="s">
        <v>12</v>
      </c>
      <c r="C13" s="2"/>
    </row>
    <row r="14" spans="1:3" ht="255.75" thickBot="1" x14ac:dyDescent="0.3">
      <c r="A14" s="3" t="s">
        <v>13</v>
      </c>
      <c r="C14" s="3" t="s">
        <v>15</v>
      </c>
    </row>
    <row r="16" spans="1:3" ht="15.75" thickBot="1" x14ac:dyDescent="0.3"/>
    <row r="17" spans="1:3" x14ac:dyDescent="0.25">
      <c r="A17" s="1" t="s">
        <v>1</v>
      </c>
      <c r="C17" s="1" t="s">
        <v>1</v>
      </c>
    </row>
    <row r="18" spans="1:3" x14ac:dyDescent="0.25">
      <c r="A18" s="2" t="s">
        <v>2</v>
      </c>
      <c r="C18" s="2" t="s">
        <v>2</v>
      </c>
    </row>
    <row r="19" spans="1:3" x14ac:dyDescent="0.25">
      <c r="A19" s="2" t="s">
        <v>16</v>
      </c>
      <c r="C19" s="2" t="s">
        <v>16</v>
      </c>
    </row>
    <row r="20" spans="1:3" x14ac:dyDescent="0.25">
      <c r="A20" s="2" t="s">
        <v>4</v>
      </c>
      <c r="C20" s="2" t="s">
        <v>4</v>
      </c>
    </row>
    <row r="21" spans="1:3" x14ac:dyDescent="0.25">
      <c r="A21" s="2" t="s">
        <v>14</v>
      </c>
      <c r="C21" s="2" t="s">
        <v>14</v>
      </c>
    </row>
    <row r="22" spans="1:3" x14ac:dyDescent="0.25">
      <c r="A22" s="2" t="s">
        <v>6</v>
      </c>
      <c r="C22" s="2" t="s">
        <v>6</v>
      </c>
    </row>
    <row r="23" spans="1:3" x14ac:dyDescent="0.25">
      <c r="A23" s="2" t="s">
        <v>7</v>
      </c>
      <c r="C23" s="2" t="s">
        <v>7</v>
      </c>
    </row>
    <row r="24" spans="1:3" x14ac:dyDescent="0.25">
      <c r="A24" s="4" t="s">
        <v>8</v>
      </c>
      <c r="C24" s="4" t="s">
        <v>19</v>
      </c>
    </row>
    <row r="25" spans="1:3" x14ac:dyDescent="0.25">
      <c r="A25" s="2" t="s">
        <v>9</v>
      </c>
      <c r="C25" s="2" t="s">
        <v>9</v>
      </c>
    </row>
    <row r="26" spans="1:3" x14ac:dyDescent="0.25">
      <c r="A26" s="2" t="s">
        <v>10</v>
      </c>
      <c r="C26" s="2" t="s">
        <v>10</v>
      </c>
    </row>
    <row r="27" spans="1:3" x14ac:dyDescent="0.25">
      <c r="A27" s="2" t="s">
        <v>11</v>
      </c>
      <c r="C27" s="2" t="s">
        <v>11</v>
      </c>
    </row>
    <row r="28" spans="1:3" x14ac:dyDescent="0.25">
      <c r="A28" s="2" t="s">
        <v>12</v>
      </c>
      <c r="C28" s="2" t="s">
        <v>12</v>
      </c>
    </row>
    <row r="29" spans="1:3" x14ac:dyDescent="0.25">
      <c r="A29" s="2"/>
      <c r="C29" s="2"/>
    </row>
    <row r="30" spans="1:3" ht="195.75" thickBot="1" x14ac:dyDescent="0.3">
      <c r="A30" s="3" t="s">
        <v>17</v>
      </c>
      <c r="C30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21" workbookViewId="0">
      <selection activeCell="A33" sqref="A33"/>
    </sheetView>
  </sheetViews>
  <sheetFormatPr defaultRowHeight="15" x14ac:dyDescent="0.25"/>
  <cols>
    <col min="1" max="1" width="68.28515625" customWidth="1"/>
    <col min="3" max="3" width="52.85546875" customWidth="1"/>
  </cols>
  <sheetData>
    <row r="1" spans="1:3" x14ac:dyDescent="0.25">
      <c r="A1" s="1" t="s">
        <v>20</v>
      </c>
      <c r="C1" s="1" t="s">
        <v>20</v>
      </c>
    </row>
    <row r="2" spans="1:3" x14ac:dyDescent="0.25">
      <c r="A2" s="2" t="s">
        <v>21</v>
      </c>
      <c r="C2" s="2" t="s">
        <v>21</v>
      </c>
    </row>
    <row r="3" spans="1:3" x14ac:dyDescent="0.25">
      <c r="A3" s="2" t="s">
        <v>3</v>
      </c>
      <c r="C3" s="2" t="s">
        <v>3</v>
      </c>
    </row>
    <row r="4" spans="1:3" x14ac:dyDescent="0.25">
      <c r="A4" s="2" t="s">
        <v>4</v>
      </c>
      <c r="C4" s="2" t="s">
        <v>4</v>
      </c>
    </row>
    <row r="5" spans="1:3" x14ac:dyDescent="0.25">
      <c r="A5" s="2" t="s">
        <v>5</v>
      </c>
      <c r="C5" s="2" t="s">
        <v>5</v>
      </c>
    </row>
    <row r="6" spans="1:3" x14ac:dyDescent="0.25">
      <c r="A6" s="2" t="s">
        <v>6</v>
      </c>
      <c r="C6" s="2" t="s">
        <v>6</v>
      </c>
    </row>
    <row r="7" spans="1:3" x14ac:dyDescent="0.25">
      <c r="A7" s="2" t="s">
        <v>7</v>
      </c>
      <c r="C7" s="2" t="s">
        <v>7</v>
      </c>
    </row>
    <row r="8" spans="1:3" x14ac:dyDescent="0.25">
      <c r="A8" s="4" t="s">
        <v>8</v>
      </c>
      <c r="C8" s="4" t="s">
        <v>19</v>
      </c>
    </row>
    <row r="9" spans="1:3" x14ac:dyDescent="0.25">
      <c r="A9" s="2" t="s">
        <v>9</v>
      </c>
      <c r="C9" s="2" t="s">
        <v>9</v>
      </c>
    </row>
    <row r="10" spans="1:3" x14ac:dyDescent="0.25">
      <c r="A10" s="2" t="s">
        <v>22</v>
      </c>
      <c r="C10" s="2" t="s">
        <v>22</v>
      </c>
    </row>
    <row r="11" spans="1:3" x14ac:dyDescent="0.25">
      <c r="A11" s="2" t="s">
        <v>11</v>
      </c>
      <c r="C11" s="2" t="s">
        <v>11</v>
      </c>
    </row>
    <row r="12" spans="1:3" x14ac:dyDescent="0.25">
      <c r="A12" s="2" t="s">
        <v>12</v>
      </c>
      <c r="C12" s="2" t="s">
        <v>12</v>
      </c>
    </row>
    <row r="13" spans="1:3" x14ac:dyDescent="0.25">
      <c r="A13" s="2"/>
      <c r="C13" s="2"/>
    </row>
    <row r="14" spans="1:3" ht="180.75" thickBot="1" x14ac:dyDescent="0.3">
      <c r="A14" s="3" t="s">
        <v>23</v>
      </c>
      <c r="C14" s="3" t="s">
        <v>24</v>
      </c>
    </row>
    <row r="15" spans="1:3" ht="15.75" thickBot="1" x14ac:dyDescent="0.3"/>
    <row r="16" spans="1:3" x14ac:dyDescent="0.25">
      <c r="A16" s="1" t="s">
        <v>20</v>
      </c>
      <c r="C16" s="1" t="s">
        <v>20</v>
      </c>
    </row>
    <row r="17" spans="1:3" x14ac:dyDescent="0.25">
      <c r="A17" s="2" t="s">
        <v>21</v>
      </c>
      <c r="C17" s="2" t="s">
        <v>21</v>
      </c>
    </row>
    <row r="18" spans="1:3" x14ac:dyDescent="0.25">
      <c r="A18" s="2" t="s">
        <v>25</v>
      </c>
      <c r="C18" s="2" t="s">
        <v>25</v>
      </c>
    </row>
    <row r="19" spans="1:3" x14ac:dyDescent="0.25">
      <c r="A19" s="2" t="s">
        <v>4</v>
      </c>
      <c r="C19" s="2" t="s">
        <v>4</v>
      </c>
    </row>
    <row r="20" spans="1:3" x14ac:dyDescent="0.25">
      <c r="A20" s="2" t="s">
        <v>5</v>
      </c>
      <c r="C20" s="2" t="s">
        <v>5</v>
      </c>
    </row>
    <row r="21" spans="1:3" x14ac:dyDescent="0.25">
      <c r="A21" s="2" t="s">
        <v>6</v>
      </c>
      <c r="C21" s="2" t="s">
        <v>26</v>
      </c>
    </row>
    <row r="22" spans="1:3" x14ac:dyDescent="0.25">
      <c r="A22" s="2" t="s">
        <v>7</v>
      </c>
      <c r="C22" s="2" t="s">
        <v>7</v>
      </c>
    </row>
    <row r="23" spans="1:3" x14ac:dyDescent="0.25">
      <c r="A23" s="2" t="s">
        <v>19</v>
      </c>
      <c r="C23" s="2" t="s">
        <v>19</v>
      </c>
    </row>
    <row r="24" spans="1:3" x14ac:dyDescent="0.25">
      <c r="A24" s="2" t="s">
        <v>9</v>
      </c>
      <c r="C24" s="2" t="s">
        <v>9</v>
      </c>
    </row>
    <row r="25" spans="1:3" x14ac:dyDescent="0.25">
      <c r="A25" s="2" t="s">
        <v>22</v>
      </c>
      <c r="C25" s="2" t="s">
        <v>22</v>
      </c>
    </row>
    <row r="26" spans="1:3" x14ac:dyDescent="0.25">
      <c r="A26" s="2" t="s">
        <v>11</v>
      </c>
      <c r="C26" s="2" t="s">
        <v>11</v>
      </c>
    </row>
    <row r="27" spans="1:3" x14ac:dyDescent="0.25">
      <c r="A27" s="2" t="s">
        <v>12</v>
      </c>
      <c r="C27" s="2" t="s">
        <v>12</v>
      </c>
    </row>
    <row r="28" spans="1:3" x14ac:dyDescent="0.25">
      <c r="A28" s="2"/>
      <c r="C28" s="2"/>
    </row>
    <row r="29" spans="1:3" ht="195.75" thickBot="1" x14ac:dyDescent="0.3">
      <c r="A29" s="3" t="s">
        <v>24</v>
      </c>
      <c r="C29" s="8" t="s">
        <v>27</v>
      </c>
    </row>
    <row r="30" spans="1:3" ht="15.75" thickBot="1" x14ac:dyDescent="0.3"/>
    <row r="31" spans="1:3" x14ac:dyDescent="0.25">
      <c r="A31" s="1" t="s">
        <v>20</v>
      </c>
    </row>
    <row r="32" spans="1:3" x14ac:dyDescent="0.25">
      <c r="A32" s="2" t="s">
        <v>21</v>
      </c>
    </row>
    <row r="33" spans="1:1" x14ac:dyDescent="0.25">
      <c r="A33" s="2" t="s">
        <v>25</v>
      </c>
    </row>
    <row r="34" spans="1:1" x14ac:dyDescent="0.25">
      <c r="A34" s="2" t="s">
        <v>4</v>
      </c>
    </row>
    <row r="35" spans="1:1" x14ac:dyDescent="0.25">
      <c r="A35" s="2" t="s">
        <v>5</v>
      </c>
    </row>
    <row r="36" spans="1:1" x14ac:dyDescent="0.25">
      <c r="A36" s="2" t="s">
        <v>28</v>
      </c>
    </row>
    <row r="37" spans="1:1" x14ac:dyDescent="0.25">
      <c r="A37" s="2" t="s">
        <v>7</v>
      </c>
    </row>
    <row r="38" spans="1:1" x14ac:dyDescent="0.25">
      <c r="A38" s="2" t="s">
        <v>19</v>
      </c>
    </row>
    <row r="39" spans="1:1" x14ac:dyDescent="0.25">
      <c r="A39" s="2" t="s">
        <v>9</v>
      </c>
    </row>
    <row r="40" spans="1:1" x14ac:dyDescent="0.25">
      <c r="A40" s="2" t="s">
        <v>22</v>
      </c>
    </row>
    <row r="41" spans="1:1" x14ac:dyDescent="0.25">
      <c r="A41" s="2" t="s">
        <v>11</v>
      </c>
    </row>
    <row r="42" spans="1:1" x14ac:dyDescent="0.25">
      <c r="A42" s="2" t="s">
        <v>12</v>
      </c>
    </row>
    <row r="43" spans="1:1" x14ac:dyDescent="0.25">
      <c r="A43" s="2"/>
    </row>
    <row r="44" spans="1:1" ht="180.75" thickBot="1" x14ac:dyDescent="0.3">
      <c r="A44" s="8" t="s">
        <v>29</v>
      </c>
    </row>
    <row r="45" spans="1:1" ht="135" x14ac:dyDescent="0.25">
      <c r="A45" s="9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3" sqref="C13"/>
    </sheetView>
  </sheetViews>
  <sheetFormatPr defaultRowHeight="15" x14ac:dyDescent="0.25"/>
  <cols>
    <col min="1" max="1" width="71.7109375" customWidth="1"/>
    <col min="3" max="3" width="71" customWidth="1"/>
  </cols>
  <sheetData>
    <row r="1" spans="1:3" x14ac:dyDescent="0.25">
      <c r="A1" s="1" t="s">
        <v>31</v>
      </c>
      <c r="C1" s="1" t="s">
        <v>31</v>
      </c>
    </row>
    <row r="2" spans="1:3" x14ac:dyDescent="0.25">
      <c r="A2" s="2" t="s">
        <v>32</v>
      </c>
      <c r="C2" s="2" t="s">
        <v>32</v>
      </c>
    </row>
    <row r="3" spans="1:3" x14ac:dyDescent="0.25">
      <c r="A3" s="2" t="s">
        <v>33</v>
      </c>
      <c r="C3" s="2" t="s">
        <v>33</v>
      </c>
    </row>
    <row r="4" spans="1:3" x14ac:dyDescent="0.25">
      <c r="A4" s="6" t="s">
        <v>34</v>
      </c>
      <c r="C4" s="2" t="s">
        <v>36</v>
      </c>
    </row>
    <row r="5" spans="1:3" x14ac:dyDescent="0.25">
      <c r="A5" s="2"/>
      <c r="C5" s="6" t="s">
        <v>37</v>
      </c>
    </row>
    <row r="6" spans="1:3" ht="255.75" thickBot="1" x14ac:dyDescent="0.3">
      <c r="A6" s="3" t="s">
        <v>35</v>
      </c>
      <c r="C6" s="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G5" sqref="G5"/>
    </sheetView>
  </sheetViews>
  <sheetFormatPr defaultRowHeight="15" x14ac:dyDescent="0.25"/>
  <cols>
    <col min="1" max="1" width="121.140625" customWidth="1"/>
    <col min="3" max="3" width="55.140625" customWidth="1"/>
  </cols>
  <sheetData>
    <row r="1" spans="1:3" x14ac:dyDescent="0.25">
      <c r="A1" s="1" t="s">
        <v>39</v>
      </c>
      <c r="C1" s="1" t="s">
        <v>41</v>
      </c>
    </row>
    <row r="2" spans="1:3" x14ac:dyDescent="0.25">
      <c r="A2" s="2"/>
      <c r="C2" s="2" t="s">
        <v>42</v>
      </c>
    </row>
    <row r="3" spans="1:3" x14ac:dyDescent="0.25">
      <c r="A3" s="2"/>
      <c r="C3" s="2" t="s">
        <v>43</v>
      </c>
    </row>
    <row r="4" spans="1:3" ht="180.75" thickBot="1" x14ac:dyDescent="0.3">
      <c r="A4" s="3" t="s">
        <v>40</v>
      </c>
      <c r="C4" s="3" t="s">
        <v>44</v>
      </c>
    </row>
    <row r="5" spans="1:3" ht="15.75" thickBot="1" x14ac:dyDescent="0.3"/>
    <row r="6" spans="1:3" x14ac:dyDescent="0.25">
      <c r="A6" s="1" t="s">
        <v>45</v>
      </c>
      <c r="C6" s="7" t="s">
        <v>45</v>
      </c>
    </row>
    <row r="7" spans="1:3" x14ac:dyDescent="0.25">
      <c r="A7" s="2" t="s">
        <v>42</v>
      </c>
      <c r="C7" s="6" t="s">
        <v>42</v>
      </c>
    </row>
    <row r="8" spans="1:3" x14ac:dyDescent="0.25">
      <c r="A8" s="2" t="s">
        <v>43</v>
      </c>
      <c r="C8" s="6" t="s">
        <v>47</v>
      </c>
    </row>
    <row r="9" spans="1:3" x14ac:dyDescent="0.25">
      <c r="A9" s="2"/>
      <c r="C9" s="6"/>
    </row>
    <row r="10" spans="1:3" ht="180.75" thickBot="1" x14ac:dyDescent="0.3">
      <c r="A10" s="3" t="s">
        <v>46</v>
      </c>
      <c r="C10" s="8" t="s">
        <v>48</v>
      </c>
    </row>
    <row r="11" spans="1:3" ht="15.75" thickBot="1" x14ac:dyDescent="0.3"/>
    <row r="12" spans="1:3" x14ac:dyDescent="0.25">
      <c r="A12" s="1" t="s">
        <v>45</v>
      </c>
      <c r="C12" s="1" t="s">
        <v>45</v>
      </c>
    </row>
    <row r="13" spans="1:3" x14ac:dyDescent="0.25">
      <c r="A13" s="2" t="s">
        <v>42</v>
      </c>
      <c r="C13" s="2" t="s">
        <v>42</v>
      </c>
    </row>
    <row r="14" spans="1:3" x14ac:dyDescent="0.25">
      <c r="A14" s="2" t="s">
        <v>49</v>
      </c>
      <c r="C14" s="2" t="s">
        <v>59</v>
      </c>
    </row>
    <row r="15" spans="1:3" x14ac:dyDescent="0.25">
      <c r="A15" s="2"/>
      <c r="C15" s="2"/>
    </row>
    <row r="16" spans="1:3" x14ac:dyDescent="0.25">
      <c r="A16" s="2" t="s">
        <v>50</v>
      </c>
      <c r="C16" s="2" t="s">
        <v>50</v>
      </c>
    </row>
    <row r="17" spans="1:3" x14ac:dyDescent="0.25">
      <c r="A17" s="2"/>
      <c r="C17" s="2"/>
    </row>
    <row r="18" spans="1:3" x14ac:dyDescent="0.25">
      <c r="A18" s="2"/>
      <c r="C18" s="2"/>
    </row>
    <row r="19" spans="1:3" x14ac:dyDescent="0.25">
      <c r="A19" s="2" t="s">
        <v>51</v>
      </c>
      <c r="C19" s="2" t="s">
        <v>51</v>
      </c>
    </row>
    <row r="20" spans="1:3" x14ac:dyDescent="0.25">
      <c r="A20" s="2" t="s">
        <v>52</v>
      </c>
      <c r="C20" s="2" t="s">
        <v>52</v>
      </c>
    </row>
    <row r="21" spans="1:3" x14ac:dyDescent="0.25">
      <c r="A21" s="2"/>
      <c r="C21" s="2"/>
    </row>
    <row r="22" spans="1:3" x14ac:dyDescent="0.25">
      <c r="A22" s="2" t="s">
        <v>53</v>
      </c>
      <c r="C22" s="2" t="s">
        <v>60</v>
      </c>
    </row>
    <row r="23" spans="1:3" x14ac:dyDescent="0.25">
      <c r="A23" s="2" t="s">
        <v>54</v>
      </c>
      <c r="C23" s="2" t="s">
        <v>61</v>
      </c>
    </row>
    <row r="24" spans="1:3" x14ac:dyDescent="0.25">
      <c r="A24" s="2" t="s">
        <v>55</v>
      </c>
      <c r="C24" s="2" t="s">
        <v>62</v>
      </c>
    </row>
    <row r="25" spans="1:3" x14ac:dyDescent="0.25">
      <c r="A25" s="2" t="s">
        <v>56</v>
      </c>
      <c r="C25" s="2" t="s">
        <v>63</v>
      </c>
    </row>
    <row r="26" spans="1:3" x14ac:dyDescent="0.25">
      <c r="A26" s="2" t="s">
        <v>57</v>
      </c>
      <c r="C26" s="2" t="s">
        <v>64</v>
      </c>
    </row>
    <row r="27" spans="1:3" ht="15.75" thickBot="1" x14ac:dyDescent="0.3">
      <c r="A27" s="5" t="s">
        <v>58</v>
      </c>
      <c r="C27" s="5" t="s">
        <v>65</v>
      </c>
    </row>
    <row r="28" spans="1:3" ht="15.75" thickBot="1" x14ac:dyDescent="0.3"/>
    <row r="29" spans="1:3" x14ac:dyDescent="0.25">
      <c r="A29" s="1" t="s">
        <v>45</v>
      </c>
    </row>
    <row r="30" spans="1:3" x14ac:dyDescent="0.25">
      <c r="A30" s="2" t="s">
        <v>42</v>
      </c>
      <c r="C30" t="s">
        <v>73</v>
      </c>
    </row>
    <row r="31" spans="1:3" x14ac:dyDescent="0.25">
      <c r="A31" s="2" t="s">
        <v>66</v>
      </c>
      <c r="C31" t="s">
        <v>74</v>
      </c>
    </row>
    <row r="32" spans="1:3" x14ac:dyDescent="0.25">
      <c r="A32" s="2"/>
    </row>
    <row r="33" spans="1:1" x14ac:dyDescent="0.25">
      <c r="A33" s="2" t="s">
        <v>50</v>
      </c>
    </row>
    <row r="34" spans="1:1" x14ac:dyDescent="0.25">
      <c r="A34" s="2"/>
    </row>
    <row r="35" spans="1:1" x14ac:dyDescent="0.25">
      <c r="A35" s="2"/>
    </row>
    <row r="36" spans="1:1" x14ac:dyDescent="0.25">
      <c r="A36" s="2" t="s">
        <v>51</v>
      </c>
    </row>
    <row r="37" spans="1:1" x14ac:dyDescent="0.25">
      <c r="A37" s="2" t="s">
        <v>52</v>
      </c>
    </row>
    <row r="38" spans="1:1" x14ac:dyDescent="0.25">
      <c r="A38" s="2"/>
    </row>
    <row r="39" spans="1:1" x14ac:dyDescent="0.25">
      <c r="A39" s="2" t="s">
        <v>67</v>
      </c>
    </row>
    <row r="40" spans="1:1" x14ac:dyDescent="0.25">
      <c r="A40" s="2" t="s">
        <v>68</v>
      </c>
    </row>
    <row r="41" spans="1:1" x14ac:dyDescent="0.25">
      <c r="A41" s="2" t="s">
        <v>69</v>
      </c>
    </row>
    <row r="42" spans="1:1" x14ac:dyDescent="0.25">
      <c r="A42" s="2" t="s">
        <v>70</v>
      </c>
    </row>
    <row r="43" spans="1:1" x14ac:dyDescent="0.25">
      <c r="A43" s="2" t="s">
        <v>71</v>
      </c>
    </row>
    <row r="44" spans="1:1" ht="15.75" thickBot="1" x14ac:dyDescent="0.3">
      <c r="A44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</vt:lpstr>
      <vt:lpstr>Final</vt:lpstr>
      <vt:lpstr>Trees RF</vt:lpstr>
      <vt:lpstr>GBM</vt:lpstr>
      <vt:lpstr>GLM</vt:lpstr>
      <vt:lpstr>NN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2018-06-09T22:24:18Z</dcterms:modified>
</cp:coreProperties>
</file>