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ca\Documents\"/>
    </mc:Choice>
  </mc:AlternateContent>
  <bookViews>
    <workbookView xWindow="0" yWindow="0" windowWidth="28800" windowHeight="124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3" i="1" l="1"/>
  <c r="H123" i="1" s="1"/>
  <c r="F123" i="1"/>
  <c r="K123" i="1"/>
  <c r="G122" i="1"/>
  <c r="H122" i="1" s="1"/>
  <c r="I122" i="1"/>
  <c r="F122" i="1"/>
  <c r="K122" i="1"/>
  <c r="I123" i="1" l="1"/>
  <c r="G121" i="1"/>
  <c r="H121" i="1" s="1"/>
  <c r="F121" i="1"/>
  <c r="K121" i="1"/>
  <c r="G120" i="1"/>
  <c r="H120" i="1" s="1"/>
  <c r="F120" i="1"/>
  <c r="K120" i="1"/>
  <c r="G119" i="1"/>
  <c r="H119" i="1" s="1"/>
  <c r="I119" i="1"/>
  <c r="F119" i="1"/>
  <c r="K119" i="1"/>
  <c r="I121" i="1" l="1"/>
  <c r="I120" i="1"/>
  <c r="G118" i="1"/>
  <c r="H118" i="1"/>
  <c r="I118" i="1"/>
  <c r="F118" i="1"/>
  <c r="K118" i="1"/>
  <c r="G117" i="1"/>
  <c r="H117" i="1" s="1"/>
  <c r="F117" i="1"/>
  <c r="K117" i="1"/>
  <c r="G109" i="1"/>
  <c r="H109" i="1" s="1"/>
  <c r="F109" i="1"/>
  <c r="K109" i="1"/>
  <c r="I117" i="1" l="1"/>
  <c r="I109" i="1"/>
  <c r="J116" i="1"/>
  <c r="J115" i="1"/>
  <c r="J114" i="1"/>
  <c r="J113" i="1"/>
  <c r="J112" i="1"/>
  <c r="G116" i="1"/>
  <c r="H116" i="1" s="1"/>
  <c r="F116" i="1"/>
  <c r="K116" i="1"/>
  <c r="I116" i="1" l="1"/>
  <c r="G115" i="1"/>
  <c r="H115" i="1"/>
  <c r="I115" i="1"/>
  <c r="F115" i="1"/>
  <c r="K115" i="1"/>
  <c r="G114" i="1"/>
  <c r="H114" i="1" s="1"/>
  <c r="F114" i="1"/>
  <c r="K114" i="1"/>
  <c r="I114" i="1" l="1"/>
  <c r="G113" i="1"/>
  <c r="H113" i="1" s="1"/>
  <c r="I113" i="1"/>
  <c r="F113" i="1"/>
  <c r="K113" i="1"/>
  <c r="G112" i="1"/>
  <c r="H112" i="1" s="1"/>
  <c r="I112" i="1"/>
  <c r="F112" i="1"/>
  <c r="K112" i="1"/>
  <c r="J111" i="1" l="1"/>
  <c r="G111" i="1"/>
  <c r="H111" i="1" s="1"/>
  <c r="F111" i="1"/>
  <c r="K111" i="1"/>
  <c r="J110" i="1"/>
  <c r="G110" i="1"/>
  <c r="H110" i="1" s="1"/>
  <c r="F110" i="1"/>
  <c r="K110" i="1"/>
  <c r="I111" i="1" l="1"/>
  <c r="I110" i="1"/>
  <c r="G107" i="1"/>
  <c r="I107" i="1" s="1"/>
  <c r="F107" i="1"/>
  <c r="K107" i="1"/>
  <c r="J108" i="1"/>
  <c r="G108" i="1"/>
  <c r="H108" i="1" s="1"/>
  <c r="I108" i="1"/>
  <c r="F108" i="1"/>
  <c r="K108" i="1"/>
  <c r="H107" i="1" l="1"/>
  <c r="J107" i="1" s="1"/>
  <c r="J100" i="1"/>
  <c r="G100" i="1"/>
  <c r="H100" i="1" s="1"/>
  <c r="I100" i="1"/>
  <c r="F100" i="1"/>
  <c r="K100" i="1"/>
  <c r="J106" i="1" l="1"/>
  <c r="J105" i="1"/>
  <c r="J104" i="1"/>
  <c r="J103" i="1"/>
  <c r="J102" i="1"/>
  <c r="G106" i="1"/>
  <c r="H106" i="1" s="1"/>
  <c r="F106" i="1"/>
  <c r="K106" i="1"/>
  <c r="G104" i="1"/>
  <c r="F104" i="1"/>
  <c r="K104" i="1"/>
  <c r="G102" i="1"/>
  <c r="H102" i="1" s="1"/>
  <c r="F102" i="1"/>
  <c r="K102" i="1"/>
  <c r="G105" i="1"/>
  <c r="H105" i="1" s="1"/>
  <c r="F105" i="1"/>
  <c r="K105" i="1"/>
  <c r="G103" i="1"/>
  <c r="F103" i="1"/>
  <c r="I103" i="1" s="1"/>
  <c r="K103" i="1"/>
  <c r="I106" i="1" l="1"/>
  <c r="H104" i="1"/>
  <c r="I104" i="1"/>
  <c r="I102" i="1"/>
  <c r="I105" i="1"/>
  <c r="H103" i="1"/>
  <c r="J101" i="1"/>
  <c r="G101" i="1"/>
  <c r="H101" i="1"/>
  <c r="I101" i="1"/>
  <c r="F101" i="1"/>
  <c r="K101" i="1"/>
  <c r="I99" i="1" l="1"/>
  <c r="H99" i="1"/>
  <c r="G99" i="1"/>
  <c r="K99" i="1"/>
  <c r="K98" i="1"/>
  <c r="F99" i="1"/>
  <c r="F98" i="1"/>
  <c r="J92" i="1"/>
  <c r="J97" i="1"/>
  <c r="J96" i="1"/>
  <c r="J95" i="1"/>
  <c r="J99" i="1" l="1"/>
  <c r="J98" i="1"/>
  <c r="I98" i="1"/>
  <c r="H98" i="1"/>
  <c r="G98" i="1"/>
  <c r="B98" i="1"/>
  <c r="K144" i="1" l="1"/>
  <c r="G97" i="1"/>
  <c r="H97" i="1"/>
  <c r="I97" i="1"/>
  <c r="F97" i="1"/>
  <c r="K97" i="1"/>
  <c r="G96" i="1"/>
  <c r="H96" i="1" s="1"/>
  <c r="I96" i="1"/>
  <c r="F96" i="1"/>
  <c r="K96" i="1"/>
  <c r="G95" i="1"/>
  <c r="H95" i="1" s="1"/>
  <c r="I95" i="1"/>
  <c r="F95" i="1"/>
  <c r="K95" i="1"/>
  <c r="G92" i="1"/>
  <c r="H92" i="1"/>
  <c r="I92" i="1"/>
  <c r="F92" i="1"/>
  <c r="K92" i="1"/>
  <c r="J94" i="1" l="1"/>
  <c r="J93" i="1"/>
  <c r="J91" i="1"/>
  <c r="G94" i="1"/>
  <c r="H94" i="1"/>
  <c r="I94" i="1"/>
  <c r="F94" i="1"/>
  <c r="K94" i="1"/>
  <c r="G93" i="1"/>
  <c r="H93" i="1"/>
  <c r="I93" i="1"/>
  <c r="F93" i="1"/>
  <c r="K93" i="1"/>
  <c r="J90" i="1" l="1"/>
  <c r="J89" i="1"/>
  <c r="J88" i="1"/>
  <c r="J87" i="1"/>
  <c r="J86" i="1"/>
  <c r="J85" i="1"/>
  <c r="J84" i="1"/>
  <c r="J83" i="1"/>
  <c r="J82" i="1"/>
  <c r="J81" i="1"/>
  <c r="G91" i="1"/>
  <c r="H91" i="1" s="1"/>
  <c r="I91" i="1"/>
  <c r="F91" i="1"/>
  <c r="K91" i="1"/>
  <c r="G90" i="1"/>
  <c r="H90" i="1"/>
  <c r="I90" i="1"/>
  <c r="F90" i="1"/>
  <c r="K90" i="1"/>
  <c r="G89" i="1"/>
  <c r="H89" i="1" s="1"/>
  <c r="F89" i="1"/>
  <c r="K89" i="1"/>
  <c r="I89" i="1" l="1"/>
  <c r="G88" i="1"/>
  <c r="I88" i="1" s="1"/>
  <c r="H88" i="1"/>
  <c r="F88" i="1"/>
  <c r="K88" i="1"/>
  <c r="G87" i="1"/>
  <c r="H87" i="1" s="1"/>
  <c r="F87" i="1"/>
  <c r="K87" i="1"/>
  <c r="I87" i="1" l="1"/>
  <c r="G81" i="1"/>
  <c r="H81" i="1" s="1"/>
  <c r="I81" i="1"/>
  <c r="F81" i="1"/>
  <c r="K81" i="1"/>
  <c r="G86" i="1"/>
  <c r="H86" i="1" s="1"/>
  <c r="I86" i="1"/>
  <c r="F86" i="1"/>
  <c r="K86" i="1"/>
  <c r="G85" i="1" l="1"/>
  <c r="H85" i="1" s="1"/>
  <c r="I85" i="1"/>
  <c r="F85" i="1"/>
  <c r="K85" i="1"/>
  <c r="F83" i="1" l="1"/>
  <c r="G83" i="1"/>
  <c r="K83" i="1"/>
  <c r="I83" i="1" l="1"/>
  <c r="H83" i="1"/>
  <c r="H150" i="1"/>
  <c r="G150" i="1"/>
  <c r="F150" i="1"/>
  <c r="C150" i="1"/>
  <c r="B150" i="1"/>
  <c r="G84" i="1"/>
  <c r="H84" i="1" s="1"/>
  <c r="I84" i="1"/>
  <c r="F84" i="1"/>
  <c r="K84" i="1"/>
  <c r="G82" i="1"/>
  <c r="H82" i="1"/>
  <c r="I82" i="1"/>
  <c r="F82" i="1"/>
  <c r="K82" i="1"/>
  <c r="B144" i="1" l="1"/>
  <c r="C144" i="1"/>
  <c r="F144" i="1"/>
  <c r="G144" i="1"/>
  <c r="H144" i="1"/>
  <c r="J80" i="1"/>
  <c r="J79" i="1"/>
  <c r="J78" i="1"/>
  <c r="J77" i="1"/>
  <c r="J76" i="1"/>
  <c r="J75" i="1"/>
  <c r="J74" i="1"/>
  <c r="J73" i="1"/>
  <c r="J70" i="1"/>
  <c r="J69" i="1"/>
  <c r="J62" i="1"/>
  <c r="J61" i="1"/>
  <c r="G80" i="1"/>
  <c r="H80" i="1" s="1"/>
  <c r="I80" i="1"/>
  <c r="F80" i="1"/>
  <c r="K80" i="1"/>
  <c r="G79" i="1"/>
  <c r="H79" i="1" s="1"/>
  <c r="F79" i="1"/>
  <c r="K79" i="1"/>
  <c r="G76" i="1"/>
  <c r="H76" i="1" s="1"/>
  <c r="I76" i="1"/>
  <c r="F76" i="1"/>
  <c r="K76" i="1"/>
  <c r="G75" i="1"/>
  <c r="H75" i="1" s="1"/>
  <c r="F75" i="1"/>
  <c r="I75" i="1" s="1"/>
  <c r="K75" i="1"/>
  <c r="G78" i="1"/>
  <c r="F78" i="1"/>
  <c r="I78" i="1" s="1"/>
  <c r="K78" i="1"/>
  <c r="G77" i="1"/>
  <c r="F77" i="1"/>
  <c r="K77" i="1"/>
  <c r="G70" i="1"/>
  <c r="F70" i="1"/>
  <c r="K70" i="1"/>
  <c r="G69" i="1"/>
  <c r="F69" i="1"/>
  <c r="K69" i="1"/>
  <c r="I79" i="1" l="1"/>
  <c r="I70" i="1"/>
  <c r="H78" i="1"/>
  <c r="H77" i="1"/>
  <c r="I77" i="1"/>
  <c r="H70" i="1"/>
  <c r="H69" i="1"/>
  <c r="I69" i="1"/>
  <c r="G73" i="1"/>
  <c r="F73" i="1"/>
  <c r="K73" i="1"/>
  <c r="F74" i="1"/>
  <c r="G74" i="1"/>
  <c r="K74" i="1"/>
  <c r="G72" i="1"/>
  <c r="F72" i="1"/>
  <c r="K72" i="1"/>
  <c r="G71" i="1"/>
  <c r="F71" i="1"/>
  <c r="K71" i="1"/>
  <c r="I71" i="1" l="1"/>
  <c r="I73" i="1"/>
  <c r="I72" i="1"/>
  <c r="H73" i="1"/>
  <c r="H72" i="1"/>
  <c r="J72" i="1" s="1"/>
  <c r="H74" i="1"/>
  <c r="I74" i="1"/>
  <c r="H71" i="1"/>
  <c r="J71" i="1" s="1"/>
  <c r="G68" i="1"/>
  <c r="F68" i="1"/>
  <c r="K68" i="1"/>
  <c r="G61" i="1"/>
  <c r="F61" i="1"/>
  <c r="K61" i="1"/>
  <c r="I68" i="1" l="1"/>
  <c r="H68" i="1"/>
  <c r="H61" i="1"/>
  <c r="I61" i="1"/>
  <c r="F67" i="1"/>
  <c r="F66" i="1"/>
  <c r="F65" i="1"/>
  <c r="F64" i="1"/>
  <c r="F63" i="1"/>
  <c r="F62" i="1"/>
  <c r="G67" i="1"/>
  <c r="G66" i="1"/>
  <c r="G65" i="1"/>
  <c r="G64" i="1"/>
  <c r="G63" i="1"/>
  <c r="G62" i="1"/>
  <c r="K67" i="1"/>
  <c r="K66" i="1"/>
  <c r="K65" i="1"/>
  <c r="K64" i="1"/>
  <c r="K63" i="1"/>
  <c r="K62" i="1"/>
  <c r="J68" i="1" l="1"/>
  <c r="I63" i="1"/>
  <c r="I64" i="1"/>
  <c r="H67" i="1"/>
  <c r="J67" i="1" s="1"/>
  <c r="I67" i="1"/>
  <c r="I65" i="1"/>
  <c r="I66" i="1"/>
  <c r="H66" i="1"/>
  <c r="J66" i="1" s="1"/>
  <c r="H64" i="1"/>
  <c r="J64" i="1" s="1"/>
  <c r="H63" i="1"/>
  <c r="J63" i="1" s="1"/>
  <c r="I62" i="1"/>
  <c r="H62" i="1"/>
  <c r="H65" i="1"/>
  <c r="J65" i="1" s="1"/>
  <c r="F60" i="1"/>
  <c r="F59" i="1"/>
  <c r="G43" i="1" l="1"/>
  <c r="K43" i="1"/>
  <c r="G44" i="1"/>
  <c r="K44" i="1"/>
  <c r="G45" i="1"/>
  <c r="K45" i="1"/>
  <c r="G46" i="1"/>
  <c r="K46" i="1"/>
  <c r="G47" i="1"/>
  <c r="K47" i="1"/>
  <c r="G48" i="1"/>
  <c r="K48" i="1"/>
  <c r="G49" i="1"/>
  <c r="K49" i="1"/>
  <c r="G50" i="1"/>
  <c r="K50" i="1"/>
  <c r="G51" i="1"/>
  <c r="K51" i="1"/>
  <c r="G52" i="1"/>
  <c r="K52" i="1"/>
  <c r="G53" i="1"/>
  <c r="K53" i="1"/>
  <c r="G54" i="1"/>
  <c r="K54" i="1"/>
  <c r="G55" i="1"/>
  <c r="K55" i="1"/>
  <c r="G56" i="1"/>
  <c r="K56" i="1"/>
  <c r="G57" i="1"/>
  <c r="K57" i="1"/>
  <c r="G58" i="1"/>
  <c r="K58" i="1"/>
  <c r="F58" i="1"/>
  <c r="F57" i="1"/>
  <c r="F56" i="1"/>
  <c r="I56" i="1" s="1"/>
  <c r="F55" i="1"/>
  <c r="F54" i="1"/>
  <c r="K60" i="1"/>
  <c r="G60" i="1"/>
  <c r="H60" i="1" s="1"/>
  <c r="J60" i="1" s="1"/>
  <c r="K59" i="1"/>
  <c r="G59" i="1"/>
  <c r="I59" i="1" s="1"/>
  <c r="F53" i="1"/>
  <c r="H53" i="1" s="1"/>
  <c r="J53" i="1" s="1"/>
  <c r="I57" i="1" l="1"/>
  <c r="H54" i="1"/>
  <c r="J54" i="1" s="1"/>
  <c r="I53" i="1"/>
  <c r="H58" i="1"/>
  <c r="J58" i="1" s="1"/>
  <c r="H57" i="1"/>
  <c r="J57" i="1" s="1"/>
  <c r="H56" i="1"/>
  <c r="J56" i="1" s="1"/>
  <c r="I54" i="1"/>
  <c r="H55" i="1"/>
  <c r="J55" i="1" s="1"/>
  <c r="I58" i="1"/>
  <c r="I55" i="1"/>
  <c r="I60" i="1"/>
  <c r="H59" i="1"/>
  <c r="J59" i="1" s="1"/>
  <c r="F51" i="1"/>
  <c r="F50" i="1"/>
  <c r="F49" i="1"/>
  <c r="F52" i="1"/>
  <c r="I52" i="1" s="1"/>
  <c r="F47" i="1"/>
  <c r="I47" i="1" s="1"/>
  <c r="F45" i="1"/>
  <c r="I45" i="1" s="1"/>
  <c r="H50" i="1" l="1"/>
  <c r="J50" i="1" s="1"/>
  <c r="I50" i="1"/>
  <c r="H51" i="1"/>
  <c r="J51" i="1" s="1"/>
  <c r="I51" i="1"/>
  <c r="H49" i="1"/>
  <c r="J49" i="1" s="1"/>
  <c r="I49" i="1"/>
  <c r="H45" i="1"/>
  <c r="J45" i="1" s="1"/>
  <c r="H52" i="1"/>
  <c r="J52" i="1" s="1"/>
  <c r="H47" i="1"/>
  <c r="J47" i="1" s="1"/>
  <c r="F48" i="1"/>
  <c r="F46" i="1"/>
  <c r="F44" i="1"/>
  <c r="F43" i="1"/>
  <c r="I44" i="1" l="1"/>
  <c r="H44" i="1"/>
  <c r="J44" i="1" s="1"/>
  <c r="I48" i="1"/>
  <c r="H48" i="1"/>
  <c r="J48" i="1" s="1"/>
  <c r="I46" i="1"/>
  <c r="H46" i="1"/>
  <c r="J46" i="1" s="1"/>
  <c r="I43" i="1"/>
  <c r="H43" i="1"/>
  <c r="J43" i="1" s="1"/>
  <c r="G37" i="1" l="1"/>
  <c r="F37" i="1"/>
  <c r="K37" i="1"/>
  <c r="G36" i="1"/>
  <c r="F36" i="1"/>
  <c r="K36" i="1"/>
  <c r="I37" i="1" l="1"/>
  <c r="I36" i="1"/>
  <c r="H36" i="1"/>
  <c r="J36" i="1" s="1"/>
  <c r="H37" i="1"/>
  <c r="J37" i="1" s="1"/>
  <c r="K42" i="1"/>
  <c r="K41" i="1"/>
  <c r="K40" i="1"/>
  <c r="K39" i="1"/>
  <c r="K38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27" i="1" l="1"/>
  <c r="G25" i="1"/>
  <c r="F25" i="1"/>
  <c r="G24" i="1"/>
  <c r="F24" i="1"/>
  <c r="I25" i="1" l="1"/>
  <c r="I24" i="1"/>
  <c r="H25" i="1"/>
  <c r="J25" i="1" s="1"/>
  <c r="H24" i="1"/>
  <c r="J24" i="1" s="1"/>
  <c r="G15" i="1"/>
  <c r="F15" i="1"/>
  <c r="H15" i="1" l="1"/>
  <c r="J15" i="1" s="1"/>
  <c r="I15" i="1"/>
  <c r="C16" i="1"/>
  <c r="G8" i="2" l="1"/>
  <c r="I8" i="2" s="1"/>
  <c r="F8" i="2"/>
  <c r="H7" i="2"/>
  <c r="J7" i="2" s="1"/>
  <c r="G7" i="2"/>
  <c r="F7" i="2"/>
  <c r="I7" i="2" s="1"/>
  <c r="G6" i="2"/>
  <c r="H6" i="2" s="1"/>
  <c r="J6" i="2" s="1"/>
  <c r="F6" i="2"/>
  <c r="G5" i="2"/>
  <c r="F5" i="2"/>
  <c r="I5" i="2" s="1"/>
  <c r="G4" i="2"/>
  <c r="I4" i="2" s="1"/>
  <c r="F4" i="2"/>
  <c r="G3" i="2"/>
  <c r="F3" i="2"/>
  <c r="I3" i="2" s="1"/>
  <c r="G2" i="2"/>
  <c r="H2" i="2" s="1"/>
  <c r="J2" i="2" s="1"/>
  <c r="F2" i="2"/>
  <c r="I2" i="2" l="1"/>
  <c r="H3" i="2"/>
  <c r="J3" i="2" s="1"/>
  <c r="I6" i="2"/>
  <c r="H4" i="2"/>
  <c r="J4" i="2" s="1"/>
  <c r="H8" i="2"/>
  <c r="J8" i="2" s="1"/>
  <c r="H5" i="2"/>
  <c r="J5" i="2" s="1"/>
  <c r="G42" i="1"/>
  <c r="F42" i="1"/>
  <c r="G41" i="1"/>
  <c r="F41" i="1"/>
  <c r="G40" i="1"/>
  <c r="F40" i="1"/>
  <c r="G39" i="1"/>
  <c r="F39" i="1"/>
  <c r="G38" i="1"/>
  <c r="F38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I5" i="1" s="1"/>
  <c r="G4" i="1"/>
  <c r="H4" i="1" s="1"/>
  <c r="J4" i="1" s="1"/>
  <c r="G3" i="1"/>
  <c r="G2" i="1"/>
  <c r="I2" i="1" s="1"/>
  <c r="F5" i="1"/>
  <c r="F4" i="1"/>
  <c r="F2" i="1"/>
  <c r="F3" i="1"/>
  <c r="I3" i="1" l="1"/>
  <c r="H39" i="1"/>
  <c r="J39" i="1" s="1"/>
  <c r="I8" i="1"/>
  <c r="H19" i="1"/>
  <c r="J19" i="1" s="1"/>
  <c r="I11" i="1"/>
  <c r="I30" i="1"/>
  <c r="I40" i="1"/>
  <c r="I33" i="1"/>
  <c r="I41" i="1"/>
  <c r="I9" i="1"/>
  <c r="I28" i="1"/>
  <c r="H30" i="1"/>
  <c r="J30" i="1" s="1"/>
  <c r="I14" i="1"/>
  <c r="I21" i="1"/>
  <c r="I23" i="1"/>
  <c r="I27" i="1"/>
  <c r="I42" i="1"/>
  <c r="H41" i="1"/>
  <c r="J41" i="1" s="1"/>
  <c r="H40" i="1"/>
  <c r="J40" i="1" s="1"/>
  <c r="I39" i="1"/>
  <c r="I38" i="1"/>
  <c r="I35" i="1"/>
  <c r="H35" i="1"/>
  <c r="J35" i="1" s="1"/>
  <c r="I34" i="1"/>
  <c r="H34" i="1"/>
  <c r="J34" i="1" s="1"/>
  <c r="H33" i="1"/>
  <c r="J33" i="1" s="1"/>
  <c r="I32" i="1"/>
  <c r="I31" i="1"/>
  <c r="H31" i="1"/>
  <c r="J31" i="1" s="1"/>
  <c r="I29" i="1"/>
  <c r="H29" i="1"/>
  <c r="J29" i="1" s="1"/>
  <c r="H27" i="1"/>
  <c r="J27" i="1" s="1"/>
  <c r="I26" i="1"/>
  <c r="H26" i="1"/>
  <c r="J26" i="1" s="1"/>
  <c r="H23" i="1"/>
  <c r="J23" i="1" s="1"/>
  <c r="H17" i="1"/>
  <c r="J17" i="1" s="1"/>
  <c r="I22" i="1"/>
  <c r="H21" i="1"/>
  <c r="J21" i="1" s="1"/>
  <c r="I20" i="1"/>
  <c r="H20" i="1"/>
  <c r="J20" i="1" s="1"/>
  <c r="I19" i="1"/>
  <c r="I18" i="1"/>
  <c r="I17" i="1"/>
  <c r="I16" i="1"/>
  <c r="H16" i="1"/>
  <c r="J16" i="1" s="1"/>
  <c r="H14" i="1"/>
  <c r="J14" i="1" s="1"/>
  <c r="I13" i="1"/>
  <c r="I12" i="1"/>
  <c r="H12" i="1"/>
  <c r="J12" i="1" s="1"/>
  <c r="H11" i="1"/>
  <c r="J11" i="1" s="1"/>
  <c r="I10" i="1"/>
  <c r="H10" i="1"/>
  <c r="J10" i="1" s="1"/>
  <c r="H8" i="1"/>
  <c r="J8" i="1" s="1"/>
  <c r="H2" i="1"/>
  <c r="J2" i="1" s="1"/>
  <c r="H3" i="1"/>
  <c r="I4" i="1"/>
  <c r="H5" i="1"/>
  <c r="J5" i="1" s="1"/>
  <c r="H6" i="1"/>
  <c r="J6" i="1" s="1"/>
  <c r="I7" i="1"/>
  <c r="H7" i="1"/>
  <c r="J7" i="1" s="1"/>
  <c r="I6" i="1"/>
  <c r="H9" i="1"/>
  <c r="J9" i="1" s="1"/>
  <c r="H13" i="1"/>
  <c r="J13" i="1" s="1"/>
  <c r="H18" i="1"/>
  <c r="J18" i="1" s="1"/>
  <c r="H22" i="1"/>
  <c r="J22" i="1" s="1"/>
  <c r="H28" i="1"/>
  <c r="J28" i="1" s="1"/>
  <c r="H32" i="1"/>
  <c r="J32" i="1" s="1"/>
  <c r="H38" i="1"/>
  <c r="J38" i="1" s="1"/>
  <c r="H42" i="1"/>
  <c r="J42" i="1" s="1"/>
  <c r="I150" i="1" l="1"/>
  <c r="I144" i="1"/>
  <c r="J3" i="1"/>
  <c r="J144" i="1"/>
  <c r="J150" i="1"/>
</calcChain>
</file>

<file path=xl/sharedStrings.xml><?xml version="1.0" encoding="utf-8"?>
<sst xmlns="http://schemas.openxmlformats.org/spreadsheetml/2006/main" count="38" uniqueCount="17">
  <si>
    <t>Repostages</t>
  </si>
  <si>
    <t>Litros repostados</t>
  </si>
  <si>
    <t>Precio en €  AutoGAS (GLP)/ litro</t>
  </si>
  <si>
    <t>Precio en € Gasolina 95 /litro</t>
  </si>
  <si>
    <t>Gasto repostage GAS</t>
  </si>
  <si>
    <t>Gasto Teórico repostage Gasolina 95</t>
  </si>
  <si>
    <t>Kilometros Recorridos con GAS</t>
  </si>
  <si>
    <t>Ahorro conseguido</t>
  </si>
  <si>
    <t>Ahorro porcentual</t>
  </si>
  <si>
    <t>Gasto Intalación</t>
  </si>
  <si>
    <t>Pendiente Amortizar</t>
  </si>
  <si>
    <t>Total sumatorio</t>
  </si>
  <si>
    <t>#</t>
  </si>
  <si>
    <t>TOTAL SUMA</t>
  </si>
  <si>
    <t>Ahorro acumulado</t>
  </si>
  <si>
    <t>En 120 repostages amortizado aproximadamente</t>
  </si>
  <si>
    <t>Consumo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</si>
</sst>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;@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3" borderId="0" xfId="0" applyFill="1"/>
    <xf numFmtId="0" fontId="0" fillId="4" borderId="0" xfId="0" applyFill="1"/>
    <xf numFmtId="14" fontId="0" fillId="4" borderId="0" xfId="0" applyNumberFormat="1" applyFill="1"/>
    <xf numFmtId="0" fontId="0" fillId="2" borderId="0" xfId="0" applyFill="1" applyProtection="1"/>
    <xf numFmtId="0" fontId="0" fillId="0" borderId="0" xfId="0" applyProtection="1"/>
    <xf numFmtId="14" fontId="0" fillId="5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Litros combustible y €</a:t>
            </a:r>
            <a:r>
              <a:rPr lang="es-ES" baseline="0"/>
              <a:t> de Gastos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Litros repostados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Hoja1!$A$2:$A$84</c:f>
              <c:numCache>
                <c:formatCode>m/d/yyyy</c:formatCode>
                <c:ptCount val="83"/>
                <c:pt idx="0">
                  <c:v>42205</c:v>
                </c:pt>
                <c:pt idx="1">
                  <c:v>42211</c:v>
                </c:pt>
                <c:pt idx="2">
                  <c:v>42216</c:v>
                </c:pt>
                <c:pt idx="3">
                  <c:v>42229</c:v>
                </c:pt>
                <c:pt idx="4">
                  <c:v>42234</c:v>
                </c:pt>
                <c:pt idx="5">
                  <c:v>42236</c:v>
                </c:pt>
                <c:pt idx="6">
                  <c:v>42239</c:v>
                </c:pt>
                <c:pt idx="7">
                  <c:v>42243</c:v>
                </c:pt>
                <c:pt idx="8">
                  <c:v>42248</c:v>
                </c:pt>
                <c:pt idx="9">
                  <c:v>42252</c:v>
                </c:pt>
                <c:pt idx="10">
                  <c:v>42252</c:v>
                </c:pt>
                <c:pt idx="11">
                  <c:v>42264</c:v>
                </c:pt>
                <c:pt idx="12">
                  <c:v>42267</c:v>
                </c:pt>
                <c:pt idx="13">
                  <c:v>42274</c:v>
                </c:pt>
                <c:pt idx="14">
                  <c:v>42277</c:v>
                </c:pt>
                <c:pt idx="15">
                  <c:v>42280</c:v>
                </c:pt>
                <c:pt idx="16">
                  <c:v>42292</c:v>
                </c:pt>
                <c:pt idx="17">
                  <c:v>42293</c:v>
                </c:pt>
                <c:pt idx="18">
                  <c:v>42294</c:v>
                </c:pt>
                <c:pt idx="19">
                  <c:v>42300</c:v>
                </c:pt>
                <c:pt idx="20">
                  <c:v>42301</c:v>
                </c:pt>
                <c:pt idx="21">
                  <c:v>42307</c:v>
                </c:pt>
                <c:pt idx="22">
                  <c:v>42314</c:v>
                </c:pt>
                <c:pt idx="23">
                  <c:v>42318</c:v>
                </c:pt>
                <c:pt idx="24">
                  <c:v>42321</c:v>
                </c:pt>
                <c:pt idx="25">
                  <c:v>42327</c:v>
                </c:pt>
                <c:pt idx="26">
                  <c:v>42335</c:v>
                </c:pt>
                <c:pt idx="27">
                  <c:v>42337</c:v>
                </c:pt>
                <c:pt idx="28">
                  <c:v>42342</c:v>
                </c:pt>
                <c:pt idx="29">
                  <c:v>42350</c:v>
                </c:pt>
                <c:pt idx="30">
                  <c:v>42357</c:v>
                </c:pt>
                <c:pt idx="31">
                  <c:v>42368</c:v>
                </c:pt>
                <c:pt idx="32">
                  <c:v>42368</c:v>
                </c:pt>
                <c:pt idx="33">
                  <c:v>42399</c:v>
                </c:pt>
                <c:pt idx="34">
                  <c:v>42383</c:v>
                </c:pt>
                <c:pt idx="35">
                  <c:v>42388</c:v>
                </c:pt>
                <c:pt idx="36">
                  <c:v>42404</c:v>
                </c:pt>
                <c:pt idx="37">
                  <c:v>42411</c:v>
                </c:pt>
                <c:pt idx="38">
                  <c:v>42417</c:v>
                </c:pt>
                <c:pt idx="39">
                  <c:v>42424</c:v>
                </c:pt>
                <c:pt idx="40">
                  <c:v>42432</c:v>
                </c:pt>
                <c:pt idx="41">
                  <c:v>42444</c:v>
                </c:pt>
                <c:pt idx="42">
                  <c:v>42461</c:v>
                </c:pt>
                <c:pt idx="43">
                  <c:v>42472</c:v>
                </c:pt>
                <c:pt idx="44">
                  <c:v>42481</c:v>
                </c:pt>
                <c:pt idx="45">
                  <c:v>42493</c:v>
                </c:pt>
                <c:pt idx="46">
                  <c:v>42501</c:v>
                </c:pt>
                <c:pt idx="47">
                  <c:v>42521</c:v>
                </c:pt>
                <c:pt idx="48">
                  <c:v>42509</c:v>
                </c:pt>
                <c:pt idx="49">
                  <c:v>42511</c:v>
                </c:pt>
                <c:pt idx="50">
                  <c:v>42525</c:v>
                </c:pt>
                <c:pt idx="51">
                  <c:v>42527</c:v>
                </c:pt>
                <c:pt idx="52">
                  <c:v>42533</c:v>
                </c:pt>
                <c:pt idx="53">
                  <c:v>42536</c:v>
                </c:pt>
                <c:pt idx="54">
                  <c:v>42544</c:v>
                </c:pt>
                <c:pt idx="55">
                  <c:v>42558</c:v>
                </c:pt>
                <c:pt idx="56">
                  <c:v>42567</c:v>
                </c:pt>
                <c:pt idx="57">
                  <c:v>42573</c:v>
                </c:pt>
                <c:pt idx="58">
                  <c:v>42583</c:v>
                </c:pt>
                <c:pt idx="59">
                  <c:v>42591</c:v>
                </c:pt>
                <c:pt idx="60">
                  <c:v>42595</c:v>
                </c:pt>
                <c:pt idx="61">
                  <c:v>42597</c:v>
                </c:pt>
                <c:pt idx="62">
                  <c:v>42609</c:v>
                </c:pt>
                <c:pt idx="63">
                  <c:v>42610</c:v>
                </c:pt>
                <c:pt idx="64">
                  <c:v>42619</c:v>
                </c:pt>
                <c:pt idx="65">
                  <c:v>42633</c:v>
                </c:pt>
                <c:pt idx="66">
                  <c:v>42642</c:v>
                </c:pt>
                <c:pt idx="67">
                  <c:v>42645</c:v>
                </c:pt>
                <c:pt idx="68">
                  <c:v>42651</c:v>
                </c:pt>
                <c:pt idx="69">
                  <c:v>42661</c:v>
                </c:pt>
                <c:pt idx="70">
                  <c:v>42685</c:v>
                </c:pt>
                <c:pt idx="71">
                  <c:v>42687</c:v>
                </c:pt>
                <c:pt idx="72">
                  <c:v>42689</c:v>
                </c:pt>
                <c:pt idx="73">
                  <c:v>42689</c:v>
                </c:pt>
                <c:pt idx="74">
                  <c:v>42699</c:v>
                </c:pt>
                <c:pt idx="75">
                  <c:v>42701</c:v>
                </c:pt>
                <c:pt idx="76">
                  <c:v>42703</c:v>
                </c:pt>
                <c:pt idx="77">
                  <c:v>42706</c:v>
                </c:pt>
                <c:pt idx="78">
                  <c:v>42708</c:v>
                </c:pt>
                <c:pt idx="79">
                  <c:v>42710</c:v>
                </c:pt>
                <c:pt idx="80">
                  <c:v>42714</c:v>
                </c:pt>
                <c:pt idx="81">
                  <c:v>42714</c:v>
                </c:pt>
                <c:pt idx="82">
                  <c:v>42722</c:v>
                </c:pt>
              </c:numCache>
            </c:numRef>
          </c:cat>
          <c:val>
            <c:numRef>
              <c:f>Hoja1!$B$2:$B$30</c:f>
              <c:numCache>
                <c:formatCode>General</c:formatCode>
                <c:ptCount val="29"/>
                <c:pt idx="0">
                  <c:v>40</c:v>
                </c:pt>
                <c:pt idx="1">
                  <c:v>39.369999999999997</c:v>
                </c:pt>
                <c:pt idx="2">
                  <c:v>33.85</c:v>
                </c:pt>
                <c:pt idx="3">
                  <c:v>44.44</c:v>
                </c:pt>
                <c:pt idx="4">
                  <c:v>39.880000000000003</c:v>
                </c:pt>
                <c:pt idx="5">
                  <c:v>39.729999999999997</c:v>
                </c:pt>
                <c:pt idx="6">
                  <c:v>25.52</c:v>
                </c:pt>
                <c:pt idx="7">
                  <c:v>35.869999999999997</c:v>
                </c:pt>
                <c:pt idx="8">
                  <c:v>37.69</c:v>
                </c:pt>
                <c:pt idx="9">
                  <c:v>25.52</c:v>
                </c:pt>
                <c:pt idx="10">
                  <c:v>26.38</c:v>
                </c:pt>
                <c:pt idx="11">
                  <c:v>40.46</c:v>
                </c:pt>
                <c:pt idx="12">
                  <c:v>34.01</c:v>
                </c:pt>
                <c:pt idx="13">
                  <c:v>38.51</c:v>
                </c:pt>
                <c:pt idx="14">
                  <c:v>39.76</c:v>
                </c:pt>
                <c:pt idx="15">
                  <c:v>40.799999999999997</c:v>
                </c:pt>
                <c:pt idx="16">
                  <c:v>34.26</c:v>
                </c:pt>
                <c:pt idx="17">
                  <c:v>6.38</c:v>
                </c:pt>
                <c:pt idx="18">
                  <c:v>27.66</c:v>
                </c:pt>
                <c:pt idx="19">
                  <c:v>31.7</c:v>
                </c:pt>
                <c:pt idx="20">
                  <c:v>32.64</c:v>
                </c:pt>
                <c:pt idx="21">
                  <c:v>33.81</c:v>
                </c:pt>
                <c:pt idx="22">
                  <c:v>32.29</c:v>
                </c:pt>
                <c:pt idx="23">
                  <c:v>42.72</c:v>
                </c:pt>
                <c:pt idx="24">
                  <c:v>14.26</c:v>
                </c:pt>
                <c:pt idx="25">
                  <c:v>46.03</c:v>
                </c:pt>
                <c:pt idx="26">
                  <c:v>32.119999999999997</c:v>
                </c:pt>
                <c:pt idx="27">
                  <c:v>35.479999999999997</c:v>
                </c:pt>
                <c:pt idx="28">
                  <c:v>42.27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Hoja1!$F$1</c:f>
              <c:strCache>
                <c:ptCount val="1"/>
                <c:pt idx="0">
                  <c:v>Gasto repostage GAS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Hoja1!$A$2:$A$84</c:f>
              <c:numCache>
                <c:formatCode>m/d/yyyy</c:formatCode>
                <c:ptCount val="83"/>
                <c:pt idx="0">
                  <c:v>42205</c:v>
                </c:pt>
                <c:pt idx="1">
                  <c:v>42211</c:v>
                </c:pt>
                <c:pt idx="2">
                  <c:v>42216</c:v>
                </c:pt>
                <c:pt idx="3">
                  <c:v>42229</c:v>
                </c:pt>
                <c:pt idx="4">
                  <c:v>42234</c:v>
                </c:pt>
                <c:pt idx="5">
                  <c:v>42236</c:v>
                </c:pt>
                <c:pt idx="6">
                  <c:v>42239</c:v>
                </c:pt>
                <c:pt idx="7">
                  <c:v>42243</c:v>
                </c:pt>
                <c:pt idx="8">
                  <c:v>42248</c:v>
                </c:pt>
                <c:pt idx="9">
                  <c:v>42252</c:v>
                </c:pt>
                <c:pt idx="10">
                  <c:v>42252</c:v>
                </c:pt>
                <c:pt idx="11">
                  <c:v>42264</c:v>
                </c:pt>
                <c:pt idx="12">
                  <c:v>42267</c:v>
                </c:pt>
                <c:pt idx="13">
                  <c:v>42274</c:v>
                </c:pt>
                <c:pt idx="14">
                  <c:v>42277</c:v>
                </c:pt>
                <c:pt idx="15">
                  <c:v>42280</c:v>
                </c:pt>
                <c:pt idx="16">
                  <c:v>42292</c:v>
                </c:pt>
                <c:pt idx="17">
                  <c:v>42293</c:v>
                </c:pt>
                <c:pt idx="18">
                  <c:v>42294</c:v>
                </c:pt>
                <c:pt idx="19">
                  <c:v>42300</c:v>
                </c:pt>
                <c:pt idx="20">
                  <c:v>42301</c:v>
                </c:pt>
                <c:pt idx="21">
                  <c:v>42307</c:v>
                </c:pt>
                <c:pt idx="22">
                  <c:v>42314</c:v>
                </c:pt>
                <c:pt idx="23">
                  <c:v>42318</c:v>
                </c:pt>
                <c:pt idx="24">
                  <c:v>42321</c:v>
                </c:pt>
                <c:pt idx="25">
                  <c:v>42327</c:v>
                </c:pt>
                <c:pt idx="26">
                  <c:v>42335</c:v>
                </c:pt>
                <c:pt idx="27">
                  <c:v>42337</c:v>
                </c:pt>
                <c:pt idx="28">
                  <c:v>42342</c:v>
                </c:pt>
                <c:pt idx="29">
                  <c:v>42350</c:v>
                </c:pt>
                <c:pt idx="30">
                  <c:v>42357</c:v>
                </c:pt>
                <c:pt idx="31">
                  <c:v>42368</c:v>
                </c:pt>
                <c:pt idx="32">
                  <c:v>42368</c:v>
                </c:pt>
                <c:pt idx="33">
                  <c:v>42399</c:v>
                </c:pt>
                <c:pt idx="34">
                  <c:v>42383</c:v>
                </c:pt>
                <c:pt idx="35">
                  <c:v>42388</c:v>
                </c:pt>
                <c:pt idx="36">
                  <c:v>42404</c:v>
                </c:pt>
                <c:pt idx="37">
                  <c:v>42411</c:v>
                </c:pt>
                <c:pt idx="38">
                  <c:v>42417</c:v>
                </c:pt>
                <c:pt idx="39">
                  <c:v>42424</c:v>
                </c:pt>
                <c:pt idx="40">
                  <c:v>42432</c:v>
                </c:pt>
                <c:pt idx="41">
                  <c:v>42444</c:v>
                </c:pt>
                <c:pt idx="42">
                  <c:v>42461</c:v>
                </c:pt>
                <c:pt idx="43">
                  <c:v>42472</c:v>
                </c:pt>
                <c:pt idx="44">
                  <c:v>42481</c:v>
                </c:pt>
                <c:pt idx="45">
                  <c:v>42493</c:v>
                </c:pt>
                <c:pt idx="46">
                  <c:v>42501</c:v>
                </c:pt>
                <c:pt idx="47">
                  <c:v>42521</c:v>
                </c:pt>
                <c:pt idx="48">
                  <c:v>42509</c:v>
                </c:pt>
                <c:pt idx="49">
                  <c:v>42511</c:v>
                </c:pt>
                <c:pt idx="50">
                  <c:v>42525</c:v>
                </c:pt>
                <c:pt idx="51">
                  <c:v>42527</c:v>
                </c:pt>
                <c:pt idx="52">
                  <c:v>42533</c:v>
                </c:pt>
                <c:pt idx="53">
                  <c:v>42536</c:v>
                </c:pt>
                <c:pt idx="54">
                  <c:v>42544</c:v>
                </c:pt>
                <c:pt idx="55">
                  <c:v>42558</c:v>
                </c:pt>
                <c:pt idx="56">
                  <c:v>42567</c:v>
                </c:pt>
                <c:pt idx="57">
                  <c:v>42573</c:v>
                </c:pt>
                <c:pt idx="58">
                  <c:v>42583</c:v>
                </c:pt>
                <c:pt idx="59">
                  <c:v>42591</c:v>
                </c:pt>
                <c:pt idx="60">
                  <c:v>42595</c:v>
                </c:pt>
                <c:pt idx="61">
                  <c:v>42597</c:v>
                </c:pt>
                <c:pt idx="62">
                  <c:v>42609</c:v>
                </c:pt>
                <c:pt idx="63">
                  <c:v>42610</c:v>
                </c:pt>
                <c:pt idx="64">
                  <c:v>42619</c:v>
                </c:pt>
                <c:pt idx="65">
                  <c:v>42633</c:v>
                </c:pt>
                <c:pt idx="66">
                  <c:v>42642</c:v>
                </c:pt>
                <c:pt idx="67">
                  <c:v>42645</c:v>
                </c:pt>
                <c:pt idx="68">
                  <c:v>42651</c:v>
                </c:pt>
                <c:pt idx="69">
                  <c:v>42661</c:v>
                </c:pt>
                <c:pt idx="70">
                  <c:v>42685</c:v>
                </c:pt>
                <c:pt idx="71">
                  <c:v>42687</c:v>
                </c:pt>
                <c:pt idx="72">
                  <c:v>42689</c:v>
                </c:pt>
                <c:pt idx="73">
                  <c:v>42689</c:v>
                </c:pt>
                <c:pt idx="74">
                  <c:v>42699</c:v>
                </c:pt>
                <c:pt idx="75">
                  <c:v>42701</c:v>
                </c:pt>
                <c:pt idx="76">
                  <c:v>42703</c:v>
                </c:pt>
                <c:pt idx="77">
                  <c:v>42706</c:v>
                </c:pt>
                <c:pt idx="78">
                  <c:v>42708</c:v>
                </c:pt>
                <c:pt idx="79">
                  <c:v>42710</c:v>
                </c:pt>
                <c:pt idx="80">
                  <c:v>42714</c:v>
                </c:pt>
                <c:pt idx="81">
                  <c:v>42714</c:v>
                </c:pt>
                <c:pt idx="82">
                  <c:v>42722</c:v>
                </c:pt>
              </c:numCache>
            </c:numRef>
          </c:cat>
          <c:val>
            <c:numRef>
              <c:f>Hoja1!$F$2:$F$30</c:f>
              <c:numCache>
                <c:formatCode>General</c:formatCode>
                <c:ptCount val="29"/>
                <c:pt idx="0">
                  <c:v>25.560000000000002</c:v>
                </c:pt>
                <c:pt idx="1">
                  <c:v>25.472390000000001</c:v>
                </c:pt>
                <c:pt idx="2">
                  <c:v>21.96865</c:v>
                </c:pt>
                <c:pt idx="3">
                  <c:v>28.39716</c:v>
                </c:pt>
                <c:pt idx="4">
                  <c:v>25.084520000000001</c:v>
                </c:pt>
                <c:pt idx="5">
                  <c:v>24.990169999999999</c:v>
                </c:pt>
                <c:pt idx="6">
                  <c:v>15.924479999999999</c:v>
                </c:pt>
                <c:pt idx="7">
                  <c:v>22.56223</c:v>
                </c:pt>
                <c:pt idx="8">
                  <c:v>22.086339999999996</c:v>
                </c:pt>
                <c:pt idx="9">
                  <c:v>14.954719999999998</c:v>
                </c:pt>
                <c:pt idx="10">
                  <c:v>15.458679999999999</c:v>
                </c:pt>
                <c:pt idx="11">
                  <c:v>23.70956</c:v>
                </c:pt>
                <c:pt idx="12">
                  <c:v>19.861839999999997</c:v>
                </c:pt>
                <c:pt idx="13">
                  <c:v>22.566859999999998</c:v>
                </c:pt>
                <c:pt idx="14">
                  <c:v>23.299359999999997</c:v>
                </c:pt>
                <c:pt idx="15">
                  <c:v>24.439199999999996</c:v>
                </c:pt>
                <c:pt idx="16">
                  <c:v>20.521739999999998</c:v>
                </c:pt>
                <c:pt idx="17">
                  <c:v>3.8216199999999998</c:v>
                </c:pt>
                <c:pt idx="18">
                  <c:v>16.844940000000001</c:v>
                </c:pt>
                <c:pt idx="19">
                  <c:v>18.671299999999999</c:v>
                </c:pt>
                <c:pt idx="20">
                  <c:v>19.224959999999999</c:v>
                </c:pt>
                <c:pt idx="21">
                  <c:v>19.914090000000002</c:v>
                </c:pt>
                <c:pt idx="22">
                  <c:v>19.018809999999998</c:v>
                </c:pt>
                <c:pt idx="23">
                  <c:v>25.16208</c:v>
                </c:pt>
                <c:pt idx="24">
                  <c:v>8.3991399999999992</c:v>
                </c:pt>
                <c:pt idx="25">
                  <c:v>27.11167</c:v>
                </c:pt>
                <c:pt idx="26">
                  <c:v>18.918679999999998</c:v>
                </c:pt>
                <c:pt idx="27">
                  <c:v>20.152639999999998</c:v>
                </c:pt>
                <c:pt idx="28">
                  <c:v>24.897030000000001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Hoja1!$G$1</c:f>
              <c:strCache>
                <c:ptCount val="1"/>
                <c:pt idx="0">
                  <c:v>Gasto Teórico repostage Gasolina 95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Hoja1!$A$2:$A$84</c:f>
              <c:numCache>
                <c:formatCode>m/d/yyyy</c:formatCode>
                <c:ptCount val="83"/>
                <c:pt idx="0">
                  <c:v>42205</c:v>
                </c:pt>
                <c:pt idx="1">
                  <c:v>42211</c:v>
                </c:pt>
                <c:pt idx="2">
                  <c:v>42216</c:v>
                </c:pt>
                <c:pt idx="3">
                  <c:v>42229</c:v>
                </c:pt>
                <c:pt idx="4">
                  <c:v>42234</c:v>
                </c:pt>
                <c:pt idx="5">
                  <c:v>42236</c:v>
                </c:pt>
                <c:pt idx="6">
                  <c:v>42239</c:v>
                </c:pt>
                <c:pt idx="7">
                  <c:v>42243</c:v>
                </c:pt>
                <c:pt idx="8">
                  <c:v>42248</c:v>
                </c:pt>
                <c:pt idx="9">
                  <c:v>42252</c:v>
                </c:pt>
                <c:pt idx="10">
                  <c:v>42252</c:v>
                </c:pt>
                <c:pt idx="11">
                  <c:v>42264</c:v>
                </c:pt>
                <c:pt idx="12">
                  <c:v>42267</c:v>
                </c:pt>
                <c:pt idx="13">
                  <c:v>42274</c:v>
                </c:pt>
                <c:pt idx="14">
                  <c:v>42277</c:v>
                </c:pt>
                <c:pt idx="15">
                  <c:v>42280</c:v>
                </c:pt>
                <c:pt idx="16">
                  <c:v>42292</c:v>
                </c:pt>
                <c:pt idx="17">
                  <c:v>42293</c:v>
                </c:pt>
                <c:pt idx="18">
                  <c:v>42294</c:v>
                </c:pt>
                <c:pt idx="19">
                  <c:v>42300</c:v>
                </c:pt>
                <c:pt idx="20">
                  <c:v>42301</c:v>
                </c:pt>
                <c:pt idx="21">
                  <c:v>42307</c:v>
                </c:pt>
                <c:pt idx="22">
                  <c:v>42314</c:v>
                </c:pt>
                <c:pt idx="23">
                  <c:v>42318</c:v>
                </c:pt>
                <c:pt idx="24">
                  <c:v>42321</c:v>
                </c:pt>
                <c:pt idx="25">
                  <c:v>42327</c:v>
                </c:pt>
                <c:pt idx="26">
                  <c:v>42335</c:v>
                </c:pt>
                <c:pt idx="27">
                  <c:v>42337</c:v>
                </c:pt>
                <c:pt idx="28">
                  <c:v>42342</c:v>
                </c:pt>
                <c:pt idx="29">
                  <c:v>42350</c:v>
                </c:pt>
                <c:pt idx="30">
                  <c:v>42357</c:v>
                </c:pt>
                <c:pt idx="31">
                  <c:v>42368</c:v>
                </c:pt>
                <c:pt idx="32">
                  <c:v>42368</c:v>
                </c:pt>
                <c:pt idx="33">
                  <c:v>42399</c:v>
                </c:pt>
                <c:pt idx="34">
                  <c:v>42383</c:v>
                </c:pt>
                <c:pt idx="35">
                  <c:v>42388</c:v>
                </c:pt>
                <c:pt idx="36">
                  <c:v>42404</c:v>
                </c:pt>
                <c:pt idx="37">
                  <c:v>42411</c:v>
                </c:pt>
                <c:pt idx="38">
                  <c:v>42417</c:v>
                </c:pt>
                <c:pt idx="39">
                  <c:v>42424</c:v>
                </c:pt>
                <c:pt idx="40">
                  <c:v>42432</c:v>
                </c:pt>
                <c:pt idx="41">
                  <c:v>42444</c:v>
                </c:pt>
                <c:pt idx="42">
                  <c:v>42461</c:v>
                </c:pt>
                <c:pt idx="43">
                  <c:v>42472</c:v>
                </c:pt>
                <c:pt idx="44">
                  <c:v>42481</c:v>
                </c:pt>
                <c:pt idx="45">
                  <c:v>42493</c:v>
                </c:pt>
                <c:pt idx="46">
                  <c:v>42501</c:v>
                </c:pt>
                <c:pt idx="47">
                  <c:v>42521</c:v>
                </c:pt>
                <c:pt idx="48">
                  <c:v>42509</c:v>
                </c:pt>
                <c:pt idx="49">
                  <c:v>42511</c:v>
                </c:pt>
                <c:pt idx="50">
                  <c:v>42525</c:v>
                </c:pt>
                <c:pt idx="51">
                  <c:v>42527</c:v>
                </c:pt>
                <c:pt idx="52">
                  <c:v>42533</c:v>
                </c:pt>
                <c:pt idx="53">
                  <c:v>42536</c:v>
                </c:pt>
                <c:pt idx="54">
                  <c:v>42544</c:v>
                </c:pt>
                <c:pt idx="55">
                  <c:v>42558</c:v>
                </c:pt>
                <c:pt idx="56">
                  <c:v>42567</c:v>
                </c:pt>
                <c:pt idx="57">
                  <c:v>42573</c:v>
                </c:pt>
                <c:pt idx="58">
                  <c:v>42583</c:v>
                </c:pt>
                <c:pt idx="59">
                  <c:v>42591</c:v>
                </c:pt>
                <c:pt idx="60">
                  <c:v>42595</c:v>
                </c:pt>
                <c:pt idx="61">
                  <c:v>42597</c:v>
                </c:pt>
                <c:pt idx="62">
                  <c:v>42609</c:v>
                </c:pt>
                <c:pt idx="63">
                  <c:v>42610</c:v>
                </c:pt>
                <c:pt idx="64">
                  <c:v>42619</c:v>
                </c:pt>
                <c:pt idx="65">
                  <c:v>42633</c:v>
                </c:pt>
                <c:pt idx="66">
                  <c:v>42642</c:v>
                </c:pt>
                <c:pt idx="67">
                  <c:v>42645</c:v>
                </c:pt>
                <c:pt idx="68">
                  <c:v>42651</c:v>
                </c:pt>
                <c:pt idx="69">
                  <c:v>42661</c:v>
                </c:pt>
                <c:pt idx="70">
                  <c:v>42685</c:v>
                </c:pt>
                <c:pt idx="71">
                  <c:v>42687</c:v>
                </c:pt>
                <c:pt idx="72">
                  <c:v>42689</c:v>
                </c:pt>
                <c:pt idx="73">
                  <c:v>42689</c:v>
                </c:pt>
                <c:pt idx="74">
                  <c:v>42699</c:v>
                </c:pt>
                <c:pt idx="75">
                  <c:v>42701</c:v>
                </c:pt>
                <c:pt idx="76">
                  <c:v>42703</c:v>
                </c:pt>
                <c:pt idx="77">
                  <c:v>42706</c:v>
                </c:pt>
                <c:pt idx="78">
                  <c:v>42708</c:v>
                </c:pt>
                <c:pt idx="79">
                  <c:v>42710</c:v>
                </c:pt>
                <c:pt idx="80">
                  <c:v>42714</c:v>
                </c:pt>
                <c:pt idx="81">
                  <c:v>42714</c:v>
                </c:pt>
                <c:pt idx="82">
                  <c:v>42722</c:v>
                </c:pt>
              </c:numCache>
            </c:numRef>
          </c:cat>
          <c:val>
            <c:numRef>
              <c:f>Hoja1!$G$2:$G$30</c:f>
              <c:numCache>
                <c:formatCode>General</c:formatCode>
                <c:ptCount val="29"/>
                <c:pt idx="0">
                  <c:v>48</c:v>
                </c:pt>
                <c:pt idx="1">
                  <c:v>47.243999999999993</c:v>
                </c:pt>
                <c:pt idx="2">
                  <c:v>40.619999999999997</c:v>
                </c:pt>
                <c:pt idx="3">
                  <c:v>53.327999999999996</c:v>
                </c:pt>
                <c:pt idx="4">
                  <c:v>47.856000000000002</c:v>
                </c:pt>
                <c:pt idx="5">
                  <c:v>47.675999999999995</c:v>
                </c:pt>
                <c:pt idx="6">
                  <c:v>30.623999999999999</c:v>
                </c:pt>
                <c:pt idx="7">
                  <c:v>43.043999999999997</c:v>
                </c:pt>
                <c:pt idx="8">
                  <c:v>44.624959999999994</c:v>
                </c:pt>
                <c:pt idx="9">
                  <c:v>30.34328</c:v>
                </c:pt>
                <c:pt idx="10">
                  <c:v>31.365819999999999</c:v>
                </c:pt>
                <c:pt idx="11">
                  <c:v>47.297740000000005</c:v>
                </c:pt>
                <c:pt idx="12">
                  <c:v>39.757689999999997</c:v>
                </c:pt>
                <c:pt idx="13">
                  <c:v>44.671599999999998</c:v>
                </c:pt>
                <c:pt idx="14">
                  <c:v>46.121599999999994</c:v>
                </c:pt>
                <c:pt idx="15">
                  <c:v>47.287199999999999</c:v>
                </c:pt>
                <c:pt idx="16">
                  <c:v>39.707340000000002</c:v>
                </c:pt>
                <c:pt idx="17">
                  <c:v>7.3944200000000002</c:v>
                </c:pt>
                <c:pt idx="18">
                  <c:v>33.053699999999999</c:v>
                </c:pt>
                <c:pt idx="19">
                  <c:v>35.472299999999997</c:v>
                </c:pt>
                <c:pt idx="20">
                  <c:v>36.524160000000002</c:v>
                </c:pt>
                <c:pt idx="21">
                  <c:v>38.37435</c:v>
                </c:pt>
                <c:pt idx="22">
                  <c:v>37.101210000000002</c:v>
                </c:pt>
                <c:pt idx="23">
                  <c:v>49.085279999999997</c:v>
                </c:pt>
                <c:pt idx="24">
                  <c:v>16.3277</c:v>
                </c:pt>
                <c:pt idx="25">
                  <c:v>53.901130000000002</c:v>
                </c:pt>
                <c:pt idx="26">
                  <c:v>37.227080000000001</c:v>
                </c:pt>
                <c:pt idx="27">
                  <c:v>41.121319999999997</c:v>
                </c:pt>
                <c:pt idx="28">
                  <c:v>49.033200000000001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193672"/>
        <c:axId val="228622008"/>
        <c:extLst/>
      </c:lineChart>
      <c:dateAx>
        <c:axId val="2281936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8622008"/>
        <c:crosses val="autoZero"/>
        <c:auto val="0"/>
        <c:lblOffset val="100"/>
        <c:baseTimeUnit val="days"/>
      </c:dateAx>
      <c:valAx>
        <c:axId val="22862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8193672"/>
        <c:crossesAt val="42205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% Ahorro, capacidad deposito, ahorro respeto a Gasolina 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Hoja1!$B$1</c:f>
              <c:strCache>
                <c:ptCount val="1"/>
                <c:pt idx="0">
                  <c:v>Litros repostados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0485829959514231E-3"/>
                  <c:y val="-4.02009979554820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8.0971659919028341E-3"/>
                  <c:y val="-4.9134553056700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5.3981106612686052E-3"/>
                  <c:y val="-5.3601330607309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4.048582995951417E-3"/>
                  <c:y val="2.68006653036547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-4.02009979554820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Hoja1!$A$2:$A$67</c15:sqref>
                  </c15:fullRef>
                </c:ext>
              </c:extLst>
              <c:f>(Hoja1!$A$2:$A$8,Hoja1!$A$39:$A$67)</c:f>
              <c:numCache>
                <c:formatCode>m/d/yyyy</c:formatCode>
                <c:ptCount val="36"/>
                <c:pt idx="0">
                  <c:v>42205</c:v>
                </c:pt>
                <c:pt idx="1">
                  <c:v>42211</c:v>
                </c:pt>
                <c:pt idx="2">
                  <c:v>42216</c:v>
                </c:pt>
                <c:pt idx="3">
                  <c:v>42229</c:v>
                </c:pt>
                <c:pt idx="4">
                  <c:v>42234</c:v>
                </c:pt>
                <c:pt idx="5">
                  <c:v>42236</c:v>
                </c:pt>
                <c:pt idx="6">
                  <c:v>42239</c:v>
                </c:pt>
                <c:pt idx="7">
                  <c:v>42411</c:v>
                </c:pt>
                <c:pt idx="8">
                  <c:v>42417</c:v>
                </c:pt>
                <c:pt idx="9">
                  <c:v>42424</c:v>
                </c:pt>
                <c:pt idx="10">
                  <c:v>42432</c:v>
                </c:pt>
                <c:pt idx="11">
                  <c:v>42444</c:v>
                </c:pt>
                <c:pt idx="12">
                  <c:v>42461</c:v>
                </c:pt>
                <c:pt idx="13">
                  <c:v>42472</c:v>
                </c:pt>
                <c:pt idx="14">
                  <c:v>42481</c:v>
                </c:pt>
                <c:pt idx="15">
                  <c:v>42493</c:v>
                </c:pt>
                <c:pt idx="16">
                  <c:v>42501</c:v>
                </c:pt>
                <c:pt idx="17">
                  <c:v>42521</c:v>
                </c:pt>
                <c:pt idx="18">
                  <c:v>42509</c:v>
                </c:pt>
                <c:pt idx="19">
                  <c:v>42511</c:v>
                </c:pt>
                <c:pt idx="20">
                  <c:v>42525</c:v>
                </c:pt>
                <c:pt idx="21">
                  <c:v>42527</c:v>
                </c:pt>
                <c:pt idx="22">
                  <c:v>42533</c:v>
                </c:pt>
                <c:pt idx="23">
                  <c:v>42536</c:v>
                </c:pt>
                <c:pt idx="24">
                  <c:v>42544</c:v>
                </c:pt>
                <c:pt idx="25">
                  <c:v>42558</c:v>
                </c:pt>
                <c:pt idx="26">
                  <c:v>42567</c:v>
                </c:pt>
                <c:pt idx="27">
                  <c:v>42573</c:v>
                </c:pt>
                <c:pt idx="28">
                  <c:v>42583</c:v>
                </c:pt>
                <c:pt idx="29">
                  <c:v>42591</c:v>
                </c:pt>
                <c:pt idx="30">
                  <c:v>42595</c:v>
                </c:pt>
                <c:pt idx="31">
                  <c:v>42597</c:v>
                </c:pt>
                <c:pt idx="32">
                  <c:v>42609</c:v>
                </c:pt>
                <c:pt idx="33">
                  <c:v>42610</c:v>
                </c:pt>
                <c:pt idx="34">
                  <c:v>42619</c:v>
                </c:pt>
                <c:pt idx="35">
                  <c:v>42633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Hoja1!$B$2:$B$67</c15:sqref>
                  </c15:fullRef>
                </c:ext>
              </c:extLst>
              <c:f>(Hoja1!$B$2:$B$8,Hoja1!$B$39:$B$67)</c:f>
              <c:numCache>
                <c:formatCode>General</c:formatCode>
                <c:ptCount val="36"/>
                <c:pt idx="0">
                  <c:v>40</c:v>
                </c:pt>
                <c:pt idx="1">
                  <c:v>39.369999999999997</c:v>
                </c:pt>
                <c:pt idx="2">
                  <c:v>33.85</c:v>
                </c:pt>
                <c:pt idx="3">
                  <c:v>44.44</c:v>
                </c:pt>
                <c:pt idx="4">
                  <c:v>39.880000000000003</c:v>
                </c:pt>
                <c:pt idx="5">
                  <c:v>39.729999999999997</c:v>
                </c:pt>
                <c:pt idx="6">
                  <c:v>25.52</c:v>
                </c:pt>
                <c:pt idx="7">
                  <c:v>40.44</c:v>
                </c:pt>
                <c:pt idx="8">
                  <c:v>40.479999999999997</c:v>
                </c:pt>
                <c:pt idx="9">
                  <c:v>43.09</c:v>
                </c:pt>
                <c:pt idx="10">
                  <c:v>40.24</c:v>
                </c:pt>
                <c:pt idx="11">
                  <c:v>40.68</c:v>
                </c:pt>
                <c:pt idx="12">
                  <c:v>40.14</c:v>
                </c:pt>
                <c:pt idx="13">
                  <c:v>43.19</c:v>
                </c:pt>
                <c:pt idx="14">
                  <c:v>35.18</c:v>
                </c:pt>
                <c:pt idx="15">
                  <c:v>39.61</c:v>
                </c:pt>
                <c:pt idx="16">
                  <c:v>40.31</c:v>
                </c:pt>
                <c:pt idx="17">
                  <c:v>40.31</c:v>
                </c:pt>
                <c:pt idx="18">
                  <c:v>36.380000000000003</c:v>
                </c:pt>
                <c:pt idx="19">
                  <c:v>30.28</c:v>
                </c:pt>
                <c:pt idx="20">
                  <c:v>25.39</c:v>
                </c:pt>
                <c:pt idx="21">
                  <c:v>34.35</c:v>
                </c:pt>
                <c:pt idx="22">
                  <c:v>34.96</c:v>
                </c:pt>
                <c:pt idx="23">
                  <c:v>48.43</c:v>
                </c:pt>
                <c:pt idx="24">
                  <c:v>39.43</c:v>
                </c:pt>
                <c:pt idx="25">
                  <c:v>41.71</c:v>
                </c:pt>
                <c:pt idx="26">
                  <c:v>41.64</c:v>
                </c:pt>
                <c:pt idx="27">
                  <c:v>42.63</c:v>
                </c:pt>
                <c:pt idx="28">
                  <c:v>42.34</c:v>
                </c:pt>
                <c:pt idx="29">
                  <c:v>28.96</c:v>
                </c:pt>
                <c:pt idx="30">
                  <c:v>12.17</c:v>
                </c:pt>
                <c:pt idx="31">
                  <c:v>32.729999999999997</c:v>
                </c:pt>
                <c:pt idx="32">
                  <c:v>43.02</c:v>
                </c:pt>
                <c:pt idx="33">
                  <c:v>39.51</c:v>
                </c:pt>
                <c:pt idx="34">
                  <c:v>35.6</c:v>
                </c:pt>
                <c:pt idx="35">
                  <c:v>43.5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Hoja1!$H$1</c:f>
              <c:strCache>
                <c:ptCount val="1"/>
                <c:pt idx="0">
                  <c:v>Ahorro conseguido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4466936572199737E-3"/>
                  <c:y val="-5.3601330607309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9.4466936572199737E-3"/>
                  <c:y val="-5.3601330607309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8.0971659919028341E-3"/>
                  <c:y val="-4.46677755060912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8.097165991902933E-3"/>
                  <c:y val="-4.02009979554820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-4.0200997955482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_(&quot;€&quot;* #,##0.00_);_(&quot;€&quot;* \(#,##0.00\);_(&quot;€&quot;* &quot;-&quot;??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Hoja1!$A$2:$A$67</c15:sqref>
                  </c15:fullRef>
                </c:ext>
              </c:extLst>
              <c:f>(Hoja1!$A$2:$A$8,Hoja1!$A$39:$A$67)</c:f>
              <c:numCache>
                <c:formatCode>m/d/yyyy</c:formatCode>
                <c:ptCount val="36"/>
                <c:pt idx="0">
                  <c:v>42205</c:v>
                </c:pt>
                <c:pt idx="1">
                  <c:v>42211</c:v>
                </c:pt>
                <c:pt idx="2">
                  <c:v>42216</c:v>
                </c:pt>
                <c:pt idx="3">
                  <c:v>42229</c:v>
                </c:pt>
                <c:pt idx="4">
                  <c:v>42234</c:v>
                </c:pt>
                <c:pt idx="5">
                  <c:v>42236</c:v>
                </c:pt>
                <c:pt idx="6">
                  <c:v>42239</c:v>
                </c:pt>
                <c:pt idx="7">
                  <c:v>42411</c:v>
                </c:pt>
                <c:pt idx="8">
                  <c:v>42417</c:v>
                </c:pt>
                <c:pt idx="9">
                  <c:v>42424</c:v>
                </c:pt>
                <c:pt idx="10">
                  <c:v>42432</c:v>
                </c:pt>
                <c:pt idx="11">
                  <c:v>42444</c:v>
                </c:pt>
                <c:pt idx="12">
                  <c:v>42461</c:v>
                </c:pt>
                <c:pt idx="13">
                  <c:v>42472</c:v>
                </c:pt>
                <c:pt idx="14">
                  <c:v>42481</c:v>
                </c:pt>
                <c:pt idx="15">
                  <c:v>42493</c:v>
                </c:pt>
                <c:pt idx="16">
                  <c:v>42501</c:v>
                </c:pt>
                <c:pt idx="17">
                  <c:v>42521</c:v>
                </c:pt>
                <c:pt idx="18">
                  <c:v>42509</c:v>
                </c:pt>
                <c:pt idx="19">
                  <c:v>42511</c:v>
                </c:pt>
                <c:pt idx="20">
                  <c:v>42525</c:v>
                </c:pt>
                <c:pt idx="21">
                  <c:v>42527</c:v>
                </c:pt>
                <c:pt idx="22">
                  <c:v>42533</c:v>
                </c:pt>
                <c:pt idx="23">
                  <c:v>42536</c:v>
                </c:pt>
                <c:pt idx="24">
                  <c:v>42544</c:v>
                </c:pt>
                <c:pt idx="25">
                  <c:v>42558</c:v>
                </c:pt>
                <c:pt idx="26">
                  <c:v>42567</c:v>
                </c:pt>
                <c:pt idx="27">
                  <c:v>42573</c:v>
                </c:pt>
                <c:pt idx="28">
                  <c:v>42583</c:v>
                </c:pt>
                <c:pt idx="29">
                  <c:v>42591</c:v>
                </c:pt>
                <c:pt idx="30">
                  <c:v>42595</c:v>
                </c:pt>
                <c:pt idx="31">
                  <c:v>42597</c:v>
                </c:pt>
                <c:pt idx="32">
                  <c:v>42609</c:v>
                </c:pt>
                <c:pt idx="33">
                  <c:v>42610</c:v>
                </c:pt>
                <c:pt idx="34">
                  <c:v>42619</c:v>
                </c:pt>
                <c:pt idx="35">
                  <c:v>42633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Hoja1!$H$2:$H$67</c15:sqref>
                  </c15:fullRef>
                </c:ext>
              </c:extLst>
              <c:f>(Hoja1!$H$2:$H$8,Hoja1!$H$39:$H$67)</c:f>
              <c:numCache>
                <c:formatCode>General</c:formatCode>
                <c:ptCount val="36"/>
                <c:pt idx="0">
                  <c:v>22.439999999999998</c:v>
                </c:pt>
                <c:pt idx="1">
                  <c:v>21.771609999999992</c:v>
                </c:pt>
                <c:pt idx="2">
                  <c:v>18.651349999999997</c:v>
                </c:pt>
                <c:pt idx="3">
                  <c:v>24.930839999999996</c:v>
                </c:pt>
                <c:pt idx="4">
                  <c:v>22.77148</c:v>
                </c:pt>
                <c:pt idx="5">
                  <c:v>22.685829999999996</c:v>
                </c:pt>
                <c:pt idx="6">
                  <c:v>14.69952</c:v>
                </c:pt>
                <c:pt idx="7">
                  <c:v>19.815599999999993</c:v>
                </c:pt>
                <c:pt idx="8">
                  <c:v>20.239999999999998</c:v>
                </c:pt>
                <c:pt idx="9">
                  <c:v>20.89865</c:v>
                </c:pt>
                <c:pt idx="10">
                  <c:v>20.321200000000001</c:v>
                </c:pt>
                <c:pt idx="11">
                  <c:v>21.967200000000002</c:v>
                </c:pt>
                <c:pt idx="12">
                  <c:v>22.478400000000004</c:v>
                </c:pt>
                <c:pt idx="13">
                  <c:v>23.322599999999998</c:v>
                </c:pt>
                <c:pt idx="14">
                  <c:v>19.137920000000005</c:v>
                </c:pt>
                <c:pt idx="15">
                  <c:v>22.340040000000002</c:v>
                </c:pt>
                <c:pt idx="16">
                  <c:v>22.170500000000004</c:v>
                </c:pt>
                <c:pt idx="17">
                  <c:v>23.782900000000005</c:v>
                </c:pt>
                <c:pt idx="18">
                  <c:v>21.1004</c:v>
                </c:pt>
                <c:pt idx="19">
                  <c:v>18.713040000000003</c:v>
                </c:pt>
                <c:pt idx="20">
                  <c:v>15.538679999999999</c:v>
                </c:pt>
                <c:pt idx="21">
                  <c:v>19.923000000000005</c:v>
                </c:pt>
                <c:pt idx="22">
                  <c:v>19.577600000000004</c:v>
                </c:pt>
                <c:pt idx="23">
                  <c:v>28.089400000000005</c:v>
                </c:pt>
                <c:pt idx="24">
                  <c:v>20.38531</c:v>
                </c:pt>
                <c:pt idx="25">
                  <c:v>20.896710000000002</c:v>
                </c:pt>
                <c:pt idx="26">
                  <c:v>20.403600000000001</c:v>
                </c:pt>
                <c:pt idx="27">
                  <c:v>20.249250000000004</c:v>
                </c:pt>
                <c:pt idx="28">
                  <c:v>20.746600000000001</c:v>
                </c:pt>
                <c:pt idx="29">
                  <c:v>13.379520000000007</c:v>
                </c:pt>
                <c:pt idx="30">
                  <c:v>5.6590500000000006</c:v>
                </c:pt>
                <c:pt idx="31">
                  <c:v>15.906779999999994</c:v>
                </c:pt>
                <c:pt idx="32">
                  <c:v>20.907720000000005</c:v>
                </c:pt>
                <c:pt idx="33">
                  <c:v>18.569699999999997</c:v>
                </c:pt>
                <c:pt idx="34">
                  <c:v>16.731999999999996</c:v>
                </c:pt>
                <c:pt idx="35">
                  <c:v>20.444999999999997</c:v>
                </c:pt>
              </c:numCache>
            </c:numRef>
          </c:val>
          <c:smooth val="0"/>
        </c:ser>
        <c:ser>
          <c:idx val="8"/>
          <c:order val="2"/>
          <c:tx>
            <c:strRef>
              <c:f>Hoja1!$I$1</c:f>
              <c:strCache>
                <c:ptCount val="1"/>
                <c:pt idx="0">
                  <c:v>Ahorro porcentual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8445322793148894E-2"/>
                  <c:y val="-5.3601330607309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1.5810276679841945E-2"/>
                  <c:y val="-4.9134553056700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1080368906455815E-2"/>
                  <c:y val="-5.3601330607309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844532279314888E-2"/>
                  <c:y val="-4.91345530567002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-4.9134553056700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3.2626427406199023E-3"/>
                  <c:y val="-6.70016632591367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1.0875475802066339E-3"/>
                  <c:y val="-0.102735883664009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Hoja1!$A$2:$A$67</c15:sqref>
                  </c15:fullRef>
                </c:ext>
              </c:extLst>
              <c:f>(Hoja1!$A$2:$A$8,Hoja1!$A$39:$A$67)</c:f>
              <c:numCache>
                <c:formatCode>m/d/yyyy</c:formatCode>
                <c:ptCount val="36"/>
                <c:pt idx="0">
                  <c:v>42205</c:v>
                </c:pt>
                <c:pt idx="1">
                  <c:v>42211</c:v>
                </c:pt>
                <c:pt idx="2">
                  <c:v>42216</c:v>
                </c:pt>
                <c:pt idx="3">
                  <c:v>42229</c:v>
                </c:pt>
                <c:pt idx="4">
                  <c:v>42234</c:v>
                </c:pt>
                <c:pt idx="5">
                  <c:v>42236</c:v>
                </c:pt>
                <c:pt idx="6">
                  <c:v>42239</c:v>
                </c:pt>
                <c:pt idx="7">
                  <c:v>42411</c:v>
                </c:pt>
                <c:pt idx="8">
                  <c:v>42417</c:v>
                </c:pt>
                <c:pt idx="9">
                  <c:v>42424</c:v>
                </c:pt>
                <c:pt idx="10">
                  <c:v>42432</c:v>
                </c:pt>
                <c:pt idx="11">
                  <c:v>42444</c:v>
                </c:pt>
                <c:pt idx="12">
                  <c:v>42461</c:v>
                </c:pt>
                <c:pt idx="13">
                  <c:v>42472</c:v>
                </c:pt>
                <c:pt idx="14">
                  <c:v>42481</c:v>
                </c:pt>
                <c:pt idx="15">
                  <c:v>42493</c:v>
                </c:pt>
                <c:pt idx="16">
                  <c:v>42501</c:v>
                </c:pt>
                <c:pt idx="17">
                  <c:v>42521</c:v>
                </c:pt>
                <c:pt idx="18">
                  <c:v>42509</c:v>
                </c:pt>
                <c:pt idx="19">
                  <c:v>42511</c:v>
                </c:pt>
                <c:pt idx="20">
                  <c:v>42525</c:v>
                </c:pt>
                <c:pt idx="21">
                  <c:v>42527</c:v>
                </c:pt>
                <c:pt idx="22">
                  <c:v>42533</c:v>
                </c:pt>
                <c:pt idx="23">
                  <c:v>42536</c:v>
                </c:pt>
                <c:pt idx="24">
                  <c:v>42544</c:v>
                </c:pt>
                <c:pt idx="25">
                  <c:v>42558</c:v>
                </c:pt>
                <c:pt idx="26">
                  <c:v>42567</c:v>
                </c:pt>
                <c:pt idx="27">
                  <c:v>42573</c:v>
                </c:pt>
                <c:pt idx="28">
                  <c:v>42583</c:v>
                </c:pt>
                <c:pt idx="29">
                  <c:v>42591</c:v>
                </c:pt>
                <c:pt idx="30">
                  <c:v>42595</c:v>
                </c:pt>
                <c:pt idx="31">
                  <c:v>42597</c:v>
                </c:pt>
                <c:pt idx="32">
                  <c:v>42609</c:v>
                </c:pt>
                <c:pt idx="33">
                  <c:v>42610</c:v>
                </c:pt>
                <c:pt idx="34">
                  <c:v>42619</c:v>
                </c:pt>
                <c:pt idx="35">
                  <c:v>42633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Hoja1!$I$2:$I$67</c15:sqref>
                  </c15:fullRef>
                </c:ext>
              </c:extLst>
              <c:f>(Hoja1!$I$2:$I$8,Hoja1!$I$39:$I$67)</c:f>
              <c:numCache>
                <c:formatCode>General</c:formatCode>
                <c:ptCount val="36"/>
                <c:pt idx="0">
                  <c:v>53.25</c:v>
                </c:pt>
                <c:pt idx="1">
                  <c:v>53.916666666666679</c:v>
                </c:pt>
                <c:pt idx="2">
                  <c:v>54.083333333333343</c:v>
                </c:pt>
                <c:pt idx="3">
                  <c:v>53.25</c:v>
                </c:pt>
                <c:pt idx="4">
                  <c:v>52.416666666666671</c:v>
                </c:pt>
                <c:pt idx="5">
                  <c:v>52.416666666666671</c:v>
                </c:pt>
                <c:pt idx="6">
                  <c:v>52</c:v>
                </c:pt>
                <c:pt idx="7">
                  <c:v>53.288846520495717</c:v>
                </c:pt>
                <c:pt idx="8">
                  <c:v>52.785646836638335</c:v>
                </c:pt>
                <c:pt idx="9">
                  <c:v>53.544061302682003</c:v>
                </c:pt>
                <c:pt idx="10">
                  <c:v>52.537593984962413</c:v>
                </c:pt>
                <c:pt idx="11">
                  <c:v>51.307484220018033</c:v>
                </c:pt>
                <c:pt idx="12">
                  <c:v>50.398582816651896</c:v>
                </c:pt>
                <c:pt idx="13">
                  <c:v>52.170062001771477</c:v>
                </c:pt>
                <c:pt idx="14">
                  <c:v>51.815766164747558</c:v>
                </c:pt>
                <c:pt idx="15">
                  <c:v>50.913838120104437</c:v>
                </c:pt>
                <c:pt idx="16">
                  <c:v>52.132288946910357</c:v>
                </c:pt>
                <c:pt idx="17">
                  <c:v>50.378469301934402</c:v>
                </c:pt>
                <c:pt idx="18">
                  <c:v>50.805767599660733</c:v>
                </c:pt>
                <c:pt idx="19">
                  <c:v>48.671096345514947</c:v>
                </c:pt>
                <c:pt idx="20">
                  <c:v>49.169435215946841</c:v>
                </c:pt>
                <c:pt idx="21">
                  <c:v>50.805767599660726</c:v>
                </c:pt>
                <c:pt idx="22">
                  <c:v>52.50212044105173</c:v>
                </c:pt>
                <c:pt idx="23">
                  <c:v>51.626355296080064</c:v>
                </c:pt>
                <c:pt idx="24">
                  <c:v>54.207263064658989</c:v>
                </c:pt>
                <c:pt idx="25">
                  <c:v>55.267857142857146</c:v>
                </c:pt>
                <c:pt idx="26">
                  <c:v>56.210902591599641</c:v>
                </c:pt>
                <c:pt idx="27">
                  <c:v>56.974637681159422</c:v>
                </c:pt>
                <c:pt idx="28">
                  <c:v>56.210902591599641</c:v>
                </c:pt>
                <c:pt idx="29">
                  <c:v>58.896797153024899</c:v>
                </c:pt>
                <c:pt idx="30">
                  <c:v>58.629893238434164</c:v>
                </c:pt>
                <c:pt idx="31">
                  <c:v>57.554585152838442</c:v>
                </c:pt>
                <c:pt idx="32">
                  <c:v>57.55458515283842</c:v>
                </c:pt>
                <c:pt idx="33">
                  <c:v>58.370239149689993</c:v>
                </c:pt>
                <c:pt idx="34">
                  <c:v>58.370239149690001</c:v>
                </c:pt>
                <c:pt idx="35">
                  <c:v>58.370239149689993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802232"/>
        <c:axId val="230802624"/>
      </c:lineChart>
      <c:dateAx>
        <c:axId val="23080223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0802624"/>
        <c:crosses val="autoZero"/>
        <c:auto val="1"/>
        <c:lblOffset val="100"/>
        <c:baseTimeUnit val="days"/>
      </c:dateAx>
      <c:valAx>
        <c:axId val="23080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080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Ahorro y</a:t>
            </a:r>
            <a:r>
              <a:rPr lang="en-US" baseline="0"/>
              <a:t> gastos en € acumulado en Litros Repostados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Hoja1!$A$150</c:f>
              <c:strCache>
                <c:ptCount val="1"/>
                <c:pt idx="0">
                  <c:v>TOTAL 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_(&quot;€&quot;* #,##0.00_);_(&quot;€&quot;* \(#,##0.00\);_(&quot;€&quot;* &quot;-&quot;??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Hoja1!$B$149:$J$149</c15:sqref>
                  </c15:fullRef>
                </c:ext>
              </c:extLst>
              <c:f>(Hoja1!$B$149,Hoja1!$F$149:$H$149)</c:f>
              <c:strCache>
                <c:ptCount val="4"/>
                <c:pt idx="0">
                  <c:v>Litros repostados</c:v>
                </c:pt>
                <c:pt idx="1">
                  <c:v>Gasto repostage GAS</c:v>
                </c:pt>
                <c:pt idx="2">
                  <c:v>Gasto Teórico repostage Gasolina 95</c:v>
                </c:pt>
                <c:pt idx="3">
                  <c:v>Ahorro acumulado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Hoja1!$B$150:$J$150</c15:sqref>
                  </c15:fullRef>
                </c:ext>
              </c:extLst>
              <c:f>(Hoja1!$B$150,Hoja1!$F$150:$H$150)</c:f>
              <c:numCache>
                <c:formatCode>General</c:formatCode>
                <c:ptCount val="4"/>
                <c:pt idx="0">
                  <c:v>4292.6700000000019</c:v>
                </c:pt>
                <c:pt idx="1">
                  <c:v>2614.0919299999996</c:v>
                </c:pt>
                <c:pt idx="2">
                  <c:v>5015.9711599999982</c:v>
                </c:pt>
                <c:pt idx="3">
                  <c:v>2399.2629300000003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0803408"/>
        <c:axId val="230803800"/>
      </c:barChart>
      <c:catAx>
        <c:axId val="230803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0803800"/>
        <c:crosses val="autoZero"/>
        <c:auto val="1"/>
        <c:lblAlgn val="ctr"/>
        <c:lblOffset val="100"/>
        <c:noMultiLvlLbl val="0"/>
      </c:catAx>
      <c:valAx>
        <c:axId val="230803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080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% Ahorro, capacidad deposito, ahorro respeto a Gasolina 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Hoja1!$B$1</c:f>
              <c:strCache>
                <c:ptCount val="1"/>
                <c:pt idx="0">
                  <c:v>Litros repostados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Hoja1!$A$2:$A$84</c15:sqref>
                  </c15:fullRef>
                </c:ext>
              </c:extLst>
              <c:f>(Hoja1!$A$2:$A$30,Hoja1!$A$36:$A$37,Hoja1!$A$43:$A$65,Hoja1!$A$67:$A$84)</c:f>
              <c:numCache>
                <c:formatCode>m/d/yyyy</c:formatCode>
                <c:ptCount val="72"/>
                <c:pt idx="0">
                  <c:v>42205</c:v>
                </c:pt>
                <c:pt idx="1">
                  <c:v>42211</c:v>
                </c:pt>
                <c:pt idx="2">
                  <c:v>42216</c:v>
                </c:pt>
                <c:pt idx="3">
                  <c:v>42229</c:v>
                </c:pt>
                <c:pt idx="4">
                  <c:v>42234</c:v>
                </c:pt>
                <c:pt idx="5">
                  <c:v>42236</c:v>
                </c:pt>
                <c:pt idx="6">
                  <c:v>42239</c:v>
                </c:pt>
                <c:pt idx="7">
                  <c:v>42243</c:v>
                </c:pt>
                <c:pt idx="8">
                  <c:v>42248</c:v>
                </c:pt>
                <c:pt idx="9">
                  <c:v>42252</c:v>
                </c:pt>
                <c:pt idx="10">
                  <c:v>42252</c:v>
                </c:pt>
                <c:pt idx="11">
                  <c:v>42264</c:v>
                </c:pt>
                <c:pt idx="12">
                  <c:v>42267</c:v>
                </c:pt>
                <c:pt idx="13">
                  <c:v>42274</c:v>
                </c:pt>
                <c:pt idx="14">
                  <c:v>42277</c:v>
                </c:pt>
                <c:pt idx="15">
                  <c:v>42280</c:v>
                </c:pt>
                <c:pt idx="16">
                  <c:v>42292</c:v>
                </c:pt>
                <c:pt idx="17">
                  <c:v>42293</c:v>
                </c:pt>
                <c:pt idx="18">
                  <c:v>42294</c:v>
                </c:pt>
                <c:pt idx="19">
                  <c:v>42300</c:v>
                </c:pt>
                <c:pt idx="20">
                  <c:v>42301</c:v>
                </c:pt>
                <c:pt idx="21">
                  <c:v>42307</c:v>
                </c:pt>
                <c:pt idx="22">
                  <c:v>42314</c:v>
                </c:pt>
                <c:pt idx="23">
                  <c:v>42318</c:v>
                </c:pt>
                <c:pt idx="24">
                  <c:v>42321</c:v>
                </c:pt>
                <c:pt idx="25">
                  <c:v>42327</c:v>
                </c:pt>
                <c:pt idx="26">
                  <c:v>42335</c:v>
                </c:pt>
                <c:pt idx="27">
                  <c:v>42337</c:v>
                </c:pt>
                <c:pt idx="28">
                  <c:v>42342</c:v>
                </c:pt>
                <c:pt idx="29">
                  <c:v>42383</c:v>
                </c:pt>
                <c:pt idx="30">
                  <c:v>42388</c:v>
                </c:pt>
                <c:pt idx="31">
                  <c:v>42444</c:v>
                </c:pt>
                <c:pt idx="32">
                  <c:v>42461</c:v>
                </c:pt>
                <c:pt idx="33">
                  <c:v>42472</c:v>
                </c:pt>
                <c:pt idx="34">
                  <c:v>42481</c:v>
                </c:pt>
                <c:pt idx="35">
                  <c:v>42493</c:v>
                </c:pt>
                <c:pt idx="36">
                  <c:v>42501</c:v>
                </c:pt>
                <c:pt idx="37">
                  <c:v>42521</c:v>
                </c:pt>
                <c:pt idx="38">
                  <c:v>42509</c:v>
                </c:pt>
                <c:pt idx="39">
                  <c:v>42511</c:v>
                </c:pt>
                <c:pt idx="40">
                  <c:v>42525</c:v>
                </c:pt>
                <c:pt idx="41">
                  <c:v>42527</c:v>
                </c:pt>
                <c:pt idx="42">
                  <c:v>42533</c:v>
                </c:pt>
                <c:pt idx="43">
                  <c:v>42536</c:v>
                </c:pt>
                <c:pt idx="44">
                  <c:v>42544</c:v>
                </c:pt>
                <c:pt idx="45">
                  <c:v>42558</c:v>
                </c:pt>
                <c:pt idx="46">
                  <c:v>42567</c:v>
                </c:pt>
                <c:pt idx="47">
                  <c:v>42573</c:v>
                </c:pt>
                <c:pt idx="48">
                  <c:v>42583</c:v>
                </c:pt>
                <c:pt idx="49">
                  <c:v>42591</c:v>
                </c:pt>
                <c:pt idx="50">
                  <c:v>42595</c:v>
                </c:pt>
                <c:pt idx="51">
                  <c:v>42597</c:v>
                </c:pt>
                <c:pt idx="52">
                  <c:v>42609</c:v>
                </c:pt>
                <c:pt idx="53">
                  <c:v>42610</c:v>
                </c:pt>
                <c:pt idx="54">
                  <c:v>42633</c:v>
                </c:pt>
                <c:pt idx="55">
                  <c:v>42642</c:v>
                </c:pt>
                <c:pt idx="56">
                  <c:v>42645</c:v>
                </c:pt>
                <c:pt idx="57">
                  <c:v>42651</c:v>
                </c:pt>
                <c:pt idx="58">
                  <c:v>42661</c:v>
                </c:pt>
                <c:pt idx="59">
                  <c:v>42685</c:v>
                </c:pt>
                <c:pt idx="60">
                  <c:v>42687</c:v>
                </c:pt>
                <c:pt idx="61">
                  <c:v>42689</c:v>
                </c:pt>
                <c:pt idx="62">
                  <c:v>42689</c:v>
                </c:pt>
                <c:pt idx="63">
                  <c:v>42699</c:v>
                </c:pt>
                <c:pt idx="64">
                  <c:v>42701</c:v>
                </c:pt>
                <c:pt idx="65">
                  <c:v>42703</c:v>
                </c:pt>
                <c:pt idx="66">
                  <c:v>42706</c:v>
                </c:pt>
                <c:pt idx="67">
                  <c:v>42708</c:v>
                </c:pt>
                <c:pt idx="68">
                  <c:v>42710</c:v>
                </c:pt>
                <c:pt idx="69">
                  <c:v>42714</c:v>
                </c:pt>
                <c:pt idx="70">
                  <c:v>42714</c:v>
                </c:pt>
                <c:pt idx="71">
                  <c:v>42722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Hoja1!$B$2:$B$67</c15:sqref>
                  </c15:fullRef>
                </c:ext>
              </c:extLst>
              <c:f>(Hoja1!$B$2:$B$30,Hoja1!$B$36:$B$37,Hoja1!$B$43:$B$65,Hoja1!$B$67)</c:f>
              <c:numCache>
                <c:formatCode>General</c:formatCode>
                <c:ptCount val="55"/>
                <c:pt idx="0">
                  <c:v>40</c:v>
                </c:pt>
                <c:pt idx="1">
                  <c:v>39.369999999999997</c:v>
                </c:pt>
                <c:pt idx="2">
                  <c:v>33.85</c:v>
                </c:pt>
                <c:pt idx="3">
                  <c:v>44.44</c:v>
                </c:pt>
                <c:pt idx="4">
                  <c:v>39.880000000000003</c:v>
                </c:pt>
                <c:pt idx="5">
                  <c:v>39.729999999999997</c:v>
                </c:pt>
                <c:pt idx="6">
                  <c:v>25.52</c:v>
                </c:pt>
                <c:pt idx="7">
                  <c:v>35.869999999999997</c:v>
                </c:pt>
                <c:pt idx="8">
                  <c:v>37.69</c:v>
                </c:pt>
                <c:pt idx="9">
                  <c:v>25.52</c:v>
                </c:pt>
                <c:pt idx="10">
                  <c:v>26.38</c:v>
                </c:pt>
                <c:pt idx="11">
                  <c:v>40.46</c:v>
                </c:pt>
                <c:pt idx="12">
                  <c:v>34.01</c:v>
                </c:pt>
                <c:pt idx="13">
                  <c:v>38.51</c:v>
                </c:pt>
                <c:pt idx="14">
                  <c:v>39.76</c:v>
                </c:pt>
                <c:pt idx="15">
                  <c:v>40.799999999999997</c:v>
                </c:pt>
                <c:pt idx="16">
                  <c:v>34.26</c:v>
                </c:pt>
                <c:pt idx="17">
                  <c:v>6.38</c:v>
                </c:pt>
                <c:pt idx="18">
                  <c:v>27.66</c:v>
                </c:pt>
                <c:pt idx="19">
                  <c:v>31.7</c:v>
                </c:pt>
                <c:pt idx="20">
                  <c:v>32.64</c:v>
                </c:pt>
                <c:pt idx="21">
                  <c:v>33.81</c:v>
                </c:pt>
                <c:pt idx="22">
                  <c:v>32.29</c:v>
                </c:pt>
                <c:pt idx="23">
                  <c:v>42.72</c:v>
                </c:pt>
                <c:pt idx="24">
                  <c:v>14.26</c:v>
                </c:pt>
                <c:pt idx="25">
                  <c:v>46.03</c:v>
                </c:pt>
                <c:pt idx="26">
                  <c:v>32.119999999999997</c:v>
                </c:pt>
                <c:pt idx="27">
                  <c:v>35.479999999999997</c:v>
                </c:pt>
                <c:pt idx="28">
                  <c:v>42.27</c:v>
                </c:pt>
                <c:pt idx="29">
                  <c:v>40.659999999999997</c:v>
                </c:pt>
                <c:pt idx="30">
                  <c:v>42.34</c:v>
                </c:pt>
                <c:pt idx="31">
                  <c:v>40.68</c:v>
                </c:pt>
                <c:pt idx="32">
                  <c:v>40.14</c:v>
                </c:pt>
                <c:pt idx="33">
                  <c:v>43.19</c:v>
                </c:pt>
                <c:pt idx="34">
                  <c:v>35.18</c:v>
                </c:pt>
                <c:pt idx="35">
                  <c:v>39.61</c:v>
                </c:pt>
                <c:pt idx="36">
                  <c:v>40.31</c:v>
                </c:pt>
                <c:pt idx="37">
                  <c:v>40.31</c:v>
                </c:pt>
                <c:pt idx="38">
                  <c:v>36.380000000000003</c:v>
                </c:pt>
                <c:pt idx="39">
                  <c:v>30.28</c:v>
                </c:pt>
                <c:pt idx="40">
                  <c:v>25.39</c:v>
                </c:pt>
                <c:pt idx="41">
                  <c:v>34.35</c:v>
                </c:pt>
                <c:pt idx="42">
                  <c:v>34.96</c:v>
                </c:pt>
                <c:pt idx="43">
                  <c:v>48.43</c:v>
                </c:pt>
                <c:pt idx="44">
                  <c:v>39.43</c:v>
                </c:pt>
                <c:pt idx="45">
                  <c:v>41.71</c:v>
                </c:pt>
                <c:pt idx="46">
                  <c:v>41.64</c:v>
                </c:pt>
                <c:pt idx="47">
                  <c:v>42.63</c:v>
                </c:pt>
                <c:pt idx="48">
                  <c:v>42.34</c:v>
                </c:pt>
                <c:pt idx="49">
                  <c:v>28.96</c:v>
                </c:pt>
                <c:pt idx="50">
                  <c:v>12.17</c:v>
                </c:pt>
                <c:pt idx="51">
                  <c:v>32.729999999999997</c:v>
                </c:pt>
                <c:pt idx="52">
                  <c:v>43.02</c:v>
                </c:pt>
                <c:pt idx="53">
                  <c:v>39.51</c:v>
                </c:pt>
                <c:pt idx="54">
                  <c:v>43.5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Hoja1!$H$1</c:f>
              <c:strCache>
                <c:ptCount val="1"/>
                <c:pt idx="0">
                  <c:v>Ahorro conseguido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Hoja1!$A$2:$A$84</c15:sqref>
                  </c15:fullRef>
                </c:ext>
              </c:extLst>
              <c:f>(Hoja1!$A$2:$A$30,Hoja1!$A$36:$A$37,Hoja1!$A$43:$A$65,Hoja1!$A$67:$A$84)</c:f>
              <c:numCache>
                <c:formatCode>m/d/yyyy</c:formatCode>
                <c:ptCount val="72"/>
                <c:pt idx="0">
                  <c:v>42205</c:v>
                </c:pt>
                <c:pt idx="1">
                  <c:v>42211</c:v>
                </c:pt>
                <c:pt idx="2">
                  <c:v>42216</c:v>
                </c:pt>
                <c:pt idx="3">
                  <c:v>42229</c:v>
                </c:pt>
                <c:pt idx="4">
                  <c:v>42234</c:v>
                </c:pt>
                <c:pt idx="5">
                  <c:v>42236</c:v>
                </c:pt>
                <c:pt idx="6">
                  <c:v>42239</c:v>
                </c:pt>
                <c:pt idx="7">
                  <c:v>42243</c:v>
                </c:pt>
                <c:pt idx="8">
                  <c:v>42248</c:v>
                </c:pt>
                <c:pt idx="9">
                  <c:v>42252</c:v>
                </c:pt>
                <c:pt idx="10">
                  <c:v>42252</c:v>
                </c:pt>
                <c:pt idx="11">
                  <c:v>42264</c:v>
                </c:pt>
                <c:pt idx="12">
                  <c:v>42267</c:v>
                </c:pt>
                <c:pt idx="13">
                  <c:v>42274</c:v>
                </c:pt>
                <c:pt idx="14">
                  <c:v>42277</c:v>
                </c:pt>
                <c:pt idx="15">
                  <c:v>42280</c:v>
                </c:pt>
                <c:pt idx="16">
                  <c:v>42292</c:v>
                </c:pt>
                <c:pt idx="17">
                  <c:v>42293</c:v>
                </c:pt>
                <c:pt idx="18">
                  <c:v>42294</c:v>
                </c:pt>
                <c:pt idx="19">
                  <c:v>42300</c:v>
                </c:pt>
                <c:pt idx="20">
                  <c:v>42301</c:v>
                </c:pt>
                <c:pt idx="21">
                  <c:v>42307</c:v>
                </c:pt>
                <c:pt idx="22">
                  <c:v>42314</c:v>
                </c:pt>
                <c:pt idx="23">
                  <c:v>42318</c:v>
                </c:pt>
                <c:pt idx="24">
                  <c:v>42321</c:v>
                </c:pt>
                <c:pt idx="25">
                  <c:v>42327</c:v>
                </c:pt>
                <c:pt idx="26">
                  <c:v>42335</c:v>
                </c:pt>
                <c:pt idx="27">
                  <c:v>42337</c:v>
                </c:pt>
                <c:pt idx="28">
                  <c:v>42342</c:v>
                </c:pt>
                <c:pt idx="29">
                  <c:v>42383</c:v>
                </c:pt>
                <c:pt idx="30">
                  <c:v>42388</c:v>
                </c:pt>
                <c:pt idx="31">
                  <c:v>42444</c:v>
                </c:pt>
                <c:pt idx="32">
                  <c:v>42461</c:v>
                </c:pt>
                <c:pt idx="33">
                  <c:v>42472</c:v>
                </c:pt>
                <c:pt idx="34">
                  <c:v>42481</c:v>
                </c:pt>
                <c:pt idx="35">
                  <c:v>42493</c:v>
                </c:pt>
                <c:pt idx="36">
                  <c:v>42501</c:v>
                </c:pt>
                <c:pt idx="37">
                  <c:v>42521</c:v>
                </c:pt>
                <c:pt idx="38">
                  <c:v>42509</c:v>
                </c:pt>
                <c:pt idx="39">
                  <c:v>42511</c:v>
                </c:pt>
                <c:pt idx="40">
                  <c:v>42525</c:v>
                </c:pt>
                <c:pt idx="41">
                  <c:v>42527</c:v>
                </c:pt>
                <c:pt idx="42">
                  <c:v>42533</c:v>
                </c:pt>
                <c:pt idx="43">
                  <c:v>42536</c:v>
                </c:pt>
                <c:pt idx="44">
                  <c:v>42544</c:v>
                </c:pt>
                <c:pt idx="45">
                  <c:v>42558</c:v>
                </c:pt>
                <c:pt idx="46">
                  <c:v>42567</c:v>
                </c:pt>
                <c:pt idx="47">
                  <c:v>42573</c:v>
                </c:pt>
                <c:pt idx="48">
                  <c:v>42583</c:v>
                </c:pt>
                <c:pt idx="49">
                  <c:v>42591</c:v>
                </c:pt>
                <c:pt idx="50">
                  <c:v>42595</c:v>
                </c:pt>
                <c:pt idx="51">
                  <c:v>42597</c:v>
                </c:pt>
                <c:pt idx="52">
                  <c:v>42609</c:v>
                </c:pt>
                <c:pt idx="53">
                  <c:v>42610</c:v>
                </c:pt>
                <c:pt idx="54">
                  <c:v>42633</c:v>
                </c:pt>
                <c:pt idx="55">
                  <c:v>42642</c:v>
                </c:pt>
                <c:pt idx="56">
                  <c:v>42645</c:v>
                </c:pt>
                <c:pt idx="57">
                  <c:v>42651</c:v>
                </c:pt>
                <c:pt idx="58">
                  <c:v>42661</c:v>
                </c:pt>
                <c:pt idx="59">
                  <c:v>42685</c:v>
                </c:pt>
                <c:pt idx="60">
                  <c:v>42687</c:v>
                </c:pt>
                <c:pt idx="61">
                  <c:v>42689</c:v>
                </c:pt>
                <c:pt idx="62">
                  <c:v>42689</c:v>
                </c:pt>
                <c:pt idx="63">
                  <c:v>42699</c:v>
                </c:pt>
                <c:pt idx="64">
                  <c:v>42701</c:v>
                </c:pt>
                <c:pt idx="65">
                  <c:v>42703</c:v>
                </c:pt>
                <c:pt idx="66">
                  <c:v>42706</c:v>
                </c:pt>
                <c:pt idx="67">
                  <c:v>42708</c:v>
                </c:pt>
                <c:pt idx="68">
                  <c:v>42710</c:v>
                </c:pt>
                <c:pt idx="69">
                  <c:v>42714</c:v>
                </c:pt>
                <c:pt idx="70">
                  <c:v>42714</c:v>
                </c:pt>
                <c:pt idx="71">
                  <c:v>42722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Hoja1!$H$2:$H$67</c15:sqref>
                  </c15:fullRef>
                </c:ext>
              </c:extLst>
              <c:f>(Hoja1!$H$2:$H$30,Hoja1!$H$36:$H$37,Hoja1!$H$43:$H$65,Hoja1!$H$67)</c:f>
              <c:numCache>
                <c:formatCode>General</c:formatCode>
                <c:ptCount val="55"/>
                <c:pt idx="0">
                  <c:v>22.439999999999998</c:v>
                </c:pt>
                <c:pt idx="1">
                  <c:v>21.771609999999992</c:v>
                </c:pt>
                <c:pt idx="2">
                  <c:v>18.651349999999997</c:v>
                </c:pt>
                <c:pt idx="3">
                  <c:v>24.930839999999996</c:v>
                </c:pt>
                <c:pt idx="4">
                  <c:v>22.77148</c:v>
                </c:pt>
                <c:pt idx="5">
                  <c:v>22.685829999999996</c:v>
                </c:pt>
                <c:pt idx="6">
                  <c:v>14.69952</c:v>
                </c:pt>
                <c:pt idx="7">
                  <c:v>20.481769999999997</c:v>
                </c:pt>
                <c:pt idx="8">
                  <c:v>22.538619999999998</c:v>
                </c:pt>
                <c:pt idx="9">
                  <c:v>15.388560000000002</c:v>
                </c:pt>
                <c:pt idx="10">
                  <c:v>15.90714</c:v>
                </c:pt>
                <c:pt idx="11">
                  <c:v>23.588180000000005</c:v>
                </c:pt>
                <c:pt idx="12">
                  <c:v>19.895849999999999</c:v>
                </c:pt>
                <c:pt idx="13">
                  <c:v>22.10474</c:v>
                </c:pt>
                <c:pt idx="14">
                  <c:v>22.822239999999997</c:v>
                </c:pt>
                <c:pt idx="15">
                  <c:v>22.848000000000003</c:v>
                </c:pt>
                <c:pt idx="16">
                  <c:v>19.185600000000004</c:v>
                </c:pt>
                <c:pt idx="17">
                  <c:v>3.5728000000000004</c:v>
                </c:pt>
                <c:pt idx="18">
                  <c:v>16.208759999999998</c:v>
                </c:pt>
                <c:pt idx="19">
                  <c:v>16.800999999999998</c:v>
                </c:pt>
                <c:pt idx="20">
                  <c:v>17.299200000000003</c:v>
                </c:pt>
                <c:pt idx="21">
                  <c:v>18.460259999999998</c:v>
                </c:pt>
                <c:pt idx="22">
                  <c:v>18.082400000000003</c:v>
                </c:pt>
                <c:pt idx="23">
                  <c:v>23.923199999999998</c:v>
                </c:pt>
                <c:pt idx="24">
                  <c:v>7.9285600000000009</c:v>
                </c:pt>
                <c:pt idx="25">
                  <c:v>26.789460000000002</c:v>
                </c:pt>
                <c:pt idx="26">
                  <c:v>18.308400000000002</c:v>
                </c:pt>
                <c:pt idx="27">
                  <c:v>20.968679999999999</c:v>
                </c:pt>
                <c:pt idx="28">
                  <c:v>24.13617</c:v>
                </c:pt>
                <c:pt idx="29">
                  <c:v>21.549800000000001</c:v>
                </c:pt>
                <c:pt idx="30">
                  <c:v>22.0168</c:v>
                </c:pt>
                <c:pt idx="31">
                  <c:v>21.967200000000002</c:v>
                </c:pt>
                <c:pt idx="32">
                  <c:v>22.478400000000004</c:v>
                </c:pt>
                <c:pt idx="33">
                  <c:v>23.322599999999998</c:v>
                </c:pt>
                <c:pt idx="34">
                  <c:v>19.137920000000005</c:v>
                </c:pt>
                <c:pt idx="35">
                  <c:v>22.340040000000002</c:v>
                </c:pt>
                <c:pt idx="36">
                  <c:v>22.170500000000004</c:v>
                </c:pt>
                <c:pt idx="37">
                  <c:v>23.782900000000005</c:v>
                </c:pt>
                <c:pt idx="38">
                  <c:v>21.1004</c:v>
                </c:pt>
                <c:pt idx="39">
                  <c:v>18.713040000000003</c:v>
                </c:pt>
                <c:pt idx="40">
                  <c:v>15.538679999999999</c:v>
                </c:pt>
                <c:pt idx="41">
                  <c:v>19.923000000000005</c:v>
                </c:pt>
                <c:pt idx="42">
                  <c:v>19.577600000000004</c:v>
                </c:pt>
                <c:pt idx="43">
                  <c:v>28.089400000000005</c:v>
                </c:pt>
                <c:pt idx="44">
                  <c:v>20.38531</c:v>
                </c:pt>
                <c:pt idx="45">
                  <c:v>20.896710000000002</c:v>
                </c:pt>
                <c:pt idx="46">
                  <c:v>20.403600000000001</c:v>
                </c:pt>
                <c:pt idx="47">
                  <c:v>20.249250000000004</c:v>
                </c:pt>
                <c:pt idx="48">
                  <c:v>20.746600000000001</c:v>
                </c:pt>
                <c:pt idx="49">
                  <c:v>13.379520000000007</c:v>
                </c:pt>
                <c:pt idx="50">
                  <c:v>5.6590500000000006</c:v>
                </c:pt>
                <c:pt idx="51">
                  <c:v>15.906779999999994</c:v>
                </c:pt>
                <c:pt idx="52">
                  <c:v>20.907720000000005</c:v>
                </c:pt>
                <c:pt idx="53">
                  <c:v>18.569699999999997</c:v>
                </c:pt>
                <c:pt idx="54">
                  <c:v>20.444999999999997</c:v>
                </c:pt>
              </c:numCache>
            </c:numRef>
          </c:val>
          <c:smooth val="0"/>
        </c:ser>
        <c:ser>
          <c:idx val="8"/>
          <c:order val="2"/>
          <c:tx>
            <c:strRef>
              <c:f>Hoja1!$I$1</c:f>
              <c:strCache>
                <c:ptCount val="1"/>
                <c:pt idx="0">
                  <c:v>Ahorro porcentual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Hoja1!$A$2:$A$84</c15:sqref>
                  </c15:fullRef>
                </c:ext>
              </c:extLst>
              <c:f>(Hoja1!$A$2:$A$30,Hoja1!$A$36:$A$37,Hoja1!$A$43:$A$65,Hoja1!$A$67:$A$84)</c:f>
              <c:numCache>
                <c:formatCode>m/d/yyyy</c:formatCode>
                <c:ptCount val="72"/>
                <c:pt idx="0">
                  <c:v>42205</c:v>
                </c:pt>
                <c:pt idx="1">
                  <c:v>42211</c:v>
                </c:pt>
                <c:pt idx="2">
                  <c:v>42216</c:v>
                </c:pt>
                <c:pt idx="3">
                  <c:v>42229</c:v>
                </c:pt>
                <c:pt idx="4">
                  <c:v>42234</c:v>
                </c:pt>
                <c:pt idx="5">
                  <c:v>42236</c:v>
                </c:pt>
                <c:pt idx="6">
                  <c:v>42239</c:v>
                </c:pt>
                <c:pt idx="7">
                  <c:v>42243</c:v>
                </c:pt>
                <c:pt idx="8">
                  <c:v>42248</c:v>
                </c:pt>
                <c:pt idx="9">
                  <c:v>42252</c:v>
                </c:pt>
                <c:pt idx="10">
                  <c:v>42252</c:v>
                </c:pt>
                <c:pt idx="11">
                  <c:v>42264</c:v>
                </c:pt>
                <c:pt idx="12">
                  <c:v>42267</c:v>
                </c:pt>
                <c:pt idx="13">
                  <c:v>42274</c:v>
                </c:pt>
                <c:pt idx="14">
                  <c:v>42277</c:v>
                </c:pt>
                <c:pt idx="15">
                  <c:v>42280</c:v>
                </c:pt>
                <c:pt idx="16">
                  <c:v>42292</c:v>
                </c:pt>
                <c:pt idx="17">
                  <c:v>42293</c:v>
                </c:pt>
                <c:pt idx="18">
                  <c:v>42294</c:v>
                </c:pt>
                <c:pt idx="19">
                  <c:v>42300</c:v>
                </c:pt>
                <c:pt idx="20">
                  <c:v>42301</c:v>
                </c:pt>
                <c:pt idx="21">
                  <c:v>42307</c:v>
                </c:pt>
                <c:pt idx="22">
                  <c:v>42314</c:v>
                </c:pt>
                <c:pt idx="23">
                  <c:v>42318</c:v>
                </c:pt>
                <c:pt idx="24">
                  <c:v>42321</c:v>
                </c:pt>
                <c:pt idx="25">
                  <c:v>42327</c:v>
                </c:pt>
                <c:pt idx="26">
                  <c:v>42335</c:v>
                </c:pt>
                <c:pt idx="27">
                  <c:v>42337</c:v>
                </c:pt>
                <c:pt idx="28">
                  <c:v>42342</c:v>
                </c:pt>
                <c:pt idx="29">
                  <c:v>42383</c:v>
                </c:pt>
                <c:pt idx="30">
                  <c:v>42388</c:v>
                </c:pt>
                <c:pt idx="31">
                  <c:v>42444</c:v>
                </c:pt>
                <c:pt idx="32">
                  <c:v>42461</c:v>
                </c:pt>
                <c:pt idx="33">
                  <c:v>42472</c:v>
                </c:pt>
                <c:pt idx="34">
                  <c:v>42481</c:v>
                </c:pt>
                <c:pt idx="35">
                  <c:v>42493</c:v>
                </c:pt>
                <c:pt idx="36">
                  <c:v>42501</c:v>
                </c:pt>
                <c:pt idx="37">
                  <c:v>42521</c:v>
                </c:pt>
                <c:pt idx="38">
                  <c:v>42509</c:v>
                </c:pt>
                <c:pt idx="39">
                  <c:v>42511</c:v>
                </c:pt>
                <c:pt idx="40">
                  <c:v>42525</c:v>
                </c:pt>
                <c:pt idx="41">
                  <c:v>42527</c:v>
                </c:pt>
                <c:pt idx="42">
                  <c:v>42533</c:v>
                </c:pt>
                <c:pt idx="43">
                  <c:v>42536</c:v>
                </c:pt>
                <c:pt idx="44">
                  <c:v>42544</c:v>
                </c:pt>
                <c:pt idx="45">
                  <c:v>42558</c:v>
                </c:pt>
                <c:pt idx="46">
                  <c:v>42567</c:v>
                </c:pt>
                <c:pt idx="47">
                  <c:v>42573</c:v>
                </c:pt>
                <c:pt idx="48">
                  <c:v>42583</c:v>
                </c:pt>
                <c:pt idx="49">
                  <c:v>42591</c:v>
                </c:pt>
                <c:pt idx="50">
                  <c:v>42595</c:v>
                </c:pt>
                <c:pt idx="51">
                  <c:v>42597</c:v>
                </c:pt>
                <c:pt idx="52">
                  <c:v>42609</c:v>
                </c:pt>
                <c:pt idx="53">
                  <c:v>42610</c:v>
                </c:pt>
                <c:pt idx="54">
                  <c:v>42633</c:v>
                </c:pt>
                <c:pt idx="55">
                  <c:v>42642</c:v>
                </c:pt>
                <c:pt idx="56">
                  <c:v>42645</c:v>
                </c:pt>
                <c:pt idx="57">
                  <c:v>42651</c:v>
                </c:pt>
                <c:pt idx="58">
                  <c:v>42661</c:v>
                </c:pt>
                <c:pt idx="59">
                  <c:v>42685</c:v>
                </c:pt>
                <c:pt idx="60">
                  <c:v>42687</c:v>
                </c:pt>
                <c:pt idx="61">
                  <c:v>42689</c:v>
                </c:pt>
                <c:pt idx="62">
                  <c:v>42689</c:v>
                </c:pt>
                <c:pt idx="63">
                  <c:v>42699</c:v>
                </c:pt>
                <c:pt idx="64">
                  <c:v>42701</c:v>
                </c:pt>
                <c:pt idx="65">
                  <c:v>42703</c:v>
                </c:pt>
                <c:pt idx="66">
                  <c:v>42706</c:v>
                </c:pt>
                <c:pt idx="67">
                  <c:v>42708</c:v>
                </c:pt>
                <c:pt idx="68">
                  <c:v>42710</c:v>
                </c:pt>
                <c:pt idx="69">
                  <c:v>42714</c:v>
                </c:pt>
                <c:pt idx="70">
                  <c:v>42714</c:v>
                </c:pt>
                <c:pt idx="71">
                  <c:v>42722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Hoja1!$I$2:$I$67</c15:sqref>
                  </c15:fullRef>
                </c:ext>
              </c:extLst>
              <c:f>(Hoja1!$I$2:$I$30,Hoja1!$I$36:$I$37,Hoja1!$I$43:$I$65,Hoja1!$I$67)</c:f>
              <c:numCache>
                <c:formatCode>General</c:formatCode>
                <c:ptCount val="55"/>
                <c:pt idx="0">
                  <c:v>53.25</c:v>
                </c:pt>
                <c:pt idx="1">
                  <c:v>53.916666666666679</c:v>
                </c:pt>
                <c:pt idx="2">
                  <c:v>54.083333333333343</c:v>
                </c:pt>
                <c:pt idx="3">
                  <c:v>53.25</c:v>
                </c:pt>
                <c:pt idx="4">
                  <c:v>52.416666666666671</c:v>
                </c:pt>
                <c:pt idx="5">
                  <c:v>52.416666666666671</c:v>
                </c:pt>
                <c:pt idx="6">
                  <c:v>52</c:v>
                </c:pt>
                <c:pt idx="7">
                  <c:v>52.416666666666671</c:v>
                </c:pt>
                <c:pt idx="8">
                  <c:v>49.493243243243242</c:v>
                </c:pt>
                <c:pt idx="9">
                  <c:v>49.285113540790569</c:v>
                </c:pt>
                <c:pt idx="10">
                  <c:v>49.285113540790576</c:v>
                </c:pt>
                <c:pt idx="11">
                  <c:v>50.128314798973477</c:v>
                </c:pt>
                <c:pt idx="12">
                  <c:v>49.957228400342167</c:v>
                </c:pt>
                <c:pt idx="13">
                  <c:v>50.517241379310342</c:v>
                </c:pt>
                <c:pt idx="14">
                  <c:v>50.517241379310342</c:v>
                </c:pt>
                <c:pt idx="15">
                  <c:v>51.682484900776522</c:v>
                </c:pt>
                <c:pt idx="16">
                  <c:v>51.682484900776529</c:v>
                </c:pt>
                <c:pt idx="17">
                  <c:v>51.682484900776529</c:v>
                </c:pt>
                <c:pt idx="18">
                  <c:v>50.962343096234314</c:v>
                </c:pt>
                <c:pt idx="19">
                  <c:v>52.636282394995533</c:v>
                </c:pt>
                <c:pt idx="20">
                  <c:v>52.636282394995526</c:v>
                </c:pt>
                <c:pt idx="21">
                  <c:v>51.894273127753308</c:v>
                </c:pt>
                <c:pt idx="22">
                  <c:v>51.261966927763268</c:v>
                </c:pt>
                <c:pt idx="23">
                  <c:v>51.261966927763275</c:v>
                </c:pt>
                <c:pt idx="24">
                  <c:v>51.441048034934489</c:v>
                </c:pt>
                <c:pt idx="25">
                  <c:v>50.298889837745513</c:v>
                </c:pt>
                <c:pt idx="26">
                  <c:v>50.819672131147541</c:v>
                </c:pt>
                <c:pt idx="27">
                  <c:v>49.007765314926665</c:v>
                </c:pt>
                <c:pt idx="28">
                  <c:v>50.775862068965516</c:v>
                </c:pt>
                <c:pt idx="29">
                  <c:v>51.77434030937215</c:v>
                </c:pt>
                <c:pt idx="30">
                  <c:v>52.249770431588615</c:v>
                </c:pt>
                <c:pt idx="31">
                  <c:v>51.307484220018033</c:v>
                </c:pt>
                <c:pt idx="32">
                  <c:v>50.398582816651896</c:v>
                </c:pt>
                <c:pt idx="33">
                  <c:v>52.170062001771477</c:v>
                </c:pt>
                <c:pt idx="34">
                  <c:v>51.815766164747558</c:v>
                </c:pt>
                <c:pt idx="35">
                  <c:v>50.913838120104437</c:v>
                </c:pt>
                <c:pt idx="36">
                  <c:v>52.132288946910357</c:v>
                </c:pt>
                <c:pt idx="37">
                  <c:v>50.378469301934402</c:v>
                </c:pt>
                <c:pt idx="38">
                  <c:v>50.805767599660733</c:v>
                </c:pt>
                <c:pt idx="39">
                  <c:v>48.671096345514947</c:v>
                </c:pt>
                <c:pt idx="40">
                  <c:v>49.169435215946841</c:v>
                </c:pt>
                <c:pt idx="41">
                  <c:v>50.805767599660726</c:v>
                </c:pt>
                <c:pt idx="42">
                  <c:v>52.50212044105173</c:v>
                </c:pt>
                <c:pt idx="43">
                  <c:v>51.626355296080064</c:v>
                </c:pt>
                <c:pt idx="44">
                  <c:v>54.207263064658989</c:v>
                </c:pt>
                <c:pt idx="45">
                  <c:v>55.267857142857146</c:v>
                </c:pt>
                <c:pt idx="46">
                  <c:v>56.210902591599641</c:v>
                </c:pt>
                <c:pt idx="47">
                  <c:v>56.974637681159422</c:v>
                </c:pt>
                <c:pt idx="48">
                  <c:v>56.210902591599641</c:v>
                </c:pt>
                <c:pt idx="49">
                  <c:v>58.896797153024899</c:v>
                </c:pt>
                <c:pt idx="50">
                  <c:v>58.629893238434164</c:v>
                </c:pt>
                <c:pt idx="51">
                  <c:v>57.554585152838442</c:v>
                </c:pt>
                <c:pt idx="52">
                  <c:v>57.55458515283842</c:v>
                </c:pt>
                <c:pt idx="53">
                  <c:v>58.370239149689993</c:v>
                </c:pt>
                <c:pt idx="54">
                  <c:v>58.370239149689993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622792"/>
        <c:axId val="228623184"/>
      </c:lineChart>
      <c:dateAx>
        <c:axId val="228622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8623184"/>
        <c:crosses val="autoZero"/>
        <c:auto val="1"/>
        <c:lblOffset val="100"/>
        <c:baseTimeUnit val="days"/>
      </c:dateAx>
      <c:valAx>
        <c:axId val="2286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862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Ahorro y</a:t>
            </a:r>
            <a:r>
              <a:rPr lang="en-US" baseline="0"/>
              <a:t> gastos en € acumulado en Litros Repostados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Hoja1!$A$150</c:f>
              <c:strCache>
                <c:ptCount val="1"/>
                <c:pt idx="0">
                  <c:v>TOTAL 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_(&quot;€&quot;* #,##0.00_);_(&quot;€&quot;* \(#,##0.00\);_(&quot;€&quot;* &quot;-&quot;??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Hoja1!$B$149:$J$149</c15:sqref>
                  </c15:fullRef>
                </c:ext>
              </c:extLst>
              <c:f>(Hoja1!$B$149,Hoja1!$F$149:$H$149)</c:f>
              <c:strCache>
                <c:ptCount val="4"/>
                <c:pt idx="0">
                  <c:v>Litros repostados</c:v>
                </c:pt>
                <c:pt idx="1">
                  <c:v>Gasto repostage GAS</c:v>
                </c:pt>
                <c:pt idx="2">
                  <c:v>Gasto Teórico repostage Gasolina 95</c:v>
                </c:pt>
                <c:pt idx="3">
                  <c:v>Ahorro acumulado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Hoja1!$B$150:$J$150</c15:sqref>
                  </c15:fullRef>
                </c:ext>
              </c:extLst>
              <c:f>(Hoja1!$B$150,Hoja1!$F$150:$H$150)</c:f>
              <c:numCache>
                <c:formatCode>General</c:formatCode>
                <c:ptCount val="4"/>
                <c:pt idx="0">
                  <c:v>4292.6700000000019</c:v>
                </c:pt>
                <c:pt idx="1">
                  <c:v>2614.0919299999996</c:v>
                </c:pt>
                <c:pt idx="2">
                  <c:v>5015.9711599999982</c:v>
                </c:pt>
                <c:pt idx="3">
                  <c:v>2399.2629300000003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9804024"/>
        <c:axId val="229804416"/>
      </c:barChart>
      <c:catAx>
        <c:axId val="229804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804416"/>
        <c:crosses val="autoZero"/>
        <c:auto val="1"/>
        <c:lblAlgn val="ctr"/>
        <c:lblOffset val="100"/>
        <c:noMultiLvlLbl val="0"/>
      </c:catAx>
      <c:valAx>
        <c:axId val="22980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804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Hoja1!$A$150</c:f>
              <c:strCache>
                <c:ptCount val="1"/>
                <c:pt idx="0">
                  <c:v>TOTAL 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_(&quot;€&quot;* #,##0.00_);_(&quot;€&quot;* \(#,##0.00\);_(&quot;€&quot;* &quot;-&quot;??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Hoja1!$B$149:$J$149</c15:sqref>
                  </c15:fullRef>
                </c:ext>
              </c:extLst>
              <c:f>Hoja1!$J$149</c:f>
              <c:strCache>
                <c:ptCount val="1"/>
                <c:pt idx="0">
                  <c:v>Pendiente Amortizar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Hoja1!$B$150:$J$150</c15:sqref>
                  </c15:fullRef>
                </c:ext>
              </c:extLst>
              <c:f>Hoja1!$J$150</c:f>
              <c:numCache>
                <c:formatCode>General</c:formatCode>
                <c:ptCount val="1"/>
                <c:pt idx="0">
                  <c:v>-342.26293000000032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05200"/>
        <c:axId val="229805592"/>
      </c:barChart>
      <c:catAx>
        <c:axId val="22980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805592"/>
        <c:crosses val="autoZero"/>
        <c:auto val="1"/>
        <c:lblAlgn val="ctr"/>
        <c:lblOffset val="100"/>
        <c:noMultiLvlLbl val="0"/>
      </c:catAx>
      <c:valAx>
        <c:axId val="22980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80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Hoja1!$A$150</c:f>
              <c:strCache>
                <c:ptCount val="1"/>
                <c:pt idx="0">
                  <c:v>TOTAL 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Hoja1!$B$149:$J$149</c15:sqref>
                  </c15:fullRef>
                </c:ext>
              </c:extLst>
              <c:f>Hoja1!$C$149</c:f>
              <c:strCache>
                <c:ptCount val="1"/>
                <c:pt idx="0">
                  <c:v>Kilometros Recorridos con GAS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Hoja1!$B$150:$J$150</c15:sqref>
                  </c15:fullRef>
                </c:ext>
              </c:extLst>
              <c:f>Hoja1!$C$150</c:f>
              <c:numCache>
                <c:formatCode>General</c:formatCode>
                <c:ptCount val="1"/>
                <c:pt idx="0">
                  <c:v>40350.400000000001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872504"/>
        <c:axId val="230872896"/>
      </c:barChart>
      <c:catAx>
        <c:axId val="23087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0872896"/>
        <c:crosses val="autoZero"/>
        <c:auto val="1"/>
        <c:lblAlgn val="ctr"/>
        <c:lblOffset val="100"/>
        <c:noMultiLvlLbl val="0"/>
      </c:catAx>
      <c:valAx>
        <c:axId val="23087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087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Hoja1!$A$150</c:f>
              <c:strCache>
                <c:ptCount val="1"/>
                <c:pt idx="0">
                  <c:v>TOTAL 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_(&quot;€&quot;* #,##0.00_);_(&quot;€&quot;* \(#,##0.00\);_(&quot;€&quot;* &quot;-&quot;??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Hoja1!$B$149:$J$149</c15:sqref>
                  </c15:fullRef>
                </c:ext>
              </c:extLst>
              <c:f>Hoja1!$H$149</c:f>
              <c:strCache>
                <c:ptCount val="1"/>
                <c:pt idx="0">
                  <c:v>Ahorro acumulado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Hoja1!$B$150:$J$150</c15:sqref>
                  </c15:fullRef>
                </c:ext>
              </c:extLst>
              <c:f>Hoja1!$H$150</c:f>
              <c:numCache>
                <c:formatCode>General</c:formatCode>
                <c:ptCount val="1"/>
                <c:pt idx="0">
                  <c:v>2399.2629300000003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873680"/>
        <c:axId val="230874072"/>
      </c:barChart>
      <c:catAx>
        <c:axId val="23087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0874072"/>
        <c:crosses val="autoZero"/>
        <c:auto val="1"/>
        <c:lblAlgn val="ctr"/>
        <c:lblOffset val="100"/>
        <c:noMultiLvlLbl val="0"/>
      </c:catAx>
      <c:valAx>
        <c:axId val="23087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087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Hoja1!$A$150</c:f>
              <c:strCache>
                <c:ptCount val="1"/>
                <c:pt idx="0">
                  <c:v>TOTAL 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_(&quot;€&quot;* #,##0.00_);_(&quot;€&quot;* \(#,##0.00\);_(&quot;€&quot;* &quot;-&quot;??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Hoja1!$B$149:$J$149</c15:sqref>
                  </c15:fullRef>
                </c:ext>
              </c:extLst>
              <c:f>Hoja1!$J$149</c:f>
              <c:strCache>
                <c:ptCount val="1"/>
                <c:pt idx="0">
                  <c:v>Pendiente Amortizar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Hoja1!$B$150:$J$150</c15:sqref>
                  </c15:fullRef>
                </c:ext>
              </c:extLst>
              <c:f>Hoja1!$J$150</c:f>
              <c:numCache>
                <c:formatCode>General</c:formatCode>
                <c:ptCount val="1"/>
                <c:pt idx="0">
                  <c:v>-342.26293000000032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07552"/>
        <c:axId val="229807160"/>
      </c:barChart>
      <c:catAx>
        <c:axId val="22980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807160"/>
        <c:crosses val="autoZero"/>
        <c:auto val="1"/>
        <c:lblAlgn val="ctr"/>
        <c:lblOffset val="100"/>
        <c:noMultiLvlLbl val="0"/>
      </c:catAx>
      <c:valAx>
        <c:axId val="22980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80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Hoja1!$A$150</c:f>
              <c:strCache>
                <c:ptCount val="1"/>
                <c:pt idx="0">
                  <c:v>TOTAL 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Hoja1!$B$149:$J$149</c15:sqref>
                  </c15:fullRef>
                </c:ext>
              </c:extLst>
              <c:f>Hoja1!$C$149</c:f>
              <c:strCache>
                <c:ptCount val="1"/>
                <c:pt idx="0">
                  <c:v>Kilometros Recorridos con GAS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Hoja1!$B$150:$J$150</c15:sqref>
                  </c15:fullRef>
                </c:ext>
              </c:extLst>
              <c:f>Hoja1!$C$150</c:f>
              <c:numCache>
                <c:formatCode>General</c:formatCode>
                <c:ptCount val="1"/>
                <c:pt idx="0">
                  <c:v>40350.400000000001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06376"/>
        <c:axId val="230874856"/>
      </c:barChart>
      <c:catAx>
        <c:axId val="22980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0874856"/>
        <c:crosses val="autoZero"/>
        <c:auto val="1"/>
        <c:lblAlgn val="ctr"/>
        <c:lblOffset val="100"/>
        <c:noMultiLvlLbl val="0"/>
      </c:catAx>
      <c:valAx>
        <c:axId val="23087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806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Hoja1!$A$150</c:f>
              <c:strCache>
                <c:ptCount val="1"/>
                <c:pt idx="0">
                  <c:v>TOTAL 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_(&quot;€&quot;* #,##0.00_);_(&quot;€&quot;* \(#,##0.00\);_(&quot;€&quot;* &quot;-&quot;??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Hoja1!$B$149:$J$149</c15:sqref>
                  </c15:fullRef>
                </c:ext>
              </c:extLst>
              <c:f>Hoja1!$H$149</c:f>
              <c:strCache>
                <c:ptCount val="1"/>
                <c:pt idx="0">
                  <c:v>Ahorro acumulado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Hoja1!$B$150:$J$150</c15:sqref>
                  </c15:fullRef>
                </c:ext>
              </c:extLst>
              <c:f>Hoja1!$H$150</c:f>
              <c:numCache>
                <c:formatCode>General</c:formatCode>
                <c:ptCount val="1"/>
                <c:pt idx="0">
                  <c:v>2399.2629300000003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872112"/>
        <c:axId val="230875640"/>
      </c:barChart>
      <c:catAx>
        <c:axId val="23087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0875640"/>
        <c:crosses val="autoZero"/>
        <c:auto val="1"/>
        <c:lblAlgn val="ctr"/>
        <c:lblOffset val="100"/>
        <c:noMultiLvlLbl val="0"/>
      </c:catAx>
      <c:valAx>
        <c:axId val="23087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087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761999</xdr:colOff>
      <xdr:row>38</xdr:row>
      <xdr:rowOff>152401</xdr:rowOff>
    </xdr:from>
    <xdr:to>
      <xdr:col>25</xdr:col>
      <xdr:colOff>0</xdr:colOff>
      <xdr:row>57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752475</xdr:colOff>
      <xdr:row>19</xdr:row>
      <xdr:rowOff>4761</xdr:rowOff>
    </xdr:from>
    <xdr:to>
      <xdr:col>25</xdr:col>
      <xdr:colOff>752475</xdr:colOff>
      <xdr:row>37</xdr:row>
      <xdr:rowOff>180974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104775</xdr:colOff>
      <xdr:row>57</xdr:row>
      <xdr:rowOff>176212</xdr:rowOff>
    </xdr:from>
    <xdr:to>
      <xdr:col>21</xdr:col>
      <xdr:colOff>104775</xdr:colOff>
      <xdr:row>72</xdr:row>
      <xdr:rowOff>76200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14287</xdr:colOff>
      <xdr:row>2</xdr:row>
      <xdr:rowOff>114300</xdr:rowOff>
    </xdr:from>
    <xdr:to>
      <xdr:col>14</xdr:col>
      <xdr:colOff>161925</xdr:colOff>
      <xdr:row>18</xdr:row>
      <xdr:rowOff>9524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295275</xdr:colOff>
      <xdr:row>2</xdr:row>
      <xdr:rowOff>4761</xdr:rowOff>
    </xdr:from>
    <xdr:to>
      <xdr:col>17</xdr:col>
      <xdr:colOff>638175</xdr:colOff>
      <xdr:row>17</xdr:row>
      <xdr:rowOff>180974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2</xdr:row>
      <xdr:rowOff>4761</xdr:rowOff>
    </xdr:from>
    <xdr:to>
      <xdr:col>21</xdr:col>
      <xdr:colOff>533400</xdr:colOff>
      <xdr:row>17</xdr:row>
      <xdr:rowOff>180974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2</xdr:col>
      <xdr:colOff>423863</xdr:colOff>
      <xdr:row>24</xdr:row>
      <xdr:rowOff>4763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438150</xdr:colOff>
      <xdr:row>9</xdr:row>
      <xdr:rowOff>0</xdr:rowOff>
    </xdr:from>
    <xdr:to>
      <xdr:col>3</xdr:col>
      <xdr:colOff>804863</xdr:colOff>
      <xdr:row>23</xdr:row>
      <xdr:rowOff>176213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804863</xdr:colOff>
      <xdr:row>9</xdr:row>
      <xdr:rowOff>0</xdr:rowOff>
    </xdr:from>
    <xdr:to>
      <xdr:col>4</xdr:col>
      <xdr:colOff>1081088</xdr:colOff>
      <xdr:row>23</xdr:row>
      <xdr:rowOff>176213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7</xdr:col>
      <xdr:colOff>657225</xdr:colOff>
      <xdr:row>39</xdr:row>
      <xdr:rowOff>176213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9526</xdr:rowOff>
    </xdr:from>
    <xdr:to>
      <xdr:col>5</xdr:col>
      <xdr:colOff>361950</xdr:colOff>
      <xdr:row>55</xdr:row>
      <xdr:rowOff>100014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0"/>
  <sheetViews>
    <sheetView tabSelected="1" zoomScaleNormal="100" workbookViewId="0">
      <pane ySplit="1" topLeftCell="A104" activePane="bottomLeft" state="frozen"/>
      <selection pane="bottomLeft" activeCell="F123" sqref="F123"/>
    </sheetView>
  </sheetViews>
  <sheetFormatPr baseColWidth="10" defaultRowHeight="15" x14ac:dyDescent="0.25"/>
  <cols>
    <col min="1" max="1" width="14.85546875" bestFit="1" customWidth="1"/>
    <col min="2" max="2" width="16.28515625" bestFit="1" customWidth="1"/>
    <col min="3" max="3" width="28.5703125" bestFit="1" customWidth="1"/>
    <col min="4" max="4" width="30" bestFit="1" customWidth="1"/>
    <col min="5" max="5" width="26.5703125" bestFit="1" customWidth="1"/>
    <col min="6" max="6" width="19.42578125" bestFit="1" customWidth="1"/>
    <col min="7" max="7" width="33.28515625" bestFit="1" customWidth="1"/>
    <col min="8" max="8" width="17.85546875" bestFit="1" customWidth="1"/>
    <col min="9" max="9" width="17.28515625" bestFit="1" customWidth="1"/>
    <col min="10" max="10" width="19.5703125" bestFit="1" customWidth="1"/>
    <col min="11" max="11" width="11.85546875" bestFit="1" customWidth="1"/>
    <col min="15" max="15" width="15.140625" bestFit="1" customWidth="1"/>
  </cols>
  <sheetData>
    <row r="1" spans="1:16" s="7" customFormat="1" x14ac:dyDescent="0.25">
      <c r="A1" s="6" t="s">
        <v>0</v>
      </c>
      <c r="B1" s="6" t="s">
        <v>1</v>
      </c>
      <c r="C1" s="6" t="s">
        <v>6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7</v>
      </c>
      <c r="I1" s="6" t="s">
        <v>8</v>
      </c>
      <c r="J1" s="6" t="s">
        <v>10</v>
      </c>
      <c r="K1" s="6" t="s">
        <v>16</v>
      </c>
      <c r="O1" s="6" t="s">
        <v>9</v>
      </c>
    </row>
    <row r="2" spans="1:16" x14ac:dyDescent="0.25">
      <c r="A2" s="5">
        <v>42205</v>
      </c>
      <c r="B2" s="4">
        <v>40</v>
      </c>
      <c r="C2" s="4">
        <v>437</v>
      </c>
      <c r="D2" s="4">
        <v>0.63900000000000001</v>
      </c>
      <c r="E2" s="4">
        <v>1.2</v>
      </c>
      <c r="F2" s="3">
        <f>D2*B2</f>
        <v>25.560000000000002</v>
      </c>
      <c r="G2" s="3">
        <f>E2*B2</f>
        <v>48</v>
      </c>
      <c r="H2" s="3">
        <f>G2-F2</f>
        <v>22.439999999999998</v>
      </c>
      <c r="I2" s="3">
        <f>(F2*100)/G2</f>
        <v>53.25</v>
      </c>
      <c r="J2" s="3">
        <f>O2-H2</f>
        <v>2034.56</v>
      </c>
      <c r="K2" s="3">
        <f>(B2/C2)*100</f>
        <v>9.1533180778032026</v>
      </c>
      <c r="O2">
        <v>2057</v>
      </c>
      <c r="P2" t="s">
        <v>15</v>
      </c>
    </row>
    <row r="3" spans="1:16" x14ac:dyDescent="0.25">
      <c r="A3" s="5">
        <v>42211</v>
      </c>
      <c r="B3" s="4">
        <v>39.369999999999997</v>
      </c>
      <c r="C3" s="4">
        <v>329.1</v>
      </c>
      <c r="D3" s="4">
        <v>0.64700000000000002</v>
      </c>
      <c r="E3" s="4">
        <v>1.2</v>
      </c>
      <c r="F3" s="3">
        <f>D3*B3</f>
        <v>25.472390000000001</v>
      </c>
      <c r="G3" s="3">
        <f t="shared" ref="G3:G6" si="0">E3*B3</f>
        <v>47.243999999999993</v>
      </c>
      <c r="H3" s="3">
        <f t="shared" ref="H3:H6" si="1">G3-F3</f>
        <v>21.771609999999992</v>
      </c>
      <c r="I3" s="3">
        <f t="shared" ref="I3:I5" si="2">(F3*100)/G3</f>
        <v>53.916666666666679</v>
      </c>
      <c r="J3" s="3">
        <f>O2-H3</f>
        <v>2035.22839</v>
      </c>
      <c r="K3" s="3">
        <f t="shared" ref="K3:K48" si="3">(B3/C3)*100</f>
        <v>11.962929200850803</v>
      </c>
    </row>
    <row r="4" spans="1:16" x14ac:dyDescent="0.25">
      <c r="A4" s="5">
        <v>42216</v>
      </c>
      <c r="B4" s="4">
        <v>33.85</v>
      </c>
      <c r="C4" s="4">
        <v>410</v>
      </c>
      <c r="D4" s="4">
        <v>0.64900000000000002</v>
      </c>
      <c r="E4" s="4">
        <v>1.2</v>
      </c>
      <c r="F4" s="3">
        <f>D4*B4</f>
        <v>21.96865</v>
      </c>
      <c r="G4" s="3">
        <f t="shared" si="0"/>
        <v>40.619999999999997</v>
      </c>
      <c r="H4" s="3">
        <f t="shared" si="1"/>
        <v>18.651349999999997</v>
      </c>
      <c r="I4" s="3">
        <f t="shared" si="2"/>
        <v>54.083333333333343</v>
      </c>
      <c r="J4" s="3">
        <f>O2-H4</f>
        <v>2038.3486499999999</v>
      </c>
      <c r="K4" s="3">
        <f t="shared" si="3"/>
        <v>8.2560975609756095</v>
      </c>
    </row>
    <row r="5" spans="1:16" x14ac:dyDescent="0.25">
      <c r="A5" s="5">
        <v>42229</v>
      </c>
      <c r="B5" s="4">
        <v>44.44</v>
      </c>
      <c r="C5" s="4">
        <v>441</v>
      </c>
      <c r="D5" s="4">
        <v>0.63900000000000001</v>
      </c>
      <c r="E5" s="4">
        <v>1.2</v>
      </c>
      <c r="F5" s="3">
        <f>D5*B5</f>
        <v>28.39716</v>
      </c>
      <c r="G5" s="3">
        <f t="shared" si="0"/>
        <v>53.327999999999996</v>
      </c>
      <c r="H5" s="3">
        <f t="shared" si="1"/>
        <v>24.930839999999996</v>
      </c>
      <c r="I5" s="3">
        <f t="shared" si="2"/>
        <v>53.25</v>
      </c>
      <c r="J5" s="3">
        <f>O2-H5</f>
        <v>2032.06916</v>
      </c>
      <c r="K5" s="3">
        <f t="shared" si="3"/>
        <v>10.077097505668933</v>
      </c>
    </row>
    <row r="6" spans="1:16" x14ac:dyDescent="0.25">
      <c r="A6" s="5">
        <v>42234</v>
      </c>
      <c r="B6" s="4">
        <v>39.880000000000003</v>
      </c>
      <c r="C6" s="4">
        <v>461</v>
      </c>
      <c r="D6" s="4">
        <v>0.629</v>
      </c>
      <c r="E6" s="4">
        <v>1.2</v>
      </c>
      <c r="F6" s="3">
        <f>D6*B6</f>
        <v>25.084520000000001</v>
      </c>
      <c r="G6" s="3">
        <f t="shared" si="0"/>
        <v>47.856000000000002</v>
      </c>
      <c r="H6" s="3">
        <f t="shared" si="1"/>
        <v>22.77148</v>
      </c>
      <c r="I6" s="3">
        <f>(F6*100)/G6</f>
        <v>52.416666666666671</v>
      </c>
      <c r="J6" s="3">
        <f>O2-H6</f>
        <v>2034.2285199999999</v>
      </c>
      <c r="K6" s="3">
        <f t="shared" si="3"/>
        <v>8.650759219088938</v>
      </c>
    </row>
    <row r="7" spans="1:16" x14ac:dyDescent="0.25">
      <c r="A7" s="5">
        <v>42236</v>
      </c>
      <c r="B7" s="4">
        <v>39.729999999999997</v>
      </c>
      <c r="C7" s="4">
        <v>278.3</v>
      </c>
      <c r="D7" s="4">
        <v>0.629</v>
      </c>
      <c r="E7" s="4">
        <v>1.2</v>
      </c>
      <c r="F7" s="3">
        <f t="shared" ref="F7:F97" si="4">D7*B7</f>
        <v>24.990169999999999</v>
      </c>
      <c r="G7" s="3">
        <f t="shared" ref="G7:G48" si="5">E7*B7</f>
        <v>47.675999999999995</v>
      </c>
      <c r="H7" s="3">
        <f t="shared" ref="H7:H48" si="6">G7-F7</f>
        <v>22.685829999999996</v>
      </c>
      <c r="I7" s="3">
        <f t="shared" ref="I7:I144" si="7">(F7*100)/G7</f>
        <v>52.416666666666671</v>
      </c>
      <c r="J7" s="3">
        <f>O2-H7</f>
        <v>2034.3141700000001</v>
      </c>
      <c r="K7" s="3">
        <f t="shared" si="3"/>
        <v>14.27596119295724</v>
      </c>
    </row>
    <row r="8" spans="1:16" x14ac:dyDescent="0.25">
      <c r="A8" s="5">
        <v>42239</v>
      </c>
      <c r="B8" s="4">
        <v>25.52</v>
      </c>
      <c r="C8" s="4">
        <v>407</v>
      </c>
      <c r="D8" s="4">
        <v>0.624</v>
      </c>
      <c r="E8" s="4">
        <v>1.2</v>
      </c>
      <c r="F8" s="3">
        <f t="shared" si="4"/>
        <v>15.924479999999999</v>
      </c>
      <c r="G8" s="3">
        <f t="shared" si="5"/>
        <v>30.623999999999999</v>
      </c>
      <c r="H8" s="3">
        <f t="shared" si="6"/>
        <v>14.69952</v>
      </c>
      <c r="I8" s="3">
        <f t="shared" si="7"/>
        <v>52</v>
      </c>
      <c r="J8" s="3">
        <f>O2-H8</f>
        <v>2042.3004800000001</v>
      </c>
      <c r="K8" s="3">
        <f t="shared" si="3"/>
        <v>6.2702702702702702</v>
      </c>
    </row>
    <row r="9" spans="1:16" x14ac:dyDescent="0.25">
      <c r="A9" s="5">
        <v>42243</v>
      </c>
      <c r="B9" s="4">
        <v>35.869999999999997</v>
      </c>
      <c r="C9" s="4">
        <v>409.4</v>
      </c>
      <c r="D9" s="4">
        <v>0.629</v>
      </c>
      <c r="E9" s="4">
        <v>1.2</v>
      </c>
      <c r="F9" s="3">
        <f t="shared" si="4"/>
        <v>22.56223</v>
      </c>
      <c r="G9" s="3">
        <f t="shared" si="5"/>
        <v>43.043999999999997</v>
      </c>
      <c r="H9" s="3">
        <f t="shared" si="6"/>
        <v>20.481769999999997</v>
      </c>
      <c r="I9" s="3">
        <f t="shared" si="7"/>
        <v>52.416666666666671</v>
      </c>
      <c r="J9" s="3">
        <f>O2-H9</f>
        <v>2036.5182299999999</v>
      </c>
      <c r="K9" s="3">
        <f t="shared" si="3"/>
        <v>8.7616023448949676</v>
      </c>
    </row>
    <row r="10" spans="1:16" x14ac:dyDescent="0.25">
      <c r="A10" s="5">
        <v>42248</v>
      </c>
      <c r="B10" s="4">
        <v>37.69</v>
      </c>
      <c r="C10" s="4">
        <v>251.9</v>
      </c>
      <c r="D10" s="4">
        <v>0.58599999999999997</v>
      </c>
      <c r="E10" s="4">
        <v>1.1839999999999999</v>
      </c>
      <c r="F10" s="3">
        <f t="shared" si="4"/>
        <v>22.086339999999996</v>
      </c>
      <c r="G10" s="3">
        <f t="shared" si="5"/>
        <v>44.624959999999994</v>
      </c>
      <c r="H10" s="3">
        <f t="shared" si="6"/>
        <v>22.538619999999998</v>
      </c>
      <c r="I10" s="3">
        <f t="shared" si="7"/>
        <v>49.493243243243242</v>
      </c>
      <c r="J10" s="3">
        <f>O2-H10</f>
        <v>2034.46138</v>
      </c>
      <c r="K10" s="3">
        <f t="shared" si="3"/>
        <v>14.962286621675267</v>
      </c>
    </row>
    <row r="11" spans="1:16" x14ac:dyDescent="0.25">
      <c r="A11" s="5">
        <v>42252</v>
      </c>
      <c r="B11" s="4">
        <v>25.52</v>
      </c>
      <c r="C11" s="4">
        <v>294.5</v>
      </c>
      <c r="D11" s="4">
        <v>0.58599999999999997</v>
      </c>
      <c r="E11" s="4">
        <v>1.1890000000000001</v>
      </c>
      <c r="F11" s="3">
        <f t="shared" si="4"/>
        <v>14.954719999999998</v>
      </c>
      <c r="G11" s="3">
        <f t="shared" si="5"/>
        <v>30.34328</v>
      </c>
      <c r="H11" s="3">
        <f t="shared" si="6"/>
        <v>15.388560000000002</v>
      </c>
      <c r="I11" s="3">
        <f t="shared" si="7"/>
        <v>49.285113540790569</v>
      </c>
      <c r="J11" s="3">
        <f>O2-H11</f>
        <v>2041.6114399999999</v>
      </c>
      <c r="K11" s="3">
        <f t="shared" si="3"/>
        <v>8.6655348047538201</v>
      </c>
    </row>
    <row r="12" spans="1:16" x14ac:dyDescent="0.25">
      <c r="A12" s="5">
        <v>42252</v>
      </c>
      <c r="B12" s="4">
        <v>26.38</v>
      </c>
      <c r="C12" s="4">
        <v>498</v>
      </c>
      <c r="D12" s="4">
        <v>0.58599999999999997</v>
      </c>
      <c r="E12" s="4">
        <v>1.1890000000000001</v>
      </c>
      <c r="F12" s="3">
        <f t="shared" si="4"/>
        <v>15.458679999999999</v>
      </c>
      <c r="G12" s="3">
        <f t="shared" si="5"/>
        <v>31.365819999999999</v>
      </c>
      <c r="H12" s="3">
        <f t="shared" si="6"/>
        <v>15.90714</v>
      </c>
      <c r="I12" s="3">
        <f t="shared" si="7"/>
        <v>49.285113540790576</v>
      </c>
      <c r="J12" s="3">
        <f>O2-H12</f>
        <v>2041.09286</v>
      </c>
      <c r="K12" s="3">
        <f t="shared" si="3"/>
        <v>5.2971887550200805</v>
      </c>
    </row>
    <row r="13" spans="1:16" x14ac:dyDescent="0.25">
      <c r="A13" s="5">
        <v>42264</v>
      </c>
      <c r="B13" s="4">
        <v>40.46</v>
      </c>
      <c r="C13" s="4">
        <v>318</v>
      </c>
      <c r="D13" s="4">
        <v>0.58599999999999997</v>
      </c>
      <c r="E13" s="4">
        <v>1.169</v>
      </c>
      <c r="F13" s="3">
        <f t="shared" si="4"/>
        <v>23.70956</v>
      </c>
      <c r="G13" s="3">
        <f t="shared" si="5"/>
        <v>47.297740000000005</v>
      </c>
      <c r="H13" s="3">
        <f t="shared" si="6"/>
        <v>23.588180000000005</v>
      </c>
      <c r="I13" s="3">
        <f t="shared" si="7"/>
        <v>50.128314798973477</v>
      </c>
      <c r="J13" s="3">
        <f>O2-H13</f>
        <v>2033.41182</v>
      </c>
      <c r="K13" s="3">
        <f t="shared" si="3"/>
        <v>12.723270440251572</v>
      </c>
    </row>
    <row r="14" spans="1:16" x14ac:dyDescent="0.25">
      <c r="A14" s="5">
        <v>42267</v>
      </c>
      <c r="B14" s="4">
        <v>34.01</v>
      </c>
      <c r="C14" s="4">
        <v>443.1</v>
      </c>
      <c r="D14" s="4">
        <v>0.58399999999999996</v>
      </c>
      <c r="E14" s="4">
        <v>1.169</v>
      </c>
      <c r="F14" s="3">
        <f t="shared" si="4"/>
        <v>19.861839999999997</v>
      </c>
      <c r="G14" s="3">
        <f t="shared" si="5"/>
        <v>39.757689999999997</v>
      </c>
      <c r="H14" s="3">
        <f t="shared" si="6"/>
        <v>19.895849999999999</v>
      </c>
      <c r="I14" s="3">
        <f t="shared" si="7"/>
        <v>49.957228400342167</v>
      </c>
      <c r="J14" s="3">
        <f>O2-H14</f>
        <v>2037.1041499999999</v>
      </c>
      <c r="K14" s="3">
        <f t="shared" si="3"/>
        <v>7.6754682915820354</v>
      </c>
    </row>
    <row r="15" spans="1:16" x14ac:dyDescent="0.25">
      <c r="A15" s="5">
        <v>42274</v>
      </c>
      <c r="B15" s="4">
        <v>38.51</v>
      </c>
      <c r="C15" s="4">
        <v>451</v>
      </c>
      <c r="D15" s="4">
        <v>0.58599999999999997</v>
      </c>
      <c r="E15" s="4">
        <v>1.1599999999999999</v>
      </c>
      <c r="F15" s="3">
        <f t="shared" si="4"/>
        <v>22.566859999999998</v>
      </c>
      <c r="G15" s="3">
        <f t="shared" si="5"/>
        <v>44.671599999999998</v>
      </c>
      <c r="H15" s="3">
        <f t="shared" si="6"/>
        <v>22.10474</v>
      </c>
      <c r="I15" s="3">
        <f t="shared" si="7"/>
        <v>50.517241379310342</v>
      </c>
      <c r="J15" s="3">
        <f>O2-H15</f>
        <v>2034.89526</v>
      </c>
      <c r="K15" s="3">
        <f t="shared" si="3"/>
        <v>8.5388026607538805</v>
      </c>
    </row>
    <row r="16" spans="1:16" x14ac:dyDescent="0.25">
      <c r="A16" s="5">
        <v>42277</v>
      </c>
      <c r="B16" s="4">
        <v>39.76</v>
      </c>
      <c r="C16" s="4">
        <f>46+335.8</f>
        <v>381.8</v>
      </c>
      <c r="D16" s="4">
        <v>0.58599999999999997</v>
      </c>
      <c r="E16" s="4">
        <v>1.1599999999999999</v>
      </c>
      <c r="F16" s="3">
        <f t="shared" si="4"/>
        <v>23.299359999999997</v>
      </c>
      <c r="G16" s="3">
        <f t="shared" si="5"/>
        <v>46.121599999999994</v>
      </c>
      <c r="H16" s="3">
        <f t="shared" si="6"/>
        <v>22.822239999999997</v>
      </c>
      <c r="I16" s="3">
        <f t="shared" si="7"/>
        <v>50.517241379310342</v>
      </c>
      <c r="J16" s="3">
        <f>O2-H16</f>
        <v>2034.17776</v>
      </c>
      <c r="K16" s="3">
        <f t="shared" si="3"/>
        <v>10.413829229963332</v>
      </c>
    </row>
    <row r="17" spans="1:11" x14ac:dyDescent="0.25">
      <c r="A17" s="5">
        <v>42280</v>
      </c>
      <c r="B17" s="4">
        <v>40.799999999999997</v>
      </c>
      <c r="C17" s="4">
        <v>366.9</v>
      </c>
      <c r="D17" s="4">
        <v>0.59899999999999998</v>
      </c>
      <c r="E17" s="4">
        <v>1.159</v>
      </c>
      <c r="F17" s="3">
        <f t="shared" si="4"/>
        <v>24.439199999999996</v>
      </c>
      <c r="G17" s="3">
        <f t="shared" si="5"/>
        <v>47.287199999999999</v>
      </c>
      <c r="H17" s="3">
        <f t="shared" si="6"/>
        <v>22.848000000000003</v>
      </c>
      <c r="I17" s="3">
        <f t="shared" si="7"/>
        <v>51.682484900776522</v>
      </c>
      <c r="J17" s="3">
        <f>O2-H17</f>
        <v>2034.152</v>
      </c>
      <c r="K17" s="3">
        <f t="shared" si="3"/>
        <v>11.120196238757154</v>
      </c>
    </row>
    <row r="18" spans="1:11" x14ac:dyDescent="0.25">
      <c r="A18" s="5">
        <v>42292</v>
      </c>
      <c r="B18" s="4">
        <v>34.26</v>
      </c>
      <c r="C18" s="4">
        <v>50</v>
      </c>
      <c r="D18" s="4">
        <v>0.59899999999999998</v>
      </c>
      <c r="E18" s="4">
        <v>1.159</v>
      </c>
      <c r="F18" s="3">
        <f t="shared" si="4"/>
        <v>20.521739999999998</v>
      </c>
      <c r="G18" s="3">
        <f t="shared" si="5"/>
        <v>39.707340000000002</v>
      </c>
      <c r="H18" s="3">
        <f t="shared" si="6"/>
        <v>19.185600000000004</v>
      </c>
      <c r="I18" s="3">
        <f t="shared" si="7"/>
        <v>51.682484900776529</v>
      </c>
      <c r="J18" s="3">
        <f>O2-H18</f>
        <v>2037.8144</v>
      </c>
      <c r="K18" s="3">
        <f t="shared" si="3"/>
        <v>68.52</v>
      </c>
    </row>
    <row r="19" spans="1:11" x14ac:dyDescent="0.25">
      <c r="A19" s="5">
        <v>42293</v>
      </c>
      <c r="B19" s="4">
        <v>6.38</v>
      </c>
      <c r="C19" s="4">
        <v>284</v>
      </c>
      <c r="D19" s="4">
        <v>0.59899999999999998</v>
      </c>
      <c r="E19" s="4">
        <v>1.159</v>
      </c>
      <c r="F19" s="3">
        <f t="shared" si="4"/>
        <v>3.8216199999999998</v>
      </c>
      <c r="G19" s="3">
        <f t="shared" si="5"/>
        <v>7.3944200000000002</v>
      </c>
      <c r="H19" s="3">
        <f t="shared" si="6"/>
        <v>3.5728000000000004</v>
      </c>
      <c r="I19" s="3">
        <f t="shared" si="7"/>
        <v>51.682484900776529</v>
      </c>
      <c r="J19" s="3">
        <f>O2-H19</f>
        <v>2053.4272000000001</v>
      </c>
      <c r="K19" s="3">
        <f t="shared" si="3"/>
        <v>2.2464788732394365</v>
      </c>
    </row>
    <row r="20" spans="1:11" x14ac:dyDescent="0.25">
      <c r="A20" s="5">
        <v>42294</v>
      </c>
      <c r="B20" s="4">
        <v>27.66</v>
      </c>
      <c r="C20" s="4">
        <v>241.3</v>
      </c>
      <c r="D20" s="4">
        <v>0.60899999999999999</v>
      </c>
      <c r="E20" s="4">
        <v>1.1950000000000001</v>
      </c>
      <c r="F20" s="3">
        <f t="shared" si="4"/>
        <v>16.844940000000001</v>
      </c>
      <c r="G20" s="3">
        <f t="shared" si="5"/>
        <v>33.053699999999999</v>
      </c>
      <c r="H20" s="3">
        <f t="shared" si="6"/>
        <v>16.208759999999998</v>
      </c>
      <c r="I20" s="3">
        <f t="shared" si="7"/>
        <v>50.962343096234314</v>
      </c>
      <c r="J20" s="3">
        <f>O2-H20</f>
        <v>2040.79124</v>
      </c>
      <c r="K20" s="3">
        <f t="shared" si="3"/>
        <v>11.462909241607957</v>
      </c>
    </row>
    <row r="21" spans="1:11" x14ac:dyDescent="0.25">
      <c r="A21" s="5">
        <v>42300</v>
      </c>
      <c r="B21" s="4">
        <v>31.7</v>
      </c>
      <c r="C21" s="4">
        <v>367.1</v>
      </c>
      <c r="D21" s="4">
        <v>0.58899999999999997</v>
      </c>
      <c r="E21" s="4">
        <v>1.119</v>
      </c>
      <c r="F21" s="3">
        <f t="shared" si="4"/>
        <v>18.671299999999999</v>
      </c>
      <c r="G21" s="3">
        <f t="shared" si="5"/>
        <v>35.472299999999997</v>
      </c>
      <c r="H21" s="3">
        <f t="shared" si="6"/>
        <v>16.800999999999998</v>
      </c>
      <c r="I21" s="3">
        <f t="shared" si="7"/>
        <v>52.636282394995533</v>
      </c>
      <c r="J21" s="3">
        <f>O2-H21</f>
        <v>2040.1990000000001</v>
      </c>
      <c r="K21" s="3">
        <f t="shared" si="3"/>
        <v>8.6352492508853178</v>
      </c>
    </row>
    <row r="22" spans="1:11" x14ac:dyDescent="0.25">
      <c r="A22" s="5">
        <v>42301</v>
      </c>
      <c r="B22" s="4">
        <v>32.64</v>
      </c>
      <c r="C22" s="4">
        <v>279</v>
      </c>
      <c r="D22" s="4">
        <v>0.58899999999999997</v>
      </c>
      <c r="E22" s="4">
        <v>1.119</v>
      </c>
      <c r="F22" s="3">
        <f t="shared" si="4"/>
        <v>19.224959999999999</v>
      </c>
      <c r="G22" s="3">
        <f t="shared" si="5"/>
        <v>36.524160000000002</v>
      </c>
      <c r="H22" s="3">
        <f t="shared" si="6"/>
        <v>17.299200000000003</v>
      </c>
      <c r="I22" s="3">
        <f t="shared" si="7"/>
        <v>52.636282394995526</v>
      </c>
      <c r="J22" s="3">
        <f>O2-H22</f>
        <v>2039.7008000000001</v>
      </c>
      <c r="K22" s="3">
        <f t="shared" si="3"/>
        <v>11.698924731182796</v>
      </c>
    </row>
    <row r="23" spans="1:11" x14ac:dyDescent="0.25">
      <c r="A23" s="5">
        <v>42307</v>
      </c>
      <c r="B23" s="4">
        <v>33.81</v>
      </c>
      <c r="C23" s="4">
        <v>317</v>
      </c>
      <c r="D23" s="4">
        <v>0.58899999999999997</v>
      </c>
      <c r="E23" s="4">
        <v>1.135</v>
      </c>
      <c r="F23" s="3">
        <f t="shared" si="4"/>
        <v>19.914090000000002</v>
      </c>
      <c r="G23" s="3">
        <f t="shared" si="5"/>
        <v>38.37435</v>
      </c>
      <c r="H23" s="3">
        <f t="shared" si="6"/>
        <v>18.460259999999998</v>
      </c>
      <c r="I23" s="3">
        <f t="shared" si="7"/>
        <v>51.894273127753308</v>
      </c>
      <c r="J23" s="3">
        <f>O2-H23</f>
        <v>2038.5397399999999</v>
      </c>
      <c r="K23" s="3">
        <f t="shared" si="3"/>
        <v>10.665615141955836</v>
      </c>
    </row>
    <row r="24" spans="1:11" x14ac:dyDescent="0.25">
      <c r="A24" s="5">
        <v>42314</v>
      </c>
      <c r="B24" s="4">
        <v>32.29</v>
      </c>
      <c r="C24" s="4">
        <v>359.9</v>
      </c>
      <c r="D24" s="4">
        <v>0.58899999999999997</v>
      </c>
      <c r="E24" s="4">
        <v>1.149</v>
      </c>
      <c r="F24" s="3">
        <f t="shared" si="4"/>
        <v>19.018809999999998</v>
      </c>
      <c r="G24" s="3">
        <f t="shared" si="5"/>
        <v>37.101210000000002</v>
      </c>
      <c r="H24" s="3">
        <f t="shared" si="6"/>
        <v>18.082400000000003</v>
      </c>
      <c r="I24" s="3">
        <f t="shared" si="7"/>
        <v>51.261966927763268</v>
      </c>
      <c r="J24" s="3">
        <f>O2-H24</f>
        <v>2038.9176</v>
      </c>
      <c r="K24" s="3">
        <f t="shared" si="3"/>
        <v>8.9719366490691854</v>
      </c>
    </row>
    <row r="25" spans="1:11" x14ac:dyDescent="0.25">
      <c r="A25" s="5">
        <v>42318</v>
      </c>
      <c r="B25" s="4">
        <v>42.72</v>
      </c>
      <c r="C25" s="4">
        <v>141.69999999999999</v>
      </c>
      <c r="D25" s="4">
        <v>0.58899999999999997</v>
      </c>
      <c r="E25" s="4">
        <v>1.149</v>
      </c>
      <c r="F25" s="3">
        <f t="shared" si="4"/>
        <v>25.16208</v>
      </c>
      <c r="G25" s="3">
        <f t="shared" si="5"/>
        <v>49.085279999999997</v>
      </c>
      <c r="H25" s="3">
        <f t="shared" si="6"/>
        <v>23.923199999999998</v>
      </c>
      <c r="I25" s="3">
        <f t="shared" si="7"/>
        <v>51.261966927763275</v>
      </c>
      <c r="J25" s="3">
        <f>O2-H25</f>
        <v>2033.0768</v>
      </c>
      <c r="K25" s="3">
        <f t="shared" si="3"/>
        <v>30.148200423429785</v>
      </c>
    </row>
    <row r="26" spans="1:11" x14ac:dyDescent="0.25">
      <c r="A26" s="5">
        <v>42321</v>
      </c>
      <c r="B26" s="4">
        <v>14.26</v>
      </c>
      <c r="C26" s="4">
        <v>435</v>
      </c>
      <c r="D26" s="4">
        <v>0.58899999999999997</v>
      </c>
      <c r="E26" s="4">
        <v>1.145</v>
      </c>
      <c r="F26" s="3">
        <f t="shared" si="4"/>
        <v>8.3991399999999992</v>
      </c>
      <c r="G26" s="3">
        <f t="shared" si="5"/>
        <v>16.3277</v>
      </c>
      <c r="H26" s="3">
        <f t="shared" si="6"/>
        <v>7.9285600000000009</v>
      </c>
      <c r="I26" s="3">
        <f t="shared" si="7"/>
        <v>51.441048034934489</v>
      </c>
      <c r="J26" s="3">
        <f>O2-H26</f>
        <v>2049.0714400000002</v>
      </c>
      <c r="K26" s="3">
        <f t="shared" si="3"/>
        <v>3.2781609195402304</v>
      </c>
    </row>
    <row r="27" spans="1:11" x14ac:dyDescent="0.25">
      <c r="A27" s="5">
        <v>42327</v>
      </c>
      <c r="B27" s="4">
        <f>42.62+3.41</f>
        <v>46.03</v>
      </c>
      <c r="C27" s="4">
        <v>295.5</v>
      </c>
      <c r="D27" s="4">
        <v>0.58899999999999997</v>
      </c>
      <c r="E27" s="4">
        <v>1.171</v>
      </c>
      <c r="F27" s="3">
        <f t="shared" si="4"/>
        <v>27.11167</v>
      </c>
      <c r="G27" s="3">
        <f t="shared" si="5"/>
        <v>53.901130000000002</v>
      </c>
      <c r="H27" s="3">
        <f t="shared" si="6"/>
        <v>26.789460000000002</v>
      </c>
      <c r="I27" s="3">
        <f t="shared" si="7"/>
        <v>50.298889837745513</v>
      </c>
      <c r="J27" s="3">
        <f>O2-H27</f>
        <v>2030.21054</v>
      </c>
      <c r="K27" s="3">
        <f t="shared" si="3"/>
        <v>15.576988155668358</v>
      </c>
    </row>
    <row r="28" spans="1:11" x14ac:dyDescent="0.25">
      <c r="A28" s="5">
        <v>42335</v>
      </c>
      <c r="B28" s="4">
        <v>32.119999999999997</v>
      </c>
      <c r="C28" s="4">
        <v>324.8</v>
      </c>
      <c r="D28" s="4">
        <v>0.58899999999999997</v>
      </c>
      <c r="E28" s="4">
        <v>1.159</v>
      </c>
      <c r="F28" s="3">
        <f t="shared" si="4"/>
        <v>18.918679999999998</v>
      </c>
      <c r="G28" s="3">
        <f t="shared" si="5"/>
        <v>37.227080000000001</v>
      </c>
      <c r="H28" s="3">
        <f t="shared" si="6"/>
        <v>18.308400000000002</v>
      </c>
      <c r="I28" s="3">
        <f t="shared" si="7"/>
        <v>50.819672131147541</v>
      </c>
      <c r="J28" s="3">
        <f>O2-H28</f>
        <v>2038.6916000000001</v>
      </c>
      <c r="K28" s="3">
        <f t="shared" si="3"/>
        <v>9.8891625615763541</v>
      </c>
    </row>
    <row r="29" spans="1:11" x14ac:dyDescent="0.25">
      <c r="A29" s="5">
        <v>42337</v>
      </c>
      <c r="B29" s="4">
        <v>35.479999999999997</v>
      </c>
      <c r="C29" s="4">
        <v>387.6</v>
      </c>
      <c r="D29" s="4">
        <v>0.56799999999999995</v>
      </c>
      <c r="E29" s="4">
        <v>1.159</v>
      </c>
      <c r="F29" s="3">
        <f t="shared" si="4"/>
        <v>20.152639999999998</v>
      </c>
      <c r="G29" s="3">
        <f t="shared" si="5"/>
        <v>41.121319999999997</v>
      </c>
      <c r="H29" s="3">
        <f t="shared" si="6"/>
        <v>20.968679999999999</v>
      </c>
      <c r="I29" s="3">
        <f t="shared" si="7"/>
        <v>49.007765314926665</v>
      </c>
      <c r="J29" s="3">
        <f>O2-H29</f>
        <v>2036.0313200000001</v>
      </c>
      <c r="K29" s="3">
        <f t="shared" si="3"/>
        <v>9.1537667698658396</v>
      </c>
    </row>
    <row r="30" spans="1:11" x14ac:dyDescent="0.25">
      <c r="A30" s="5">
        <v>42342</v>
      </c>
      <c r="B30" s="4">
        <v>42.27</v>
      </c>
      <c r="C30" s="4">
        <v>349.8</v>
      </c>
      <c r="D30" s="4">
        <v>0.58899999999999997</v>
      </c>
      <c r="E30" s="4">
        <v>1.1599999999999999</v>
      </c>
      <c r="F30" s="3">
        <f t="shared" si="4"/>
        <v>24.897030000000001</v>
      </c>
      <c r="G30" s="3">
        <f t="shared" si="5"/>
        <v>49.033200000000001</v>
      </c>
      <c r="H30" s="3">
        <f t="shared" si="6"/>
        <v>24.13617</v>
      </c>
      <c r="I30" s="3">
        <f t="shared" si="7"/>
        <v>50.775862068965516</v>
      </c>
      <c r="J30" s="3">
        <f>O2-H30</f>
        <v>2032.86383</v>
      </c>
      <c r="K30" s="3">
        <f t="shared" si="3"/>
        <v>12.084048027444254</v>
      </c>
    </row>
    <row r="31" spans="1:11" x14ac:dyDescent="0.25">
      <c r="A31" s="5">
        <v>42350</v>
      </c>
      <c r="B31" s="4">
        <v>43.48</v>
      </c>
      <c r="C31" s="4">
        <v>292.10000000000002</v>
      </c>
      <c r="D31" s="4">
        <v>0.58899999999999997</v>
      </c>
      <c r="E31" s="4">
        <v>1.119</v>
      </c>
      <c r="F31" s="3">
        <f t="shared" si="4"/>
        <v>25.609719999999996</v>
      </c>
      <c r="G31" s="3">
        <f t="shared" si="5"/>
        <v>48.654119999999999</v>
      </c>
      <c r="H31" s="3">
        <f t="shared" si="6"/>
        <v>23.044400000000003</v>
      </c>
      <c r="I31" s="3">
        <f t="shared" si="7"/>
        <v>52.636282394995526</v>
      </c>
      <c r="J31" s="3">
        <f>O2-H31</f>
        <v>2033.9556</v>
      </c>
      <c r="K31" s="3">
        <f t="shared" si="3"/>
        <v>14.885313248887366</v>
      </c>
    </row>
    <row r="32" spans="1:11" x14ac:dyDescent="0.25">
      <c r="A32" s="5">
        <v>42357</v>
      </c>
      <c r="B32" s="4">
        <v>31.23</v>
      </c>
      <c r="C32" s="4">
        <v>237.1</v>
      </c>
      <c r="D32" s="4">
        <v>0.55900000000000005</v>
      </c>
      <c r="E32" s="4">
        <v>1.129</v>
      </c>
      <c r="F32" s="3">
        <f t="shared" si="4"/>
        <v>17.45757</v>
      </c>
      <c r="G32" s="3">
        <f t="shared" si="5"/>
        <v>35.258670000000002</v>
      </c>
      <c r="H32" s="3">
        <f t="shared" si="6"/>
        <v>17.801100000000002</v>
      </c>
      <c r="I32" s="3">
        <f t="shared" si="7"/>
        <v>49.512843224092116</v>
      </c>
      <c r="J32" s="3">
        <f>O2-H32</f>
        <v>2039.1989000000001</v>
      </c>
      <c r="K32" s="3">
        <f t="shared" si="3"/>
        <v>13.171657528469</v>
      </c>
    </row>
    <row r="33" spans="1:11" x14ac:dyDescent="0.25">
      <c r="A33" s="5">
        <v>42368</v>
      </c>
      <c r="B33" s="4">
        <v>28.06</v>
      </c>
      <c r="C33" s="4">
        <v>372.3</v>
      </c>
      <c r="D33" s="4">
        <v>0.55900000000000005</v>
      </c>
      <c r="E33" s="4">
        <v>1.109</v>
      </c>
      <c r="F33" s="3">
        <f t="shared" si="4"/>
        <v>15.685540000000001</v>
      </c>
      <c r="G33" s="3">
        <f t="shared" si="5"/>
        <v>31.118539999999999</v>
      </c>
      <c r="H33" s="3">
        <f t="shared" si="6"/>
        <v>15.432999999999998</v>
      </c>
      <c r="I33" s="3">
        <f t="shared" si="7"/>
        <v>50.405770964833188</v>
      </c>
      <c r="J33" s="3">
        <f>O2-H33</f>
        <v>2041.567</v>
      </c>
      <c r="K33" s="3">
        <f t="shared" si="3"/>
        <v>7.5369325812516781</v>
      </c>
    </row>
    <row r="34" spans="1:11" x14ac:dyDescent="0.25">
      <c r="A34" s="5">
        <v>42368</v>
      </c>
      <c r="B34" s="4">
        <v>32.06</v>
      </c>
      <c r="C34" s="4">
        <v>377</v>
      </c>
      <c r="D34" s="4">
        <v>0.55900000000000005</v>
      </c>
      <c r="E34" s="4">
        <v>1.109</v>
      </c>
      <c r="F34" s="3">
        <f t="shared" si="4"/>
        <v>17.921540000000004</v>
      </c>
      <c r="G34" s="3">
        <f t="shared" si="5"/>
        <v>35.554540000000003</v>
      </c>
      <c r="H34" s="3">
        <f t="shared" si="6"/>
        <v>17.632999999999999</v>
      </c>
      <c r="I34" s="3">
        <f t="shared" si="7"/>
        <v>50.405770964833195</v>
      </c>
      <c r="J34" s="3">
        <f>O2-H34</f>
        <v>2039.367</v>
      </c>
      <c r="K34" s="3">
        <f t="shared" si="3"/>
        <v>8.5039787798408497</v>
      </c>
    </row>
    <row r="35" spans="1:11" x14ac:dyDescent="0.25">
      <c r="A35" s="5">
        <v>42399</v>
      </c>
      <c r="B35" s="4">
        <v>26.74</v>
      </c>
      <c r="C35" s="4">
        <v>416.6</v>
      </c>
      <c r="D35" s="4">
        <v>0.54900000000000004</v>
      </c>
      <c r="E35" s="4">
        <v>1.109</v>
      </c>
      <c r="F35" s="3">
        <f t="shared" si="4"/>
        <v>14.680260000000001</v>
      </c>
      <c r="G35" s="3">
        <f t="shared" si="5"/>
        <v>29.654659999999996</v>
      </c>
      <c r="H35" s="3">
        <f t="shared" si="6"/>
        <v>14.974399999999996</v>
      </c>
      <c r="I35" s="3">
        <f t="shared" si="7"/>
        <v>49.504057709648343</v>
      </c>
      <c r="J35" s="3">
        <f>O2-H35</f>
        <v>2042.0255999999999</v>
      </c>
      <c r="K35" s="3">
        <f t="shared" si="3"/>
        <v>6.4186269803168496</v>
      </c>
    </row>
    <row r="36" spans="1:11" x14ac:dyDescent="0.25">
      <c r="A36" s="5">
        <v>42383</v>
      </c>
      <c r="B36" s="4">
        <v>40.659999999999997</v>
      </c>
      <c r="C36" s="4">
        <v>406</v>
      </c>
      <c r="D36" s="4">
        <v>0.56899999999999995</v>
      </c>
      <c r="E36" s="4">
        <v>1.099</v>
      </c>
      <c r="F36" s="3">
        <f t="shared" si="4"/>
        <v>23.135539999999995</v>
      </c>
      <c r="G36" s="3">
        <f t="shared" si="5"/>
        <v>44.685339999999997</v>
      </c>
      <c r="H36" s="3">
        <f t="shared" si="6"/>
        <v>21.549800000000001</v>
      </c>
      <c r="I36" s="3">
        <f t="shared" si="7"/>
        <v>51.77434030937215</v>
      </c>
      <c r="J36" s="3">
        <f>O2-H36</f>
        <v>2035.4502</v>
      </c>
      <c r="K36" s="3">
        <f t="shared" si="3"/>
        <v>10.014778325123151</v>
      </c>
    </row>
    <row r="37" spans="1:11" x14ac:dyDescent="0.25">
      <c r="A37" s="5">
        <v>42388</v>
      </c>
      <c r="B37" s="4">
        <v>42.34</v>
      </c>
      <c r="C37" s="4">
        <v>253.5</v>
      </c>
      <c r="D37" s="4">
        <v>0.56899999999999995</v>
      </c>
      <c r="E37" s="4">
        <v>1.089</v>
      </c>
      <c r="F37" s="3">
        <f t="shared" si="4"/>
        <v>24.091460000000001</v>
      </c>
      <c r="G37" s="3">
        <f t="shared" si="5"/>
        <v>46.108260000000001</v>
      </c>
      <c r="H37" s="3">
        <f t="shared" si="6"/>
        <v>22.0168</v>
      </c>
      <c r="I37" s="3">
        <f t="shared" si="7"/>
        <v>52.249770431588615</v>
      </c>
      <c r="J37" s="3">
        <f>O2-H37</f>
        <v>2034.9831999999999</v>
      </c>
      <c r="K37" s="3">
        <f t="shared" si="3"/>
        <v>16.702169625246547</v>
      </c>
    </row>
    <row r="38" spans="1:11" x14ac:dyDescent="0.25">
      <c r="A38" s="5">
        <v>42404</v>
      </c>
      <c r="B38" s="4">
        <v>43.09</v>
      </c>
      <c r="C38" s="4">
        <v>391.5</v>
      </c>
      <c r="D38" s="4">
        <v>0.54900000000000004</v>
      </c>
      <c r="E38" s="4">
        <v>1.099</v>
      </c>
      <c r="F38" s="3">
        <f t="shared" si="4"/>
        <v>23.656410000000005</v>
      </c>
      <c r="G38" s="3">
        <f t="shared" si="5"/>
        <v>47.355910000000002</v>
      </c>
      <c r="H38" s="3">
        <f t="shared" si="6"/>
        <v>23.699499999999997</v>
      </c>
      <c r="I38" s="3">
        <f t="shared" si="7"/>
        <v>49.954504094631496</v>
      </c>
      <c r="J38" s="3">
        <f>O2-H38</f>
        <v>2033.3005000000001</v>
      </c>
      <c r="K38" s="3">
        <f t="shared" si="3"/>
        <v>11.006385696040869</v>
      </c>
    </row>
    <row r="39" spans="1:11" x14ac:dyDescent="0.25">
      <c r="A39" s="5">
        <v>42411</v>
      </c>
      <c r="B39" s="4">
        <v>40.44</v>
      </c>
      <c r="C39" s="4">
        <v>387.2</v>
      </c>
      <c r="D39" s="4">
        <v>0.55900000000000005</v>
      </c>
      <c r="E39" s="4">
        <v>1.0489999999999999</v>
      </c>
      <c r="F39" s="3">
        <f t="shared" si="4"/>
        <v>22.60596</v>
      </c>
      <c r="G39" s="3">
        <f t="shared" si="5"/>
        <v>42.421559999999992</v>
      </c>
      <c r="H39" s="3">
        <f t="shared" si="6"/>
        <v>19.815599999999993</v>
      </c>
      <c r="I39" s="3">
        <f t="shared" si="7"/>
        <v>53.288846520495717</v>
      </c>
      <c r="J39" s="3">
        <f>O2-H39</f>
        <v>2037.1844000000001</v>
      </c>
      <c r="K39" s="3">
        <f t="shared" si="3"/>
        <v>10.444214876033058</v>
      </c>
    </row>
    <row r="40" spans="1:11" x14ac:dyDescent="0.25">
      <c r="A40" s="5">
        <v>42417</v>
      </c>
      <c r="B40" s="4">
        <v>40.479999999999997</v>
      </c>
      <c r="C40" s="4">
        <v>404.8</v>
      </c>
      <c r="D40" s="4">
        <v>0.55900000000000005</v>
      </c>
      <c r="E40" s="4">
        <v>1.0589999999999999</v>
      </c>
      <c r="F40" s="3">
        <f t="shared" si="4"/>
        <v>22.628319999999999</v>
      </c>
      <c r="G40" s="3">
        <f t="shared" si="5"/>
        <v>42.868319999999997</v>
      </c>
      <c r="H40" s="3">
        <f t="shared" si="6"/>
        <v>20.239999999999998</v>
      </c>
      <c r="I40" s="3">
        <f t="shared" si="7"/>
        <v>52.785646836638335</v>
      </c>
      <c r="J40" s="3">
        <f>O2-H40</f>
        <v>2036.76</v>
      </c>
      <c r="K40" s="3">
        <f t="shared" si="3"/>
        <v>10</v>
      </c>
    </row>
    <row r="41" spans="1:11" x14ac:dyDescent="0.25">
      <c r="A41" s="5">
        <v>42424</v>
      </c>
      <c r="B41" s="4">
        <v>43.09</v>
      </c>
      <c r="C41" s="4">
        <v>397.5</v>
      </c>
      <c r="D41" s="4">
        <v>0.55900000000000005</v>
      </c>
      <c r="E41" s="4">
        <v>1.044</v>
      </c>
      <c r="F41" s="3">
        <f t="shared" si="4"/>
        <v>24.087310000000006</v>
      </c>
      <c r="G41" s="3">
        <f t="shared" si="5"/>
        <v>44.985960000000006</v>
      </c>
      <c r="H41" s="3">
        <f t="shared" si="6"/>
        <v>20.89865</v>
      </c>
      <c r="I41" s="3">
        <f t="shared" si="7"/>
        <v>53.544061302682003</v>
      </c>
      <c r="J41" s="3">
        <f>O2-H41</f>
        <v>2036.1013499999999</v>
      </c>
      <c r="K41" s="3">
        <f t="shared" si="3"/>
        <v>10.840251572327045</v>
      </c>
    </row>
    <row r="42" spans="1:11" x14ac:dyDescent="0.25">
      <c r="A42" s="5">
        <v>42432</v>
      </c>
      <c r="B42" s="4">
        <v>40.24</v>
      </c>
      <c r="C42" s="4">
        <v>367.7</v>
      </c>
      <c r="D42" s="4">
        <v>0.55900000000000005</v>
      </c>
      <c r="E42" s="4">
        <v>1.0640000000000001</v>
      </c>
      <c r="F42" s="3">
        <f t="shared" si="4"/>
        <v>22.494160000000004</v>
      </c>
      <c r="G42" s="3">
        <f t="shared" si="5"/>
        <v>42.815360000000005</v>
      </c>
      <c r="H42" s="3">
        <f t="shared" si="6"/>
        <v>20.321200000000001</v>
      </c>
      <c r="I42" s="3">
        <f t="shared" si="7"/>
        <v>52.537593984962413</v>
      </c>
      <c r="J42" s="3">
        <f>O2-H42</f>
        <v>2036.6787999999999</v>
      </c>
      <c r="K42" s="3">
        <f t="shared" si="3"/>
        <v>10.943704106608649</v>
      </c>
    </row>
    <row r="43" spans="1:11" x14ac:dyDescent="0.25">
      <c r="A43" s="5">
        <v>42444</v>
      </c>
      <c r="B43" s="4">
        <v>40.68</v>
      </c>
      <c r="C43" s="4">
        <v>337.9</v>
      </c>
      <c r="D43" s="4">
        <v>0.56899999999999995</v>
      </c>
      <c r="E43" s="4">
        <v>1.109</v>
      </c>
      <c r="F43" s="3">
        <f t="shared" si="4"/>
        <v>23.146919999999998</v>
      </c>
      <c r="G43" s="3">
        <f t="shared" si="5"/>
        <v>45.11412</v>
      </c>
      <c r="H43" s="3">
        <f t="shared" si="6"/>
        <v>21.967200000000002</v>
      </c>
      <c r="I43" s="3">
        <f t="shared" si="7"/>
        <v>51.307484220018033</v>
      </c>
      <c r="J43" s="3">
        <f>O2-H43</f>
        <v>2035.0328</v>
      </c>
      <c r="K43" s="3">
        <f t="shared" si="3"/>
        <v>12.03906481207458</v>
      </c>
    </row>
    <row r="44" spans="1:11" x14ac:dyDescent="0.25">
      <c r="A44" s="5">
        <v>42461</v>
      </c>
      <c r="B44" s="4">
        <v>40.14</v>
      </c>
      <c r="C44" s="4">
        <v>394</v>
      </c>
      <c r="D44" s="4">
        <v>0.56899999999999995</v>
      </c>
      <c r="E44" s="4">
        <v>1.129</v>
      </c>
      <c r="F44" s="3">
        <f t="shared" si="4"/>
        <v>22.839659999999999</v>
      </c>
      <c r="G44" s="3">
        <f t="shared" si="5"/>
        <v>45.318060000000003</v>
      </c>
      <c r="H44" s="3">
        <f t="shared" si="6"/>
        <v>22.478400000000004</v>
      </c>
      <c r="I44" s="3">
        <f t="shared" si="7"/>
        <v>50.398582816651896</v>
      </c>
      <c r="J44" s="3">
        <f>O2-H44</f>
        <v>2034.5216</v>
      </c>
      <c r="K44" s="3">
        <f t="shared" si="3"/>
        <v>10.187817258883248</v>
      </c>
    </row>
    <row r="45" spans="1:11" x14ac:dyDescent="0.25">
      <c r="A45" s="5">
        <v>42472</v>
      </c>
      <c r="B45" s="4">
        <v>43.19</v>
      </c>
      <c r="C45" s="4">
        <v>353.4</v>
      </c>
      <c r="D45" s="4">
        <v>0.58899999999999997</v>
      </c>
      <c r="E45" s="4">
        <v>1.129</v>
      </c>
      <c r="F45" s="3">
        <f t="shared" si="4"/>
        <v>25.438909999999996</v>
      </c>
      <c r="G45" s="3">
        <f t="shared" si="5"/>
        <v>48.761509999999994</v>
      </c>
      <c r="H45" s="3">
        <f t="shared" si="6"/>
        <v>23.322599999999998</v>
      </c>
      <c r="I45" s="3">
        <f t="shared" si="7"/>
        <v>52.170062001771477</v>
      </c>
      <c r="J45" s="3">
        <f>O2-H45</f>
        <v>2033.6774</v>
      </c>
      <c r="K45" s="3">
        <f t="shared" si="3"/>
        <v>12.221279003961518</v>
      </c>
    </row>
    <row r="46" spans="1:11" x14ac:dyDescent="0.25">
      <c r="A46" s="5">
        <v>42481</v>
      </c>
      <c r="B46" s="4">
        <v>35.18</v>
      </c>
      <c r="C46" s="4">
        <v>380</v>
      </c>
      <c r="D46" s="4">
        <v>0.58499999999999996</v>
      </c>
      <c r="E46" s="4">
        <v>1.129</v>
      </c>
      <c r="F46" s="3">
        <f t="shared" si="4"/>
        <v>20.580299999999998</v>
      </c>
      <c r="G46" s="3">
        <f t="shared" si="5"/>
        <v>39.718220000000002</v>
      </c>
      <c r="H46" s="3">
        <f t="shared" si="6"/>
        <v>19.137920000000005</v>
      </c>
      <c r="I46" s="3">
        <f t="shared" si="7"/>
        <v>51.815766164747558</v>
      </c>
      <c r="J46" s="3">
        <f>O2-H46</f>
        <v>2037.8620800000001</v>
      </c>
      <c r="K46" s="3">
        <f t="shared" si="3"/>
        <v>9.2578947368421058</v>
      </c>
    </row>
    <row r="47" spans="1:11" x14ac:dyDescent="0.25">
      <c r="A47" s="5">
        <v>42493</v>
      </c>
      <c r="B47" s="4">
        <v>39.61</v>
      </c>
      <c r="C47" s="4">
        <v>373.2</v>
      </c>
      <c r="D47" s="4">
        <v>0.58499999999999996</v>
      </c>
      <c r="E47" s="4">
        <v>1.149</v>
      </c>
      <c r="F47" s="3">
        <f t="shared" si="4"/>
        <v>23.171849999999999</v>
      </c>
      <c r="G47" s="3">
        <f t="shared" si="5"/>
        <v>45.511890000000001</v>
      </c>
      <c r="H47" s="3">
        <f t="shared" si="6"/>
        <v>22.340040000000002</v>
      </c>
      <c r="I47" s="3">
        <f t="shared" si="7"/>
        <v>50.913838120104437</v>
      </c>
      <c r="J47" s="3">
        <f>O2-H47</f>
        <v>2034.65996</v>
      </c>
      <c r="K47" s="3">
        <f t="shared" si="3"/>
        <v>10.613612004287246</v>
      </c>
    </row>
    <row r="48" spans="1:11" x14ac:dyDescent="0.25">
      <c r="A48" s="5">
        <v>42501</v>
      </c>
      <c r="B48" s="4">
        <v>40.31</v>
      </c>
      <c r="C48" s="4">
        <v>358</v>
      </c>
      <c r="D48" s="4">
        <v>0.59899999999999998</v>
      </c>
      <c r="E48" s="4">
        <v>1.149</v>
      </c>
      <c r="F48" s="3">
        <f t="shared" si="4"/>
        <v>24.145690000000002</v>
      </c>
      <c r="G48" s="3">
        <f t="shared" si="5"/>
        <v>46.316190000000006</v>
      </c>
      <c r="H48" s="3">
        <f t="shared" si="6"/>
        <v>22.170500000000004</v>
      </c>
      <c r="I48" s="3">
        <f t="shared" si="7"/>
        <v>52.132288946910357</v>
      </c>
      <c r="J48" s="3">
        <f>O2-H48</f>
        <v>2034.8295000000001</v>
      </c>
      <c r="K48" s="3">
        <f t="shared" si="3"/>
        <v>11.259776536312851</v>
      </c>
    </row>
    <row r="49" spans="1:11" x14ac:dyDescent="0.25">
      <c r="A49" s="5">
        <v>42521</v>
      </c>
      <c r="B49" s="4">
        <v>40.31</v>
      </c>
      <c r="C49" s="4">
        <v>281</v>
      </c>
      <c r="D49" s="4">
        <v>0.59899999999999998</v>
      </c>
      <c r="E49" s="4">
        <v>1.1890000000000001</v>
      </c>
      <c r="F49" s="3">
        <f t="shared" ref="F49:F51" si="8">D49*B49</f>
        <v>24.145690000000002</v>
      </c>
      <c r="G49" s="3">
        <f t="shared" ref="G49:G97" si="9">E49*B49</f>
        <v>47.928590000000007</v>
      </c>
      <c r="H49" s="3">
        <f t="shared" ref="H49:H97" si="10">G49-F49</f>
        <v>23.782900000000005</v>
      </c>
      <c r="I49" s="3">
        <f t="shared" ref="I49:I97" si="11">(F49*100)/G49</f>
        <v>50.378469301934402</v>
      </c>
      <c r="J49" s="3">
        <f>O2-H49</f>
        <v>2033.2171000000001</v>
      </c>
      <c r="K49" s="3">
        <f t="shared" ref="K49:K97" si="12">(B49/C49)*100</f>
        <v>14.345195729537366</v>
      </c>
    </row>
    <row r="50" spans="1:11" x14ac:dyDescent="0.25">
      <c r="A50" s="5">
        <v>42509</v>
      </c>
      <c r="B50" s="4">
        <v>36.380000000000003</v>
      </c>
      <c r="C50" s="4">
        <v>276.89999999999998</v>
      </c>
      <c r="D50" s="4">
        <v>0.59899999999999998</v>
      </c>
      <c r="E50" s="4">
        <v>1.179</v>
      </c>
      <c r="F50" s="3">
        <f t="shared" si="8"/>
        <v>21.791620000000002</v>
      </c>
      <c r="G50" s="3">
        <f t="shared" si="9"/>
        <v>42.892020000000002</v>
      </c>
      <c r="H50" s="3">
        <f t="shared" si="10"/>
        <v>21.1004</v>
      </c>
      <c r="I50" s="3">
        <f t="shared" si="11"/>
        <v>50.805767599660733</v>
      </c>
      <c r="J50" s="3">
        <f>O2-H50</f>
        <v>2035.8996</v>
      </c>
      <c r="K50" s="3">
        <f t="shared" si="12"/>
        <v>13.138317081979057</v>
      </c>
    </row>
    <row r="51" spans="1:11" x14ac:dyDescent="0.25">
      <c r="A51" s="5">
        <v>42511</v>
      </c>
      <c r="B51" s="4">
        <v>30.28</v>
      </c>
      <c r="C51" s="4">
        <v>350</v>
      </c>
      <c r="D51" s="4">
        <v>0.58599999999999997</v>
      </c>
      <c r="E51" s="4">
        <v>1.204</v>
      </c>
      <c r="F51" s="3">
        <f t="shared" si="8"/>
        <v>17.74408</v>
      </c>
      <c r="G51" s="3">
        <f t="shared" si="9"/>
        <v>36.457120000000003</v>
      </c>
      <c r="H51" s="3">
        <f t="shared" si="10"/>
        <v>18.713040000000003</v>
      </c>
      <c r="I51" s="3">
        <f t="shared" si="11"/>
        <v>48.671096345514947</v>
      </c>
      <c r="J51" s="3">
        <f>O2-H51</f>
        <v>2038.2869599999999</v>
      </c>
      <c r="K51" s="3">
        <f t="shared" si="12"/>
        <v>8.651428571428573</v>
      </c>
    </row>
    <row r="52" spans="1:11" x14ac:dyDescent="0.25">
      <c r="A52" s="5">
        <v>42525</v>
      </c>
      <c r="B52" s="4">
        <v>25.39</v>
      </c>
      <c r="C52" s="4">
        <v>360</v>
      </c>
      <c r="D52" s="4">
        <v>0.59199999999999997</v>
      </c>
      <c r="E52" s="4">
        <v>1.204</v>
      </c>
      <c r="F52" s="3">
        <f t="shared" si="4"/>
        <v>15.03088</v>
      </c>
      <c r="G52" s="3">
        <f t="shared" si="9"/>
        <v>30.569559999999999</v>
      </c>
      <c r="H52" s="3">
        <f t="shared" si="10"/>
        <v>15.538679999999999</v>
      </c>
      <c r="I52" s="3">
        <f t="shared" si="11"/>
        <v>49.169435215946841</v>
      </c>
      <c r="J52" s="3">
        <f>O2-H52</f>
        <v>2041.4613199999999</v>
      </c>
      <c r="K52" s="3">
        <f t="shared" si="12"/>
        <v>7.0527777777777771</v>
      </c>
    </row>
    <row r="53" spans="1:11" x14ac:dyDescent="0.25">
      <c r="A53" s="5">
        <v>42527</v>
      </c>
      <c r="B53" s="4">
        <v>34.35</v>
      </c>
      <c r="C53" s="4">
        <v>384.6</v>
      </c>
      <c r="D53" s="4">
        <v>0.59899999999999998</v>
      </c>
      <c r="E53" s="4">
        <v>1.179</v>
      </c>
      <c r="F53" s="3">
        <f t="shared" si="4"/>
        <v>20.57565</v>
      </c>
      <c r="G53" s="3">
        <f t="shared" si="9"/>
        <v>40.498650000000005</v>
      </c>
      <c r="H53" s="3">
        <f t="shared" si="10"/>
        <v>19.923000000000005</v>
      </c>
      <c r="I53" s="3">
        <f t="shared" si="11"/>
        <v>50.805767599660726</v>
      </c>
      <c r="J53" s="3">
        <f>O2-H53</f>
        <v>2037.077</v>
      </c>
      <c r="K53" s="3">
        <f t="shared" si="12"/>
        <v>8.9313572542901714</v>
      </c>
    </row>
    <row r="54" spans="1:11" x14ac:dyDescent="0.25">
      <c r="A54" s="5">
        <v>42533</v>
      </c>
      <c r="B54" s="4">
        <v>34.96</v>
      </c>
      <c r="C54" s="4">
        <v>292.5</v>
      </c>
      <c r="D54" s="4">
        <v>0.61899999999999999</v>
      </c>
      <c r="E54" s="4">
        <v>1.179</v>
      </c>
      <c r="F54" s="3">
        <f t="shared" si="4"/>
        <v>21.640239999999999</v>
      </c>
      <c r="G54" s="3">
        <f t="shared" si="9"/>
        <v>41.217840000000002</v>
      </c>
      <c r="H54" s="3">
        <f t="shared" si="10"/>
        <v>19.577600000000004</v>
      </c>
      <c r="I54" s="3">
        <f t="shared" si="11"/>
        <v>52.50212044105173</v>
      </c>
      <c r="J54" s="3">
        <f>O2-H54</f>
        <v>2037.4223999999999</v>
      </c>
      <c r="K54" s="3">
        <f t="shared" si="12"/>
        <v>11.952136752136752</v>
      </c>
    </row>
    <row r="55" spans="1:11" x14ac:dyDescent="0.25">
      <c r="A55" s="5">
        <v>42536</v>
      </c>
      <c r="B55" s="4">
        <v>48.43</v>
      </c>
      <c r="C55" s="4">
        <v>418</v>
      </c>
      <c r="D55" s="4">
        <v>0.61899999999999999</v>
      </c>
      <c r="E55" s="4">
        <v>1.1990000000000001</v>
      </c>
      <c r="F55" s="3">
        <f t="shared" si="4"/>
        <v>29.978169999999999</v>
      </c>
      <c r="G55" s="3">
        <f t="shared" si="9"/>
        <v>58.067570000000003</v>
      </c>
      <c r="H55" s="3">
        <f t="shared" si="10"/>
        <v>28.089400000000005</v>
      </c>
      <c r="I55" s="3">
        <f t="shared" si="11"/>
        <v>51.626355296080064</v>
      </c>
      <c r="J55" s="3">
        <f>O2-H55</f>
        <v>2028.9105999999999</v>
      </c>
      <c r="K55" s="3">
        <f t="shared" si="12"/>
        <v>11.586124401913876</v>
      </c>
    </row>
    <row r="56" spans="1:11" x14ac:dyDescent="0.25">
      <c r="A56" s="5">
        <v>42544</v>
      </c>
      <c r="B56" s="4">
        <v>39.43</v>
      </c>
      <c r="C56" s="4">
        <v>385</v>
      </c>
      <c r="D56" s="4">
        <v>0.61199999999999999</v>
      </c>
      <c r="E56" s="4">
        <v>1.129</v>
      </c>
      <c r="F56" s="3">
        <f t="shared" si="4"/>
        <v>24.131159999999998</v>
      </c>
      <c r="G56" s="3">
        <f t="shared" si="9"/>
        <v>44.516469999999998</v>
      </c>
      <c r="H56" s="3">
        <f t="shared" si="10"/>
        <v>20.38531</v>
      </c>
      <c r="I56" s="3">
        <f t="shared" si="11"/>
        <v>54.207263064658989</v>
      </c>
      <c r="J56" s="3">
        <f>O2-H56</f>
        <v>2036.6146900000001</v>
      </c>
      <c r="K56" s="3">
        <f t="shared" si="12"/>
        <v>10.241558441558443</v>
      </c>
    </row>
    <row r="57" spans="1:11" x14ac:dyDescent="0.25">
      <c r="A57" s="5">
        <v>42558</v>
      </c>
      <c r="B57" s="4">
        <v>41.71</v>
      </c>
      <c r="C57" s="4">
        <v>352</v>
      </c>
      <c r="D57" s="4">
        <v>0.61899999999999999</v>
      </c>
      <c r="E57" s="4">
        <v>1.1200000000000001</v>
      </c>
      <c r="F57" s="3">
        <f t="shared" si="4"/>
        <v>25.818490000000001</v>
      </c>
      <c r="G57" s="3">
        <f t="shared" si="9"/>
        <v>46.715200000000003</v>
      </c>
      <c r="H57" s="3">
        <f t="shared" si="10"/>
        <v>20.896710000000002</v>
      </c>
      <c r="I57" s="3">
        <f t="shared" si="11"/>
        <v>55.267857142857146</v>
      </c>
      <c r="J57" s="3">
        <f>O2-H57</f>
        <v>2036.10329</v>
      </c>
      <c r="K57" s="3">
        <f t="shared" si="12"/>
        <v>11.849431818181818</v>
      </c>
    </row>
    <row r="58" spans="1:11" x14ac:dyDescent="0.25">
      <c r="A58" s="5">
        <v>42567</v>
      </c>
      <c r="B58" s="4">
        <v>41.64</v>
      </c>
      <c r="C58" s="4">
        <v>316.3</v>
      </c>
      <c r="D58" s="4">
        <v>0.629</v>
      </c>
      <c r="E58" s="4">
        <v>1.119</v>
      </c>
      <c r="F58" s="3">
        <f t="shared" si="4"/>
        <v>26.191559999999999</v>
      </c>
      <c r="G58" s="3">
        <f t="shared" si="9"/>
        <v>46.59516</v>
      </c>
      <c r="H58" s="3">
        <f t="shared" si="10"/>
        <v>20.403600000000001</v>
      </c>
      <c r="I58" s="3">
        <f t="shared" si="11"/>
        <v>56.210902591599641</v>
      </c>
      <c r="J58" s="3">
        <f>O2-H58</f>
        <v>2036.5963999999999</v>
      </c>
      <c r="K58" s="3">
        <f t="shared" si="12"/>
        <v>13.164717040784065</v>
      </c>
    </row>
    <row r="59" spans="1:11" x14ac:dyDescent="0.25">
      <c r="A59" s="5">
        <v>42573</v>
      </c>
      <c r="B59" s="4">
        <v>42.63</v>
      </c>
      <c r="C59" s="4">
        <v>356.8</v>
      </c>
      <c r="D59" s="4">
        <v>0.629</v>
      </c>
      <c r="E59" s="4">
        <v>1.1040000000000001</v>
      </c>
      <c r="F59" s="3">
        <f t="shared" si="4"/>
        <v>26.81427</v>
      </c>
      <c r="G59" s="3">
        <f t="shared" si="9"/>
        <v>47.063520000000004</v>
      </c>
      <c r="H59" s="3">
        <f t="shared" si="10"/>
        <v>20.249250000000004</v>
      </c>
      <c r="I59" s="3">
        <f t="shared" si="11"/>
        <v>56.974637681159422</v>
      </c>
      <c r="J59" s="3">
        <f>O2-H59</f>
        <v>2036.7507499999999</v>
      </c>
      <c r="K59" s="3">
        <f t="shared" si="12"/>
        <v>11.94786995515695</v>
      </c>
    </row>
    <row r="60" spans="1:11" x14ac:dyDescent="0.25">
      <c r="A60" s="5">
        <v>42583</v>
      </c>
      <c r="B60" s="4">
        <v>42.34</v>
      </c>
      <c r="C60" s="4">
        <v>288</v>
      </c>
      <c r="D60" s="4">
        <v>0.629</v>
      </c>
      <c r="E60" s="4">
        <v>1.119</v>
      </c>
      <c r="F60" s="3">
        <f t="shared" si="4"/>
        <v>26.631860000000003</v>
      </c>
      <c r="G60" s="3">
        <f t="shared" si="9"/>
        <v>47.378460000000004</v>
      </c>
      <c r="H60" s="3">
        <f t="shared" si="10"/>
        <v>20.746600000000001</v>
      </c>
      <c r="I60" s="3">
        <f t="shared" si="11"/>
        <v>56.210902591599641</v>
      </c>
      <c r="J60" s="3">
        <f>O2-H60</f>
        <v>2036.2534000000001</v>
      </c>
      <c r="K60" s="3">
        <f t="shared" si="12"/>
        <v>14.701388888888889</v>
      </c>
    </row>
    <row r="61" spans="1:11" x14ac:dyDescent="0.25">
      <c r="A61" s="5">
        <v>42591</v>
      </c>
      <c r="B61" s="4">
        <v>28.96</v>
      </c>
      <c r="C61" s="4">
        <v>55</v>
      </c>
      <c r="D61" s="4">
        <v>0.66200000000000003</v>
      </c>
      <c r="E61" s="4">
        <v>1.1240000000000001</v>
      </c>
      <c r="F61" s="3">
        <f t="shared" si="4"/>
        <v>19.171520000000001</v>
      </c>
      <c r="G61" s="3">
        <f t="shared" si="9"/>
        <v>32.551040000000008</v>
      </c>
      <c r="H61" s="3">
        <f t="shared" si="10"/>
        <v>13.379520000000007</v>
      </c>
      <c r="I61" s="3">
        <f t="shared" si="11"/>
        <v>58.896797153024899</v>
      </c>
      <c r="J61" s="3">
        <f>O2-H61</f>
        <v>2043.62048</v>
      </c>
      <c r="K61" s="3">
        <f t="shared" si="12"/>
        <v>52.654545454545456</v>
      </c>
    </row>
    <row r="62" spans="1:11" x14ac:dyDescent="0.25">
      <c r="A62" s="5">
        <v>42595</v>
      </c>
      <c r="B62" s="4">
        <v>12.17</v>
      </c>
      <c r="C62" s="4">
        <v>409.4</v>
      </c>
      <c r="D62" s="4">
        <v>0.65900000000000003</v>
      </c>
      <c r="E62" s="4">
        <v>1.1240000000000001</v>
      </c>
      <c r="F62" s="3">
        <f t="shared" si="4"/>
        <v>8.0200300000000002</v>
      </c>
      <c r="G62" s="3">
        <f t="shared" si="9"/>
        <v>13.679080000000001</v>
      </c>
      <c r="H62" s="3">
        <f t="shared" si="10"/>
        <v>5.6590500000000006</v>
      </c>
      <c r="I62" s="3">
        <f t="shared" si="11"/>
        <v>58.629893238434164</v>
      </c>
      <c r="J62" s="3">
        <f>O2-H62</f>
        <v>2051.3409499999998</v>
      </c>
      <c r="K62" s="3">
        <f t="shared" si="12"/>
        <v>2.9726428920371273</v>
      </c>
    </row>
    <row r="63" spans="1:11" x14ac:dyDescent="0.25">
      <c r="A63" s="5">
        <v>42597</v>
      </c>
      <c r="B63" s="4">
        <v>32.729999999999997</v>
      </c>
      <c r="C63" s="4">
        <v>316.7</v>
      </c>
      <c r="D63" s="4">
        <v>0.65900000000000003</v>
      </c>
      <c r="E63" s="4">
        <v>1.145</v>
      </c>
      <c r="F63" s="3">
        <f t="shared" si="4"/>
        <v>21.56907</v>
      </c>
      <c r="G63" s="3">
        <f t="shared" si="9"/>
        <v>37.475849999999994</v>
      </c>
      <c r="H63" s="3">
        <f t="shared" si="10"/>
        <v>15.906779999999994</v>
      </c>
      <c r="I63" s="3">
        <f t="shared" si="11"/>
        <v>57.554585152838442</v>
      </c>
      <c r="J63" s="3">
        <f>O2-H63</f>
        <v>2041.09322</v>
      </c>
      <c r="K63" s="3">
        <f t="shared" si="12"/>
        <v>10.334701610356804</v>
      </c>
    </row>
    <row r="64" spans="1:11" x14ac:dyDescent="0.25">
      <c r="A64" s="5">
        <v>42609</v>
      </c>
      <c r="B64" s="4">
        <v>43.02</v>
      </c>
      <c r="C64" s="4">
        <v>403.1</v>
      </c>
      <c r="D64" s="4">
        <v>0.65900000000000003</v>
      </c>
      <c r="E64" s="4">
        <v>1.145</v>
      </c>
      <c r="F64" s="3">
        <f t="shared" si="4"/>
        <v>28.350180000000002</v>
      </c>
      <c r="G64" s="3">
        <f t="shared" si="9"/>
        <v>49.257900000000006</v>
      </c>
      <c r="H64" s="3">
        <f t="shared" si="10"/>
        <v>20.907720000000005</v>
      </c>
      <c r="I64" s="3">
        <f t="shared" si="11"/>
        <v>57.55458515283842</v>
      </c>
      <c r="J64" s="3">
        <f>O2-H64</f>
        <v>2036.0922800000001</v>
      </c>
      <c r="K64" s="3">
        <f t="shared" si="12"/>
        <v>10.672289754403375</v>
      </c>
    </row>
    <row r="65" spans="1:11" x14ac:dyDescent="0.25">
      <c r="A65" s="5">
        <v>42610</v>
      </c>
      <c r="B65" s="4">
        <v>39.51</v>
      </c>
      <c r="C65" s="4">
        <v>340</v>
      </c>
      <c r="D65" s="4">
        <v>0.65900000000000003</v>
      </c>
      <c r="E65" s="4">
        <v>1.129</v>
      </c>
      <c r="F65" s="3">
        <f t="shared" si="4"/>
        <v>26.037089999999999</v>
      </c>
      <c r="G65" s="3">
        <f t="shared" si="9"/>
        <v>44.606789999999997</v>
      </c>
      <c r="H65" s="3">
        <f t="shared" si="10"/>
        <v>18.569699999999997</v>
      </c>
      <c r="I65" s="3">
        <f t="shared" si="11"/>
        <v>58.370239149689993</v>
      </c>
      <c r="J65" s="3">
        <f>O2-H65</f>
        <v>2038.4303</v>
      </c>
      <c r="K65" s="3">
        <f t="shared" si="12"/>
        <v>11.620588235294118</v>
      </c>
    </row>
    <row r="66" spans="1:11" x14ac:dyDescent="0.25">
      <c r="A66" s="5">
        <v>42619</v>
      </c>
      <c r="B66" s="4">
        <v>35.6</v>
      </c>
      <c r="C66" s="4">
        <v>358.6</v>
      </c>
      <c r="D66" s="4">
        <v>0.65900000000000003</v>
      </c>
      <c r="E66" s="4">
        <v>1.129</v>
      </c>
      <c r="F66" s="3">
        <f t="shared" si="4"/>
        <v>23.460400000000003</v>
      </c>
      <c r="G66" s="3">
        <f t="shared" si="9"/>
        <v>40.192399999999999</v>
      </c>
      <c r="H66" s="3">
        <f t="shared" si="10"/>
        <v>16.731999999999996</v>
      </c>
      <c r="I66" s="3">
        <f t="shared" si="11"/>
        <v>58.370239149690001</v>
      </c>
      <c r="J66" s="3">
        <f>O2-H66</f>
        <v>2040.268</v>
      </c>
      <c r="K66" s="3">
        <f t="shared" si="12"/>
        <v>9.9274958170663687</v>
      </c>
    </row>
    <row r="67" spans="1:11" x14ac:dyDescent="0.25">
      <c r="A67" s="5">
        <v>42633</v>
      </c>
      <c r="B67" s="4">
        <v>43.5</v>
      </c>
      <c r="C67" s="4">
        <v>344.6</v>
      </c>
      <c r="D67" s="4">
        <v>0.65900000000000003</v>
      </c>
      <c r="E67" s="4">
        <v>1.129</v>
      </c>
      <c r="F67" s="3">
        <f t="shared" si="4"/>
        <v>28.666500000000003</v>
      </c>
      <c r="G67" s="3">
        <f t="shared" si="9"/>
        <v>49.111499999999999</v>
      </c>
      <c r="H67" s="3">
        <f t="shared" si="10"/>
        <v>20.444999999999997</v>
      </c>
      <c r="I67" s="3">
        <f t="shared" si="11"/>
        <v>58.370239149689993</v>
      </c>
      <c r="J67" s="3">
        <f>O2-H67</f>
        <v>2036.5550000000001</v>
      </c>
      <c r="K67" s="3">
        <f t="shared" si="12"/>
        <v>12.623331398723156</v>
      </c>
    </row>
    <row r="68" spans="1:11" x14ac:dyDescent="0.25">
      <c r="A68" s="5">
        <v>42642</v>
      </c>
      <c r="B68" s="4">
        <v>50.6</v>
      </c>
      <c r="C68" s="4">
        <v>382.1</v>
      </c>
      <c r="D68" s="4">
        <v>0.58899999999999997</v>
      </c>
      <c r="E68" s="4">
        <v>1.119</v>
      </c>
      <c r="F68" s="3">
        <f t="shared" si="4"/>
        <v>29.8034</v>
      </c>
      <c r="G68" s="3">
        <f t="shared" si="9"/>
        <v>56.621400000000001</v>
      </c>
      <c r="H68" s="3">
        <f t="shared" si="10"/>
        <v>26.818000000000001</v>
      </c>
      <c r="I68" s="3">
        <f t="shared" si="11"/>
        <v>52.636282394995533</v>
      </c>
      <c r="J68" s="3">
        <f>O2-H68</f>
        <v>2030.182</v>
      </c>
      <c r="K68" s="3">
        <f t="shared" si="12"/>
        <v>13.242606647474483</v>
      </c>
    </row>
    <row r="69" spans="1:11" x14ac:dyDescent="0.25">
      <c r="A69" s="5">
        <v>42645</v>
      </c>
      <c r="B69" s="4">
        <v>44.14</v>
      </c>
      <c r="C69" s="4">
        <v>310.8</v>
      </c>
      <c r="D69" s="4">
        <v>0.58899999999999997</v>
      </c>
      <c r="E69" s="4">
        <v>1.159</v>
      </c>
      <c r="F69" s="3">
        <f t="shared" si="4"/>
        <v>25.998459999999998</v>
      </c>
      <c r="G69" s="3">
        <f t="shared" si="9"/>
        <v>51.158259999999999</v>
      </c>
      <c r="H69" s="3">
        <f t="shared" si="10"/>
        <v>25.159800000000001</v>
      </c>
      <c r="I69" s="3">
        <f t="shared" si="11"/>
        <v>50.819672131147541</v>
      </c>
      <c r="J69" s="3">
        <f>O2-H69</f>
        <v>2031.8402000000001</v>
      </c>
      <c r="K69" s="3">
        <f t="shared" si="12"/>
        <v>14.202059202059203</v>
      </c>
    </row>
    <row r="70" spans="1:11" x14ac:dyDescent="0.25">
      <c r="A70" s="5">
        <v>42651</v>
      </c>
      <c r="B70" s="4">
        <v>43.77</v>
      </c>
      <c r="C70" s="4">
        <v>360.5</v>
      </c>
      <c r="D70" s="4">
        <v>0.60899999999999999</v>
      </c>
      <c r="E70" s="4">
        <v>1.169</v>
      </c>
      <c r="F70" s="3">
        <f t="shared" si="4"/>
        <v>26.655930000000001</v>
      </c>
      <c r="G70" s="3">
        <f t="shared" si="9"/>
        <v>51.167130000000007</v>
      </c>
      <c r="H70" s="3">
        <f t="shared" si="10"/>
        <v>24.511200000000006</v>
      </c>
      <c r="I70" s="3">
        <f t="shared" si="11"/>
        <v>52.095808383233532</v>
      </c>
      <c r="J70" s="3">
        <f>O2-H70</f>
        <v>2032.4888000000001</v>
      </c>
      <c r="K70" s="3">
        <f t="shared" si="12"/>
        <v>12.141470180305133</v>
      </c>
    </row>
    <row r="71" spans="1:11" x14ac:dyDescent="0.25">
      <c r="A71" s="5">
        <v>42661</v>
      </c>
      <c r="B71" s="4">
        <v>49.7</v>
      </c>
      <c r="C71" s="4">
        <v>370</v>
      </c>
      <c r="D71" s="4">
        <v>0.60899999999999999</v>
      </c>
      <c r="E71" s="4">
        <v>1.169</v>
      </c>
      <c r="F71" s="3">
        <f t="shared" si="4"/>
        <v>30.267300000000002</v>
      </c>
      <c r="G71" s="3">
        <f t="shared" si="9"/>
        <v>58.099300000000007</v>
      </c>
      <c r="H71" s="3">
        <f t="shared" si="10"/>
        <v>27.832000000000004</v>
      </c>
      <c r="I71" s="3">
        <f t="shared" si="11"/>
        <v>52.095808383233525</v>
      </c>
      <c r="J71" s="3">
        <f>O2-H71</f>
        <v>2029.1679999999999</v>
      </c>
      <c r="K71" s="3">
        <f t="shared" si="12"/>
        <v>13.432432432432433</v>
      </c>
    </row>
    <row r="72" spans="1:11" x14ac:dyDescent="0.25">
      <c r="A72" s="5">
        <v>42685</v>
      </c>
      <c r="B72" s="4">
        <v>33.76</v>
      </c>
      <c r="C72" s="4">
        <v>308</v>
      </c>
      <c r="D72" s="4">
        <v>0.60599999999999998</v>
      </c>
      <c r="E72" s="4">
        <v>1.139</v>
      </c>
      <c r="F72" s="3">
        <f t="shared" si="4"/>
        <v>20.458559999999999</v>
      </c>
      <c r="G72" s="3">
        <f t="shared" si="9"/>
        <v>38.452639999999995</v>
      </c>
      <c r="H72" s="3">
        <f t="shared" si="10"/>
        <v>17.994079999999997</v>
      </c>
      <c r="I72" s="3">
        <f t="shared" si="11"/>
        <v>53.204565408252854</v>
      </c>
      <c r="J72" s="3">
        <f>O2-H72</f>
        <v>2039.0059200000001</v>
      </c>
      <c r="K72" s="3">
        <f t="shared" si="12"/>
        <v>10.961038961038961</v>
      </c>
    </row>
    <row r="73" spans="1:11" x14ac:dyDescent="0.25">
      <c r="A73" s="5">
        <v>42687</v>
      </c>
      <c r="B73" s="4">
        <v>23.67</v>
      </c>
      <c r="C73" s="4">
        <v>420.8</v>
      </c>
      <c r="D73" s="4">
        <v>0.60599999999999998</v>
      </c>
      <c r="E73" s="4">
        <v>1.129</v>
      </c>
      <c r="F73" s="3">
        <f t="shared" si="4"/>
        <v>14.34402</v>
      </c>
      <c r="G73" s="3">
        <f t="shared" si="9"/>
        <v>26.72343</v>
      </c>
      <c r="H73" s="3">
        <f t="shared" si="10"/>
        <v>12.37941</v>
      </c>
      <c r="I73" s="3">
        <f t="shared" si="11"/>
        <v>53.675819309123121</v>
      </c>
      <c r="J73" s="3">
        <f>O2-H73</f>
        <v>2044.62059</v>
      </c>
      <c r="K73" s="3">
        <f t="shared" si="12"/>
        <v>5.625</v>
      </c>
    </row>
    <row r="74" spans="1:11" x14ac:dyDescent="0.25">
      <c r="A74" s="5">
        <v>42689</v>
      </c>
      <c r="B74" s="4">
        <v>43.8</v>
      </c>
      <c r="C74" s="4">
        <v>217</v>
      </c>
      <c r="D74" s="4">
        <v>0.60599999999999998</v>
      </c>
      <c r="E74" s="4">
        <v>1.139</v>
      </c>
      <c r="F74" s="3">
        <f t="shared" si="4"/>
        <v>26.542799999999996</v>
      </c>
      <c r="G74" s="3">
        <f t="shared" si="9"/>
        <v>49.888199999999998</v>
      </c>
      <c r="H74" s="3">
        <f t="shared" si="10"/>
        <v>23.345400000000001</v>
      </c>
      <c r="I74" s="3">
        <f t="shared" si="11"/>
        <v>53.204565408252854</v>
      </c>
      <c r="J74" s="3">
        <f>O2-H74</f>
        <v>2033.6546000000001</v>
      </c>
      <c r="K74" s="3">
        <f t="shared" si="12"/>
        <v>20.184331797235021</v>
      </c>
    </row>
    <row r="75" spans="1:11" x14ac:dyDescent="0.25">
      <c r="A75" s="5">
        <v>42689</v>
      </c>
      <c r="B75" s="4">
        <v>43.57</v>
      </c>
      <c r="C75" s="4">
        <v>376</v>
      </c>
      <c r="D75" s="4">
        <v>0.60899999999999999</v>
      </c>
      <c r="E75" s="4">
        <v>1.129</v>
      </c>
      <c r="F75" s="3">
        <f t="shared" si="4"/>
        <v>26.534130000000001</v>
      </c>
      <c r="G75" s="3">
        <f t="shared" si="9"/>
        <v>49.190530000000003</v>
      </c>
      <c r="H75" s="3">
        <f t="shared" si="10"/>
        <v>22.656400000000001</v>
      </c>
      <c r="I75" s="3">
        <f t="shared" si="11"/>
        <v>53.941541186891051</v>
      </c>
      <c r="J75" s="3">
        <f>O2-H75</f>
        <v>2034.3435999999999</v>
      </c>
      <c r="K75" s="3">
        <f t="shared" si="12"/>
        <v>11.587765957446809</v>
      </c>
    </row>
    <row r="76" spans="1:11" x14ac:dyDescent="0.25">
      <c r="A76" s="5">
        <v>42699</v>
      </c>
      <c r="B76" s="4">
        <v>50.29</v>
      </c>
      <c r="C76" s="4">
        <v>411</v>
      </c>
      <c r="D76" s="4">
        <v>0.60899999999999999</v>
      </c>
      <c r="E76" s="4">
        <v>1.129</v>
      </c>
      <c r="F76" s="3">
        <f t="shared" si="4"/>
        <v>30.626609999999999</v>
      </c>
      <c r="G76" s="3">
        <f t="shared" si="9"/>
        <v>56.777409999999996</v>
      </c>
      <c r="H76" s="3">
        <f t="shared" si="10"/>
        <v>26.150799999999997</v>
      </c>
      <c r="I76" s="3">
        <f t="shared" si="11"/>
        <v>53.941541186891058</v>
      </c>
      <c r="J76" s="3">
        <f>O2-H76</f>
        <v>2030.8492000000001</v>
      </c>
      <c r="K76" s="3">
        <f t="shared" si="12"/>
        <v>12.236009732360097</v>
      </c>
    </row>
    <row r="77" spans="1:11" x14ac:dyDescent="0.25">
      <c r="A77" s="5">
        <v>42701</v>
      </c>
      <c r="B77" s="4">
        <v>48.9</v>
      </c>
      <c r="C77" s="4">
        <v>220.7</v>
      </c>
      <c r="D77" s="4">
        <v>0.60899999999999999</v>
      </c>
      <c r="E77" s="4">
        <v>1.159</v>
      </c>
      <c r="F77" s="3">
        <f t="shared" si="4"/>
        <v>29.780099999999997</v>
      </c>
      <c r="G77" s="3">
        <f t="shared" si="9"/>
        <v>56.6751</v>
      </c>
      <c r="H77" s="3">
        <f t="shared" si="10"/>
        <v>26.895000000000003</v>
      </c>
      <c r="I77" s="3">
        <f t="shared" si="11"/>
        <v>52.545297670405517</v>
      </c>
      <c r="J77" s="3">
        <f>O2-H77</f>
        <v>2030.105</v>
      </c>
      <c r="K77" s="3">
        <f t="shared" si="12"/>
        <v>22.156773901223382</v>
      </c>
    </row>
    <row r="78" spans="1:11" x14ac:dyDescent="0.25">
      <c r="A78" s="5">
        <v>42703</v>
      </c>
      <c r="B78" s="4">
        <v>47.91</v>
      </c>
      <c r="C78" s="4">
        <v>280</v>
      </c>
      <c r="D78" s="4">
        <v>0.60899999999999999</v>
      </c>
      <c r="E78" s="4">
        <v>1.169</v>
      </c>
      <c r="F78" s="3">
        <f t="shared" si="4"/>
        <v>29.177189999999996</v>
      </c>
      <c r="G78" s="3">
        <f t="shared" si="9"/>
        <v>56.006789999999995</v>
      </c>
      <c r="H78" s="3">
        <f t="shared" si="10"/>
        <v>26.829599999999999</v>
      </c>
      <c r="I78" s="3">
        <f t="shared" si="11"/>
        <v>52.095808383233532</v>
      </c>
      <c r="J78" s="3">
        <f>O2-H78</f>
        <v>2030.1704</v>
      </c>
      <c r="K78" s="3">
        <f t="shared" si="12"/>
        <v>17.110714285714284</v>
      </c>
    </row>
    <row r="79" spans="1:11" x14ac:dyDescent="0.25">
      <c r="A79" s="5">
        <v>42706</v>
      </c>
      <c r="B79" s="4">
        <v>24.76</v>
      </c>
      <c r="C79" s="4">
        <v>330</v>
      </c>
      <c r="D79" s="4">
        <v>0.60599999999999998</v>
      </c>
      <c r="E79" s="4">
        <v>1.2290000000000001</v>
      </c>
      <c r="F79" s="3">
        <f t="shared" si="4"/>
        <v>15.00456</v>
      </c>
      <c r="G79" s="3">
        <f t="shared" si="9"/>
        <v>30.430040000000005</v>
      </c>
      <c r="H79" s="3">
        <f t="shared" si="10"/>
        <v>15.425480000000006</v>
      </c>
      <c r="I79" s="3">
        <f t="shared" si="11"/>
        <v>49.308380797396246</v>
      </c>
      <c r="J79" s="3">
        <f>O2-H79</f>
        <v>2041.5745199999999</v>
      </c>
      <c r="K79" s="3">
        <f t="shared" si="12"/>
        <v>7.5030303030303029</v>
      </c>
    </row>
    <row r="80" spans="1:11" x14ac:dyDescent="0.25">
      <c r="A80" s="5">
        <v>42708</v>
      </c>
      <c r="B80" s="4">
        <v>14.5</v>
      </c>
      <c r="C80" s="4">
        <v>290</v>
      </c>
      <c r="D80" s="4">
        <v>0.60599999999999998</v>
      </c>
      <c r="E80" s="4">
        <v>1.2290000000000001</v>
      </c>
      <c r="F80" s="3">
        <f t="shared" si="4"/>
        <v>8.786999999999999</v>
      </c>
      <c r="G80" s="3">
        <f t="shared" si="9"/>
        <v>17.820500000000003</v>
      </c>
      <c r="H80" s="3">
        <f t="shared" si="10"/>
        <v>9.0335000000000036</v>
      </c>
      <c r="I80" s="3">
        <f t="shared" si="11"/>
        <v>49.308380797396246</v>
      </c>
      <c r="J80" s="3">
        <f>O2-H80</f>
        <v>2047.9665</v>
      </c>
      <c r="K80" s="3">
        <f t="shared" si="12"/>
        <v>5</v>
      </c>
    </row>
    <row r="81" spans="1:11" x14ac:dyDescent="0.25">
      <c r="A81" s="5">
        <v>42710</v>
      </c>
      <c r="B81" s="4">
        <v>41.59</v>
      </c>
      <c r="C81" s="4">
        <v>147.80000000000001</v>
      </c>
      <c r="D81" s="4">
        <v>0.60599999999999998</v>
      </c>
      <c r="E81" s="4">
        <v>1.2090000000000001</v>
      </c>
      <c r="F81" s="3">
        <f t="shared" si="4"/>
        <v>25.20354</v>
      </c>
      <c r="G81" s="3">
        <f t="shared" si="9"/>
        <v>50.28231000000001</v>
      </c>
      <c r="H81" s="3">
        <f t="shared" si="10"/>
        <v>25.078770000000009</v>
      </c>
      <c r="I81" s="3">
        <f t="shared" si="11"/>
        <v>50.124069478908176</v>
      </c>
      <c r="J81" s="3">
        <f>O2-H81</f>
        <v>2031.9212299999999</v>
      </c>
      <c r="K81" s="3">
        <f t="shared" si="12"/>
        <v>28.13937753721245</v>
      </c>
    </row>
    <row r="82" spans="1:11" x14ac:dyDescent="0.25">
      <c r="A82" s="5">
        <v>42714</v>
      </c>
      <c r="B82" s="4">
        <v>27.67</v>
      </c>
      <c r="C82" s="4">
        <v>248.3</v>
      </c>
      <c r="D82" s="4">
        <v>0.60899999999999999</v>
      </c>
      <c r="E82" s="4">
        <v>1.1890000000000001</v>
      </c>
      <c r="F82" s="3">
        <f t="shared" si="4"/>
        <v>16.851030000000002</v>
      </c>
      <c r="G82" s="3">
        <f t="shared" si="9"/>
        <v>32.899630000000002</v>
      </c>
      <c r="H82" s="3">
        <f t="shared" si="10"/>
        <v>16.0486</v>
      </c>
      <c r="I82" s="3">
        <f t="shared" si="11"/>
        <v>51.219512195121951</v>
      </c>
      <c r="J82" s="3">
        <f>O2-H82</f>
        <v>2040.9513999999999</v>
      </c>
      <c r="K82" s="3">
        <f t="shared" si="12"/>
        <v>11.143777688280307</v>
      </c>
    </row>
    <row r="83" spans="1:11" x14ac:dyDescent="0.25">
      <c r="A83" s="5">
        <v>42714</v>
      </c>
      <c r="B83" s="4">
        <v>7</v>
      </c>
      <c r="C83" s="4">
        <v>242.2</v>
      </c>
      <c r="D83" s="4">
        <v>0.60899999999999999</v>
      </c>
      <c r="E83" s="4">
        <v>1.1890000000000001</v>
      </c>
      <c r="F83" s="3">
        <f t="shared" si="4"/>
        <v>4.2629999999999999</v>
      </c>
      <c r="G83" s="3">
        <f t="shared" si="9"/>
        <v>8.3230000000000004</v>
      </c>
      <c r="H83" s="3">
        <f t="shared" si="10"/>
        <v>4.0600000000000005</v>
      </c>
      <c r="I83" s="3">
        <f t="shared" si="11"/>
        <v>51.219512195121951</v>
      </c>
      <c r="J83" s="3">
        <f>O2-H83</f>
        <v>2052.94</v>
      </c>
      <c r="K83" s="3">
        <f t="shared" si="12"/>
        <v>2.8901734104046244</v>
      </c>
    </row>
    <row r="84" spans="1:11" x14ac:dyDescent="0.25">
      <c r="A84" s="5">
        <v>42722</v>
      </c>
      <c r="B84" s="4">
        <v>27.75</v>
      </c>
      <c r="C84" s="4">
        <v>384.1</v>
      </c>
      <c r="D84" s="4">
        <v>0.60899999999999999</v>
      </c>
      <c r="E84" s="4">
        <v>1.2150000000000001</v>
      </c>
      <c r="F84" s="3">
        <f t="shared" si="4"/>
        <v>16.899750000000001</v>
      </c>
      <c r="G84" s="3">
        <f t="shared" si="9"/>
        <v>33.716250000000002</v>
      </c>
      <c r="H84" s="3">
        <f t="shared" si="10"/>
        <v>16.816500000000001</v>
      </c>
      <c r="I84" s="3">
        <f t="shared" si="11"/>
        <v>50.123456790123456</v>
      </c>
      <c r="J84" s="3">
        <f>O2-H84</f>
        <v>2040.1835000000001</v>
      </c>
      <c r="K84" s="3">
        <f t="shared" si="12"/>
        <v>7.2246810726373329</v>
      </c>
    </row>
    <row r="85" spans="1:11" x14ac:dyDescent="0.25">
      <c r="A85" s="5">
        <v>42725</v>
      </c>
      <c r="B85" s="4">
        <v>36.92</v>
      </c>
      <c r="C85" s="4">
        <v>356.7</v>
      </c>
      <c r="D85" s="4">
        <v>0.60899999999999999</v>
      </c>
      <c r="E85" s="4">
        <v>1.2150000000000001</v>
      </c>
      <c r="F85" s="3">
        <f t="shared" si="4"/>
        <v>22.484280000000002</v>
      </c>
      <c r="G85" s="3">
        <f t="shared" si="9"/>
        <v>44.857800000000005</v>
      </c>
      <c r="H85" s="3">
        <f t="shared" si="10"/>
        <v>22.373520000000003</v>
      </c>
      <c r="I85" s="3">
        <f t="shared" si="11"/>
        <v>50.123456790123463</v>
      </c>
      <c r="J85" s="3">
        <f>O2-H85</f>
        <v>2034.6264799999999</v>
      </c>
      <c r="K85" s="3">
        <f t="shared" si="12"/>
        <v>10.350434538828148</v>
      </c>
    </row>
    <row r="86" spans="1:11" x14ac:dyDescent="0.25">
      <c r="A86" s="5">
        <v>42739</v>
      </c>
      <c r="B86" s="4">
        <v>42.02</v>
      </c>
      <c r="C86" s="4">
        <v>342.6</v>
      </c>
      <c r="D86" s="4">
        <v>0.60899999999999999</v>
      </c>
      <c r="E86" s="4">
        <v>1.22</v>
      </c>
      <c r="F86" s="3">
        <f t="shared" si="4"/>
        <v>25.59018</v>
      </c>
      <c r="G86" s="3">
        <f t="shared" si="9"/>
        <v>51.264400000000002</v>
      </c>
      <c r="H86" s="3">
        <f t="shared" si="10"/>
        <v>25.674220000000002</v>
      </c>
      <c r="I86" s="3">
        <f t="shared" si="11"/>
        <v>49.918032786885242</v>
      </c>
      <c r="J86" s="3">
        <f>O2-H86</f>
        <v>2031.3257799999999</v>
      </c>
      <c r="K86" s="3">
        <f t="shared" si="12"/>
        <v>12.265032107413894</v>
      </c>
    </row>
    <row r="87" spans="1:11" x14ac:dyDescent="0.25">
      <c r="A87" s="5">
        <v>42748</v>
      </c>
      <c r="B87" s="4">
        <v>39.78</v>
      </c>
      <c r="C87" s="4">
        <v>222.6</v>
      </c>
      <c r="D87" s="4">
        <v>0.60899999999999999</v>
      </c>
      <c r="E87" s="4">
        <v>1.2090000000000001</v>
      </c>
      <c r="F87" s="3">
        <f t="shared" si="4"/>
        <v>24.226020000000002</v>
      </c>
      <c r="G87" s="3">
        <f t="shared" si="9"/>
        <v>48.094020000000008</v>
      </c>
      <c r="H87" s="3">
        <f t="shared" si="10"/>
        <v>23.868000000000006</v>
      </c>
      <c r="I87" s="3">
        <f t="shared" si="11"/>
        <v>50.372208436724563</v>
      </c>
      <c r="J87" s="3">
        <f>O2-H87</f>
        <v>2033.1320000000001</v>
      </c>
      <c r="K87" s="3">
        <f t="shared" si="12"/>
        <v>17.870619946091644</v>
      </c>
    </row>
    <row r="88" spans="1:11" x14ac:dyDescent="0.25">
      <c r="A88" s="5">
        <v>42756</v>
      </c>
      <c r="B88" s="4">
        <v>25.33</v>
      </c>
      <c r="C88" s="4">
        <v>203.7</v>
      </c>
      <c r="D88" s="4">
        <v>0.57599999999999996</v>
      </c>
      <c r="E88" s="4">
        <v>1.2490000000000001</v>
      </c>
      <c r="F88" s="3">
        <f t="shared" si="4"/>
        <v>14.590079999999999</v>
      </c>
      <c r="G88" s="3">
        <f t="shared" si="9"/>
        <v>31.637170000000001</v>
      </c>
      <c r="H88" s="3">
        <f t="shared" si="10"/>
        <v>17.047090000000004</v>
      </c>
      <c r="I88" s="3">
        <f t="shared" si="11"/>
        <v>46.116893514811842</v>
      </c>
      <c r="J88" s="3">
        <f>O2-H88</f>
        <v>2039.95291</v>
      </c>
      <c r="K88" s="3">
        <f t="shared" si="12"/>
        <v>12.434953362788415</v>
      </c>
    </row>
    <row r="89" spans="1:11" x14ac:dyDescent="0.25">
      <c r="A89" s="5">
        <v>42756</v>
      </c>
      <c r="B89" s="4">
        <v>17.98</v>
      </c>
      <c r="C89" s="4">
        <v>285.5</v>
      </c>
      <c r="D89" s="4">
        <v>0.57599999999999996</v>
      </c>
      <c r="E89" s="4">
        <v>1.2490000000000001</v>
      </c>
      <c r="F89" s="3">
        <f t="shared" si="4"/>
        <v>10.356479999999999</v>
      </c>
      <c r="G89" s="3">
        <f t="shared" si="9"/>
        <v>22.457020000000004</v>
      </c>
      <c r="H89" s="3">
        <f t="shared" si="10"/>
        <v>12.100540000000004</v>
      </c>
      <c r="I89" s="3">
        <f t="shared" si="11"/>
        <v>46.116893514811835</v>
      </c>
      <c r="J89" s="3">
        <f>O2-H89</f>
        <v>2044.8994600000001</v>
      </c>
      <c r="K89" s="3">
        <f t="shared" si="12"/>
        <v>6.2977232924693523</v>
      </c>
    </row>
    <row r="90" spans="1:11" x14ac:dyDescent="0.25">
      <c r="A90" s="5">
        <v>42764</v>
      </c>
      <c r="B90" s="4">
        <v>28.5</v>
      </c>
      <c r="C90" s="4">
        <v>202.4</v>
      </c>
      <c r="D90" s="4">
        <v>0.57599999999999996</v>
      </c>
      <c r="E90" s="4">
        <v>1.139</v>
      </c>
      <c r="F90" s="3">
        <f t="shared" si="4"/>
        <v>16.416</v>
      </c>
      <c r="G90" s="3">
        <f t="shared" si="9"/>
        <v>32.461500000000001</v>
      </c>
      <c r="H90" s="3">
        <f t="shared" si="10"/>
        <v>16.045500000000001</v>
      </c>
      <c r="I90" s="3">
        <f t="shared" si="11"/>
        <v>50.570676031606673</v>
      </c>
      <c r="J90" s="3">
        <f>O2-H90</f>
        <v>2040.9545000000001</v>
      </c>
      <c r="K90" s="3">
        <f t="shared" si="12"/>
        <v>14.081027667984189</v>
      </c>
    </row>
    <row r="91" spans="1:11" x14ac:dyDescent="0.25">
      <c r="A91" s="5">
        <v>42764</v>
      </c>
      <c r="B91" s="4">
        <v>20.56</v>
      </c>
      <c r="C91" s="4">
        <v>427.8</v>
      </c>
      <c r="D91" s="4">
        <v>0.57599999999999996</v>
      </c>
      <c r="E91" s="4">
        <v>1.2589999999999999</v>
      </c>
      <c r="F91" s="3">
        <f t="shared" si="4"/>
        <v>11.842559999999999</v>
      </c>
      <c r="G91" s="3">
        <f t="shared" si="9"/>
        <v>25.885039999999996</v>
      </c>
      <c r="H91" s="3">
        <f t="shared" si="10"/>
        <v>14.042479999999998</v>
      </c>
      <c r="I91" s="3">
        <f t="shared" si="11"/>
        <v>45.750595710881655</v>
      </c>
      <c r="J91" s="3">
        <f>O2-H91</f>
        <v>2042.9575199999999</v>
      </c>
      <c r="K91" s="3">
        <f t="shared" si="12"/>
        <v>4.8059841047218326</v>
      </c>
    </row>
    <row r="92" spans="1:11" x14ac:dyDescent="0.25">
      <c r="A92" s="5">
        <v>42771</v>
      </c>
      <c r="B92" s="4">
        <v>29.5</v>
      </c>
      <c r="C92" s="4">
        <v>93.5</v>
      </c>
      <c r="D92" s="4">
        <v>0.64900000000000002</v>
      </c>
      <c r="E92" s="4">
        <v>1.2290000000000001</v>
      </c>
      <c r="F92" s="3">
        <f t="shared" si="4"/>
        <v>19.145500000000002</v>
      </c>
      <c r="G92" s="3">
        <f t="shared" si="9"/>
        <v>36.255500000000005</v>
      </c>
      <c r="H92" s="3">
        <f t="shared" si="10"/>
        <v>17.110000000000003</v>
      </c>
      <c r="I92" s="3">
        <f t="shared" si="11"/>
        <v>52.807160292921068</v>
      </c>
      <c r="J92" s="3">
        <f>O2-H92</f>
        <v>2039.89</v>
      </c>
      <c r="K92" s="3">
        <f t="shared" si="12"/>
        <v>31.550802139037433</v>
      </c>
    </row>
    <row r="93" spans="1:11" ht="13.5" customHeight="1" x14ac:dyDescent="0.25">
      <c r="A93" s="5">
        <v>42773</v>
      </c>
      <c r="B93" s="4">
        <v>23.96</v>
      </c>
      <c r="C93" s="4">
        <v>386</v>
      </c>
      <c r="D93" s="4">
        <v>0.64100000000000001</v>
      </c>
      <c r="E93" s="4">
        <v>1.2589999999999999</v>
      </c>
      <c r="F93" s="3">
        <f t="shared" si="4"/>
        <v>15.358360000000001</v>
      </c>
      <c r="G93" s="3">
        <f t="shared" si="9"/>
        <v>30.16564</v>
      </c>
      <c r="H93" s="3">
        <f t="shared" si="10"/>
        <v>14.807279999999999</v>
      </c>
      <c r="I93" s="3">
        <f t="shared" si="11"/>
        <v>50.913423351866562</v>
      </c>
      <c r="J93" s="3">
        <f>O2-H93</f>
        <v>2042.19272</v>
      </c>
      <c r="K93" s="3">
        <f t="shared" si="12"/>
        <v>6.2072538860103634</v>
      </c>
    </row>
    <row r="94" spans="1:11" x14ac:dyDescent="0.25">
      <c r="A94" s="5">
        <v>42782</v>
      </c>
      <c r="B94" s="4">
        <v>37.409999999999997</v>
      </c>
      <c r="C94" s="4">
        <v>384</v>
      </c>
      <c r="D94" s="4">
        <v>0.64200000000000002</v>
      </c>
      <c r="E94" s="4">
        <v>1.2689999999999999</v>
      </c>
      <c r="F94" s="3">
        <f t="shared" si="4"/>
        <v>24.017219999999998</v>
      </c>
      <c r="G94" s="3">
        <f t="shared" si="9"/>
        <v>47.473289999999992</v>
      </c>
      <c r="H94" s="3">
        <f t="shared" si="10"/>
        <v>23.456069999999993</v>
      </c>
      <c r="I94" s="3">
        <f t="shared" si="11"/>
        <v>50.591016548463358</v>
      </c>
      <c r="J94" s="3">
        <f>O2-H94</f>
        <v>2033.54393</v>
      </c>
      <c r="K94" s="3">
        <f t="shared" si="12"/>
        <v>9.7421875</v>
      </c>
    </row>
    <row r="95" spans="1:11" x14ac:dyDescent="0.25">
      <c r="A95" s="5">
        <v>42790</v>
      </c>
      <c r="B95" s="4">
        <v>41.75</v>
      </c>
      <c r="C95" s="4">
        <v>415</v>
      </c>
      <c r="D95" s="4">
        <v>0.64900000000000002</v>
      </c>
      <c r="E95" s="4">
        <v>1.244</v>
      </c>
      <c r="F95" s="3">
        <f t="shared" si="4"/>
        <v>27.095750000000002</v>
      </c>
      <c r="G95" s="3">
        <f t="shared" si="9"/>
        <v>51.936999999999998</v>
      </c>
      <c r="H95" s="3">
        <f t="shared" si="10"/>
        <v>24.841249999999995</v>
      </c>
      <c r="I95" s="3">
        <f t="shared" si="11"/>
        <v>52.170418006430879</v>
      </c>
      <c r="J95" s="3">
        <f>O2-H95</f>
        <v>2032.1587500000001</v>
      </c>
      <c r="K95" s="3">
        <f t="shared" si="12"/>
        <v>10.060240963855421</v>
      </c>
    </row>
    <row r="96" spans="1:11" x14ac:dyDescent="0.25">
      <c r="A96" s="5">
        <v>42800</v>
      </c>
      <c r="B96" s="4">
        <v>38.89</v>
      </c>
      <c r="C96" s="4">
        <v>339</v>
      </c>
      <c r="D96" s="4">
        <v>0.64200000000000002</v>
      </c>
      <c r="E96" s="4">
        <v>1.2589999999999999</v>
      </c>
      <c r="F96" s="3">
        <f t="shared" si="4"/>
        <v>24.967380000000002</v>
      </c>
      <c r="G96" s="3">
        <f t="shared" si="9"/>
        <v>48.962509999999995</v>
      </c>
      <c r="H96" s="3">
        <f t="shared" si="10"/>
        <v>23.995129999999993</v>
      </c>
      <c r="I96" s="3">
        <f t="shared" si="11"/>
        <v>50.992851469420188</v>
      </c>
      <c r="J96" s="3">
        <f>O2-H96</f>
        <v>2033.00487</v>
      </c>
      <c r="K96" s="3">
        <f t="shared" si="12"/>
        <v>11.471976401179941</v>
      </c>
    </row>
    <row r="97" spans="1:11" x14ac:dyDescent="0.25">
      <c r="A97" s="5">
        <v>42808</v>
      </c>
      <c r="B97" s="4">
        <v>35.119999999999997</v>
      </c>
      <c r="C97" s="4">
        <v>303</v>
      </c>
      <c r="D97" s="4">
        <v>0.64600000000000002</v>
      </c>
      <c r="E97" s="4">
        <v>1.2589999999999999</v>
      </c>
      <c r="F97" s="3">
        <f t="shared" si="4"/>
        <v>22.687519999999999</v>
      </c>
      <c r="G97" s="3">
        <f t="shared" si="9"/>
        <v>44.216079999999991</v>
      </c>
      <c r="H97" s="3">
        <f t="shared" si="10"/>
        <v>21.528559999999992</v>
      </c>
      <c r="I97" s="3">
        <f t="shared" si="11"/>
        <v>51.31056393963464</v>
      </c>
      <c r="J97" s="3">
        <f>O2-H97</f>
        <v>2035.47144</v>
      </c>
      <c r="K97" s="3">
        <f t="shared" si="12"/>
        <v>11.59075907590759</v>
      </c>
    </row>
    <row r="98" spans="1:11" x14ac:dyDescent="0.25">
      <c r="A98" s="5">
        <v>42810</v>
      </c>
      <c r="B98" s="4">
        <f>30.13+0.94</f>
        <v>31.07</v>
      </c>
      <c r="C98" s="4">
        <v>374.1</v>
      </c>
      <c r="D98" s="4">
        <v>0.64600000000000002</v>
      </c>
      <c r="E98" s="4">
        <v>1.1990000000000001</v>
      </c>
      <c r="F98" s="3">
        <f t="shared" ref="F98:F123" si="13">D98*B98</f>
        <v>20.07122</v>
      </c>
      <c r="G98" s="3">
        <f>E97*B97</f>
        <v>44.216079999999991</v>
      </c>
      <c r="H98" s="3">
        <f>G97-F97</f>
        <v>21.528559999999992</v>
      </c>
      <c r="I98" s="3">
        <f>(F97*100)/G97</f>
        <v>51.31056393963464</v>
      </c>
      <c r="J98" s="3">
        <f>O2-H98</f>
        <v>2035.47144</v>
      </c>
      <c r="K98" s="3">
        <f t="shared" ref="K98:K123" si="14">(B98/C98)*100</f>
        <v>8.3052659716653299</v>
      </c>
    </row>
    <row r="99" spans="1:11" x14ac:dyDescent="0.25">
      <c r="A99" s="5">
        <v>42818</v>
      </c>
      <c r="B99" s="4">
        <v>38.43</v>
      </c>
      <c r="C99" s="4">
        <v>389.3</v>
      </c>
      <c r="D99" s="4">
        <v>0.64900000000000002</v>
      </c>
      <c r="E99" s="4">
        <v>1.1990000000000001</v>
      </c>
      <c r="F99" s="3">
        <f t="shared" si="13"/>
        <v>24.94107</v>
      </c>
      <c r="G99" s="3">
        <f t="shared" ref="G99:G123" si="15">E99*B99</f>
        <v>46.077570000000001</v>
      </c>
      <c r="H99" s="3">
        <f t="shared" ref="H99:H123" si="16">G99-F99</f>
        <v>21.136500000000002</v>
      </c>
      <c r="I99" s="3">
        <f t="shared" ref="I99:I123" si="17">(F99*100)/G99</f>
        <v>54.128440366972477</v>
      </c>
      <c r="J99" s="3">
        <f>O2-H99</f>
        <v>2035.8634999999999</v>
      </c>
      <c r="K99" s="3">
        <f t="shared" si="14"/>
        <v>9.871564346262522</v>
      </c>
    </row>
    <row r="100" spans="1:11" x14ac:dyDescent="0.25">
      <c r="A100" s="5">
        <v>42829</v>
      </c>
      <c r="B100" s="4">
        <v>39.33</v>
      </c>
      <c r="C100" s="4">
        <v>357.4</v>
      </c>
      <c r="D100" s="4">
        <v>0.64900000000000002</v>
      </c>
      <c r="E100" s="4">
        <v>1.331</v>
      </c>
      <c r="F100" s="3">
        <f t="shared" si="13"/>
        <v>25.525169999999999</v>
      </c>
      <c r="G100" s="3">
        <f t="shared" si="15"/>
        <v>52.348229999999994</v>
      </c>
      <c r="H100" s="3">
        <f t="shared" si="16"/>
        <v>26.823059999999995</v>
      </c>
      <c r="I100" s="3">
        <f t="shared" si="17"/>
        <v>48.760330578512402</v>
      </c>
      <c r="J100" s="3">
        <f>O2-H100</f>
        <v>2030.1769400000001</v>
      </c>
      <c r="K100" s="3">
        <f t="shared" si="14"/>
        <v>11.004476776720761</v>
      </c>
    </row>
    <row r="101" spans="1:11" x14ac:dyDescent="0.25">
      <c r="A101" s="5">
        <v>75711</v>
      </c>
      <c r="B101" s="4">
        <v>40.25</v>
      </c>
      <c r="C101" s="4">
        <v>385.8</v>
      </c>
      <c r="D101" s="4">
        <v>0.63900000000000001</v>
      </c>
      <c r="E101" s="4">
        <v>1.2589999999999999</v>
      </c>
      <c r="F101" s="3">
        <f t="shared" si="13"/>
        <v>25.719750000000001</v>
      </c>
      <c r="G101" s="3">
        <f t="shared" si="15"/>
        <v>50.674749999999996</v>
      </c>
      <c r="H101" s="3">
        <f t="shared" si="16"/>
        <v>24.954999999999995</v>
      </c>
      <c r="I101" s="3">
        <f t="shared" si="17"/>
        <v>50.754567116759333</v>
      </c>
      <c r="J101" s="3">
        <f>O2-H101</f>
        <v>2032.0450000000001</v>
      </c>
      <c r="K101" s="3">
        <f t="shared" si="14"/>
        <v>10.43286677034733</v>
      </c>
    </row>
    <row r="102" spans="1:11" x14ac:dyDescent="0.25">
      <c r="A102" s="5">
        <v>42852</v>
      </c>
      <c r="B102" s="4">
        <v>45.04</v>
      </c>
      <c r="C102" s="4">
        <v>214.3</v>
      </c>
      <c r="D102" s="4">
        <v>0.63900000000000001</v>
      </c>
      <c r="E102" s="4">
        <v>1.2190000000000001</v>
      </c>
      <c r="F102" s="3">
        <f t="shared" si="13"/>
        <v>28.780560000000001</v>
      </c>
      <c r="G102" s="3">
        <f t="shared" si="15"/>
        <v>54.903760000000005</v>
      </c>
      <c r="H102" s="3">
        <f t="shared" si="16"/>
        <v>26.123200000000004</v>
      </c>
      <c r="I102" s="3">
        <f t="shared" si="17"/>
        <v>52.420016406890888</v>
      </c>
      <c r="J102" s="3">
        <f>O2-H102</f>
        <v>2030.8768</v>
      </c>
      <c r="K102" s="3">
        <f t="shared" si="14"/>
        <v>21.017265515632289</v>
      </c>
    </row>
    <row r="103" spans="1:11" x14ac:dyDescent="0.25">
      <c r="A103" s="5">
        <v>42854</v>
      </c>
      <c r="B103" s="4">
        <v>9.5</v>
      </c>
      <c r="C103" s="4">
        <v>420</v>
      </c>
      <c r="D103" s="4">
        <v>0.63100000000000001</v>
      </c>
      <c r="E103" s="4">
        <v>1.2450000000000001</v>
      </c>
      <c r="F103" s="3">
        <f t="shared" si="13"/>
        <v>5.9945000000000004</v>
      </c>
      <c r="G103" s="3">
        <f t="shared" si="15"/>
        <v>11.827500000000001</v>
      </c>
      <c r="H103" s="3">
        <f t="shared" si="16"/>
        <v>5.8330000000000002</v>
      </c>
      <c r="I103" s="3">
        <f t="shared" si="17"/>
        <v>50.682730923694784</v>
      </c>
      <c r="J103" s="3">
        <f>O2-H103</f>
        <v>2051.1669999999999</v>
      </c>
      <c r="K103" s="3">
        <f t="shared" si="14"/>
        <v>2.2619047619047619</v>
      </c>
    </row>
    <row r="104" spans="1:11" x14ac:dyDescent="0.25">
      <c r="A104" s="5">
        <v>42854</v>
      </c>
      <c r="B104" s="4">
        <v>8</v>
      </c>
      <c r="C104" s="4">
        <v>106.6</v>
      </c>
      <c r="D104" s="4">
        <v>0.63100000000000001</v>
      </c>
      <c r="E104" s="4">
        <v>1.2150000000000001</v>
      </c>
      <c r="F104" s="3">
        <f t="shared" si="13"/>
        <v>5.048</v>
      </c>
      <c r="G104" s="3">
        <f t="shared" si="15"/>
        <v>9.7200000000000006</v>
      </c>
      <c r="H104" s="3">
        <f t="shared" si="16"/>
        <v>4.6720000000000006</v>
      </c>
      <c r="I104" s="3">
        <f t="shared" si="17"/>
        <v>51.934156378600818</v>
      </c>
      <c r="J104" s="3">
        <f>O2-H104</f>
        <v>2052.328</v>
      </c>
      <c r="K104" s="3">
        <f t="shared" si="14"/>
        <v>7.5046904315197001</v>
      </c>
    </row>
    <row r="105" spans="1:11" x14ac:dyDescent="0.25">
      <c r="A105" s="5">
        <v>42863</v>
      </c>
      <c r="B105" s="4">
        <v>43.53</v>
      </c>
      <c r="C105" s="4">
        <v>162.5</v>
      </c>
      <c r="D105" s="4">
        <v>0.63900000000000001</v>
      </c>
      <c r="E105" s="4">
        <v>1.169</v>
      </c>
      <c r="F105" s="3">
        <f t="shared" si="13"/>
        <v>27.815670000000001</v>
      </c>
      <c r="G105" s="3">
        <f t="shared" si="15"/>
        <v>50.886570000000006</v>
      </c>
      <c r="H105" s="3">
        <f t="shared" si="16"/>
        <v>23.070900000000005</v>
      </c>
      <c r="I105" s="3">
        <f t="shared" si="17"/>
        <v>54.662104362703161</v>
      </c>
      <c r="J105" s="3">
        <f>O2-H105</f>
        <v>2033.9291000000001</v>
      </c>
      <c r="K105" s="3">
        <f t="shared" si="14"/>
        <v>26.787692307692307</v>
      </c>
    </row>
    <row r="106" spans="1:11" s="9" customFormat="1" x14ac:dyDescent="0.25">
      <c r="A106" s="8">
        <v>42865</v>
      </c>
      <c r="B106" s="9">
        <v>15.51</v>
      </c>
      <c r="C106" s="9">
        <v>401.1</v>
      </c>
      <c r="D106" s="9">
        <v>0.628</v>
      </c>
      <c r="E106" s="9">
        <v>1.179</v>
      </c>
      <c r="F106" s="9">
        <f t="shared" si="13"/>
        <v>9.7402800000000003</v>
      </c>
      <c r="G106" s="9">
        <f t="shared" si="15"/>
        <v>18.286290000000001</v>
      </c>
      <c r="H106" s="9">
        <f t="shared" si="16"/>
        <v>8.5460100000000008</v>
      </c>
      <c r="I106" s="9">
        <f t="shared" si="17"/>
        <v>53.265479219677694</v>
      </c>
      <c r="J106" s="9">
        <f>O2-H106</f>
        <v>2048.45399</v>
      </c>
      <c r="K106" s="9">
        <f t="shared" si="14"/>
        <v>3.8668661181750186</v>
      </c>
    </row>
    <row r="107" spans="1:11" s="9" customFormat="1" x14ac:dyDescent="0.25">
      <c r="A107" s="5">
        <v>42866</v>
      </c>
      <c r="B107" s="4">
        <v>40.67</v>
      </c>
      <c r="C107" s="4">
        <v>390</v>
      </c>
      <c r="D107" s="4">
        <v>0.629</v>
      </c>
      <c r="E107" s="4">
        <v>1.179</v>
      </c>
      <c r="F107" s="3">
        <f t="shared" si="13"/>
        <v>25.581430000000001</v>
      </c>
      <c r="G107" s="3">
        <f t="shared" si="15"/>
        <v>47.949930000000002</v>
      </c>
      <c r="H107" s="3">
        <f t="shared" si="16"/>
        <v>22.368500000000001</v>
      </c>
      <c r="I107" s="3">
        <f t="shared" si="17"/>
        <v>53.350296861747239</v>
      </c>
      <c r="J107" s="3">
        <f>O2-H107</f>
        <v>2034.6315</v>
      </c>
      <c r="K107" s="3">
        <f t="shared" si="14"/>
        <v>10.428205128205128</v>
      </c>
    </row>
    <row r="108" spans="1:11" x14ac:dyDescent="0.25">
      <c r="A108" s="5">
        <v>42876</v>
      </c>
      <c r="B108" s="4">
        <v>42.89</v>
      </c>
      <c r="C108" s="4">
        <v>361.5</v>
      </c>
      <c r="D108" s="4">
        <v>0.629</v>
      </c>
      <c r="E108" s="4">
        <v>1.206</v>
      </c>
      <c r="F108" s="3">
        <f t="shared" si="13"/>
        <v>26.977810000000002</v>
      </c>
      <c r="G108" s="3">
        <f t="shared" si="15"/>
        <v>51.725339999999996</v>
      </c>
      <c r="H108" s="3">
        <f t="shared" si="16"/>
        <v>24.747529999999994</v>
      </c>
      <c r="I108" s="3">
        <f t="shared" si="17"/>
        <v>52.155887230514097</v>
      </c>
      <c r="J108" s="3">
        <f>O2-H108</f>
        <v>2032.2524699999999</v>
      </c>
      <c r="K108" s="3">
        <f t="shared" si="14"/>
        <v>11.864453665283541</v>
      </c>
    </row>
    <row r="109" spans="1:11" x14ac:dyDescent="0.25">
      <c r="A109" s="5">
        <v>42911</v>
      </c>
      <c r="B109" s="4">
        <v>28.73</v>
      </c>
      <c r="C109" s="4">
        <v>388.5</v>
      </c>
      <c r="D109" s="4">
        <v>0.628</v>
      </c>
      <c r="E109" s="4">
        <v>1.1890000000000001</v>
      </c>
      <c r="F109" s="3">
        <f t="shared" si="13"/>
        <v>18.042439999999999</v>
      </c>
      <c r="G109" s="3">
        <f t="shared" si="15"/>
        <v>34.159970000000001</v>
      </c>
      <c r="H109" s="3">
        <f t="shared" si="16"/>
        <v>16.117530000000002</v>
      </c>
      <c r="I109" s="3">
        <f t="shared" si="17"/>
        <v>52.817493692178296</v>
      </c>
      <c r="J109" s="3"/>
      <c r="K109" s="3">
        <f t="shared" si="14"/>
        <v>7.3951093951093947</v>
      </c>
    </row>
    <row r="110" spans="1:11" x14ac:dyDescent="0.25">
      <c r="A110" s="5">
        <v>42884</v>
      </c>
      <c r="B110" s="4">
        <v>43.4</v>
      </c>
      <c r="C110" s="4">
        <v>232.5</v>
      </c>
      <c r="D110" s="4">
        <v>0.629</v>
      </c>
      <c r="E110" s="4">
        <v>1.2250000000000001</v>
      </c>
      <c r="F110" s="3">
        <f t="shared" si="13"/>
        <v>27.2986</v>
      </c>
      <c r="G110" s="3">
        <f t="shared" si="15"/>
        <v>53.164999999999999</v>
      </c>
      <c r="H110" s="3">
        <f t="shared" si="16"/>
        <v>25.866399999999999</v>
      </c>
      <c r="I110" s="3">
        <f t="shared" si="17"/>
        <v>51.34693877551021</v>
      </c>
      <c r="J110" s="3">
        <f>O2-H110</f>
        <v>2031.1336000000001</v>
      </c>
      <c r="K110" s="3">
        <f t="shared" si="14"/>
        <v>18.666666666666664</v>
      </c>
    </row>
    <row r="111" spans="1:11" x14ac:dyDescent="0.25">
      <c r="A111" s="5">
        <v>42889</v>
      </c>
      <c r="B111" s="4">
        <v>32.85</v>
      </c>
      <c r="C111" s="4">
        <v>346.9</v>
      </c>
      <c r="D111" s="4">
        <v>0.629</v>
      </c>
      <c r="E111" s="4">
        <v>1.2130000000000001</v>
      </c>
      <c r="F111" s="3">
        <f t="shared" si="13"/>
        <v>20.662649999999999</v>
      </c>
      <c r="G111" s="3">
        <f t="shared" si="15"/>
        <v>39.847050000000003</v>
      </c>
      <c r="H111" s="3">
        <f t="shared" si="16"/>
        <v>19.184400000000004</v>
      </c>
      <c r="I111" s="3">
        <f t="shared" si="17"/>
        <v>51.854905193734538</v>
      </c>
      <c r="J111" s="3">
        <f>O2-H111</f>
        <v>2037.8155999999999</v>
      </c>
      <c r="K111" s="3">
        <f t="shared" si="14"/>
        <v>9.4695877774574821</v>
      </c>
    </row>
    <row r="112" spans="1:11" x14ac:dyDescent="0.25">
      <c r="A112" s="5">
        <v>42890</v>
      </c>
      <c r="B112" s="4">
        <v>36.31</v>
      </c>
      <c r="C112" s="4">
        <v>444.4</v>
      </c>
      <c r="D112" s="4">
        <v>0.63100000000000001</v>
      </c>
      <c r="E112" s="4">
        <v>1.1950000000000001</v>
      </c>
      <c r="F112" s="3">
        <f t="shared" si="13"/>
        <v>22.911610000000003</v>
      </c>
      <c r="G112" s="3">
        <f t="shared" si="15"/>
        <v>43.390450000000008</v>
      </c>
      <c r="H112" s="3">
        <f t="shared" si="16"/>
        <v>20.478840000000005</v>
      </c>
      <c r="I112" s="3">
        <f t="shared" si="17"/>
        <v>52.803347280334727</v>
      </c>
      <c r="J112" s="3">
        <f>O2-H112</f>
        <v>2036.52116</v>
      </c>
      <c r="K112" s="3">
        <f t="shared" si="14"/>
        <v>8.1705670567056714</v>
      </c>
    </row>
    <row r="113" spans="1:11" x14ac:dyDescent="0.25">
      <c r="A113" s="5">
        <v>42907</v>
      </c>
      <c r="B113" s="4">
        <v>34.14</v>
      </c>
      <c r="C113" s="4">
        <v>286.5</v>
      </c>
      <c r="D113" s="4">
        <v>0.629</v>
      </c>
      <c r="E113" s="4">
        <v>1.1759999999999999</v>
      </c>
      <c r="F113" s="3">
        <f t="shared" si="13"/>
        <v>21.474060000000001</v>
      </c>
      <c r="G113" s="3">
        <f t="shared" si="15"/>
        <v>40.14864</v>
      </c>
      <c r="H113" s="3">
        <f t="shared" si="16"/>
        <v>18.674579999999999</v>
      </c>
      <c r="I113" s="3">
        <f t="shared" si="17"/>
        <v>53.486394557823125</v>
      </c>
      <c r="J113" s="3">
        <f>O2-H113</f>
        <v>2038.3254199999999</v>
      </c>
      <c r="K113" s="3">
        <f t="shared" si="14"/>
        <v>11.916230366492146</v>
      </c>
    </row>
    <row r="114" spans="1:11" x14ac:dyDescent="0.25">
      <c r="A114" s="5">
        <v>42920</v>
      </c>
      <c r="B114" s="4">
        <v>37.950000000000003</v>
      </c>
      <c r="C114" s="4">
        <v>195.9</v>
      </c>
      <c r="D114" s="4">
        <v>0.628</v>
      </c>
      <c r="E114" s="4">
        <v>1.159</v>
      </c>
      <c r="F114" s="3">
        <f t="shared" si="13"/>
        <v>23.832600000000003</v>
      </c>
      <c r="G114" s="3">
        <f t="shared" si="15"/>
        <v>43.984050000000003</v>
      </c>
      <c r="H114" s="3">
        <f t="shared" si="16"/>
        <v>20.151450000000001</v>
      </c>
      <c r="I114" s="3">
        <f t="shared" si="17"/>
        <v>54.184641932700607</v>
      </c>
      <c r="J114" s="3">
        <f>O2-H114</f>
        <v>2036.8485499999999</v>
      </c>
      <c r="K114" s="3">
        <f t="shared" si="14"/>
        <v>19.372128637059724</v>
      </c>
    </row>
    <row r="115" spans="1:11" x14ac:dyDescent="0.25">
      <c r="A115" s="5">
        <v>42924</v>
      </c>
      <c r="B115" s="4">
        <v>20.3</v>
      </c>
      <c r="C115" s="4">
        <v>447.7</v>
      </c>
      <c r="D115" s="4">
        <v>0.628</v>
      </c>
      <c r="E115" s="4">
        <v>1.095</v>
      </c>
      <c r="F115" s="3">
        <f t="shared" si="13"/>
        <v>12.7484</v>
      </c>
      <c r="G115" s="3">
        <f t="shared" si="15"/>
        <v>22.2285</v>
      </c>
      <c r="H115" s="3">
        <f t="shared" si="16"/>
        <v>9.4801000000000002</v>
      </c>
      <c r="I115" s="3">
        <f t="shared" si="17"/>
        <v>57.351598173515974</v>
      </c>
      <c r="J115" s="3">
        <f>O2-H115</f>
        <v>2047.5199</v>
      </c>
      <c r="K115" s="3">
        <f t="shared" si="14"/>
        <v>4.5342863524681709</v>
      </c>
    </row>
    <row r="116" spans="1:11" x14ac:dyDescent="0.25">
      <c r="A116" s="5">
        <v>42927</v>
      </c>
      <c r="B116" s="4">
        <v>36.840000000000003</v>
      </c>
      <c r="C116" s="4">
        <v>380</v>
      </c>
      <c r="D116" s="4">
        <v>0.629</v>
      </c>
      <c r="E116" s="4">
        <v>1.165</v>
      </c>
      <c r="F116" s="3">
        <f t="shared" si="13"/>
        <v>23.172360000000001</v>
      </c>
      <c r="G116" s="3">
        <f t="shared" si="15"/>
        <v>42.918600000000005</v>
      </c>
      <c r="H116" s="3">
        <f t="shared" si="16"/>
        <v>19.746240000000004</v>
      </c>
      <c r="I116" s="3">
        <f t="shared" si="17"/>
        <v>53.991416309012877</v>
      </c>
      <c r="J116" s="3">
        <f>O2-H116</f>
        <v>2037.2537600000001</v>
      </c>
      <c r="K116" s="3">
        <f t="shared" si="14"/>
        <v>9.6947368421052644</v>
      </c>
    </row>
    <row r="117" spans="1:11" x14ac:dyDescent="0.25">
      <c r="A117" s="5">
        <v>42936</v>
      </c>
      <c r="B117" s="4">
        <v>40.630000000000003</v>
      </c>
      <c r="C117" s="4">
        <v>342.9</v>
      </c>
      <c r="D117" s="4">
        <v>0.60899999999999999</v>
      </c>
      <c r="E117" s="4">
        <v>1.175</v>
      </c>
      <c r="F117" s="3">
        <f t="shared" si="13"/>
        <v>24.743670000000002</v>
      </c>
      <c r="G117" s="3">
        <f t="shared" si="15"/>
        <v>47.740250000000003</v>
      </c>
      <c r="H117" s="3">
        <f t="shared" si="16"/>
        <v>22.996580000000002</v>
      </c>
      <c r="I117" s="3">
        <f t="shared" si="17"/>
        <v>51.829787234042556</v>
      </c>
      <c r="J117" s="3"/>
      <c r="K117" s="3">
        <f t="shared" si="14"/>
        <v>11.848935549722952</v>
      </c>
    </row>
    <row r="118" spans="1:11" x14ac:dyDescent="0.25">
      <c r="A118" s="5">
        <v>42945</v>
      </c>
      <c r="B118" s="4">
        <v>33.270000000000003</v>
      </c>
      <c r="C118" s="4">
        <v>302.39999999999998</v>
      </c>
      <c r="D118" s="4">
        <v>0.60899999999999999</v>
      </c>
      <c r="E118" s="4">
        <v>1.1839999999999999</v>
      </c>
      <c r="F118" s="3">
        <f t="shared" si="13"/>
        <v>20.261430000000001</v>
      </c>
      <c r="G118" s="3">
        <f t="shared" si="15"/>
        <v>39.391680000000001</v>
      </c>
      <c r="H118" s="3">
        <f t="shared" si="16"/>
        <v>19.13025</v>
      </c>
      <c r="I118" s="3">
        <f t="shared" si="17"/>
        <v>51.435810810810807</v>
      </c>
      <c r="J118" s="3"/>
      <c r="K118" s="3">
        <f t="shared" si="14"/>
        <v>11.00198412698413</v>
      </c>
    </row>
    <row r="119" spans="1:11" x14ac:dyDescent="0.25">
      <c r="A119" s="5">
        <v>42950</v>
      </c>
      <c r="B119" s="4">
        <v>33.89</v>
      </c>
      <c r="C119" s="4">
        <v>224.3</v>
      </c>
      <c r="D119" s="4">
        <v>0.60899999999999999</v>
      </c>
      <c r="E119" s="4">
        <v>1.1850000000000001</v>
      </c>
      <c r="F119" s="3">
        <f t="shared" si="13"/>
        <v>20.639009999999999</v>
      </c>
      <c r="G119" s="3">
        <f t="shared" si="15"/>
        <v>40.159649999999999</v>
      </c>
      <c r="H119" s="3">
        <f t="shared" si="16"/>
        <v>19.52064</v>
      </c>
      <c r="I119" s="3">
        <f t="shared" si="17"/>
        <v>51.392405063291136</v>
      </c>
      <c r="J119" s="3"/>
      <c r="K119" s="3">
        <f t="shared" si="14"/>
        <v>15.109228711547035</v>
      </c>
    </row>
    <row r="120" spans="1:11" x14ac:dyDescent="0.25">
      <c r="A120" s="5">
        <v>42957</v>
      </c>
      <c r="B120" s="4">
        <v>41.56</v>
      </c>
      <c r="C120" s="4">
        <v>262.2</v>
      </c>
      <c r="D120" s="4">
        <v>0.61899999999999999</v>
      </c>
      <c r="E120" s="4">
        <v>1.1950000000000001</v>
      </c>
      <c r="F120" s="3">
        <f t="shared" si="13"/>
        <v>25.725640000000002</v>
      </c>
      <c r="G120" s="3">
        <f t="shared" si="15"/>
        <v>49.664200000000008</v>
      </c>
      <c r="H120" s="3">
        <f t="shared" si="16"/>
        <v>23.938560000000006</v>
      </c>
      <c r="I120" s="3">
        <f t="shared" si="17"/>
        <v>51.799163179916313</v>
      </c>
      <c r="J120" s="3"/>
      <c r="K120" s="3">
        <f t="shared" si="14"/>
        <v>15.850495804729217</v>
      </c>
    </row>
    <row r="121" spans="1:11" x14ac:dyDescent="0.25">
      <c r="A121" s="5">
        <v>42960</v>
      </c>
      <c r="B121" s="4">
        <v>28.51</v>
      </c>
      <c r="C121" s="4">
        <v>199.4</v>
      </c>
      <c r="D121" s="4">
        <v>0.625</v>
      </c>
      <c r="E121" s="4">
        <v>1.119</v>
      </c>
      <c r="F121" s="3">
        <f t="shared" si="13"/>
        <v>17.818750000000001</v>
      </c>
      <c r="G121" s="3">
        <f t="shared" si="15"/>
        <v>31.902690000000003</v>
      </c>
      <c r="H121" s="3">
        <f t="shared" si="16"/>
        <v>14.083940000000002</v>
      </c>
      <c r="I121" s="3">
        <f t="shared" si="17"/>
        <v>55.853440571939231</v>
      </c>
      <c r="J121" s="3"/>
      <c r="K121" s="3">
        <f t="shared" si="14"/>
        <v>14.297893681043131</v>
      </c>
    </row>
    <row r="122" spans="1:11" x14ac:dyDescent="0.25">
      <c r="A122" s="5">
        <v>42964</v>
      </c>
      <c r="B122" s="4">
        <v>33.47</v>
      </c>
      <c r="C122" s="4">
        <v>370.5</v>
      </c>
      <c r="D122" s="4">
        <v>0.61899999999999999</v>
      </c>
      <c r="E122" s="4">
        <v>1.1950000000000001</v>
      </c>
      <c r="F122" s="3">
        <f t="shared" si="13"/>
        <v>20.717929999999999</v>
      </c>
      <c r="G122" s="3">
        <f t="shared" si="15"/>
        <v>39.996650000000002</v>
      </c>
      <c r="H122" s="3">
        <f t="shared" si="16"/>
        <v>19.278720000000003</v>
      </c>
      <c r="I122" s="3">
        <f t="shared" si="17"/>
        <v>51.79916317991632</v>
      </c>
      <c r="J122" s="3"/>
      <c r="K122" s="3">
        <f t="shared" si="14"/>
        <v>9.0337381916329278</v>
      </c>
    </row>
    <row r="123" spans="1:11" x14ac:dyDescent="0.25">
      <c r="A123" s="5">
        <v>42972</v>
      </c>
      <c r="B123" s="4">
        <v>37.729999999999997</v>
      </c>
      <c r="C123" s="4">
        <v>303.60000000000002</v>
      </c>
      <c r="D123" s="4">
        <v>0.629</v>
      </c>
      <c r="E123" s="4">
        <v>1.208</v>
      </c>
      <c r="F123" s="3">
        <f t="shared" si="13"/>
        <v>23.732169999999996</v>
      </c>
      <c r="G123" s="3">
        <f t="shared" si="15"/>
        <v>45.577839999999995</v>
      </c>
      <c r="H123" s="3">
        <f t="shared" si="16"/>
        <v>21.845669999999998</v>
      </c>
      <c r="I123" s="3">
        <f t="shared" si="17"/>
        <v>52.069536423841058</v>
      </c>
      <c r="J123" s="3"/>
      <c r="K123" s="3">
        <f t="shared" si="14"/>
        <v>12.427536231884057</v>
      </c>
    </row>
    <row r="124" spans="1:11" x14ac:dyDescent="0.25">
      <c r="A124" s="5"/>
      <c r="B124" s="4"/>
      <c r="C124" s="4"/>
      <c r="D124" s="4"/>
      <c r="E124" s="4"/>
      <c r="F124" s="3"/>
      <c r="G124" s="3"/>
      <c r="H124" s="3"/>
      <c r="I124" s="3"/>
      <c r="J124" s="3"/>
      <c r="K124" s="3"/>
    </row>
    <row r="125" spans="1:11" x14ac:dyDescent="0.25">
      <c r="A125" s="5"/>
      <c r="B125" s="4"/>
      <c r="C125" s="4"/>
      <c r="D125" s="4"/>
      <c r="E125" s="4"/>
      <c r="F125" s="3"/>
      <c r="G125" s="3"/>
      <c r="H125" s="3"/>
      <c r="I125" s="3"/>
      <c r="J125" s="3"/>
      <c r="K125" s="3"/>
    </row>
    <row r="126" spans="1:11" x14ac:dyDescent="0.25">
      <c r="A126" s="5"/>
      <c r="B126" s="4"/>
      <c r="C126" s="4"/>
      <c r="D126" s="4"/>
      <c r="E126" s="4"/>
      <c r="F126" s="3"/>
      <c r="G126" s="3"/>
      <c r="H126" s="3"/>
      <c r="I126" s="3"/>
      <c r="J126" s="3"/>
      <c r="K126" s="3"/>
    </row>
    <row r="127" spans="1:11" x14ac:dyDescent="0.25">
      <c r="A127" s="5"/>
      <c r="B127" s="4"/>
      <c r="C127" s="4"/>
      <c r="D127" s="4"/>
      <c r="E127" s="4"/>
      <c r="F127" s="3"/>
      <c r="G127" s="3"/>
      <c r="H127" s="3"/>
      <c r="I127" s="3"/>
      <c r="J127" s="3"/>
      <c r="K127" s="3"/>
    </row>
    <row r="128" spans="1:11" ht="13.5" customHeight="1" x14ac:dyDescent="0.25">
      <c r="A128" s="5"/>
      <c r="B128" s="4"/>
      <c r="C128" s="4"/>
      <c r="D128" s="4"/>
      <c r="E128" s="4"/>
      <c r="F128" s="3"/>
      <c r="G128" s="3"/>
      <c r="H128" s="3"/>
      <c r="I128" s="3"/>
      <c r="J128" s="3"/>
      <c r="K128" s="3"/>
    </row>
    <row r="129" spans="1:11" x14ac:dyDescent="0.25">
      <c r="A129" s="5"/>
      <c r="B129" s="4"/>
      <c r="C129" s="4"/>
      <c r="D129" s="4"/>
      <c r="E129" s="4"/>
      <c r="F129" s="3"/>
      <c r="G129" s="3"/>
      <c r="H129" s="3"/>
      <c r="I129" s="3"/>
      <c r="J129" s="3"/>
      <c r="K129" s="3"/>
    </row>
    <row r="130" spans="1:11" x14ac:dyDescent="0.25">
      <c r="A130" s="5"/>
      <c r="B130" s="4"/>
      <c r="C130" s="4"/>
      <c r="D130" s="4"/>
      <c r="E130" s="4"/>
      <c r="F130" s="3"/>
      <c r="G130" s="3"/>
      <c r="H130" s="3"/>
      <c r="I130" s="3"/>
      <c r="J130" s="3"/>
      <c r="K130" s="3"/>
    </row>
    <row r="131" spans="1:11" x14ac:dyDescent="0.25">
      <c r="A131" s="5"/>
      <c r="B131" s="4"/>
      <c r="C131" s="4"/>
      <c r="D131" s="4"/>
      <c r="E131" s="4"/>
      <c r="F131" s="3"/>
      <c r="G131" s="3"/>
      <c r="H131" s="3"/>
      <c r="I131" s="3"/>
      <c r="J131" s="3"/>
      <c r="K131" s="3"/>
    </row>
    <row r="132" spans="1:11" x14ac:dyDescent="0.25">
      <c r="A132" s="5"/>
      <c r="B132" s="4"/>
      <c r="C132" s="4"/>
      <c r="D132" s="4"/>
      <c r="E132" s="4"/>
      <c r="F132" s="3"/>
      <c r="G132" s="3"/>
      <c r="H132" s="3"/>
      <c r="I132" s="3"/>
      <c r="J132" s="3"/>
      <c r="K132" s="3"/>
    </row>
    <row r="133" spans="1:11" x14ac:dyDescent="0.25">
      <c r="A133" s="5"/>
      <c r="B133" s="4"/>
      <c r="C133" s="4"/>
      <c r="D133" s="4"/>
      <c r="E133" s="4"/>
      <c r="F133" s="3"/>
      <c r="G133" s="3"/>
      <c r="H133" s="3"/>
      <c r="I133" s="3"/>
      <c r="J133" s="3"/>
      <c r="K133" s="3"/>
    </row>
    <row r="134" spans="1:11" x14ac:dyDescent="0.25">
      <c r="A134" s="5"/>
      <c r="B134" s="4"/>
      <c r="C134" s="4"/>
      <c r="D134" s="4"/>
      <c r="E134" s="4"/>
      <c r="F134" s="3"/>
      <c r="G134" s="3"/>
      <c r="H134" s="3"/>
      <c r="I134" s="3"/>
      <c r="J134" s="3"/>
      <c r="K134" s="3"/>
    </row>
    <row r="135" spans="1:11" x14ac:dyDescent="0.25">
      <c r="A135" s="5"/>
      <c r="B135" s="4"/>
      <c r="C135" s="4"/>
      <c r="D135" s="4"/>
      <c r="E135" s="4"/>
      <c r="F135" s="3"/>
      <c r="G135" s="3"/>
      <c r="H135" s="3"/>
      <c r="I135" s="3"/>
      <c r="J135" s="3"/>
      <c r="K135" s="3"/>
    </row>
    <row r="136" spans="1:11" x14ac:dyDescent="0.25">
      <c r="A136" s="5"/>
      <c r="B136" s="4"/>
      <c r="C136" s="4"/>
      <c r="D136" s="4"/>
      <c r="E136" s="4"/>
      <c r="F136" s="3"/>
      <c r="G136" s="3"/>
      <c r="H136" s="3"/>
      <c r="I136" s="3"/>
      <c r="J136" s="3"/>
      <c r="K136" s="3"/>
    </row>
    <row r="137" spans="1:11" x14ac:dyDescent="0.25">
      <c r="A137" s="5"/>
      <c r="B137" s="4"/>
      <c r="C137" s="4"/>
      <c r="D137" s="4"/>
      <c r="E137" s="4"/>
      <c r="F137" s="3"/>
      <c r="G137" s="3"/>
      <c r="H137" s="3"/>
      <c r="I137" s="3"/>
      <c r="J137" s="3"/>
      <c r="K137" s="3"/>
    </row>
    <row r="138" spans="1:11" x14ac:dyDescent="0.25">
      <c r="A138" s="5"/>
      <c r="B138" s="4"/>
      <c r="C138" s="4"/>
      <c r="D138" s="4"/>
      <c r="E138" s="4"/>
      <c r="F138" s="3"/>
      <c r="G138" s="3"/>
      <c r="H138" s="3"/>
      <c r="I138" s="3"/>
      <c r="J138" s="3"/>
      <c r="K138" s="3"/>
    </row>
    <row r="139" spans="1:11" x14ac:dyDescent="0.25">
      <c r="A139" s="5"/>
      <c r="B139" s="4"/>
      <c r="C139" s="4"/>
      <c r="D139" s="4"/>
      <c r="E139" s="4"/>
      <c r="F139" s="3"/>
      <c r="G139" s="3"/>
      <c r="H139" s="3"/>
      <c r="I139" s="3"/>
      <c r="J139" s="3"/>
      <c r="K139" s="3"/>
    </row>
    <row r="140" spans="1:11" x14ac:dyDescent="0.25">
      <c r="A140" s="5"/>
      <c r="B140" s="4"/>
      <c r="C140" s="4"/>
      <c r="D140" s="4"/>
      <c r="E140" s="4"/>
      <c r="F140" s="3"/>
      <c r="G140" s="3"/>
      <c r="H140" s="3"/>
      <c r="I140" s="3"/>
      <c r="J140" s="3"/>
      <c r="K140" s="3"/>
    </row>
    <row r="141" spans="1:11" x14ac:dyDescent="0.25">
      <c r="A141" s="5"/>
      <c r="B141" s="4"/>
      <c r="C141" s="4"/>
      <c r="D141" s="4"/>
      <c r="E141" s="4"/>
      <c r="F141" s="3"/>
      <c r="G141" s="3"/>
      <c r="H141" s="3"/>
      <c r="I141" s="3"/>
      <c r="J141" s="3"/>
      <c r="K141" s="3"/>
    </row>
    <row r="142" spans="1:11" x14ac:dyDescent="0.25">
      <c r="A142" s="5"/>
      <c r="B142" s="4"/>
      <c r="C142" s="4"/>
      <c r="D142" s="4"/>
      <c r="E142" s="4"/>
      <c r="F142" s="3"/>
      <c r="G142" s="3"/>
      <c r="H142" s="3"/>
      <c r="I142" s="3"/>
      <c r="J142" s="3"/>
      <c r="K142" s="3"/>
    </row>
    <row r="143" spans="1:11" x14ac:dyDescent="0.25">
      <c r="A143" s="5"/>
      <c r="B143" s="4"/>
      <c r="C143" s="4"/>
      <c r="D143" s="4"/>
      <c r="E143" s="4"/>
      <c r="F143" s="3"/>
      <c r="G143" s="3"/>
      <c r="H143" s="3"/>
      <c r="I143" s="3"/>
      <c r="J143" s="3"/>
      <c r="K143" s="3"/>
    </row>
    <row r="144" spans="1:11" x14ac:dyDescent="0.25">
      <c r="A144" s="1" t="s">
        <v>11</v>
      </c>
      <c r="B144" s="1">
        <f>SUM(B2:B143)</f>
        <v>4292.6700000000019</v>
      </c>
      <c r="C144" s="1">
        <f>SUM(C2:C143)</f>
        <v>40350.400000000001</v>
      </c>
      <c r="D144" s="1" t="s">
        <v>12</v>
      </c>
      <c r="E144" s="1" t="s">
        <v>12</v>
      </c>
      <c r="F144" s="1">
        <f>SUM(F2:F143)</f>
        <v>2614.0919299999996</v>
      </c>
      <c r="G144" s="1">
        <f>SUM(G2:G143)</f>
        <v>5015.9711599999982</v>
      </c>
      <c r="H144" s="1">
        <f>SUM(H2:H143)</f>
        <v>2399.2629300000003</v>
      </c>
      <c r="I144" s="1">
        <f t="shared" si="7"/>
        <v>52.115370017398597</v>
      </c>
      <c r="J144" s="1">
        <f>O2-H144</f>
        <v>-342.26293000000032</v>
      </c>
      <c r="K144">
        <f>MEDIAN(K2:K97)</f>
        <v>10.952371533823804</v>
      </c>
    </row>
    <row r="149" spans="1:10" x14ac:dyDescent="0.25">
      <c r="B149" s="1" t="s">
        <v>1</v>
      </c>
      <c r="C149" s="1" t="s">
        <v>6</v>
      </c>
      <c r="D149" s="1" t="s">
        <v>2</v>
      </c>
      <c r="E149" s="1" t="s">
        <v>3</v>
      </c>
      <c r="F149" s="1" t="s">
        <v>4</v>
      </c>
      <c r="G149" s="1" t="s">
        <v>5</v>
      </c>
      <c r="H149" s="1" t="s">
        <v>14</v>
      </c>
      <c r="I149" s="1" t="s">
        <v>8</v>
      </c>
      <c r="J149" s="1" t="s">
        <v>10</v>
      </c>
    </row>
    <row r="150" spans="1:10" x14ac:dyDescent="0.25">
      <c r="A150" t="s">
        <v>13</v>
      </c>
      <c r="B150" s="1">
        <f>SUM(B2:B143)</f>
        <v>4292.6700000000019</v>
      </c>
      <c r="C150" s="1">
        <f>SUM(C2:C143)</f>
        <v>40350.400000000001</v>
      </c>
      <c r="D150" s="1" t="s">
        <v>12</v>
      </c>
      <c r="E150" s="1" t="s">
        <v>12</v>
      </c>
      <c r="F150" s="1">
        <f>SUM(F2:F143)</f>
        <v>2614.0919299999996</v>
      </c>
      <c r="G150" s="1">
        <f>SUM(G2:G143)</f>
        <v>5015.9711599999982</v>
      </c>
      <c r="H150" s="1">
        <f>SUM(H2:H143)</f>
        <v>2399.2629300000003</v>
      </c>
      <c r="I150" s="1">
        <f>(F144*100)/G144</f>
        <v>52.115370017398597</v>
      </c>
      <c r="J150" s="1">
        <f>O2-H144</f>
        <v>-342.26293000000032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"/>
  <sheetViews>
    <sheetView workbookViewId="0">
      <selection activeCell="D61" sqref="D61"/>
    </sheetView>
  </sheetViews>
  <sheetFormatPr baseColWidth="10" defaultRowHeight="15" x14ac:dyDescent="0.25"/>
  <cols>
    <col min="1" max="1" width="11.140625" bestFit="1" customWidth="1"/>
    <col min="2" max="2" width="16.28515625" bestFit="1" customWidth="1"/>
    <col min="3" max="3" width="28.5703125" bestFit="1" customWidth="1"/>
    <col min="4" max="4" width="30" bestFit="1" customWidth="1"/>
    <col min="5" max="5" width="26.5703125" bestFit="1" customWidth="1"/>
    <col min="6" max="6" width="19.42578125" bestFit="1" customWidth="1"/>
    <col min="7" max="7" width="33.28515625" bestFit="1" customWidth="1"/>
    <col min="8" max="8" width="17.85546875" bestFit="1" customWidth="1"/>
    <col min="9" max="9" width="17.28515625" bestFit="1" customWidth="1"/>
    <col min="10" max="10" width="19.5703125" bestFit="1" customWidth="1"/>
  </cols>
  <sheetData>
    <row r="1" spans="1:10" x14ac:dyDescent="0.2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8</v>
      </c>
      <c r="J1" s="1" t="s">
        <v>10</v>
      </c>
    </row>
    <row r="2" spans="1:10" x14ac:dyDescent="0.25">
      <c r="A2" s="2">
        <v>42205</v>
      </c>
      <c r="B2">
        <v>40</v>
      </c>
      <c r="C2">
        <v>437</v>
      </c>
      <c r="D2">
        <v>0.63900000000000001</v>
      </c>
      <c r="E2">
        <v>1.2</v>
      </c>
      <c r="F2">
        <f>D2*B2</f>
        <v>25.560000000000002</v>
      </c>
      <c r="G2">
        <f>E2*B2</f>
        <v>48</v>
      </c>
      <c r="H2">
        <f>G2-F2</f>
        <v>22.439999999999998</v>
      </c>
      <c r="I2">
        <f>(F2*100)/G2</f>
        <v>53.25</v>
      </c>
      <c r="J2">
        <f>O2-H2</f>
        <v>-22.439999999999998</v>
      </c>
    </row>
    <row r="3" spans="1:10" x14ac:dyDescent="0.25">
      <c r="A3" s="2">
        <v>42211</v>
      </c>
      <c r="B3">
        <v>39.369999999999997</v>
      </c>
      <c r="C3">
        <v>329.1</v>
      </c>
      <c r="D3">
        <v>0.64700000000000002</v>
      </c>
      <c r="E3">
        <v>1.2</v>
      </c>
      <c r="F3">
        <f>D3*B3</f>
        <v>25.472390000000001</v>
      </c>
      <c r="G3">
        <f t="shared" ref="G3:G8" si="0">E3*B3</f>
        <v>47.243999999999993</v>
      </c>
      <c r="H3">
        <f t="shared" ref="H3:H8" si="1">G3-F3</f>
        <v>21.771609999999992</v>
      </c>
      <c r="I3">
        <f t="shared" ref="I3:I5" si="2">(F3*100)/G3</f>
        <v>53.916666666666679</v>
      </c>
      <c r="J3">
        <f>O2-H3</f>
        <v>-21.771609999999992</v>
      </c>
    </row>
    <row r="4" spans="1:10" x14ac:dyDescent="0.25">
      <c r="A4" s="2">
        <v>42216</v>
      </c>
      <c r="B4">
        <v>33.85</v>
      </c>
      <c r="C4">
        <v>410</v>
      </c>
      <c r="D4">
        <v>0.64900000000000002</v>
      </c>
      <c r="E4">
        <v>1.2</v>
      </c>
      <c r="F4">
        <f>D4*B4</f>
        <v>21.96865</v>
      </c>
      <c r="G4">
        <f t="shared" si="0"/>
        <v>40.619999999999997</v>
      </c>
      <c r="H4">
        <f t="shared" si="1"/>
        <v>18.651349999999997</v>
      </c>
      <c r="I4">
        <f t="shared" si="2"/>
        <v>54.083333333333343</v>
      </c>
      <c r="J4">
        <f>O2-H4</f>
        <v>-18.651349999999997</v>
      </c>
    </row>
    <row r="5" spans="1:10" x14ac:dyDescent="0.25">
      <c r="A5" s="2">
        <v>42229</v>
      </c>
      <c r="B5">
        <v>44.44</v>
      </c>
      <c r="C5">
        <v>441</v>
      </c>
      <c r="D5">
        <v>0.63900000000000001</v>
      </c>
      <c r="E5">
        <v>1.2</v>
      </c>
      <c r="F5">
        <f>D5*B5</f>
        <v>28.39716</v>
      </c>
      <c r="G5">
        <f t="shared" si="0"/>
        <v>53.327999999999996</v>
      </c>
      <c r="H5">
        <f t="shared" si="1"/>
        <v>24.930839999999996</v>
      </c>
      <c r="I5">
        <f t="shared" si="2"/>
        <v>53.25</v>
      </c>
      <c r="J5">
        <f>O2-H5</f>
        <v>-24.930839999999996</v>
      </c>
    </row>
    <row r="6" spans="1:10" x14ac:dyDescent="0.25">
      <c r="A6" s="2">
        <v>42234</v>
      </c>
      <c r="B6">
        <v>39.880000000000003</v>
      </c>
      <c r="C6">
        <v>461</v>
      </c>
      <c r="D6">
        <v>0.629</v>
      </c>
      <c r="E6">
        <v>1.2</v>
      </c>
      <c r="F6">
        <f>D6*B6</f>
        <v>25.084520000000001</v>
      </c>
      <c r="G6">
        <f t="shared" si="0"/>
        <v>47.856000000000002</v>
      </c>
      <c r="H6">
        <f t="shared" si="1"/>
        <v>22.77148</v>
      </c>
      <c r="I6">
        <f>(F6*100)/G6</f>
        <v>52.416666666666671</v>
      </c>
      <c r="J6">
        <f>O3-H6</f>
        <v>-22.77148</v>
      </c>
    </row>
    <row r="7" spans="1:10" x14ac:dyDescent="0.25">
      <c r="A7" s="2">
        <v>42236</v>
      </c>
      <c r="B7">
        <v>39.729999999999997</v>
      </c>
      <c r="C7">
        <v>278.3</v>
      </c>
      <c r="D7">
        <v>0.629</v>
      </c>
      <c r="E7">
        <v>1.2</v>
      </c>
      <c r="F7">
        <f t="shared" ref="F7:F8" si="3">D7*B7</f>
        <v>24.990169999999999</v>
      </c>
      <c r="G7">
        <f t="shared" si="0"/>
        <v>47.675999999999995</v>
      </c>
      <c r="H7">
        <f t="shared" si="1"/>
        <v>22.685829999999996</v>
      </c>
      <c r="I7">
        <f t="shared" ref="I7:I8" si="4">(F7*100)/G7</f>
        <v>52.416666666666671</v>
      </c>
      <c r="J7">
        <f t="shared" ref="J7:J8" si="5">O4-H7</f>
        <v>-22.685829999999996</v>
      </c>
    </row>
    <row r="8" spans="1:10" x14ac:dyDescent="0.25">
      <c r="A8" s="2">
        <v>42239</v>
      </c>
      <c r="B8">
        <v>25.52</v>
      </c>
      <c r="C8">
        <v>407</v>
      </c>
      <c r="D8">
        <v>0.624</v>
      </c>
      <c r="E8">
        <v>1.2</v>
      </c>
      <c r="F8">
        <f t="shared" si="3"/>
        <v>15.924479999999999</v>
      </c>
      <c r="G8">
        <f t="shared" si="0"/>
        <v>30.623999999999999</v>
      </c>
      <c r="H8">
        <f t="shared" si="1"/>
        <v>14.69952</v>
      </c>
      <c r="I8">
        <f t="shared" si="4"/>
        <v>52</v>
      </c>
      <c r="J8">
        <f t="shared" si="5"/>
        <v>-14.69952</v>
      </c>
    </row>
  </sheetData>
  <pageMargins left="0.7" right="0.7" top="0.75" bottom="0.75" header="0.3" footer="0.3"/>
  <pageSetup paperSize="9" scale="60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paca</dc:creator>
  <cp:lastModifiedBy>paca</cp:lastModifiedBy>
  <cp:lastPrinted>2015-08-31T15:00:04Z</cp:lastPrinted>
  <dcterms:created xsi:type="dcterms:W3CDTF">2015-08-19T18:01:52Z</dcterms:created>
  <dcterms:modified xsi:type="dcterms:W3CDTF">2017-08-29T18:40:49Z</dcterms:modified>
</cp:coreProperties>
</file>