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rs\profesor\Desktop\PABLO\finiquitos enero 2022\"/>
    </mc:Choice>
  </mc:AlternateContent>
  <bookViews>
    <workbookView xWindow="0" yWindow="0" windowWidth="9465" windowHeight="4740"/>
  </bookViews>
  <sheets>
    <sheet name="Hoja1" sheetId="1" r:id="rId1"/>
    <sheet name="Hoja2" sheetId="2" r:id="rId2"/>
    <sheet name="Hoja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7" i="1"/>
  <c r="H20" i="1" s="1"/>
  <c r="H58" i="1" l="1"/>
  <c r="G68" i="1"/>
  <c r="H68" i="1" s="1"/>
  <c r="G67" i="1"/>
  <c r="H67" i="1" s="1"/>
  <c r="G66" i="1"/>
  <c r="H66" i="1" s="1"/>
  <c r="G65" i="1"/>
  <c r="H65" i="1"/>
  <c r="G64" i="1"/>
  <c r="H64" i="1" s="1"/>
  <c r="G63" i="1"/>
  <c r="H63" i="1"/>
  <c r="G62" i="1"/>
  <c r="H62" i="1" s="1"/>
  <c r="G61" i="1"/>
  <c r="H61" i="1" s="1"/>
  <c r="G60" i="1"/>
  <c r="H60" i="1" s="1"/>
  <c r="G59" i="1"/>
  <c r="H59" i="1" s="1"/>
  <c r="G57" i="1"/>
  <c r="H57" i="1" s="1"/>
  <c r="G56" i="1"/>
  <c r="H56" i="1" s="1"/>
  <c r="G55" i="1"/>
  <c r="H55" i="1" s="1"/>
  <c r="G43" i="1"/>
  <c r="G45" i="1"/>
  <c r="G25" i="1" s="1"/>
  <c r="G26" i="1"/>
  <c r="G27" i="1"/>
  <c r="G28" i="1"/>
  <c r="G29" i="1"/>
  <c r="G30" i="1"/>
  <c r="G50" i="1"/>
  <c r="G32" i="1"/>
  <c r="G31" i="1" l="1"/>
  <c r="G36" i="1" s="1"/>
  <c r="H38" i="1" s="1"/>
  <c r="H69" i="1"/>
</calcChain>
</file>

<file path=xl/sharedStrings.xml><?xml version="1.0" encoding="utf-8"?>
<sst xmlns="http://schemas.openxmlformats.org/spreadsheetml/2006/main" count="71" uniqueCount="69">
  <si>
    <t>ENCABEZADO</t>
  </si>
  <si>
    <t>DEVENGOS:</t>
  </si>
  <si>
    <t>1.- PERCEPCIONES SALARIALES</t>
  </si>
  <si>
    <t>1.1.- Salario base: ………………………………………………..</t>
  </si>
  <si>
    <t>1.2.- Complementos salariales</t>
  </si>
  <si>
    <t>1.2.1.- Plus de convenio …………………………………</t>
  </si>
  <si>
    <t>1.2.2.- Paga de beneficios ………………………………</t>
  </si>
  <si>
    <t>1.2.3.- Paga de verano …………………………………..</t>
  </si>
  <si>
    <t>1.2.4.- Paga de navidad …………………………………</t>
  </si>
  <si>
    <t>1.2.5.- Vacaciones no disfrutadas …….. ………………</t>
  </si>
  <si>
    <t>2.- PERCEPCIONES NO SALARIALES:</t>
  </si>
  <si>
    <t>2.2.- Indemnización por cese de contrato ……………………..</t>
  </si>
  <si>
    <t>2,3.- Indemnización falta de preaviso …………………………..</t>
  </si>
  <si>
    <t>TOTAL DEVENGOS ……………………………</t>
  </si>
  <si>
    <t>DEDUCCIONES:</t>
  </si>
  <si>
    <t>1.- APORTACIONES A LA SEGURIDAD SOCIAL</t>
  </si>
  <si>
    <t>1.1.- Contingencias comunes …………………………………..</t>
  </si>
  <si>
    <t>1.2.- Desempleo</t>
  </si>
  <si>
    <t>…………………………………………….</t>
  </si>
  <si>
    <t>1.3.- Formación profesional ……………………………………..</t>
  </si>
  <si>
    <t>1.4.- Horas extra fuerza mayor …………………………………</t>
  </si>
  <si>
    <t>1.5.- Otras horas extra …………………………………………..</t>
  </si>
  <si>
    <t>1.6.- Vacaciones no disfrutadas ……………………………….</t>
  </si>
  <si>
    <t>TOTAL APORTACIONES A LA SEGURIDAD SOCIAL</t>
  </si>
  <si>
    <t>2.- RETENCION IRPF: ……………………………………………………</t>
  </si>
  <si>
    <t>3.- ANTICIPOS …………………………………………………………….</t>
  </si>
  <si>
    <t>4.- VALOR PRODUCTOS EN ESPECIE ……………………………….</t>
  </si>
  <si>
    <t>5.- OTRAS DEDUCCIONES ……………………………………………..</t>
  </si>
  <si>
    <t>TOTAL DEDUCCIONES…………………………………………………..</t>
  </si>
  <si>
    <t>LÍQUIDO A PERCIBIR …………………………</t>
  </si>
  <si>
    <t>DETERMINACIÓN DE LAS BASES DE COTIZACIÓN Y BASE SUJETA A IRPF</t>
  </si>
  <si>
    <t>1.- BASE CONTINGENCIAS COMUNES</t>
  </si>
  <si>
    <t>1.1.- Remuneración mensual</t>
  </si>
  <si>
    <t>……………………………..</t>
  </si>
  <si>
    <t>1.2.- Prorrata de pagas extra</t>
  </si>
  <si>
    <t>………………………………</t>
  </si>
  <si>
    <t>TOTAL: …………………………………………………….</t>
  </si>
  <si>
    <t>2.- BASE CONTINGENCIAS PROFESIONALES……..</t>
  </si>
  <si>
    <t>……………..</t>
  </si>
  <si>
    <t>3.- BASE COTIZACIÓN HORAS EXTRA FUERZA MAYOR………….</t>
  </si>
  <si>
    <t>4.- BASE COTIZACIÓN OTRAS HORAS EXTRA ……..</t>
  </si>
  <si>
    <t>5.- BASE COTIZACIÓN VACACIONES NO DISFRUTADAS …………</t>
  </si>
  <si>
    <t>6.- BASE SUJETA A RETENCIÓN IRPF</t>
  </si>
  <si>
    <t>1.2,6.- Plus de transporte ………………………</t>
  </si>
  <si>
    <t>APORTACIONES DE LA EMPRESA A LA SEGURIDAD SOCIAL</t>
  </si>
  <si>
    <t>Tipo</t>
  </si>
  <si>
    <t>Base</t>
  </si>
  <si>
    <t>Cuota</t>
  </si>
  <si>
    <t xml:space="preserve">1.- Contingencias comunes </t>
  </si>
  <si>
    <t xml:space="preserve">2.- Desempleo       </t>
  </si>
  <si>
    <t xml:space="preserve">3.- Formación profesional </t>
  </si>
  <si>
    <t xml:space="preserve">4.- Horas extra fuerza mayor </t>
  </si>
  <si>
    <t xml:space="preserve">5.- Otras horas extra </t>
  </si>
  <si>
    <t xml:space="preserve">6.- FOGASA </t>
  </si>
  <si>
    <t xml:space="preserve">7.- Conting. Prof. IT. </t>
  </si>
  <si>
    <t xml:space="preserve">8.- Conting. Prof. IMS </t>
  </si>
  <si>
    <t>9.- Contingencias comunes vacaciones no disfrutadas</t>
  </si>
  <si>
    <t xml:space="preserve">10.- Desempleo vacaciones no disfrutadas   </t>
  </si>
  <si>
    <t>11.- Formación profesional vacaciones no disfrutadas</t>
  </si>
  <si>
    <t>12.- FOGASA vacaciones no disfrutadas</t>
  </si>
  <si>
    <t>13.- Conting. Prof. IT. vacaciones no disfrutadas</t>
  </si>
  <si>
    <t>14.- Conting. Prof. IMS vacaciones no disfrutadas</t>
  </si>
  <si>
    <t>TOTAL APORTACIONEA A LA SEG. SOCIAL EMPRESARIO</t>
  </si>
  <si>
    <t xml:space="preserve"> Creative Commons Reconocimiento-NoComercial-CompartirIgual 4.0 Internacional License.</t>
  </si>
  <si>
    <t>Ejercicios nominas con finiquito ejercicio 3 by Pablo-Cruz Cano de la Fuente is licensed under a</t>
  </si>
  <si>
    <t>cód CNAE  107</t>
  </si>
  <si>
    <t>Grupo cotiz 2 (remuneración mensual)</t>
  </si>
  <si>
    <t>OCTUBRE</t>
  </si>
  <si>
    <t>CONTRATO INDEFINIDO DESDE 18-04-2011 AL 20-10-2021. DESPIDO POR CAUSAS OBJETIVAS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</si>
</sst>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_-* #,##0.00&quot; €&quot;_-;\-* #,##0.00&quot; €&quot;_-;_-* \-??&quot; €&quot;_-;_-@_-"/>
    <numFmt numFmtId="165" formatCode="mm/yy"/>
    <numFmt numFmtId="166" formatCode="#,##0.00&quot; €&quot;;[Red]\-#,##0.00&quot; €&quot;"/>
  </numFmts>
  <fonts count="11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8"/>
      <name val="Century Schoolbook"/>
      <family val="1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/>
      <right style="medium">
        <color indexed="63"/>
      </right>
      <top/>
      <bottom/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/>
      <bottom style="medium">
        <color indexed="63"/>
      </bottom>
      <diagonal/>
    </border>
  </borders>
  <cellStyleXfs count="3">
    <xf numFmtId="0" fontId="0" fillId="0" borderId="0"/>
    <xf numFmtId="164" fontId="5" fillId="0" borderId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 applyBorder="1"/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Alignment="1">
      <alignment horizontal="left"/>
    </xf>
    <xf numFmtId="0" fontId="1" fillId="0" borderId="5" xfId="0" applyFont="1" applyBorder="1"/>
    <xf numFmtId="166" fontId="1" fillId="0" borderId="5" xfId="0" applyNumberFormat="1" applyFont="1" applyBorder="1"/>
    <xf numFmtId="10" fontId="0" fillId="0" borderId="0" xfId="0" applyNumberFormat="1" applyAlignment="1">
      <alignment horizontal="center"/>
    </xf>
    <xf numFmtId="164" fontId="0" fillId="0" borderId="0" xfId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166" fontId="3" fillId="0" borderId="5" xfId="0" applyNumberFormat="1" applyFont="1" applyBorder="1"/>
    <xf numFmtId="0" fontId="4" fillId="0" borderId="0" xfId="0" applyFont="1"/>
    <xf numFmtId="164" fontId="0" fillId="0" borderId="0" xfId="1" applyFont="1" applyFill="1" applyBorder="1" applyAlignment="1" applyProtection="1"/>
    <xf numFmtId="164" fontId="2" fillId="0" borderId="0" xfId="1" applyFont="1" applyFill="1" applyBorder="1" applyAlignment="1" applyProtection="1"/>
    <xf numFmtId="0" fontId="2" fillId="0" borderId="0" xfId="0" applyFont="1"/>
    <xf numFmtId="0" fontId="0" fillId="0" borderId="7" xfId="0" applyBorder="1"/>
    <xf numFmtId="0" fontId="0" fillId="0" borderId="8" xfId="0" applyBorder="1"/>
    <xf numFmtId="44" fontId="0" fillId="0" borderId="8" xfId="1" applyNumberFormat="1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10" fontId="0" fillId="0" borderId="0" xfId="0" applyNumberFormat="1" applyAlignment="1">
      <alignment horizontal="right"/>
    </xf>
    <xf numFmtId="44" fontId="0" fillId="0" borderId="0" xfId="0" applyNumberFormat="1"/>
    <xf numFmtId="44" fontId="0" fillId="0" borderId="0" xfId="0" applyNumberFormat="1" applyAlignment="1"/>
    <xf numFmtId="44" fontId="1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0" xfId="0" applyFont="1" applyBorder="1" applyAlignment="1">
      <alignment horizontal="center"/>
    </xf>
    <xf numFmtId="0" fontId="10" fillId="0" borderId="0" xfId="2" applyFont="1" applyBorder="1" applyAlignment="1" applyProtection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17" xfId="0" applyFont="1" applyBorder="1"/>
    <xf numFmtId="165" fontId="7" fillId="0" borderId="5" xfId="0" applyNumberFormat="1" applyFont="1" applyBorder="1"/>
    <xf numFmtId="0" fontId="8" fillId="0" borderId="8" xfId="0" applyFont="1" applyBorder="1"/>
  </cellXfs>
  <cellStyles count="3">
    <cellStyle name="Euro" xfId="1"/>
    <cellStyle name="Hipervínculo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nc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73</xdr:row>
      <xdr:rowOff>0</xdr:rowOff>
    </xdr:from>
    <xdr:to>
      <xdr:col>5</xdr:col>
      <xdr:colOff>76200</xdr:colOff>
      <xdr:row>74</xdr:row>
      <xdr:rowOff>137160</xdr:rowOff>
    </xdr:to>
    <xdr:pic>
      <xdr:nvPicPr>
        <xdr:cNvPr id="1028" name="1 Imagen" descr="Licencia de Creative Commo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2725400"/>
          <a:ext cx="8686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nc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40" workbookViewId="0">
      <selection activeCell="A2" sqref="A2"/>
    </sheetView>
  </sheetViews>
  <sheetFormatPr baseColWidth="10" defaultRowHeight="12.75" x14ac:dyDescent="0.2"/>
  <cols>
    <col min="1" max="1" width="3.7109375" customWidth="1"/>
    <col min="2" max="2" width="5.42578125" customWidth="1"/>
    <col min="7" max="7" width="14.7109375" customWidth="1"/>
    <col min="8" max="8" width="17.42578125" customWidth="1"/>
  </cols>
  <sheetData>
    <row r="1" spans="1:9" ht="18" x14ac:dyDescent="0.25">
      <c r="A1" s="1"/>
      <c r="B1" s="2"/>
      <c r="C1" s="2"/>
      <c r="D1" s="3" t="s">
        <v>0</v>
      </c>
      <c r="E1" s="2"/>
      <c r="F1" s="2"/>
      <c r="G1" s="2"/>
      <c r="H1" s="4"/>
    </row>
    <row r="2" spans="1:9" x14ac:dyDescent="0.2">
      <c r="A2" s="30" t="s">
        <v>68</v>
      </c>
      <c r="B2" s="5"/>
      <c r="C2" s="5"/>
      <c r="E2" s="5"/>
      <c r="F2" s="5"/>
      <c r="G2" s="5"/>
      <c r="H2" s="6"/>
    </row>
    <row r="3" spans="1:9" ht="14.25" thickBot="1" x14ac:dyDescent="0.3">
      <c r="A3" s="49" t="s">
        <v>66</v>
      </c>
      <c r="B3" s="7"/>
      <c r="C3" s="7"/>
      <c r="D3" s="7"/>
      <c r="E3" s="51" t="s">
        <v>65</v>
      </c>
      <c r="F3" s="31"/>
      <c r="G3" s="50" t="s">
        <v>67</v>
      </c>
      <c r="H3" s="8"/>
    </row>
    <row r="4" spans="1:9" x14ac:dyDescent="0.2">
      <c r="A4" s="5"/>
      <c r="B4" s="5"/>
      <c r="C4" s="5"/>
      <c r="D4" s="5"/>
      <c r="E4" s="5"/>
      <c r="F4" s="5"/>
      <c r="G4" s="9"/>
      <c r="H4" s="5"/>
    </row>
    <row r="5" spans="1:9" ht="18" x14ac:dyDescent="0.25">
      <c r="A5" s="3" t="s">
        <v>1</v>
      </c>
    </row>
    <row r="6" spans="1:9" x14ac:dyDescent="0.2">
      <c r="A6" t="s">
        <v>2</v>
      </c>
    </row>
    <row r="7" spans="1:9" x14ac:dyDescent="0.2">
      <c r="B7" t="s">
        <v>3</v>
      </c>
      <c r="G7" s="10">
        <v>833.4</v>
      </c>
    </row>
    <row r="8" spans="1:9" x14ac:dyDescent="0.2">
      <c r="B8" t="s">
        <v>4</v>
      </c>
      <c r="G8" s="11"/>
      <c r="I8" s="12"/>
    </row>
    <row r="9" spans="1:9" x14ac:dyDescent="0.2">
      <c r="C9" t="s">
        <v>5</v>
      </c>
      <c r="G9" s="10">
        <v>233.4</v>
      </c>
    </row>
    <row r="10" spans="1:9" x14ac:dyDescent="0.2">
      <c r="C10" t="s">
        <v>6</v>
      </c>
      <c r="G10" s="10">
        <v>888.89</v>
      </c>
    </row>
    <row r="11" spans="1:9" x14ac:dyDescent="0.2">
      <c r="C11" t="s">
        <v>7</v>
      </c>
      <c r="G11" s="10">
        <v>0</v>
      </c>
    </row>
    <row r="12" spans="1:9" x14ac:dyDescent="0.2">
      <c r="C12" t="s">
        <v>8</v>
      </c>
      <c r="G12" s="10">
        <v>977.78</v>
      </c>
    </row>
    <row r="13" spans="1:9" x14ac:dyDescent="0.2">
      <c r="C13" t="s">
        <v>9</v>
      </c>
      <c r="G13" s="10">
        <v>489.07</v>
      </c>
    </row>
    <row r="14" spans="1:9" x14ac:dyDescent="0.2">
      <c r="C14" t="s">
        <v>43</v>
      </c>
      <c r="G14" s="10">
        <v>80</v>
      </c>
    </row>
    <row r="15" spans="1:9" x14ac:dyDescent="0.2">
      <c r="A15" t="s">
        <v>10</v>
      </c>
      <c r="G15" s="13"/>
    </row>
    <row r="16" spans="1:9" x14ac:dyDescent="0.2">
      <c r="G16" s="10"/>
    </row>
    <row r="17" spans="1:8" x14ac:dyDescent="0.2">
      <c r="B17" t="s">
        <v>11</v>
      </c>
      <c r="G17" s="10">
        <f>211.67*69.7</f>
        <v>14753.398999999999</v>
      </c>
    </row>
    <row r="18" spans="1:8" x14ac:dyDescent="0.2">
      <c r="B18" t="s">
        <v>12</v>
      </c>
      <c r="G18" s="10">
        <f>69.7*15</f>
        <v>1045.5</v>
      </c>
    </row>
    <row r="20" spans="1:8" ht="20.25" x14ac:dyDescent="0.3">
      <c r="C20" s="3" t="s">
        <v>13</v>
      </c>
      <c r="H20" s="24">
        <f>SUM(G7:G18)</f>
        <v>19301.438999999998</v>
      </c>
    </row>
    <row r="21" spans="1:8" ht="18" x14ac:dyDescent="0.25">
      <c r="A21" s="7"/>
      <c r="B21" s="7"/>
      <c r="C21" s="14"/>
      <c r="D21" s="7"/>
      <c r="E21" s="7"/>
      <c r="F21" s="7"/>
      <c r="G21" s="7"/>
      <c r="H21" s="15"/>
    </row>
    <row r="23" spans="1:8" ht="18" x14ac:dyDescent="0.25">
      <c r="A23" s="3" t="s">
        <v>14</v>
      </c>
    </row>
    <row r="24" spans="1:8" x14ac:dyDescent="0.2">
      <c r="A24" t="s">
        <v>15</v>
      </c>
    </row>
    <row r="25" spans="1:8" x14ac:dyDescent="0.2">
      <c r="B25" t="s">
        <v>16</v>
      </c>
      <c r="F25" s="16">
        <v>4.7E-2</v>
      </c>
      <c r="G25" s="17">
        <f>G45*F25</f>
        <v>66.433090000000007</v>
      </c>
    </row>
    <row r="26" spans="1:8" x14ac:dyDescent="0.2">
      <c r="B26" t="s">
        <v>17</v>
      </c>
      <c r="D26" t="s">
        <v>18</v>
      </c>
      <c r="F26" s="16">
        <v>1.55E-2</v>
      </c>
      <c r="G26" s="18">
        <f>G46*F26</f>
        <v>21.908785000000002</v>
      </c>
    </row>
    <row r="27" spans="1:8" x14ac:dyDescent="0.2">
      <c r="B27" t="s">
        <v>19</v>
      </c>
      <c r="F27" s="16">
        <v>1E-3</v>
      </c>
      <c r="G27" s="18">
        <f>G46*F27</f>
        <v>1.41347</v>
      </c>
    </row>
    <row r="28" spans="1:8" x14ac:dyDescent="0.2">
      <c r="B28" t="s">
        <v>20</v>
      </c>
      <c r="F28" s="19">
        <v>0.02</v>
      </c>
      <c r="G28" s="20">
        <f>G47*F28</f>
        <v>0</v>
      </c>
    </row>
    <row r="29" spans="1:8" x14ac:dyDescent="0.2">
      <c r="B29" t="s">
        <v>21</v>
      </c>
      <c r="F29" s="16">
        <v>4.7E-2</v>
      </c>
      <c r="G29" s="20">
        <f>G48*F29</f>
        <v>0</v>
      </c>
    </row>
    <row r="30" spans="1:8" x14ac:dyDescent="0.2">
      <c r="B30" t="s">
        <v>22</v>
      </c>
      <c r="F30" s="16">
        <v>6.3500000000000001E-2</v>
      </c>
      <c r="G30" s="18">
        <f>G49*F30</f>
        <v>31.055945000000001</v>
      </c>
    </row>
    <row r="31" spans="1:8" x14ac:dyDescent="0.2">
      <c r="C31" t="s">
        <v>23</v>
      </c>
      <c r="G31" s="21">
        <f>SUM(G25:G30)</f>
        <v>120.81129000000001</v>
      </c>
    </row>
    <row r="32" spans="1:8" x14ac:dyDescent="0.2">
      <c r="A32" t="s">
        <v>24</v>
      </c>
      <c r="F32" s="19">
        <v>0.16</v>
      </c>
      <c r="G32" s="21">
        <f>G50*F32</f>
        <v>727.68639999999982</v>
      </c>
    </row>
    <row r="33" spans="1:8" x14ac:dyDescent="0.2">
      <c r="A33" t="s">
        <v>25</v>
      </c>
    </row>
    <row r="34" spans="1:8" x14ac:dyDescent="0.2">
      <c r="A34" t="s">
        <v>26</v>
      </c>
    </row>
    <row r="35" spans="1:8" x14ac:dyDescent="0.2">
      <c r="A35" t="s">
        <v>27</v>
      </c>
    </row>
    <row r="36" spans="1:8" ht="18" x14ac:dyDescent="0.25">
      <c r="C36" t="s">
        <v>28</v>
      </c>
      <c r="G36" s="22">
        <f>SUM(G31:G32)</f>
        <v>848.49768999999981</v>
      </c>
    </row>
    <row r="37" spans="1:8" x14ac:dyDescent="0.2">
      <c r="H37" s="23"/>
    </row>
    <row r="38" spans="1:8" ht="20.25" x14ac:dyDescent="0.3">
      <c r="C38" s="3" t="s">
        <v>29</v>
      </c>
      <c r="H38" s="24">
        <f>H20-G36</f>
        <v>18452.941309999998</v>
      </c>
    </row>
    <row r="39" spans="1:8" ht="20.25" x14ac:dyDescent="0.3">
      <c r="A39" s="7"/>
      <c r="B39" s="7"/>
      <c r="C39" s="14"/>
      <c r="D39" s="7"/>
      <c r="E39" s="7"/>
      <c r="F39" s="7"/>
      <c r="G39" s="7"/>
      <c r="H39" s="25"/>
    </row>
    <row r="41" spans="1:8" ht="15.75" x14ac:dyDescent="0.25">
      <c r="A41" s="26" t="s">
        <v>30</v>
      </c>
    </row>
    <row r="42" spans="1:8" x14ac:dyDescent="0.2">
      <c r="A42" t="s">
        <v>31</v>
      </c>
    </row>
    <row r="43" spans="1:8" x14ac:dyDescent="0.2">
      <c r="B43" t="s">
        <v>32</v>
      </c>
      <c r="E43" t="s">
        <v>33</v>
      </c>
      <c r="G43" s="27">
        <f>G7+G9+G14</f>
        <v>1146.8</v>
      </c>
    </row>
    <row r="44" spans="1:8" x14ac:dyDescent="0.2">
      <c r="B44" t="s">
        <v>34</v>
      </c>
      <c r="E44" t="s">
        <v>35</v>
      </c>
      <c r="G44" s="27">
        <v>266.67</v>
      </c>
    </row>
    <row r="45" spans="1:8" x14ac:dyDescent="0.2">
      <c r="C45" t="s">
        <v>36</v>
      </c>
      <c r="G45" s="28">
        <f>SUM(G43:G44)</f>
        <v>1413.47</v>
      </c>
    </row>
    <row r="46" spans="1:8" x14ac:dyDescent="0.2">
      <c r="A46" t="s">
        <v>37</v>
      </c>
      <c r="F46" t="s">
        <v>38</v>
      </c>
      <c r="G46" s="28">
        <v>1413.47</v>
      </c>
    </row>
    <row r="47" spans="1:8" x14ac:dyDescent="0.2">
      <c r="A47" t="s">
        <v>39</v>
      </c>
      <c r="G47" s="29"/>
    </row>
    <row r="48" spans="1:8" x14ac:dyDescent="0.2">
      <c r="A48" t="s">
        <v>40</v>
      </c>
      <c r="F48" t="s">
        <v>38</v>
      </c>
      <c r="G48" s="29"/>
    </row>
    <row r="49" spans="1:8" x14ac:dyDescent="0.2">
      <c r="A49" t="s">
        <v>41</v>
      </c>
      <c r="G49" s="28">
        <v>489.07</v>
      </c>
    </row>
    <row r="50" spans="1:8" x14ac:dyDescent="0.2">
      <c r="A50" t="s">
        <v>42</v>
      </c>
      <c r="E50" t="s">
        <v>33</v>
      </c>
      <c r="G50" s="28">
        <f>H20-G17</f>
        <v>4548.0399999999991</v>
      </c>
    </row>
    <row r="51" spans="1:8" ht="5.25" customHeight="1" thickBot="1" x14ac:dyDescent="0.25">
      <c r="A51" s="31"/>
      <c r="B51" s="31"/>
      <c r="C51" s="31"/>
      <c r="D51" s="31"/>
      <c r="E51" s="31"/>
      <c r="F51" s="31"/>
      <c r="G51" s="32"/>
      <c r="H51" s="31"/>
    </row>
    <row r="52" spans="1:8" ht="6" customHeight="1" x14ac:dyDescent="0.2"/>
    <row r="53" spans="1:8" ht="15.75" x14ac:dyDescent="0.25">
      <c r="A53" s="26" t="s">
        <v>44</v>
      </c>
    </row>
    <row r="54" spans="1:8" x14ac:dyDescent="0.2">
      <c r="F54" s="33" t="s">
        <v>45</v>
      </c>
      <c r="G54" s="33" t="s">
        <v>46</v>
      </c>
      <c r="H54" s="33" t="s">
        <v>47</v>
      </c>
    </row>
    <row r="55" spans="1:8" x14ac:dyDescent="0.2">
      <c r="A55" s="34" t="s">
        <v>48</v>
      </c>
      <c r="F55" s="35">
        <v>0.23599999999999999</v>
      </c>
      <c r="G55" s="36">
        <f>G46</f>
        <v>1413.47</v>
      </c>
      <c r="H55" s="37">
        <f t="shared" ref="H55:H68" si="0">G55*F55</f>
        <v>333.57891999999998</v>
      </c>
    </row>
    <row r="56" spans="1:8" x14ac:dyDescent="0.2">
      <c r="A56" s="34" t="s">
        <v>49</v>
      </c>
      <c r="F56" s="35">
        <v>5.5E-2</v>
      </c>
      <c r="G56" s="36">
        <f>G46</f>
        <v>1413.47</v>
      </c>
      <c r="H56" s="37">
        <f t="shared" si="0"/>
        <v>77.740850000000009</v>
      </c>
    </row>
    <row r="57" spans="1:8" x14ac:dyDescent="0.2">
      <c r="A57" s="34" t="s">
        <v>50</v>
      </c>
      <c r="F57" s="35">
        <v>6.0000000000000001E-3</v>
      </c>
      <c r="G57" s="36">
        <f>G46</f>
        <v>1413.47</v>
      </c>
      <c r="H57" s="37">
        <f t="shared" si="0"/>
        <v>8.4808199999999996</v>
      </c>
    </row>
    <row r="58" spans="1:8" x14ac:dyDescent="0.2">
      <c r="A58" s="34" t="s">
        <v>51</v>
      </c>
      <c r="F58" s="35">
        <v>0.12</v>
      </c>
      <c r="G58" s="36">
        <v>0</v>
      </c>
      <c r="H58" s="37">
        <f t="shared" si="0"/>
        <v>0</v>
      </c>
    </row>
    <row r="59" spans="1:8" x14ac:dyDescent="0.2">
      <c r="A59" s="34" t="s">
        <v>52</v>
      </c>
      <c r="F59" s="35">
        <v>0.23599999999999999</v>
      </c>
      <c r="G59" s="36">
        <f>G48</f>
        <v>0</v>
      </c>
      <c r="H59" s="37">
        <f t="shared" si="0"/>
        <v>0</v>
      </c>
    </row>
    <row r="60" spans="1:8" x14ac:dyDescent="0.2">
      <c r="A60" s="34" t="s">
        <v>53</v>
      </c>
      <c r="F60" s="35">
        <v>2E-3</v>
      </c>
      <c r="G60" s="36">
        <f>G46</f>
        <v>1413.47</v>
      </c>
      <c r="H60" s="37">
        <f t="shared" si="0"/>
        <v>2.82694</v>
      </c>
    </row>
    <row r="61" spans="1:8" x14ac:dyDescent="0.2">
      <c r="A61" s="34" t="s">
        <v>54</v>
      </c>
      <c r="F61" s="35">
        <v>1.0500000000000001E-2</v>
      </c>
      <c r="G61" s="36">
        <f>G46</f>
        <v>1413.47</v>
      </c>
      <c r="H61" s="37">
        <f t="shared" si="0"/>
        <v>14.841435000000001</v>
      </c>
    </row>
    <row r="62" spans="1:8" x14ac:dyDescent="0.2">
      <c r="A62" s="34" t="s">
        <v>55</v>
      </c>
      <c r="F62" s="35">
        <v>8.9999999999999993E-3</v>
      </c>
      <c r="G62" s="36">
        <f>G46</f>
        <v>1413.47</v>
      </c>
      <c r="H62" s="37">
        <f t="shared" si="0"/>
        <v>12.721229999999998</v>
      </c>
    </row>
    <row r="63" spans="1:8" x14ac:dyDescent="0.2">
      <c r="A63" s="34" t="s">
        <v>56</v>
      </c>
      <c r="F63" s="35">
        <v>0.23599999999999999</v>
      </c>
      <c r="G63" s="36">
        <f>G49</f>
        <v>489.07</v>
      </c>
      <c r="H63" s="37">
        <f t="shared" si="0"/>
        <v>115.42052</v>
      </c>
    </row>
    <row r="64" spans="1:8" x14ac:dyDescent="0.2">
      <c r="A64" s="34" t="s">
        <v>57</v>
      </c>
      <c r="F64" s="35">
        <v>6.7000000000000004E-2</v>
      </c>
      <c r="G64" s="36">
        <f>G49</f>
        <v>489.07</v>
      </c>
      <c r="H64" s="37">
        <f t="shared" si="0"/>
        <v>32.767690000000002</v>
      </c>
    </row>
    <row r="65" spans="1:8" x14ac:dyDescent="0.2">
      <c r="A65" s="34" t="s">
        <v>58</v>
      </c>
      <c r="F65" s="35">
        <v>6.0000000000000001E-3</v>
      </c>
      <c r="G65" s="36">
        <f>G49</f>
        <v>489.07</v>
      </c>
      <c r="H65" s="37">
        <f t="shared" si="0"/>
        <v>2.9344199999999998</v>
      </c>
    </row>
    <row r="66" spans="1:8" x14ac:dyDescent="0.2">
      <c r="A66" s="34" t="s">
        <v>59</v>
      </c>
      <c r="F66" s="35">
        <v>2E-3</v>
      </c>
      <c r="G66" s="36">
        <f>G49</f>
        <v>489.07</v>
      </c>
      <c r="H66" s="37">
        <f t="shared" si="0"/>
        <v>0.97814000000000001</v>
      </c>
    </row>
    <row r="67" spans="1:8" x14ac:dyDescent="0.2">
      <c r="A67" s="34" t="s">
        <v>60</v>
      </c>
      <c r="F67" s="35">
        <v>1.0500000000000001E-2</v>
      </c>
      <c r="G67" s="36">
        <f>G49</f>
        <v>489.07</v>
      </c>
      <c r="H67" s="37">
        <f t="shared" si="0"/>
        <v>5.1352350000000007</v>
      </c>
    </row>
    <row r="68" spans="1:8" x14ac:dyDescent="0.2">
      <c r="A68" s="34" t="s">
        <v>61</v>
      </c>
      <c r="F68" s="35">
        <v>8.9999999999999993E-3</v>
      </c>
      <c r="G68" s="36">
        <f>G49</f>
        <v>489.07</v>
      </c>
      <c r="H68" s="37">
        <f t="shared" si="0"/>
        <v>4.4016299999999999</v>
      </c>
    </row>
    <row r="69" spans="1:8" ht="18" x14ac:dyDescent="0.25">
      <c r="C69" s="34" t="s">
        <v>62</v>
      </c>
      <c r="H69" s="38">
        <f>SUM(H55:H68)</f>
        <v>611.82782999999995</v>
      </c>
    </row>
    <row r="73" spans="1:8" x14ac:dyDescent="0.2">
      <c r="B73" s="39"/>
      <c r="C73" s="40"/>
      <c r="D73" s="40"/>
      <c r="E73" s="40"/>
      <c r="F73" s="40"/>
      <c r="G73" s="41"/>
    </row>
    <row r="74" spans="1:8" x14ac:dyDescent="0.2">
      <c r="B74" s="42"/>
      <c r="C74" s="5"/>
      <c r="D74" s="5"/>
      <c r="E74" s="5"/>
      <c r="F74" s="5"/>
      <c r="G74" s="43"/>
    </row>
    <row r="75" spans="1:8" x14ac:dyDescent="0.2">
      <c r="B75" s="42"/>
      <c r="C75" s="5"/>
      <c r="D75" s="5"/>
      <c r="E75" s="5"/>
      <c r="F75" s="5"/>
      <c r="G75" s="43"/>
    </row>
    <row r="76" spans="1:8" x14ac:dyDescent="0.2">
      <c r="B76" s="42"/>
      <c r="C76" s="5"/>
      <c r="D76" s="5"/>
      <c r="E76" s="44" t="s">
        <v>64</v>
      </c>
      <c r="F76" s="5"/>
      <c r="G76" s="43"/>
    </row>
    <row r="77" spans="1:8" x14ac:dyDescent="0.2">
      <c r="B77" s="42"/>
      <c r="C77" s="5"/>
      <c r="D77" s="5"/>
      <c r="E77" s="45" t="s">
        <v>63</v>
      </c>
      <c r="F77" s="5"/>
      <c r="G77" s="43"/>
    </row>
    <row r="78" spans="1:8" x14ac:dyDescent="0.2">
      <c r="B78" s="46"/>
      <c r="C78" s="47"/>
      <c r="D78" s="47"/>
      <c r="E78" s="47"/>
      <c r="F78" s="47"/>
      <c r="G78" s="48"/>
    </row>
  </sheetData>
  <sheetProtection selectLockedCells="1" selectUnlockedCells="1"/>
  <dataConsolidate/>
  <hyperlinks>
    <hyperlink ref="E77" r:id="rId1" display="http://creativecommons.org/licenses/by-nc-sa/4.0/"/>
  </hyperlinks>
  <pageMargins left="0.75" right="0.75" top="1" bottom="1" header="0.51180555555555551" footer="0.51180555555555551"/>
  <pageSetup paperSize="9" firstPageNumber="0"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CANO DE LA FUENTE, PABLO CRUZ</dc:creator>
  <cp:lastModifiedBy>profesor</cp:lastModifiedBy>
  <cp:lastPrinted>2015-04-14T16:31:40Z</cp:lastPrinted>
  <dcterms:created xsi:type="dcterms:W3CDTF">2018-12-13T19:33:05Z</dcterms:created>
  <dcterms:modified xsi:type="dcterms:W3CDTF">2022-02-04T07:53:31Z</dcterms:modified>
</cp:coreProperties>
</file>